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C:\Users\Mayur Rathod\OneDrive\Desktop\"/>
    </mc:Choice>
  </mc:AlternateContent>
  <xr:revisionPtr revIDLastSave="0" documentId="13_ncr:1_{A6D61061-8D94-4607-8C0B-37417C4D1CE7}" xr6:coauthVersionLast="47" xr6:coauthVersionMax="47" xr10:uidLastSave="{00000000-0000-0000-0000-000000000000}"/>
  <bookViews>
    <workbookView xWindow="-108" yWindow="-108" windowWidth="23256" windowHeight="13896" xr2:uid="{8030DA2C-BD87-4227-AB01-123D93314D0F}"/>
  </bookViews>
  <sheets>
    <sheet name="customer issues tickets" sheetId="1" r:id="rId1"/>
    <sheet name="Sheet4" sheetId="5" r:id="rId2"/>
    <sheet name="PIVOT TABLE" sheetId="3" r:id="rId3"/>
    <sheet name="DESHBOARD" sheetId="2" r:id="rId4"/>
    <sheet name="Year wise Cases &amp; Impact" sheetId="7" r:id="rId5"/>
    <sheet name="PROBABILITY OF RISK" sheetId="9" r:id="rId6"/>
  </sheets>
  <definedNames>
    <definedName name="_xlcn.WorksheetConnection_customerissuesticketsfinalA1Q50011" hidden="1">'customer issues tickets'!$A$1:$Q$5001</definedName>
    <definedName name="_xlcn.WorksheetConnection_customerissuesticketsfinalL1S50011" hidden="1">'customer issues tickets'!$L$1:$S$5001</definedName>
    <definedName name="Slicer_Issue_Category">#N/A</definedName>
    <definedName name="Slicer_Issue_Category1">#N/A</definedName>
  </definedNames>
  <calcPr calcId="191029"/>
  <pivotCaches>
    <pivotCache cacheId="0" r:id="rId7"/>
    <pivotCache cacheId="1" r:id="rId8"/>
    <pivotCache cacheId="2" r:id="rId9"/>
    <pivotCache cacheId="62" r:id="rId10"/>
    <pivotCache cacheId="65" r:id="rId11"/>
  </pivotCaches>
  <extLst>
    <ext xmlns:x14="http://schemas.microsoft.com/office/spreadsheetml/2009/9/main" uri="{876F7934-8845-4945-9796-88D515C7AA90}">
      <x14:pivotCaches>
        <pivotCache cacheId="5"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1" name="Range 1" connection="WorksheetConnection_customer-issues-tickets-final (!$L$1:$S$5001"/>
          <x15:modelTable id="Range" name="Range" connection="WorksheetConnection_customer-issues-tickets-final (!$A$1:$Q$50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9" i="9" l="1" a="1"/>
  <c r="M19" i="9"/>
  <c r="N19" i="9" a="1"/>
  <c r="N19" i="9" s="1"/>
  <c r="M20" i="9" a="1"/>
  <c r="M20" i="9"/>
  <c r="N20" i="9" a="1"/>
  <c r="N20" i="9"/>
  <c r="M21" i="9" a="1"/>
  <c r="M21" i="9"/>
  <c r="N21" i="9" a="1"/>
  <c r="N21" i="9"/>
  <c r="M22" i="9" a="1"/>
  <c r="M22" i="9"/>
  <c r="N22" i="9" a="1"/>
  <c r="N22" i="9"/>
  <c r="M23" i="9" a="1"/>
  <c r="M23" i="9"/>
  <c r="N23" i="9" a="1"/>
  <c r="N23" i="9"/>
  <c r="M24" i="9" a="1"/>
  <c r="M24" i="9"/>
  <c r="N24" i="9" a="1"/>
  <c r="N24" i="9"/>
  <c r="M25" i="9" a="1"/>
  <c r="M25" i="9"/>
  <c r="N25" i="9" a="1"/>
  <c r="N25" i="9"/>
  <c r="M26" i="9" a="1"/>
  <c r="M26" i="9"/>
  <c r="N26" i="9" a="1"/>
  <c r="N26" i="9"/>
  <c r="M27" i="9" a="1"/>
  <c r="M27" i="9"/>
  <c r="N27" i="9" a="1"/>
  <c r="N27" i="9"/>
  <c r="M28" i="9" a="1"/>
  <c r="M28" i="9"/>
  <c r="N28" i="9" a="1"/>
  <c r="N28" i="9"/>
  <c r="M29" i="9" a="1"/>
  <c r="M29" i="9"/>
  <c r="N29" i="9" a="1"/>
  <c r="N29" i="9"/>
  <c r="M30" i="9" a="1"/>
  <c r="M30" i="9"/>
  <c r="N30" i="9" a="1"/>
  <c r="N30" i="9"/>
  <c r="M31" i="9" a="1"/>
  <c r="M31" i="9"/>
  <c r="N31" i="9" a="1"/>
  <c r="N31" i="9"/>
  <c r="M32" i="9" a="1"/>
  <c r="M32" i="9"/>
  <c r="N32" i="9" a="1"/>
  <c r="N32" i="9"/>
  <c r="M33" i="9" a="1"/>
  <c r="M33" i="9"/>
  <c r="N33" i="9" a="1"/>
  <c r="N33" i="9"/>
  <c r="M34" i="9" a="1"/>
  <c r="M34" i="9"/>
  <c r="N34" i="9" a="1"/>
  <c r="N34" i="9"/>
  <c r="M35" i="9" a="1"/>
  <c r="M35" i="9"/>
  <c r="N35" i="9" a="1"/>
  <c r="N35" i="9"/>
  <c r="M36" i="9" a="1"/>
  <c r="M36" i="9"/>
  <c r="N36" i="9" a="1"/>
  <c r="N36" i="9"/>
  <c r="M37" i="9" a="1"/>
  <c r="M37" i="9"/>
  <c r="N37" i="9" a="1"/>
  <c r="N37" i="9"/>
  <c r="M38" i="9" a="1"/>
  <c r="M38" i="9"/>
  <c r="N38" i="9" a="1"/>
  <c r="N38" i="9"/>
  <c r="M4" i="9" a="1"/>
  <c r="M4" i="9" s="1"/>
  <c r="N4" i="9" a="1"/>
  <c r="N4" i="9"/>
  <c r="M5" i="9" a="1"/>
  <c r="M5" i="9" s="1"/>
  <c r="N5" i="9" a="1"/>
  <c r="N5" i="9"/>
  <c r="M6" i="9" a="1"/>
  <c r="M6" i="9"/>
  <c r="N6" i="9" a="1"/>
  <c r="N6" i="9"/>
  <c r="M7" i="9" a="1"/>
  <c r="M7" i="9"/>
  <c r="N7" i="9" a="1"/>
  <c r="N7" i="9" s="1"/>
  <c r="M8" i="9" a="1"/>
  <c r="M8" i="9"/>
  <c r="N8" i="9" a="1"/>
  <c r="N8" i="9"/>
  <c r="M9" i="9" a="1"/>
  <c r="M9" i="9"/>
  <c r="N9" i="9" a="1"/>
  <c r="N9" i="9" s="1"/>
  <c r="M10" i="9" a="1"/>
  <c r="M10" i="9" s="1"/>
  <c r="N10" i="9" a="1"/>
  <c r="N10" i="9"/>
  <c r="M11" i="9" a="1"/>
  <c r="M11" i="9" s="1"/>
  <c r="N11" i="9" a="1"/>
  <c r="N11" i="9"/>
  <c r="M12" i="9" a="1"/>
  <c r="M12" i="9"/>
  <c r="N12" i="9" a="1"/>
  <c r="N12" i="9"/>
  <c r="M13" i="9" a="1"/>
  <c r="M13" i="9"/>
  <c r="N13" i="9" a="1"/>
  <c r="N13" i="9"/>
  <c r="M14" i="9" a="1"/>
  <c r="M14" i="9"/>
  <c r="N14" i="9" a="1"/>
  <c r="N14" i="9" s="1"/>
  <c r="M15" i="9" a="1"/>
  <c r="M15" i="9"/>
  <c r="N15" i="9" a="1"/>
  <c r="N15" i="9"/>
  <c r="M16" i="9" a="1"/>
  <c r="M16" i="9"/>
  <c r="N16" i="9" a="1"/>
  <c r="N16" i="9"/>
  <c r="M17" i="9" a="1"/>
  <c r="M17" i="9"/>
  <c r="N17" i="9" a="1"/>
  <c r="N17" i="9"/>
  <c r="M18" i="9" a="1"/>
  <c r="M18" i="9" s="1"/>
  <c r="N18" i="9" a="1"/>
  <c r="N18" i="9"/>
  <c r="N3" i="9" a="1"/>
  <c r="N3" i="9" s="1"/>
  <c r="M3" i="9" a="1"/>
  <c r="M3" i="9" s="1"/>
  <c r="D43" i="9"/>
  <c r="C43" i="9"/>
  <c r="D42" i="9"/>
  <c r="C42" i="9"/>
  <c r="D41" i="9"/>
  <c r="C41" i="9"/>
  <c r="Q13" i="7"/>
  <c r="Q27" i="7"/>
  <c r="Q30" i="7"/>
  <c r="Q33" i="7"/>
  <c r="P5" i="7"/>
  <c r="P10" i="7"/>
  <c r="P19" i="7"/>
  <c r="P24" i="7"/>
  <c r="P34" i="7"/>
  <c r="P36" i="7"/>
  <c r="P38"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 i="7"/>
  <c r="K5" i="7"/>
  <c r="L5" i="7"/>
  <c r="M5" i="7"/>
  <c r="N5" i="7"/>
  <c r="Q5" i="7" s="1"/>
  <c r="O5" i="7"/>
  <c r="K6" i="7"/>
  <c r="L6" i="7"/>
  <c r="M6" i="7"/>
  <c r="N6" i="7"/>
  <c r="O6" i="7"/>
  <c r="K7" i="7"/>
  <c r="Q7" i="7" s="1"/>
  <c r="L7" i="7"/>
  <c r="M7" i="7"/>
  <c r="N7" i="7"/>
  <c r="O7" i="7"/>
  <c r="K8" i="7"/>
  <c r="L8" i="7"/>
  <c r="M8" i="7"/>
  <c r="N8" i="7"/>
  <c r="O8" i="7"/>
  <c r="K9" i="7"/>
  <c r="L9" i="7"/>
  <c r="M9" i="7"/>
  <c r="N9" i="7"/>
  <c r="O9" i="7"/>
  <c r="K10" i="7"/>
  <c r="Q10" i="7" s="1"/>
  <c r="L10" i="7"/>
  <c r="M10" i="7"/>
  <c r="N10" i="7"/>
  <c r="O10" i="7"/>
  <c r="K11" i="7"/>
  <c r="L11" i="7"/>
  <c r="M11" i="7"/>
  <c r="N11" i="7"/>
  <c r="O11" i="7"/>
  <c r="K12" i="7"/>
  <c r="L12" i="7"/>
  <c r="M12" i="7"/>
  <c r="N12" i="7"/>
  <c r="O12" i="7"/>
  <c r="K13" i="7"/>
  <c r="P13" i="7" s="1"/>
  <c r="L13" i="7"/>
  <c r="M13" i="7"/>
  <c r="N13" i="7"/>
  <c r="O13" i="7"/>
  <c r="K14" i="7"/>
  <c r="L14" i="7"/>
  <c r="M14" i="7"/>
  <c r="N14" i="7"/>
  <c r="O14" i="7"/>
  <c r="K15" i="7"/>
  <c r="L15" i="7"/>
  <c r="M15" i="7"/>
  <c r="N15" i="7"/>
  <c r="O15" i="7"/>
  <c r="K16" i="7"/>
  <c r="L16" i="7"/>
  <c r="M16" i="7"/>
  <c r="N16" i="7"/>
  <c r="O16" i="7"/>
  <c r="Q16" i="7" s="1"/>
  <c r="K17" i="7"/>
  <c r="L17" i="7"/>
  <c r="M17" i="7"/>
  <c r="N17" i="7"/>
  <c r="O17" i="7"/>
  <c r="K18" i="7"/>
  <c r="L18" i="7"/>
  <c r="M18" i="7"/>
  <c r="N18" i="7"/>
  <c r="O18" i="7"/>
  <c r="K19" i="7"/>
  <c r="L19" i="7"/>
  <c r="M19" i="7"/>
  <c r="N19" i="7"/>
  <c r="Q19" i="7" s="1"/>
  <c r="O19" i="7"/>
  <c r="K20" i="7"/>
  <c r="L20" i="7"/>
  <c r="M20" i="7"/>
  <c r="N20" i="7"/>
  <c r="O20" i="7"/>
  <c r="K21" i="7"/>
  <c r="Q21" i="7" s="1"/>
  <c r="L21" i="7"/>
  <c r="M21" i="7"/>
  <c r="N21" i="7"/>
  <c r="O21" i="7"/>
  <c r="K22" i="7"/>
  <c r="L22" i="7"/>
  <c r="M22" i="7"/>
  <c r="P22" i="7" s="1"/>
  <c r="N22" i="7"/>
  <c r="O22" i="7"/>
  <c r="K23" i="7"/>
  <c r="L23" i="7"/>
  <c r="M23" i="7"/>
  <c r="N23" i="7"/>
  <c r="O23" i="7"/>
  <c r="K24" i="7"/>
  <c r="Q24" i="7" s="1"/>
  <c r="L24" i="7"/>
  <c r="M24" i="7"/>
  <c r="N24" i="7"/>
  <c r="O24" i="7"/>
  <c r="K25" i="7"/>
  <c r="L25" i="7"/>
  <c r="M25" i="7"/>
  <c r="N25" i="7"/>
  <c r="O25" i="7"/>
  <c r="K26" i="7"/>
  <c r="L26" i="7"/>
  <c r="M26" i="7"/>
  <c r="N26" i="7"/>
  <c r="O26" i="7"/>
  <c r="K27" i="7"/>
  <c r="P27" i="7" s="1"/>
  <c r="L27" i="7"/>
  <c r="M27" i="7"/>
  <c r="N27" i="7"/>
  <c r="O27" i="7"/>
  <c r="K28" i="7"/>
  <c r="L28" i="7"/>
  <c r="M28" i="7"/>
  <c r="N28" i="7"/>
  <c r="O28" i="7"/>
  <c r="K29" i="7"/>
  <c r="L29" i="7"/>
  <c r="M29" i="7"/>
  <c r="N29" i="7"/>
  <c r="O29" i="7"/>
  <c r="K30" i="7"/>
  <c r="L30" i="7"/>
  <c r="M30" i="7"/>
  <c r="N30" i="7"/>
  <c r="O30" i="7"/>
  <c r="K31" i="7"/>
  <c r="L31" i="7"/>
  <c r="M31" i="7"/>
  <c r="N31" i="7"/>
  <c r="O31" i="7"/>
  <c r="K32" i="7"/>
  <c r="L32" i="7"/>
  <c r="M32" i="7"/>
  <c r="N32" i="7"/>
  <c r="O32" i="7"/>
  <c r="K33" i="7"/>
  <c r="L33" i="7"/>
  <c r="M33" i="7"/>
  <c r="N33" i="7"/>
  <c r="P33" i="7" s="1"/>
  <c r="O33" i="7"/>
  <c r="K34" i="7"/>
  <c r="L34" i="7"/>
  <c r="M34" i="7"/>
  <c r="N34" i="7"/>
  <c r="O34" i="7"/>
  <c r="K35" i="7"/>
  <c r="Q35" i="7" s="1"/>
  <c r="L35" i="7"/>
  <c r="M35" i="7"/>
  <c r="N35" i="7"/>
  <c r="O35" i="7"/>
  <c r="K36" i="7"/>
  <c r="L36" i="7"/>
  <c r="M36" i="7"/>
  <c r="N36" i="7"/>
  <c r="O36" i="7"/>
  <c r="K37" i="7"/>
  <c r="L37" i="7"/>
  <c r="M37" i="7"/>
  <c r="N37" i="7"/>
  <c r="O37" i="7"/>
  <c r="K38" i="7"/>
  <c r="Q38" i="7" s="1"/>
  <c r="L38" i="7"/>
  <c r="M38" i="7"/>
  <c r="N38" i="7"/>
  <c r="O38" i="7"/>
  <c r="K39" i="7"/>
  <c r="L39" i="7"/>
  <c r="M39" i="7"/>
  <c r="N39" i="7"/>
  <c r="O39" i="7"/>
  <c r="P39" i="7" s="1"/>
  <c r="L4" i="7"/>
  <c r="M4" i="7"/>
  <c r="N4" i="7"/>
  <c r="O4" i="7"/>
  <c r="K4" i="7"/>
  <c r="E13" i="9" l="1"/>
  <c r="G13" i="9" s="1"/>
  <c r="H13" i="9" s="1"/>
  <c r="F13" i="9"/>
  <c r="E15" i="9"/>
  <c r="G15" i="9" s="1"/>
  <c r="H15" i="9" s="1"/>
  <c r="F37" i="9"/>
  <c r="F26" i="9"/>
  <c r="F23" i="9"/>
  <c r="F38" i="9"/>
  <c r="F35" i="9"/>
  <c r="F24" i="9"/>
  <c r="F21" i="9"/>
  <c r="F12" i="9"/>
  <c r="F10" i="9"/>
  <c r="F17" i="9"/>
  <c r="F9" i="9"/>
  <c r="E30" i="9"/>
  <c r="G30" i="9" s="1"/>
  <c r="H30" i="9" s="1"/>
  <c r="F7" i="9"/>
  <c r="E29" i="9"/>
  <c r="G29" i="9" s="1"/>
  <c r="H29" i="9" s="1"/>
  <c r="E18" i="9"/>
  <c r="G18" i="9" s="1"/>
  <c r="H18" i="9" s="1"/>
  <c r="P32" i="7"/>
  <c r="Q32" i="7"/>
  <c r="P18" i="7"/>
  <c r="Q18" i="7"/>
  <c r="Q37" i="7"/>
  <c r="P37" i="7"/>
  <c r="Q23" i="7"/>
  <c r="P23" i="7"/>
  <c r="Q9" i="7"/>
  <c r="P9" i="7"/>
  <c r="Q34" i="7"/>
  <c r="Q31" i="7"/>
  <c r="P25" i="7"/>
  <c r="Q20" i="7"/>
  <c r="P20" i="7"/>
  <c r="Q17" i="7"/>
  <c r="Q6" i="7"/>
  <c r="P6" i="7"/>
  <c r="P26" i="7"/>
  <c r="P12" i="7"/>
  <c r="P28" i="7"/>
  <c r="Q28" i="7"/>
  <c r="P14" i="7"/>
  <c r="Q14" i="7"/>
  <c r="P8" i="7"/>
  <c r="P31" i="7"/>
  <c r="P17" i="7"/>
  <c r="Q36" i="7"/>
  <c r="Q22" i="7"/>
  <c r="Q8" i="7"/>
  <c r="E5" i="9"/>
  <c r="G5" i="9" s="1"/>
  <c r="H5" i="9" s="1"/>
  <c r="E19" i="9"/>
  <c r="G19" i="9" s="1"/>
  <c r="H19" i="9" s="1"/>
  <c r="E33" i="9"/>
  <c r="G33" i="9" s="1"/>
  <c r="H33" i="9" s="1"/>
  <c r="E6" i="9"/>
  <c r="G6" i="9" s="1"/>
  <c r="H6" i="9" s="1"/>
  <c r="E20" i="9"/>
  <c r="G20" i="9" s="1"/>
  <c r="H20" i="9" s="1"/>
  <c r="E34" i="9"/>
  <c r="G34" i="9" s="1"/>
  <c r="H34" i="9" s="1"/>
  <c r="E7" i="9"/>
  <c r="G7" i="9" s="1"/>
  <c r="H7" i="9" s="1"/>
  <c r="E21" i="9"/>
  <c r="G21" i="9" s="1"/>
  <c r="H21" i="9" s="1"/>
  <c r="E35" i="9"/>
  <c r="G35" i="9" s="1"/>
  <c r="H35" i="9" s="1"/>
  <c r="E8" i="9"/>
  <c r="G8" i="9" s="1"/>
  <c r="H8" i="9" s="1"/>
  <c r="E22" i="9"/>
  <c r="G22" i="9" s="1"/>
  <c r="H22" i="9" s="1"/>
  <c r="E36" i="9"/>
  <c r="G36" i="9" s="1"/>
  <c r="H36" i="9" s="1"/>
  <c r="E9" i="9"/>
  <c r="G9" i="9" s="1"/>
  <c r="H9" i="9" s="1"/>
  <c r="E23" i="9"/>
  <c r="G23" i="9" s="1"/>
  <c r="H23" i="9" s="1"/>
  <c r="E37" i="9"/>
  <c r="G37" i="9" s="1"/>
  <c r="H37" i="9" s="1"/>
  <c r="E10" i="9"/>
  <c r="G10" i="9" s="1"/>
  <c r="H10" i="9" s="1"/>
  <c r="E24" i="9"/>
  <c r="G24" i="9" s="1"/>
  <c r="H24" i="9" s="1"/>
  <c r="E38" i="9"/>
  <c r="G38" i="9" s="1"/>
  <c r="H38" i="9" s="1"/>
  <c r="E11" i="9"/>
  <c r="G11" i="9" s="1"/>
  <c r="H11" i="9" s="1"/>
  <c r="E25" i="9"/>
  <c r="G25" i="9" s="1"/>
  <c r="H25" i="9" s="1"/>
  <c r="E3" i="9"/>
  <c r="G3" i="9" s="1"/>
  <c r="E12" i="9"/>
  <c r="G12" i="9" s="1"/>
  <c r="H12" i="9" s="1"/>
  <c r="E26" i="9"/>
  <c r="G26" i="9" s="1"/>
  <c r="H26" i="9" s="1"/>
  <c r="E14" i="9"/>
  <c r="G14" i="9" s="1"/>
  <c r="H14" i="9" s="1"/>
  <c r="E28" i="9"/>
  <c r="G28" i="9" s="1"/>
  <c r="H28" i="9" s="1"/>
  <c r="E17" i="9"/>
  <c r="G17" i="9" s="1"/>
  <c r="H17" i="9" s="1"/>
  <c r="E31" i="9"/>
  <c r="G31" i="9" s="1"/>
  <c r="H31" i="9" s="1"/>
  <c r="E4" i="9"/>
  <c r="G4" i="9" s="1"/>
  <c r="H4" i="9" s="1"/>
  <c r="E16" i="9"/>
  <c r="G16" i="9" s="1"/>
  <c r="H16" i="9" s="1"/>
  <c r="E27" i="9"/>
  <c r="G27" i="9" s="1"/>
  <c r="H27" i="9" s="1"/>
  <c r="E32" i="9"/>
  <c r="G32" i="9" s="1"/>
  <c r="H32" i="9" s="1"/>
  <c r="Q39" i="7"/>
  <c r="Q25" i="7"/>
  <c r="Q11" i="7"/>
  <c r="P30" i="7"/>
  <c r="P16" i="7"/>
  <c r="P4" i="7"/>
  <c r="P11" i="7"/>
  <c r="P29" i="7"/>
  <c r="Q29" i="7"/>
  <c r="P15" i="7"/>
  <c r="Q15" i="7"/>
  <c r="F3" i="9"/>
  <c r="F25" i="9"/>
  <c r="F11" i="9"/>
  <c r="P35" i="7"/>
  <c r="P21" i="7"/>
  <c r="P7" i="7"/>
  <c r="F36" i="9"/>
  <c r="F22" i="9"/>
  <c r="F8" i="9"/>
  <c r="F34" i="9"/>
  <c r="F20" i="9"/>
  <c r="F6" i="9"/>
  <c r="Q4" i="7"/>
  <c r="Q26" i="7"/>
  <c r="Q12" i="7"/>
  <c r="F33" i="9"/>
  <c r="F19" i="9"/>
  <c r="F5" i="9"/>
  <c r="F32" i="9"/>
  <c r="F18" i="9"/>
  <c r="F4" i="9"/>
  <c r="F31" i="9"/>
  <c r="F30" i="9"/>
  <c r="F16" i="9"/>
  <c r="F29" i="9"/>
  <c r="F15" i="9"/>
  <c r="F28" i="9"/>
  <c r="F14" i="9"/>
  <c r="F27" i="9"/>
  <c r="H3" i="9" l="1"/>
  <c r="T4" i="1"/>
  <c r="T1015" i="1"/>
  <c r="E3" i="3"/>
  <c r="V1026" i="1"/>
  <c r="U1020" i="1"/>
  <c r="U1022" i="1" s="1"/>
  <c r="E2" i="2"/>
  <c r="S5" i="1"/>
  <c r="S7" i="1"/>
  <c r="S3" i="1"/>
  <c r="R2" i="1"/>
  <c r="S2" i="1" s="1"/>
  <c r="R3" i="1"/>
  <c r="R5" i="1"/>
  <c r="R6" i="1"/>
  <c r="S6" i="1" s="1"/>
  <c r="R7" i="1"/>
  <c r="R8" i="1"/>
  <c r="S8" i="1" s="1"/>
  <c r="R9" i="1"/>
  <c r="S9" i="1" s="1"/>
  <c r="R12" i="1"/>
  <c r="S12" i="1" s="1"/>
  <c r="R13" i="1"/>
  <c r="S13" i="1" s="1"/>
  <c r="R14" i="1"/>
  <c r="S14" i="1" s="1"/>
  <c r="R4" i="1"/>
  <c r="S4" i="1" s="1"/>
  <c r="R10" i="1"/>
  <c r="S10" i="1" s="1"/>
  <c r="R11" i="1"/>
  <c r="S11" i="1" s="1"/>
  <c r="R15" i="1"/>
  <c r="S15" i="1" s="1"/>
  <c r="R16" i="1"/>
  <c r="S16" i="1" s="1"/>
  <c r="R17" i="1"/>
  <c r="S17" i="1" s="1"/>
  <c r="R18" i="1"/>
  <c r="S18" i="1" s="1"/>
  <c r="R19" i="1"/>
  <c r="S19" i="1" s="1"/>
  <c r="R20" i="1"/>
  <c r="S20" i="1" s="1"/>
  <c r="R21" i="1"/>
  <c r="S21" i="1" s="1"/>
  <c r="R22" i="1"/>
  <c r="S22" i="1" s="1"/>
  <c r="R23" i="1"/>
  <c r="S23" i="1" s="1"/>
  <c r="R24" i="1"/>
  <c r="S24" i="1" s="1"/>
  <c r="R25" i="1"/>
  <c r="S25" i="1" s="1"/>
  <c r="R26" i="1"/>
  <c r="S26" i="1" s="1"/>
  <c r="R27" i="1"/>
  <c r="S27" i="1" s="1"/>
  <c r="R28" i="1"/>
  <c r="S28" i="1" s="1"/>
  <c r="R29" i="1"/>
  <c r="S29" i="1" s="1"/>
  <c r="R30" i="1"/>
  <c r="S30" i="1" s="1"/>
  <c r="R31" i="1"/>
  <c r="S31" i="1" s="1"/>
  <c r="R32" i="1"/>
  <c r="S32" i="1" s="1"/>
  <c r="R33" i="1"/>
  <c r="S33" i="1" s="1"/>
  <c r="R34" i="1"/>
  <c r="S34" i="1" s="1"/>
  <c r="R35" i="1"/>
  <c r="S35" i="1" s="1"/>
  <c r="R36" i="1"/>
  <c r="S36" i="1" s="1"/>
  <c r="R37" i="1"/>
  <c r="S37" i="1" s="1"/>
  <c r="R38" i="1"/>
  <c r="S38" i="1" s="1"/>
  <c r="R39" i="1"/>
  <c r="S39" i="1" s="1"/>
  <c r="R40" i="1"/>
  <c r="S40" i="1" s="1"/>
  <c r="R41" i="1"/>
  <c r="S41" i="1" s="1"/>
  <c r="R42" i="1"/>
  <c r="S42" i="1" s="1"/>
  <c r="R43" i="1"/>
  <c r="S43" i="1" s="1"/>
  <c r="R44" i="1"/>
  <c r="S44" i="1" s="1"/>
  <c r="R45" i="1"/>
  <c r="S45" i="1" s="1"/>
  <c r="R46" i="1"/>
  <c r="S46" i="1" s="1"/>
  <c r="R47" i="1"/>
  <c r="S47" i="1" s="1"/>
  <c r="R48" i="1"/>
  <c r="S48" i="1" s="1"/>
  <c r="R49" i="1"/>
  <c r="S49" i="1" s="1"/>
  <c r="R50" i="1"/>
  <c r="S50" i="1" s="1"/>
  <c r="R51" i="1"/>
  <c r="S51" i="1" s="1"/>
  <c r="R52" i="1"/>
  <c r="S52" i="1" s="1"/>
  <c r="R53" i="1"/>
  <c r="S53" i="1" s="1"/>
  <c r="R54" i="1"/>
  <c r="S54" i="1" s="1"/>
  <c r="R55" i="1"/>
  <c r="S55" i="1" s="1"/>
  <c r="R56" i="1"/>
  <c r="S56" i="1" s="1"/>
  <c r="R57" i="1"/>
  <c r="S57" i="1" s="1"/>
  <c r="R58" i="1"/>
  <c r="S58" i="1" s="1"/>
  <c r="R59" i="1"/>
  <c r="S59" i="1" s="1"/>
  <c r="R60" i="1"/>
  <c r="S60" i="1" s="1"/>
  <c r="R61" i="1"/>
  <c r="S61" i="1" s="1"/>
  <c r="R62" i="1"/>
  <c r="S62" i="1" s="1"/>
  <c r="R63" i="1"/>
  <c r="S63" i="1" s="1"/>
  <c r="R64" i="1"/>
  <c r="S64" i="1" s="1"/>
  <c r="R65" i="1"/>
  <c r="S65" i="1" s="1"/>
  <c r="R66" i="1"/>
  <c r="S66" i="1" s="1"/>
  <c r="R67" i="1"/>
  <c r="S67" i="1" s="1"/>
  <c r="R68" i="1"/>
  <c r="S68" i="1" s="1"/>
  <c r="R69" i="1"/>
  <c r="S69" i="1" s="1"/>
  <c r="R70" i="1"/>
  <c r="S70" i="1" s="1"/>
  <c r="R71" i="1"/>
  <c r="S71" i="1" s="1"/>
  <c r="R72" i="1"/>
  <c r="S72" i="1" s="1"/>
  <c r="R73" i="1"/>
  <c r="S73" i="1" s="1"/>
  <c r="R74" i="1"/>
  <c r="S74" i="1" s="1"/>
  <c r="R75" i="1"/>
  <c r="S75" i="1" s="1"/>
  <c r="R76" i="1"/>
  <c r="S76" i="1" s="1"/>
  <c r="R77" i="1"/>
  <c r="S77" i="1" s="1"/>
  <c r="R78" i="1"/>
  <c r="S78" i="1" s="1"/>
  <c r="R79" i="1"/>
  <c r="S79" i="1" s="1"/>
  <c r="R80" i="1"/>
  <c r="S80" i="1" s="1"/>
  <c r="R81" i="1"/>
  <c r="S81" i="1" s="1"/>
  <c r="R82" i="1"/>
  <c r="S82" i="1" s="1"/>
  <c r="R83" i="1"/>
  <c r="S83" i="1" s="1"/>
  <c r="R84" i="1"/>
  <c r="S84" i="1" s="1"/>
  <c r="R85" i="1"/>
  <c r="S85" i="1" s="1"/>
  <c r="R86" i="1"/>
  <c r="S86" i="1" s="1"/>
  <c r="R87" i="1"/>
  <c r="S87" i="1" s="1"/>
  <c r="R88" i="1"/>
  <c r="S88" i="1" s="1"/>
  <c r="R89" i="1"/>
  <c r="S89" i="1" s="1"/>
  <c r="R90" i="1"/>
  <c r="S90" i="1" s="1"/>
  <c r="R91" i="1"/>
  <c r="S91" i="1" s="1"/>
  <c r="R92" i="1"/>
  <c r="S92" i="1" s="1"/>
  <c r="R93" i="1"/>
  <c r="S93" i="1" s="1"/>
  <c r="R94" i="1"/>
  <c r="S94" i="1" s="1"/>
  <c r="R95" i="1"/>
  <c r="S95" i="1" s="1"/>
  <c r="R96" i="1"/>
  <c r="S96" i="1" s="1"/>
  <c r="R97" i="1"/>
  <c r="S97" i="1" s="1"/>
  <c r="R98" i="1"/>
  <c r="S98" i="1" s="1"/>
  <c r="R99" i="1"/>
  <c r="S99" i="1" s="1"/>
  <c r="R100" i="1"/>
  <c r="S100" i="1" s="1"/>
  <c r="R101" i="1"/>
  <c r="S101" i="1" s="1"/>
  <c r="R102" i="1"/>
  <c r="S102" i="1" s="1"/>
  <c r="R103" i="1"/>
  <c r="S103" i="1" s="1"/>
  <c r="R104" i="1"/>
  <c r="S104" i="1" s="1"/>
  <c r="R105" i="1"/>
  <c r="S105" i="1" s="1"/>
  <c r="R106" i="1"/>
  <c r="S106" i="1" s="1"/>
  <c r="R107" i="1"/>
  <c r="S107" i="1" s="1"/>
  <c r="R108" i="1"/>
  <c r="S108" i="1" s="1"/>
  <c r="R109" i="1"/>
  <c r="S109" i="1" s="1"/>
  <c r="R110" i="1"/>
  <c r="S110" i="1" s="1"/>
  <c r="R111" i="1"/>
  <c r="S111" i="1" s="1"/>
  <c r="R112" i="1"/>
  <c r="S112" i="1" s="1"/>
  <c r="R113" i="1"/>
  <c r="S113" i="1" s="1"/>
  <c r="R114" i="1"/>
  <c r="S114" i="1" s="1"/>
  <c r="R115" i="1"/>
  <c r="S115" i="1" s="1"/>
  <c r="R116" i="1"/>
  <c r="S116" i="1" s="1"/>
  <c r="R117" i="1"/>
  <c r="S117" i="1" s="1"/>
  <c r="R118" i="1"/>
  <c r="S118" i="1" s="1"/>
  <c r="R119" i="1"/>
  <c r="S119" i="1" s="1"/>
  <c r="R120" i="1"/>
  <c r="S120" i="1" s="1"/>
  <c r="R121" i="1"/>
  <c r="S121" i="1" s="1"/>
  <c r="R122" i="1"/>
  <c r="S122" i="1" s="1"/>
  <c r="R123" i="1"/>
  <c r="S123" i="1" s="1"/>
  <c r="R124" i="1"/>
  <c r="S124" i="1" s="1"/>
  <c r="R125" i="1"/>
  <c r="S125" i="1" s="1"/>
  <c r="R126" i="1"/>
  <c r="S126" i="1" s="1"/>
  <c r="R127" i="1"/>
  <c r="S127" i="1" s="1"/>
  <c r="R128" i="1"/>
  <c r="S128" i="1" s="1"/>
  <c r="R129" i="1"/>
  <c r="S129" i="1" s="1"/>
  <c r="R130" i="1"/>
  <c r="S130" i="1" s="1"/>
  <c r="R131" i="1"/>
  <c r="S131" i="1" s="1"/>
  <c r="R132" i="1"/>
  <c r="S132" i="1" s="1"/>
  <c r="R133" i="1"/>
  <c r="S133" i="1" s="1"/>
  <c r="R134" i="1"/>
  <c r="S134" i="1" s="1"/>
  <c r="R135" i="1"/>
  <c r="S135" i="1" s="1"/>
  <c r="R136" i="1"/>
  <c r="S136" i="1" s="1"/>
  <c r="R137" i="1"/>
  <c r="S137" i="1" s="1"/>
  <c r="R138" i="1"/>
  <c r="S138" i="1" s="1"/>
  <c r="R139" i="1"/>
  <c r="S139" i="1" s="1"/>
  <c r="R140" i="1"/>
  <c r="S140" i="1" s="1"/>
  <c r="R141" i="1"/>
  <c r="S141" i="1" s="1"/>
  <c r="R142" i="1"/>
  <c r="S142" i="1" s="1"/>
  <c r="R143" i="1"/>
  <c r="S143" i="1" s="1"/>
  <c r="R144" i="1"/>
  <c r="S144" i="1" s="1"/>
  <c r="R145" i="1"/>
  <c r="S145" i="1" s="1"/>
  <c r="R146" i="1"/>
  <c r="S146" i="1" s="1"/>
  <c r="R147" i="1"/>
  <c r="S147" i="1" s="1"/>
  <c r="R148" i="1"/>
  <c r="S148" i="1" s="1"/>
  <c r="R149" i="1"/>
  <c r="S149" i="1" s="1"/>
  <c r="R150" i="1"/>
  <c r="S150" i="1" s="1"/>
  <c r="R151" i="1"/>
  <c r="S151" i="1" s="1"/>
  <c r="R152" i="1"/>
  <c r="S152" i="1" s="1"/>
  <c r="R153" i="1"/>
  <c r="S153" i="1" s="1"/>
  <c r="R154" i="1"/>
  <c r="S154" i="1" s="1"/>
  <c r="R155" i="1"/>
  <c r="S155" i="1" s="1"/>
  <c r="R156" i="1"/>
  <c r="S156" i="1" s="1"/>
  <c r="R157" i="1"/>
  <c r="S157" i="1" s="1"/>
  <c r="R158" i="1"/>
  <c r="S158" i="1" s="1"/>
  <c r="R159" i="1"/>
  <c r="S159" i="1" s="1"/>
  <c r="R160" i="1"/>
  <c r="S160" i="1" s="1"/>
  <c r="R161" i="1"/>
  <c r="S161" i="1" s="1"/>
  <c r="R162" i="1"/>
  <c r="S162" i="1" s="1"/>
  <c r="R163" i="1"/>
  <c r="S163" i="1" s="1"/>
  <c r="R164" i="1"/>
  <c r="S164" i="1" s="1"/>
  <c r="R165" i="1"/>
  <c r="S165" i="1" s="1"/>
  <c r="R166" i="1"/>
  <c r="S166" i="1" s="1"/>
  <c r="R167" i="1"/>
  <c r="S167" i="1" s="1"/>
  <c r="R168" i="1"/>
  <c r="S168" i="1" s="1"/>
  <c r="R169" i="1"/>
  <c r="S169" i="1" s="1"/>
  <c r="R170" i="1"/>
  <c r="S170" i="1" s="1"/>
  <c r="R171" i="1"/>
  <c r="S171" i="1" s="1"/>
  <c r="R172" i="1"/>
  <c r="S172" i="1" s="1"/>
  <c r="R173" i="1"/>
  <c r="S173" i="1" s="1"/>
  <c r="R174" i="1"/>
  <c r="S174" i="1" s="1"/>
  <c r="R175" i="1"/>
  <c r="S175" i="1" s="1"/>
  <c r="R176" i="1"/>
  <c r="S176" i="1" s="1"/>
  <c r="R177" i="1"/>
  <c r="S177" i="1" s="1"/>
  <c r="R178" i="1"/>
  <c r="S178" i="1" s="1"/>
  <c r="R179" i="1"/>
  <c r="S179" i="1" s="1"/>
  <c r="R180" i="1"/>
  <c r="S180" i="1" s="1"/>
  <c r="R181" i="1"/>
  <c r="S181" i="1" s="1"/>
  <c r="R182" i="1"/>
  <c r="S182" i="1" s="1"/>
  <c r="R183" i="1"/>
  <c r="S183" i="1" s="1"/>
  <c r="R184" i="1"/>
  <c r="S184" i="1" s="1"/>
  <c r="R185" i="1"/>
  <c r="S185" i="1" s="1"/>
  <c r="R186" i="1"/>
  <c r="S186" i="1" s="1"/>
  <c r="R187" i="1"/>
  <c r="S187" i="1" s="1"/>
  <c r="R188" i="1"/>
  <c r="S188" i="1" s="1"/>
  <c r="R189" i="1"/>
  <c r="S189" i="1" s="1"/>
  <c r="R190" i="1"/>
  <c r="S190" i="1" s="1"/>
  <c r="R191" i="1"/>
  <c r="S191" i="1" s="1"/>
  <c r="R192" i="1"/>
  <c r="S192" i="1" s="1"/>
  <c r="R193" i="1"/>
  <c r="S193" i="1" s="1"/>
  <c r="R194" i="1"/>
  <c r="S194" i="1" s="1"/>
  <c r="R195" i="1"/>
  <c r="S195" i="1" s="1"/>
  <c r="R196" i="1"/>
  <c r="S196" i="1" s="1"/>
  <c r="R197" i="1"/>
  <c r="S197" i="1" s="1"/>
  <c r="R198" i="1"/>
  <c r="S198" i="1" s="1"/>
  <c r="R199" i="1"/>
  <c r="S199" i="1" s="1"/>
  <c r="R200" i="1"/>
  <c r="S200" i="1" s="1"/>
  <c r="R201" i="1"/>
  <c r="S201" i="1" s="1"/>
  <c r="R202" i="1"/>
  <c r="S202" i="1" s="1"/>
  <c r="R203" i="1"/>
  <c r="S203" i="1" s="1"/>
  <c r="R204" i="1"/>
  <c r="S204" i="1" s="1"/>
  <c r="R205" i="1"/>
  <c r="S205" i="1" s="1"/>
  <c r="R206" i="1"/>
  <c r="S206" i="1" s="1"/>
  <c r="R207" i="1"/>
  <c r="S207" i="1" s="1"/>
  <c r="R208" i="1"/>
  <c r="S208" i="1" s="1"/>
  <c r="R209" i="1"/>
  <c r="S209" i="1" s="1"/>
  <c r="R210" i="1"/>
  <c r="S210" i="1" s="1"/>
  <c r="R211" i="1"/>
  <c r="S211" i="1" s="1"/>
  <c r="R212" i="1"/>
  <c r="S212" i="1" s="1"/>
  <c r="R213" i="1"/>
  <c r="S213" i="1" s="1"/>
  <c r="R214" i="1"/>
  <c r="S214" i="1" s="1"/>
  <c r="R215" i="1"/>
  <c r="S215" i="1" s="1"/>
  <c r="R216" i="1"/>
  <c r="S216" i="1" s="1"/>
  <c r="R217" i="1"/>
  <c r="S217" i="1" s="1"/>
  <c r="R218" i="1"/>
  <c r="S218" i="1" s="1"/>
  <c r="R219" i="1"/>
  <c r="S219" i="1" s="1"/>
  <c r="R220" i="1"/>
  <c r="S220" i="1" s="1"/>
  <c r="R221" i="1"/>
  <c r="S221" i="1" s="1"/>
  <c r="R222" i="1"/>
  <c r="S222" i="1" s="1"/>
  <c r="R223" i="1"/>
  <c r="S223" i="1" s="1"/>
  <c r="R224" i="1"/>
  <c r="S224" i="1" s="1"/>
  <c r="R225" i="1"/>
  <c r="S225" i="1" s="1"/>
  <c r="R226" i="1"/>
  <c r="S226" i="1" s="1"/>
  <c r="R227" i="1"/>
  <c r="S227" i="1" s="1"/>
  <c r="R228" i="1"/>
  <c r="S228" i="1" s="1"/>
  <c r="R229" i="1"/>
  <c r="S229" i="1" s="1"/>
  <c r="R230" i="1"/>
  <c r="S230" i="1" s="1"/>
  <c r="R231" i="1"/>
  <c r="S231" i="1" s="1"/>
  <c r="R232" i="1"/>
  <c r="S232" i="1" s="1"/>
  <c r="R233" i="1"/>
  <c r="S233" i="1" s="1"/>
  <c r="R234" i="1"/>
  <c r="S234" i="1" s="1"/>
  <c r="R235" i="1"/>
  <c r="S235" i="1" s="1"/>
  <c r="R236" i="1"/>
  <c r="S236" i="1" s="1"/>
  <c r="R237" i="1"/>
  <c r="S237" i="1" s="1"/>
  <c r="R238" i="1"/>
  <c r="S238" i="1" s="1"/>
  <c r="R239" i="1"/>
  <c r="S239" i="1" s="1"/>
  <c r="R240" i="1"/>
  <c r="S240" i="1" s="1"/>
  <c r="R241" i="1"/>
  <c r="S241" i="1" s="1"/>
  <c r="R242" i="1"/>
  <c r="S242" i="1" s="1"/>
  <c r="R243" i="1"/>
  <c r="S243" i="1" s="1"/>
  <c r="R244" i="1"/>
  <c r="S244" i="1" s="1"/>
  <c r="R245" i="1"/>
  <c r="S245" i="1" s="1"/>
  <c r="R246" i="1"/>
  <c r="S246" i="1" s="1"/>
  <c r="R247" i="1"/>
  <c r="S247" i="1" s="1"/>
  <c r="R248" i="1"/>
  <c r="S248" i="1" s="1"/>
  <c r="R249" i="1"/>
  <c r="S249" i="1" s="1"/>
  <c r="R250" i="1"/>
  <c r="S250" i="1" s="1"/>
  <c r="R251" i="1"/>
  <c r="S251" i="1" s="1"/>
  <c r="R252" i="1"/>
  <c r="S252" i="1" s="1"/>
  <c r="R253" i="1"/>
  <c r="S253" i="1" s="1"/>
  <c r="R254" i="1"/>
  <c r="S254" i="1" s="1"/>
  <c r="R255" i="1"/>
  <c r="S255" i="1" s="1"/>
  <c r="R256" i="1"/>
  <c r="S256" i="1" s="1"/>
  <c r="R257" i="1"/>
  <c r="S257" i="1" s="1"/>
  <c r="R258" i="1"/>
  <c r="S258" i="1" s="1"/>
  <c r="R259" i="1"/>
  <c r="S259" i="1" s="1"/>
  <c r="R260" i="1"/>
  <c r="S260" i="1" s="1"/>
  <c r="R261" i="1"/>
  <c r="S261" i="1" s="1"/>
  <c r="R262" i="1"/>
  <c r="S262" i="1" s="1"/>
  <c r="R263" i="1"/>
  <c r="S263" i="1" s="1"/>
  <c r="R264" i="1"/>
  <c r="S264" i="1" s="1"/>
  <c r="R265" i="1"/>
  <c r="S265" i="1" s="1"/>
  <c r="R266" i="1"/>
  <c r="S266" i="1" s="1"/>
  <c r="R267" i="1"/>
  <c r="S267" i="1" s="1"/>
  <c r="R268" i="1"/>
  <c r="S268" i="1" s="1"/>
  <c r="R269" i="1"/>
  <c r="S269" i="1" s="1"/>
  <c r="R270" i="1"/>
  <c r="S270" i="1" s="1"/>
  <c r="R271" i="1"/>
  <c r="S271" i="1" s="1"/>
  <c r="R272" i="1"/>
  <c r="S272" i="1" s="1"/>
  <c r="R273" i="1"/>
  <c r="S273" i="1" s="1"/>
  <c r="R274" i="1"/>
  <c r="S274" i="1" s="1"/>
  <c r="R275" i="1"/>
  <c r="S275" i="1" s="1"/>
  <c r="R276" i="1"/>
  <c r="S276" i="1" s="1"/>
  <c r="R277" i="1"/>
  <c r="S277" i="1" s="1"/>
  <c r="R278" i="1"/>
  <c r="S278" i="1" s="1"/>
  <c r="R279" i="1"/>
  <c r="S279" i="1" s="1"/>
  <c r="R280" i="1"/>
  <c r="S280" i="1" s="1"/>
  <c r="R281" i="1"/>
  <c r="S281" i="1" s="1"/>
  <c r="R282" i="1"/>
  <c r="S282" i="1" s="1"/>
  <c r="R283" i="1"/>
  <c r="S283" i="1" s="1"/>
  <c r="R284" i="1"/>
  <c r="S284" i="1" s="1"/>
  <c r="R285" i="1"/>
  <c r="S285" i="1" s="1"/>
  <c r="R286" i="1"/>
  <c r="S286" i="1" s="1"/>
  <c r="R287" i="1"/>
  <c r="S287" i="1" s="1"/>
  <c r="R288" i="1"/>
  <c r="S288" i="1" s="1"/>
  <c r="R289" i="1"/>
  <c r="S289" i="1" s="1"/>
  <c r="R290" i="1"/>
  <c r="S290" i="1" s="1"/>
  <c r="R291" i="1"/>
  <c r="S291" i="1" s="1"/>
  <c r="R292" i="1"/>
  <c r="S292" i="1" s="1"/>
  <c r="R293" i="1"/>
  <c r="S293" i="1" s="1"/>
  <c r="R294" i="1"/>
  <c r="S294" i="1" s="1"/>
  <c r="R295" i="1"/>
  <c r="S295" i="1" s="1"/>
  <c r="R296" i="1"/>
  <c r="S296" i="1" s="1"/>
  <c r="R297" i="1"/>
  <c r="S297" i="1" s="1"/>
  <c r="R298" i="1"/>
  <c r="S298" i="1" s="1"/>
  <c r="R299" i="1"/>
  <c r="S299" i="1" s="1"/>
  <c r="R300" i="1"/>
  <c r="S300" i="1" s="1"/>
  <c r="R301" i="1"/>
  <c r="S301" i="1" s="1"/>
  <c r="R302" i="1"/>
  <c r="S302" i="1" s="1"/>
  <c r="R303" i="1"/>
  <c r="S303" i="1" s="1"/>
  <c r="R304" i="1"/>
  <c r="S304" i="1" s="1"/>
  <c r="R305" i="1"/>
  <c r="S305" i="1" s="1"/>
  <c r="R306" i="1"/>
  <c r="S306" i="1" s="1"/>
  <c r="R307" i="1"/>
  <c r="S307" i="1" s="1"/>
  <c r="R308" i="1"/>
  <c r="S308" i="1" s="1"/>
  <c r="R309" i="1"/>
  <c r="S309" i="1" s="1"/>
  <c r="R310" i="1"/>
  <c r="S310" i="1" s="1"/>
  <c r="R311" i="1"/>
  <c r="S311" i="1" s="1"/>
  <c r="R312" i="1"/>
  <c r="S312" i="1" s="1"/>
  <c r="R313" i="1"/>
  <c r="S313" i="1" s="1"/>
  <c r="R314" i="1"/>
  <c r="S314" i="1" s="1"/>
  <c r="R315" i="1"/>
  <c r="S315" i="1" s="1"/>
  <c r="R316" i="1"/>
  <c r="S316" i="1" s="1"/>
  <c r="R317" i="1"/>
  <c r="S317" i="1" s="1"/>
  <c r="R318" i="1"/>
  <c r="S318" i="1" s="1"/>
  <c r="R319" i="1"/>
  <c r="S319" i="1" s="1"/>
  <c r="R320" i="1"/>
  <c r="S320" i="1" s="1"/>
  <c r="R321" i="1"/>
  <c r="S321" i="1" s="1"/>
  <c r="R322" i="1"/>
  <c r="S322" i="1" s="1"/>
  <c r="R323" i="1"/>
  <c r="S323" i="1" s="1"/>
  <c r="R324" i="1"/>
  <c r="S324" i="1" s="1"/>
  <c r="R325" i="1"/>
  <c r="S325" i="1" s="1"/>
  <c r="R326" i="1"/>
  <c r="S326" i="1" s="1"/>
  <c r="R327" i="1"/>
  <c r="S327" i="1" s="1"/>
  <c r="R328" i="1"/>
  <c r="S328" i="1" s="1"/>
  <c r="R329" i="1"/>
  <c r="S329" i="1" s="1"/>
  <c r="R330" i="1"/>
  <c r="S330" i="1" s="1"/>
  <c r="R331" i="1"/>
  <c r="S331" i="1" s="1"/>
  <c r="R332" i="1"/>
  <c r="S332" i="1" s="1"/>
  <c r="R333" i="1"/>
  <c r="S333" i="1" s="1"/>
  <c r="R334" i="1"/>
  <c r="S334" i="1" s="1"/>
  <c r="R335" i="1"/>
  <c r="S335" i="1" s="1"/>
  <c r="R336" i="1"/>
  <c r="S336" i="1" s="1"/>
  <c r="R337" i="1"/>
  <c r="S337" i="1" s="1"/>
  <c r="R338" i="1"/>
  <c r="S338" i="1" s="1"/>
  <c r="R339" i="1"/>
  <c r="S339" i="1" s="1"/>
  <c r="R340" i="1"/>
  <c r="S340" i="1" s="1"/>
  <c r="R341" i="1"/>
  <c r="S341" i="1" s="1"/>
  <c r="R342" i="1"/>
  <c r="S342" i="1" s="1"/>
  <c r="R343" i="1"/>
  <c r="S343" i="1" s="1"/>
  <c r="R344" i="1"/>
  <c r="S344" i="1" s="1"/>
  <c r="R345" i="1"/>
  <c r="S345" i="1" s="1"/>
  <c r="R346" i="1"/>
  <c r="S346" i="1" s="1"/>
  <c r="R347" i="1"/>
  <c r="S347" i="1" s="1"/>
  <c r="R348" i="1"/>
  <c r="S348" i="1" s="1"/>
  <c r="R349" i="1"/>
  <c r="S349" i="1" s="1"/>
  <c r="R350" i="1"/>
  <c r="S350" i="1" s="1"/>
  <c r="R351" i="1"/>
  <c r="S351" i="1" s="1"/>
  <c r="R352" i="1"/>
  <c r="S352" i="1" s="1"/>
  <c r="R353" i="1"/>
  <c r="S353" i="1" s="1"/>
  <c r="R354" i="1"/>
  <c r="S354" i="1" s="1"/>
  <c r="R355" i="1"/>
  <c r="S355" i="1" s="1"/>
  <c r="R356" i="1"/>
  <c r="S356" i="1" s="1"/>
  <c r="R357" i="1"/>
  <c r="S357" i="1" s="1"/>
  <c r="R358" i="1"/>
  <c r="S358" i="1" s="1"/>
  <c r="R359" i="1"/>
  <c r="S359" i="1" s="1"/>
  <c r="R360" i="1"/>
  <c r="S360" i="1" s="1"/>
  <c r="R361" i="1"/>
  <c r="S361" i="1" s="1"/>
  <c r="R362" i="1"/>
  <c r="S362" i="1" s="1"/>
  <c r="R363" i="1"/>
  <c r="S363" i="1" s="1"/>
  <c r="R364" i="1"/>
  <c r="S364" i="1" s="1"/>
  <c r="R365" i="1"/>
  <c r="S365" i="1" s="1"/>
  <c r="R366" i="1"/>
  <c r="S366" i="1" s="1"/>
  <c r="R367" i="1"/>
  <c r="S367" i="1" s="1"/>
  <c r="R368" i="1"/>
  <c r="S368" i="1" s="1"/>
  <c r="R369" i="1"/>
  <c r="S369" i="1" s="1"/>
  <c r="R370" i="1"/>
  <c r="S370" i="1" s="1"/>
  <c r="R371" i="1"/>
  <c r="S371" i="1" s="1"/>
  <c r="R372" i="1"/>
  <c r="S372" i="1" s="1"/>
  <c r="R373" i="1"/>
  <c r="S373" i="1" s="1"/>
  <c r="R374" i="1"/>
  <c r="S374" i="1" s="1"/>
  <c r="R375" i="1"/>
  <c r="S375" i="1" s="1"/>
  <c r="R376" i="1"/>
  <c r="S376" i="1" s="1"/>
  <c r="R377" i="1"/>
  <c r="S377" i="1" s="1"/>
  <c r="R378" i="1"/>
  <c r="S378" i="1" s="1"/>
  <c r="R379" i="1"/>
  <c r="S379" i="1" s="1"/>
  <c r="R380" i="1"/>
  <c r="S380" i="1" s="1"/>
  <c r="R381" i="1"/>
  <c r="S381" i="1" s="1"/>
  <c r="R382" i="1"/>
  <c r="S382" i="1" s="1"/>
  <c r="R383" i="1"/>
  <c r="S383" i="1" s="1"/>
  <c r="R384" i="1"/>
  <c r="S384" i="1" s="1"/>
  <c r="R385" i="1"/>
  <c r="S385" i="1" s="1"/>
  <c r="R386" i="1"/>
  <c r="S386" i="1" s="1"/>
  <c r="R387" i="1"/>
  <c r="S387" i="1" s="1"/>
  <c r="R388" i="1"/>
  <c r="S388" i="1" s="1"/>
  <c r="R389" i="1"/>
  <c r="S389" i="1" s="1"/>
  <c r="R390" i="1"/>
  <c r="S390" i="1" s="1"/>
  <c r="R391" i="1"/>
  <c r="S391" i="1" s="1"/>
  <c r="R392" i="1"/>
  <c r="S392" i="1" s="1"/>
  <c r="R393" i="1"/>
  <c r="S393" i="1" s="1"/>
  <c r="R394" i="1"/>
  <c r="S394" i="1" s="1"/>
  <c r="R395" i="1"/>
  <c r="S395" i="1" s="1"/>
  <c r="R396" i="1"/>
  <c r="S396" i="1" s="1"/>
  <c r="R397" i="1"/>
  <c r="S397" i="1" s="1"/>
  <c r="R398" i="1"/>
  <c r="S398" i="1" s="1"/>
  <c r="R399" i="1"/>
  <c r="S399" i="1" s="1"/>
  <c r="R400" i="1"/>
  <c r="S400" i="1" s="1"/>
  <c r="R401" i="1"/>
  <c r="S401" i="1" s="1"/>
  <c r="R402" i="1"/>
  <c r="S402" i="1" s="1"/>
  <c r="R403" i="1"/>
  <c r="S403" i="1" s="1"/>
  <c r="R404" i="1"/>
  <c r="S404" i="1" s="1"/>
  <c r="R405" i="1"/>
  <c r="S405" i="1" s="1"/>
  <c r="R406" i="1"/>
  <c r="S406" i="1" s="1"/>
  <c r="R407" i="1"/>
  <c r="S407" i="1" s="1"/>
  <c r="R408" i="1"/>
  <c r="S408" i="1" s="1"/>
  <c r="R409" i="1"/>
  <c r="S409" i="1" s="1"/>
  <c r="R410" i="1"/>
  <c r="S410" i="1" s="1"/>
  <c r="R411" i="1"/>
  <c r="S411" i="1" s="1"/>
  <c r="R412" i="1"/>
  <c r="S412" i="1" s="1"/>
  <c r="R413" i="1"/>
  <c r="S413" i="1" s="1"/>
  <c r="R414" i="1"/>
  <c r="S414" i="1" s="1"/>
  <c r="R415" i="1"/>
  <c r="S415" i="1" s="1"/>
  <c r="R416" i="1"/>
  <c r="S416" i="1" s="1"/>
  <c r="R417" i="1"/>
  <c r="S417" i="1" s="1"/>
  <c r="R418" i="1"/>
  <c r="S418" i="1" s="1"/>
  <c r="R419" i="1"/>
  <c r="S419" i="1" s="1"/>
  <c r="R420" i="1"/>
  <c r="S420" i="1" s="1"/>
  <c r="R421" i="1"/>
  <c r="S421" i="1" s="1"/>
  <c r="R422" i="1"/>
  <c r="S422" i="1" s="1"/>
  <c r="R423" i="1"/>
  <c r="S423" i="1" s="1"/>
  <c r="R424" i="1"/>
  <c r="S424" i="1" s="1"/>
  <c r="R425" i="1"/>
  <c r="S425" i="1" s="1"/>
  <c r="R426" i="1"/>
  <c r="S426" i="1" s="1"/>
  <c r="R427" i="1"/>
  <c r="S427" i="1" s="1"/>
  <c r="R428" i="1"/>
  <c r="S428" i="1" s="1"/>
  <c r="R429" i="1"/>
  <c r="S429" i="1" s="1"/>
  <c r="R430" i="1"/>
  <c r="S430" i="1" s="1"/>
  <c r="R431" i="1"/>
  <c r="S431" i="1" s="1"/>
  <c r="R432" i="1"/>
  <c r="S432" i="1" s="1"/>
  <c r="R433" i="1"/>
  <c r="S433" i="1" s="1"/>
  <c r="R434" i="1"/>
  <c r="S434" i="1" s="1"/>
  <c r="R435" i="1"/>
  <c r="S435" i="1" s="1"/>
  <c r="R436" i="1"/>
  <c r="S436" i="1" s="1"/>
  <c r="R437" i="1"/>
  <c r="S437" i="1" s="1"/>
  <c r="R438" i="1"/>
  <c r="S438" i="1" s="1"/>
  <c r="R439" i="1"/>
  <c r="S439" i="1" s="1"/>
  <c r="R440" i="1"/>
  <c r="S440" i="1" s="1"/>
  <c r="R441" i="1"/>
  <c r="S441" i="1" s="1"/>
  <c r="R442" i="1"/>
  <c r="S442" i="1" s="1"/>
  <c r="R443" i="1"/>
  <c r="S443" i="1" s="1"/>
  <c r="R444" i="1"/>
  <c r="S444" i="1" s="1"/>
  <c r="R445" i="1"/>
  <c r="S445" i="1" s="1"/>
  <c r="R446" i="1"/>
  <c r="S446" i="1" s="1"/>
  <c r="R447" i="1"/>
  <c r="S447" i="1" s="1"/>
  <c r="R448" i="1"/>
  <c r="S448" i="1" s="1"/>
  <c r="R449" i="1"/>
  <c r="S449" i="1" s="1"/>
  <c r="R450" i="1"/>
  <c r="S450" i="1" s="1"/>
  <c r="R451" i="1"/>
  <c r="S451" i="1" s="1"/>
  <c r="R452" i="1"/>
  <c r="S452" i="1" s="1"/>
  <c r="R453" i="1"/>
  <c r="S453" i="1" s="1"/>
  <c r="R454" i="1"/>
  <c r="S454" i="1" s="1"/>
  <c r="R455" i="1"/>
  <c r="S455" i="1" s="1"/>
  <c r="R456" i="1"/>
  <c r="S456" i="1" s="1"/>
  <c r="R457" i="1"/>
  <c r="S457" i="1" s="1"/>
  <c r="R458" i="1"/>
  <c r="S458" i="1" s="1"/>
  <c r="R459" i="1"/>
  <c r="S459" i="1" s="1"/>
  <c r="R460" i="1"/>
  <c r="S460" i="1" s="1"/>
  <c r="R461" i="1"/>
  <c r="S461" i="1" s="1"/>
  <c r="R462" i="1"/>
  <c r="S462" i="1" s="1"/>
  <c r="R463" i="1"/>
  <c r="S463" i="1" s="1"/>
  <c r="R464" i="1"/>
  <c r="S464" i="1" s="1"/>
  <c r="R465" i="1"/>
  <c r="S465" i="1" s="1"/>
  <c r="R466" i="1"/>
  <c r="S466" i="1" s="1"/>
  <c r="R467" i="1"/>
  <c r="S467" i="1" s="1"/>
  <c r="R468" i="1"/>
  <c r="S468" i="1" s="1"/>
  <c r="R469" i="1"/>
  <c r="S469" i="1" s="1"/>
  <c r="R470" i="1"/>
  <c r="S470" i="1" s="1"/>
  <c r="R471" i="1"/>
  <c r="S471" i="1" s="1"/>
  <c r="R472" i="1"/>
  <c r="S472" i="1" s="1"/>
  <c r="R473" i="1"/>
  <c r="S473" i="1" s="1"/>
  <c r="R474" i="1"/>
  <c r="S474" i="1" s="1"/>
  <c r="R475" i="1"/>
  <c r="S475" i="1" s="1"/>
  <c r="R476" i="1"/>
  <c r="S476" i="1" s="1"/>
  <c r="R477" i="1"/>
  <c r="S477" i="1" s="1"/>
  <c r="R478" i="1"/>
  <c r="S478" i="1" s="1"/>
  <c r="R479" i="1"/>
  <c r="S479" i="1" s="1"/>
  <c r="R480" i="1"/>
  <c r="S480" i="1" s="1"/>
  <c r="R481" i="1"/>
  <c r="S481" i="1" s="1"/>
  <c r="R482" i="1"/>
  <c r="S482" i="1" s="1"/>
  <c r="R483" i="1"/>
  <c r="S483" i="1" s="1"/>
  <c r="R484" i="1"/>
  <c r="S484" i="1" s="1"/>
  <c r="R485" i="1"/>
  <c r="S485" i="1" s="1"/>
  <c r="R486" i="1"/>
  <c r="S486" i="1" s="1"/>
  <c r="R487" i="1"/>
  <c r="S487" i="1" s="1"/>
  <c r="R488" i="1"/>
  <c r="S488" i="1" s="1"/>
  <c r="R489" i="1"/>
  <c r="S489" i="1" s="1"/>
  <c r="R490" i="1"/>
  <c r="S490" i="1" s="1"/>
  <c r="R491" i="1"/>
  <c r="S491" i="1" s="1"/>
  <c r="R492" i="1"/>
  <c r="S492" i="1" s="1"/>
  <c r="R493" i="1"/>
  <c r="S493" i="1" s="1"/>
  <c r="R494" i="1"/>
  <c r="S494" i="1" s="1"/>
  <c r="R495" i="1"/>
  <c r="S495" i="1" s="1"/>
  <c r="R496" i="1"/>
  <c r="S496" i="1" s="1"/>
  <c r="R497" i="1"/>
  <c r="S497" i="1" s="1"/>
  <c r="R498" i="1"/>
  <c r="S498" i="1" s="1"/>
  <c r="R499" i="1"/>
  <c r="S499" i="1" s="1"/>
  <c r="R500" i="1"/>
  <c r="S500" i="1" s="1"/>
  <c r="R501" i="1"/>
  <c r="S501" i="1" s="1"/>
  <c r="R502" i="1"/>
  <c r="S502" i="1" s="1"/>
  <c r="R503" i="1"/>
  <c r="S503" i="1" s="1"/>
  <c r="R504" i="1"/>
  <c r="S504" i="1" s="1"/>
  <c r="R505" i="1"/>
  <c r="S505" i="1" s="1"/>
  <c r="R506" i="1"/>
  <c r="S506" i="1" s="1"/>
  <c r="R507" i="1"/>
  <c r="S507" i="1" s="1"/>
  <c r="R508" i="1"/>
  <c r="S508" i="1" s="1"/>
  <c r="R509" i="1"/>
  <c r="S509" i="1" s="1"/>
  <c r="R510" i="1"/>
  <c r="S510" i="1" s="1"/>
  <c r="R511" i="1"/>
  <c r="S511" i="1" s="1"/>
  <c r="R512" i="1"/>
  <c r="S512" i="1" s="1"/>
  <c r="R513" i="1"/>
  <c r="S513" i="1" s="1"/>
  <c r="R514" i="1"/>
  <c r="S514" i="1" s="1"/>
  <c r="R515" i="1"/>
  <c r="S515" i="1" s="1"/>
  <c r="R516" i="1"/>
  <c r="S516" i="1" s="1"/>
  <c r="R517" i="1"/>
  <c r="S517" i="1" s="1"/>
  <c r="R518" i="1"/>
  <c r="S518" i="1" s="1"/>
  <c r="R519" i="1"/>
  <c r="S519" i="1" s="1"/>
  <c r="R520" i="1"/>
  <c r="S520" i="1" s="1"/>
  <c r="R521" i="1"/>
  <c r="S521" i="1" s="1"/>
  <c r="R522" i="1"/>
  <c r="S522" i="1" s="1"/>
  <c r="R523" i="1"/>
  <c r="S523" i="1" s="1"/>
  <c r="R524" i="1"/>
  <c r="S524" i="1" s="1"/>
  <c r="R525" i="1"/>
  <c r="S525" i="1" s="1"/>
  <c r="R526" i="1"/>
  <c r="S526" i="1" s="1"/>
  <c r="R527" i="1"/>
  <c r="S527" i="1" s="1"/>
  <c r="R528" i="1"/>
  <c r="S528" i="1" s="1"/>
  <c r="R529" i="1"/>
  <c r="S529" i="1" s="1"/>
  <c r="R530" i="1"/>
  <c r="S530" i="1" s="1"/>
  <c r="R531" i="1"/>
  <c r="S531" i="1" s="1"/>
  <c r="R532" i="1"/>
  <c r="S532" i="1" s="1"/>
  <c r="R533" i="1"/>
  <c r="S533" i="1" s="1"/>
  <c r="R534" i="1"/>
  <c r="S534" i="1" s="1"/>
  <c r="R535" i="1"/>
  <c r="S535" i="1" s="1"/>
  <c r="R536" i="1"/>
  <c r="S536" i="1" s="1"/>
  <c r="R537" i="1"/>
  <c r="S537" i="1" s="1"/>
  <c r="R538" i="1"/>
  <c r="S538" i="1" s="1"/>
  <c r="R539" i="1"/>
  <c r="S539" i="1" s="1"/>
  <c r="R540" i="1"/>
  <c r="S540" i="1" s="1"/>
  <c r="R541" i="1"/>
  <c r="S541" i="1" s="1"/>
  <c r="R542" i="1"/>
  <c r="S542" i="1" s="1"/>
  <c r="R543" i="1"/>
  <c r="S543" i="1" s="1"/>
  <c r="R544" i="1"/>
  <c r="S544" i="1" s="1"/>
  <c r="R545" i="1"/>
  <c r="S545" i="1" s="1"/>
  <c r="R546" i="1"/>
  <c r="S546" i="1" s="1"/>
  <c r="R547" i="1"/>
  <c r="S547" i="1" s="1"/>
  <c r="R548" i="1"/>
  <c r="S548" i="1" s="1"/>
  <c r="R549" i="1"/>
  <c r="S549" i="1" s="1"/>
  <c r="R550" i="1"/>
  <c r="S550" i="1" s="1"/>
  <c r="R551" i="1"/>
  <c r="S551" i="1" s="1"/>
  <c r="R552" i="1"/>
  <c r="S552" i="1" s="1"/>
  <c r="R553" i="1"/>
  <c r="S553" i="1" s="1"/>
  <c r="R554" i="1"/>
  <c r="S554" i="1" s="1"/>
  <c r="R555" i="1"/>
  <c r="S555" i="1" s="1"/>
  <c r="R556" i="1"/>
  <c r="S556" i="1" s="1"/>
  <c r="R557" i="1"/>
  <c r="S557" i="1" s="1"/>
  <c r="R558" i="1"/>
  <c r="S558" i="1" s="1"/>
  <c r="R559" i="1"/>
  <c r="S559" i="1" s="1"/>
  <c r="R560" i="1"/>
  <c r="S560" i="1" s="1"/>
  <c r="R561" i="1"/>
  <c r="S561" i="1" s="1"/>
  <c r="R562" i="1"/>
  <c r="S562" i="1" s="1"/>
  <c r="R563" i="1"/>
  <c r="S563" i="1" s="1"/>
  <c r="R564" i="1"/>
  <c r="S564" i="1" s="1"/>
  <c r="R565" i="1"/>
  <c r="S565" i="1" s="1"/>
  <c r="R566" i="1"/>
  <c r="S566" i="1" s="1"/>
  <c r="R567" i="1"/>
  <c r="S567" i="1" s="1"/>
  <c r="R568" i="1"/>
  <c r="S568" i="1" s="1"/>
  <c r="R569" i="1"/>
  <c r="S569" i="1" s="1"/>
  <c r="R570" i="1"/>
  <c r="S570" i="1" s="1"/>
  <c r="R571" i="1"/>
  <c r="S571" i="1" s="1"/>
  <c r="R572" i="1"/>
  <c r="S572" i="1" s="1"/>
  <c r="R573" i="1"/>
  <c r="S573" i="1" s="1"/>
  <c r="R574" i="1"/>
  <c r="S574" i="1" s="1"/>
  <c r="R575" i="1"/>
  <c r="S575" i="1" s="1"/>
  <c r="R576" i="1"/>
  <c r="S576" i="1" s="1"/>
  <c r="R577" i="1"/>
  <c r="S577" i="1" s="1"/>
  <c r="R578" i="1"/>
  <c r="S578" i="1" s="1"/>
  <c r="R579" i="1"/>
  <c r="S579" i="1" s="1"/>
  <c r="R580" i="1"/>
  <c r="S580" i="1" s="1"/>
  <c r="R581" i="1"/>
  <c r="S581" i="1" s="1"/>
  <c r="R582" i="1"/>
  <c r="S582" i="1" s="1"/>
  <c r="R583" i="1"/>
  <c r="S583" i="1" s="1"/>
  <c r="R584" i="1"/>
  <c r="S584" i="1" s="1"/>
  <c r="R585" i="1"/>
  <c r="S585" i="1" s="1"/>
  <c r="R586" i="1"/>
  <c r="S586" i="1" s="1"/>
  <c r="R587" i="1"/>
  <c r="S587" i="1" s="1"/>
  <c r="R588" i="1"/>
  <c r="S588" i="1" s="1"/>
  <c r="R589" i="1"/>
  <c r="S589" i="1" s="1"/>
  <c r="R590" i="1"/>
  <c r="S590" i="1" s="1"/>
  <c r="R591" i="1"/>
  <c r="S591" i="1" s="1"/>
  <c r="R592" i="1"/>
  <c r="S592" i="1" s="1"/>
  <c r="R593" i="1"/>
  <c r="S593" i="1" s="1"/>
  <c r="R594" i="1"/>
  <c r="S594" i="1" s="1"/>
  <c r="R595" i="1"/>
  <c r="S595" i="1" s="1"/>
  <c r="R596" i="1"/>
  <c r="S596" i="1" s="1"/>
  <c r="R597" i="1"/>
  <c r="S597" i="1" s="1"/>
  <c r="R598" i="1"/>
  <c r="S598" i="1" s="1"/>
  <c r="R599" i="1"/>
  <c r="S599" i="1" s="1"/>
  <c r="R600" i="1"/>
  <c r="S600" i="1" s="1"/>
  <c r="R601" i="1"/>
  <c r="S601" i="1" s="1"/>
  <c r="R602" i="1"/>
  <c r="S602" i="1" s="1"/>
  <c r="R603" i="1"/>
  <c r="S603" i="1" s="1"/>
  <c r="R604" i="1"/>
  <c r="S604" i="1" s="1"/>
  <c r="R605" i="1"/>
  <c r="S605" i="1" s="1"/>
  <c r="R606" i="1"/>
  <c r="S606" i="1" s="1"/>
  <c r="R607" i="1"/>
  <c r="S607" i="1" s="1"/>
  <c r="R608" i="1"/>
  <c r="S608" i="1" s="1"/>
  <c r="R609" i="1"/>
  <c r="S609" i="1" s="1"/>
  <c r="R610" i="1"/>
  <c r="S610" i="1" s="1"/>
  <c r="R611" i="1"/>
  <c r="S611" i="1" s="1"/>
  <c r="R612" i="1"/>
  <c r="S612" i="1" s="1"/>
  <c r="R613" i="1"/>
  <c r="S613" i="1" s="1"/>
  <c r="R614" i="1"/>
  <c r="S614" i="1" s="1"/>
  <c r="R615" i="1"/>
  <c r="S615" i="1" s="1"/>
  <c r="R616" i="1"/>
  <c r="S616" i="1" s="1"/>
  <c r="R617" i="1"/>
  <c r="S617" i="1" s="1"/>
  <c r="R618" i="1"/>
  <c r="S618" i="1" s="1"/>
  <c r="R619" i="1"/>
  <c r="S619" i="1" s="1"/>
  <c r="R620" i="1"/>
  <c r="S620" i="1" s="1"/>
  <c r="R621" i="1"/>
  <c r="S621" i="1" s="1"/>
  <c r="R622" i="1"/>
  <c r="S622" i="1" s="1"/>
  <c r="R623" i="1"/>
  <c r="S623" i="1" s="1"/>
  <c r="R624" i="1"/>
  <c r="S624" i="1" s="1"/>
  <c r="R625" i="1"/>
  <c r="S625" i="1" s="1"/>
  <c r="R626" i="1"/>
  <c r="S626" i="1" s="1"/>
  <c r="R627" i="1"/>
  <c r="S627" i="1" s="1"/>
  <c r="R628" i="1"/>
  <c r="S628" i="1" s="1"/>
  <c r="R629" i="1"/>
  <c r="S629" i="1" s="1"/>
  <c r="R630" i="1"/>
  <c r="S630" i="1" s="1"/>
  <c r="R631" i="1"/>
  <c r="S631" i="1" s="1"/>
  <c r="R632" i="1"/>
  <c r="S632" i="1" s="1"/>
  <c r="R633" i="1"/>
  <c r="S633" i="1" s="1"/>
  <c r="R634" i="1"/>
  <c r="S634" i="1" s="1"/>
  <c r="R635" i="1"/>
  <c r="S635" i="1" s="1"/>
  <c r="R636" i="1"/>
  <c r="S636" i="1" s="1"/>
  <c r="R637" i="1"/>
  <c r="S637" i="1" s="1"/>
  <c r="R638" i="1"/>
  <c r="S638" i="1" s="1"/>
  <c r="R639" i="1"/>
  <c r="S639" i="1" s="1"/>
  <c r="R640" i="1"/>
  <c r="S640" i="1" s="1"/>
  <c r="R641" i="1"/>
  <c r="S641" i="1" s="1"/>
  <c r="R642" i="1"/>
  <c r="S642" i="1" s="1"/>
  <c r="R643" i="1"/>
  <c r="S643" i="1" s="1"/>
  <c r="R644" i="1"/>
  <c r="S644" i="1" s="1"/>
  <c r="R645" i="1"/>
  <c r="S645" i="1" s="1"/>
  <c r="R646" i="1"/>
  <c r="S646" i="1" s="1"/>
  <c r="R647" i="1"/>
  <c r="S647" i="1" s="1"/>
  <c r="R648" i="1"/>
  <c r="S648" i="1" s="1"/>
  <c r="R649" i="1"/>
  <c r="S649" i="1" s="1"/>
  <c r="R650" i="1"/>
  <c r="S650" i="1" s="1"/>
  <c r="R651" i="1"/>
  <c r="S651" i="1" s="1"/>
  <c r="R652" i="1"/>
  <c r="S652" i="1" s="1"/>
  <c r="R653" i="1"/>
  <c r="S653" i="1" s="1"/>
  <c r="R654" i="1"/>
  <c r="S654" i="1" s="1"/>
  <c r="R655" i="1"/>
  <c r="S655" i="1" s="1"/>
  <c r="R656" i="1"/>
  <c r="S656" i="1" s="1"/>
  <c r="R657" i="1"/>
  <c r="S657" i="1" s="1"/>
  <c r="R658" i="1"/>
  <c r="S658" i="1" s="1"/>
  <c r="R659" i="1"/>
  <c r="S659" i="1" s="1"/>
  <c r="R660" i="1"/>
  <c r="S660" i="1" s="1"/>
  <c r="R661" i="1"/>
  <c r="S661" i="1" s="1"/>
  <c r="R662" i="1"/>
  <c r="S662" i="1" s="1"/>
  <c r="R663" i="1"/>
  <c r="S663" i="1" s="1"/>
  <c r="R664" i="1"/>
  <c r="S664" i="1" s="1"/>
  <c r="R665" i="1"/>
  <c r="S665" i="1" s="1"/>
  <c r="R666" i="1"/>
  <c r="S666" i="1" s="1"/>
  <c r="R667" i="1"/>
  <c r="S667" i="1" s="1"/>
  <c r="R668" i="1"/>
  <c r="S668" i="1" s="1"/>
  <c r="R669" i="1"/>
  <c r="S669" i="1" s="1"/>
  <c r="R670" i="1"/>
  <c r="S670" i="1" s="1"/>
  <c r="R671" i="1"/>
  <c r="S671" i="1" s="1"/>
  <c r="R672" i="1"/>
  <c r="S672" i="1" s="1"/>
  <c r="R673" i="1"/>
  <c r="S673" i="1" s="1"/>
  <c r="R674" i="1"/>
  <c r="S674" i="1" s="1"/>
  <c r="R675" i="1"/>
  <c r="S675" i="1" s="1"/>
  <c r="R676" i="1"/>
  <c r="S676" i="1" s="1"/>
  <c r="R677" i="1"/>
  <c r="S677" i="1" s="1"/>
  <c r="R678" i="1"/>
  <c r="S678" i="1" s="1"/>
  <c r="R679" i="1"/>
  <c r="S679" i="1" s="1"/>
  <c r="R680" i="1"/>
  <c r="S680" i="1" s="1"/>
  <c r="R681" i="1"/>
  <c r="S681" i="1" s="1"/>
  <c r="R682" i="1"/>
  <c r="S682" i="1" s="1"/>
  <c r="R683" i="1"/>
  <c r="S683" i="1" s="1"/>
  <c r="R684" i="1"/>
  <c r="S684" i="1" s="1"/>
  <c r="R685" i="1"/>
  <c r="S685" i="1" s="1"/>
  <c r="R686" i="1"/>
  <c r="S686" i="1" s="1"/>
  <c r="R687" i="1"/>
  <c r="S687" i="1" s="1"/>
  <c r="R688" i="1"/>
  <c r="S688" i="1" s="1"/>
  <c r="R689" i="1"/>
  <c r="S689" i="1" s="1"/>
  <c r="R690" i="1"/>
  <c r="S690" i="1" s="1"/>
  <c r="R691" i="1"/>
  <c r="S691" i="1" s="1"/>
  <c r="R692" i="1"/>
  <c r="S692" i="1" s="1"/>
  <c r="R693" i="1"/>
  <c r="S693" i="1" s="1"/>
  <c r="R694" i="1"/>
  <c r="S694" i="1" s="1"/>
  <c r="R695" i="1"/>
  <c r="S695" i="1" s="1"/>
  <c r="R696" i="1"/>
  <c r="S696" i="1" s="1"/>
  <c r="R697" i="1"/>
  <c r="S697" i="1" s="1"/>
  <c r="R698" i="1"/>
  <c r="S698" i="1" s="1"/>
  <c r="R699" i="1"/>
  <c r="S699" i="1" s="1"/>
  <c r="R700" i="1"/>
  <c r="S700" i="1" s="1"/>
  <c r="R701" i="1"/>
  <c r="S701" i="1" s="1"/>
  <c r="R702" i="1"/>
  <c r="S702" i="1" s="1"/>
  <c r="R703" i="1"/>
  <c r="S703" i="1" s="1"/>
  <c r="R704" i="1"/>
  <c r="S704" i="1" s="1"/>
  <c r="R705" i="1"/>
  <c r="S705" i="1" s="1"/>
  <c r="R706" i="1"/>
  <c r="S706" i="1" s="1"/>
  <c r="R707" i="1"/>
  <c r="S707" i="1" s="1"/>
  <c r="R708" i="1"/>
  <c r="S708" i="1" s="1"/>
  <c r="R709" i="1"/>
  <c r="S709" i="1" s="1"/>
  <c r="R710" i="1"/>
  <c r="S710" i="1" s="1"/>
  <c r="R711" i="1"/>
  <c r="S711" i="1" s="1"/>
  <c r="R712" i="1"/>
  <c r="S712" i="1" s="1"/>
  <c r="R713" i="1"/>
  <c r="S713" i="1" s="1"/>
  <c r="R714" i="1"/>
  <c r="S714" i="1" s="1"/>
  <c r="R715" i="1"/>
  <c r="S715" i="1" s="1"/>
  <c r="R716" i="1"/>
  <c r="S716" i="1" s="1"/>
  <c r="R717" i="1"/>
  <c r="S717" i="1" s="1"/>
  <c r="R718" i="1"/>
  <c r="S718" i="1" s="1"/>
  <c r="R719" i="1"/>
  <c r="S719" i="1" s="1"/>
  <c r="R720" i="1"/>
  <c r="S720" i="1" s="1"/>
  <c r="R721" i="1"/>
  <c r="S721" i="1" s="1"/>
  <c r="R722" i="1"/>
  <c r="S722" i="1" s="1"/>
  <c r="R723" i="1"/>
  <c r="S723" i="1" s="1"/>
  <c r="R724" i="1"/>
  <c r="S724" i="1" s="1"/>
  <c r="R725" i="1"/>
  <c r="S725" i="1" s="1"/>
  <c r="R726" i="1"/>
  <c r="S726" i="1" s="1"/>
  <c r="R727" i="1"/>
  <c r="S727" i="1" s="1"/>
  <c r="R728" i="1"/>
  <c r="S728" i="1" s="1"/>
  <c r="R729" i="1"/>
  <c r="S729" i="1" s="1"/>
  <c r="R730" i="1"/>
  <c r="S730" i="1" s="1"/>
  <c r="R731" i="1"/>
  <c r="S731" i="1" s="1"/>
  <c r="R732" i="1"/>
  <c r="S732" i="1" s="1"/>
  <c r="R733" i="1"/>
  <c r="S733" i="1" s="1"/>
  <c r="R734" i="1"/>
  <c r="S734" i="1" s="1"/>
  <c r="R735" i="1"/>
  <c r="S735" i="1" s="1"/>
  <c r="R736" i="1"/>
  <c r="S736" i="1" s="1"/>
  <c r="R737" i="1"/>
  <c r="S737" i="1" s="1"/>
  <c r="R738" i="1"/>
  <c r="S738" i="1" s="1"/>
  <c r="R739" i="1"/>
  <c r="S739" i="1" s="1"/>
  <c r="R740" i="1"/>
  <c r="S740" i="1" s="1"/>
  <c r="R741" i="1"/>
  <c r="S741" i="1" s="1"/>
  <c r="R742" i="1"/>
  <c r="S742" i="1" s="1"/>
  <c r="R743" i="1"/>
  <c r="S743" i="1" s="1"/>
  <c r="R744" i="1"/>
  <c r="S744" i="1" s="1"/>
  <c r="R745" i="1"/>
  <c r="S745" i="1" s="1"/>
  <c r="R746" i="1"/>
  <c r="S746" i="1" s="1"/>
  <c r="R747" i="1"/>
  <c r="S747" i="1" s="1"/>
  <c r="R748" i="1"/>
  <c r="S748" i="1" s="1"/>
  <c r="R749" i="1"/>
  <c r="S749" i="1" s="1"/>
  <c r="R750" i="1"/>
  <c r="S750" i="1" s="1"/>
  <c r="R751" i="1"/>
  <c r="S751" i="1" s="1"/>
  <c r="R752" i="1"/>
  <c r="S752" i="1" s="1"/>
  <c r="R753" i="1"/>
  <c r="S753" i="1" s="1"/>
  <c r="R754" i="1"/>
  <c r="S754" i="1" s="1"/>
  <c r="R755" i="1"/>
  <c r="S755" i="1" s="1"/>
  <c r="R756" i="1"/>
  <c r="S756" i="1" s="1"/>
  <c r="R757" i="1"/>
  <c r="S757" i="1" s="1"/>
  <c r="R758" i="1"/>
  <c r="S758" i="1" s="1"/>
  <c r="R759" i="1"/>
  <c r="S759" i="1" s="1"/>
  <c r="R760" i="1"/>
  <c r="S760" i="1" s="1"/>
  <c r="R761" i="1"/>
  <c r="S761" i="1" s="1"/>
  <c r="R762" i="1"/>
  <c r="S762" i="1" s="1"/>
  <c r="R763" i="1"/>
  <c r="S763" i="1" s="1"/>
  <c r="R764" i="1"/>
  <c r="S764" i="1" s="1"/>
  <c r="R765" i="1"/>
  <c r="S765" i="1" s="1"/>
  <c r="R766" i="1"/>
  <c r="S766" i="1" s="1"/>
  <c r="R767" i="1"/>
  <c r="S767" i="1" s="1"/>
  <c r="R768" i="1"/>
  <c r="S768" i="1" s="1"/>
  <c r="R769" i="1"/>
  <c r="S769" i="1" s="1"/>
  <c r="R770" i="1"/>
  <c r="S770" i="1" s="1"/>
  <c r="R771" i="1"/>
  <c r="S771" i="1" s="1"/>
  <c r="R772" i="1"/>
  <c r="S772" i="1" s="1"/>
  <c r="R773" i="1"/>
  <c r="S773" i="1" s="1"/>
  <c r="R774" i="1"/>
  <c r="S774" i="1" s="1"/>
  <c r="R775" i="1"/>
  <c r="S775" i="1" s="1"/>
  <c r="R776" i="1"/>
  <c r="S776" i="1" s="1"/>
  <c r="R777" i="1"/>
  <c r="S777" i="1" s="1"/>
  <c r="R778" i="1"/>
  <c r="S778" i="1" s="1"/>
  <c r="R779" i="1"/>
  <c r="S779" i="1" s="1"/>
  <c r="R780" i="1"/>
  <c r="S780" i="1" s="1"/>
  <c r="R781" i="1"/>
  <c r="S781" i="1" s="1"/>
  <c r="R782" i="1"/>
  <c r="S782" i="1" s="1"/>
  <c r="R783" i="1"/>
  <c r="S783" i="1" s="1"/>
  <c r="R784" i="1"/>
  <c r="S784" i="1" s="1"/>
  <c r="R785" i="1"/>
  <c r="S785" i="1" s="1"/>
  <c r="R786" i="1"/>
  <c r="S786" i="1" s="1"/>
  <c r="R787" i="1"/>
  <c r="S787" i="1" s="1"/>
  <c r="R788" i="1"/>
  <c r="S788" i="1" s="1"/>
  <c r="R789" i="1"/>
  <c r="S789" i="1" s="1"/>
  <c r="R790" i="1"/>
  <c r="S790" i="1" s="1"/>
  <c r="R791" i="1"/>
  <c r="S791" i="1" s="1"/>
  <c r="R792" i="1"/>
  <c r="S792" i="1" s="1"/>
  <c r="R793" i="1"/>
  <c r="S793" i="1" s="1"/>
  <c r="R794" i="1"/>
  <c r="S794" i="1" s="1"/>
  <c r="R795" i="1"/>
  <c r="S795" i="1" s="1"/>
  <c r="R796" i="1"/>
  <c r="S796" i="1" s="1"/>
  <c r="R797" i="1"/>
  <c r="S797" i="1" s="1"/>
  <c r="R798" i="1"/>
  <c r="S798" i="1" s="1"/>
  <c r="R799" i="1"/>
  <c r="S799" i="1" s="1"/>
  <c r="R800" i="1"/>
  <c r="S800" i="1" s="1"/>
  <c r="R801" i="1"/>
  <c r="S801" i="1" s="1"/>
  <c r="R802" i="1"/>
  <c r="S802" i="1" s="1"/>
  <c r="R803" i="1"/>
  <c r="S803" i="1" s="1"/>
  <c r="R804" i="1"/>
  <c r="S804" i="1" s="1"/>
  <c r="R805" i="1"/>
  <c r="S805" i="1" s="1"/>
  <c r="R806" i="1"/>
  <c r="S806" i="1" s="1"/>
  <c r="R807" i="1"/>
  <c r="S807" i="1" s="1"/>
  <c r="R808" i="1"/>
  <c r="S808" i="1" s="1"/>
  <c r="R809" i="1"/>
  <c r="S809" i="1" s="1"/>
  <c r="R810" i="1"/>
  <c r="S810" i="1" s="1"/>
  <c r="R811" i="1"/>
  <c r="S811" i="1" s="1"/>
  <c r="R812" i="1"/>
  <c r="S812" i="1" s="1"/>
  <c r="R813" i="1"/>
  <c r="S813" i="1" s="1"/>
  <c r="R814" i="1"/>
  <c r="S814" i="1" s="1"/>
  <c r="R815" i="1"/>
  <c r="S815" i="1" s="1"/>
  <c r="R816" i="1"/>
  <c r="S816" i="1" s="1"/>
  <c r="R817" i="1"/>
  <c r="S817" i="1" s="1"/>
  <c r="R818" i="1"/>
  <c r="S818" i="1" s="1"/>
  <c r="R819" i="1"/>
  <c r="S819" i="1" s="1"/>
  <c r="R820" i="1"/>
  <c r="S820" i="1" s="1"/>
  <c r="R821" i="1"/>
  <c r="S821" i="1" s="1"/>
  <c r="R822" i="1"/>
  <c r="S822" i="1" s="1"/>
  <c r="R823" i="1"/>
  <c r="S823" i="1" s="1"/>
  <c r="R824" i="1"/>
  <c r="S824" i="1" s="1"/>
  <c r="R825" i="1"/>
  <c r="S825" i="1" s="1"/>
  <c r="R826" i="1"/>
  <c r="S826" i="1" s="1"/>
  <c r="R827" i="1"/>
  <c r="S827" i="1" s="1"/>
  <c r="R828" i="1"/>
  <c r="S828" i="1" s="1"/>
  <c r="R829" i="1"/>
  <c r="S829" i="1" s="1"/>
  <c r="R830" i="1"/>
  <c r="S830" i="1" s="1"/>
  <c r="R831" i="1"/>
  <c r="S831" i="1" s="1"/>
  <c r="R832" i="1"/>
  <c r="S832" i="1" s="1"/>
  <c r="R833" i="1"/>
  <c r="S833" i="1" s="1"/>
  <c r="R834" i="1"/>
  <c r="S834" i="1" s="1"/>
  <c r="R835" i="1"/>
  <c r="S835" i="1" s="1"/>
  <c r="R836" i="1"/>
  <c r="S836" i="1" s="1"/>
  <c r="R837" i="1"/>
  <c r="S837" i="1" s="1"/>
  <c r="R838" i="1"/>
  <c r="S838" i="1" s="1"/>
  <c r="R839" i="1"/>
  <c r="S839" i="1" s="1"/>
  <c r="R840" i="1"/>
  <c r="S840" i="1" s="1"/>
  <c r="R841" i="1"/>
  <c r="S841" i="1" s="1"/>
  <c r="R842" i="1"/>
  <c r="S842" i="1" s="1"/>
  <c r="R843" i="1"/>
  <c r="S843" i="1" s="1"/>
  <c r="R844" i="1"/>
  <c r="S844" i="1" s="1"/>
  <c r="R845" i="1"/>
  <c r="S845" i="1" s="1"/>
  <c r="R846" i="1"/>
  <c r="S846" i="1" s="1"/>
  <c r="R847" i="1"/>
  <c r="S847" i="1" s="1"/>
  <c r="R848" i="1"/>
  <c r="S848" i="1" s="1"/>
  <c r="R849" i="1"/>
  <c r="S849" i="1" s="1"/>
  <c r="R850" i="1"/>
  <c r="S850" i="1" s="1"/>
  <c r="R851" i="1"/>
  <c r="S851" i="1" s="1"/>
  <c r="R852" i="1"/>
  <c r="S852" i="1" s="1"/>
  <c r="R853" i="1"/>
  <c r="S853" i="1" s="1"/>
  <c r="R854" i="1"/>
  <c r="S854" i="1" s="1"/>
  <c r="R855" i="1"/>
  <c r="S855" i="1" s="1"/>
  <c r="R856" i="1"/>
  <c r="S856" i="1" s="1"/>
  <c r="R857" i="1"/>
  <c r="S857" i="1" s="1"/>
  <c r="R858" i="1"/>
  <c r="S858" i="1" s="1"/>
  <c r="R859" i="1"/>
  <c r="S859" i="1" s="1"/>
  <c r="R860" i="1"/>
  <c r="S860" i="1" s="1"/>
  <c r="R861" i="1"/>
  <c r="S861" i="1" s="1"/>
  <c r="R862" i="1"/>
  <c r="S862" i="1" s="1"/>
  <c r="R863" i="1"/>
  <c r="S863" i="1" s="1"/>
  <c r="R864" i="1"/>
  <c r="S864" i="1" s="1"/>
  <c r="R865" i="1"/>
  <c r="S865" i="1" s="1"/>
  <c r="R866" i="1"/>
  <c r="S866" i="1" s="1"/>
  <c r="R867" i="1"/>
  <c r="S867" i="1" s="1"/>
  <c r="R868" i="1"/>
  <c r="S868" i="1" s="1"/>
  <c r="R869" i="1"/>
  <c r="S869" i="1" s="1"/>
  <c r="R870" i="1"/>
  <c r="S870" i="1" s="1"/>
  <c r="R871" i="1"/>
  <c r="S871" i="1" s="1"/>
  <c r="R872" i="1"/>
  <c r="S872" i="1" s="1"/>
  <c r="R873" i="1"/>
  <c r="S873" i="1" s="1"/>
  <c r="R874" i="1"/>
  <c r="S874" i="1" s="1"/>
  <c r="R875" i="1"/>
  <c r="S875" i="1" s="1"/>
  <c r="R876" i="1"/>
  <c r="S876" i="1" s="1"/>
  <c r="R877" i="1"/>
  <c r="S877" i="1" s="1"/>
  <c r="R878" i="1"/>
  <c r="S878" i="1" s="1"/>
  <c r="R879" i="1"/>
  <c r="S879" i="1" s="1"/>
  <c r="R880" i="1"/>
  <c r="S880" i="1" s="1"/>
  <c r="R881" i="1"/>
  <c r="S881" i="1" s="1"/>
  <c r="R882" i="1"/>
  <c r="S882" i="1" s="1"/>
  <c r="R883" i="1"/>
  <c r="S883" i="1" s="1"/>
  <c r="R884" i="1"/>
  <c r="S884" i="1" s="1"/>
  <c r="R885" i="1"/>
  <c r="S885" i="1" s="1"/>
  <c r="R886" i="1"/>
  <c r="S886" i="1" s="1"/>
  <c r="R887" i="1"/>
  <c r="S887" i="1" s="1"/>
  <c r="R888" i="1"/>
  <c r="S888" i="1" s="1"/>
  <c r="R889" i="1"/>
  <c r="S889" i="1" s="1"/>
  <c r="R890" i="1"/>
  <c r="S890" i="1" s="1"/>
  <c r="R891" i="1"/>
  <c r="S891" i="1" s="1"/>
  <c r="R892" i="1"/>
  <c r="S892" i="1" s="1"/>
  <c r="R893" i="1"/>
  <c r="S893" i="1" s="1"/>
  <c r="R894" i="1"/>
  <c r="S894" i="1" s="1"/>
  <c r="R895" i="1"/>
  <c r="S895" i="1" s="1"/>
  <c r="R896" i="1"/>
  <c r="S896" i="1" s="1"/>
  <c r="R897" i="1"/>
  <c r="S897" i="1" s="1"/>
  <c r="R898" i="1"/>
  <c r="S898" i="1" s="1"/>
  <c r="R899" i="1"/>
  <c r="S899" i="1" s="1"/>
  <c r="R900" i="1"/>
  <c r="S900" i="1" s="1"/>
  <c r="R901" i="1"/>
  <c r="S901" i="1" s="1"/>
  <c r="R902" i="1"/>
  <c r="S902" i="1" s="1"/>
  <c r="R903" i="1"/>
  <c r="S903" i="1" s="1"/>
  <c r="R904" i="1"/>
  <c r="S904" i="1" s="1"/>
  <c r="R905" i="1"/>
  <c r="S905" i="1" s="1"/>
  <c r="R906" i="1"/>
  <c r="S906" i="1" s="1"/>
  <c r="R907" i="1"/>
  <c r="S907" i="1" s="1"/>
  <c r="R908" i="1"/>
  <c r="S908" i="1" s="1"/>
  <c r="R909" i="1"/>
  <c r="S909" i="1" s="1"/>
  <c r="R910" i="1"/>
  <c r="S910" i="1" s="1"/>
  <c r="R911" i="1"/>
  <c r="S911" i="1" s="1"/>
  <c r="R912" i="1"/>
  <c r="S912" i="1" s="1"/>
  <c r="R913" i="1"/>
  <c r="S913" i="1" s="1"/>
  <c r="R914" i="1"/>
  <c r="S914" i="1" s="1"/>
  <c r="R915" i="1"/>
  <c r="S915" i="1" s="1"/>
  <c r="R916" i="1"/>
  <c r="S916" i="1" s="1"/>
  <c r="R917" i="1"/>
  <c r="S917" i="1" s="1"/>
  <c r="R918" i="1"/>
  <c r="S918" i="1" s="1"/>
  <c r="R919" i="1"/>
  <c r="S919" i="1" s="1"/>
  <c r="R920" i="1"/>
  <c r="S920" i="1" s="1"/>
  <c r="R921" i="1"/>
  <c r="S921" i="1" s="1"/>
  <c r="R922" i="1"/>
  <c r="S922" i="1" s="1"/>
  <c r="R923" i="1"/>
  <c r="S923" i="1" s="1"/>
  <c r="R924" i="1"/>
  <c r="S924" i="1" s="1"/>
  <c r="R925" i="1"/>
  <c r="S925" i="1" s="1"/>
  <c r="R926" i="1"/>
  <c r="S926" i="1" s="1"/>
  <c r="R927" i="1"/>
  <c r="S927" i="1" s="1"/>
  <c r="R928" i="1"/>
  <c r="S928" i="1" s="1"/>
  <c r="R929" i="1"/>
  <c r="S929" i="1" s="1"/>
  <c r="R930" i="1"/>
  <c r="S930" i="1" s="1"/>
  <c r="R931" i="1"/>
  <c r="S931" i="1" s="1"/>
  <c r="R932" i="1"/>
  <c r="S932" i="1" s="1"/>
  <c r="R933" i="1"/>
  <c r="S933" i="1" s="1"/>
  <c r="R934" i="1"/>
  <c r="S934" i="1" s="1"/>
  <c r="R935" i="1"/>
  <c r="S935" i="1" s="1"/>
  <c r="R936" i="1"/>
  <c r="S936" i="1" s="1"/>
  <c r="R937" i="1"/>
  <c r="S937" i="1" s="1"/>
  <c r="R938" i="1"/>
  <c r="S938" i="1" s="1"/>
  <c r="R939" i="1"/>
  <c r="S939" i="1" s="1"/>
  <c r="R940" i="1"/>
  <c r="S940" i="1" s="1"/>
  <c r="R941" i="1"/>
  <c r="S941" i="1" s="1"/>
  <c r="R942" i="1"/>
  <c r="S942" i="1" s="1"/>
  <c r="R943" i="1"/>
  <c r="S943" i="1" s="1"/>
  <c r="R944" i="1"/>
  <c r="S944" i="1" s="1"/>
  <c r="R945" i="1"/>
  <c r="S945" i="1" s="1"/>
  <c r="R946" i="1"/>
  <c r="S946" i="1" s="1"/>
  <c r="R947" i="1"/>
  <c r="S947" i="1" s="1"/>
  <c r="R948" i="1"/>
  <c r="S948" i="1" s="1"/>
  <c r="R949" i="1"/>
  <c r="S949" i="1" s="1"/>
  <c r="R950" i="1"/>
  <c r="S950" i="1" s="1"/>
  <c r="R951" i="1"/>
  <c r="S951" i="1" s="1"/>
  <c r="R952" i="1"/>
  <c r="S952" i="1" s="1"/>
  <c r="R953" i="1"/>
  <c r="S953" i="1" s="1"/>
  <c r="R954" i="1"/>
  <c r="S954" i="1" s="1"/>
  <c r="R955" i="1"/>
  <c r="S955" i="1" s="1"/>
  <c r="R956" i="1"/>
  <c r="S956" i="1" s="1"/>
  <c r="R957" i="1"/>
  <c r="S957" i="1" s="1"/>
  <c r="R958" i="1"/>
  <c r="S958" i="1" s="1"/>
  <c r="R959" i="1"/>
  <c r="S959" i="1" s="1"/>
  <c r="R960" i="1"/>
  <c r="S960" i="1" s="1"/>
  <c r="R961" i="1"/>
  <c r="S961" i="1" s="1"/>
  <c r="R962" i="1"/>
  <c r="S962" i="1" s="1"/>
  <c r="R963" i="1"/>
  <c r="S963" i="1" s="1"/>
  <c r="R964" i="1"/>
  <c r="S964" i="1" s="1"/>
  <c r="R965" i="1"/>
  <c r="S965" i="1" s="1"/>
  <c r="R966" i="1"/>
  <c r="S966" i="1" s="1"/>
  <c r="R967" i="1"/>
  <c r="S967" i="1" s="1"/>
  <c r="R968" i="1"/>
  <c r="S968" i="1" s="1"/>
  <c r="R969" i="1"/>
  <c r="S969" i="1" s="1"/>
  <c r="R970" i="1"/>
  <c r="S970" i="1" s="1"/>
  <c r="R971" i="1"/>
  <c r="S971" i="1" s="1"/>
  <c r="R972" i="1"/>
  <c r="S972" i="1" s="1"/>
  <c r="R973" i="1"/>
  <c r="S973" i="1" s="1"/>
  <c r="R974" i="1"/>
  <c r="S974" i="1" s="1"/>
  <c r="R975" i="1"/>
  <c r="S975" i="1" s="1"/>
  <c r="R976" i="1"/>
  <c r="S976" i="1" s="1"/>
  <c r="R977" i="1"/>
  <c r="S977" i="1" s="1"/>
  <c r="R978" i="1"/>
  <c r="S978" i="1" s="1"/>
  <c r="R979" i="1"/>
  <c r="S979" i="1" s="1"/>
  <c r="R980" i="1"/>
  <c r="S980" i="1" s="1"/>
  <c r="R981" i="1"/>
  <c r="S981" i="1" s="1"/>
  <c r="R982" i="1"/>
  <c r="S982" i="1" s="1"/>
  <c r="R983" i="1"/>
  <c r="S983" i="1" s="1"/>
  <c r="R984" i="1"/>
  <c r="S984" i="1" s="1"/>
  <c r="R985" i="1"/>
  <c r="S985" i="1" s="1"/>
  <c r="R986" i="1"/>
  <c r="S986" i="1" s="1"/>
  <c r="R987" i="1"/>
  <c r="S987" i="1" s="1"/>
  <c r="R988" i="1"/>
  <c r="S988" i="1" s="1"/>
  <c r="R989" i="1"/>
  <c r="S989" i="1" s="1"/>
  <c r="R990" i="1"/>
  <c r="S990" i="1" s="1"/>
  <c r="R991" i="1"/>
  <c r="S991" i="1" s="1"/>
  <c r="R992" i="1"/>
  <c r="S992" i="1" s="1"/>
  <c r="R993" i="1"/>
  <c r="S993" i="1" s="1"/>
  <c r="R994" i="1"/>
  <c r="S994" i="1" s="1"/>
  <c r="R995" i="1"/>
  <c r="S995" i="1" s="1"/>
  <c r="R996" i="1"/>
  <c r="S996" i="1" s="1"/>
  <c r="R997" i="1"/>
  <c r="S997" i="1" s="1"/>
  <c r="R998" i="1"/>
  <c r="S998" i="1" s="1"/>
  <c r="R999" i="1"/>
  <c r="S999" i="1" s="1"/>
  <c r="R1000" i="1"/>
  <c r="S1000" i="1" s="1"/>
  <c r="R1001" i="1"/>
  <c r="S1001" i="1" s="1"/>
  <c r="R1002" i="1"/>
  <c r="S1002" i="1" s="1"/>
  <c r="R1003" i="1"/>
  <c r="S1003" i="1" s="1"/>
  <c r="R1004" i="1"/>
  <c r="S1004" i="1" s="1"/>
  <c r="R1005" i="1"/>
  <c r="S1005" i="1" s="1"/>
  <c r="R1006" i="1"/>
  <c r="S1006" i="1" s="1"/>
  <c r="R1007" i="1"/>
  <c r="S1007" i="1" s="1"/>
  <c r="R1008" i="1"/>
  <c r="S1008" i="1" s="1"/>
  <c r="R1009" i="1"/>
  <c r="S1009" i="1" s="1"/>
  <c r="R1010" i="1"/>
  <c r="S1010" i="1" s="1"/>
  <c r="R1011" i="1"/>
  <c r="S1011" i="1" s="1"/>
  <c r="R1012" i="1"/>
  <c r="S1012" i="1" s="1"/>
  <c r="R1013" i="1"/>
  <c r="S1013" i="1" s="1"/>
  <c r="R1014" i="1"/>
  <c r="S1014" i="1" s="1"/>
  <c r="R1015" i="1"/>
  <c r="S1015" i="1" s="1"/>
  <c r="R1016" i="1"/>
  <c r="S1016" i="1" s="1"/>
  <c r="R1017" i="1"/>
  <c r="S1017" i="1" s="1"/>
  <c r="R1018" i="1"/>
  <c r="S1018" i="1" s="1"/>
  <c r="R1019" i="1"/>
  <c r="S1019" i="1" s="1"/>
  <c r="R1020" i="1"/>
  <c r="S1020" i="1" s="1"/>
  <c r="R1021" i="1"/>
  <c r="S1021" i="1" s="1"/>
  <c r="R1022" i="1"/>
  <c r="S1022" i="1" s="1"/>
  <c r="R1023" i="1"/>
  <c r="S1023" i="1" s="1"/>
  <c r="R1024" i="1"/>
  <c r="S1024" i="1" s="1"/>
  <c r="R1025" i="1"/>
  <c r="S1025" i="1" s="1"/>
  <c r="R1026" i="1"/>
  <c r="S1026" i="1" s="1"/>
  <c r="R1027" i="1"/>
  <c r="S1027" i="1" s="1"/>
  <c r="R1028" i="1"/>
  <c r="S1028" i="1" s="1"/>
  <c r="R1029" i="1"/>
  <c r="S1029" i="1" s="1"/>
  <c r="R1030" i="1"/>
  <c r="S1030" i="1" s="1"/>
  <c r="R1031" i="1"/>
  <c r="S1031" i="1" s="1"/>
  <c r="R1032" i="1"/>
  <c r="S1032" i="1" s="1"/>
  <c r="R1033" i="1"/>
  <c r="S1033" i="1" s="1"/>
  <c r="R1034" i="1"/>
  <c r="S1034" i="1" s="1"/>
  <c r="R1035" i="1"/>
  <c r="S1035" i="1" s="1"/>
  <c r="R1036" i="1"/>
  <c r="S1036" i="1" s="1"/>
  <c r="R1037" i="1"/>
  <c r="S1037" i="1" s="1"/>
  <c r="R1038" i="1"/>
  <c r="S1038" i="1" s="1"/>
  <c r="R1039" i="1"/>
  <c r="S1039" i="1" s="1"/>
  <c r="R1040" i="1"/>
  <c r="S1040" i="1" s="1"/>
  <c r="R1041" i="1"/>
  <c r="S1041" i="1" s="1"/>
  <c r="R1042" i="1"/>
  <c r="S1042" i="1" s="1"/>
  <c r="R1043" i="1"/>
  <c r="S1043" i="1" s="1"/>
  <c r="R1044" i="1"/>
  <c r="S1044" i="1" s="1"/>
  <c r="R1045" i="1"/>
  <c r="S1045" i="1" s="1"/>
  <c r="R1046" i="1"/>
  <c r="S1046" i="1" s="1"/>
  <c r="R1047" i="1"/>
  <c r="S1047" i="1" s="1"/>
  <c r="R1048" i="1"/>
  <c r="S1048" i="1" s="1"/>
  <c r="R1049" i="1"/>
  <c r="S1049" i="1" s="1"/>
  <c r="R1050" i="1"/>
  <c r="S1050" i="1" s="1"/>
  <c r="R1051" i="1"/>
  <c r="S1051" i="1" s="1"/>
  <c r="R1052" i="1"/>
  <c r="S1052" i="1" s="1"/>
  <c r="R1053" i="1"/>
  <c r="S1053" i="1" s="1"/>
  <c r="R1054" i="1"/>
  <c r="S1054" i="1" s="1"/>
  <c r="R1055" i="1"/>
  <c r="S1055" i="1" s="1"/>
  <c r="R1056" i="1"/>
  <c r="S1056" i="1" s="1"/>
  <c r="R1057" i="1"/>
  <c r="S1057" i="1" s="1"/>
  <c r="R1058" i="1"/>
  <c r="S1058" i="1" s="1"/>
  <c r="R1059" i="1"/>
  <c r="S1059" i="1" s="1"/>
  <c r="R1060" i="1"/>
  <c r="S1060" i="1" s="1"/>
  <c r="R1061" i="1"/>
  <c r="S1061" i="1" s="1"/>
  <c r="R1062" i="1"/>
  <c r="S1062" i="1" s="1"/>
  <c r="R1063" i="1"/>
  <c r="S1063" i="1" s="1"/>
  <c r="R1064" i="1"/>
  <c r="S1064" i="1" s="1"/>
  <c r="R1065" i="1"/>
  <c r="S1065" i="1" s="1"/>
  <c r="R1066" i="1"/>
  <c r="S1066" i="1" s="1"/>
  <c r="R1067" i="1"/>
  <c r="S1067" i="1" s="1"/>
  <c r="R1068" i="1"/>
  <c r="S1068" i="1" s="1"/>
  <c r="R1069" i="1"/>
  <c r="S1069" i="1" s="1"/>
  <c r="R1070" i="1"/>
  <c r="S1070" i="1" s="1"/>
  <c r="R1071" i="1"/>
  <c r="S1071" i="1" s="1"/>
  <c r="R1072" i="1"/>
  <c r="S1072" i="1" s="1"/>
  <c r="R1073" i="1"/>
  <c r="S1073" i="1" s="1"/>
  <c r="R1074" i="1"/>
  <c r="S1074" i="1" s="1"/>
  <c r="R1075" i="1"/>
  <c r="S1075" i="1" s="1"/>
  <c r="R1076" i="1"/>
  <c r="S1076" i="1" s="1"/>
  <c r="R1077" i="1"/>
  <c r="S1077" i="1" s="1"/>
  <c r="R1078" i="1"/>
  <c r="S1078" i="1" s="1"/>
  <c r="R1079" i="1"/>
  <c r="S1079" i="1" s="1"/>
  <c r="R1080" i="1"/>
  <c r="S1080" i="1" s="1"/>
  <c r="R1081" i="1"/>
  <c r="S1081" i="1" s="1"/>
  <c r="R1082" i="1"/>
  <c r="S1082" i="1" s="1"/>
  <c r="R1083" i="1"/>
  <c r="S1083" i="1" s="1"/>
  <c r="R1084" i="1"/>
  <c r="S1084" i="1" s="1"/>
  <c r="R1085" i="1"/>
  <c r="S1085" i="1" s="1"/>
  <c r="R1086" i="1"/>
  <c r="S1086" i="1" s="1"/>
  <c r="R1087" i="1"/>
  <c r="S1087" i="1" s="1"/>
  <c r="R1088" i="1"/>
  <c r="S1088" i="1" s="1"/>
  <c r="R1089" i="1"/>
  <c r="S1089" i="1" s="1"/>
  <c r="R1090" i="1"/>
  <c r="S1090" i="1" s="1"/>
  <c r="R1091" i="1"/>
  <c r="S1091" i="1" s="1"/>
  <c r="R1092" i="1"/>
  <c r="S1092" i="1" s="1"/>
  <c r="R1093" i="1"/>
  <c r="S1093" i="1" s="1"/>
  <c r="R1094" i="1"/>
  <c r="S1094" i="1" s="1"/>
  <c r="R1095" i="1"/>
  <c r="S1095" i="1" s="1"/>
  <c r="R1096" i="1"/>
  <c r="S1096" i="1" s="1"/>
  <c r="R1097" i="1"/>
  <c r="S1097" i="1" s="1"/>
  <c r="R1098" i="1"/>
  <c r="S1098" i="1" s="1"/>
  <c r="R1099" i="1"/>
  <c r="S1099" i="1" s="1"/>
  <c r="R1100" i="1"/>
  <c r="S1100" i="1" s="1"/>
  <c r="R1101" i="1"/>
  <c r="S1101" i="1" s="1"/>
  <c r="R1102" i="1"/>
  <c r="S1102" i="1" s="1"/>
  <c r="R1103" i="1"/>
  <c r="S1103" i="1" s="1"/>
  <c r="R1104" i="1"/>
  <c r="S1104" i="1" s="1"/>
  <c r="R1105" i="1"/>
  <c r="S1105" i="1" s="1"/>
  <c r="R1106" i="1"/>
  <c r="S1106" i="1" s="1"/>
  <c r="R1107" i="1"/>
  <c r="S1107" i="1" s="1"/>
  <c r="R1108" i="1"/>
  <c r="S1108" i="1" s="1"/>
  <c r="R1109" i="1"/>
  <c r="S1109" i="1" s="1"/>
  <c r="R1110" i="1"/>
  <c r="S1110" i="1" s="1"/>
  <c r="R1111" i="1"/>
  <c r="S1111" i="1" s="1"/>
  <c r="R1112" i="1"/>
  <c r="S1112" i="1" s="1"/>
  <c r="R1113" i="1"/>
  <c r="S1113" i="1" s="1"/>
  <c r="R1114" i="1"/>
  <c r="S1114" i="1" s="1"/>
  <c r="R1115" i="1"/>
  <c r="S1115" i="1" s="1"/>
  <c r="R1116" i="1"/>
  <c r="S1116" i="1" s="1"/>
  <c r="R1117" i="1"/>
  <c r="S1117" i="1" s="1"/>
  <c r="R1118" i="1"/>
  <c r="S1118" i="1" s="1"/>
  <c r="R1119" i="1"/>
  <c r="S1119" i="1" s="1"/>
  <c r="R1120" i="1"/>
  <c r="S1120" i="1" s="1"/>
  <c r="R1121" i="1"/>
  <c r="S1121" i="1" s="1"/>
  <c r="R1122" i="1"/>
  <c r="S1122" i="1" s="1"/>
  <c r="R1123" i="1"/>
  <c r="S1123" i="1" s="1"/>
  <c r="R1124" i="1"/>
  <c r="S1124" i="1" s="1"/>
  <c r="R1125" i="1"/>
  <c r="S1125" i="1" s="1"/>
  <c r="R1126" i="1"/>
  <c r="S1126" i="1" s="1"/>
  <c r="R1127" i="1"/>
  <c r="S1127" i="1" s="1"/>
  <c r="R1128" i="1"/>
  <c r="S1128" i="1" s="1"/>
  <c r="R1129" i="1"/>
  <c r="S1129" i="1" s="1"/>
  <c r="R1130" i="1"/>
  <c r="S1130" i="1" s="1"/>
  <c r="R1131" i="1"/>
  <c r="S1131" i="1" s="1"/>
  <c r="R1132" i="1"/>
  <c r="S1132" i="1" s="1"/>
  <c r="R1133" i="1"/>
  <c r="S1133" i="1" s="1"/>
  <c r="R1134" i="1"/>
  <c r="S1134" i="1" s="1"/>
  <c r="R1135" i="1"/>
  <c r="S1135" i="1" s="1"/>
  <c r="R1136" i="1"/>
  <c r="S1136" i="1" s="1"/>
  <c r="R1137" i="1"/>
  <c r="S1137" i="1" s="1"/>
  <c r="R1138" i="1"/>
  <c r="S1138" i="1" s="1"/>
  <c r="R1139" i="1"/>
  <c r="S1139" i="1" s="1"/>
  <c r="R1140" i="1"/>
  <c r="S1140" i="1" s="1"/>
  <c r="R1141" i="1"/>
  <c r="S1141" i="1" s="1"/>
  <c r="R1142" i="1"/>
  <c r="S1142" i="1" s="1"/>
  <c r="R1143" i="1"/>
  <c r="S1143" i="1" s="1"/>
  <c r="R1144" i="1"/>
  <c r="S1144" i="1" s="1"/>
  <c r="R1145" i="1"/>
  <c r="S1145" i="1" s="1"/>
  <c r="R1146" i="1"/>
  <c r="S1146" i="1" s="1"/>
  <c r="R1147" i="1"/>
  <c r="S1147" i="1" s="1"/>
  <c r="R1148" i="1"/>
  <c r="S1148" i="1" s="1"/>
  <c r="R1149" i="1"/>
  <c r="S1149" i="1" s="1"/>
  <c r="R1150" i="1"/>
  <c r="S1150" i="1" s="1"/>
  <c r="R1151" i="1"/>
  <c r="S1151" i="1" s="1"/>
  <c r="R1152" i="1"/>
  <c r="S1152" i="1" s="1"/>
  <c r="R1153" i="1"/>
  <c r="S1153" i="1" s="1"/>
  <c r="R1154" i="1"/>
  <c r="S1154" i="1" s="1"/>
  <c r="R1155" i="1"/>
  <c r="S1155" i="1" s="1"/>
  <c r="R1156" i="1"/>
  <c r="S1156" i="1" s="1"/>
  <c r="R1157" i="1"/>
  <c r="S1157" i="1" s="1"/>
  <c r="R1158" i="1"/>
  <c r="S1158" i="1" s="1"/>
  <c r="R1159" i="1"/>
  <c r="S1159" i="1" s="1"/>
  <c r="R1160" i="1"/>
  <c r="S1160" i="1" s="1"/>
  <c r="R1161" i="1"/>
  <c r="S1161" i="1" s="1"/>
  <c r="R1162" i="1"/>
  <c r="S1162" i="1" s="1"/>
  <c r="R1163" i="1"/>
  <c r="S1163" i="1" s="1"/>
  <c r="R1164" i="1"/>
  <c r="S1164" i="1" s="1"/>
  <c r="R1165" i="1"/>
  <c r="S1165" i="1" s="1"/>
  <c r="R1166" i="1"/>
  <c r="S1166" i="1" s="1"/>
  <c r="R1167" i="1"/>
  <c r="S1167" i="1" s="1"/>
  <c r="R1168" i="1"/>
  <c r="S1168" i="1" s="1"/>
  <c r="R1169" i="1"/>
  <c r="S1169" i="1" s="1"/>
  <c r="R1170" i="1"/>
  <c r="S1170" i="1" s="1"/>
  <c r="R1171" i="1"/>
  <c r="S1171" i="1" s="1"/>
  <c r="R1172" i="1"/>
  <c r="S1172" i="1" s="1"/>
  <c r="R1173" i="1"/>
  <c r="S1173" i="1" s="1"/>
  <c r="R1174" i="1"/>
  <c r="S1174" i="1" s="1"/>
  <c r="R1175" i="1"/>
  <c r="S1175" i="1" s="1"/>
  <c r="R1176" i="1"/>
  <c r="S1176" i="1" s="1"/>
  <c r="R1177" i="1"/>
  <c r="S1177" i="1" s="1"/>
  <c r="R1178" i="1"/>
  <c r="S1178" i="1" s="1"/>
  <c r="R1179" i="1"/>
  <c r="S1179" i="1" s="1"/>
  <c r="R1180" i="1"/>
  <c r="S1180" i="1" s="1"/>
  <c r="R1181" i="1"/>
  <c r="S1181" i="1" s="1"/>
  <c r="R1182" i="1"/>
  <c r="S1182" i="1" s="1"/>
  <c r="R1183" i="1"/>
  <c r="S1183" i="1" s="1"/>
  <c r="R1184" i="1"/>
  <c r="S1184" i="1" s="1"/>
  <c r="R1185" i="1"/>
  <c r="S1185" i="1" s="1"/>
  <c r="R1186" i="1"/>
  <c r="S1186" i="1" s="1"/>
  <c r="R1187" i="1"/>
  <c r="S1187" i="1" s="1"/>
  <c r="R1188" i="1"/>
  <c r="S1188" i="1" s="1"/>
  <c r="R1189" i="1"/>
  <c r="S1189" i="1" s="1"/>
  <c r="R1190" i="1"/>
  <c r="S1190" i="1" s="1"/>
  <c r="R1191" i="1"/>
  <c r="S1191" i="1" s="1"/>
  <c r="R1192" i="1"/>
  <c r="S1192" i="1" s="1"/>
  <c r="R1193" i="1"/>
  <c r="S1193" i="1" s="1"/>
  <c r="R1194" i="1"/>
  <c r="S1194" i="1" s="1"/>
  <c r="R1195" i="1"/>
  <c r="S1195" i="1" s="1"/>
  <c r="R1196" i="1"/>
  <c r="S1196" i="1" s="1"/>
  <c r="R1197" i="1"/>
  <c r="S1197" i="1" s="1"/>
  <c r="R1198" i="1"/>
  <c r="S1198" i="1" s="1"/>
  <c r="R1199" i="1"/>
  <c r="S1199" i="1" s="1"/>
  <c r="R1200" i="1"/>
  <c r="S1200" i="1" s="1"/>
  <c r="R1201" i="1"/>
  <c r="S1201" i="1" s="1"/>
  <c r="R1202" i="1"/>
  <c r="S1202" i="1" s="1"/>
  <c r="R1203" i="1"/>
  <c r="S1203" i="1" s="1"/>
  <c r="R1204" i="1"/>
  <c r="S1204" i="1" s="1"/>
  <c r="R1205" i="1"/>
  <c r="S1205" i="1" s="1"/>
  <c r="R1206" i="1"/>
  <c r="S1206" i="1" s="1"/>
  <c r="R1207" i="1"/>
  <c r="S1207" i="1" s="1"/>
  <c r="R1208" i="1"/>
  <c r="S1208" i="1" s="1"/>
  <c r="R1209" i="1"/>
  <c r="S1209" i="1" s="1"/>
  <c r="R1210" i="1"/>
  <c r="S1210" i="1" s="1"/>
  <c r="R1211" i="1"/>
  <c r="S1211" i="1" s="1"/>
  <c r="R1212" i="1"/>
  <c r="S1212" i="1" s="1"/>
  <c r="R1213" i="1"/>
  <c r="S1213" i="1" s="1"/>
  <c r="R1214" i="1"/>
  <c r="S1214" i="1" s="1"/>
  <c r="R1215" i="1"/>
  <c r="S1215" i="1" s="1"/>
  <c r="R1216" i="1"/>
  <c r="S1216" i="1" s="1"/>
  <c r="R1217" i="1"/>
  <c r="S1217" i="1" s="1"/>
  <c r="R1218" i="1"/>
  <c r="S1218" i="1" s="1"/>
  <c r="R1219" i="1"/>
  <c r="S1219" i="1" s="1"/>
  <c r="R1220" i="1"/>
  <c r="S1220" i="1" s="1"/>
  <c r="R1221" i="1"/>
  <c r="S1221" i="1" s="1"/>
  <c r="R1222" i="1"/>
  <c r="S1222" i="1" s="1"/>
  <c r="R1223" i="1"/>
  <c r="S1223" i="1" s="1"/>
  <c r="R1224" i="1"/>
  <c r="S1224" i="1" s="1"/>
  <c r="R1225" i="1"/>
  <c r="S1225" i="1" s="1"/>
  <c r="R1226" i="1"/>
  <c r="S1226" i="1" s="1"/>
  <c r="R1227" i="1"/>
  <c r="S1227" i="1" s="1"/>
  <c r="R1228" i="1"/>
  <c r="S1228" i="1" s="1"/>
  <c r="R1229" i="1"/>
  <c r="S1229" i="1" s="1"/>
  <c r="R1230" i="1"/>
  <c r="S1230" i="1" s="1"/>
  <c r="R1231" i="1"/>
  <c r="S1231" i="1" s="1"/>
  <c r="R1232" i="1"/>
  <c r="S1232" i="1" s="1"/>
  <c r="R1233" i="1"/>
  <c r="S1233" i="1" s="1"/>
  <c r="R1234" i="1"/>
  <c r="S1234" i="1" s="1"/>
  <c r="R1235" i="1"/>
  <c r="S1235" i="1" s="1"/>
  <c r="R1236" i="1"/>
  <c r="S1236" i="1" s="1"/>
  <c r="R1237" i="1"/>
  <c r="S1237" i="1" s="1"/>
  <c r="R1238" i="1"/>
  <c r="S1238" i="1" s="1"/>
  <c r="R1239" i="1"/>
  <c r="S1239" i="1" s="1"/>
  <c r="R1240" i="1"/>
  <c r="S1240" i="1" s="1"/>
  <c r="R1241" i="1"/>
  <c r="S1241" i="1" s="1"/>
  <c r="R1242" i="1"/>
  <c r="S1242" i="1" s="1"/>
  <c r="R1243" i="1"/>
  <c r="S1243" i="1" s="1"/>
  <c r="R1244" i="1"/>
  <c r="S1244" i="1" s="1"/>
  <c r="R1245" i="1"/>
  <c r="S1245" i="1" s="1"/>
  <c r="R1246" i="1"/>
  <c r="S1246" i="1" s="1"/>
  <c r="R1247" i="1"/>
  <c r="S1247" i="1" s="1"/>
  <c r="R1248" i="1"/>
  <c r="S1248" i="1" s="1"/>
  <c r="R1249" i="1"/>
  <c r="S1249" i="1" s="1"/>
  <c r="R1250" i="1"/>
  <c r="S1250" i="1" s="1"/>
  <c r="R1251" i="1"/>
  <c r="S1251" i="1" s="1"/>
  <c r="R1252" i="1"/>
  <c r="S1252" i="1" s="1"/>
  <c r="R1253" i="1"/>
  <c r="S1253" i="1" s="1"/>
  <c r="R1254" i="1"/>
  <c r="S1254" i="1" s="1"/>
  <c r="R1255" i="1"/>
  <c r="S1255" i="1" s="1"/>
  <c r="R1256" i="1"/>
  <c r="S1256" i="1" s="1"/>
  <c r="R1257" i="1"/>
  <c r="S1257" i="1" s="1"/>
  <c r="R1258" i="1"/>
  <c r="S1258" i="1" s="1"/>
  <c r="R1259" i="1"/>
  <c r="S1259" i="1" s="1"/>
  <c r="R1260" i="1"/>
  <c r="S1260" i="1" s="1"/>
  <c r="R1261" i="1"/>
  <c r="S1261" i="1" s="1"/>
  <c r="R1262" i="1"/>
  <c r="S1262" i="1" s="1"/>
  <c r="R1263" i="1"/>
  <c r="S1263" i="1" s="1"/>
  <c r="R1264" i="1"/>
  <c r="S1264" i="1" s="1"/>
  <c r="R1265" i="1"/>
  <c r="S1265" i="1" s="1"/>
  <c r="R1266" i="1"/>
  <c r="S1266" i="1" s="1"/>
  <c r="R1267" i="1"/>
  <c r="S1267" i="1" s="1"/>
  <c r="R1268" i="1"/>
  <c r="S1268" i="1" s="1"/>
  <c r="R1269" i="1"/>
  <c r="S1269" i="1" s="1"/>
  <c r="R1270" i="1"/>
  <c r="S1270" i="1" s="1"/>
  <c r="R1271" i="1"/>
  <c r="S1271" i="1" s="1"/>
  <c r="R1272" i="1"/>
  <c r="S1272" i="1" s="1"/>
  <c r="R1273" i="1"/>
  <c r="S1273" i="1" s="1"/>
  <c r="R1274" i="1"/>
  <c r="S1274" i="1" s="1"/>
  <c r="R1275" i="1"/>
  <c r="S1275" i="1" s="1"/>
  <c r="R1276" i="1"/>
  <c r="S1276" i="1" s="1"/>
  <c r="R1277" i="1"/>
  <c r="S1277" i="1" s="1"/>
  <c r="R1278" i="1"/>
  <c r="S1278" i="1" s="1"/>
  <c r="R1279" i="1"/>
  <c r="S1279" i="1" s="1"/>
  <c r="R1280" i="1"/>
  <c r="S1280" i="1" s="1"/>
  <c r="R1281" i="1"/>
  <c r="S1281" i="1" s="1"/>
  <c r="R1282" i="1"/>
  <c r="S1282" i="1" s="1"/>
  <c r="R1283" i="1"/>
  <c r="S1283" i="1" s="1"/>
  <c r="R1284" i="1"/>
  <c r="S1284" i="1" s="1"/>
  <c r="R1285" i="1"/>
  <c r="S1285" i="1" s="1"/>
  <c r="R1286" i="1"/>
  <c r="S1286" i="1" s="1"/>
  <c r="R1287" i="1"/>
  <c r="S1287" i="1" s="1"/>
  <c r="R1288" i="1"/>
  <c r="S1288" i="1" s="1"/>
  <c r="R1289" i="1"/>
  <c r="S1289" i="1" s="1"/>
  <c r="R1290" i="1"/>
  <c r="S1290" i="1" s="1"/>
  <c r="R1291" i="1"/>
  <c r="S1291" i="1" s="1"/>
  <c r="R1292" i="1"/>
  <c r="S1292" i="1" s="1"/>
  <c r="R1293" i="1"/>
  <c r="S1293" i="1" s="1"/>
  <c r="R1294" i="1"/>
  <c r="S1294" i="1" s="1"/>
  <c r="R1295" i="1"/>
  <c r="S1295" i="1" s="1"/>
  <c r="R1296" i="1"/>
  <c r="S1296" i="1" s="1"/>
  <c r="R1297" i="1"/>
  <c r="S1297" i="1" s="1"/>
  <c r="R1298" i="1"/>
  <c r="S1298" i="1" s="1"/>
  <c r="R1299" i="1"/>
  <c r="S1299" i="1" s="1"/>
  <c r="R1300" i="1"/>
  <c r="S1300" i="1" s="1"/>
  <c r="R1301" i="1"/>
  <c r="S1301" i="1" s="1"/>
  <c r="R1302" i="1"/>
  <c r="S1302" i="1" s="1"/>
  <c r="R1303" i="1"/>
  <c r="S1303" i="1" s="1"/>
  <c r="R1304" i="1"/>
  <c r="S1304" i="1" s="1"/>
  <c r="R1305" i="1"/>
  <c r="S1305" i="1" s="1"/>
  <c r="R1306" i="1"/>
  <c r="S1306" i="1" s="1"/>
  <c r="R1307" i="1"/>
  <c r="S1307" i="1" s="1"/>
  <c r="R1308" i="1"/>
  <c r="S1308" i="1" s="1"/>
  <c r="R1309" i="1"/>
  <c r="S1309" i="1" s="1"/>
  <c r="R1310" i="1"/>
  <c r="S1310" i="1" s="1"/>
  <c r="R1311" i="1"/>
  <c r="S1311" i="1" s="1"/>
  <c r="R1312" i="1"/>
  <c r="S1312" i="1" s="1"/>
  <c r="R1313" i="1"/>
  <c r="S1313" i="1" s="1"/>
  <c r="R1314" i="1"/>
  <c r="S1314" i="1" s="1"/>
  <c r="R1315" i="1"/>
  <c r="S1315" i="1" s="1"/>
  <c r="R1316" i="1"/>
  <c r="S1316" i="1" s="1"/>
  <c r="R1317" i="1"/>
  <c r="S1317" i="1" s="1"/>
  <c r="R1318" i="1"/>
  <c r="S1318" i="1" s="1"/>
  <c r="R1319" i="1"/>
  <c r="S1319" i="1" s="1"/>
  <c r="R1320" i="1"/>
  <c r="S1320" i="1" s="1"/>
  <c r="R1321" i="1"/>
  <c r="S1321" i="1" s="1"/>
  <c r="R1322" i="1"/>
  <c r="S1322" i="1" s="1"/>
  <c r="R1323" i="1"/>
  <c r="S1323" i="1" s="1"/>
  <c r="R1324" i="1"/>
  <c r="S1324" i="1" s="1"/>
  <c r="R1325" i="1"/>
  <c r="S1325" i="1" s="1"/>
  <c r="R1326" i="1"/>
  <c r="S1326" i="1" s="1"/>
  <c r="R1327" i="1"/>
  <c r="S1327" i="1" s="1"/>
  <c r="R1328" i="1"/>
  <c r="S1328" i="1" s="1"/>
  <c r="R1329" i="1"/>
  <c r="S1329" i="1" s="1"/>
  <c r="R1330" i="1"/>
  <c r="S1330" i="1" s="1"/>
  <c r="R1331" i="1"/>
  <c r="S1331" i="1" s="1"/>
  <c r="R1332" i="1"/>
  <c r="S1332" i="1" s="1"/>
  <c r="R1333" i="1"/>
  <c r="S1333" i="1" s="1"/>
  <c r="R1334" i="1"/>
  <c r="S1334" i="1" s="1"/>
  <c r="R1335" i="1"/>
  <c r="S1335" i="1" s="1"/>
  <c r="R1336" i="1"/>
  <c r="S1336" i="1" s="1"/>
  <c r="R1337" i="1"/>
  <c r="S1337" i="1" s="1"/>
  <c r="R1338" i="1"/>
  <c r="S1338" i="1" s="1"/>
  <c r="R1339" i="1"/>
  <c r="S1339" i="1" s="1"/>
  <c r="R1340" i="1"/>
  <c r="S1340" i="1" s="1"/>
  <c r="R1341" i="1"/>
  <c r="S1341" i="1" s="1"/>
  <c r="R1342" i="1"/>
  <c r="S1342" i="1" s="1"/>
  <c r="R1343" i="1"/>
  <c r="S1343" i="1" s="1"/>
  <c r="R1344" i="1"/>
  <c r="S1344" i="1" s="1"/>
  <c r="R1345" i="1"/>
  <c r="S1345" i="1" s="1"/>
  <c r="R1346" i="1"/>
  <c r="S1346" i="1" s="1"/>
  <c r="R1347" i="1"/>
  <c r="S1347" i="1" s="1"/>
  <c r="R1348" i="1"/>
  <c r="S1348" i="1" s="1"/>
  <c r="R1349" i="1"/>
  <c r="S1349" i="1" s="1"/>
  <c r="R1350" i="1"/>
  <c r="S1350" i="1" s="1"/>
  <c r="R1351" i="1"/>
  <c r="S1351" i="1" s="1"/>
  <c r="R1352" i="1"/>
  <c r="S1352" i="1" s="1"/>
  <c r="R1353" i="1"/>
  <c r="S1353" i="1" s="1"/>
  <c r="R1354" i="1"/>
  <c r="S1354" i="1" s="1"/>
  <c r="R1355" i="1"/>
  <c r="S1355" i="1" s="1"/>
  <c r="R1356" i="1"/>
  <c r="S1356" i="1" s="1"/>
  <c r="R1357" i="1"/>
  <c r="S1357" i="1" s="1"/>
  <c r="R1358" i="1"/>
  <c r="S1358" i="1" s="1"/>
  <c r="R1359" i="1"/>
  <c r="S1359" i="1" s="1"/>
  <c r="R1360" i="1"/>
  <c r="S1360" i="1" s="1"/>
  <c r="R1361" i="1"/>
  <c r="S1361" i="1" s="1"/>
  <c r="R1362" i="1"/>
  <c r="S1362" i="1" s="1"/>
  <c r="R1363" i="1"/>
  <c r="S1363" i="1" s="1"/>
  <c r="R1364" i="1"/>
  <c r="S1364" i="1" s="1"/>
  <c r="R1365" i="1"/>
  <c r="S1365" i="1" s="1"/>
  <c r="R1366" i="1"/>
  <c r="S1366" i="1" s="1"/>
  <c r="R1367" i="1"/>
  <c r="S1367" i="1" s="1"/>
  <c r="R1368" i="1"/>
  <c r="S1368" i="1" s="1"/>
  <c r="R1369" i="1"/>
  <c r="S1369" i="1" s="1"/>
  <c r="R1370" i="1"/>
  <c r="S1370" i="1" s="1"/>
  <c r="R1371" i="1"/>
  <c r="S1371" i="1" s="1"/>
  <c r="R1372" i="1"/>
  <c r="S1372" i="1" s="1"/>
  <c r="R1373" i="1"/>
  <c r="S1373" i="1" s="1"/>
  <c r="R1374" i="1"/>
  <c r="S1374" i="1" s="1"/>
  <c r="R1375" i="1"/>
  <c r="S1375" i="1" s="1"/>
  <c r="R1376" i="1"/>
  <c r="S1376" i="1" s="1"/>
  <c r="R1377" i="1"/>
  <c r="S1377" i="1" s="1"/>
  <c r="R1378" i="1"/>
  <c r="S1378" i="1" s="1"/>
  <c r="R1379" i="1"/>
  <c r="S1379" i="1" s="1"/>
  <c r="R1380" i="1"/>
  <c r="S1380" i="1" s="1"/>
  <c r="R1381" i="1"/>
  <c r="S1381" i="1" s="1"/>
  <c r="R1382" i="1"/>
  <c r="S1382" i="1" s="1"/>
  <c r="R1383" i="1"/>
  <c r="S1383" i="1" s="1"/>
  <c r="R1384" i="1"/>
  <c r="S1384" i="1" s="1"/>
  <c r="R1385" i="1"/>
  <c r="S1385" i="1" s="1"/>
  <c r="R1386" i="1"/>
  <c r="S1386" i="1" s="1"/>
  <c r="R1387" i="1"/>
  <c r="S1387" i="1" s="1"/>
  <c r="R1388" i="1"/>
  <c r="S1388" i="1" s="1"/>
  <c r="R1389" i="1"/>
  <c r="S1389" i="1" s="1"/>
  <c r="R1390" i="1"/>
  <c r="S1390" i="1" s="1"/>
  <c r="R1391" i="1"/>
  <c r="S1391" i="1" s="1"/>
  <c r="R1392" i="1"/>
  <c r="S1392" i="1" s="1"/>
  <c r="R1393" i="1"/>
  <c r="S1393" i="1" s="1"/>
  <c r="R1394" i="1"/>
  <c r="S1394" i="1" s="1"/>
  <c r="R1395" i="1"/>
  <c r="S1395" i="1" s="1"/>
  <c r="R1396" i="1"/>
  <c r="S1396" i="1" s="1"/>
  <c r="R1397" i="1"/>
  <c r="S1397" i="1" s="1"/>
  <c r="R1398" i="1"/>
  <c r="S1398" i="1" s="1"/>
  <c r="R1399" i="1"/>
  <c r="S1399" i="1" s="1"/>
  <c r="R1400" i="1"/>
  <c r="S1400" i="1" s="1"/>
  <c r="R1401" i="1"/>
  <c r="S1401" i="1" s="1"/>
  <c r="R1402" i="1"/>
  <c r="S1402" i="1" s="1"/>
  <c r="R1403" i="1"/>
  <c r="S1403" i="1" s="1"/>
  <c r="R1404" i="1"/>
  <c r="S1404" i="1" s="1"/>
  <c r="R1405" i="1"/>
  <c r="S1405" i="1" s="1"/>
  <c r="R1406" i="1"/>
  <c r="S1406" i="1" s="1"/>
  <c r="R1407" i="1"/>
  <c r="S1407" i="1" s="1"/>
  <c r="R1408" i="1"/>
  <c r="S1408" i="1" s="1"/>
  <c r="R1409" i="1"/>
  <c r="S1409" i="1" s="1"/>
  <c r="R1410" i="1"/>
  <c r="S1410" i="1" s="1"/>
  <c r="R1411" i="1"/>
  <c r="S1411" i="1" s="1"/>
  <c r="R1412" i="1"/>
  <c r="S1412" i="1" s="1"/>
  <c r="R1413" i="1"/>
  <c r="S1413" i="1" s="1"/>
  <c r="R1414" i="1"/>
  <c r="S1414" i="1" s="1"/>
  <c r="R1415" i="1"/>
  <c r="S1415" i="1" s="1"/>
  <c r="R1416" i="1"/>
  <c r="S1416" i="1" s="1"/>
  <c r="R1417" i="1"/>
  <c r="S1417" i="1" s="1"/>
  <c r="R1418" i="1"/>
  <c r="S1418" i="1" s="1"/>
  <c r="R1419" i="1"/>
  <c r="S1419" i="1" s="1"/>
  <c r="R1420" i="1"/>
  <c r="S1420" i="1" s="1"/>
  <c r="R1421" i="1"/>
  <c r="S1421" i="1" s="1"/>
  <c r="R1422" i="1"/>
  <c r="S1422" i="1" s="1"/>
  <c r="R1423" i="1"/>
  <c r="S1423" i="1" s="1"/>
  <c r="R1424" i="1"/>
  <c r="S1424" i="1" s="1"/>
  <c r="R1425" i="1"/>
  <c r="S1425" i="1" s="1"/>
  <c r="R1426" i="1"/>
  <c r="S1426" i="1" s="1"/>
  <c r="R1427" i="1"/>
  <c r="S1427" i="1" s="1"/>
  <c r="R1428" i="1"/>
  <c r="S1428" i="1" s="1"/>
  <c r="R1429" i="1"/>
  <c r="S1429" i="1" s="1"/>
  <c r="R1430" i="1"/>
  <c r="S1430" i="1" s="1"/>
  <c r="R1431" i="1"/>
  <c r="S1431" i="1" s="1"/>
  <c r="R1432" i="1"/>
  <c r="S1432" i="1" s="1"/>
  <c r="R1433" i="1"/>
  <c r="S1433" i="1" s="1"/>
  <c r="R1434" i="1"/>
  <c r="S1434" i="1" s="1"/>
  <c r="R1435" i="1"/>
  <c r="S1435" i="1" s="1"/>
  <c r="R1436" i="1"/>
  <c r="S1436" i="1" s="1"/>
  <c r="R1437" i="1"/>
  <c r="S1437" i="1" s="1"/>
  <c r="R1438" i="1"/>
  <c r="S1438" i="1" s="1"/>
  <c r="R1439" i="1"/>
  <c r="S1439" i="1" s="1"/>
  <c r="R1440" i="1"/>
  <c r="S1440" i="1" s="1"/>
  <c r="R1441" i="1"/>
  <c r="S1441" i="1" s="1"/>
  <c r="R1442" i="1"/>
  <c r="S1442" i="1" s="1"/>
  <c r="R1443" i="1"/>
  <c r="S1443" i="1" s="1"/>
  <c r="R1444" i="1"/>
  <c r="S1444" i="1" s="1"/>
  <c r="R1445" i="1"/>
  <c r="S1445" i="1" s="1"/>
  <c r="R1446" i="1"/>
  <c r="S1446" i="1" s="1"/>
  <c r="R1447" i="1"/>
  <c r="S1447" i="1" s="1"/>
  <c r="R1448" i="1"/>
  <c r="S1448" i="1" s="1"/>
  <c r="R1449" i="1"/>
  <c r="S1449" i="1" s="1"/>
  <c r="R1450" i="1"/>
  <c r="S1450" i="1" s="1"/>
  <c r="R1451" i="1"/>
  <c r="S1451" i="1" s="1"/>
  <c r="R1452" i="1"/>
  <c r="S1452" i="1" s="1"/>
  <c r="R1453" i="1"/>
  <c r="S1453" i="1" s="1"/>
  <c r="R1454" i="1"/>
  <c r="S1454" i="1" s="1"/>
  <c r="R1455" i="1"/>
  <c r="S1455" i="1" s="1"/>
  <c r="R1456" i="1"/>
  <c r="S1456" i="1" s="1"/>
  <c r="R1457" i="1"/>
  <c r="S1457" i="1" s="1"/>
  <c r="R1458" i="1"/>
  <c r="S1458" i="1" s="1"/>
  <c r="R1459" i="1"/>
  <c r="S1459" i="1" s="1"/>
  <c r="R1460" i="1"/>
  <c r="S1460" i="1" s="1"/>
  <c r="R1461" i="1"/>
  <c r="S1461" i="1" s="1"/>
  <c r="R1462" i="1"/>
  <c r="S1462" i="1" s="1"/>
  <c r="R1463" i="1"/>
  <c r="S1463" i="1" s="1"/>
  <c r="R1464" i="1"/>
  <c r="S1464" i="1" s="1"/>
  <c r="R1465" i="1"/>
  <c r="S1465" i="1" s="1"/>
  <c r="R1466" i="1"/>
  <c r="S1466" i="1" s="1"/>
  <c r="R1467" i="1"/>
  <c r="S1467" i="1" s="1"/>
  <c r="R1468" i="1"/>
  <c r="S1468" i="1" s="1"/>
  <c r="R1469" i="1"/>
  <c r="S1469" i="1" s="1"/>
  <c r="R1470" i="1"/>
  <c r="S1470" i="1" s="1"/>
  <c r="R1471" i="1"/>
  <c r="S1471" i="1" s="1"/>
  <c r="R1472" i="1"/>
  <c r="S1472" i="1" s="1"/>
  <c r="R1473" i="1"/>
  <c r="S1473" i="1" s="1"/>
  <c r="R1474" i="1"/>
  <c r="S1474" i="1" s="1"/>
  <c r="R1475" i="1"/>
  <c r="S1475" i="1" s="1"/>
  <c r="R1476" i="1"/>
  <c r="S1476" i="1" s="1"/>
  <c r="R1477" i="1"/>
  <c r="S1477" i="1" s="1"/>
  <c r="R1478" i="1"/>
  <c r="S1478" i="1" s="1"/>
  <c r="R1479" i="1"/>
  <c r="S1479" i="1" s="1"/>
  <c r="R1480" i="1"/>
  <c r="S1480" i="1" s="1"/>
  <c r="R1481" i="1"/>
  <c r="S1481" i="1" s="1"/>
  <c r="R1482" i="1"/>
  <c r="S1482" i="1" s="1"/>
  <c r="R1483" i="1"/>
  <c r="S1483" i="1" s="1"/>
  <c r="R1484" i="1"/>
  <c r="S1484" i="1" s="1"/>
  <c r="R1485" i="1"/>
  <c r="S1485" i="1" s="1"/>
  <c r="R1486" i="1"/>
  <c r="S1486" i="1" s="1"/>
  <c r="R1487" i="1"/>
  <c r="S1487" i="1" s="1"/>
  <c r="R1488" i="1"/>
  <c r="S1488" i="1" s="1"/>
  <c r="R1489" i="1"/>
  <c r="S1489" i="1" s="1"/>
  <c r="R1490" i="1"/>
  <c r="S1490" i="1" s="1"/>
  <c r="R1491" i="1"/>
  <c r="S1491" i="1" s="1"/>
  <c r="R1492" i="1"/>
  <c r="S1492" i="1" s="1"/>
  <c r="R1493" i="1"/>
  <c r="S1493" i="1" s="1"/>
  <c r="R1494" i="1"/>
  <c r="S1494" i="1" s="1"/>
  <c r="R1495" i="1"/>
  <c r="S1495" i="1" s="1"/>
  <c r="R1496" i="1"/>
  <c r="S1496" i="1" s="1"/>
  <c r="R1497" i="1"/>
  <c r="S1497" i="1" s="1"/>
  <c r="R1498" i="1"/>
  <c r="S1498" i="1" s="1"/>
  <c r="R1499" i="1"/>
  <c r="S1499" i="1" s="1"/>
  <c r="R1500" i="1"/>
  <c r="S1500" i="1" s="1"/>
  <c r="R1501" i="1"/>
  <c r="S1501" i="1" s="1"/>
  <c r="R1502" i="1"/>
  <c r="S1502" i="1" s="1"/>
  <c r="R1503" i="1"/>
  <c r="S1503" i="1" s="1"/>
  <c r="R1504" i="1"/>
  <c r="S1504" i="1" s="1"/>
  <c r="R1505" i="1"/>
  <c r="S1505" i="1" s="1"/>
  <c r="R1506" i="1"/>
  <c r="S1506" i="1" s="1"/>
  <c r="R1507" i="1"/>
  <c r="S1507" i="1" s="1"/>
  <c r="R1508" i="1"/>
  <c r="S1508" i="1" s="1"/>
  <c r="R1509" i="1"/>
  <c r="S1509" i="1" s="1"/>
  <c r="R1510" i="1"/>
  <c r="S1510" i="1" s="1"/>
  <c r="R1511" i="1"/>
  <c r="S1511" i="1" s="1"/>
  <c r="R1512" i="1"/>
  <c r="S1512" i="1" s="1"/>
  <c r="R1513" i="1"/>
  <c r="S1513" i="1" s="1"/>
  <c r="R1514" i="1"/>
  <c r="S1514" i="1" s="1"/>
  <c r="R1515" i="1"/>
  <c r="S1515" i="1" s="1"/>
  <c r="R1516" i="1"/>
  <c r="S1516" i="1" s="1"/>
  <c r="R1517" i="1"/>
  <c r="S1517" i="1" s="1"/>
  <c r="R1518" i="1"/>
  <c r="S1518" i="1" s="1"/>
  <c r="R1519" i="1"/>
  <c r="S1519" i="1" s="1"/>
  <c r="R1520" i="1"/>
  <c r="S1520" i="1" s="1"/>
  <c r="R1521" i="1"/>
  <c r="S1521" i="1" s="1"/>
  <c r="R1522" i="1"/>
  <c r="S1522" i="1" s="1"/>
  <c r="R1523" i="1"/>
  <c r="S1523" i="1" s="1"/>
  <c r="R1524" i="1"/>
  <c r="S1524" i="1" s="1"/>
  <c r="R1525" i="1"/>
  <c r="S1525" i="1" s="1"/>
  <c r="R1526" i="1"/>
  <c r="S1526" i="1" s="1"/>
  <c r="R1527" i="1"/>
  <c r="S1527" i="1" s="1"/>
  <c r="R1528" i="1"/>
  <c r="S1528" i="1" s="1"/>
  <c r="R1529" i="1"/>
  <c r="S1529" i="1" s="1"/>
  <c r="R1530" i="1"/>
  <c r="S1530" i="1" s="1"/>
  <c r="R1531" i="1"/>
  <c r="S1531" i="1" s="1"/>
  <c r="R1532" i="1"/>
  <c r="S1532" i="1" s="1"/>
  <c r="R1533" i="1"/>
  <c r="S1533" i="1" s="1"/>
  <c r="R1534" i="1"/>
  <c r="S1534" i="1" s="1"/>
  <c r="R1535" i="1"/>
  <c r="S1535" i="1" s="1"/>
  <c r="R1536" i="1"/>
  <c r="S1536" i="1" s="1"/>
  <c r="R1537" i="1"/>
  <c r="S1537" i="1" s="1"/>
  <c r="R1538" i="1"/>
  <c r="S1538" i="1" s="1"/>
  <c r="R1539" i="1"/>
  <c r="S1539" i="1" s="1"/>
  <c r="R1540" i="1"/>
  <c r="S1540" i="1" s="1"/>
  <c r="R1541" i="1"/>
  <c r="S1541" i="1" s="1"/>
  <c r="R1542" i="1"/>
  <c r="S1542" i="1" s="1"/>
  <c r="R1543" i="1"/>
  <c r="S1543" i="1" s="1"/>
  <c r="R1544" i="1"/>
  <c r="S1544" i="1" s="1"/>
  <c r="R1545" i="1"/>
  <c r="S1545" i="1" s="1"/>
  <c r="R1546" i="1"/>
  <c r="S1546" i="1" s="1"/>
  <c r="R1547" i="1"/>
  <c r="S1547" i="1" s="1"/>
  <c r="R1548" i="1"/>
  <c r="S1548" i="1" s="1"/>
  <c r="R1549" i="1"/>
  <c r="S1549" i="1" s="1"/>
  <c r="R1550" i="1"/>
  <c r="S1550" i="1" s="1"/>
  <c r="R1551" i="1"/>
  <c r="S1551" i="1" s="1"/>
  <c r="R1552" i="1"/>
  <c r="S1552" i="1" s="1"/>
  <c r="R1553" i="1"/>
  <c r="S1553" i="1" s="1"/>
  <c r="R1554" i="1"/>
  <c r="S1554" i="1" s="1"/>
  <c r="R1555" i="1"/>
  <c r="S1555" i="1" s="1"/>
  <c r="R1556" i="1"/>
  <c r="S1556" i="1" s="1"/>
  <c r="R1557" i="1"/>
  <c r="S1557" i="1" s="1"/>
  <c r="R1558" i="1"/>
  <c r="S1558" i="1" s="1"/>
  <c r="R1559" i="1"/>
  <c r="S1559" i="1" s="1"/>
  <c r="R1560" i="1"/>
  <c r="S1560" i="1" s="1"/>
  <c r="R1561" i="1"/>
  <c r="S1561" i="1" s="1"/>
  <c r="R1562" i="1"/>
  <c r="S1562" i="1" s="1"/>
  <c r="R1563" i="1"/>
  <c r="S1563" i="1" s="1"/>
  <c r="R1564" i="1"/>
  <c r="S1564" i="1" s="1"/>
  <c r="R1565" i="1"/>
  <c r="S1565" i="1" s="1"/>
  <c r="R1566" i="1"/>
  <c r="S1566" i="1" s="1"/>
  <c r="R1567" i="1"/>
  <c r="S1567" i="1" s="1"/>
  <c r="R1568" i="1"/>
  <c r="S1568" i="1" s="1"/>
  <c r="R1569" i="1"/>
  <c r="S1569" i="1" s="1"/>
  <c r="R1570" i="1"/>
  <c r="S1570" i="1" s="1"/>
  <c r="R1571" i="1"/>
  <c r="S1571" i="1" s="1"/>
  <c r="R1572" i="1"/>
  <c r="S1572" i="1" s="1"/>
  <c r="R1573" i="1"/>
  <c r="S1573" i="1" s="1"/>
  <c r="R1574" i="1"/>
  <c r="S1574" i="1" s="1"/>
  <c r="R1575" i="1"/>
  <c r="S1575" i="1" s="1"/>
  <c r="R1576" i="1"/>
  <c r="S1576" i="1" s="1"/>
  <c r="R1577" i="1"/>
  <c r="S1577" i="1" s="1"/>
  <c r="R1578" i="1"/>
  <c r="S1578" i="1" s="1"/>
  <c r="R1579" i="1"/>
  <c r="S1579" i="1" s="1"/>
  <c r="R1580" i="1"/>
  <c r="S1580" i="1" s="1"/>
  <c r="R1581" i="1"/>
  <c r="S1581" i="1" s="1"/>
  <c r="R1582" i="1"/>
  <c r="S1582" i="1" s="1"/>
  <c r="R1583" i="1"/>
  <c r="S1583" i="1" s="1"/>
  <c r="R1584" i="1"/>
  <c r="S1584" i="1" s="1"/>
  <c r="R1585" i="1"/>
  <c r="S1585" i="1" s="1"/>
  <c r="R1586" i="1"/>
  <c r="S1586" i="1" s="1"/>
  <c r="R1587" i="1"/>
  <c r="S1587" i="1" s="1"/>
  <c r="R1588" i="1"/>
  <c r="S1588" i="1" s="1"/>
  <c r="R1589" i="1"/>
  <c r="S1589" i="1" s="1"/>
  <c r="R1590" i="1"/>
  <c r="S1590" i="1" s="1"/>
  <c r="R1591" i="1"/>
  <c r="S1591" i="1" s="1"/>
  <c r="R1592" i="1"/>
  <c r="S1592" i="1" s="1"/>
  <c r="R1593" i="1"/>
  <c r="S1593" i="1" s="1"/>
  <c r="R1594" i="1"/>
  <c r="S1594" i="1" s="1"/>
  <c r="R1595" i="1"/>
  <c r="S1595" i="1" s="1"/>
  <c r="R1596" i="1"/>
  <c r="S1596" i="1" s="1"/>
  <c r="R1597" i="1"/>
  <c r="S1597" i="1" s="1"/>
  <c r="R1598" i="1"/>
  <c r="S1598" i="1" s="1"/>
  <c r="R1599" i="1"/>
  <c r="S1599" i="1" s="1"/>
  <c r="R1600" i="1"/>
  <c r="S1600" i="1" s="1"/>
  <c r="R1601" i="1"/>
  <c r="S1601" i="1" s="1"/>
  <c r="R1602" i="1"/>
  <c r="S1602" i="1" s="1"/>
  <c r="R1603" i="1"/>
  <c r="S1603" i="1" s="1"/>
  <c r="R1604" i="1"/>
  <c r="S1604" i="1" s="1"/>
  <c r="R1605" i="1"/>
  <c r="S1605" i="1" s="1"/>
  <c r="R1606" i="1"/>
  <c r="S1606" i="1" s="1"/>
  <c r="R1607" i="1"/>
  <c r="S1607" i="1" s="1"/>
  <c r="R1608" i="1"/>
  <c r="S1608" i="1" s="1"/>
  <c r="R1609" i="1"/>
  <c r="S1609" i="1" s="1"/>
  <c r="R1610" i="1"/>
  <c r="S1610" i="1" s="1"/>
  <c r="R1611" i="1"/>
  <c r="S1611" i="1" s="1"/>
  <c r="R1612" i="1"/>
  <c r="S1612" i="1" s="1"/>
  <c r="R1613" i="1"/>
  <c r="S1613" i="1" s="1"/>
  <c r="R1614" i="1"/>
  <c r="S1614" i="1" s="1"/>
  <c r="R1615" i="1"/>
  <c r="S1615" i="1" s="1"/>
  <c r="R1616" i="1"/>
  <c r="S1616" i="1" s="1"/>
  <c r="R1617" i="1"/>
  <c r="S1617" i="1" s="1"/>
  <c r="R1618" i="1"/>
  <c r="S1618" i="1" s="1"/>
  <c r="R1619" i="1"/>
  <c r="S1619" i="1" s="1"/>
  <c r="R1620" i="1"/>
  <c r="S1620" i="1" s="1"/>
  <c r="R1621" i="1"/>
  <c r="S1621" i="1" s="1"/>
  <c r="R1622" i="1"/>
  <c r="S1622" i="1" s="1"/>
  <c r="R1623" i="1"/>
  <c r="S1623" i="1" s="1"/>
  <c r="R1624" i="1"/>
  <c r="S1624" i="1" s="1"/>
  <c r="R1625" i="1"/>
  <c r="S1625" i="1" s="1"/>
  <c r="R1626" i="1"/>
  <c r="S1626" i="1" s="1"/>
  <c r="R1627" i="1"/>
  <c r="S1627" i="1" s="1"/>
  <c r="R1628" i="1"/>
  <c r="S1628" i="1" s="1"/>
  <c r="R1629" i="1"/>
  <c r="S1629" i="1" s="1"/>
  <c r="R1630" i="1"/>
  <c r="S1630" i="1" s="1"/>
  <c r="R1631" i="1"/>
  <c r="S1631" i="1" s="1"/>
  <c r="R1632" i="1"/>
  <c r="S1632" i="1" s="1"/>
  <c r="R1633" i="1"/>
  <c r="S1633" i="1" s="1"/>
  <c r="R1634" i="1"/>
  <c r="S1634" i="1" s="1"/>
  <c r="R1635" i="1"/>
  <c r="S1635" i="1" s="1"/>
  <c r="R1636" i="1"/>
  <c r="S1636" i="1" s="1"/>
  <c r="R1637" i="1"/>
  <c r="S1637" i="1" s="1"/>
  <c r="R1638" i="1"/>
  <c r="S1638" i="1" s="1"/>
  <c r="R1639" i="1"/>
  <c r="S1639" i="1" s="1"/>
  <c r="R1640" i="1"/>
  <c r="S1640" i="1" s="1"/>
  <c r="R1641" i="1"/>
  <c r="S1641" i="1" s="1"/>
  <c r="R1642" i="1"/>
  <c r="S1642" i="1" s="1"/>
  <c r="R1643" i="1"/>
  <c r="S1643" i="1" s="1"/>
  <c r="R1644" i="1"/>
  <c r="S1644" i="1" s="1"/>
  <c r="R1645" i="1"/>
  <c r="S1645" i="1" s="1"/>
  <c r="R1646" i="1"/>
  <c r="S1646" i="1" s="1"/>
  <c r="R1647" i="1"/>
  <c r="S1647" i="1" s="1"/>
  <c r="R1648" i="1"/>
  <c r="S1648" i="1" s="1"/>
  <c r="R1649" i="1"/>
  <c r="S1649" i="1" s="1"/>
  <c r="R1650" i="1"/>
  <c r="S1650" i="1" s="1"/>
  <c r="R1651" i="1"/>
  <c r="S1651" i="1" s="1"/>
  <c r="R1652" i="1"/>
  <c r="S1652" i="1" s="1"/>
  <c r="R1653" i="1"/>
  <c r="S1653" i="1" s="1"/>
  <c r="R1654" i="1"/>
  <c r="S1654" i="1" s="1"/>
  <c r="R1655" i="1"/>
  <c r="S1655" i="1" s="1"/>
  <c r="R1656" i="1"/>
  <c r="S1656" i="1" s="1"/>
  <c r="R1657" i="1"/>
  <c r="S1657" i="1" s="1"/>
  <c r="R1658" i="1"/>
  <c r="S1658" i="1" s="1"/>
  <c r="R1659" i="1"/>
  <c r="S1659" i="1" s="1"/>
  <c r="R1660" i="1"/>
  <c r="S1660" i="1" s="1"/>
  <c r="R1661" i="1"/>
  <c r="S1661" i="1" s="1"/>
  <c r="R1662" i="1"/>
  <c r="S1662" i="1" s="1"/>
  <c r="R1663" i="1"/>
  <c r="S1663" i="1" s="1"/>
  <c r="R1664" i="1"/>
  <c r="S1664" i="1" s="1"/>
  <c r="R1665" i="1"/>
  <c r="S1665" i="1" s="1"/>
  <c r="R1666" i="1"/>
  <c r="S1666" i="1" s="1"/>
  <c r="R1667" i="1"/>
  <c r="S1667" i="1" s="1"/>
  <c r="R1668" i="1"/>
  <c r="S1668" i="1" s="1"/>
  <c r="R1669" i="1"/>
  <c r="S1669" i="1" s="1"/>
  <c r="R1670" i="1"/>
  <c r="S1670" i="1" s="1"/>
  <c r="R1671" i="1"/>
  <c r="S1671" i="1" s="1"/>
  <c r="R1672" i="1"/>
  <c r="S1672" i="1" s="1"/>
  <c r="R1673" i="1"/>
  <c r="S1673" i="1" s="1"/>
  <c r="R1674" i="1"/>
  <c r="S1674" i="1" s="1"/>
  <c r="R1675" i="1"/>
  <c r="S1675" i="1" s="1"/>
  <c r="R1676" i="1"/>
  <c r="S1676" i="1" s="1"/>
  <c r="R1677" i="1"/>
  <c r="S1677" i="1" s="1"/>
  <c r="R1678" i="1"/>
  <c r="S1678" i="1" s="1"/>
  <c r="R1679" i="1"/>
  <c r="S1679" i="1" s="1"/>
  <c r="R1680" i="1"/>
  <c r="S1680" i="1" s="1"/>
  <c r="R1681" i="1"/>
  <c r="S1681" i="1" s="1"/>
  <c r="R1682" i="1"/>
  <c r="S1682" i="1" s="1"/>
  <c r="R1683" i="1"/>
  <c r="S1683" i="1" s="1"/>
  <c r="R1684" i="1"/>
  <c r="S1684" i="1" s="1"/>
  <c r="R1685" i="1"/>
  <c r="S1685" i="1" s="1"/>
  <c r="R1686" i="1"/>
  <c r="S1686" i="1" s="1"/>
  <c r="R1687" i="1"/>
  <c r="S1687" i="1" s="1"/>
  <c r="R1688" i="1"/>
  <c r="S1688" i="1" s="1"/>
  <c r="R1689" i="1"/>
  <c r="S1689" i="1" s="1"/>
  <c r="R1690" i="1"/>
  <c r="S1690" i="1" s="1"/>
  <c r="R1691" i="1"/>
  <c r="S1691" i="1" s="1"/>
  <c r="R1692" i="1"/>
  <c r="S1692" i="1" s="1"/>
  <c r="R1693" i="1"/>
  <c r="S1693" i="1" s="1"/>
  <c r="R1694" i="1"/>
  <c r="S1694" i="1" s="1"/>
  <c r="R1695" i="1"/>
  <c r="S1695" i="1" s="1"/>
  <c r="R1696" i="1"/>
  <c r="S1696" i="1" s="1"/>
  <c r="R1697" i="1"/>
  <c r="S1697" i="1" s="1"/>
  <c r="R1698" i="1"/>
  <c r="S1698" i="1" s="1"/>
  <c r="R1699" i="1"/>
  <c r="S1699" i="1" s="1"/>
  <c r="R1700" i="1"/>
  <c r="S1700" i="1" s="1"/>
  <c r="R1701" i="1"/>
  <c r="S1701" i="1" s="1"/>
  <c r="R1702" i="1"/>
  <c r="S1702" i="1" s="1"/>
  <c r="R1703" i="1"/>
  <c r="S1703" i="1" s="1"/>
  <c r="R1704" i="1"/>
  <c r="S1704" i="1" s="1"/>
  <c r="R1705" i="1"/>
  <c r="S1705" i="1" s="1"/>
  <c r="R1706" i="1"/>
  <c r="S1706" i="1" s="1"/>
  <c r="R1707" i="1"/>
  <c r="S1707" i="1" s="1"/>
  <c r="R1708" i="1"/>
  <c r="S1708" i="1" s="1"/>
  <c r="R1709" i="1"/>
  <c r="S1709" i="1" s="1"/>
  <c r="R1710" i="1"/>
  <c r="S1710" i="1" s="1"/>
  <c r="R1711" i="1"/>
  <c r="S1711" i="1" s="1"/>
  <c r="R1712" i="1"/>
  <c r="S1712" i="1" s="1"/>
  <c r="R1713" i="1"/>
  <c r="S1713" i="1" s="1"/>
  <c r="R1714" i="1"/>
  <c r="S1714" i="1" s="1"/>
  <c r="R1715" i="1"/>
  <c r="S1715" i="1" s="1"/>
  <c r="R1716" i="1"/>
  <c r="S1716" i="1" s="1"/>
  <c r="R1717" i="1"/>
  <c r="S1717" i="1" s="1"/>
  <c r="R1718" i="1"/>
  <c r="S1718" i="1" s="1"/>
  <c r="R1719" i="1"/>
  <c r="S1719" i="1" s="1"/>
  <c r="R1720" i="1"/>
  <c r="S1720" i="1" s="1"/>
  <c r="R1721" i="1"/>
  <c r="S1721" i="1" s="1"/>
  <c r="R1722" i="1"/>
  <c r="S1722" i="1" s="1"/>
  <c r="R1723" i="1"/>
  <c r="S1723" i="1" s="1"/>
  <c r="R1724" i="1"/>
  <c r="S1724" i="1" s="1"/>
  <c r="R1725" i="1"/>
  <c r="S1725" i="1" s="1"/>
  <c r="R1726" i="1"/>
  <c r="S1726" i="1" s="1"/>
  <c r="R1727" i="1"/>
  <c r="S1727" i="1" s="1"/>
  <c r="R1728" i="1"/>
  <c r="S1728" i="1" s="1"/>
  <c r="R1729" i="1"/>
  <c r="S1729" i="1" s="1"/>
  <c r="R1730" i="1"/>
  <c r="S1730" i="1" s="1"/>
  <c r="R1731" i="1"/>
  <c r="S1731" i="1" s="1"/>
  <c r="R1732" i="1"/>
  <c r="S1732" i="1" s="1"/>
  <c r="R1733" i="1"/>
  <c r="S1733" i="1" s="1"/>
  <c r="R1734" i="1"/>
  <c r="S1734" i="1" s="1"/>
  <c r="R1735" i="1"/>
  <c r="S1735" i="1" s="1"/>
  <c r="R1736" i="1"/>
  <c r="S1736" i="1" s="1"/>
  <c r="R1737" i="1"/>
  <c r="S1737" i="1" s="1"/>
  <c r="R1738" i="1"/>
  <c r="S1738" i="1" s="1"/>
  <c r="R1739" i="1"/>
  <c r="S1739" i="1" s="1"/>
  <c r="R1740" i="1"/>
  <c r="S1740" i="1" s="1"/>
  <c r="R1741" i="1"/>
  <c r="S1741" i="1" s="1"/>
  <c r="R1742" i="1"/>
  <c r="S1742" i="1" s="1"/>
  <c r="R1743" i="1"/>
  <c r="S1743" i="1" s="1"/>
  <c r="R1744" i="1"/>
  <c r="S1744" i="1" s="1"/>
  <c r="R1745" i="1"/>
  <c r="S1745" i="1" s="1"/>
  <c r="R1746" i="1"/>
  <c r="S1746" i="1" s="1"/>
  <c r="R1747" i="1"/>
  <c r="S1747" i="1" s="1"/>
  <c r="R1748" i="1"/>
  <c r="S1748" i="1" s="1"/>
  <c r="R1749" i="1"/>
  <c r="S1749" i="1" s="1"/>
  <c r="R1750" i="1"/>
  <c r="S1750" i="1" s="1"/>
  <c r="R1751" i="1"/>
  <c r="S1751" i="1" s="1"/>
  <c r="R1752" i="1"/>
  <c r="S1752" i="1" s="1"/>
  <c r="R1753" i="1"/>
  <c r="S1753" i="1" s="1"/>
  <c r="R1754" i="1"/>
  <c r="S1754" i="1" s="1"/>
  <c r="R1755" i="1"/>
  <c r="S1755" i="1" s="1"/>
  <c r="R1756" i="1"/>
  <c r="S1756" i="1" s="1"/>
  <c r="R1757" i="1"/>
  <c r="S1757" i="1" s="1"/>
  <c r="R1758" i="1"/>
  <c r="S1758" i="1" s="1"/>
  <c r="R1759" i="1"/>
  <c r="S1759" i="1" s="1"/>
  <c r="R1760" i="1"/>
  <c r="S1760" i="1" s="1"/>
  <c r="R1761" i="1"/>
  <c r="S1761" i="1" s="1"/>
  <c r="R1762" i="1"/>
  <c r="S1762" i="1" s="1"/>
  <c r="R1763" i="1"/>
  <c r="S1763" i="1" s="1"/>
  <c r="R1764" i="1"/>
  <c r="S1764" i="1" s="1"/>
  <c r="R1765" i="1"/>
  <c r="S1765" i="1" s="1"/>
  <c r="R1766" i="1"/>
  <c r="S1766" i="1" s="1"/>
  <c r="R1767" i="1"/>
  <c r="S1767" i="1" s="1"/>
  <c r="R1768" i="1"/>
  <c r="S1768" i="1" s="1"/>
  <c r="R1769" i="1"/>
  <c r="S1769" i="1" s="1"/>
  <c r="R1770" i="1"/>
  <c r="S1770" i="1" s="1"/>
  <c r="R1771" i="1"/>
  <c r="S1771" i="1" s="1"/>
  <c r="R1772" i="1"/>
  <c r="S1772" i="1" s="1"/>
  <c r="R1773" i="1"/>
  <c r="S1773" i="1" s="1"/>
  <c r="R1774" i="1"/>
  <c r="S1774" i="1" s="1"/>
  <c r="R1775" i="1"/>
  <c r="S1775" i="1" s="1"/>
  <c r="R1776" i="1"/>
  <c r="S1776" i="1" s="1"/>
  <c r="R1777" i="1"/>
  <c r="S1777" i="1" s="1"/>
  <c r="R1778" i="1"/>
  <c r="S1778" i="1" s="1"/>
  <c r="R1779" i="1"/>
  <c r="S1779" i="1" s="1"/>
  <c r="R1780" i="1"/>
  <c r="S1780" i="1" s="1"/>
  <c r="R1781" i="1"/>
  <c r="S1781" i="1" s="1"/>
  <c r="R1782" i="1"/>
  <c r="S1782" i="1" s="1"/>
  <c r="R1783" i="1"/>
  <c r="S1783" i="1" s="1"/>
  <c r="R1784" i="1"/>
  <c r="S1784" i="1" s="1"/>
  <c r="R1785" i="1"/>
  <c r="S1785" i="1" s="1"/>
  <c r="R1786" i="1"/>
  <c r="S1786" i="1" s="1"/>
  <c r="R1787" i="1"/>
  <c r="S1787" i="1" s="1"/>
  <c r="R1788" i="1"/>
  <c r="S1788" i="1" s="1"/>
  <c r="R1789" i="1"/>
  <c r="S1789" i="1" s="1"/>
  <c r="R1790" i="1"/>
  <c r="S1790" i="1" s="1"/>
  <c r="R1791" i="1"/>
  <c r="S1791" i="1" s="1"/>
  <c r="R1792" i="1"/>
  <c r="S1792" i="1" s="1"/>
  <c r="R1793" i="1"/>
  <c r="S1793" i="1" s="1"/>
  <c r="R1794" i="1"/>
  <c r="S1794" i="1" s="1"/>
  <c r="R1795" i="1"/>
  <c r="S1795" i="1" s="1"/>
  <c r="R1796" i="1"/>
  <c r="S1796" i="1" s="1"/>
  <c r="R1797" i="1"/>
  <c r="S1797" i="1" s="1"/>
  <c r="R1798" i="1"/>
  <c r="S1798" i="1" s="1"/>
  <c r="R1799" i="1"/>
  <c r="S1799" i="1" s="1"/>
  <c r="R1800" i="1"/>
  <c r="S1800" i="1" s="1"/>
  <c r="R1801" i="1"/>
  <c r="S1801" i="1" s="1"/>
  <c r="R1802" i="1"/>
  <c r="S1802" i="1" s="1"/>
  <c r="R1803" i="1"/>
  <c r="S1803" i="1" s="1"/>
  <c r="R1804" i="1"/>
  <c r="S1804" i="1" s="1"/>
  <c r="R1805" i="1"/>
  <c r="S1805" i="1" s="1"/>
  <c r="R1806" i="1"/>
  <c r="S1806" i="1" s="1"/>
  <c r="R1807" i="1"/>
  <c r="S1807" i="1" s="1"/>
  <c r="R1808" i="1"/>
  <c r="S1808" i="1" s="1"/>
  <c r="R1809" i="1"/>
  <c r="S1809" i="1" s="1"/>
  <c r="R1810" i="1"/>
  <c r="S1810" i="1" s="1"/>
  <c r="R1811" i="1"/>
  <c r="S1811" i="1" s="1"/>
  <c r="R1812" i="1"/>
  <c r="S1812" i="1" s="1"/>
  <c r="R1813" i="1"/>
  <c r="S1813" i="1" s="1"/>
  <c r="R1814" i="1"/>
  <c r="S1814" i="1" s="1"/>
  <c r="R1815" i="1"/>
  <c r="S1815" i="1" s="1"/>
  <c r="R1816" i="1"/>
  <c r="S1816" i="1" s="1"/>
  <c r="R1817" i="1"/>
  <c r="S1817" i="1" s="1"/>
  <c r="R1818" i="1"/>
  <c r="S1818" i="1" s="1"/>
  <c r="R1819" i="1"/>
  <c r="S1819" i="1" s="1"/>
  <c r="R1820" i="1"/>
  <c r="S1820" i="1" s="1"/>
  <c r="R1821" i="1"/>
  <c r="S1821" i="1" s="1"/>
  <c r="R1822" i="1"/>
  <c r="S1822" i="1" s="1"/>
  <c r="R1823" i="1"/>
  <c r="S1823" i="1" s="1"/>
  <c r="R1824" i="1"/>
  <c r="S1824" i="1" s="1"/>
  <c r="R1825" i="1"/>
  <c r="S1825" i="1" s="1"/>
  <c r="R1826" i="1"/>
  <c r="S1826" i="1" s="1"/>
  <c r="R1827" i="1"/>
  <c r="S1827" i="1" s="1"/>
  <c r="R1828" i="1"/>
  <c r="S1828" i="1" s="1"/>
  <c r="R1829" i="1"/>
  <c r="S1829" i="1" s="1"/>
  <c r="R1830" i="1"/>
  <c r="S1830" i="1" s="1"/>
  <c r="R1831" i="1"/>
  <c r="S1831" i="1" s="1"/>
  <c r="R1832" i="1"/>
  <c r="S1832" i="1" s="1"/>
  <c r="R1833" i="1"/>
  <c r="S1833" i="1" s="1"/>
  <c r="R1834" i="1"/>
  <c r="S1834" i="1" s="1"/>
  <c r="R1835" i="1"/>
  <c r="S1835" i="1" s="1"/>
  <c r="R1836" i="1"/>
  <c r="S1836" i="1" s="1"/>
  <c r="R1837" i="1"/>
  <c r="S1837" i="1" s="1"/>
  <c r="R1838" i="1"/>
  <c r="S1838" i="1" s="1"/>
  <c r="R1839" i="1"/>
  <c r="S1839" i="1" s="1"/>
  <c r="R1840" i="1"/>
  <c r="S1840" i="1" s="1"/>
  <c r="R1841" i="1"/>
  <c r="S1841" i="1" s="1"/>
  <c r="R1842" i="1"/>
  <c r="S1842" i="1" s="1"/>
  <c r="R1843" i="1"/>
  <c r="S1843" i="1" s="1"/>
  <c r="R1844" i="1"/>
  <c r="S1844" i="1" s="1"/>
  <c r="R1845" i="1"/>
  <c r="S1845" i="1" s="1"/>
  <c r="R1846" i="1"/>
  <c r="S1846" i="1" s="1"/>
  <c r="R1847" i="1"/>
  <c r="S1847" i="1" s="1"/>
  <c r="R1848" i="1"/>
  <c r="S1848" i="1" s="1"/>
  <c r="R1849" i="1"/>
  <c r="S1849" i="1" s="1"/>
  <c r="R1850" i="1"/>
  <c r="S1850" i="1" s="1"/>
  <c r="R1851" i="1"/>
  <c r="S1851" i="1" s="1"/>
  <c r="R1852" i="1"/>
  <c r="S1852" i="1" s="1"/>
  <c r="R1853" i="1"/>
  <c r="S1853" i="1" s="1"/>
  <c r="R1854" i="1"/>
  <c r="S1854" i="1" s="1"/>
  <c r="R1855" i="1"/>
  <c r="S1855" i="1" s="1"/>
  <c r="R1856" i="1"/>
  <c r="S1856" i="1" s="1"/>
  <c r="R1857" i="1"/>
  <c r="S1857" i="1" s="1"/>
  <c r="R1858" i="1"/>
  <c r="S1858" i="1" s="1"/>
  <c r="R1859" i="1"/>
  <c r="S1859" i="1" s="1"/>
  <c r="R1860" i="1"/>
  <c r="S1860" i="1" s="1"/>
  <c r="R1861" i="1"/>
  <c r="S1861" i="1" s="1"/>
  <c r="R1862" i="1"/>
  <c r="S1862" i="1" s="1"/>
  <c r="R1863" i="1"/>
  <c r="S1863" i="1" s="1"/>
  <c r="R1864" i="1"/>
  <c r="S1864" i="1" s="1"/>
  <c r="R1865" i="1"/>
  <c r="S1865" i="1" s="1"/>
  <c r="R1866" i="1"/>
  <c r="S1866" i="1" s="1"/>
  <c r="R1867" i="1"/>
  <c r="S1867" i="1" s="1"/>
  <c r="R1868" i="1"/>
  <c r="S1868" i="1" s="1"/>
  <c r="R1869" i="1"/>
  <c r="S1869" i="1" s="1"/>
  <c r="R1870" i="1"/>
  <c r="S1870" i="1" s="1"/>
  <c r="R1871" i="1"/>
  <c r="S1871" i="1" s="1"/>
  <c r="R1872" i="1"/>
  <c r="S1872" i="1" s="1"/>
  <c r="R1873" i="1"/>
  <c r="S1873" i="1" s="1"/>
  <c r="R1874" i="1"/>
  <c r="S1874" i="1" s="1"/>
  <c r="R1875" i="1"/>
  <c r="S1875" i="1" s="1"/>
  <c r="R1876" i="1"/>
  <c r="S1876" i="1" s="1"/>
  <c r="R1877" i="1"/>
  <c r="S1877" i="1" s="1"/>
  <c r="R1878" i="1"/>
  <c r="S1878" i="1" s="1"/>
  <c r="R1879" i="1"/>
  <c r="S1879" i="1" s="1"/>
  <c r="R1880" i="1"/>
  <c r="S1880" i="1" s="1"/>
  <c r="R1881" i="1"/>
  <c r="S1881" i="1" s="1"/>
  <c r="R1882" i="1"/>
  <c r="S1882" i="1" s="1"/>
  <c r="R1883" i="1"/>
  <c r="S1883" i="1" s="1"/>
  <c r="R1884" i="1"/>
  <c r="S1884" i="1" s="1"/>
  <c r="R1885" i="1"/>
  <c r="S1885" i="1" s="1"/>
  <c r="R1886" i="1"/>
  <c r="S1886" i="1" s="1"/>
  <c r="R1887" i="1"/>
  <c r="S1887" i="1" s="1"/>
  <c r="R1888" i="1"/>
  <c r="S1888" i="1" s="1"/>
  <c r="R1889" i="1"/>
  <c r="S1889" i="1" s="1"/>
  <c r="R1890" i="1"/>
  <c r="S1890" i="1" s="1"/>
  <c r="R1891" i="1"/>
  <c r="S1891" i="1" s="1"/>
  <c r="R1892" i="1"/>
  <c r="S1892" i="1" s="1"/>
  <c r="R1893" i="1"/>
  <c r="S1893" i="1" s="1"/>
  <c r="R1894" i="1"/>
  <c r="S1894" i="1" s="1"/>
  <c r="R1895" i="1"/>
  <c r="S1895" i="1" s="1"/>
  <c r="R1896" i="1"/>
  <c r="S1896" i="1" s="1"/>
  <c r="R1897" i="1"/>
  <c r="S1897" i="1" s="1"/>
  <c r="R1898" i="1"/>
  <c r="S1898" i="1" s="1"/>
  <c r="R1899" i="1"/>
  <c r="S1899" i="1" s="1"/>
  <c r="R1900" i="1"/>
  <c r="S1900" i="1" s="1"/>
  <c r="R1901" i="1"/>
  <c r="S1901" i="1" s="1"/>
  <c r="R1902" i="1"/>
  <c r="S1902" i="1" s="1"/>
  <c r="R1903" i="1"/>
  <c r="S1903" i="1" s="1"/>
  <c r="R1904" i="1"/>
  <c r="S1904" i="1" s="1"/>
  <c r="R1905" i="1"/>
  <c r="S1905" i="1" s="1"/>
  <c r="R1906" i="1"/>
  <c r="S1906" i="1" s="1"/>
  <c r="R1907" i="1"/>
  <c r="S1907" i="1" s="1"/>
  <c r="R1908" i="1"/>
  <c r="S1908" i="1" s="1"/>
  <c r="R1909" i="1"/>
  <c r="S1909" i="1" s="1"/>
  <c r="R1910" i="1"/>
  <c r="S1910" i="1" s="1"/>
  <c r="R1911" i="1"/>
  <c r="S1911" i="1" s="1"/>
  <c r="R1912" i="1"/>
  <c r="S1912" i="1" s="1"/>
  <c r="R1913" i="1"/>
  <c r="S1913" i="1" s="1"/>
  <c r="R1914" i="1"/>
  <c r="S1914" i="1" s="1"/>
  <c r="R1915" i="1"/>
  <c r="S1915" i="1" s="1"/>
  <c r="R1916" i="1"/>
  <c r="S1916" i="1" s="1"/>
  <c r="R1917" i="1"/>
  <c r="S1917" i="1" s="1"/>
  <c r="R1918" i="1"/>
  <c r="S1918" i="1" s="1"/>
  <c r="R1919" i="1"/>
  <c r="S1919" i="1" s="1"/>
  <c r="R1920" i="1"/>
  <c r="S1920" i="1" s="1"/>
  <c r="R1921" i="1"/>
  <c r="S1921" i="1" s="1"/>
  <c r="R1922" i="1"/>
  <c r="S1922" i="1" s="1"/>
  <c r="R1923" i="1"/>
  <c r="S1923" i="1" s="1"/>
  <c r="R1924" i="1"/>
  <c r="S1924" i="1" s="1"/>
  <c r="R1925" i="1"/>
  <c r="S1925" i="1" s="1"/>
  <c r="R1926" i="1"/>
  <c r="S1926" i="1" s="1"/>
  <c r="R1927" i="1"/>
  <c r="S1927" i="1" s="1"/>
  <c r="R1928" i="1"/>
  <c r="S1928" i="1" s="1"/>
  <c r="R1929" i="1"/>
  <c r="S1929" i="1" s="1"/>
  <c r="R1930" i="1"/>
  <c r="S1930" i="1" s="1"/>
  <c r="R1931" i="1"/>
  <c r="S1931" i="1" s="1"/>
  <c r="R1932" i="1"/>
  <c r="S1932" i="1" s="1"/>
  <c r="R1933" i="1"/>
  <c r="S1933" i="1" s="1"/>
  <c r="R1934" i="1"/>
  <c r="S1934" i="1" s="1"/>
  <c r="R1935" i="1"/>
  <c r="S1935" i="1" s="1"/>
  <c r="R1936" i="1"/>
  <c r="S1936" i="1" s="1"/>
  <c r="R1937" i="1"/>
  <c r="S1937" i="1" s="1"/>
  <c r="R1938" i="1"/>
  <c r="S1938" i="1" s="1"/>
  <c r="R1939" i="1"/>
  <c r="S1939" i="1" s="1"/>
  <c r="R1940" i="1"/>
  <c r="S1940" i="1" s="1"/>
  <c r="R1941" i="1"/>
  <c r="S1941" i="1" s="1"/>
  <c r="R1942" i="1"/>
  <c r="S1942" i="1" s="1"/>
  <c r="R1943" i="1"/>
  <c r="S1943" i="1" s="1"/>
  <c r="R1944" i="1"/>
  <c r="S1944" i="1" s="1"/>
  <c r="R1945" i="1"/>
  <c r="S1945" i="1" s="1"/>
  <c r="R1946" i="1"/>
  <c r="S1946" i="1" s="1"/>
  <c r="R1947" i="1"/>
  <c r="S1947" i="1" s="1"/>
  <c r="R1948" i="1"/>
  <c r="S1948" i="1" s="1"/>
  <c r="R1949" i="1"/>
  <c r="S1949" i="1" s="1"/>
  <c r="R1950" i="1"/>
  <c r="S1950" i="1" s="1"/>
  <c r="R1951" i="1"/>
  <c r="S1951" i="1" s="1"/>
  <c r="R1952" i="1"/>
  <c r="S1952" i="1" s="1"/>
  <c r="R1953" i="1"/>
  <c r="S1953" i="1" s="1"/>
  <c r="R1954" i="1"/>
  <c r="S1954" i="1" s="1"/>
  <c r="R1955" i="1"/>
  <c r="S1955" i="1" s="1"/>
  <c r="R1956" i="1"/>
  <c r="S1956" i="1" s="1"/>
  <c r="R1957" i="1"/>
  <c r="S1957" i="1" s="1"/>
  <c r="R1958" i="1"/>
  <c r="S1958" i="1" s="1"/>
  <c r="R1959" i="1"/>
  <c r="S1959" i="1" s="1"/>
  <c r="R1960" i="1"/>
  <c r="S1960" i="1" s="1"/>
  <c r="R1961" i="1"/>
  <c r="S1961" i="1" s="1"/>
  <c r="R1962" i="1"/>
  <c r="S1962" i="1" s="1"/>
  <c r="R1963" i="1"/>
  <c r="S1963" i="1" s="1"/>
  <c r="R1964" i="1"/>
  <c r="S1964" i="1" s="1"/>
  <c r="R1965" i="1"/>
  <c r="S1965" i="1" s="1"/>
  <c r="R1966" i="1"/>
  <c r="S1966" i="1" s="1"/>
  <c r="R1967" i="1"/>
  <c r="S1967" i="1" s="1"/>
  <c r="R1968" i="1"/>
  <c r="S1968" i="1" s="1"/>
  <c r="R1969" i="1"/>
  <c r="S1969" i="1" s="1"/>
  <c r="R1970" i="1"/>
  <c r="S1970" i="1" s="1"/>
  <c r="R1971" i="1"/>
  <c r="S1971" i="1" s="1"/>
  <c r="R1972" i="1"/>
  <c r="S1972" i="1" s="1"/>
  <c r="R1973" i="1"/>
  <c r="S1973" i="1" s="1"/>
  <c r="R1974" i="1"/>
  <c r="S1974" i="1" s="1"/>
  <c r="R1975" i="1"/>
  <c r="S1975" i="1" s="1"/>
  <c r="R1976" i="1"/>
  <c r="S1976" i="1" s="1"/>
  <c r="R1977" i="1"/>
  <c r="S1977" i="1" s="1"/>
  <c r="R1978" i="1"/>
  <c r="S1978" i="1" s="1"/>
  <c r="R1979" i="1"/>
  <c r="S1979" i="1" s="1"/>
  <c r="R1980" i="1"/>
  <c r="S1980" i="1" s="1"/>
  <c r="R1981" i="1"/>
  <c r="S1981" i="1" s="1"/>
  <c r="R1982" i="1"/>
  <c r="S1982" i="1" s="1"/>
  <c r="R1983" i="1"/>
  <c r="S1983" i="1" s="1"/>
  <c r="R1984" i="1"/>
  <c r="S1984" i="1" s="1"/>
  <c r="R1985" i="1"/>
  <c r="S1985" i="1" s="1"/>
  <c r="R1986" i="1"/>
  <c r="S1986" i="1" s="1"/>
  <c r="R1987" i="1"/>
  <c r="S1987" i="1" s="1"/>
  <c r="R1988" i="1"/>
  <c r="S1988" i="1" s="1"/>
  <c r="R1989" i="1"/>
  <c r="S1989" i="1" s="1"/>
  <c r="R1990" i="1"/>
  <c r="S1990" i="1" s="1"/>
  <c r="R1991" i="1"/>
  <c r="S1991" i="1" s="1"/>
  <c r="R1992" i="1"/>
  <c r="S1992" i="1" s="1"/>
  <c r="R1993" i="1"/>
  <c r="S1993" i="1" s="1"/>
  <c r="R1994" i="1"/>
  <c r="S1994" i="1" s="1"/>
  <c r="R1995" i="1"/>
  <c r="S1995" i="1" s="1"/>
  <c r="R1996" i="1"/>
  <c r="S1996" i="1" s="1"/>
  <c r="R1997" i="1"/>
  <c r="S1997" i="1" s="1"/>
  <c r="R1998" i="1"/>
  <c r="S1998" i="1" s="1"/>
  <c r="R1999" i="1"/>
  <c r="S1999" i="1" s="1"/>
  <c r="R2000" i="1"/>
  <c r="S2000" i="1" s="1"/>
  <c r="R2001" i="1"/>
  <c r="S2001" i="1" s="1"/>
  <c r="R2002" i="1"/>
  <c r="S2002" i="1" s="1"/>
  <c r="R2003" i="1"/>
  <c r="S2003" i="1" s="1"/>
  <c r="R2004" i="1"/>
  <c r="S2004" i="1" s="1"/>
  <c r="R2005" i="1"/>
  <c r="S2005" i="1" s="1"/>
  <c r="R2006" i="1"/>
  <c r="S2006" i="1" s="1"/>
  <c r="R2007" i="1"/>
  <c r="S2007" i="1" s="1"/>
  <c r="R2008" i="1"/>
  <c r="S2008" i="1" s="1"/>
  <c r="R2009" i="1"/>
  <c r="S2009" i="1" s="1"/>
  <c r="R2010" i="1"/>
  <c r="S2010" i="1" s="1"/>
  <c r="R2011" i="1"/>
  <c r="S2011" i="1" s="1"/>
  <c r="R2012" i="1"/>
  <c r="S2012" i="1" s="1"/>
  <c r="R2013" i="1"/>
  <c r="S2013" i="1" s="1"/>
  <c r="R2014" i="1"/>
  <c r="S2014" i="1" s="1"/>
  <c r="R2015" i="1"/>
  <c r="S2015" i="1" s="1"/>
  <c r="R2016" i="1"/>
  <c r="S2016" i="1" s="1"/>
  <c r="R2017" i="1"/>
  <c r="S2017" i="1" s="1"/>
  <c r="R2018" i="1"/>
  <c r="S2018" i="1" s="1"/>
  <c r="R2019" i="1"/>
  <c r="S2019" i="1" s="1"/>
  <c r="R2020" i="1"/>
  <c r="S2020" i="1" s="1"/>
  <c r="R2021" i="1"/>
  <c r="S2021" i="1" s="1"/>
  <c r="R2022" i="1"/>
  <c r="S2022" i="1" s="1"/>
  <c r="R2023" i="1"/>
  <c r="S2023" i="1" s="1"/>
  <c r="R2024" i="1"/>
  <c r="S2024" i="1" s="1"/>
  <c r="R2025" i="1"/>
  <c r="S2025" i="1" s="1"/>
  <c r="R2026" i="1"/>
  <c r="S2026" i="1" s="1"/>
  <c r="R2027" i="1"/>
  <c r="S2027" i="1" s="1"/>
  <c r="R2028" i="1"/>
  <c r="S2028" i="1" s="1"/>
  <c r="R2029" i="1"/>
  <c r="S2029" i="1" s="1"/>
  <c r="R2030" i="1"/>
  <c r="S2030" i="1" s="1"/>
  <c r="R2031" i="1"/>
  <c r="S2031" i="1" s="1"/>
  <c r="R2032" i="1"/>
  <c r="S2032" i="1" s="1"/>
  <c r="R2033" i="1"/>
  <c r="S2033" i="1" s="1"/>
  <c r="R2034" i="1"/>
  <c r="S2034" i="1" s="1"/>
  <c r="R2035" i="1"/>
  <c r="S2035" i="1" s="1"/>
  <c r="R2036" i="1"/>
  <c r="S2036" i="1" s="1"/>
  <c r="R2037" i="1"/>
  <c r="S2037" i="1" s="1"/>
  <c r="R2038" i="1"/>
  <c r="S2038" i="1" s="1"/>
  <c r="R2039" i="1"/>
  <c r="S2039" i="1" s="1"/>
  <c r="R2040" i="1"/>
  <c r="S2040" i="1" s="1"/>
  <c r="R2041" i="1"/>
  <c r="S2041" i="1" s="1"/>
  <c r="R2042" i="1"/>
  <c r="S2042" i="1" s="1"/>
  <c r="R2043" i="1"/>
  <c r="S2043" i="1" s="1"/>
  <c r="R2044" i="1"/>
  <c r="S2044" i="1" s="1"/>
  <c r="R2045" i="1"/>
  <c r="S2045" i="1" s="1"/>
  <c r="R2046" i="1"/>
  <c r="S2046" i="1" s="1"/>
  <c r="R2047" i="1"/>
  <c r="S2047" i="1" s="1"/>
  <c r="R2048" i="1"/>
  <c r="S2048" i="1" s="1"/>
  <c r="R2049" i="1"/>
  <c r="S2049" i="1" s="1"/>
  <c r="R2050" i="1"/>
  <c r="S2050" i="1" s="1"/>
  <c r="R2051" i="1"/>
  <c r="S2051" i="1" s="1"/>
  <c r="R2052" i="1"/>
  <c r="S2052" i="1" s="1"/>
  <c r="R2053" i="1"/>
  <c r="S2053" i="1" s="1"/>
  <c r="R2054" i="1"/>
  <c r="S2054" i="1" s="1"/>
  <c r="R2055" i="1"/>
  <c r="S2055" i="1" s="1"/>
  <c r="R2056" i="1"/>
  <c r="S2056" i="1" s="1"/>
  <c r="R2057" i="1"/>
  <c r="S2057" i="1" s="1"/>
  <c r="R2058" i="1"/>
  <c r="S2058" i="1" s="1"/>
  <c r="R2059" i="1"/>
  <c r="S2059" i="1" s="1"/>
  <c r="R2060" i="1"/>
  <c r="S2060" i="1" s="1"/>
  <c r="R2061" i="1"/>
  <c r="S2061" i="1" s="1"/>
  <c r="R2062" i="1"/>
  <c r="S2062" i="1" s="1"/>
  <c r="R2063" i="1"/>
  <c r="S2063" i="1" s="1"/>
  <c r="R2064" i="1"/>
  <c r="S2064" i="1" s="1"/>
  <c r="R2065" i="1"/>
  <c r="S2065" i="1" s="1"/>
  <c r="R2066" i="1"/>
  <c r="S2066" i="1" s="1"/>
  <c r="R2067" i="1"/>
  <c r="S2067" i="1" s="1"/>
  <c r="R2068" i="1"/>
  <c r="S2068" i="1" s="1"/>
  <c r="R2069" i="1"/>
  <c r="S2069" i="1" s="1"/>
  <c r="R2070" i="1"/>
  <c r="S2070" i="1" s="1"/>
  <c r="R2071" i="1"/>
  <c r="S2071" i="1" s="1"/>
  <c r="R2072" i="1"/>
  <c r="S2072" i="1" s="1"/>
  <c r="R2073" i="1"/>
  <c r="S2073" i="1" s="1"/>
  <c r="R2074" i="1"/>
  <c r="S2074" i="1" s="1"/>
  <c r="R2075" i="1"/>
  <c r="S2075" i="1" s="1"/>
  <c r="R2076" i="1"/>
  <c r="S2076" i="1" s="1"/>
  <c r="R2077" i="1"/>
  <c r="S2077" i="1" s="1"/>
  <c r="R2078" i="1"/>
  <c r="S2078" i="1" s="1"/>
  <c r="R2079" i="1"/>
  <c r="S2079" i="1" s="1"/>
  <c r="R2080" i="1"/>
  <c r="S2080" i="1" s="1"/>
  <c r="R2081" i="1"/>
  <c r="S2081" i="1" s="1"/>
  <c r="R2082" i="1"/>
  <c r="S2082" i="1" s="1"/>
  <c r="R2083" i="1"/>
  <c r="S2083" i="1" s="1"/>
  <c r="R2084" i="1"/>
  <c r="S2084" i="1" s="1"/>
  <c r="R2085" i="1"/>
  <c r="S2085" i="1" s="1"/>
  <c r="R2086" i="1"/>
  <c r="S2086" i="1" s="1"/>
  <c r="R2087" i="1"/>
  <c r="S2087" i="1" s="1"/>
  <c r="R2088" i="1"/>
  <c r="S2088" i="1" s="1"/>
  <c r="R2089" i="1"/>
  <c r="S2089" i="1" s="1"/>
  <c r="R2090" i="1"/>
  <c r="S2090" i="1" s="1"/>
  <c r="R2091" i="1"/>
  <c r="S2091" i="1" s="1"/>
  <c r="R2092" i="1"/>
  <c r="S2092" i="1" s="1"/>
  <c r="R2093" i="1"/>
  <c r="S2093" i="1" s="1"/>
  <c r="R2094" i="1"/>
  <c r="S2094" i="1" s="1"/>
  <c r="R2095" i="1"/>
  <c r="S2095" i="1" s="1"/>
  <c r="R2096" i="1"/>
  <c r="S2096" i="1" s="1"/>
  <c r="R2097" i="1"/>
  <c r="S2097" i="1" s="1"/>
  <c r="R2098" i="1"/>
  <c r="S2098" i="1" s="1"/>
  <c r="R2099" i="1"/>
  <c r="S2099" i="1" s="1"/>
  <c r="R2100" i="1"/>
  <c r="S2100" i="1" s="1"/>
  <c r="R2101" i="1"/>
  <c r="S2101" i="1" s="1"/>
  <c r="R2102" i="1"/>
  <c r="S2102" i="1" s="1"/>
  <c r="R2103" i="1"/>
  <c r="S2103" i="1" s="1"/>
  <c r="R2104" i="1"/>
  <c r="S2104" i="1" s="1"/>
  <c r="R2105" i="1"/>
  <c r="S2105" i="1" s="1"/>
  <c r="R2106" i="1"/>
  <c r="S2106" i="1" s="1"/>
  <c r="R2107" i="1"/>
  <c r="S2107" i="1" s="1"/>
  <c r="R2108" i="1"/>
  <c r="S2108" i="1" s="1"/>
  <c r="R2109" i="1"/>
  <c r="S2109" i="1" s="1"/>
  <c r="R2110" i="1"/>
  <c r="S2110" i="1" s="1"/>
  <c r="R2111" i="1"/>
  <c r="S2111" i="1" s="1"/>
  <c r="R2112" i="1"/>
  <c r="S2112" i="1" s="1"/>
  <c r="R2113" i="1"/>
  <c r="S2113" i="1" s="1"/>
  <c r="R2114" i="1"/>
  <c r="S2114" i="1" s="1"/>
  <c r="R2115" i="1"/>
  <c r="S2115" i="1" s="1"/>
  <c r="R2116" i="1"/>
  <c r="S2116" i="1" s="1"/>
  <c r="R2117" i="1"/>
  <c r="S2117" i="1" s="1"/>
  <c r="R2118" i="1"/>
  <c r="S2118" i="1" s="1"/>
  <c r="R2119" i="1"/>
  <c r="S2119" i="1" s="1"/>
  <c r="R2120" i="1"/>
  <c r="S2120" i="1" s="1"/>
  <c r="R2121" i="1"/>
  <c r="S2121" i="1" s="1"/>
  <c r="R2122" i="1"/>
  <c r="S2122" i="1" s="1"/>
  <c r="R2123" i="1"/>
  <c r="S2123" i="1" s="1"/>
  <c r="R2124" i="1"/>
  <c r="S2124" i="1" s="1"/>
  <c r="R2125" i="1"/>
  <c r="S2125" i="1" s="1"/>
  <c r="R2126" i="1"/>
  <c r="S2126" i="1" s="1"/>
  <c r="R2127" i="1"/>
  <c r="S2127" i="1" s="1"/>
  <c r="R2128" i="1"/>
  <c r="S2128" i="1" s="1"/>
  <c r="R2129" i="1"/>
  <c r="S2129" i="1" s="1"/>
  <c r="R2130" i="1"/>
  <c r="S2130" i="1" s="1"/>
  <c r="R2131" i="1"/>
  <c r="S2131" i="1" s="1"/>
  <c r="R2132" i="1"/>
  <c r="S2132" i="1" s="1"/>
  <c r="R2133" i="1"/>
  <c r="S2133" i="1" s="1"/>
  <c r="R2134" i="1"/>
  <c r="S2134" i="1" s="1"/>
  <c r="R2135" i="1"/>
  <c r="S2135" i="1" s="1"/>
  <c r="R2136" i="1"/>
  <c r="S2136" i="1" s="1"/>
  <c r="R2137" i="1"/>
  <c r="S2137" i="1" s="1"/>
  <c r="R2138" i="1"/>
  <c r="S2138" i="1" s="1"/>
  <c r="R2139" i="1"/>
  <c r="S2139" i="1" s="1"/>
  <c r="R2140" i="1"/>
  <c r="S2140" i="1" s="1"/>
  <c r="R2141" i="1"/>
  <c r="S2141" i="1" s="1"/>
  <c r="R2142" i="1"/>
  <c r="S2142" i="1" s="1"/>
  <c r="R2143" i="1"/>
  <c r="S2143" i="1" s="1"/>
  <c r="R2144" i="1"/>
  <c r="S2144" i="1" s="1"/>
  <c r="R2145" i="1"/>
  <c r="S2145" i="1" s="1"/>
  <c r="R2146" i="1"/>
  <c r="S2146" i="1" s="1"/>
  <c r="R2147" i="1"/>
  <c r="S2147" i="1" s="1"/>
  <c r="R2148" i="1"/>
  <c r="S2148" i="1" s="1"/>
  <c r="R2149" i="1"/>
  <c r="S2149" i="1" s="1"/>
  <c r="R2150" i="1"/>
  <c r="S2150" i="1" s="1"/>
  <c r="R2151" i="1"/>
  <c r="S2151" i="1" s="1"/>
  <c r="R2152" i="1"/>
  <c r="S2152" i="1" s="1"/>
  <c r="R2153" i="1"/>
  <c r="S2153" i="1" s="1"/>
  <c r="R2154" i="1"/>
  <c r="S2154" i="1" s="1"/>
  <c r="R2155" i="1"/>
  <c r="S2155" i="1" s="1"/>
  <c r="R2156" i="1"/>
  <c r="S2156" i="1" s="1"/>
  <c r="R2157" i="1"/>
  <c r="S2157" i="1" s="1"/>
  <c r="R2158" i="1"/>
  <c r="S2158" i="1" s="1"/>
  <c r="R2159" i="1"/>
  <c r="S2159" i="1" s="1"/>
  <c r="R2160" i="1"/>
  <c r="S2160" i="1" s="1"/>
  <c r="R2161" i="1"/>
  <c r="S2161" i="1" s="1"/>
  <c r="R2162" i="1"/>
  <c r="S2162" i="1" s="1"/>
  <c r="R2163" i="1"/>
  <c r="S2163" i="1" s="1"/>
  <c r="R2164" i="1"/>
  <c r="S2164" i="1" s="1"/>
  <c r="R2165" i="1"/>
  <c r="S2165" i="1" s="1"/>
  <c r="R2166" i="1"/>
  <c r="S2166" i="1" s="1"/>
  <c r="R2167" i="1"/>
  <c r="S2167" i="1" s="1"/>
  <c r="R2168" i="1"/>
  <c r="S2168" i="1" s="1"/>
  <c r="R2169" i="1"/>
  <c r="S2169" i="1" s="1"/>
  <c r="R2170" i="1"/>
  <c r="S2170" i="1" s="1"/>
  <c r="R2171" i="1"/>
  <c r="S2171" i="1" s="1"/>
  <c r="R2172" i="1"/>
  <c r="S2172" i="1" s="1"/>
  <c r="R2173" i="1"/>
  <c r="S2173" i="1" s="1"/>
  <c r="R2174" i="1"/>
  <c r="S2174" i="1" s="1"/>
  <c r="R2175" i="1"/>
  <c r="S2175" i="1" s="1"/>
  <c r="R2176" i="1"/>
  <c r="S2176" i="1" s="1"/>
  <c r="R2177" i="1"/>
  <c r="S2177" i="1" s="1"/>
  <c r="R2178" i="1"/>
  <c r="S2178" i="1" s="1"/>
  <c r="R2179" i="1"/>
  <c r="S2179" i="1" s="1"/>
  <c r="R2180" i="1"/>
  <c r="S2180" i="1" s="1"/>
  <c r="R2181" i="1"/>
  <c r="S2181" i="1" s="1"/>
  <c r="R2182" i="1"/>
  <c r="S2182" i="1" s="1"/>
  <c r="R2183" i="1"/>
  <c r="S2183" i="1" s="1"/>
  <c r="R2184" i="1"/>
  <c r="S2184" i="1" s="1"/>
  <c r="R2185" i="1"/>
  <c r="S2185" i="1" s="1"/>
  <c r="R2186" i="1"/>
  <c r="S2186" i="1" s="1"/>
  <c r="R2187" i="1"/>
  <c r="S2187" i="1" s="1"/>
  <c r="R2188" i="1"/>
  <c r="S2188" i="1" s="1"/>
  <c r="R2189" i="1"/>
  <c r="S2189" i="1" s="1"/>
  <c r="R2190" i="1"/>
  <c r="S2190" i="1" s="1"/>
  <c r="R2191" i="1"/>
  <c r="S2191" i="1" s="1"/>
  <c r="R2192" i="1"/>
  <c r="S2192" i="1" s="1"/>
  <c r="R2193" i="1"/>
  <c r="S2193" i="1" s="1"/>
  <c r="R2194" i="1"/>
  <c r="S2194" i="1" s="1"/>
  <c r="R2195" i="1"/>
  <c r="S2195" i="1" s="1"/>
  <c r="R2196" i="1"/>
  <c r="S2196" i="1" s="1"/>
  <c r="R2197" i="1"/>
  <c r="S2197" i="1" s="1"/>
  <c r="R2198" i="1"/>
  <c r="S2198" i="1" s="1"/>
  <c r="R2199" i="1"/>
  <c r="S2199" i="1" s="1"/>
  <c r="R2200" i="1"/>
  <c r="S2200" i="1" s="1"/>
  <c r="R2201" i="1"/>
  <c r="S2201" i="1" s="1"/>
  <c r="R2202" i="1"/>
  <c r="S2202" i="1" s="1"/>
  <c r="R2203" i="1"/>
  <c r="S2203" i="1" s="1"/>
  <c r="R2204" i="1"/>
  <c r="S2204" i="1" s="1"/>
  <c r="R2205" i="1"/>
  <c r="S2205" i="1" s="1"/>
  <c r="R2206" i="1"/>
  <c r="S2206" i="1" s="1"/>
  <c r="R2207" i="1"/>
  <c r="S2207" i="1" s="1"/>
  <c r="R2208" i="1"/>
  <c r="S2208" i="1" s="1"/>
  <c r="R2209" i="1"/>
  <c r="S2209" i="1" s="1"/>
  <c r="R2210" i="1"/>
  <c r="S2210" i="1" s="1"/>
  <c r="R2211" i="1"/>
  <c r="S2211" i="1" s="1"/>
  <c r="R2212" i="1"/>
  <c r="S2212" i="1" s="1"/>
  <c r="R2213" i="1"/>
  <c r="S2213" i="1" s="1"/>
  <c r="R2214" i="1"/>
  <c r="S2214" i="1" s="1"/>
  <c r="R2215" i="1"/>
  <c r="S2215" i="1" s="1"/>
  <c r="R2216" i="1"/>
  <c r="S2216" i="1" s="1"/>
  <c r="R2217" i="1"/>
  <c r="S2217" i="1" s="1"/>
  <c r="R2218" i="1"/>
  <c r="S2218" i="1" s="1"/>
  <c r="R2219" i="1"/>
  <c r="S2219" i="1" s="1"/>
  <c r="R2220" i="1"/>
  <c r="S2220" i="1" s="1"/>
  <c r="R2221" i="1"/>
  <c r="S2221" i="1" s="1"/>
  <c r="R2222" i="1"/>
  <c r="S2222" i="1" s="1"/>
  <c r="R2223" i="1"/>
  <c r="S2223" i="1" s="1"/>
  <c r="R2224" i="1"/>
  <c r="S2224" i="1" s="1"/>
  <c r="R2225" i="1"/>
  <c r="S2225" i="1" s="1"/>
  <c r="R2226" i="1"/>
  <c r="S2226" i="1" s="1"/>
  <c r="R2227" i="1"/>
  <c r="S2227" i="1" s="1"/>
  <c r="R2228" i="1"/>
  <c r="S2228" i="1" s="1"/>
  <c r="R2229" i="1"/>
  <c r="S2229" i="1" s="1"/>
  <c r="R2230" i="1"/>
  <c r="S2230" i="1" s="1"/>
  <c r="R2231" i="1"/>
  <c r="S2231" i="1" s="1"/>
  <c r="R2232" i="1"/>
  <c r="S2232" i="1" s="1"/>
  <c r="R2233" i="1"/>
  <c r="S2233" i="1" s="1"/>
  <c r="R2234" i="1"/>
  <c r="S2234" i="1" s="1"/>
  <c r="R2235" i="1"/>
  <c r="S2235" i="1" s="1"/>
  <c r="R2236" i="1"/>
  <c r="S2236" i="1" s="1"/>
  <c r="R2237" i="1"/>
  <c r="S2237" i="1" s="1"/>
  <c r="R2238" i="1"/>
  <c r="S2238" i="1" s="1"/>
  <c r="R2239" i="1"/>
  <c r="S2239" i="1" s="1"/>
  <c r="R2240" i="1"/>
  <c r="S2240" i="1" s="1"/>
  <c r="R2241" i="1"/>
  <c r="S2241" i="1" s="1"/>
  <c r="R2242" i="1"/>
  <c r="S2242" i="1" s="1"/>
  <c r="R2243" i="1"/>
  <c r="S2243" i="1" s="1"/>
  <c r="R2244" i="1"/>
  <c r="S2244" i="1" s="1"/>
  <c r="R2245" i="1"/>
  <c r="S2245" i="1" s="1"/>
  <c r="R2246" i="1"/>
  <c r="S2246" i="1" s="1"/>
  <c r="R2247" i="1"/>
  <c r="S2247" i="1" s="1"/>
  <c r="R2248" i="1"/>
  <c r="S2248" i="1" s="1"/>
  <c r="R2249" i="1"/>
  <c r="S2249" i="1" s="1"/>
  <c r="R2250" i="1"/>
  <c r="S2250" i="1" s="1"/>
  <c r="R2251" i="1"/>
  <c r="S2251" i="1" s="1"/>
  <c r="R2252" i="1"/>
  <c r="S2252" i="1" s="1"/>
  <c r="R2253" i="1"/>
  <c r="S2253" i="1" s="1"/>
  <c r="R2254" i="1"/>
  <c r="S2254" i="1" s="1"/>
  <c r="R2255" i="1"/>
  <c r="S2255" i="1" s="1"/>
  <c r="R2256" i="1"/>
  <c r="S2256" i="1" s="1"/>
  <c r="R2257" i="1"/>
  <c r="S2257" i="1" s="1"/>
  <c r="R2258" i="1"/>
  <c r="S2258" i="1" s="1"/>
  <c r="R2259" i="1"/>
  <c r="S2259" i="1" s="1"/>
  <c r="R2260" i="1"/>
  <c r="S2260" i="1" s="1"/>
  <c r="R2261" i="1"/>
  <c r="S2261" i="1" s="1"/>
  <c r="R2262" i="1"/>
  <c r="S2262" i="1" s="1"/>
  <c r="R2263" i="1"/>
  <c r="S2263" i="1" s="1"/>
  <c r="R2264" i="1"/>
  <c r="S2264" i="1" s="1"/>
  <c r="R2265" i="1"/>
  <c r="S2265" i="1" s="1"/>
  <c r="R2266" i="1"/>
  <c r="S2266" i="1" s="1"/>
  <c r="R2267" i="1"/>
  <c r="S2267" i="1" s="1"/>
  <c r="R2268" i="1"/>
  <c r="S2268" i="1" s="1"/>
  <c r="R2269" i="1"/>
  <c r="S2269" i="1" s="1"/>
  <c r="R2270" i="1"/>
  <c r="S2270" i="1" s="1"/>
  <c r="R2271" i="1"/>
  <c r="S2271" i="1" s="1"/>
  <c r="R2272" i="1"/>
  <c r="S2272" i="1" s="1"/>
  <c r="R2273" i="1"/>
  <c r="S2273" i="1" s="1"/>
  <c r="R2274" i="1"/>
  <c r="S2274" i="1" s="1"/>
  <c r="R2275" i="1"/>
  <c r="S2275" i="1" s="1"/>
  <c r="R2276" i="1"/>
  <c r="S2276" i="1" s="1"/>
  <c r="R2277" i="1"/>
  <c r="S2277" i="1" s="1"/>
  <c r="R2278" i="1"/>
  <c r="S2278" i="1" s="1"/>
  <c r="R2279" i="1"/>
  <c r="S2279" i="1" s="1"/>
  <c r="R2280" i="1"/>
  <c r="S2280" i="1" s="1"/>
  <c r="R2281" i="1"/>
  <c r="S2281" i="1" s="1"/>
  <c r="R2282" i="1"/>
  <c r="S2282" i="1" s="1"/>
  <c r="R2283" i="1"/>
  <c r="S2283" i="1" s="1"/>
  <c r="R2284" i="1"/>
  <c r="S2284" i="1" s="1"/>
  <c r="R2285" i="1"/>
  <c r="S2285" i="1" s="1"/>
  <c r="R2286" i="1"/>
  <c r="S2286" i="1" s="1"/>
  <c r="R2287" i="1"/>
  <c r="S2287" i="1" s="1"/>
  <c r="R2288" i="1"/>
  <c r="S2288" i="1" s="1"/>
  <c r="R2289" i="1"/>
  <c r="S2289" i="1" s="1"/>
  <c r="R2290" i="1"/>
  <c r="S2290" i="1" s="1"/>
  <c r="R2291" i="1"/>
  <c r="S2291" i="1" s="1"/>
  <c r="R2292" i="1"/>
  <c r="S2292" i="1" s="1"/>
  <c r="R2293" i="1"/>
  <c r="S2293" i="1" s="1"/>
  <c r="R2294" i="1"/>
  <c r="S2294" i="1" s="1"/>
  <c r="R2295" i="1"/>
  <c r="S2295" i="1" s="1"/>
  <c r="R2296" i="1"/>
  <c r="S2296" i="1" s="1"/>
  <c r="R2297" i="1"/>
  <c r="S2297" i="1" s="1"/>
  <c r="R2298" i="1"/>
  <c r="S2298" i="1" s="1"/>
  <c r="R2299" i="1"/>
  <c r="S2299" i="1" s="1"/>
  <c r="R2300" i="1"/>
  <c r="S2300" i="1" s="1"/>
  <c r="R2301" i="1"/>
  <c r="S2301" i="1" s="1"/>
  <c r="R2302" i="1"/>
  <c r="S2302" i="1" s="1"/>
  <c r="R2303" i="1"/>
  <c r="S2303" i="1" s="1"/>
  <c r="R2304" i="1"/>
  <c r="S2304" i="1" s="1"/>
  <c r="R2305" i="1"/>
  <c r="S2305" i="1" s="1"/>
  <c r="R2306" i="1"/>
  <c r="S2306" i="1" s="1"/>
  <c r="R2307" i="1"/>
  <c r="S2307" i="1" s="1"/>
  <c r="R2308" i="1"/>
  <c r="S2308" i="1" s="1"/>
  <c r="R2309" i="1"/>
  <c r="S2309" i="1" s="1"/>
  <c r="R2310" i="1"/>
  <c r="S2310" i="1" s="1"/>
  <c r="R2311" i="1"/>
  <c r="S2311" i="1" s="1"/>
  <c r="R2312" i="1"/>
  <c r="S2312" i="1" s="1"/>
  <c r="R2313" i="1"/>
  <c r="S2313" i="1" s="1"/>
  <c r="R2314" i="1"/>
  <c r="S2314" i="1" s="1"/>
  <c r="R2315" i="1"/>
  <c r="S2315" i="1" s="1"/>
  <c r="R2316" i="1"/>
  <c r="S2316" i="1" s="1"/>
  <c r="R2317" i="1"/>
  <c r="S2317" i="1" s="1"/>
  <c r="R2318" i="1"/>
  <c r="S2318" i="1" s="1"/>
  <c r="R2319" i="1"/>
  <c r="S2319" i="1" s="1"/>
  <c r="R2320" i="1"/>
  <c r="S2320" i="1" s="1"/>
  <c r="R2321" i="1"/>
  <c r="S2321" i="1" s="1"/>
  <c r="R2322" i="1"/>
  <c r="S2322" i="1" s="1"/>
  <c r="R2323" i="1"/>
  <c r="S2323" i="1" s="1"/>
  <c r="R2324" i="1"/>
  <c r="S2324" i="1" s="1"/>
  <c r="R2325" i="1"/>
  <c r="S2325" i="1" s="1"/>
  <c r="R2326" i="1"/>
  <c r="S2326" i="1" s="1"/>
  <c r="R2327" i="1"/>
  <c r="S2327" i="1" s="1"/>
  <c r="R2328" i="1"/>
  <c r="S2328" i="1" s="1"/>
  <c r="R2329" i="1"/>
  <c r="S2329" i="1" s="1"/>
  <c r="R2330" i="1"/>
  <c r="S2330" i="1" s="1"/>
  <c r="R2331" i="1"/>
  <c r="S2331" i="1" s="1"/>
  <c r="R2332" i="1"/>
  <c r="S2332" i="1" s="1"/>
  <c r="R2333" i="1"/>
  <c r="S2333" i="1" s="1"/>
  <c r="R2334" i="1"/>
  <c r="S2334" i="1" s="1"/>
  <c r="R2335" i="1"/>
  <c r="S2335" i="1" s="1"/>
  <c r="R2336" i="1"/>
  <c r="S2336" i="1" s="1"/>
  <c r="R2337" i="1"/>
  <c r="S2337" i="1" s="1"/>
  <c r="R2338" i="1"/>
  <c r="S2338" i="1" s="1"/>
  <c r="R2339" i="1"/>
  <c r="S2339" i="1" s="1"/>
  <c r="R2340" i="1"/>
  <c r="S2340" i="1" s="1"/>
  <c r="R2341" i="1"/>
  <c r="S2341" i="1" s="1"/>
  <c r="R2342" i="1"/>
  <c r="S2342" i="1" s="1"/>
  <c r="R2343" i="1"/>
  <c r="S2343" i="1" s="1"/>
  <c r="R2344" i="1"/>
  <c r="S2344" i="1" s="1"/>
  <c r="R2345" i="1"/>
  <c r="S2345" i="1" s="1"/>
  <c r="R2346" i="1"/>
  <c r="S2346" i="1" s="1"/>
  <c r="R2347" i="1"/>
  <c r="S2347" i="1" s="1"/>
  <c r="R2348" i="1"/>
  <c r="S2348" i="1" s="1"/>
  <c r="R2349" i="1"/>
  <c r="S2349" i="1" s="1"/>
  <c r="R2350" i="1"/>
  <c r="S2350" i="1" s="1"/>
  <c r="R2351" i="1"/>
  <c r="S2351" i="1" s="1"/>
  <c r="R2352" i="1"/>
  <c r="S2352" i="1" s="1"/>
  <c r="R2353" i="1"/>
  <c r="S2353" i="1" s="1"/>
  <c r="R2354" i="1"/>
  <c r="S2354" i="1" s="1"/>
  <c r="R2355" i="1"/>
  <c r="S2355" i="1" s="1"/>
  <c r="R2356" i="1"/>
  <c r="S2356" i="1" s="1"/>
  <c r="R2357" i="1"/>
  <c r="S2357" i="1" s="1"/>
  <c r="R2358" i="1"/>
  <c r="S2358" i="1" s="1"/>
  <c r="R2359" i="1"/>
  <c r="S2359" i="1" s="1"/>
  <c r="R2360" i="1"/>
  <c r="S2360" i="1" s="1"/>
  <c r="R2361" i="1"/>
  <c r="S2361" i="1" s="1"/>
  <c r="R2362" i="1"/>
  <c r="S2362" i="1" s="1"/>
  <c r="R2363" i="1"/>
  <c r="S2363" i="1" s="1"/>
  <c r="R2364" i="1"/>
  <c r="S2364" i="1" s="1"/>
  <c r="R2365" i="1"/>
  <c r="S2365" i="1" s="1"/>
  <c r="R2366" i="1"/>
  <c r="S2366" i="1" s="1"/>
  <c r="R2367" i="1"/>
  <c r="S2367" i="1" s="1"/>
  <c r="R2368" i="1"/>
  <c r="S2368" i="1" s="1"/>
  <c r="R2369" i="1"/>
  <c r="S2369" i="1" s="1"/>
  <c r="R2370" i="1"/>
  <c r="S2370" i="1" s="1"/>
  <c r="R2371" i="1"/>
  <c r="S2371" i="1" s="1"/>
  <c r="R2372" i="1"/>
  <c r="S2372" i="1" s="1"/>
  <c r="R2373" i="1"/>
  <c r="S2373" i="1" s="1"/>
  <c r="R2374" i="1"/>
  <c r="S2374" i="1" s="1"/>
  <c r="R2375" i="1"/>
  <c r="S2375" i="1" s="1"/>
  <c r="R2376" i="1"/>
  <c r="S2376" i="1" s="1"/>
  <c r="R2377" i="1"/>
  <c r="S2377" i="1" s="1"/>
  <c r="R2378" i="1"/>
  <c r="S2378" i="1" s="1"/>
  <c r="R2379" i="1"/>
  <c r="S2379" i="1" s="1"/>
  <c r="R2380" i="1"/>
  <c r="S2380" i="1" s="1"/>
  <c r="R2381" i="1"/>
  <c r="S2381" i="1" s="1"/>
  <c r="R2382" i="1"/>
  <c r="S2382" i="1" s="1"/>
  <c r="R2383" i="1"/>
  <c r="S2383" i="1" s="1"/>
  <c r="R2384" i="1"/>
  <c r="S2384" i="1" s="1"/>
  <c r="R2385" i="1"/>
  <c r="S2385" i="1" s="1"/>
  <c r="R2386" i="1"/>
  <c r="S2386" i="1" s="1"/>
  <c r="R2387" i="1"/>
  <c r="S2387" i="1" s="1"/>
  <c r="R2388" i="1"/>
  <c r="S2388" i="1" s="1"/>
  <c r="R2389" i="1"/>
  <c r="S2389" i="1" s="1"/>
  <c r="R2390" i="1"/>
  <c r="S2390" i="1" s="1"/>
  <c r="R2391" i="1"/>
  <c r="S2391" i="1" s="1"/>
  <c r="R2392" i="1"/>
  <c r="S2392" i="1" s="1"/>
  <c r="R2393" i="1"/>
  <c r="S2393" i="1" s="1"/>
  <c r="R2394" i="1"/>
  <c r="S2394" i="1" s="1"/>
  <c r="R2395" i="1"/>
  <c r="S2395" i="1" s="1"/>
  <c r="R2396" i="1"/>
  <c r="S2396" i="1" s="1"/>
  <c r="R2397" i="1"/>
  <c r="S2397" i="1" s="1"/>
  <c r="R2398" i="1"/>
  <c r="S2398" i="1" s="1"/>
  <c r="R2399" i="1"/>
  <c r="S2399" i="1" s="1"/>
  <c r="R2400" i="1"/>
  <c r="S2400" i="1" s="1"/>
  <c r="R2401" i="1"/>
  <c r="S2401" i="1" s="1"/>
  <c r="R2402" i="1"/>
  <c r="S2402" i="1" s="1"/>
  <c r="R2403" i="1"/>
  <c r="S2403" i="1" s="1"/>
  <c r="R2404" i="1"/>
  <c r="S2404" i="1" s="1"/>
  <c r="R2405" i="1"/>
  <c r="S2405" i="1" s="1"/>
  <c r="R2406" i="1"/>
  <c r="S2406" i="1" s="1"/>
  <c r="R2407" i="1"/>
  <c r="S2407" i="1" s="1"/>
  <c r="R2408" i="1"/>
  <c r="S2408" i="1" s="1"/>
  <c r="R2409" i="1"/>
  <c r="S2409" i="1" s="1"/>
  <c r="R2410" i="1"/>
  <c r="S2410" i="1" s="1"/>
  <c r="R2411" i="1"/>
  <c r="S2411" i="1" s="1"/>
  <c r="R2412" i="1"/>
  <c r="S2412" i="1" s="1"/>
  <c r="R2413" i="1"/>
  <c r="S2413" i="1" s="1"/>
  <c r="R2414" i="1"/>
  <c r="S2414" i="1" s="1"/>
  <c r="R2415" i="1"/>
  <c r="S2415" i="1" s="1"/>
  <c r="R2416" i="1"/>
  <c r="S2416" i="1" s="1"/>
  <c r="R2417" i="1"/>
  <c r="S2417" i="1" s="1"/>
  <c r="R2418" i="1"/>
  <c r="S2418" i="1" s="1"/>
  <c r="R2419" i="1"/>
  <c r="S2419" i="1" s="1"/>
  <c r="R2420" i="1"/>
  <c r="S2420" i="1" s="1"/>
  <c r="R2421" i="1"/>
  <c r="S2421" i="1" s="1"/>
  <c r="R2422" i="1"/>
  <c r="S2422" i="1" s="1"/>
  <c r="R2423" i="1"/>
  <c r="S2423" i="1" s="1"/>
  <c r="R2424" i="1"/>
  <c r="S2424" i="1" s="1"/>
  <c r="R2425" i="1"/>
  <c r="S2425" i="1" s="1"/>
  <c r="R2426" i="1"/>
  <c r="S2426" i="1" s="1"/>
  <c r="R2427" i="1"/>
  <c r="S2427" i="1" s="1"/>
  <c r="R2428" i="1"/>
  <c r="S2428" i="1" s="1"/>
  <c r="R2429" i="1"/>
  <c r="S2429" i="1" s="1"/>
  <c r="R2430" i="1"/>
  <c r="S2430" i="1" s="1"/>
  <c r="R2431" i="1"/>
  <c r="S2431" i="1" s="1"/>
  <c r="R2432" i="1"/>
  <c r="S2432" i="1" s="1"/>
  <c r="R2433" i="1"/>
  <c r="S2433" i="1" s="1"/>
  <c r="R2434" i="1"/>
  <c r="S2434" i="1" s="1"/>
  <c r="R2435" i="1"/>
  <c r="S2435" i="1" s="1"/>
  <c r="R2436" i="1"/>
  <c r="S2436" i="1" s="1"/>
  <c r="R2437" i="1"/>
  <c r="S2437" i="1" s="1"/>
  <c r="R2438" i="1"/>
  <c r="S2438" i="1" s="1"/>
  <c r="R2439" i="1"/>
  <c r="S2439" i="1" s="1"/>
  <c r="R2440" i="1"/>
  <c r="S2440" i="1" s="1"/>
  <c r="R2441" i="1"/>
  <c r="S2441" i="1" s="1"/>
  <c r="R2442" i="1"/>
  <c r="S2442" i="1" s="1"/>
  <c r="R2443" i="1"/>
  <c r="S2443" i="1" s="1"/>
  <c r="R2444" i="1"/>
  <c r="S2444" i="1" s="1"/>
  <c r="R2445" i="1"/>
  <c r="S2445" i="1" s="1"/>
  <c r="R2446" i="1"/>
  <c r="S2446" i="1" s="1"/>
  <c r="R2447" i="1"/>
  <c r="S2447" i="1" s="1"/>
  <c r="R2448" i="1"/>
  <c r="S2448" i="1" s="1"/>
  <c r="R2449" i="1"/>
  <c r="S2449" i="1" s="1"/>
  <c r="R2450" i="1"/>
  <c r="S2450" i="1" s="1"/>
  <c r="R2451" i="1"/>
  <c r="S2451" i="1" s="1"/>
  <c r="R2452" i="1"/>
  <c r="S2452" i="1" s="1"/>
  <c r="R2453" i="1"/>
  <c r="S2453" i="1" s="1"/>
  <c r="R2454" i="1"/>
  <c r="S2454" i="1" s="1"/>
  <c r="R2455" i="1"/>
  <c r="S2455" i="1" s="1"/>
  <c r="R2456" i="1"/>
  <c r="S2456" i="1" s="1"/>
  <c r="R2457" i="1"/>
  <c r="S2457" i="1" s="1"/>
  <c r="R2458" i="1"/>
  <c r="S2458" i="1" s="1"/>
  <c r="R2459" i="1"/>
  <c r="S2459" i="1" s="1"/>
  <c r="R2460" i="1"/>
  <c r="S2460" i="1" s="1"/>
  <c r="R2461" i="1"/>
  <c r="S2461" i="1" s="1"/>
  <c r="R2462" i="1"/>
  <c r="S2462" i="1" s="1"/>
  <c r="R2463" i="1"/>
  <c r="S2463" i="1" s="1"/>
  <c r="R2464" i="1"/>
  <c r="S2464" i="1" s="1"/>
  <c r="R2465" i="1"/>
  <c r="S2465" i="1" s="1"/>
  <c r="R2466" i="1"/>
  <c r="S2466" i="1" s="1"/>
  <c r="R2467" i="1"/>
  <c r="S2467" i="1" s="1"/>
  <c r="R2468" i="1"/>
  <c r="S2468" i="1" s="1"/>
  <c r="R2469" i="1"/>
  <c r="S2469" i="1" s="1"/>
  <c r="R2470" i="1"/>
  <c r="S2470" i="1" s="1"/>
  <c r="R2471" i="1"/>
  <c r="S2471" i="1" s="1"/>
  <c r="R2472" i="1"/>
  <c r="S2472" i="1" s="1"/>
  <c r="R2473" i="1"/>
  <c r="S2473" i="1" s="1"/>
  <c r="R2474" i="1"/>
  <c r="S2474" i="1" s="1"/>
  <c r="R2475" i="1"/>
  <c r="S2475" i="1" s="1"/>
  <c r="R2476" i="1"/>
  <c r="S2476" i="1" s="1"/>
  <c r="R2477" i="1"/>
  <c r="S2477" i="1" s="1"/>
  <c r="R2478" i="1"/>
  <c r="S2478" i="1" s="1"/>
  <c r="R2479" i="1"/>
  <c r="S2479" i="1" s="1"/>
  <c r="R2480" i="1"/>
  <c r="S2480" i="1" s="1"/>
  <c r="R2481" i="1"/>
  <c r="S2481" i="1" s="1"/>
  <c r="R2482" i="1"/>
  <c r="S2482" i="1" s="1"/>
  <c r="R2483" i="1"/>
  <c r="S2483" i="1" s="1"/>
  <c r="R2484" i="1"/>
  <c r="S2484" i="1" s="1"/>
  <c r="R2485" i="1"/>
  <c r="S2485" i="1" s="1"/>
  <c r="R2486" i="1"/>
  <c r="S2486" i="1" s="1"/>
  <c r="R2487" i="1"/>
  <c r="S2487" i="1" s="1"/>
  <c r="R2488" i="1"/>
  <c r="S2488" i="1" s="1"/>
  <c r="R2489" i="1"/>
  <c r="S2489" i="1" s="1"/>
  <c r="R2490" i="1"/>
  <c r="S2490" i="1" s="1"/>
  <c r="R2491" i="1"/>
  <c r="S2491" i="1" s="1"/>
  <c r="R2492" i="1"/>
  <c r="S2492" i="1" s="1"/>
  <c r="R2493" i="1"/>
  <c r="S2493" i="1" s="1"/>
  <c r="R2494" i="1"/>
  <c r="S2494" i="1" s="1"/>
  <c r="R2495" i="1"/>
  <c r="S2495" i="1" s="1"/>
  <c r="R2496" i="1"/>
  <c r="S2496" i="1" s="1"/>
  <c r="R2497" i="1"/>
  <c r="S2497" i="1" s="1"/>
  <c r="R2498" i="1"/>
  <c r="S2498" i="1" s="1"/>
  <c r="R2499" i="1"/>
  <c r="S2499" i="1" s="1"/>
  <c r="R2500" i="1"/>
  <c r="S2500" i="1" s="1"/>
  <c r="R2501" i="1"/>
  <c r="S2501" i="1" s="1"/>
  <c r="R2502" i="1"/>
  <c r="S2502" i="1" s="1"/>
  <c r="R2503" i="1"/>
  <c r="S2503" i="1" s="1"/>
  <c r="R2504" i="1"/>
  <c r="S2504" i="1" s="1"/>
  <c r="R2505" i="1"/>
  <c r="S2505" i="1" s="1"/>
  <c r="R2506" i="1"/>
  <c r="S2506" i="1" s="1"/>
  <c r="R2507" i="1"/>
  <c r="S2507" i="1" s="1"/>
  <c r="R2508" i="1"/>
  <c r="S2508" i="1" s="1"/>
  <c r="R2509" i="1"/>
  <c r="S2509" i="1" s="1"/>
  <c r="R2510" i="1"/>
  <c r="S2510" i="1" s="1"/>
  <c r="R2511" i="1"/>
  <c r="S2511" i="1" s="1"/>
  <c r="R2512" i="1"/>
  <c r="S2512" i="1" s="1"/>
  <c r="R2513" i="1"/>
  <c r="S2513" i="1" s="1"/>
  <c r="R2514" i="1"/>
  <c r="S2514" i="1" s="1"/>
  <c r="R2515" i="1"/>
  <c r="S2515" i="1" s="1"/>
  <c r="R2516" i="1"/>
  <c r="S2516" i="1" s="1"/>
  <c r="R2517" i="1"/>
  <c r="S2517" i="1" s="1"/>
  <c r="R2518" i="1"/>
  <c r="S2518" i="1" s="1"/>
  <c r="R2519" i="1"/>
  <c r="S2519" i="1" s="1"/>
  <c r="R2520" i="1"/>
  <c r="S2520" i="1" s="1"/>
  <c r="R2521" i="1"/>
  <c r="S2521" i="1" s="1"/>
  <c r="R2522" i="1"/>
  <c r="S2522" i="1" s="1"/>
  <c r="R2523" i="1"/>
  <c r="S2523" i="1" s="1"/>
  <c r="R2524" i="1"/>
  <c r="S2524" i="1" s="1"/>
  <c r="R2525" i="1"/>
  <c r="S2525" i="1" s="1"/>
  <c r="R2526" i="1"/>
  <c r="S2526" i="1" s="1"/>
  <c r="R2527" i="1"/>
  <c r="S2527" i="1" s="1"/>
  <c r="R2528" i="1"/>
  <c r="S2528" i="1" s="1"/>
  <c r="R2529" i="1"/>
  <c r="S2529" i="1" s="1"/>
  <c r="R2530" i="1"/>
  <c r="S2530" i="1" s="1"/>
  <c r="R2531" i="1"/>
  <c r="S2531" i="1" s="1"/>
  <c r="R2532" i="1"/>
  <c r="S2532" i="1" s="1"/>
  <c r="R2533" i="1"/>
  <c r="S2533" i="1" s="1"/>
  <c r="R2534" i="1"/>
  <c r="S2534" i="1" s="1"/>
  <c r="R2535" i="1"/>
  <c r="S2535" i="1" s="1"/>
  <c r="R2536" i="1"/>
  <c r="S2536" i="1" s="1"/>
  <c r="R2537" i="1"/>
  <c r="S2537" i="1" s="1"/>
  <c r="R2538" i="1"/>
  <c r="S2538" i="1" s="1"/>
  <c r="R2539" i="1"/>
  <c r="S2539" i="1" s="1"/>
  <c r="R2540" i="1"/>
  <c r="S2540" i="1" s="1"/>
  <c r="R2541" i="1"/>
  <c r="S2541" i="1" s="1"/>
  <c r="R2542" i="1"/>
  <c r="S2542" i="1" s="1"/>
  <c r="R2543" i="1"/>
  <c r="S2543" i="1" s="1"/>
  <c r="R2544" i="1"/>
  <c r="S2544" i="1" s="1"/>
  <c r="R2545" i="1"/>
  <c r="S2545" i="1" s="1"/>
  <c r="R2546" i="1"/>
  <c r="S2546" i="1" s="1"/>
  <c r="R2547" i="1"/>
  <c r="S2547" i="1" s="1"/>
  <c r="R2548" i="1"/>
  <c r="S2548" i="1" s="1"/>
  <c r="R2549" i="1"/>
  <c r="S2549" i="1" s="1"/>
  <c r="R2550" i="1"/>
  <c r="S2550" i="1" s="1"/>
  <c r="R2551" i="1"/>
  <c r="S2551" i="1" s="1"/>
  <c r="R2552" i="1"/>
  <c r="S2552" i="1" s="1"/>
  <c r="R2553" i="1"/>
  <c r="S2553" i="1" s="1"/>
  <c r="R2554" i="1"/>
  <c r="S2554" i="1" s="1"/>
  <c r="R2555" i="1"/>
  <c r="S2555" i="1" s="1"/>
  <c r="R2556" i="1"/>
  <c r="S2556" i="1" s="1"/>
  <c r="R2557" i="1"/>
  <c r="S2557" i="1" s="1"/>
  <c r="R2558" i="1"/>
  <c r="S2558" i="1" s="1"/>
  <c r="R2559" i="1"/>
  <c r="S2559" i="1" s="1"/>
  <c r="R2560" i="1"/>
  <c r="S2560" i="1" s="1"/>
  <c r="R2561" i="1"/>
  <c r="S2561" i="1" s="1"/>
  <c r="R2562" i="1"/>
  <c r="S2562" i="1" s="1"/>
  <c r="R2563" i="1"/>
  <c r="S2563" i="1" s="1"/>
  <c r="R2564" i="1"/>
  <c r="S2564" i="1" s="1"/>
  <c r="R2565" i="1"/>
  <c r="S2565" i="1" s="1"/>
  <c r="R2566" i="1"/>
  <c r="S2566" i="1" s="1"/>
  <c r="R2567" i="1"/>
  <c r="S2567" i="1" s="1"/>
  <c r="R2568" i="1"/>
  <c r="S2568" i="1" s="1"/>
  <c r="R2569" i="1"/>
  <c r="S2569" i="1" s="1"/>
  <c r="R2570" i="1"/>
  <c r="S2570" i="1" s="1"/>
  <c r="R2571" i="1"/>
  <c r="S2571" i="1" s="1"/>
  <c r="R2572" i="1"/>
  <c r="S2572" i="1" s="1"/>
  <c r="R2573" i="1"/>
  <c r="S2573" i="1" s="1"/>
  <c r="R2574" i="1"/>
  <c r="S2574" i="1" s="1"/>
  <c r="R2575" i="1"/>
  <c r="S2575" i="1" s="1"/>
  <c r="R2576" i="1"/>
  <c r="S2576" i="1" s="1"/>
  <c r="R2577" i="1"/>
  <c r="S2577" i="1" s="1"/>
  <c r="R2578" i="1"/>
  <c r="S2578" i="1" s="1"/>
  <c r="R2579" i="1"/>
  <c r="S2579" i="1" s="1"/>
  <c r="R2580" i="1"/>
  <c r="S2580" i="1" s="1"/>
  <c r="R2581" i="1"/>
  <c r="S2581" i="1" s="1"/>
  <c r="R2582" i="1"/>
  <c r="S2582" i="1" s="1"/>
  <c r="R2583" i="1"/>
  <c r="S2583" i="1" s="1"/>
  <c r="R2584" i="1"/>
  <c r="S2584" i="1" s="1"/>
  <c r="R2585" i="1"/>
  <c r="S2585" i="1" s="1"/>
  <c r="R2586" i="1"/>
  <c r="S2586" i="1" s="1"/>
  <c r="R2587" i="1"/>
  <c r="S2587" i="1" s="1"/>
  <c r="R2588" i="1"/>
  <c r="S2588" i="1" s="1"/>
  <c r="R2589" i="1"/>
  <c r="S2589" i="1" s="1"/>
  <c r="R2590" i="1"/>
  <c r="S2590" i="1" s="1"/>
  <c r="R2591" i="1"/>
  <c r="S2591" i="1" s="1"/>
  <c r="R2592" i="1"/>
  <c r="S2592" i="1" s="1"/>
  <c r="R2593" i="1"/>
  <c r="S2593" i="1" s="1"/>
  <c r="R2594" i="1"/>
  <c r="S2594" i="1" s="1"/>
  <c r="R2595" i="1"/>
  <c r="S2595" i="1" s="1"/>
  <c r="R2596" i="1"/>
  <c r="S2596" i="1" s="1"/>
  <c r="R2597" i="1"/>
  <c r="S2597" i="1" s="1"/>
  <c r="R2598" i="1"/>
  <c r="S2598" i="1" s="1"/>
  <c r="R2599" i="1"/>
  <c r="S2599" i="1" s="1"/>
  <c r="R2600" i="1"/>
  <c r="S2600" i="1" s="1"/>
  <c r="R2601" i="1"/>
  <c r="S2601" i="1" s="1"/>
  <c r="R2602" i="1"/>
  <c r="S2602" i="1" s="1"/>
  <c r="R2603" i="1"/>
  <c r="S2603" i="1" s="1"/>
  <c r="R2604" i="1"/>
  <c r="S2604" i="1" s="1"/>
  <c r="R2605" i="1"/>
  <c r="S2605" i="1" s="1"/>
  <c r="R2606" i="1"/>
  <c r="S2606" i="1" s="1"/>
  <c r="R2607" i="1"/>
  <c r="S2607" i="1" s="1"/>
  <c r="R2608" i="1"/>
  <c r="S2608" i="1" s="1"/>
  <c r="R2609" i="1"/>
  <c r="S2609" i="1" s="1"/>
  <c r="R2610" i="1"/>
  <c r="S2610" i="1" s="1"/>
  <c r="R2611" i="1"/>
  <c r="S2611" i="1" s="1"/>
  <c r="R2612" i="1"/>
  <c r="S2612" i="1" s="1"/>
  <c r="R2613" i="1"/>
  <c r="S2613" i="1" s="1"/>
  <c r="R2614" i="1"/>
  <c r="S2614" i="1" s="1"/>
  <c r="R2615" i="1"/>
  <c r="S2615" i="1" s="1"/>
  <c r="R2616" i="1"/>
  <c r="S2616" i="1" s="1"/>
  <c r="R2617" i="1"/>
  <c r="S2617" i="1" s="1"/>
  <c r="R2618" i="1"/>
  <c r="S2618" i="1" s="1"/>
  <c r="R2619" i="1"/>
  <c r="S2619" i="1" s="1"/>
  <c r="R2620" i="1"/>
  <c r="S2620" i="1" s="1"/>
  <c r="R2621" i="1"/>
  <c r="S2621" i="1" s="1"/>
  <c r="R2622" i="1"/>
  <c r="S2622" i="1" s="1"/>
  <c r="R2623" i="1"/>
  <c r="S2623" i="1" s="1"/>
  <c r="R2624" i="1"/>
  <c r="S2624" i="1" s="1"/>
  <c r="R2625" i="1"/>
  <c r="S2625" i="1" s="1"/>
  <c r="R2626" i="1"/>
  <c r="S2626" i="1" s="1"/>
  <c r="R2627" i="1"/>
  <c r="S2627" i="1" s="1"/>
  <c r="R2628" i="1"/>
  <c r="S2628" i="1" s="1"/>
  <c r="R2629" i="1"/>
  <c r="S2629" i="1" s="1"/>
  <c r="R2630" i="1"/>
  <c r="S2630" i="1" s="1"/>
  <c r="R2631" i="1"/>
  <c r="S2631" i="1" s="1"/>
  <c r="R2632" i="1"/>
  <c r="S2632" i="1" s="1"/>
  <c r="R2633" i="1"/>
  <c r="S2633" i="1" s="1"/>
  <c r="R2634" i="1"/>
  <c r="S2634" i="1" s="1"/>
  <c r="R2635" i="1"/>
  <c r="S2635" i="1" s="1"/>
  <c r="R2636" i="1"/>
  <c r="S2636" i="1" s="1"/>
  <c r="R2637" i="1"/>
  <c r="S2637" i="1" s="1"/>
  <c r="R2638" i="1"/>
  <c r="S2638" i="1" s="1"/>
  <c r="R2639" i="1"/>
  <c r="S2639" i="1" s="1"/>
  <c r="R2640" i="1"/>
  <c r="S2640" i="1" s="1"/>
  <c r="R2641" i="1"/>
  <c r="S2641" i="1" s="1"/>
  <c r="R2642" i="1"/>
  <c r="S2642" i="1" s="1"/>
  <c r="R2643" i="1"/>
  <c r="S2643" i="1" s="1"/>
  <c r="R2644" i="1"/>
  <c r="S2644" i="1" s="1"/>
  <c r="R2645" i="1"/>
  <c r="S2645" i="1" s="1"/>
  <c r="R2646" i="1"/>
  <c r="S2646" i="1" s="1"/>
  <c r="R2647" i="1"/>
  <c r="S2647" i="1" s="1"/>
  <c r="R2648" i="1"/>
  <c r="S2648" i="1" s="1"/>
  <c r="R2649" i="1"/>
  <c r="S2649" i="1" s="1"/>
  <c r="R2650" i="1"/>
  <c r="S2650" i="1" s="1"/>
  <c r="R2651" i="1"/>
  <c r="S2651" i="1" s="1"/>
  <c r="R2652" i="1"/>
  <c r="S2652" i="1" s="1"/>
  <c r="R2653" i="1"/>
  <c r="S2653" i="1" s="1"/>
  <c r="R2654" i="1"/>
  <c r="S2654" i="1" s="1"/>
  <c r="R2655" i="1"/>
  <c r="S2655" i="1" s="1"/>
  <c r="R2656" i="1"/>
  <c r="S2656" i="1" s="1"/>
  <c r="R2657" i="1"/>
  <c r="S2657" i="1" s="1"/>
  <c r="R2658" i="1"/>
  <c r="S2658" i="1" s="1"/>
  <c r="R2659" i="1"/>
  <c r="S2659" i="1" s="1"/>
  <c r="R2660" i="1"/>
  <c r="S2660" i="1" s="1"/>
  <c r="R2661" i="1"/>
  <c r="S2661" i="1" s="1"/>
  <c r="R2662" i="1"/>
  <c r="S2662" i="1" s="1"/>
  <c r="R2663" i="1"/>
  <c r="S2663" i="1" s="1"/>
  <c r="R2664" i="1"/>
  <c r="S2664" i="1" s="1"/>
  <c r="R2665" i="1"/>
  <c r="S2665" i="1" s="1"/>
  <c r="R2666" i="1"/>
  <c r="S2666" i="1" s="1"/>
  <c r="R2667" i="1"/>
  <c r="S2667" i="1" s="1"/>
  <c r="R2668" i="1"/>
  <c r="S2668" i="1" s="1"/>
  <c r="R2669" i="1"/>
  <c r="S2669" i="1" s="1"/>
  <c r="R2670" i="1"/>
  <c r="S2670" i="1" s="1"/>
  <c r="R2671" i="1"/>
  <c r="S2671" i="1" s="1"/>
  <c r="R2672" i="1"/>
  <c r="S2672" i="1" s="1"/>
  <c r="R2673" i="1"/>
  <c r="S2673" i="1" s="1"/>
  <c r="R2674" i="1"/>
  <c r="S2674" i="1" s="1"/>
  <c r="R2675" i="1"/>
  <c r="S2675" i="1" s="1"/>
  <c r="R2676" i="1"/>
  <c r="S2676" i="1" s="1"/>
  <c r="R2677" i="1"/>
  <c r="S2677" i="1" s="1"/>
  <c r="R2678" i="1"/>
  <c r="S2678" i="1" s="1"/>
  <c r="R2679" i="1"/>
  <c r="S2679" i="1" s="1"/>
  <c r="R2680" i="1"/>
  <c r="S2680" i="1" s="1"/>
  <c r="R2681" i="1"/>
  <c r="S2681" i="1" s="1"/>
  <c r="R2682" i="1"/>
  <c r="S2682" i="1" s="1"/>
  <c r="R2683" i="1"/>
  <c r="S2683" i="1" s="1"/>
  <c r="R2684" i="1"/>
  <c r="S2684" i="1" s="1"/>
  <c r="R2685" i="1"/>
  <c r="S2685" i="1" s="1"/>
  <c r="R2686" i="1"/>
  <c r="S2686" i="1" s="1"/>
  <c r="R2687" i="1"/>
  <c r="S2687" i="1" s="1"/>
  <c r="R2688" i="1"/>
  <c r="S2688" i="1" s="1"/>
  <c r="R2689" i="1"/>
  <c r="S2689" i="1" s="1"/>
  <c r="R2690" i="1"/>
  <c r="S2690" i="1" s="1"/>
  <c r="R2691" i="1"/>
  <c r="S2691" i="1" s="1"/>
  <c r="R2692" i="1"/>
  <c r="S2692" i="1" s="1"/>
  <c r="R2693" i="1"/>
  <c r="S2693" i="1" s="1"/>
  <c r="R2694" i="1"/>
  <c r="S2694" i="1" s="1"/>
  <c r="R2695" i="1"/>
  <c r="S2695" i="1" s="1"/>
  <c r="R2696" i="1"/>
  <c r="S2696" i="1" s="1"/>
  <c r="R2697" i="1"/>
  <c r="S2697" i="1" s="1"/>
  <c r="R2698" i="1"/>
  <c r="S2698" i="1" s="1"/>
  <c r="R2699" i="1"/>
  <c r="S2699" i="1" s="1"/>
  <c r="R2700" i="1"/>
  <c r="S2700" i="1" s="1"/>
  <c r="R2701" i="1"/>
  <c r="S2701" i="1" s="1"/>
  <c r="R2702" i="1"/>
  <c r="S2702" i="1" s="1"/>
  <c r="R2703" i="1"/>
  <c r="S2703" i="1" s="1"/>
  <c r="R2704" i="1"/>
  <c r="S2704" i="1" s="1"/>
  <c r="R2705" i="1"/>
  <c r="S2705" i="1" s="1"/>
  <c r="R2706" i="1"/>
  <c r="S2706" i="1" s="1"/>
  <c r="R2707" i="1"/>
  <c r="S2707" i="1" s="1"/>
  <c r="R2708" i="1"/>
  <c r="S2708" i="1" s="1"/>
  <c r="R2709" i="1"/>
  <c r="S2709" i="1" s="1"/>
  <c r="R2710" i="1"/>
  <c r="S2710" i="1" s="1"/>
  <c r="R2711" i="1"/>
  <c r="S2711" i="1" s="1"/>
  <c r="R2712" i="1"/>
  <c r="S2712" i="1" s="1"/>
  <c r="R2713" i="1"/>
  <c r="S2713" i="1" s="1"/>
  <c r="R2714" i="1"/>
  <c r="S2714" i="1" s="1"/>
  <c r="R2715" i="1"/>
  <c r="S2715" i="1" s="1"/>
  <c r="R2716" i="1"/>
  <c r="S2716" i="1" s="1"/>
  <c r="R2717" i="1"/>
  <c r="S2717" i="1" s="1"/>
  <c r="R2718" i="1"/>
  <c r="S2718" i="1" s="1"/>
  <c r="R2719" i="1"/>
  <c r="S2719" i="1" s="1"/>
  <c r="R2720" i="1"/>
  <c r="S2720" i="1" s="1"/>
  <c r="R2721" i="1"/>
  <c r="S2721" i="1" s="1"/>
  <c r="R2722" i="1"/>
  <c r="S2722" i="1" s="1"/>
  <c r="R2723" i="1"/>
  <c r="S2723" i="1" s="1"/>
  <c r="R2724" i="1"/>
  <c r="S2724" i="1" s="1"/>
  <c r="R2725" i="1"/>
  <c r="S2725" i="1" s="1"/>
  <c r="R2726" i="1"/>
  <c r="S2726" i="1" s="1"/>
  <c r="R2727" i="1"/>
  <c r="S2727" i="1" s="1"/>
  <c r="R2728" i="1"/>
  <c r="S2728" i="1" s="1"/>
  <c r="R2729" i="1"/>
  <c r="S2729" i="1" s="1"/>
  <c r="R2730" i="1"/>
  <c r="S2730" i="1" s="1"/>
  <c r="R2731" i="1"/>
  <c r="S2731" i="1" s="1"/>
  <c r="R2732" i="1"/>
  <c r="S2732" i="1" s="1"/>
  <c r="R2733" i="1"/>
  <c r="S2733" i="1" s="1"/>
  <c r="R2734" i="1"/>
  <c r="S2734" i="1" s="1"/>
  <c r="R2735" i="1"/>
  <c r="S2735" i="1" s="1"/>
  <c r="R2736" i="1"/>
  <c r="S2736" i="1" s="1"/>
  <c r="R2737" i="1"/>
  <c r="S2737" i="1" s="1"/>
  <c r="R2738" i="1"/>
  <c r="S2738" i="1" s="1"/>
  <c r="R2739" i="1"/>
  <c r="S2739" i="1" s="1"/>
  <c r="R2740" i="1"/>
  <c r="S2740" i="1" s="1"/>
  <c r="R2741" i="1"/>
  <c r="S2741" i="1" s="1"/>
  <c r="R2742" i="1"/>
  <c r="S2742" i="1" s="1"/>
  <c r="R2743" i="1"/>
  <c r="S2743" i="1" s="1"/>
  <c r="R2744" i="1"/>
  <c r="S2744" i="1" s="1"/>
  <c r="R2745" i="1"/>
  <c r="S2745" i="1" s="1"/>
  <c r="R2746" i="1"/>
  <c r="S2746" i="1" s="1"/>
  <c r="R2747" i="1"/>
  <c r="S2747" i="1" s="1"/>
  <c r="R2748" i="1"/>
  <c r="S2748" i="1" s="1"/>
  <c r="R2749" i="1"/>
  <c r="S2749" i="1" s="1"/>
  <c r="R2750" i="1"/>
  <c r="S2750" i="1" s="1"/>
  <c r="R2751" i="1"/>
  <c r="S2751" i="1" s="1"/>
  <c r="R2752" i="1"/>
  <c r="S2752" i="1" s="1"/>
  <c r="R2753" i="1"/>
  <c r="S2753" i="1" s="1"/>
  <c r="R2754" i="1"/>
  <c r="S2754" i="1" s="1"/>
  <c r="R2755" i="1"/>
  <c r="S2755" i="1" s="1"/>
  <c r="R2756" i="1"/>
  <c r="S2756" i="1" s="1"/>
  <c r="R2757" i="1"/>
  <c r="S2757" i="1" s="1"/>
  <c r="R2758" i="1"/>
  <c r="S2758" i="1" s="1"/>
  <c r="R2759" i="1"/>
  <c r="S2759" i="1" s="1"/>
  <c r="R2760" i="1"/>
  <c r="S2760" i="1" s="1"/>
  <c r="R2761" i="1"/>
  <c r="S2761" i="1" s="1"/>
  <c r="R2762" i="1"/>
  <c r="S2762" i="1" s="1"/>
  <c r="R2763" i="1"/>
  <c r="S2763" i="1" s="1"/>
  <c r="R2764" i="1"/>
  <c r="S2764" i="1" s="1"/>
  <c r="R2765" i="1"/>
  <c r="S2765" i="1" s="1"/>
  <c r="R2766" i="1"/>
  <c r="S2766" i="1" s="1"/>
  <c r="R2767" i="1"/>
  <c r="S2767" i="1" s="1"/>
  <c r="R2768" i="1"/>
  <c r="S2768" i="1" s="1"/>
  <c r="R2769" i="1"/>
  <c r="S2769" i="1" s="1"/>
  <c r="R2770" i="1"/>
  <c r="S2770" i="1" s="1"/>
  <c r="R2771" i="1"/>
  <c r="S2771" i="1" s="1"/>
  <c r="R2772" i="1"/>
  <c r="S2772" i="1" s="1"/>
  <c r="R2773" i="1"/>
  <c r="S2773" i="1" s="1"/>
  <c r="R2774" i="1"/>
  <c r="S2774" i="1" s="1"/>
  <c r="R2775" i="1"/>
  <c r="S2775" i="1" s="1"/>
  <c r="R2776" i="1"/>
  <c r="S2776" i="1" s="1"/>
  <c r="R2777" i="1"/>
  <c r="S2777" i="1" s="1"/>
  <c r="R2778" i="1"/>
  <c r="S2778" i="1" s="1"/>
  <c r="R2779" i="1"/>
  <c r="S2779" i="1" s="1"/>
  <c r="R2780" i="1"/>
  <c r="S2780" i="1" s="1"/>
  <c r="R2781" i="1"/>
  <c r="S2781" i="1" s="1"/>
  <c r="R2782" i="1"/>
  <c r="S2782" i="1" s="1"/>
  <c r="R2783" i="1"/>
  <c r="S2783" i="1" s="1"/>
  <c r="R2784" i="1"/>
  <c r="S2784" i="1" s="1"/>
  <c r="R2785" i="1"/>
  <c r="S2785" i="1" s="1"/>
  <c r="R2786" i="1"/>
  <c r="S2786" i="1" s="1"/>
  <c r="R2787" i="1"/>
  <c r="S2787" i="1" s="1"/>
  <c r="R2788" i="1"/>
  <c r="S2788" i="1" s="1"/>
  <c r="R2789" i="1"/>
  <c r="S2789" i="1" s="1"/>
  <c r="R2790" i="1"/>
  <c r="S2790" i="1" s="1"/>
  <c r="R2791" i="1"/>
  <c r="S2791" i="1" s="1"/>
  <c r="R2792" i="1"/>
  <c r="S2792" i="1" s="1"/>
  <c r="R2793" i="1"/>
  <c r="S2793" i="1" s="1"/>
  <c r="R2794" i="1"/>
  <c r="S2794" i="1" s="1"/>
  <c r="R2795" i="1"/>
  <c r="S2795" i="1" s="1"/>
  <c r="R2796" i="1"/>
  <c r="S2796" i="1" s="1"/>
  <c r="R2797" i="1"/>
  <c r="S2797" i="1" s="1"/>
  <c r="R2798" i="1"/>
  <c r="S2798" i="1" s="1"/>
  <c r="R2799" i="1"/>
  <c r="S2799" i="1" s="1"/>
  <c r="R2800" i="1"/>
  <c r="S2800" i="1" s="1"/>
  <c r="R2801" i="1"/>
  <c r="S2801" i="1" s="1"/>
  <c r="R2802" i="1"/>
  <c r="S2802" i="1" s="1"/>
  <c r="R2803" i="1"/>
  <c r="S2803" i="1" s="1"/>
  <c r="R2804" i="1"/>
  <c r="S2804" i="1" s="1"/>
  <c r="R2805" i="1"/>
  <c r="S2805" i="1" s="1"/>
  <c r="R2806" i="1"/>
  <c r="S2806" i="1" s="1"/>
  <c r="R2807" i="1"/>
  <c r="S2807" i="1" s="1"/>
  <c r="R2808" i="1"/>
  <c r="S2808" i="1" s="1"/>
  <c r="R2809" i="1"/>
  <c r="S2809" i="1" s="1"/>
  <c r="R2810" i="1"/>
  <c r="S2810" i="1" s="1"/>
  <c r="R2811" i="1"/>
  <c r="S2811" i="1" s="1"/>
  <c r="R2812" i="1"/>
  <c r="S2812" i="1" s="1"/>
  <c r="R2813" i="1"/>
  <c r="S2813" i="1" s="1"/>
  <c r="R2814" i="1"/>
  <c r="S2814" i="1" s="1"/>
  <c r="R2815" i="1"/>
  <c r="S2815" i="1" s="1"/>
  <c r="R2816" i="1"/>
  <c r="S2816" i="1" s="1"/>
  <c r="R2817" i="1"/>
  <c r="S2817" i="1" s="1"/>
  <c r="R2818" i="1"/>
  <c r="S2818" i="1" s="1"/>
  <c r="R2819" i="1"/>
  <c r="S2819" i="1" s="1"/>
  <c r="R2820" i="1"/>
  <c r="S2820" i="1" s="1"/>
  <c r="R2821" i="1"/>
  <c r="S2821" i="1" s="1"/>
  <c r="R2822" i="1"/>
  <c r="S2822" i="1" s="1"/>
  <c r="R2823" i="1"/>
  <c r="S2823" i="1" s="1"/>
  <c r="R2824" i="1"/>
  <c r="S2824" i="1" s="1"/>
  <c r="R2825" i="1"/>
  <c r="S2825" i="1" s="1"/>
  <c r="R2826" i="1"/>
  <c r="S2826" i="1" s="1"/>
  <c r="R2827" i="1"/>
  <c r="S2827" i="1" s="1"/>
  <c r="R2828" i="1"/>
  <c r="S2828" i="1" s="1"/>
  <c r="R2829" i="1"/>
  <c r="S2829" i="1" s="1"/>
  <c r="R2830" i="1"/>
  <c r="S2830" i="1" s="1"/>
  <c r="R2831" i="1"/>
  <c r="S2831" i="1" s="1"/>
  <c r="R2832" i="1"/>
  <c r="S2832" i="1" s="1"/>
  <c r="R2833" i="1"/>
  <c r="S2833" i="1" s="1"/>
  <c r="R2834" i="1"/>
  <c r="S2834" i="1" s="1"/>
  <c r="R2835" i="1"/>
  <c r="S2835" i="1" s="1"/>
  <c r="R2836" i="1"/>
  <c r="S2836" i="1" s="1"/>
  <c r="R2837" i="1"/>
  <c r="S2837" i="1" s="1"/>
  <c r="R2838" i="1"/>
  <c r="S2838" i="1" s="1"/>
  <c r="R2839" i="1"/>
  <c r="S2839" i="1" s="1"/>
  <c r="R2840" i="1"/>
  <c r="S2840" i="1" s="1"/>
  <c r="R2841" i="1"/>
  <c r="S2841" i="1" s="1"/>
  <c r="R2842" i="1"/>
  <c r="S2842" i="1" s="1"/>
  <c r="R2843" i="1"/>
  <c r="S2843" i="1" s="1"/>
  <c r="R2844" i="1"/>
  <c r="S2844" i="1" s="1"/>
  <c r="R2845" i="1"/>
  <c r="S2845" i="1" s="1"/>
  <c r="R2846" i="1"/>
  <c r="S2846" i="1" s="1"/>
  <c r="R2847" i="1"/>
  <c r="S2847" i="1" s="1"/>
  <c r="R2848" i="1"/>
  <c r="S2848" i="1" s="1"/>
  <c r="R2849" i="1"/>
  <c r="S2849" i="1" s="1"/>
  <c r="R2850" i="1"/>
  <c r="S2850" i="1" s="1"/>
  <c r="R2851" i="1"/>
  <c r="S2851" i="1" s="1"/>
  <c r="R2852" i="1"/>
  <c r="S2852" i="1" s="1"/>
  <c r="R2853" i="1"/>
  <c r="S2853" i="1" s="1"/>
  <c r="R2854" i="1"/>
  <c r="S2854" i="1" s="1"/>
  <c r="R2855" i="1"/>
  <c r="S2855" i="1" s="1"/>
  <c r="R2856" i="1"/>
  <c r="S2856" i="1" s="1"/>
  <c r="R2857" i="1"/>
  <c r="S2857" i="1" s="1"/>
  <c r="R2858" i="1"/>
  <c r="S2858" i="1" s="1"/>
  <c r="R2859" i="1"/>
  <c r="S2859" i="1" s="1"/>
  <c r="R2860" i="1"/>
  <c r="S2860" i="1" s="1"/>
  <c r="R2861" i="1"/>
  <c r="S2861" i="1" s="1"/>
  <c r="R2862" i="1"/>
  <c r="S2862" i="1" s="1"/>
  <c r="R2863" i="1"/>
  <c r="S2863" i="1" s="1"/>
  <c r="R2864" i="1"/>
  <c r="S2864" i="1" s="1"/>
  <c r="R2865" i="1"/>
  <c r="S2865" i="1" s="1"/>
  <c r="R2866" i="1"/>
  <c r="S2866" i="1" s="1"/>
  <c r="R2867" i="1"/>
  <c r="S2867" i="1" s="1"/>
  <c r="R2868" i="1"/>
  <c r="S2868" i="1" s="1"/>
  <c r="R2869" i="1"/>
  <c r="S2869" i="1" s="1"/>
  <c r="R2870" i="1"/>
  <c r="S2870" i="1" s="1"/>
  <c r="R2871" i="1"/>
  <c r="S2871" i="1" s="1"/>
  <c r="R2872" i="1"/>
  <c r="S2872" i="1" s="1"/>
  <c r="R2873" i="1"/>
  <c r="S2873" i="1" s="1"/>
  <c r="R2874" i="1"/>
  <c r="S2874" i="1" s="1"/>
  <c r="R2875" i="1"/>
  <c r="S2875" i="1" s="1"/>
  <c r="R2876" i="1"/>
  <c r="S2876" i="1" s="1"/>
  <c r="R2877" i="1"/>
  <c r="S2877" i="1" s="1"/>
  <c r="R2878" i="1"/>
  <c r="S2878" i="1" s="1"/>
  <c r="R2879" i="1"/>
  <c r="S2879" i="1" s="1"/>
  <c r="R2880" i="1"/>
  <c r="S2880" i="1" s="1"/>
  <c r="R2881" i="1"/>
  <c r="S2881" i="1" s="1"/>
  <c r="R2882" i="1"/>
  <c r="S2882" i="1" s="1"/>
  <c r="R2883" i="1"/>
  <c r="S2883" i="1" s="1"/>
  <c r="R2884" i="1"/>
  <c r="S2884" i="1" s="1"/>
  <c r="R2885" i="1"/>
  <c r="S2885" i="1" s="1"/>
  <c r="R2886" i="1"/>
  <c r="S2886" i="1" s="1"/>
  <c r="R2887" i="1"/>
  <c r="S2887" i="1" s="1"/>
  <c r="R2888" i="1"/>
  <c r="S2888" i="1" s="1"/>
  <c r="R2889" i="1"/>
  <c r="S2889" i="1" s="1"/>
  <c r="R2890" i="1"/>
  <c r="S2890" i="1" s="1"/>
  <c r="R2891" i="1"/>
  <c r="S2891" i="1" s="1"/>
  <c r="R2892" i="1"/>
  <c r="S2892" i="1" s="1"/>
  <c r="R2893" i="1"/>
  <c r="S2893" i="1" s="1"/>
  <c r="R2894" i="1"/>
  <c r="S2894" i="1" s="1"/>
  <c r="R2895" i="1"/>
  <c r="S2895" i="1" s="1"/>
  <c r="R2896" i="1"/>
  <c r="S2896" i="1" s="1"/>
  <c r="R2897" i="1"/>
  <c r="S2897" i="1" s="1"/>
  <c r="R2898" i="1"/>
  <c r="S2898" i="1" s="1"/>
  <c r="R2899" i="1"/>
  <c r="S2899" i="1" s="1"/>
  <c r="R2900" i="1"/>
  <c r="S2900" i="1" s="1"/>
  <c r="R2901" i="1"/>
  <c r="S2901" i="1" s="1"/>
  <c r="R2902" i="1"/>
  <c r="S2902" i="1" s="1"/>
  <c r="R2903" i="1"/>
  <c r="S2903" i="1" s="1"/>
  <c r="R2904" i="1"/>
  <c r="S2904" i="1" s="1"/>
  <c r="R2905" i="1"/>
  <c r="S2905" i="1" s="1"/>
  <c r="R2906" i="1"/>
  <c r="S2906" i="1" s="1"/>
  <c r="R2907" i="1"/>
  <c r="S2907" i="1" s="1"/>
  <c r="R2908" i="1"/>
  <c r="S2908" i="1" s="1"/>
  <c r="R2909" i="1"/>
  <c r="S2909" i="1" s="1"/>
  <c r="R2910" i="1"/>
  <c r="S2910" i="1" s="1"/>
  <c r="R2911" i="1"/>
  <c r="S2911" i="1" s="1"/>
  <c r="R2912" i="1"/>
  <c r="S2912" i="1" s="1"/>
  <c r="R2913" i="1"/>
  <c r="S2913" i="1" s="1"/>
  <c r="R2914" i="1"/>
  <c r="S2914" i="1" s="1"/>
  <c r="R2915" i="1"/>
  <c r="S2915" i="1" s="1"/>
  <c r="R2916" i="1"/>
  <c r="S2916" i="1" s="1"/>
  <c r="R2917" i="1"/>
  <c r="S2917" i="1" s="1"/>
  <c r="R2918" i="1"/>
  <c r="S2918" i="1" s="1"/>
  <c r="R2919" i="1"/>
  <c r="S2919" i="1" s="1"/>
  <c r="R2920" i="1"/>
  <c r="S2920" i="1" s="1"/>
  <c r="R2921" i="1"/>
  <c r="S2921" i="1" s="1"/>
  <c r="R2922" i="1"/>
  <c r="S2922" i="1" s="1"/>
  <c r="R2923" i="1"/>
  <c r="S2923" i="1" s="1"/>
  <c r="R2924" i="1"/>
  <c r="S2924" i="1" s="1"/>
  <c r="R2925" i="1"/>
  <c r="S2925" i="1" s="1"/>
  <c r="R2926" i="1"/>
  <c r="S2926" i="1" s="1"/>
  <c r="R2927" i="1"/>
  <c r="S2927" i="1" s="1"/>
  <c r="R2928" i="1"/>
  <c r="S2928" i="1" s="1"/>
  <c r="R2929" i="1"/>
  <c r="S2929" i="1" s="1"/>
  <c r="R2930" i="1"/>
  <c r="S2930" i="1" s="1"/>
  <c r="R2931" i="1"/>
  <c r="S2931" i="1" s="1"/>
  <c r="R2932" i="1"/>
  <c r="S2932" i="1" s="1"/>
  <c r="R2933" i="1"/>
  <c r="S2933" i="1" s="1"/>
  <c r="R2934" i="1"/>
  <c r="S2934" i="1" s="1"/>
  <c r="R2935" i="1"/>
  <c r="S2935" i="1" s="1"/>
  <c r="R2936" i="1"/>
  <c r="S2936" i="1" s="1"/>
  <c r="R2937" i="1"/>
  <c r="S2937" i="1" s="1"/>
  <c r="R2938" i="1"/>
  <c r="S2938" i="1" s="1"/>
  <c r="R2939" i="1"/>
  <c r="S2939" i="1" s="1"/>
  <c r="R2940" i="1"/>
  <c r="S2940" i="1" s="1"/>
  <c r="R2941" i="1"/>
  <c r="S2941" i="1" s="1"/>
  <c r="R2942" i="1"/>
  <c r="S2942" i="1" s="1"/>
  <c r="R2943" i="1"/>
  <c r="S2943" i="1" s="1"/>
  <c r="R2944" i="1"/>
  <c r="S2944" i="1" s="1"/>
  <c r="R2945" i="1"/>
  <c r="S2945" i="1" s="1"/>
  <c r="R2946" i="1"/>
  <c r="S2946" i="1" s="1"/>
  <c r="R2947" i="1"/>
  <c r="S2947" i="1" s="1"/>
  <c r="R2948" i="1"/>
  <c r="S2948" i="1" s="1"/>
  <c r="R2949" i="1"/>
  <c r="S2949" i="1" s="1"/>
  <c r="R2950" i="1"/>
  <c r="S2950" i="1" s="1"/>
  <c r="R2951" i="1"/>
  <c r="S2951" i="1" s="1"/>
  <c r="R2952" i="1"/>
  <c r="S2952" i="1" s="1"/>
  <c r="R2953" i="1"/>
  <c r="S2953" i="1" s="1"/>
  <c r="R2954" i="1"/>
  <c r="S2954" i="1" s="1"/>
  <c r="R2955" i="1"/>
  <c r="S2955" i="1" s="1"/>
  <c r="R2956" i="1"/>
  <c r="S2956" i="1" s="1"/>
  <c r="R2957" i="1"/>
  <c r="S2957" i="1" s="1"/>
  <c r="R2958" i="1"/>
  <c r="S2958" i="1" s="1"/>
  <c r="R2959" i="1"/>
  <c r="S2959" i="1" s="1"/>
  <c r="R2960" i="1"/>
  <c r="S2960" i="1" s="1"/>
  <c r="R2961" i="1"/>
  <c r="S2961" i="1" s="1"/>
  <c r="R2962" i="1"/>
  <c r="S2962" i="1" s="1"/>
  <c r="R2963" i="1"/>
  <c r="S2963" i="1" s="1"/>
  <c r="R2964" i="1"/>
  <c r="S2964" i="1" s="1"/>
  <c r="R2965" i="1"/>
  <c r="S2965" i="1" s="1"/>
  <c r="R2966" i="1"/>
  <c r="S2966" i="1" s="1"/>
  <c r="R2967" i="1"/>
  <c r="S2967" i="1" s="1"/>
  <c r="R2968" i="1"/>
  <c r="S2968" i="1" s="1"/>
  <c r="R2969" i="1"/>
  <c r="S2969" i="1" s="1"/>
  <c r="R2970" i="1"/>
  <c r="S2970" i="1" s="1"/>
  <c r="R2971" i="1"/>
  <c r="S2971" i="1" s="1"/>
  <c r="R2972" i="1"/>
  <c r="S2972" i="1" s="1"/>
  <c r="R2973" i="1"/>
  <c r="S2973" i="1" s="1"/>
  <c r="R2974" i="1"/>
  <c r="S2974" i="1" s="1"/>
  <c r="R2975" i="1"/>
  <c r="S2975" i="1" s="1"/>
  <c r="R2976" i="1"/>
  <c r="S2976" i="1" s="1"/>
  <c r="R2977" i="1"/>
  <c r="S2977" i="1" s="1"/>
  <c r="R2978" i="1"/>
  <c r="S2978" i="1" s="1"/>
  <c r="R2979" i="1"/>
  <c r="S2979" i="1" s="1"/>
  <c r="R2980" i="1"/>
  <c r="S2980" i="1" s="1"/>
  <c r="R2981" i="1"/>
  <c r="S2981" i="1" s="1"/>
  <c r="R2982" i="1"/>
  <c r="S2982" i="1" s="1"/>
  <c r="R2983" i="1"/>
  <c r="S2983" i="1" s="1"/>
  <c r="R2984" i="1"/>
  <c r="S2984" i="1" s="1"/>
  <c r="R2985" i="1"/>
  <c r="S2985" i="1" s="1"/>
  <c r="R2986" i="1"/>
  <c r="S2986" i="1" s="1"/>
  <c r="R2987" i="1"/>
  <c r="S2987" i="1" s="1"/>
  <c r="R2988" i="1"/>
  <c r="S2988" i="1" s="1"/>
  <c r="R2989" i="1"/>
  <c r="S2989" i="1" s="1"/>
  <c r="R2990" i="1"/>
  <c r="S2990" i="1" s="1"/>
  <c r="R2991" i="1"/>
  <c r="S2991" i="1" s="1"/>
  <c r="R2992" i="1"/>
  <c r="S2992" i="1" s="1"/>
  <c r="R2993" i="1"/>
  <c r="S2993" i="1" s="1"/>
  <c r="R2994" i="1"/>
  <c r="S2994" i="1" s="1"/>
  <c r="R2995" i="1"/>
  <c r="S2995" i="1" s="1"/>
  <c r="R2996" i="1"/>
  <c r="S2996" i="1" s="1"/>
  <c r="R2997" i="1"/>
  <c r="S2997" i="1" s="1"/>
  <c r="R2998" i="1"/>
  <c r="S2998" i="1" s="1"/>
  <c r="R2999" i="1"/>
  <c r="S2999" i="1" s="1"/>
  <c r="R3000" i="1"/>
  <c r="S3000" i="1" s="1"/>
  <c r="R3001" i="1"/>
  <c r="S3001" i="1" s="1"/>
  <c r="R3002" i="1"/>
  <c r="S3002" i="1" s="1"/>
  <c r="R3003" i="1"/>
  <c r="S3003" i="1" s="1"/>
  <c r="R3004" i="1"/>
  <c r="S3004" i="1" s="1"/>
  <c r="R3005" i="1"/>
  <c r="S3005" i="1" s="1"/>
  <c r="R3006" i="1"/>
  <c r="S3006" i="1" s="1"/>
  <c r="R3007" i="1"/>
  <c r="S3007" i="1" s="1"/>
  <c r="R3008" i="1"/>
  <c r="S3008" i="1" s="1"/>
  <c r="R3009" i="1"/>
  <c r="S3009" i="1" s="1"/>
  <c r="R3010" i="1"/>
  <c r="S3010" i="1" s="1"/>
  <c r="R3011" i="1"/>
  <c r="S3011" i="1" s="1"/>
  <c r="R3012" i="1"/>
  <c r="S3012" i="1" s="1"/>
  <c r="R3013" i="1"/>
  <c r="S3013" i="1" s="1"/>
  <c r="R3014" i="1"/>
  <c r="S3014" i="1" s="1"/>
  <c r="R3015" i="1"/>
  <c r="S3015" i="1" s="1"/>
  <c r="R3016" i="1"/>
  <c r="S3016" i="1" s="1"/>
  <c r="R3017" i="1"/>
  <c r="S3017" i="1" s="1"/>
  <c r="R3018" i="1"/>
  <c r="S3018" i="1" s="1"/>
  <c r="R3019" i="1"/>
  <c r="S3019" i="1" s="1"/>
  <c r="R3020" i="1"/>
  <c r="S3020" i="1" s="1"/>
  <c r="R3021" i="1"/>
  <c r="S3021" i="1" s="1"/>
  <c r="R3022" i="1"/>
  <c r="S3022" i="1" s="1"/>
  <c r="R3023" i="1"/>
  <c r="S3023" i="1" s="1"/>
  <c r="R3024" i="1"/>
  <c r="S3024" i="1" s="1"/>
  <c r="R3025" i="1"/>
  <c r="S3025" i="1" s="1"/>
  <c r="R3026" i="1"/>
  <c r="S3026" i="1" s="1"/>
  <c r="R3027" i="1"/>
  <c r="S3027" i="1" s="1"/>
  <c r="R3028" i="1"/>
  <c r="S3028" i="1" s="1"/>
  <c r="R3029" i="1"/>
  <c r="S3029" i="1" s="1"/>
  <c r="R3030" i="1"/>
  <c r="S3030" i="1" s="1"/>
  <c r="R3031" i="1"/>
  <c r="S3031" i="1" s="1"/>
  <c r="R3032" i="1"/>
  <c r="S3032" i="1" s="1"/>
  <c r="R3033" i="1"/>
  <c r="S3033" i="1" s="1"/>
  <c r="R3034" i="1"/>
  <c r="S3034" i="1" s="1"/>
  <c r="R3035" i="1"/>
  <c r="S3035" i="1" s="1"/>
  <c r="R3036" i="1"/>
  <c r="S3036" i="1" s="1"/>
  <c r="R3037" i="1"/>
  <c r="S3037" i="1" s="1"/>
  <c r="R3038" i="1"/>
  <c r="S3038" i="1" s="1"/>
  <c r="R3039" i="1"/>
  <c r="S3039" i="1" s="1"/>
  <c r="R3040" i="1"/>
  <c r="S3040" i="1" s="1"/>
  <c r="R3041" i="1"/>
  <c r="S3041" i="1" s="1"/>
  <c r="R3042" i="1"/>
  <c r="S3042" i="1" s="1"/>
  <c r="R3043" i="1"/>
  <c r="S3043" i="1" s="1"/>
  <c r="R3044" i="1"/>
  <c r="S3044" i="1" s="1"/>
  <c r="R3045" i="1"/>
  <c r="S3045" i="1" s="1"/>
  <c r="R3046" i="1"/>
  <c r="S3046" i="1" s="1"/>
  <c r="R3047" i="1"/>
  <c r="S3047" i="1" s="1"/>
  <c r="R3048" i="1"/>
  <c r="S3048" i="1" s="1"/>
  <c r="R3049" i="1"/>
  <c r="S3049" i="1" s="1"/>
  <c r="R3050" i="1"/>
  <c r="S3050" i="1" s="1"/>
  <c r="R3051" i="1"/>
  <c r="S3051" i="1" s="1"/>
  <c r="R3052" i="1"/>
  <c r="S3052" i="1" s="1"/>
  <c r="R3053" i="1"/>
  <c r="S3053" i="1" s="1"/>
  <c r="R3054" i="1"/>
  <c r="S3054" i="1" s="1"/>
  <c r="R3055" i="1"/>
  <c r="S3055" i="1" s="1"/>
  <c r="R3056" i="1"/>
  <c r="S3056" i="1" s="1"/>
  <c r="R3057" i="1"/>
  <c r="S3057" i="1" s="1"/>
  <c r="R3058" i="1"/>
  <c r="S3058" i="1" s="1"/>
  <c r="R3059" i="1"/>
  <c r="S3059" i="1" s="1"/>
  <c r="R3060" i="1"/>
  <c r="S3060" i="1" s="1"/>
  <c r="R3061" i="1"/>
  <c r="S3061" i="1" s="1"/>
  <c r="R3062" i="1"/>
  <c r="S3062" i="1" s="1"/>
  <c r="R3063" i="1"/>
  <c r="S3063" i="1" s="1"/>
  <c r="R3064" i="1"/>
  <c r="S3064" i="1" s="1"/>
  <c r="R3065" i="1"/>
  <c r="S3065" i="1" s="1"/>
  <c r="R3066" i="1"/>
  <c r="S3066" i="1" s="1"/>
  <c r="R3067" i="1"/>
  <c r="S3067" i="1" s="1"/>
  <c r="R3068" i="1"/>
  <c r="S3068" i="1" s="1"/>
  <c r="R3069" i="1"/>
  <c r="S3069" i="1" s="1"/>
  <c r="R3070" i="1"/>
  <c r="S3070" i="1" s="1"/>
  <c r="R3071" i="1"/>
  <c r="S3071" i="1" s="1"/>
  <c r="R3072" i="1"/>
  <c r="S3072" i="1" s="1"/>
  <c r="R3073" i="1"/>
  <c r="S3073" i="1" s="1"/>
  <c r="R3074" i="1"/>
  <c r="S3074" i="1" s="1"/>
  <c r="R3075" i="1"/>
  <c r="S3075" i="1" s="1"/>
  <c r="R3076" i="1"/>
  <c r="S3076" i="1" s="1"/>
  <c r="R3077" i="1"/>
  <c r="S3077" i="1" s="1"/>
  <c r="R3078" i="1"/>
  <c r="S3078" i="1" s="1"/>
  <c r="R3079" i="1"/>
  <c r="S3079" i="1" s="1"/>
  <c r="R3080" i="1"/>
  <c r="S3080" i="1" s="1"/>
  <c r="R3081" i="1"/>
  <c r="S3081" i="1" s="1"/>
  <c r="R3082" i="1"/>
  <c r="S3082" i="1" s="1"/>
  <c r="R3083" i="1"/>
  <c r="S3083" i="1" s="1"/>
  <c r="R3084" i="1"/>
  <c r="S3084" i="1" s="1"/>
  <c r="R3085" i="1"/>
  <c r="S3085" i="1" s="1"/>
  <c r="R3086" i="1"/>
  <c r="S3086" i="1" s="1"/>
  <c r="R3087" i="1"/>
  <c r="S3087" i="1" s="1"/>
  <c r="R3088" i="1"/>
  <c r="S3088" i="1" s="1"/>
  <c r="R3089" i="1"/>
  <c r="S3089" i="1" s="1"/>
  <c r="R3090" i="1"/>
  <c r="S3090" i="1" s="1"/>
  <c r="R3091" i="1"/>
  <c r="S3091" i="1" s="1"/>
  <c r="R3092" i="1"/>
  <c r="S3092" i="1" s="1"/>
  <c r="R3093" i="1"/>
  <c r="S3093" i="1" s="1"/>
  <c r="R3094" i="1"/>
  <c r="S3094" i="1" s="1"/>
  <c r="R3095" i="1"/>
  <c r="S3095" i="1" s="1"/>
  <c r="R3096" i="1"/>
  <c r="S3096" i="1" s="1"/>
  <c r="R3097" i="1"/>
  <c r="S3097" i="1" s="1"/>
  <c r="R3098" i="1"/>
  <c r="S3098" i="1" s="1"/>
  <c r="R3099" i="1"/>
  <c r="S3099" i="1" s="1"/>
  <c r="R3100" i="1"/>
  <c r="S3100" i="1" s="1"/>
  <c r="R3101" i="1"/>
  <c r="S3101" i="1" s="1"/>
  <c r="R3102" i="1"/>
  <c r="S3102" i="1" s="1"/>
  <c r="R3103" i="1"/>
  <c r="S3103" i="1" s="1"/>
  <c r="R3104" i="1"/>
  <c r="S3104" i="1" s="1"/>
  <c r="R3105" i="1"/>
  <c r="S3105" i="1" s="1"/>
  <c r="R3106" i="1"/>
  <c r="S3106" i="1" s="1"/>
  <c r="R3107" i="1"/>
  <c r="S3107" i="1" s="1"/>
  <c r="R3108" i="1"/>
  <c r="S3108" i="1" s="1"/>
  <c r="R3109" i="1"/>
  <c r="S3109" i="1" s="1"/>
  <c r="R3110" i="1"/>
  <c r="S3110" i="1" s="1"/>
  <c r="R3111" i="1"/>
  <c r="S3111" i="1" s="1"/>
  <c r="R3112" i="1"/>
  <c r="S3112" i="1" s="1"/>
  <c r="R3113" i="1"/>
  <c r="S3113" i="1" s="1"/>
  <c r="R3114" i="1"/>
  <c r="S3114" i="1" s="1"/>
  <c r="R3115" i="1"/>
  <c r="S3115" i="1" s="1"/>
  <c r="R3116" i="1"/>
  <c r="S3116" i="1" s="1"/>
  <c r="R3117" i="1"/>
  <c r="S3117" i="1" s="1"/>
  <c r="R3118" i="1"/>
  <c r="S3118" i="1" s="1"/>
  <c r="R3119" i="1"/>
  <c r="S3119" i="1" s="1"/>
  <c r="R3120" i="1"/>
  <c r="S3120" i="1" s="1"/>
  <c r="R3121" i="1"/>
  <c r="S3121" i="1" s="1"/>
  <c r="R3122" i="1"/>
  <c r="S3122" i="1" s="1"/>
  <c r="R3123" i="1"/>
  <c r="S3123" i="1" s="1"/>
  <c r="R3124" i="1"/>
  <c r="S3124" i="1" s="1"/>
  <c r="R3125" i="1"/>
  <c r="S3125" i="1" s="1"/>
  <c r="R3126" i="1"/>
  <c r="S3126" i="1" s="1"/>
  <c r="R3127" i="1"/>
  <c r="S3127" i="1" s="1"/>
  <c r="R3128" i="1"/>
  <c r="S3128" i="1" s="1"/>
  <c r="R3129" i="1"/>
  <c r="S3129" i="1" s="1"/>
  <c r="R3130" i="1"/>
  <c r="S3130" i="1" s="1"/>
  <c r="R3131" i="1"/>
  <c r="S3131" i="1" s="1"/>
  <c r="R3132" i="1"/>
  <c r="S3132" i="1" s="1"/>
  <c r="R3133" i="1"/>
  <c r="S3133" i="1" s="1"/>
  <c r="R3134" i="1"/>
  <c r="S3134" i="1" s="1"/>
  <c r="R3135" i="1"/>
  <c r="S3135" i="1" s="1"/>
  <c r="R3136" i="1"/>
  <c r="S3136" i="1" s="1"/>
  <c r="R3137" i="1"/>
  <c r="S3137" i="1" s="1"/>
  <c r="R3138" i="1"/>
  <c r="S3138" i="1" s="1"/>
  <c r="R3139" i="1"/>
  <c r="S3139" i="1" s="1"/>
  <c r="R3140" i="1"/>
  <c r="S3140" i="1" s="1"/>
  <c r="R3141" i="1"/>
  <c r="S3141" i="1" s="1"/>
  <c r="R3142" i="1"/>
  <c r="S3142" i="1" s="1"/>
  <c r="R3143" i="1"/>
  <c r="S3143" i="1" s="1"/>
  <c r="R3144" i="1"/>
  <c r="S3144" i="1" s="1"/>
  <c r="R3145" i="1"/>
  <c r="S3145" i="1" s="1"/>
  <c r="R3146" i="1"/>
  <c r="S3146" i="1" s="1"/>
  <c r="R3147" i="1"/>
  <c r="S3147" i="1" s="1"/>
  <c r="R3148" i="1"/>
  <c r="S3148" i="1" s="1"/>
  <c r="R3149" i="1"/>
  <c r="S3149" i="1" s="1"/>
  <c r="R3150" i="1"/>
  <c r="S3150" i="1" s="1"/>
  <c r="R3151" i="1"/>
  <c r="S3151" i="1" s="1"/>
  <c r="R3152" i="1"/>
  <c r="S3152" i="1" s="1"/>
  <c r="R3153" i="1"/>
  <c r="S3153" i="1" s="1"/>
  <c r="R3154" i="1"/>
  <c r="S3154" i="1" s="1"/>
  <c r="R3155" i="1"/>
  <c r="S3155" i="1" s="1"/>
  <c r="R3156" i="1"/>
  <c r="S3156" i="1" s="1"/>
  <c r="R3157" i="1"/>
  <c r="S3157" i="1" s="1"/>
  <c r="R3158" i="1"/>
  <c r="S3158" i="1" s="1"/>
  <c r="R3159" i="1"/>
  <c r="S3159" i="1" s="1"/>
  <c r="R3160" i="1"/>
  <c r="S3160" i="1" s="1"/>
  <c r="R3161" i="1"/>
  <c r="S3161" i="1" s="1"/>
  <c r="R3162" i="1"/>
  <c r="S3162" i="1" s="1"/>
  <c r="R3163" i="1"/>
  <c r="S3163" i="1" s="1"/>
  <c r="R3164" i="1"/>
  <c r="S3164" i="1" s="1"/>
  <c r="R3165" i="1"/>
  <c r="S3165" i="1" s="1"/>
  <c r="R3166" i="1"/>
  <c r="S3166" i="1" s="1"/>
  <c r="R3167" i="1"/>
  <c r="S3167" i="1" s="1"/>
  <c r="R3168" i="1"/>
  <c r="S3168" i="1" s="1"/>
  <c r="R3169" i="1"/>
  <c r="S3169" i="1" s="1"/>
  <c r="R3170" i="1"/>
  <c r="S3170" i="1" s="1"/>
  <c r="R3171" i="1"/>
  <c r="S3171" i="1" s="1"/>
  <c r="R3172" i="1"/>
  <c r="S3172" i="1" s="1"/>
  <c r="R3173" i="1"/>
  <c r="S3173" i="1" s="1"/>
  <c r="R3174" i="1"/>
  <c r="S3174" i="1" s="1"/>
  <c r="R3175" i="1"/>
  <c r="S3175" i="1" s="1"/>
  <c r="R3176" i="1"/>
  <c r="S3176" i="1" s="1"/>
  <c r="R3177" i="1"/>
  <c r="S3177" i="1" s="1"/>
  <c r="R3178" i="1"/>
  <c r="S3178" i="1" s="1"/>
  <c r="R3179" i="1"/>
  <c r="S3179" i="1" s="1"/>
  <c r="R3180" i="1"/>
  <c r="S3180" i="1" s="1"/>
  <c r="R3181" i="1"/>
  <c r="S3181" i="1" s="1"/>
  <c r="R3182" i="1"/>
  <c r="S3182" i="1" s="1"/>
  <c r="R3183" i="1"/>
  <c r="S3183" i="1" s="1"/>
  <c r="R3184" i="1"/>
  <c r="S3184" i="1" s="1"/>
  <c r="R3185" i="1"/>
  <c r="S3185" i="1" s="1"/>
  <c r="R3186" i="1"/>
  <c r="S3186" i="1" s="1"/>
  <c r="R3187" i="1"/>
  <c r="S3187" i="1" s="1"/>
  <c r="R3188" i="1"/>
  <c r="S3188" i="1" s="1"/>
  <c r="R3189" i="1"/>
  <c r="S3189" i="1" s="1"/>
  <c r="R3190" i="1"/>
  <c r="S3190" i="1" s="1"/>
  <c r="R3191" i="1"/>
  <c r="S3191" i="1" s="1"/>
  <c r="R3192" i="1"/>
  <c r="S3192" i="1" s="1"/>
  <c r="R3193" i="1"/>
  <c r="S3193" i="1" s="1"/>
  <c r="R3194" i="1"/>
  <c r="S3194" i="1" s="1"/>
  <c r="R3195" i="1"/>
  <c r="S3195" i="1" s="1"/>
  <c r="R3196" i="1"/>
  <c r="S3196" i="1" s="1"/>
  <c r="R3197" i="1"/>
  <c r="S3197" i="1" s="1"/>
  <c r="R3198" i="1"/>
  <c r="S3198" i="1" s="1"/>
  <c r="R3199" i="1"/>
  <c r="S3199" i="1" s="1"/>
  <c r="R3200" i="1"/>
  <c r="S3200" i="1" s="1"/>
  <c r="R3201" i="1"/>
  <c r="S3201" i="1" s="1"/>
  <c r="R3202" i="1"/>
  <c r="S3202" i="1" s="1"/>
  <c r="R3203" i="1"/>
  <c r="S3203" i="1" s="1"/>
  <c r="R3204" i="1"/>
  <c r="S3204" i="1" s="1"/>
  <c r="R3205" i="1"/>
  <c r="S3205" i="1" s="1"/>
  <c r="R3206" i="1"/>
  <c r="S3206" i="1" s="1"/>
  <c r="R3207" i="1"/>
  <c r="S3207" i="1" s="1"/>
  <c r="R3208" i="1"/>
  <c r="S3208" i="1" s="1"/>
  <c r="R3209" i="1"/>
  <c r="S3209" i="1" s="1"/>
  <c r="R3210" i="1"/>
  <c r="S3210" i="1" s="1"/>
  <c r="R3211" i="1"/>
  <c r="S3211" i="1" s="1"/>
  <c r="R3212" i="1"/>
  <c r="S3212" i="1" s="1"/>
  <c r="R3213" i="1"/>
  <c r="S3213" i="1" s="1"/>
  <c r="R3214" i="1"/>
  <c r="S3214" i="1" s="1"/>
  <c r="R3215" i="1"/>
  <c r="S3215" i="1" s="1"/>
  <c r="R3216" i="1"/>
  <c r="S3216" i="1" s="1"/>
  <c r="R3217" i="1"/>
  <c r="S3217" i="1" s="1"/>
  <c r="R3218" i="1"/>
  <c r="S3218" i="1" s="1"/>
  <c r="R3219" i="1"/>
  <c r="S3219" i="1" s="1"/>
  <c r="R3220" i="1"/>
  <c r="S3220" i="1" s="1"/>
  <c r="R3221" i="1"/>
  <c r="S3221" i="1" s="1"/>
  <c r="R3222" i="1"/>
  <c r="S3222" i="1" s="1"/>
  <c r="R3223" i="1"/>
  <c r="S3223" i="1" s="1"/>
  <c r="R3224" i="1"/>
  <c r="S3224" i="1" s="1"/>
  <c r="R3225" i="1"/>
  <c r="S3225" i="1" s="1"/>
  <c r="R3226" i="1"/>
  <c r="S3226" i="1" s="1"/>
  <c r="R3227" i="1"/>
  <c r="S3227" i="1" s="1"/>
  <c r="R3228" i="1"/>
  <c r="S3228" i="1" s="1"/>
  <c r="R3229" i="1"/>
  <c r="S3229" i="1" s="1"/>
  <c r="R3230" i="1"/>
  <c r="S3230" i="1" s="1"/>
  <c r="R3231" i="1"/>
  <c r="S3231" i="1" s="1"/>
  <c r="R3232" i="1"/>
  <c r="S3232" i="1" s="1"/>
  <c r="R3233" i="1"/>
  <c r="S3233" i="1" s="1"/>
  <c r="R3234" i="1"/>
  <c r="S3234" i="1" s="1"/>
  <c r="R3235" i="1"/>
  <c r="S3235" i="1" s="1"/>
  <c r="R3236" i="1"/>
  <c r="S3236" i="1" s="1"/>
  <c r="R3237" i="1"/>
  <c r="S3237" i="1" s="1"/>
  <c r="R3238" i="1"/>
  <c r="S3238" i="1" s="1"/>
  <c r="R3239" i="1"/>
  <c r="S3239" i="1" s="1"/>
  <c r="R3240" i="1"/>
  <c r="S3240" i="1" s="1"/>
  <c r="R3241" i="1"/>
  <c r="S3241" i="1" s="1"/>
  <c r="R3242" i="1"/>
  <c r="S3242" i="1" s="1"/>
  <c r="R3243" i="1"/>
  <c r="S3243" i="1" s="1"/>
  <c r="R3244" i="1"/>
  <c r="S3244" i="1" s="1"/>
  <c r="R3245" i="1"/>
  <c r="S3245" i="1" s="1"/>
  <c r="R3246" i="1"/>
  <c r="S3246" i="1" s="1"/>
  <c r="R3247" i="1"/>
  <c r="S3247" i="1" s="1"/>
  <c r="R3248" i="1"/>
  <c r="S3248" i="1" s="1"/>
  <c r="R3249" i="1"/>
  <c r="S3249" i="1" s="1"/>
  <c r="R3250" i="1"/>
  <c r="S3250" i="1" s="1"/>
  <c r="R3251" i="1"/>
  <c r="S3251" i="1" s="1"/>
  <c r="R3252" i="1"/>
  <c r="S3252" i="1" s="1"/>
  <c r="R3253" i="1"/>
  <c r="S3253" i="1" s="1"/>
  <c r="R3254" i="1"/>
  <c r="S3254" i="1" s="1"/>
  <c r="R3255" i="1"/>
  <c r="S3255" i="1" s="1"/>
  <c r="R3256" i="1"/>
  <c r="S3256" i="1" s="1"/>
  <c r="R3257" i="1"/>
  <c r="S3257" i="1" s="1"/>
  <c r="R3258" i="1"/>
  <c r="S3258" i="1" s="1"/>
  <c r="R3259" i="1"/>
  <c r="S3259" i="1" s="1"/>
  <c r="R3260" i="1"/>
  <c r="S3260" i="1" s="1"/>
  <c r="R3261" i="1"/>
  <c r="S3261" i="1" s="1"/>
  <c r="R3262" i="1"/>
  <c r="S3262" i="1" s="1"/>
  <c r="R3263" i="1"/>
  <c r="S3263" i="1" s="1"/>
  <c r="R3264" i="1"/>
  <c r="S3264" i="1" s="1"/>
  <c r="R3265" i="1"/>
  <c r="S3265" i="1" s="1"/>
  <c r="R3266" i="1"/>
  <c r="S3266" i="1" s="1"/>
  <c r="R3267" i="1"/>
  <c r="S3267" i="1" s="1"/>
  <c r="R3268" i="1"/>
  <c r="S3268" i="1" s="1"/>
  <c r="R3269" i="1"/>
  <c r="S3269" i="1" s="1"/>
  <c r="R3270" i="1"/>
  <c r="S3270" i="1" s="1"/>
  <c r="R3271" i="1"/>
  <c r="S3271" i="1" s="1"/>
  <c r="R3272" i="1"/>
  <c r="S3272" i="1" s="1"/>
  <c r="R3273" i="1"/>
  <c r="S3273" i="1" s="1"/>
  <c r="R3274" i="1"/>
  <c r="S3274" i="1" s="1"/>
  <c r="R3275" i="1"/>
  <c r="S3275" i="1" s="1"/>
  <c r="R3276" i="1"/>
  <c r="S3276" i="1" s="1"/>
  <c r="R3277" i="1"/>
  <c r="S3277" i="1" s="1"/>
  <c r="R3278" i="1"/>
  <c r="S3278" i="1" s="1"/>
  <c r="R3279" i="1"/>
  <c r="S3279" i="1" s="1"/>
  <c r="R3280" i="1"/>
  <c r="S3280" i="1" s="1"/>
  <c r="R3281" i="1"/>
  <c r="S3281" i="1" s="1"/>
  <c r="R3282" i="1"/>
  <c r="S3282" i="1" s="1"/>
  <c r="R3283" i="1"/>
  <c r="S3283" i="1" s="1"/>
  <c r="R3284" i="1"/>
  <c r="S3284" i="1" s="1"/>
  <c r="R3285" i="1"/>
  <c r="S3285" i="1" s="1"/>
  <c r="R3286" i="1"/>
  <c r="S3286" i="1" s="1"/>
  <c r="R3287" i="1"/>
  <c r="S3287" i="1" s="1"/>
  <c r="R3288" i="1"/>
  <c r="S3288" i="1" s="1"/>
  <c r="R3289" i="1"/>
  <c r="S3289" i="1" s="1"/>
  <c r="R3290" i="1"/>
  <c r="S3290" i="1" s="1"/>
  <c r="R3291" i="1"/>
  <c r="S3291" i="1" s="1"/>
  <c r="R3292" i="1"/>
  <c r="S3292" i="1" s="1"/>
  <c r="R3293" i="1"/>
  <c r="S3293" i="1" s="1"/>
  <c r="R3294" i="1"/>
  <c r="S3294" i="1" s="1"/>
  <c r="R3295" i="1"/>
  <c r="S3295" i="1" s="1"/>
  <c r="R3296" i="1"/>
  <c r="S3296" i="1" s="1"/>
  <c r="R3297" i="1"/>
  <c r="S3297" i="1" s="1"/>
  <c r="R3298" i="1"/>
  <c r="S3298" i="1" s="1"/>
  <c r="R3299" i="1"/>
  <c r="S3299" i="1" s="1"/>
  <c r="R3300" i="1"/>
  <c r="S3300" i="1" s="1"/>
  <c r="R3301" i="1"/>
  <c r="S3301" i="1" s="1"/>
  <c r="R3302" i="1"/>
  <c r="S3302" i="1" s="1"/>
  <c r="R3303" i="1"/>
  <c r="S3303" i="1" s="1"/>
  <c r="R3304" i="1"/>
  <c r="S3304" i="1" s="1"/>
  <c r="R3305" i="1"/>
  <c r="S3305" i="1" s="1"/>
  <c r="R3306" i="1"/>
  <c r="S3306" i="1" s="1"/>
  <c r="R3307" i="1"/>
  <c r="S3307" i="1" s="1"/>
  <c r="R3308" i="1"/>
  <c r="S3308" i="1" s="1"/>
  <c r="R3309" i="1"/>
  <c r="S3309" i="1" s="1"/>
  <c r="R3310" i="1"/>
  <c r="S3310" i="1" s="1"/>
  <c r="R3311" i="1"/>
  <c r="S3311" i="1" s="1"/>
  <c r="R3312" i="1"/>
  <c r="S3312" i="1" s="1"/>
  <c r="R3313" i="1"/>
  <c r="S3313" i="1" s="1"/>
  <c r="R3314" i="1"/>
  <c r="S3314" i="1" s="1"/>
  <c r="R3315" i="1"/>
  <c r="S3315" i="1" s="1"/>
  <c r="R3316" i="1"/>
  <c r="S3316" i="1" s="1"/>
  <c r="R3317" i="1"/>
  <c r="S3317" i="1" s="1"/>
  <c r="R3318" i="1"/>
  <c r="S3318" i="1" s="1"/>
  <c r="R3319" i="1"/>
  <c r="S3319" i="1" s="1"/>
  <c r="R3320" i="1"/>
  <c r="S3320" i="1" s="1"/>
  <c r="R3321" i="1"/>
  <c r="S3321" i="1" s="1"/>
  <c r="R3322" i="1"/>
  <c r="S3322" i="1" s="1"/>
  <c r="R3323" i="1"/>
  <c r="S3323" i="1" s="1"/>
  <c r="R3324" i="1"/>
  <c r="S3324" i="1" s="1"/>
  <c r="R3325" i="1"/>
  <c r="S3325" i="1" s="1"/>
  <c r="R3326" i="1"/>
  <c r="S3326" i="1" s="1"/>
  <c r="R3327" i="1"/>
  <c r="S3327" i="1" s="1"/>
  <c r="R3328" i="1"/>
  <c r="S3328" i="1" s="1"/>
  <c r="R3329" i="1"/>
  <c r="S3329" i="1" s="1"/>
  <c r="R3330" i="1"/>
  <c r="S3330" i="1" s="1"/>
  <c r="R3331" i="1"/>
  <c r="S3331" i="1" s="1"/>
  <c r="R3332" i="1"/>
  <c r="S3332" i="1" s="1"/>
  <c r="R3333" i="1"/>
  <c r="S3333" i="1" s="1"/>
  <c r="R3334" i="1"/>
  <c r="S3334" i="1" s="1"/>
  <c r="R3335" i="1"/>
  <c r="S3335" i="1" s="1"/>
  <c r="R3336" i="1"/>
  <c r="S3336" i="1" s="1"/>
  <c r="R3337" i="1"/>
  <c r="S3337" i="1" s="1"/>
  <c r="R3338" i="1"/>
  <c r="S3338" i="1" s="1"/>
  <c r="R3339" i="1"/>
  <c r="S3339" i="1" s="1"/>
  <c r="R3340" i="1"/>
  <c r="S3340" i="1" s="1"/>
  <c r="R3341" i="1"/>
  <c r="S3341" i="1" s="1"/>
  <c r="R3342" i="1"/>
  <c r="S3342" i="1" s="1"/>
  <c r="R3343" i="1"/>
  <c r="S3343" i="1" s="1"/>
  <c r="R3344" i="1"/>
  <c r="S3344" i="1" s="1"/>
  <c r="R3345" i="1"/>
  <c r="S3345" i="1" s="1"/>
  <c r="R3346" i="1"/>
  <c r="S3346" i="1" s="1"/>
  <c r="R3347" i="1"/>
  <c r="S3347" i="1" s="1"/>
  <c r="R3348" i="1"/>
  <c r="S3348" i="1" s="1"/>
  <c r="R3349" i="1"/>
  <c r="S3349" i="1" s="1"/>
  <c r="R3350" i="1"/>
  <c r="S3350" i="1" s="1"/>
  <c r="R3351" i="1"/>
  <c r="S3351" i="1" s="1"/>
  <c r="R3352" i="1"/>
  <c r="S3352" i="1" s="1"/>
  <c r="R3353" i="1"/>
  <c r="S3353" i="1" s="1"/>
  <c r="R3354" i="1"/>
  <c r="S3354" i="1" s="1"/>
  <c r="R3355" i="1"/>
  <c r="S3355" i="1" s="1"/>
  <c r="R3356" i="1"/>
  <c r="S3356" i="1" s="1"/>
  <c r="R3357" i="1"/>
  <c r="S3357" i="1" s="1"/>
  <c r="R3358" i="1"/>
  <c r="S3358" i="1" s="1"/>
  <c r="R3359" i="1"/>
  <c r="S3359" i="1" s="1"/>
  <c r="R3360" i="1"/>
  <c r="S3360" i="1" s="1"/>
  <c r="R3361" i="1"/>
  <c r="S3361" i="1" s="1"/>
  <c r="R3362" i="1"/>
  <c r="S3362" i="1" s="1"/>
  <c r="R3363" i="1"/>
  <c r="S3363" i="1" s="1"/>
  <c r="R3364" i="1"/>
  <c r="S3364" i="1" s="1"/>
  <c r="R3365" i="1"/>
  <c r="S3365" i="1" s="1"/>
  <c r="R3366" i="1"/>
  <c r="S3366" i="1" s="1"/>
  <c r="R3367" i="1"/>
  <c r="S3367" i="1" s="1"/>
  <c r="R3368" i="1"/>
  <c r="S3368" i="1" s="1"/>
  <c r="R3369" i="1"/>
  <c r="S3369" i="1" s="1"/>
  <c r="R3370" i="1"/>
  <c r="S3370" i="1" s="1"/>
  <c r="R3371" i="1"/>
  <c r="S3371" i="1" s="1"/>
  <c r="R3372" i="1"/>
  <c r="S3372" i="1" s="1"/>
  <c r="R3373" i="1"/>
  <c r="S3373" i="1" s="1"/>
  <c r="R3374" i="1"/>
  <c r="S3374" i="1" s="1"/>
  <c r="R3375" i="1"/>
  <c r="S3375" i="1" s="1"/>
  <c r="R3376" i="1"/>
  <c r="S3376" i="1" s="1"/>
  <c r="R3377" i="1"/>
  <c r="S3377" i="1" s="1"/>
  <c r="R3378" i="1"/>
  <c r="S3378" i="1" s="1"/>
  <c r="R3379" i="1"/>
  <c r="S3379" i="1" s="1"/>
  <c r="R3380" i="1"/>
  <c r="S3380" i="1" s="1"/>
  <c r="R3381" i="1"/>
  <c r="S3381" i="1" s="1"/>
  <c r="R3382" i="1"/>
  <c r="S3382" i="1" s="1"/>
  <c r="R3383" i="1"/>
  <c r="S3383" i="1" s="1"/>
  <c r="R3384" i="1"/>
  <c r="S3384" i="1" s="1"/>
  <c r="R3385" i="1"/>
  <c r="S3385" i="1" s="1"/>
  <c r="R3386" i="1"/>
  <c r="S3386" i="1" s="1"/>
  <c r="R3387" i="1"/>
  <c r="S3387" i="1" s="1"/>
  <c r="R3388" i="1"/>
  <c r="S3388" i="1" s="1"/>
  <c r="R3389" i="1"/>
  <c r="S3389" i="1" s="1"/>
  <c r="R3390" i="1"/>
  <c r="S3390" i="1" s="1"/>
  <c r="R3391" i="1"/>
  <c r="S3391" i="1" s="1"/>
  <c r="R3392" i="1"/>
  <c r="S3392" i="1" s="1"/>
  <c r="R3393" i="1"/>
  <c r="S3393" i="1" s="1"/>
  <c r="R3394" i="1"/>
  <c r="S3394" i="1" s="1"/>
  <c r="R3395" i="1"/>
  <c r="S3395" i="1" s="1"/>
  <c r="R3396" i="1"/>
  <c r="S3396" i="1" s="1"/>
  <c r="R3397" i="1"/>
  <c r="S3397" i="1" s="1"/>
  <c r="R3398" i="1"/>
  <c r="S3398" i="1" s="1"/>
  <c r="R3399" i="1"/>
  <c r="S3399" i="1" s="1"/>
  <c r="R3400" i="1"/>
  <c r="S3400" i="1" s="1"/>
  <c r="R3401" i="1"/>
  <c r="S3401" i="1" s="1"/>
  <c r="R3402" i="1"/>
  <c r="S3402" i="1" s="1"/>
  <c r="R3403" i="1"/>
  <c r="S3403" i="1" s="1"/>
  <c r="R3404" i="1"/>
  <c r="S3404" i="1" s="1"/>
  <c r="R3405" i="1"/>
  <c r="S3405" i="1" s="1"/>
  <c r="R3406" i="1"/>
  <c r="S3406" i="1" s="1"/>
  <c r="R3407" i="1"/>
  <c r="S3407" i="1" s="1"/>
  <c r="R3408" i="1"/>
  <c r="S3408" i="1" s="1"/>
  <c r="R3409" i="1"/>
  <c r="S3409" i="1" s="1"/>
  <c r="R3410" i="1"/>
  <c r="S3410" i="1" s="1"/>
  <c r="R3411" i="1"/>
  <c r="S3411" i="1" s="1"/>
  <c r="R3412" i="1"/>
  <c r="S3412" i="1" s="1"/>
  <c r="R3413" i="1"/>
  <c r="S3413" i="1" s="1"/>
  <c r="R3414" i="1"/>
  <c r="S3414" i="1" s="1"/>
  <c r="R3415" i="1"/>
  <c r="S3415" i="1" s="1"/>
  <c r="R3416" i="1"/>
  <c r="S3416" i="1" s="1"/>
  <c r="R3417" i="1"/>
  <c r="S3417" i="1" s="1"/>
  <c r="R3418" i="1"/>
  <c r="S3418" i="1" s="1"/>
  <c r="R3419" i="1"/>
  <c r="S3419" i="1" s="1"/>
  <c r="R3420" i="1"/>
  <c r="S3420" i="1" s="1"/>
  <c r="R3421" i="1"/>
  <c r="S3421" i="1" s="1"/>
  <c r="R3422" i="1"/>
  <c r="S3422" i="1" s="1"/>
  <c r="R3423" i="1"/>
  <c r="S3423" i="1" s="1"/>
  <c r="R3424" i="1"/>
  <c r="S3424" i="1" s="1"/>
  <c r="R3425" i="1"/>
  <c r="S3425" i="1" s="1"/>
  <c r="R3426" i="1"/>
  <c r="S3426" i="1" s="1"/>
  <c r="R3427" i="1"/>
  <c r="S3427" i="1" s="1"/>
  <c r="R3428" i="1"/>
  <c r="S3428" i="1" s="1"/>
  <c r="R3429" i="1"/>
  <c r="S3429" i="1" s="1"/>
  <c r="R3430" i="1"/>
  <c r="S3430" i="1" s="1"/>
  <c r="R3431" i="1"/>
  <c r="S3431" i="1" s="1"/>
  <c r="R3432" i="1"/>
  <c r="S3432" i="1" s="1"/>
  <c r="R3433" i="1"/>
  <c r="S3433" i="1" s="1"/>
  <c r="R3434" i="1"/>
  <c r="S3434" i="1" s="1"/>
  <c r="R3435" i="1"/>
  <c r="S3435" i="1" s="1"/>
  <c r="R3436" i="1"/>
  <c r="S3436" i="1" s="1"/>
  <c r="R3437" i="1"/>
  <c r="S3437" i="1" s="1"/>
  <c r="R3438" i="1"/>
  <c r="S3438" i="1" s="1"/>
  <c r="R3439" i="1"/>
  <c r="S3439" i="1" s="1"/>
  <c r="R3440" i="1"/>
  <c r="S3440" i="1" s="1"/>
  <c r="R3441" i="1"/>
  <c r="S3441" i="1" s="1"/>
  <c r="R3442" i="1"/>
  <c r="S3442" i="1" s="1"/>
  <c r="R3443" i="1"/>
  <c r="S3443" i="1" s="1"/>
  <c r="R3444" i="1"/>
  <c r="S3444" i="1" s="1"/>
  <c r="R3445" i="1"/>
  <c r="S3445" i="1" s="1"/>
  <c r="R3446" i="1"/>
  <c r="S3446" i="1" s="1"/>
  <c r="R3447" i="1"/>
  <c r="S3447" i="1" s="1"/>
  <c r="R3448" i="1"/>
  <c r="S3448" i="1" s="1"/>
  <c r="R3449" i="1"/>
  <c r="S3449" i="1" s="1"/>
  <c r="R3450" i="1"/>
  <c r="S3450" i="1" s="1"/>
  <c r="R3451" i="1"/>
  <c r="S3451" i="1" s="1"/>
  <c r="R3452" i="1"/>
  <c r="S3452" i="1" s="1"/>
  <c r="R3453" i="1"/>
  <c r="S3453" i="1" s="1"/>
  <c r="R3454" i="1"/>
  <c r="S3454" i="1" s="1"/>
  <c r="R3455" i="1"/>
  <c r="S3455" i="1" s="1"/>
  <c r="R3456" i="1"/>
  <c r="S3456" i="1" s="1"/>
  <c r="R3457" i="1"/>
  <c r="S3457" i="1" s="1"/>
  <c r="R3458" i="1"/>
  <c r="S3458" i="1" s="1"/>
  <c r="R3459" i="1"/>
  <c r="S3459" i="1" s="1"/>
  <c r="R3460" i="1"/>
  <c r="S3460" i="1" s="1"/>
  <c r="R3461" i="1"/>
  <c r="S3461" i="1" s="1"/>
  <c r="R3462" i="1"/>
  <c r="S3462" i="1" s="1"/>
  <c r="R3463" i="1"/>
  <c r="S3463" i="1" s="1"/>
  <c r="R3464" i="1"/>
  <c r="S3464" i="1" s="1"/>
  <c r="R3465" i="1"/>
  <c r="S3465" i="1" s="1"/>
  <c r="R3466" i="1"/>
  <c r="S3466" i="1" s="1"/>
  <c r="R3467" i="1"/>
  <c r="S3467" i="1" s="1"/>
  <c r="R3468" i="1"/>
  <c r="S3468" i="1" s="1"/>
  <c r="R3469" i="1"/>
  <c r="S3469" i="1" s="1"/>
  <c r="R3470" i="1"/>
  <c r="S3470" i="1" s="1"/>
  <c r="R3471" i="1"/>
  <c r="S3471" i="1" s="1"/>
  <c r="R3472" i="1"/>
  <c r="S3472" i="1" s="1"/>
  <c r="R3473" i="1"/>
  <c r="S3473" i="1" s="1"/>
  <c r="R3474" i="1"/>
  <c r="S3474" i="1" s="1"/>
  <c r="R3475" i="1"/>
  <c r="S3475" i="1" s="1"/>
  <c r="R3476" i="1"/>
  <c r="S3476" i="1" s="1"/>
  <c r="R3477" i="1"/>
  <c r="S3477" i="1" s="1"/>
  <c r="R3478" i="1"/>
  <c r="S3478" i="1" s="1"/>
  <c r="R3479" i="1"/>
  <c r="S3479" i="1" s="1"/>
  <c r="R3480" i="1"/>
  <c r="S3480" i="1" s="1"/>
  <c r="R3481" i="1"/>
  <c r="S3481" i="1" s="1"/>
  <c r="R3482" i="1"/>
  <c r="S3482" i="1" s="1"/>
  <c r="R3483" i="1"/>
  <c r="S3483" i="1" s="1"/>
  <c r="R3484" i="1"/>
  <c r="S3484" i="1" s="1"/>
  <c r="R3485" i="1"/>
  <c r="S3485" i="1" s="1"/>
  <c r="R3486" i="1"/>
  <c r="S3486" i="1" s="1"/>
  <c r="R3487" i="1"/>
  <c r="S3487" i="1" s="1"/>
  <c r="R3488" i="1"/>
  <c r="S3488" i="1" s="1"/>
  <c r="R3489" i="1"/>
  <c r="S3489" i="1" s="1"/>
  <c r="R3490" i="1"/>
  <c r="S3490" i="1" s="1"/>
  <c r="R3491" i="1"/>
  <c r="S3491" i="1" s="1"/>
  <c r="R3492" i="1"/>
  <c r="S3492" i="1" s="1"/>
  <c r="R3493" i="1"/>
  <c r="S3493" i="1" s="1"/>
  <c r="R3494" i="1"/>
  <c r="S3494" i="1" s="1"/>
  <c r="R3495" i="1"/>
  <c r="S3495" i="1" s="1"/>
  <c r="R3496" i="1"/>
  <c r="S3496" i="1" s="1"/>
  <c r="R3497" i="1"/>
  <c r="S3497" i="1" s="1"/>
  <c r="R3498" i="1"/>
  <c r="S3498" i="1" s="1"/>
  <c r="R3499" i="1"/>
  <c r="S3499" i="1" s="1"/>
  <c r="R3500" i="1"/>
  <c r="S3500" i="1" s="1"/>
  <c r="R3501" i="1"/>
  <c r="S3501" i="1" s="1"/>
  <c r="R3502" i="1"/>
  <c r="S3502" i="1" s="1"/>
  <c r="R3503" i="1"/>
  <c r="S3503" i="1" s="1"/>
  <c r="R3504" i="1"/>
  <c r="S3504" i="1" s="1"/>
  <c r="R3505" i="1"/>
  <c r="S3505" i="1" s="1"/>
  <c r="R3506" i="1"/>
  <c r="S3506" i="1" s="1"/>
  <c r="R3507" i="1"/>
  <c r="S3507" i="1" s="1"/>
  <c r="R3508" i="1"/>
  <c r="S3508" i="1" s="1"/>
  <c r="R3509" i="1"/>
  <c r="S3509" i="1" s="1"/>
  <c r="R3510" i="1"/>
  <c r="S3510" i="1" s="1"/>
  <c r="R3511" i="1"/>
  <c r="S3511" i="1" s="1"/>
  <c r="R3512" i="1"/>
  <c r="S3512" i="1" s="1"/>
  <c r="R3513" i="1"/>
  <c r="S3513" i="1" s="1"/>
  <c r="R3514" i="1"/>
  <c r="S3514" i="1" s="1"/>
  <c r="R3515" i="1"/>
  <c r="S3515" i="1" s="1"/>
  <c r="R3516" i="1"/>
  <c r="S3516" i="1" s="1"/>
  <c r="R3517" i="1"/>
  <c r="S3517" i="1" s="1"/>
  <c r="R3518" i="1"/>
  <c r="S3518" i="1" s="1"/>
  <c r="R3519" i="1"/>
  <c r="S3519" i="1" s="1"/>
  <c r="R3520" i="1"/>
  <c r="S3520" i="1" s="1"/>
  <c r="R3521" i="1"/>
  <c r="S3521" i="1" s="1"/>
  <c r="R3522" i="1"/>
  <c r="S3522" i="1" s="1"/>
  <c r="R3523" i="1"/>
  <c r="S3523" i="1" s="1"/>
  <c r="R3524" i="1"/>
  <c r="S3524" i="1" s="1"/>
  <c r="R3525" i="1"/>
  <c r="S3525" i="1" s="1"/>
  <c r="R3526" i="1"/>
  <c r="S3526" i="1" s="1"/>
  <c r="R3527" i="1"/>
  <c r="S3527" i="1" s="1"/>
  <c r="R3528" i="1"/>
  <c r="S3528" i="1" s="1"/>
  <c r="R3529" i="1"/>
  <c r="S3529" i="1" s="1"/>
  <c r="R3530" i="1"/>
  <c r="S3530" i="1" s="1"/>
  <c r="R3531" i="1"/>
  <c r="S3531" i="1" s="1"/>
  <c r="R3532" i="1"/>
  <c r="S3532" i="1" s="1"/>
  <c r="R3533" i="1"/>
  <c r="S3533" i="1" s="1"/>
  <c r="R3534" i="1"/>
  <c r="S3534" i="1" s="1"/>
  <c r="R3535" i="1"/>
  <c r="S3535" i="1" s="1"/>
  <c r="R3536" i="1"/>
  <c r="S3536" i="1" s="1"/>
  <c r="R3537" i="1"/>
  <c r="S3537" i="1" s="1"/>
  <c r="R3538" i="1"/>
  <c r="S3538" i="1" s="1"/>
  <c r="R3539" i="1"/>
  <c r="S3539" i="1" s="1"/>
  <c r="R3540" i="1"/>
  <c r="S3540" i="1" s="1"/>
  <c r="R3541" i="1"/>
  <c r="S3541" i="1" s="1"/>
  <c r="R3542" i="1"/>
  <c r="S3542" i="1" s="1"/>
  <c r="R3543" i="1"/>
  <c r="S3543" i="1" s="1"/>
  <c r="R3544" i="1"/>
  <c r="S3544" i="1" s="1"/>
  <c r="R3545" i="1"/>
  <c r="S3545" i="1" s="1"/>
  <c r="R3546" i="1"/>
  <c r="S3546" i="1" s="1"/>
  <c r="R3547" i="1"/>
  <c r="S3547" i="1" s="1"/>
  <c r="R3548" i="1"/>
  <c r="S3548" i="1" s="1"/>
  <c r="R3549" i="1"/>
  <c r="S3549" i="1" s="1"/>
  <c r="R3550" i="1"/>
  <c r="S3550" i="1" s="1"/>
  <c r="R3551" i="1"/>
  <c r="S3551" i="1" s="1"/>
  <c r="R3552" i="1"/>
  <c r="S3552" i="1" s="1"/>
  <c r="R3553" i="1"/>
  <c r="S3553" i="1" s="1"/>
  <c r="R3554" i="1"/>
  <c r="S3554" i="1" s="1"/>
  <c r="R3555" i="1"/>
  <c r="S3555" i="1" s="1"/>
  <c r="R3556" i="1"/>
  <c r="S3556" i="1" s="1"/>
  <c r="R3557" i="1"/>
  <c r="S3557" i="1" s="1"/>
  <c r="R3558" i="1"/>
  <c r="S3558" i="1" s="1"/>
  <c r="R3559" i="1"/>
  <c r="S3559" i="1" s="1"/>
  <c r="R3560" i="1"/>
  <c r="S3560" i="1" s="1"/>
  <c r="R3561" i="1"/>
  <c r="S3561" i="1" s="1"/>
  <c r="R3562" i="1"/>
  <c r="S3562" i="1" s="1"/>
  <c r="R3563" i="1"/>
  <c r="S3563" i="1" s="1"/>
  <c r="R3564" i="1"/>
  <c r="S3564" i="1" s="1"/>
  <c r="R3565" i="1"/>
  <c r="S3565" i="1" s="1"/>
  <c r="R3566" i="1"/>
  <c r="S3566" i="1" s="1"/>
  <c r="R3567" i="1"/>
  <c r="S3567" i="1" s="1"/>
  <c r="R3568" i="1"/>
  <c r="S3568" i="1" s="1"/>
  <c r="R3569" i="1"/>
  <c r="S3569" i="1" s="1"/>
  <c r="R3570" i="1"/>
  <c r="S3570" i="1" s="1"/>
  <c r="R3571" i="1"/>
  <c r="S3571" i="1" s="1"/>
  <c r="R3572" i="1"/>
  <c r="S3572" i="1" s="1"/>
  <c r="R3573" i="1"/>
  <c r="S3573" i="1" s="1"/>
  <c r="R3574" i="1"/>
  <c r="S3574" i="1" s="1"/>
  <c r="R3575" i="1"/>
  <c r="S3575" i="1" s="1"/>
  <c r="R3576" i="1"/>
  <c r="S3576" i="1" s="1"/>
  <c r="R3577" i="1"/>
  <c r="S3577" i="1" s="1"/>
  <c r="R3578" i="1"/>
  <c r="S3578" i="1" s="1"/>
  <c r="R3579" i="1"/>
  <c r="S3579" i="1" s="1"/>
  <c r="R3580" i="1"/>
  <c r="S3580" i="1" s="1"/>
  <c r="R3581" i="1"/>
  <c r="S3581" i="1" s="1"/>
  <c r="R3582" i="1"/>
  <c r="S3582" i="1" s="1"/>
  <c r="R3583" i="1"/>
  <c r="S3583" i="1" s="1"/>
  <c r="R3584" i="1"/>
  <c r="S3584" i="1" s="1"/>
  <c r="R3585" i="1"/>
  <c r="S3585" i="1" s="1"/>
  <c r="R3586" i="1"/>
  <c r="S3586" i="1" s="1"/>
  <c r="R3587" i="1"/>
  <c r="S3587" i="1" s="1"/>
  <c r="R3588" i="1"/>
  <c r="S3588" i="1" s="1"/>
  <c r="R3589" i="1"/>
  <c r="S3589" i="1" s="1"/>
  <c r="R3590" i="1"/>
  <c r="S3590" i="1" s="1"/>
  <c r="R3591" i="1"/>
  <c r="S3591" i="1" s="1"/>
  <c r="R3592" i="1"/>
  <c r="S3592" i="1" s="1"/>
  <c r="R3593" i="1"/>
  <c r="S3593" i="1" s="1"/>
  <c r="R3594" i="1"/>
  <c r="S3594" i="1" s="1"/>
  <c r="R3595" i="1"/>
  <c r="S3595" i="1" s="1"/>
  <c r="R3596" i="1"/>
  <c r="S3596" i="1" s="1"/>
  <c r="R3597" i="1"/>
  <c r="S3597" i="1" s="1"/>
  <c r="R3598" i="1"/>
  <c r="S3598" i="1" s="1"/>
  <c r="R3599" i="1"/>
  <c r="S3599" i="1" s="1"/>
  <c r="R3600" i="1"/>
  <c r="S3600" i="1" s="1"/>
  <c r="R3601" i="1"/>
  <c r="S3601" i="1" s="1"/>
  <c r="R3602" i="1"/>
  <c r="S3602" i="1" s="1"/>
  <c r="R3603" i="1"/>
  <c r="S3603" i="1" s="1"/>
  <c r="R3604" i="1"/>
  <c r="S3604" i="1" s="1"/>
  <c r="R3605" i="1"/>
  <c r="S3605" i="1" s="1"/>
  <c r="R3606" i="1"/>
  <c r="S3606" i="1" s="1"/>
  <c r="R3607" i="1"/>
  <c r="S3607" i="1" s="1"/>
  <c r="R3608" i="1"/>
  <c r="S3608" i="1" s="1"/>
  <c r="R3609" i="1"/>
  <c r="S3609" i="1" s="1"/>
  <c r="R3610" i="1"/>
  <c r="S3610" i="1" s="1"/>
  <c r="R3611" i="1"/>
  <c r="S3611" i="1" s="1"/>
  <c r="R3612" i="1"/>
  <c r="S3612" i="1" s="1"/>
  <c r="R3613" i="1"/>
  <c r="S3613" i="1" s="1"/>
  <c r="R3614" i="1"/>
  <c r="S3614" i="1" s="1"/>
  <c r="R3615" i="1"/>
  <c r="S3615" i="1" s="1"/>
  <c r="R3616" i="1"/>
  <c r="S3616" i="1" s="1"/>
  <c r="R3617" i="1"/>
  <c r="S3617" i="1" s="1"/>
  <c r="R3618" i="1"/>
  <c r="S3618" i="1" s="1"/>
  <c r="R3619" i="1"/>
  <c r="S3619" i="1" s="1"/>
  <c r="R3620" i="1"/>
  <c r="S3620" i="1" s="1"/>
  <c r="R3621" i="1"/>
  <c r="S3621" i="1" s="1"/>
  <c r="R3622" i="1"/>
  <c r="S3622" i="1" s="1"/>
  <c r="R3623" i="1"/>
  <c r="S3623" i="1" s="1"/>
  <c r="R3624" i="1"/>
  <c r="S3624" i="1" s="1"/>
  <c r="R3625" i="1"/>
  <c r="S3625" i="1" s="1"/>
  <c r="R3626" i="1"/>
  <c r="S3626" i="1" s="1"/>
  <c r="R3627" i="1"/>
  <c r="S3627" i="1" s="1"/>
  <c r="R3628" i="1"/>
  <c r="S3628" i="1" s="1"/>
  <c r="R3629" i="1"/>
  <c r="S3629" i="1" s="1"/>
  <c r="R3630" i="1"/>
  <c r="S3630" i="1" s="1"/>
  <c r="R3631" i="1"/>
  <c r="S3631" i="1" s="1"/>
  <c r="R3632" i="1"/>
  <c r="S3632" i="1" s="1"/>
  <c r="R3633" i="1"/>
  <c r="S3633" i="1" s="1"/>
  <c r="R3634" i="1"/>
  <c r="S3634" i="1" s="1"/>
  <c r="R3635" i="1"/>
  <c r="S3635" i="1" s="1"/>
  <c r="R3636" i="1"/>
  <c r="S3636" i="1" s="1"/>
  <c r="R3637" i="1"/>
  <c r="S3637" i="1" s="1"/>
  <c r="R3638" i="1"/>
  <c r="S3638" i="1" s="1"/>
  <c r="R3639" i="1"/>
  <c r="S3639" i="1" s="1"/>
  <c r="R3640" i="1"/>
  <c r="S3640" i="1" s="1"/>
  <c r="R3641" i="1"/>
  <c r="S3641" i="1" s="1"/>
  <c r="R3642" i="1"/>
  <c r="S3642" i="1" s="1"/>
  <c r="R3643" i="1"/>
  <c r="S3643" i="1" s="1"/>
  <c r="R3644" i="1"/>
  <c r="S3644" i="1" s="1"/>
  <c r="R3645" i="1"/>
  <c r="S3645" i="1" s="1"/>
  <c r="R3646" i="1"/>
  <c r="S3646" i="1" s="1"/>
  <c r="R3647" i="1"/>
  <c r="S3647" i="1" s="1"/>
  <c r="R3648" i="1"/>
  <c r="S3648" i="1" s="1"/>
  <c r="R3649" i="1"/>
  <c r="S3649" i="1" s="1"/>
  <c r="R3650" i="1"/>
  <c r="S3650" i="1" s="1"/>
  <c r="R3651" i="1"/>
  <c r="S3651" i="1" s="1"/>
  <c r="R3652" i="1"/>
  <c r="S3652" i="1" s="1"/>
  <c r="R3653" i="1"/>
  <c r="S3653" i="1" s="1"/>
  <c r="R3654" i="1"/>
  <c r="S3654" i="1" s="1"/>
  <c r="R3655" i="1"/>
  <c r="S3655" i="1" s="1"/>
  <c r="R3656" i="1"/>
  <c r="S3656" i="1" s="1"/>
  <c r="R3657" i="1"/>
  <c r="S3657" i="1" s="1"/>
  <c r="R3658" i="1"/>
  <c r="S3658" i="1" s="1"/>
  <c r="R3659" i="1"/>
  <c r="S3659" i="1" s="1"/>
  <c r="R3660" i="1"/>
  <c r="S3660" i="1" s="1"/>
  <c r="R3661" i="1"/>
  <c r="S3661" i="1" s="1"/>
  <c r="R3662" i="1"/>
  <c r="S3662" i="1" s="1"/>
  <c r="R3663" i="1"/>
  <c r="S3663" i="1" s="1"/>
  <c r="R3664" i="1"/>
  <c r="S3664" i="1" s="1"/>
  <c r="R3665" i="1"/>
  <c r="S3665" i="1" s="1"/>
  <c r="R3666" i="1"/>
  <c r="S3666" i="1" s="1"/>
  <c r="R3667" i="1"/>
  <c r="S3667" i="1" s="1"/>
  <c r="R3668" i="1"/>
  <c r="S3668" i="1" s="1"/>
  <c r="R3669" i="1"/>
  <c r="S3669" i="1" s="1"/>
  <c r="R3670" i="1"/>
  <c r="S3670" i="1" s="1"/>
  <c r="R3671" i="1"/>
  <c r="S3671" i="1" s="1"/>
  <c r="R3672" i="1"/>
  <c r="S3672" i="1" s="1"/>
  <c r="R3673" i="1"/>
  <c r="S3673" i="1" s="1"/>
  <c r="R3674" i="1"/>
  <c r="S3674" i="1" s="1"/>
  <c r="R3675" i="1"/>
  <c r="S3675" i="1" s="1"/>
  <c r="R3676" i="1"/>
  <c r="S3676" i="1" s="1"/>
  <c r="R3677" i="1"/>
  <c r="S3677" i="1" s="1"/>
  <c r="R3678" i="1"/>
  <c r="S3678" i="1" s="1"/>
  <c r="R3679" i="1"/>
  <c r="S3679" i="1" s="1"/>
  <c r="R3680" i="1"/>
  <c r="S3680" i="1" s="1"/>
  <c r="R3681" i="1"/>
  <c r="S3681" i="1" s="1"/>
  <c r="R3682" i="1"/>
  <c r="S3682" i="1" s="1"/>
  <c r="R3683" i="1"/>
  <c r="S3683" i="1" s="1"/>
  <c r="R3684" i="1"/>
  <c r="S3684" i="1" s="1"/>
  <c r="R3685" i="1"/>
  <c r="S3685" i="1" s="1"/>
  <c r="R3686" i="1"/>
  <c r="S3686" i="1" s="1"/>
  <c r="R3687" i="1"/>
  <c r="S3687" i="1" s="1"/>
  <c r="R3688" i="1"/>
  <c r="S3688" i="1" s="1"/>
  <c r="R3689" i="1"/>
  <c r="S3689" i="1" s="1"/>
  <c r="R3690" i="1"/>
  <c r="S3690" i="1" s="1"/>
  <c r="R3691" i="1"/>
  <c r="S3691" i="1" s="1"/>
  <c r="R3692" i="1"/>
  <c r="S3692" i="1" s="1"/>
  <c r="R3693" i="1"/>
  <c r="S3693" i="1" s="1"/>
  <c r="R3694" i="1"/>
  <c r="S3694" i="1" s="1"/>
  <c r="R3695" i="1"/>
  <c r="S3695" i="1" s="1"/>
  <c r="R3696" i="1"/>
  <c r="S3696" i="1" s="1"/>
  <c r="R3697" i="1"/>
  <c r="S3697" i="1" s="1"/>
  <c r="R3698" i="1"/>
  <c r="S3698" i="1" s="1"/>
  <c r="R3699" i="1"/>
  <c r="S3699" i="1" s="1"/>
  <c r="R3700" i="1"/>
  <c r="S3700" i="1" s="1"/>
  <c r="R3701" i="1"/>
  <c r="S3701" i="1" s="1"/>
  <c r="R3702" i="1"/>
  <c r="S3702" i="1" s="1"/>
  <c r="R3703" i="1"/>
  <c r="S3703" i="1" s="1"/>
  <c r="R3704" i="1"/>
  <c r="S3704" i="1" s="1"/>
  <c r="R3705" i="1"/>
  <c r="S3705" i="1" s="1"/>
  <c r="R3706" i="1"/>
  <c r="S3706" i="1" s="1"/>
  <c r="R3707" i="1"/>
  <c r="S3707" i="1" s="1"/>
  <c r="R3708" i="1"/>
  <c r="S3708" i="1" s="1"/>
  <c r="R3709" i="1"/>
  <c r="S3709" i="1" s="1"/>
  <c r="R3710" i="1"/>
  <c r="S3710" i="1" s="1"/>
  <c r="R3711" i="1"/>
  <c r="S3711" i="1" s="1"/>
  <c r="R3712" i="1"/>
  <c r="S3712" i="1" s="1"/>
  <c r="R3713" i="1"/>
  <c r="S3713" i="1" s="1"/>
  <c r="R3714" i="1"/>
  <c r="S3714" i="1" s="1"/>
  <c r="R3715" i="1"/>
  <c r="S3715" i="1" s="1"/>
  <c r="R3716" i="1"/>
  <c r="S3716" i="1" s="1"/>
  <c r="R3717" i="1"/>
  <c r="S3717" i="1" s="1"/>
  <c r="R3718" i="1"/>
  <c r="S3718" i="1" s="1"/>
  <c r="R3719" i="1"/>
  <c r="S3719" i="1" s="1"/>
  <c r="R3720" i="1"/>
  <c r="S3720" i="1" s="1"/>
  <c r="R3721" i="1"/>
  <c r="S3721" i="1" s="1"/>
  <c r="R3722" i="1"/>
  <c r="S3722" i="1" s="1"/>
  <c r="R3723" i="1"/>
  <c r="S3723" i="1" s="1"/>
  <c r="R3724" i="1"/>
  <c r="S3724" i="1" s="1"/>
  <c r="R3725" i="1"/>
  <c r="S3725" i="1" s="1"/>
  <c r="R3726" i="1"/>
  <c r="S3726" i="1" s="1"/>
  <c r="R3727" i="1"/>
  <c r="S3727" i="1" s="1"/>
  <c r="R3728" i="1"/>
  <c r="S3728" i="1" s="1"/>
  <c r="R3729" i="1"/>
  <c r="S3729" i="1" s="1"/>
  <c r="R3730" i="1"/>
  <c r="S3730" i="1" s="1"/>
  <c r="R3731" i="1"/>
  <c r="S3731" i="1" s="1"/>
  <c r="R3732" i="1"/>
  <c r="S3732" i="1" s="1"/>
  <c r="R3733" i="1"/>
  <c r="S3733" i="1" s="1"/>
  <c r="R3734" i="1"/>
  <c r="S3734" i="1" s="1"/>
  <c r="R3735" i="1"/>
  <c r="S3735" i="1" s="1"/>
  <c r="R3736" i="1"/>
  <c r="S3736" i="1" s="1"/>
  <c r="R3737" i="1"/>
  <c r="S3737" i="1" s="1"/>
  <c r="R3738" i="1"/>
  <c r="S3738" i="1" s="1"/>
  <c r="R3739" i="1"/>
  <c r="S3739" i="1" s="1"/>
  <c r="R3740" i="1"/>
  <c r="S3740" i="1" s="1"/>
  <c r="R3741" i="1"/>
  <c r="S3741" i="1" s="1"/>
  <c r="R3742" i="1"/>
  <c r="S3742" i="1" s="1"/>
  <c r="R3743" i="1"/>
  <c r="S3743" i="1" s="1"/>
  <c r="R3744" i="1"/>
  <c r="S3744" i="1" s="1"/>
  <c r="R3745" i="1"/>
  <c r="S3745" i="1" s="1"/>
  <c r="R3746" i="1"/>
  <c r="S3746" i="1" s="1"/>
  <c r="R3747" i="1"/>
  <c r="S3747" i="1" s="1"/>
  <c r="R3748" i="1"/>
  <c r="S3748" i="1" s="1"/>
  <c r="R3749" i="1"/>
  <c r="S3749" i="1" s="1"/>
  <c r="R3750" i="1"/>
  <c r="S3750" i="1" s="1"/>
  <c r="R3751" i="1"/>
  <c r="S3751" i="1" s="1"/>
  <c r="R3752" i="1"/>
  <c r="S3752" i="1" s="1"/>
  <c r="R3753" i="1"/>
  <c r="S3753" i="1" s="1"/>
  <c r="R3754" i="1"/>
  <c r="S3754" i="1" s="1"/>
  <c r="R3755" i="1"/>
  <c r="S3755" i="1" s="1"/>
  <c r="R3756" i="1"/>
  <c r="S3756" i="1" s="1"/>
  <c r="R3757" i="1"/>
  <c r="S3757" i="1" s="1"/>
  <c r="R3758" i="1"/>
  <c r="S3758" i="1" s="1"/>
  <c r="R3759" i="1"/>
  <c r="S3759" i="1" s="1"/>
  <c r="R3760" i="1"/>
  <c r="S3760" i="1" s="1"/>
  <c r="R3761" i="1"/>
  <c r="S3761" i="1" s="1"/>
  <c r="R3762" i="1"/>
  <c r="S3762" i="1" s="1"/>
  <c r="R3763" i="1"/>
  <c r="S3763" i="1" s="1"/>
  <c r="R3764" i="1"/>
  <c r="S3764" i="1" s="1"/>
  <c r="R3765" i="1"/>
  <c r="S3765" i="1" s="1"/>
  <c r="R3766" i="1"/>
  <c r="S3766" i="1" s="1"/>
  <c r="R3767" i="1"/>
  <c r="S3767" i="1" s="1"/>
  <c r="R3768" i="1"/>
  <c r="S3768" i="1" s="1"/>
  <c r="R3769" i="1"/>
  <c r="S3769" i="1" s="1"/>
  <c r="R3770" i="1"/>
  <c r="S3770" i="1" s="1"/>
  <c r="R3771" i="1"/>
  <c r="S3771" i="1" s="1"/>
  <c r="R3772" i="1"/>
  <c r="S3772" i="1" s="1"/>
  <c r="R3773" i="1"/>
  <c r="S3773" i="1" s="1"/>
  <c r="R3774" i="1"/>
  <c r="S3774" i="1" s="1"/>
  <c r="R3775" i="1"/>
  <c r="S3775" i="1" s="1"/>
  <c r="R3776" i="1"/>
  <c r="S3776" i="1" s="1"/>
  <c r="R3777" i="1"/>
  <c r="S3777" i="1" s="1"/>
  <c r="R3778" i="1"/>
  <c r="S3778" i="1" s="1"/>
  <c r="R3779" i="1"/>
  <c r="S3779" i="1" s="1"/>
  <c r="R3780" i="1"/>
  <c r="S3780" i="1" s="1"/>
  <c r="R3781" i="1"/>
  <c r="S3781" i="1" s="1"/>
  <c r="R3782" i="1"/>
  <c r="S3782" i="1" s="1"/>
  <c r="R3783" i="1"/>
  <c r="S3783" i="1" s="1"/>
  <c r="R3784" i="1"/>
  <c r="S3784" i="1" s="1"/>
  <c r="R3785" i="1"/>
  <c r="S3785" i="1" s="1"/>
  <c r="R3786" i="1"/>
  <c r="S3786" i="1" s="1"/>
  <c r="R3787" i="1"/>
  <c r="S3787" i="1" s="1"/>
  <c r="R3788" i="1"/>
  <c r="S3788" i="1" s="1"/>
  <c r="R3789" i="1"/>
  <c r="S3789" i="1" s="1"/>
  <c r="R3790" i="1"/>
  <c r="S3790" i="1" s="1"/>
  <c r="R3791" i="1"/>
  <c r="S3791" i="1" s="1"/>
  <c r="R3792" i="1"/>
  <c r="S3792" i="1" s="1"/>
  <c r="R3793" i="1"/>
  <c r="S3793" i="1" s="1"/>
  <c r="R3794" i="1"/>
  <c r="S3794" i="1" s="1"/>
  <c r="R3795" i="1"/>
  <c r="S3795" i="1" s="1"/>
  <c r="R3796" i="1"/>
  <c r="S3796" i="1" s="1"/>
  <c r="R3797" i="1"/>
  <c r="S3797" i="1" s="1"/>
  <c r="R3798" i="1"/>
  <c r="S3798" i="1" s="1"/>
  <c r="R3799" i="1"/>
  <c r="S3799" i="1" s="1"/>
  <c r="R3800" i="1"/>
  <c r="S3800" i="1" s="1"/>
  <c r="R3801" i="1"/>
  <c r="S3801" i="1" s="1"/>
  <c r="R3802" i="1"/>
  <c r="S3802" i="1" s="1"/>
  <c r="R3803" i="1"/>
  <c r="S3803" i="1" s="1"/>
  <c r="R3804" i="1"/>
  <c r="S3804" i="1" s="1"/>
  <c r="R3805" i="1"/>
  <c r="S3805" i="1" s="1"/>
  <c r="R3806" i="1"/>
  <c r="S3806" i="1" s="1"/>
  <c r="R3807" i="1"/>
  <c r="S3807" i="1" s="1"/>
  <c r="R3808" i="1"/>
  <c r="S3808" i="1" s="1"/>
  <c r="R3809" i="1"/>
  <c r="S3809" i="1" s="1"/>
  <c r="R3810" i="1"/>
  <c r="S3810" i="1" s="1"/>
  <c r="R3811" i="1"/>
  <c r="S3811" i="1" s="1"/>
  <c r="R3812" i="1"/>
  <c r="S3812" i="1" s="1"/>
  <c r="R3813" i="1"/>
  <c r="S3813" i="1" s="1"/>
  <c r="R3814" i="1"/>
  <c r="S3814" i="1" s="1"/>
  <c r="R3815" i="1"/>
  <c r="S3815" i="1" s="1"/>
  <c r="R3816" i="1"/>
  <c r="S3816" i="1" s="1"/>
  <c r="R3817" i="1"/>
  <c r="S3817" i="1" s="1"/>
  <c r="R3818" i="1"/>
  <c r="S3818" i="1" s="1"/>
  <c r="R3819" i="1"/>
  <c r="S3819" i="1" s="1"/>
  <c r="R3820" i="1"/>
  <c r="S3820" i="1" s="1"/>
  <c r="R3821" i="1"/>
  <c r="S3821" i="1" s="1"/>
  <c r="R3822" i="1"/>
  <c r="S3822" i="1" s="1"/>
  <c r="R3823" i="1"/>
  <c r="S3823" i="1" s="1"/>
  <c r="R3824" i="1"/>
  <c r="S3824" i="1" s="1"/>
  <c r="R3825" i="1"/>
  <c r="S3825" i="1" s="1"/>
  <c r="R3826" i="1"/>
  <c r="S3826" i="1" s="1"/>
  <c r="R3827" i="1"/>
  <c r="S3827" i="1" s="1"/>
  <c r="R3828" i="1"/>
  <c r="S3828" i="1" s="1"/>
  <c r="R3829" i="1"/>
  <c r="S3829" i="1" s="1"/>
  <c r="R3830" i="1"/>
  <c r="S3830" i="1" s="1"/>
  <c r="R3831" i="1"/>
  <c r="S3831" i="1" s="1"/>
  <c r="R3832" i="1"/>
  <c r="S3832" i="1" s="1"/>
  <c r="R3833" i="1"/>
  <c r="S3833" i="1" s="1"/>
  <c r="R3834" i="1"/>
  <c r="S3834" i="1" s="1"/>
  <c r="R3835" i="1"/>
  <c r="S3835" i="1" s="1"/>
  <c r="R3836" i="1"/>
  <c r="S3836" i="1" s="1"/>
  <c r="R3837" i="1"/>
  <c r="S3837" i="1" s="1"/>
  <c r="R3838" i="1"/>
  <c r="S3838" i="1" s="1"/>
  <c r="R3839" i="1"/>
  <c r="S3839" i="1" s="1"/>
  <c r="R3840" i="1"/>
  <c r="S3840" i="1" s="1"/>
  <c r="R3841" i="1"/>
  <c r="S3841" i="1" s="1"/>
  <c r="R3842" i="1"/>
  <c r="S3842" i="1" s="1"/>
  <c r="R3843" i="1"/>
  <c r="S3843" i="1" s="1"/>
  <c r="R3844" i="1"/>
  <c r="S3844" i="1" s="1"/>
  <c r="R3845" i="1"/>
  <c r="S3845" i="1" s="1"/>
  <c r="R3846" i="1"/>
  <c r="S3846" i="1" s="1"/>
  <c r="R3847" i="1"/>
  <c r="S3847" i="1" s="1"/>
  <c r="R3848" i="1"/>
  <c r="S3848" i="1" s="1"/>
  <c r="R3849" i="1"/>
  <c r="S3849" i="1" s="1"/>
  <c r="R3850" i="1"/>
  <c r="S3850" i="1" s="1"/>
  <c r="R3851" i="1"/>
  <c r="S3851" i="1" s="1"/>
  <c r="R3852" i="1"/>
  <c r="S3852" i="1" s="1"/>
  <c r="R3853" i="1"/>
  <c r="S3853" i="1" s="1"/>
  <c r="R3854" i="1"/>
  <c r="S3854" i="1" s="1"/>
  <c r="R3855" i="1"/>
  <c r="S3855" i="1" s="1"/>
  <c r="R3856" i="1"/>
  <c r="S3856" i="1" s="1"/>
  <c r="R3857" i="1"/>
  <c r="S3857" i="1" s="1"/>
  <c r="R3858" i="1"/>
  <c r="S3858" i="1" s="1"/>
  <c r="R3859" i="1"/>
  <c r="S3859" i="1" s="1"/>
  <c r="R3860" i="1"/>
  <c r="S3860" i="1" s="1"/>
  <c r="R3861" i="1"/>
  <c r="S3861" i="1" s="1"/>
  <c r="R3862" i="1"/>
  <c r="S3862" i="1" s="1"/>
  <c r="R3863" i="1"/>
  <c r="S3863" i="1" s="1"/>
  <c r="R3864" i="1"/>
  <c r="S3864" i="1" s="1"/>
  <c r="R3865" i="1"/>
  <c r="S3865" i="1" s="1"/>
  <c r="R3866" i="1"/>
  <c r="S3866" i="1" s="1"/>
  <c r="R3867" i="1"/>
  <c r="S3867" i="1" s="1"/>
  <c r="R3868" i="1"/>
  <c r="S3868" i="1" s="1"/>
  <c r="R3869" i="1"/>
  <c r="S3869" i="1" s="1"/>
  <c r="R3870" i="1"/>
  <c r="S3870" i="1" s="1"/>
  <c r="R3871" i="1"/>
  <c r="S3871" i="1" s="1"/>
  <c r="R3872" i="1"/>
  <c r="S3872" i="1" s="1"/>
  <c r="R3873" i="1"/>
  <c r="S3873" i="1" s="1"/>
  <c r="R3874" i="1"/>
  <c r="S3874" i="1" s="1"/>
  <c r="R3875" i="1"/>
  <c r="S3875" i="1" s="1"/>
  <c r="R3876" i="1"/>
  <c r="S3876" i="1" s="1"/>
  <c r="R3877" i="1"/>
  <c r="S3877" i="1" s="1"/>
  <c r="R3878" i="1"/>
  <c r="S3878" i="1" s="1"/>
  <c r="R3879" i="1"/>
  <c r="S3879" i="1" s="1"/>
  <c r="R3880" i="1"/>
  <c r="S3880" i="1" s="1"/>
  <c r="R3881" i="1"/>
  <c r="S3881" i="1" s="1"/>
  <c r="R3882" i="1"/>
  <c r="S3882" i="1" s="1"/>
  <c r="R3883" i="1"/>
  <c r="S3883" i="1" s="1"/>
  <c r="R3884" i="1"/>
  <c r="S3884" i="1" s="1"/>
  <c r="R3885" i="1"/>
  <c r="S3885" i="1" s="1"/>
  <c r="R3886" i="1"/>
  <c r="S3886" i="1" s="1"/>
  <c r="R3887" i="1"/>
  <c r="S3887" i="1" s="1"/>
  <c r="R3888" i="1"/>
  <c r="S3888" i="1" s="1"/>
  <c r="R3889" i="1"/>
  <c r="S3889" i="1" s="1"/>
  <c r="R3890" i="1"/>
  <c r="S3890" i="1" s="1"/>
  <c r="R3891" i="1"/>
  <c r="S3891" i="1" s="1"/>
  <c r="R3892" i="1"/>
  <c r="S3892" i="1" s="1"/>
  <c r="R3893" i="1"/>
  <c r="S3893" i="1" s="1"/>
  <c r="R3894" i="1"/>
  <c r="S3894" i="1" s="1"/>
  <c r="R3895" i="1"/>
  <c r="S3895" i="1" s="1"/>
  <c r="R3896" i="1"/>
  <c r="S3896" i="1" s="1"/>
  <c r="R3897" i="1"/>
  <c r="S3897" i="1" s="1"/>
  <c r="R3898" i="1"/>
  <c r="S3898" i="1" s="1"/>
  <c r="R3899" i="1"/>
  <c r="S3899" i="1" s="1"/>
  <c r="R3900" i="1"/>
  <c r="S3900" i="1" s="1"/>
  <c r="R3901" i="1"/>
  <c r="S3901" i="1" s="1"/>
  <c r="R3902" i="1"/>
  <c r="S3902" i="1" s="1"/>
  <c r="R3903" i="1"/>
  <c r="S3903" i="1" s="1"/>
  <c r="R3904" i="1"/>
  <c r="S3904" i="1" s="1"/>
  <c r="R3905" i="1"/>
  <c r="S3905" i="1" s="1"/>
  <c r="R3906" i="1"/>
  <c r="S3906" i="1" s="1"/>
  <c r="R3907" i="1"/>
  <c r="S3907" i="1" s="1"/>
  <c r="R3908" i="1"/>
  <c r="S3908" i="1" s="1"/>
  <c r="R3909" i="1"/>
  <c r="S3909" i="1" s="1"/>
  <c r="R3910" i="1"/>
  <c r="S3910" i="1" s="1"/>
  <c r="R3911" i="1"/>
  <c r="S3911" i="1" s="1"/>
  <c r="R3912" i="1"/>
  <c r="S3912" i="1" s="1"/>
  <c r="R3913" i="1"/>
  <c r="S3913" i="1" s="1"/>
  <c r="R3914" i="1"/>
  <c r="S3914" i="1" s="1"/>
  <c r="R3915" i="1"/>
  <c r="S3915" i="1" s="1"/>
  <c r="R3916" i="1"/>
  <c r="S3916" i="1" s="1"/>
  <c r="R3917" i="1"/>
  <c r="S3917" i="1" s="1"/>
  <c r="R3918" i="1"/>
  <c r="S3918" i="1" s="1"/>
  <c r="R3919" i="1"/>
  <c r="S3919" i="1" s="1"/>
  <c r="R3920" i="1"/>
  <c r="S3920" i="1" s="1"/>
  <c r="R3921" i="1"/>
  <c r="S3921" i="1" s="1"/>
  <c r="R3922" i="1"/>
  <c r="S3922" i="1" s="1"/>
  <c r="R3923" i="1"/>
  <c r="S3923" i="1" s="1"/>
  <c r="R3924" i="1"/>
  <c r="S3924" i="1" s="1"/>
  <c r="R3925" i="1"/>
  <c r="S3925" i="1" s="1"/>
  <c r="R3926" i="1"/>
  <c r="S3926" i="1" s="1"/>
  <c r="R3927" i="1"/>
  <c r="S3927" i="1" s="1"/>
  <c r="R3928" i="1"/>
  <c r="S3928" i="1" s="1"/>
  <c r="R3929" i="1"/>
  <c r="S3929" i="1" s="1"/>
  <c r="R3930" i="1"/>
  <c r="S3930" i="1" s="1"/>
  <c r="R3931" i="1"/>
  <c r="S3931" i="1" s="1"/>
  <c r="R3932" i="1"/>
  <c r="S3932" i="1" s="1"/>
  <c r="R3933" i="1"/>
  <c r="S3933" i="1" s="1"/>
  <c r="R3934" i="1"/>
  <c r="S3934" i="1" s="1"/>
  <c r="R3935" i="1"/>
  <c r="S3935" i="1" s="1"/>
  <c r="R3936" i="1"/>
  <c r="S3936" i="1" s="1"/>
  <c r="R3937" i="1"/>
  <c r="S3937" i="1" s="1"/>
  <c r="R3938" i="1"/>
  <c r="S3938" i="1" s="1"/>
  <c r="R3939" i="1"/>
  <c r="S3939" i="1" s="1"/>
  <c r="R3940" i="1"/>
  <c r="S3940" i="1" s="1"/>
  <c r="R3941" i="1"/>
  <c r="S3941" i="1" s="1"/>
  <c r="R3942" i="1"/>
  <c r="S3942" i="1" s="1"/>
  <c r="R3943" i="1"/>
  <c r="S3943" i="1" s="1"/>
  <c r="R3944" i="1"/>
  <c r="S3944" i="1" s="1"/>
  <c r="R3945" i="1"/>
  <c r="S3945" i="1" s="1"/>
  <c r="R3946" i="1"/>
  <c r="S3946" i="1" s="1"/>
  <c r="R3947" i="1"/>
  <c r="S3947" i="1" s="1"/>
  <c r="R3948" i="1"/>
  <c r="S3948" i="1" s="1"/>
  <c r="R3949" i="1"/>
  <c r="S3949" i="1" s="1"/>
  <c r="R3950" i="1"/>
  <c r="S3950" i="1" s="1"/>
  <c r="R3951" i="1"/>
  <c r="S3951" i="1" s="1"/>
  <c r="R3952" i="1"/>
  <c r="S3952" i="1" s="1"/>
  <c r="R3953" i="1"/>
  <c r="S3953" i="1" s="1"/>
  <c r="R3954" i="1"/>
  <c r="S3954" i="1" s="1"/>
  <c r="R3955" i="1"/>
  <c r="S3955" i="1" s="1"/>
  <c r="R3956" i="1"/>
  <c r="S3956" i="1" s="1"/>
  <c r="R3957" i="1"/>
  <c r="S3957" i="1" s="1"/>
  <c r="R3958" i="1"/>
  <c r="S3958" i="1" s="1"/>
  <c r="R3959" i="1"/>
  <c r="S3959" i="1" s="1"/>
  <c r="R3960" i="1"/>
  <c r="S3960" i="1" s="1"/>
  <c r="R3961" i="1"/>
  <c r="S3961" i="1" s="1"/>
  <c r="R3962" i="1"/>
  <c r="S3962" i="1" s="1"/>
  <c r="R3963" i="1"/>
  <c r="S3963" i="1" s="1"/>
  <c r="R3964" i="1"/>
  <c r="S3964" i="1" s="1"/>
  <c r="R3965" i="1"/>
  <c r="S3965" i="1" s="1"/>
  <c r="R3966" i="1"/>
  <c r="S3966" i="1" s="1"/>
  <c r="R3967" i="1"/>
  <c r="S3967" i="1" s="1"/>
  <c r="R3968" i="1"/>
  <c r="S3968" i="1" s="1"/>
  <c r="R3969" i="1"/>
  <c r="S3969" i="1" s="1"/>
  <c r="R3970" i="1"/>
  <c r="S3970" i="1" s="1"/>
  <c r="R3971" i="1"/>
  <c r="S3971" i="1" s="1"/>
  <c r="R3972" i="1"/>
  <c r="S3972" i="1" s="1"/>
  <c r="R3973" i="1"/>
  <c r="S3973" i="1" s="1"/>
  <c r="R3974" i="1"/>
  <c r="S3974" i="1" s="1"/>
  <c r="R3975" i="1"/>
  <c r="S3975" i="1" s="1"/>
  <c r="R3976" i="1"/>
  <c r="S3976" i="1" s="1"/>
  <c r="R3977" i="1"/>
  <c r="S3977" i="1" s="1"/>
  <c r="R3978" i="1"/>
  <c r="S3978" i="1" s="1"/>
  <c r="R3979" i="1"/>
  <c r="S3979" i="1" s="1"/>
  <c r="R3980" i="1"/>
  <c r="S3980" i="1" s="1"/>
  <c r="R3981" i="1"/>
  <c r="S3981" i="1" s="1"/>
  <c r="R3982" i="1"/>
  <c r="S3982" i="1" s="1"/>
  <c r="R3983" i="1"/>
  <c r="S3983" i="1" s="1"/>
  <c r="R3984" i="1"/>
  <c r="S3984" i="1" s="1"/>
  <c r="R3985" i="1"/>
  <c r="S3985" i="1" s="1"/>
  <c r="R3986" i="1"/>
  <c r="S3986" i="1" s="1"/>
  <c r="R3987" i="1"/>
  <c r="S3987" i="1" s="1"/>
  <c r="R3988" i="1"/>
  <c r="S3988" i="1" s="1"/>
  <c r="R3989" i="1"/>
  <c r="S3989" i="1" s="1"/>
  <c r="R3990" i="1"/>
  <c r="S3990" i="1" s="1"/>
  <c r="R3991" i="1"/>
  <c r="S3991" i="1" s="1"/>
  <c r="R3992" i="1"/>
  <c r="S3992" i="1" s="1"/>
  <c r="R3993" i="1"/>
  <c r="S3993" i="1" s="1"/>
  <c r="R3994" i="1"/>
  <c r="S3994" i="1" s="1"/>
  <c r="R3995" i="1"/>
  <c r="S3995" i="1" s="1"/>
  <c r="R3996" i="1"/>
  <c r="S3996" i="1" s="1"/>
  <c r="R3997" i="1"/>
  <c r="S3997" i="1" s="1"/>
  <c r="R3998" i="1"/>
  <c r="S3998" i="1" s="1"/>
  <c r="R3999" i="1"/>
  <c r="S3999" i="1" s="1"/>
  <c r="R4000" i="1"/>
  <c r="S4000" i="1" s="1"/>
  <c r="R4001" i="1"/>
  <c r="S4001" i="1" s="1"/>
  <c r="R4002" i="1"/>
  <c r="S4002" i="1" s="1"/>
  <c r="R4003" i="1"/>
  <c r="S4003" i="1" s="1"/>
  <c r="R4004" i="1"/>
  <c r="S4004" i="1" s="1"/>
  <c r="R4005" i="1"/>
  <c r="S4005" i="1" s="1"/>
  <c r="R4006" i="1"/>
  <c r="S4006" i="1" s="1"/>
  <c r="R4007" i="1"/>
  <c r="S4007" i="1" s="1"/>
  <c r="R4008" i="1"/>
  <c r="S4008" i="1" s="1"/>
  <c r="R4009" i="1"/>
  <c r="S4009" i="1" s="1"/>
  <c r="R4010" i="1"/>
  <c r="S4010" i="1" s="1"/>
  <c r="R4011" i="1"/>
  <c r="S4011" i="1" s="1"/>
  <c r="R4012" i="1"/>
  <c r="S4012" i="1" s="1"/>
  <c r="R4013" i="1"/>
  <c r="S4013" i="1" s="1"/>
  <c r="R4014" i="1"/>
  <c r="S4014" i="1" s="1"/>
  <c r="R4015" i="1"/>
  <c r="S4015" i="1" s="1"/>
  <c r="R4016" i="1"/>
  <c r="S4016" i="1" s="1"/>
  <c r="R4017" i="1"/>
  <c r="S4017" i="1" s="1"/>
  <c r="R4018" i="1"/>
  <c r="S4018" i="1" s="1"/>
  <c r="R4019" i="1"/>
  <c r="S4019" i="1" s="1"/>
  <c r="R4020" i="1"/>
  <c r="S4020" i="1" s="1"/>
  <c r="R4021" i="1"/>
  <c r="S4021" i="1" s="1"/>
  <c r="R4022" i="1"/>
  <c r="S4022" i="1" s="1"/>
  <c r="R4023" i="1"/>
  <c r="S4023" i="1" s="1"/>
  <c r="R4024" i="1"/>
  <c r="S4024" i="1" s="1"/>
  <c r="R4025" i="1"/>
  <c r="S4025" i="1" s="1"/>
  <c r="R4026" i="1"/>
  <c r="S4026" i="1" s="1"/>
  <c r="R4027" i="1"/>
  <c r="S4027" i="1" s="1"/>
  <c r="R4028" i="1"/>
  <c r="S4028" i="1" s="1"/>
  <c r="R4029" i="1"/>
  <c r="S4029" i="1" s="1"/>
  <c r="R4030" i="1"/>
  <c r="S4030" i="1" s="1"/>
  <c r="R4031" i="1"/>
  <c r="S4031" i="1" s="1"/>
  <c r="R4032" i="1"/>
  <c r="S4032" i="1" s="1"/>
  <c r="R4033" i="1"/>
  <c r="S4033" i="1" s="1"/>
  <c r="R4034" i="1"/>
  <c r="S4034" i="1" s="1"/>
  <c r="R4035" i="1"/>
  <c r="S4035" i="1" s="1"/>
  <c r="R4036" i="1"/>
  <c r="S4036" i="1" s="1"/>
  <c r="R4037" i="1"/>
  <c r="S4037" i="1" s="1"/>
  <c r="R4038" i="1"/>
  <c r="S4038" i="1" s="1"/>
  <c r="R4039" i="1"/>
  <c r="S4039" i="1" s="1"/>
  <c r="R4040" i="1"/>
  <c r="S4040" i="1" s="1"/>
  <c r="R4041" i="1"/>
  <c r="S4041" i="1" s="1"/>
  <c r="R4042" i="1"/>
  <c r="S4042" i="1" s="1"/>
  <c r="R4043" i="1"/>
  <c r="S4043" i="1" s="1"/>
  <c r="R4044" i="1"/>
  <c r="S4044" i="1" s="1"/>
  <c r="R4045" i="1"/>
  <c r="S4045" i="1" s="1"/>
  <c r="R4046" i="1"/>
  <c r="S4046" i="1" s="1"/>
  <c r="R4047" i="1"/>
  <c r="S4047" i="1" s="1"/>
  <c r="R4048" i="1"/>
  <c r="S4048" i="1" s="1"/>
  <c r="R4049" i="1"/>
  <c r="S4049" i="1" s="1"/>
  <c r="R4050" i="1"/>
  <c r="S4050" i="1" s="1"/>
  <c r="R4051" i="1"/>
  <c r="S4051" i="1" s="1"/>
  <c r="R4052" i="1"/>
  <c r="S4052" i="1" s="1"/>
  <c r="R4053" i="1"/>
  <c r="S4053" i="1" s="1"/>
  <c r="R4054" i="1"/>
  <c r="S4054" i="1" s="1"/>
  <c r="R4055" i="1"/>
  <c r="S4055" i="1" s="1"/>
  <c r="R4056" i="1"/>
  <c r="S4056" i="1" s="1"/>
  <c r="R4057" i="1"/>
  <c r="S4057" i="1" s="1"/>
  <c r="R4058" i="1"/>
  <c r="S4058" i="1" s="1"/>
  <c r="R4059" i="1"/>
  <c r="S4059" i="1" s="1"/>
  <c r="R4060" i="1"/>
  <c r="S4060" i="1" s="1"/>
  <c r="R4061" i="1"/>
  <c r="S4061" i="1" s="1"/>
  <c r="R4062" i="1"/>
  <c r="S4062" i="1" s="1"/>
  <c r="R4063" i="1"/>
  <c r="S4063" i="1" s="1"/>
  <c r="R4064" i="1"/>
  <c r="S4064" i="1" s="1"/>
  <c r="R4065" i="1"/>
  <c r="S4065" i="1" s="1"/>
  <c r="R4066" i="1"/>
  <c r="S4066" i="1" s="1"/>
  <c r="R4067" i="1"/>
  <c r="S4067" i="1" s="1"/>
  <c r="R4068" i="1"/>
  <c r="S4068" i="1" s="1"/>
  <c r="R4069" i="1"/>
  <c r="S4069" i="1" s="1"/>
  <c r="R4070" i="1"/>
  <c r="S4070" i="1" s="1"/>
  <c r="R4071" i="1"/>
  <c r="S4071" i="1" s="1"/>
  <c r="R4072" i="1"/>
  <c r="S4072" i="1" s="1"/>
  <c r="R4073" i="1"/>
  <c r="S4073" i="1" s="1"/>
  <c r="R4074" i="1"/>
  <c r="S4074" i="1" s="1"/>
  <c r="R4075" i="1"/>
  <c r="S4075" i="1" s="1"/>
  <c r="R4076" i="1"/>
  <c r="S4076" i="1" s="1"/>
  <c r="R4077" i="1"/>
  <c r="S4077" i="1" s="1"/>
  <c r="R4078" i="1"/>
  <c r="S4078" i="1" s="1"/>
  <c r="R4079" i="1"/>
  <c r="S4079" i="1" s="1"/>
  <c r="R4080" i="1"/>
  <c r="S4080" i="1" s="1"/>
  <c r="R4081" i="1"/>
  <c r="S4081" i="1" s="1"/>
  <c r="R4082" i="1"/>
  <c r="S4082" i="1" s="1"/>
  <c r="R4083" i="1"/>
  <c r="S4083" i="1" s="1"/>
  <c r="R4084" i="1"/>
  <c r="S4084" i="1" s="1"/>
  <c r="R4085" i="1"/>
  <c r="S4085" i="1" s="1"/>
  <c r="R4086" i="1"/>
  <c r="S4086" i="1" s="1"/>
  <c r="R4087" i="1"/>
  <c r="S4087" i="1" s="1"/>
  <c r="R4088" i="1"/>
  <c r="S4088" i="1" s="1"/>
  <c r="R4089" i="1"/>
  <c r="S4089" i="1" s="1"/>
  <c r="R4090" i="1"/>
  <c r="S4090" i="1" s="1"/>
  <c r="R4091" i="1"/>
  <c r="S4091" i="1" s="1"/>
  <c r="R4092" i="1"/>
  <c r="S4092" i="1" s="1"/>
  <c r="R4093" i="1"/>
  <c r="S4093" i="1" s="1"/>
  <c r="R4094" i="1"/>
  <c r="S4094" i="1" s="1"/>
  <c r="R4095" i="1"/>
  <c r="S4095" i="1" s="1"/>
  <c r="R4096" i="1"/>
  <c r="S4096" i="1" s="1"/>
  <c r="R4097" i="1"/>
  <c r="S4097" i="1" s="1"/>
  <c r="R4098" i="1"/>
  <c r="S4098" i="1" s="1"/>
  <c r="R4099" i="1"/>
  <c r="S4099" i="1" s="1"/>
  <c r="R4100" i="1"/>
  <c r="S4100" i="1" s="1"/>
  <c r="R4101" i="1"/>
  <c r="S4101" i="1" s="1"/>
  <c r="R4102" i="1"/>
  <c r="S4102" i="1" s="1"/>
  <c r="R4103" i="1"/>
  <c r="S4103" i="1" s="1"/>
  <c r="R4104" i="1"/>
  <c r="S4104" i="1" s="1"/>
  <c r="R4105" i="1"/>
  <c r="S4105" i="1" s="1"/>
  <c r="R4106" i="1"/>
  <c r="S4106" i="1" s="1"/>
  <c r="R4107" i="1"/>
  <c r="S4107" i="1" s="1"/>
  <c r="R4108" i="1"/>
  <c r="S4108" i="1" s="1"/>
  <c r="R4109" i="1"/>
  <c r="S4109" i="1" s="1"/>
  <c r="R4110" i="1"/>
  <c r="S4110" i="1" s="1"/>
  <c r="R4111" i="1"/>
  <c r="S4111" i="1" s="1"/>
  <c r="R4112" i="1"/>
  <c r="S4112" i="1" s="1"/>
  <c r="R4113" i="1"/>
  <c r="S4113" i="1" s="1"/>
  <c r="R4114" i="1"/>
  <c r="S4114" i="1" s="1"/>
  <c r="R4115" i="1"/>
  <c r="S4115" i="1" s="1"/>
  <c r="R4116" i="1"/>
  <c r="S4116" i="1" s="1"/>
  <c r="R4117" i="1"/>
  <c r="S4117" i="1" s="1"/>
  <c r="R4118" i="1"/>
  <c r="S4118" i="1" s="1"/>
  <c r="R4119" i="1"/>
  <c r="S4119" i="1" s="1"/>
  <c r="R4120" i="1"/>
  <c r="S4120" i="1" s="1"/>
  <c r="R4121" i="1"/>
  <c r="S4121" i="1" s="1"/>
  <c r="R4122" i="1"/>
  <c r="S4122" i="1" s="1"/>
  <c r="R4123" i="1"/>
  <c r="S4123" i="1" s="1"/>
  <c r="R4124" i="1"/>
  <c r="S4124" i="1" s="1"/>
  <c r="R4125" i="1"/>
  <c r="S4125" i="1" s="1"/>
  <c r="R4126" i="1"/>
  <c r="S4126" i="1" s="1"/>
  <c r="R4127" i="1"/>
  <c r="S4127" i="1" s="1"/>
  <c r="R4128" i="1"/>
  <c r="S4128" i="1" s="1"/>
  <c r="R4129" i="1"/>
  <c r="S4129" i="1" s="1"/>
  <c r="R4130" i="1"/>
  <c r="S4130" i="1" s="1"/>
  <c r="R4131" i="1"/>
  <c r="S4131" i="1" s="1"/>
  <c r="R4132" i="1"/>
  <c r="S4132" i="1" s="1"/>
  <c r="R4133" i="1"/>
  <c r="S4133" i="1" s="1"/>
  <c r="R4134" i="1"/>
  <c r="S4134" i="1" s="1"/>
  <c r="R4135" i="1"/>
  <c r="S4135" i="1" s="1"/>
  <c r="R4136" i="1"/>
  <c r="S4136" i="1" s="1"/>
  <c r="R4137" i="1"/>
  <c r="S4137" i="1" s="1"/>
  <c r="R4138" i="1"/>
  <c r="S4138" i="1" s="1"/>
  <c r="R4139" i="1"/>
  <c r="S4139" i="1" s="1"/>
  <c r="R4140" i="1"/>
  <c r="S4140" i="1" s="1"/>
  <c r="R4141" i="1"/>
  <c r="S4141" i="1" s="1"/>
  <c r="R4142" i="1"/>
  <c r="S4142" i="1" s="1"/>
  <c r="R4143" i="1"/>
  <c r="S4143" i="1" s="1"/>
  <c r="R4144" i="1"/>
  <c r="S4144" i="1" s="1"/>
  <c r="R4145" i="1"/>
  <c r="S4145" i="1" s="1"/>
  <c r="R4146" i="1"/>
  <c r="S4146" i="1" s="1"/>
  <c r="R4147" i="1"/>
  <c r="S4147" i="1" s="1"/>
  <c r="R4148" i="1"/>
  <c r="S4148" i="1" s="1"/>
  <c r="R4149" i="1"/>
  <c r="S4149" i="1" s="1"/>
  <c r="R4150" i="1"/>
  <c r="S4150" i="1" s="1"/>
  <c r="R4151" i="1"/>
  <c r="S4151" i="1" s="1"/>
  <c r="R4152" i="1"/>
  <c r="S4152" i="1" s="1"/>
  <c r="R4153" i="1"/>
  <c r="S4153" i="1" s="1"/>
  <c r="R4154" i="1"/>
  <c r="S4154" i="1" s="1"/>
  <c r="R4155" i="1"/>
  <c r="S4155" i="1" s="1"/>
  <c r="R4156" i="1"/>
  <c r="S4156" i="1" s="1"/>
  <c r="R4157" i="1"/>
  <c r="S4157" i="1" s="1"/>
  <c r="R4158" i="1"/>
  <c r="S4158" i="1" s="1"/>
  <c r="R4159" i="1"/>
  <c r="S4159" i="1" s="1"/>
  <c r="R4160" i="1"/>
  <c r="S4160" i="1" s="1"/>
  <c r="R4161" i="1"/>
  <c r="S4161" i="1" s="1"/>
  <c r="R4162" i="1"/>
  <c r="S4162" i="1" s="1"/>
  <c r="R4163" i="1"/>
  <c r="S4163" i="1" s="1"/>
  <c r="R4164" i="1"/>
  <c r="S4164" i="1" s="1"/>
  <c r="R4165" i="1"/>
  <c r="S4165" i="1" s="1"/>
  <c r="R4166" i="1"/>
  <c r="S4166" i="1" s="1"/>
  <c r="R4167" i="1"/>
  <c r="S4167" i="1" s="1"/>
  <c r="R4168" i="1"/>
  <c r="S4168" i="1" s="1"/>
  <c r="R4169" i="1"/>
  <c r="S4169" i="1" s="1"/>
  <c r="R4170" i="1"/>
  <c r="S4170" i="1" s="1"/>
  <c r="R4171" i="1"/>
  <c r="S4171" i="1" s="1"/>
  <c r="R4172" i="1"/>
  <c r="S4172" i="1" s="1"/>
  <c r="R4173" i="1"/>
  <c r="S4173" i="1" s="1"/>
  <c r="R4174" i="1"/>
  <c r="S4174" i="1" s="1"/>
  <c r="R4175" i="1"/>
  <c r="S4175" i="1" s="1"/>
  <c r="R4176" i="1"/>
  <c r="S4176" i="1" s="1"/>
  <c r="R4177" i="1"/>
  <c r="S4177" i="1" s="1"/>
  <c r="R4178" i="1"/>
  <c r="S4178" i="1" s="1"/>
  <c r="R4179" i="1"/>
  <c r="S4179" i="1" s="1"/>
  <c r="R4180" i="1"/>
  <c r="S4180" i="1" s="1"/>
  <c r="R4181" i="1"/>
  <c r="S4181" i="1" s="1"/>
  <c r="R4182" i="1"/>
  <c r="S4182" i="1" s="1"/>
  <c r="R4183" i="1"/>
  <c r="S4183" i="1" s="1"/>
  <c r="R4184" i="1"/>
  <c r="S4184" i="1" s="1"/>
  <c r="R4185" i="1"/>
  <c r="S4185" i="1" s="1"/>
  <c r="R4186" i="1"/>
  <c r="S4186" i="1" s="1"/>
  <c r="R4187" i="1"/>
  <c r="S4187" i="1" s="1"/>
  <c r="R4188" i="1"/>
  <c r="S4188" i="1" s="1"/>
  <c r="R4189" i="1"/>
  <c r="S4189" i="1" s="1"/>
  <c r="R4190" i="1"/>
  <c r="S4190" i="1" s="1"/>
  <c r="R4191" i="1"/>
  <c r="S4191" i="1" s="1"/>
  <c r="R4192" i="1"/>
  <c r="S4192" i="1" s="1"/>
  <c r="R4193" i="1"/>
  <c r="S4193" i="1" s="1"/>
  <c r="R4194" i="1"/>
  <c r="S4194" i="1" s="1"/>
  <c r="R4195" i="1"/>
  <c r="S4195" i="1" s="1"/>
  <c r="R4196" i="1"/>
  <c r="S4196" i="1" s="1"/>
  <c r="R4197" i="1"/>
  <c r="S4197" i="1" s="1"/>
  <c r="R4198" i="1"/>
  <c r="S4198" i="1" s="1"/>
  <c r="R4199" i="1"/>
  <c r="S4199" i="1" s="1"/>
  <c r="R4200" i="1"/>
  <c r="S4200" i="1" s="1"/>
  <c r="R4201" i="1"/>
  <c r="S4201" i="1" s="1"/>
  <c r="R4202" i="1"/>
  <c r="S4202" i="1" s="1"/>
  <c r="R4203" i="1"/>
  <c r="S4203" i="1" s="1"/>
  <c r="R4204" i="1"/>
  <c r="S4204" i="1" s="1"/>
  <c r="R4205" i="1"/>
  <c r="S4205" i="1" s="1"/>
  <c r="R4206" i="1"/>
  <c r="S4206" i="1" s="1"/>
  <c r="R4207" i="1"/>
  <c r="S4207" i="1" s="1"/>
  <c r="R4208" i="1"/>
  <c r="S4208" i="1" s="1"/>
  <c r="R4209" i="1"/>
  <c r="S4209" i="1" s="1"/>
  <c r="R4210" i="1"/>
  <c r="S4210" i="1" s="1"/>
  <c r="R4211" i="1"/>
  <c r="S4211" i="1" s="1"/>
  <c r="R4212" i="1"/>
  <c r="S4212" i="1" s="1"/>
  <c r="R4213" i="1"/>
  <c r="S4213" i="1" s="1"/>
  <c r="R4214" i="1"/>
  <c r="S4214" i="1" s="1"/>
  <c r="R4215" i="1"/>
  <c r="S4215" i="1" s="1"/>
  <c r="R4216" i="1"/>
  <c r="S4216" i="1" s="1"/>
  <c r="R4217" i="1"/>
  <c r="S4217" i="1" s="1"/>
  <c r="R4218" i="1"/>
  <c r="S4218" i="1" s="1"/>
  <c r="R4219" i="1"/>
  <c r="S4219" i="1" s="1"/>
  <c r="R4220" i="1"/>
  <c r="S4220" i="1" s="1"/>
  <c r="R4221" i="1"/>
  <c r="S4221" i="1" s="1"/>
  <c r="R4222" i="1"/>
  <c r="S4222" i="1" s="1"/>
  <c r="R4223" i="1"/>
  <c r="S4223" i="1" s="1"/>
  <c r="R4224" i="1"/>
  <c r="S4224" i="1" s="1"/>
  <c r="R4225" i="1"/>
  <c r="S4225" i="1" s="1"/>
  <c r="R4226" i="1"/>
  <c r="S4226" i="1" s="1"/>
  <c r="R4227" i="1"/>
  <c r="S4227" i="1" s="1"/>
  <c r="R4228" i="1"/>
  <c r="S4228" i="1" s="1"/>
  <c r="R4229" i="1"/>
  <c r="S4229" i="1" s="1"/>
  <c r="R4230" i="1"/>
  <c r="S4230" i="1" s="1"/>
  <c r="R4231" i="1"/>
  <c r="S4231" i="1" s="1"/>
  <c r="R4232" i="1"/>
  <c r="S4232" i="1" s="1"/>
  <c r="R4233" i="1"/>
  <c r="S4233" i="1" s="1"/>
  <c r="R4234" i="1"/>
  <c r="S4234" i="1" s="1"/>
  <c r="R4235" i="1"/>
  <c r="S4235" i="1" s="1"/>
  <c r="R4236" i="1"/>
  <c r="S4236" i="1" s="1"/>
  <c r="R4237" i="1"/>
  <c r="S4237" i="1" s="1"/>
  <c r="R4238" i="1"/>
  <c r="S4238" i="1" s="1"/>
  <c r="R4239" i="1"/>
  <c r="S4239" i="1" s="1"/>
  <c r="R4240" i="1"/>
  <c r="S4240" i="1" s="1"/>
  <c r="R4241" i="1"/>
  <c r="S4241" i="1" s="1"/>
  <c r="R4242" i="1"/>
  <c r="S4242" i="1" s="1"/>
  <c r="R4243" i="1"/>
  <c r="S4243" i="1" s="1"/>
  <c r="R4244" i="1"/>
  <c r="S4244" i="1" s="1"/>
  <c r="R4245" i="1"/>
  <c r="S4245" i="1" s="1"/>
  <c r="R4246" i="1"/>
  <c r="S4246" i="1" s="1"/>
  <c r="R4247" i="1"/>
  <c r="S4247" i="1" s="1"/>
  <c r="R4248" i="1"/>
  <c r="S4248" i="1" s="1"/>
  <c r="R4249" i="1"/>
  <c r="S4249" i="1" s="1"/>
  <c r="R4250" i="1"/>
  <c r="S4250" i="1" s="1"/>
  <c r="R4251" i="1"/>
  <c r="S4251" i="1" s="1"/>
  <c r="R4252" i="1"/>
  <c r="S4252" i="1" s="1"/>
  <c r="R4253" i="1"/>
  <c r="S4253" i="1" s="1"/>
  <c r="R4254" i="1"/>
  <c r="S4254" i="1" s="1"/>
  <c r="R4255" i="1"/>
  <c r="S4255" i="1" s="1"/>
  <c r="R4256" i="1"/>
  <c r="S4256" i="1" s="1"/>
  <c r="R4257" i="1"/>
  <c r="S4257" i="1" s="1"/>
  <c r="R4258" i="1"/>
  <c r="S4258" i="1" s="1"/>
  <c r="R4259" i="1"/>
  <c r="S4259" i="1" s="1"/>
  <c r="R4260" i="1"/>
  <c r="S4260" i="1" s="1"/>
  <c r="R4261" i="1"/>
  <c r="S4261" i="1" s="1"/>
  <c r="R4262" i="1"/>
  <c r="S4262" i="1" s="1"/>
  <c r="R4263" i="1"/>
  <c r="S4263" i="1" s="1"/>
  <c r="R4264" i="1"/>
  <c r="S4264" i="1" s="1"/>
  <c r="R4265" i="1"/>
  <c r="S4265" i="1" s="1"/>
  <c r="R4266" i="1"/>
  <c r="S4266" i="1" s="1"/>
  <c r="R4267" i="1"/>
  <c r="S4267" i="1" s="1"/>
  <c r="R4268" i="1"/>
  <c r="S4268" i="1" s="1"/>
  <c r="R4269" i="1"/>
  <c r="S4269" i="1" s="1"/>
  <c r="R4270" i="1"/>
  <c r="S4270" i="1" s="1"/>
  <c r="R4271" i="1"/>
  <c r="S4271" i="1" s="1"/>
  <c r="R4272" i="1"/>
  <c r="S4272" i="1" s="1"/>
  <c r="R4273" i="1"/>
  <c r="S4273" i="1" s="1"/>
  <c r="R4274" i="1"/>
  <c r="S4274" i="1" s="1"/>
  <c r="R4275" i="1"/>
  <c r="S4275" i="1" s="1"/>
  <c r="R4276" i="1"/>
  <c r="S4276" i="1" s="1"/>
  <c r="R4277" i="1"/>
  <c r="S4277" i="1" s="1"/>
  <c r="R4278" i="1"/>
  <c r="S4278" i="1" s="1"/>
  <c r="R4279" i="1"/>
  <c r="S4279" i="1" s="1"/>
  <c r="R4280" i="1"/>
  <c r="S4280" i="1" s="1"/>
  <c r="R4281" i="1"/>
  <c r="S4281" i="1" s="1"/>
  <c r="R4282" i="1"/>
  <c r="S4282" i="1" s="1"/>
  <c r="R4283" i="1"/>
  <c r="S4283" i="1" s="1"/>
  <c r="R4284" i="1"/>
  <c r="S4284" i="1" s="1"/>
  <c r="R4285" i="1"/>
  <c r="S4285" i="1" s="1"/>
  <c r="R4286" i="1"/>
  <c r="S4286" i="1" s="1"/>
  <c r="R4287" i="1"/>
  <c r="S4287" i="1" s="1"/>
  <c r="R4288" i="1"/>
  <c r="S4288" i="1" s="1"/>
  <c r="R4289" i="1"/>
  <c r="S4289" i="1" s="1"/>
  <c r="R4290" i="1"/>
  <c r="S4290" i="1" s="1"/>
  <c r="R4291" i="1"/>
  <c r="S4291" i="1" s="1"/>
  <c r="R4292" i="1"/>
  <c r="S4292" i="1" s="1"/>
  <c r="R4293" i="1"/>
  <c r="S4293" i="1" s="1"/>
  <c r="R4294" i="1"/>
  <c r="S4294" i="1" s="1"/>
  <c r="R4295" i="1"/>
  <c r="S4295" i="1" s="1"/>
  <c r="R4296" i="1"/>
  <c r="S4296" i="1" s="1"/>
  <c r="R4297" i="1"/>
  <c r="S4297" i="1" s="1"/>
  <c r="R4298" i="1"/>
  <c r="S4298" i="1" s="1"/>
  <c r="R4299" i="1"/>
  <c r="S4299" i="1" s="1"/>
  <c r="R4300" i="1"/>
  <c r="S4300" i="1" s="1"/>
  <c r="R4301" i="1"/>
  <c r="S4301" i="1" s="1"/>
  <c r="R4302" i="1"/>
  <c r="S4302" i="1" s="1"/>
  <c r="R4303" i="1"/>
  <c r="S4303" i="1" s="1"/>
  <c r="R4304" i="1"/>
  <c r="S4304" i="1" s="1"/>
  <c r="R4305" i="1"/>
  <c r="S4305" i="1" s="1"/>
  <c r="R4306" i="1"/>
  <c r="S4306" i="1" s="1"/>
  <c r="R4307" i="1"/>
  <c r="S4307" i="1" s="1"/>
  <c r="R4308" i="1"/>
  <c r="S4308" i="1" s="1"/>
  <c r="R4309" i="1"/>
  <c r="S4309" i="1" s="1"/>
  <c r="R4310" i="1"/>
  <c r="S4310" i="1" s="1"/>
  <c r="R4311" i="1"/>
  <c r="S4311" i="1" s="1"/>
  <c r="R4312" i="1"/>
  <c r="S4312" i="1" s="1"/>
  <c r="R4313" i="1"/>
  <c r="S4313" i="1" s="1"/>
  <c r="R4314" i="1"/>
  <c r="S4314" i="1" s="1"/>
  <c r="R4315" i="1"/>
  <c r="S4315" i="1" s="1"/>
  <c r="R4316" i="1"/>
  <c r="S4316" i="1" s="1"/>
  <c r="R4317" i="1"/>
  <c r="S4317" i="1" s="1"/>
  <c r="R4318" i="1"/>
  <c r="S4318" i="1" s="1"/>
  <c r="R4319" i="1"/>
  <c r="S4319" i="1" s="1"/>
  <c r="R4320" i="1"/>
  <c r="S4320" i="1" s="1"/>
  <c r="R4321" i="1"/>
  <c r="S4321" i="1" s="1"/>
  <c r="R4322" i="1"/>
  <c r="S4322" i="1" s="1"/>
  <c r="R4323" i="1"/>
  <c r="S4323" i="1" s="1"/>
  <c r="R4324" i="1"/>
  <c r="S4324" i="1" s="1"/>
  <c r="R4325" i="1"/>
  <c r="S4325" i="1" s="1"/>
  <c r="R4326" i="1"/>
  <c r="S4326" i="1" s="1"/>
  <c r="R4327" i="1"/>
  <c r="S4327" i="1" s="1"/>
  <c r="R4328" i="1"/>
  <c r="S4328" i="1" s="1"/>
  <c r="R4329" i="1"/>
  <c r="S4329" i="1" s="1"/>
  <c r="R4330" i="1"/>
  <c r="S4330" i="1" s="1"/>
  <c r="R4331" i="1"/>
  <c r="S4331" i="1" s="1"/>
  <c r="R4332" i="1"/>
  <c r="S4332" i="1" s="1"/>
  <c r="R4333" i="1"/>
  <c r="S4333" i="1" s="1"/>
  <c r="R4334" i="1"/>
  <c r="S4334" i="1" s="1"/>
  <c r="R4335" i="1"/>
  <c r="S4335" i="1" s="1"/>
  <c r="R4336" i="1"/>
  <c r="S4336" i="1" s="1"/>
  <c r="R4337" i="1"/>
  <c r="S4337" i="1" s="1"/>
  <c r="R4338" i="1"/>
  <c r="S4338" i="1" s="1"/>
  <c r="R4339" i="1"/>
  <c r="S4339" i="1" s="1"/>
  <c r="R4340" i="1"/>
  <c r="S4340" i="1" s="1"/>
  <c r="R4341" i="1"/>
  <c r="S4341" i="1" s="1"/>
  <c r="R4342" i="1"/>
  <c r="S4342" i="1" s="1"/>
  <c r="R4343" i="1"/>
  <c r="S4343" i="1" s="1"/>
  <c r="R4344" i="1"/>
  <c r="S4344" i="1" s="1"/>
  <c r="R4345" i="1"/>
  <c r="S4345" i="1" s="1"/>
  <c r="R4346" i="1"/>
  <c r="S4346" i="1" s="1"/>
  <c r="R4347" i="1"/>
  <c r="S4347" i="1" s="1"/>
  <c r="R4348" i="1"/>
  <c r="S4348" i="1" s="1"/>
  <c r="R4349" i="1"/>
  <c r="S4349" i="1" s="1"/>
  <c r="R4350" i="1"/>
  <c r="S4350" i="1" s="1"/>
  <c r="R4351" i="1"/>
  <c r="S4351" i="1" s="1"/>
  <c r="R4352" i="1"/>
  <c r="S4352" i="1" s="1"/>
  <c r="R4353" i="1"/>
  <c r="S4353" i="1" s="1"/>
  <c r="R4354" i="1"/>
  <c r="S4354" i="1" s="1"/>
  <c r="R4355" i="1"/>
  <c r="S4355" i="1" s="1"/>
  <c r="R4356" i="1"/>
  <c r="S4356" i="1" s="1"/>
  <c r="R4357" i="1"/>
  <c r="S4357" i="1" s="1"/>
  <c r="R4358" i="1"/>
  <c r="S4358" i="1" s="1"/>
  <c r="R4359" i="1"/>
  <c r="S4359" i="1" s="1"/>
  <c r="R4360" i="1"/>
  <c r="S4360" i="1" s="1"/>
  <c r="R4361" i="1"/>
  <c r="S4361" i="1" s="1"/>
  <c r="R4362" i="1"/>
  <c r="S4362" i="1" s="1"/>
  <c r="R4363" i="1"/>
  <c r="S4363" i="1" s="1"/>
  <c r="R4364" i="1"/>
  <c r="S4364" i="1" s="1"/>
  <c r="R4365" i="1"/>
  <c r="S4365" i="1" s="1"/>
  <c r="R4366" i="1"/>
  <c r="S4366" i="1" s="1"/>
  <c r="R4367" i="1"/>
  <c r="S4367" i="1" s="1"/>
  <c r="R4368" i="1"/>
  <c r="S4368" i="1" s="1"/>
  <c r="R4369" i="1"/>
  <c r="S4369" i="1" s="1"/>
  <c r="R4370" i="1"/>
  <c r="S4370" i="1" s="1"/>
  <c r="R4371" i="1"/>
  <c r="S4371" i="1" s="1"/>
  <c r="R4372" i="1"/>
  <c r="S4372" i="1" s="1"/>
  <c r="R4373" i="1"/>
  <c r="S4373" i="1" s="1"/>
  <c r="R4374" i="1"/>
  <c r="S4374" i="1" s="1"/>
  <c r="R4375" i="1"/>
  <c r="S4375" i="1" s="1"/>
  <c r="R4376" i="1"/>
  <c r="S4376" i="1" s="1"/>
  <c r="R4377" i="1"/>
  <c r="S4377" i="1" s="1"/>
  <c r="R4378" i="1"/>
  <c r="S4378" i="1" s="1"/>
  <c r="R4379" i="1"/>
  <c r="S4379" i="1" s="1"/>
  <c r="R4380" i="1"/>
  <c r="S4380" i="1" s="1"/>
  <c r="R4381" i="1"/>
  <c r="S4381" i="1" s="1"/>
  <c r="R4382" i="1"/>
  <c r="S4382" i="1" s="1"/>
  <c r="R4383" i="1"/>
  <c r="S4383" i="1" s="1"/>
  <c r="R4384" i="1"/>
  <c r="S4384" i="1" s="1"/>
  <c r="R4385" i="1"/>
  <c r="S4385" i="1" s="1"/>
  <c r="R4386" i="1"/>
  <c r="S4386" i="1" s="1"/>
  <c r="R4387" i="1"/>
  <c r="S4387" i="1" s="1"/>
  <c r="R4388" i="1"/>
  <c r="S4388" i="1" s="1"/>
  <c r="R4389" i="1"/>
  <c r="S4389" i="1" s="1"/>
  <c r="R4390" i="1"/>
  <c r="S4390" i="1" s="1"/>
  <c r="R4391" i="1"/>
  <c r="S4391" i="1" s="1"/>
  <c r="R4392" i="1"/>
  <c r="S4392" i="1" s="1"/>
  <c r="R4393" i="1"/>
  <c r="S4393" i="1" s="1"/>
  <c r="R4394" i="1"/>
  <c r="S4394" i="1" s="1"/>
  <c r="R4395" i="1"/>
  <c r="S4395" i="1" s="1"/>
  <c r="R4396" i="1"/>
  <c r="S4396" i="1" s="1"/>
  <c r="R4397" i="1"/>
  <c r="S4397" i="1" s="1"/>
  <c r="R4398" i="1"/>
  <c r="S4398" i="1" s="1"/>
  <c r="R4399" i="1"/>
  <c r="S4399" i="1" s="1"/>
  <c r="R4400" i="1"/>
  <c r="S4400" i="1" s="1"/>
  <c r="R4401" i="1"/>
  <c r="S4401" i="1" s="1"/>
  <c r="R4402" i="1"/>
  <c r="S4402" i="1" s="1"/>
  <c r="R4403" i="1"/>
  <c r="S4403" i="1" s="1"/>
  <c r="R4404" i="1"/>
  <c r="S4404" i="1" s="1"/>
  <c r="R4405" i="1"/>
  <c r="S4405" i="1" s="1"/>
  <c r="R4406" i="1"/>
  <c r="S4406" i="1" s="1"/>
  <c r="R4407" i="1"/>
  <c r="S4407" i="1" s="1"/>
  <c r="R4408" i="1"/>
  <c r="S4408" i="1" s="1"/>
  <c r="R4409" i="1"/>
  <c r="S4409" i="1" s="1"/>
  <c r="R4410" i="1"/>
  <c r="S4410" i="1" s="1"/>
  <c r="R4411" i="1"/>
  <c r="S4411" i="1" s="1"/>
  <c r="R4412" i="1"/>
  <c r="S4412" i="1" s="1"/>
  <c r="R4413" i="1"/>
  <c r="S4413" i="1" s="1"/>
  <c r="R4414" i="1"/>
  <c r="S4414" i="1" s="1"/>
  <c r="R4415" i="1"/>
  <c r="S4415" i="1" s="1"/>
  <c r="R4416" i="1"/>
  <c r="S4416" i="1" s="1"/>
  <c r="R4417" i="1"/>
  <c r="S4417" i="1" s="1"/>
  <c r="R4418" i="1"/>
  <c r="S4418" i="1" s="1"/>
  <c r="R4419" i="1"/>
  <c r="S4419" i="1" s="1"/>
  <c r="R4420" i="1"/>
  <c r="S4420" i="1" s="1"/>
  <c r="R4421" i="1"/>
  <c r="S4421" i="1" s="1"/>
  <c r="R4422" i="1"/>
  <c r="S4422" i="1" s="1"/>
  <c r="R4423" i="1"/>
  <c r="S4423" i="1" s="1"/>
  <c r="R4424" i="1"/>
  <c r="S4424" i="1" s="1"/>
  <c r="R4425" i="1"/>
  <c r="S4425" i="1" s="1"/>
  <c r="R4426" i="1"/>
  <c r="S4426" i="1" s="1"/>
  <c r="R4427" i="1"/>
  <c r="S4427" i="1" s="1"/>
  <c r="R4428" i="1"/>
  <c r="S4428" i="1" s="1"/>
  <c r="R4429" i="1"/>
  <c r="S4429" i="1" s="1"/>
  <c r="R4430" i="1"/>
  <c r="S4430" i="1" s="1"/>
  <c r="R4431" i="1"/>
  <c r="S4431" i="1" s="1"/>
  <c r="R4432" i="1"/>
  <c r="S4432" i="1" s="1"/>
  <c r="R4433" i="1"/>
  <c r="S4433" i="1" s="1"/>
  <c r="R4434" i="1"/>
  <c r="S4434" i="1" s="1"/>
  <c r="R4435" i="1"/>
  <c r="S4435" i="1" s="1"/>
  <c r="R4436" i="1"/>
  <c r="S4436" i="1" s="1"/>
  <c r="R4437" i="1"/>
  <c r="S4437" i="1" s="1"/>
  <c r="R4438" i="1"/>
  <c r="S4438" i="1" s="1"/>
  <c r="R4439" i="1"/>
  <c r="S4439" i="1" s="1"/>
  <c r="R4440" i="1"/>
  <c r="S4440" i="1" s="1"/>
  <c r="R4441" i="1"/>
  <c r="S4441" i="1" s="1"/>
  <c r="R4442" i="1"/>
  <c r="S4442" i="1" s="1"/>
  <c r="R4443" i="1"/>
  <c r="S4443" i="1" s="1"/>
  <c r="R4444" i="1"/>
  <c r="S4444" i="1" s="1"/>
  <c r="R4445" i="1"/>
  <c r="S4445" i="1" s="1"/>
  <c r="R4446" i="1"/>
  <c r="S4446" i="1" s="1"/>
  <c r="R4447" i="1"/>
  <c r="S4447" i="1" s="1"/>
  <c r="R4448" i="1"/>
  <c r="S4448" i="1" s="1"/>
  <c r="R4449" i="1"/>
  <c r="S4449" i="1" s="1"/>
  <c r="R4450" i="1"/>
  <c r="S4450" i="1" s="1"/>
  <c r="R4451" i="1"/>
  <c r="S4451" i="1" s="1"/>
  <c r="R4452" i="1"/>
  <c r="S4452" i="1" s="1"/>
  <c r="R4453" i="1"/>
  <c r="S4453" i="1" s="1"/>
  <c r="R4454" i="1"/>
  <c r="S4454" i="1" s="1"/>
  <c r="R4455" i="1"/>
  <c r="S4455" i="1" s="1"/>
  <c r="R4456" i="1"/>
  <c r="S4456" i="1" s="1"/>
  <c r="R4457" i="1"/>
  <c r="S4457" i="1" s="1"/>
  <c r="R4458" i="1"/>
  <c r="S4458" i="1" s="1"/>
  <c r="R4459" i="1"/>
  <c r="S4459" i="1" s="1"/>
  <c r="R4460" i="1"/>
  <c r="S4460" i="1" s="1"/>
  <c r="R4461" i="1"/>
  <c r="S4461" i="1" s="1"/>
  <c r="R4462" i="1"/>
  <c r="S4462" i="1" s="1"/>
  <c r="R4463" i="1"/>
  <c r="S4463" i="1" s="1"/>
  <c r="R4464" i="1"/>
  <c r="S4464" i="1" s="1"/>
  <c r="R4465" i="1"/>
  <c r="S4465" i="1" s="1"/>
  <c r="R4466" i="1"/>
  <c r="S4466" i="1" s="1"/>
  <c r="R4467" i="1"/>
  <c r="S4467" i="1" s="1"/>
  <c r="R4468" i="1"/>
  <c r="S4468" i="1" s="1"/>
  <c r="R4469" i="1"/>
  <c r="S4469" i="1" s="1"/>
  <c r="R4470" i="1"/>
  <c r="S4470" i="1" s="1"/>
  <c r="R4471" i="1"/>
  <c r="S4471" i="1" s="1"/>
  <c r="R4472" i="1"/>
  <c r="S4472" i="1" s="1"/>
  <c r="R4473" i="1"/>
  <c r="S4473" i="1" s="1"/>
  <c r="R4474" i="1"/>
  <c r="S4474" i="1" s="1"/>
  <c r="R4475" i="1"/>
  <c r="S4475" i="1" s="1"/>
  <c r="R4476" i="1"/>
  <c r="S4476" i="1" s="1"/>
  <c r="R4477" i="1"/>
  <c r="S4477" i="1" s="1"/>
  <c r="R4478" i="1"/>
  <c r="S4478" i="1" s="1"/>
  <c r="R4479" i="1"/>
  <c r="S4479" i="1" s="1"/>
  <c r="R4480" i="1"/>
  <c r="S4480" i="1" s="1"/>
  <c r="R4481" i="1"/>
  <c r="S4481" i="1" s="1"/>
  <c r="R4482" i="1"/>
  <c r="S4482" i="1" s="1"/>
  <c r="R4483" i="1"/>
  <c r="S4483" i="1" s="1"/>
  <c r="R4484" i="1"/>
  <c r="S4484" i="1" s="1"/>
  <c r="R4485" i="1"/>
  <c r="S4485" i="1" s="1"/>
  <c r="R4486" i="1"/>
  <c r="S4486" i="1" s="1"/>
  <c r="R4487" i="1"/>
  <c r="S4487" i="1" s="1"/>
  <c r="R4488" i="1"/>
  <c r="S4488" i="1" s="1"/>
  <c r="R4489" i="1"/>
  <c r="S4489" i="1" s="1"/>
  <c r="R4490" i="1"/>
  <c r="S4490" i="1" s="1"/>
  <c r="R4491" i="1"/>
  <c r="S4491" i="1" s="1"/>
  <c r="R4492" i="1"/>
  <c r="S4492" i="1" s="1"/>
  <c r="R4493" i="1"/>
  <c r="S4493" i="1" s="1"/>
  <c r="R4494" i="1"/>
  <c r="S4494" i="1" s="1"/>
  <c r="R4495" i="1"/>
  <c r="S4495" i="1" s="1"/>
  <c r="R4496" i="1"/>
  <c r="S4496" i="1" s="1"/>
  <c r="R4497" i="1"/>
  <c r="S4497" i="1" s="1"/>
  <c r="R4498" i="1"/>
  <c r="S4498" i="1" s="1"/>
  <c r="R4499" i="1"/>
  <c r="S4499" i="1" s="1"/>
  <c r="R4500" i="1"/>
  <c r="S4500" i="1" s="1"/>
  <c r="R4501" i="1"/>
  <c r="S4501" i="1" s="1"/>
  <c r="R4502" i="1"/>
  <c r="S4502" i="1" s="1"/>
  <c r="R4503" i="1"/>
  <c r="S4503" i="1" s="1"/>
  <c r="R4504" i="1"/>
  <c r="S4504" i="1" s="1"/>
  <c r="R4505" i="1"/>
  <c r="S4505" i="1" s="1"/>
  <c r="R4506" i="1"/>
  <c r="S4506" i="1" s="1"/>
  <c r="R4507" i="1"/>
  <c r="S4507" i="1" s="1"/>
  <c r="R4508" i="1"/>
  <c r="S4508" i="1" s="1"/>
  <c r="R4509" i="1"/>
  <c r="S4509" i="1" s="1"/>
  <c r="R4510" i="1"/>
  <c r="S4510" i="1" s="1"/>
  <c r="R4511" i="1"/>
  <c r="S4511" i="1" s="1"/>
  <c r="R4512" i="1"/>
  <c r="S4512" i="1" s="1"/>
  <c r="R4513" i="1"/>
  <c r="S4513" i="1" s="1"/>
  <c r="R4514" i="1"/>
  <c r="S4514" i="1" s="1"/>
  <c r="R4515" i="1"/>
  <c r="S4515" i="1" s="1"/>
  <c r="R4516" i="1"/>
  <c r="S4516" i="1" s="1"/>
  <c r="R4517" i="1"/>
  <c r="S4517" i="1" s="1"/>
  <c r="R4518" i="1"/>
  <c r="S4518" i="1" s="1"/>
  <c r="R4519" i="1"/>
  <c r="S4519" i="1" s="1"/>
  <c r="R4520" i="1"/>
  <c r="S4520" i="1" s="1"/>
  <c r="R4521" i="1"/>
  <c r="S4521" i="1" s="1"/>
  <c r="R4522" i="1"/>
  <c r="S4522" i="1" s="1"/>
  <c r="R4523" i="1"/>
  <c r="S4523" i="1" s="1"/>
  <c r="R4524" i="1"/>
  <c r="S4524" i="1" s="1"/>
  <c r="R4525" i="1"/>
  <c r="S4525" i="1" s="1"/>
  <c r="R4526" i="1"/>
  <c r="S4526" i="1" s="1"/>
  <c r="R4527" i="1"/>
  <c r="S4527" i="1" s="1"/>
  <c r="R4528" i="1"/>
  <c r="S4528" i="1" s="1"/>
  <c r="R4529" i="1"/>
  <c r="S4529" i="1" s="1"/>
  <c r="R4530" i="1"/>
  <c r="S4530" i="1" s="1"/>
  <c r="R4531" i="1"/>
  <c r="S4531" i="1" s="1"/>
  <c r="R4532" i="1"/>
  <c r="S4532" i="1" s="1"/>
  <c r="R4533" i="1"/>
  <c r="S4533" i="1" s="1"/>
  <c r="R4534" i="1"/>
  <c r="S4534" i="1" s="1"/>
  <c r="R4535" i="1"/>
  <c r="S4535" i="1" s="1"/>
  <c r="R4536" i="1"/>
  <c r="S4536" i="1" s="1"/>
  <c r="R4537" i="1"/>
  <c r="S4537" i="1" s="1"/>
  <c r="R4538" i="1"/>
  <c r="S4538" i="1" s="1"/>
  <c r="R4539" i="1"/>
  <c r="S4539" i="1" s="1"/>
  <c r="R4540" i="1"/>
  <c r="S4540" i="1" s="1"/>
  <c r="R4541" i="1"/>
  <c r="S4541" i="1" s="1"/>
  <c r="R4542" i="1"/>
  <c r="S4542" i="1" s="1"/>
  <c r="R4543" i="1"/>
  <c r="S4543" i="1" s="1"/>
  <c r="R4544" i="1"/>
  <c r="S4544" i="1" s="1"/>
  <c r="R4545" i="1"/>
  <c r="S4545" i="1" s="1"/>
  <c r="R4546" i="1"/>
  <c r="S4546" i="1" s="1"/>
  <c r="R4547" i="1"/>
  <c r="S4547" i="1" s="1"/>
  <c r="R4548" i="1"/>
  <c r="S4548" i="1" s="1"/>
  <c r="R4549" i="1"/>
  <c r="S4549" i="1" s="1"/>
  <c r="R4550" i="1"/>
  <c r="S4550" i="1" s="1"/>
  <c r="R4551" i="1"/>
  <c r="S4551" i="1" s="1"/>
  <c r="R4552" i="1"/>
  <c r="S4552" i="1" s="1"/>
  <c r="R4553" i="1"/>
  <c r="S4553" i="1" s="1"/>
  <c r="R4554" i="1"/>
  <c r="S4554" i="1" s="1"/>
  <c r="R4555" i="1"/>
  <c r="S4555" i="1" s="1"/>
  <c r="R4556" i="1"/>
  <c r="S4556" i="1" s="1"/>
  <c r="R4557" i="1"/>
  <c r="S4557" i="1" s="1"/>
  <c r="R4558" i="1"/>
  <c r="S4558" i="1" s="1"/>
  <c r="R4559" i="1"/>
  <c r="S4559" i="1" s="1"/>
  <c r="R4560" i="1"/>
  <c r="S4560" i="1" s="1"/>
  <c r="R4561" i="1"/>
  <c r="S4561" i="1" s="1"/>
  <c r="R4562" i="1"/>
  <c r="S4562" i="1" s="1"/>
  <c r="R4563" i="1"/>
  <c r="S4563" i="1" s="1"/>
  <c r="R4564" i="1"/>
  <c r="S4564" i="1" s="1"/>
  <c r="R4565" i="1"/>
  <c r="S4565" i="1" s="1"/>
  <c r="R4566" i="1"/>
  <c r="S4566" i="1" s="1"/>
  <c r="R4567" i="1"/>
  <c r="S4567" i="1" s="1"/>
  <c r="R4568" i="1"/>
  <c r="S4568" i="1" s="1"/>
  <c r="R4569" i="1"/>
  <c r="S4569" i="1" s="1"/>
  <c r="R4570" i="1"/>
  <c r="S4570" i="1" s="1"/>
  <c r="R4571" i="1"/>
  <c r="S4571" i="1" s="1"/>
  <c r="R4572" i="1"/>
  <c r="S4572" i="1" s="1"/>
  <c r="R4573" i="1"/>
  <c r="S4573" i="1" s="1"/>
  <c r="R4574" i="1"/>
  <c r="S4574" i="1" s="1"/>
  <c r="R4575" i="1"/>
  <c r="S4575" i="1" s="1"/>
  <c r="R4576" i="1"/>
  <c r="S4576" i="1" s="1"/>
  <c r="R4577" i="1"/>
  <c r="S4577" i="1" s="1"/>
  <c r="R4578" i="1"/>
  <c r="S4578" i="1" s="1"/>
  <c r="R4579" i="1"/>
  <c r="S4579" i="1" s="1"/>
  <c r="R4580" i="1"/>
  <c r="S4580" i="1" s="1"/>
  <c r="R4581" i="1"/>
  <c r="S4581" i="1" s="1"/>
  <c r="R4582" i="1"/>
  <c r="S4582" i="1" s="1"/>
  <c r="R4583" i="1"/>
  <c r="S4583" i="1" s="1"/>
  <c r="R4584" i="1"/>
  <c r="S4584" i="1" s="1"/>
  <c r="R4585" i="1"/>
  <c r="S4585" i="1" s="1"/>
  <c r="R4586" i="1"/>
  <c r="S4586" i="1" s="1"/>
  <c r="R4587" i="1"/>
  <c r="S4587" i="1" s="1"/>
  <c r="R4588" i="1"/>
  <c r="S4588" i="1" s="1"/>
  <c r="R4589" i="1"/>
  <c r="S4589" i="1" s="1"/>
  <c r="R4590" i="1"/>
  <c r="S4590" i="1" s="1"/>
  <c r="R4591" i="1"/>
  <c r="S4591" i="1" s="1"/>
  <c r="R4592" i="1"/>
  <c r="S4592" i="1" s="1"/>
  <c r="R4593" i="1"/>
  <c r="S4593" i="1" s="1"/>
  <c r="R4594" i="1"/>
  <c r="S4594" i="1" s="1"/>
  <c r="R4595" i="1"/>
  <c r="S4595" i="1" s="1"/>
  <c r="R4596" i="1"/>
  <c r="S4596" i="1" s="1"/>
  <c r="R4597" i="1"/>
  <c r="S4597" i="1" s="1"/>
  <c r="R4598" i="1"/>
  <c r="S4598" i="1" s="1"/>
  <c r="R4599" i="1"/>
  <c r="S4599" i="1" s="1"/>
  <c r="R4600" i="1"/>
  <c r="S4600" i="1" s="1"/>
  <c r="R4601" i="1"/>
  <c r="S4601" i="1" s="1"/>
  <c r="R4602" i="1"/>
  <c r="S4602" i="1" s="1"/>
  <c r="R4603" i="1"/>
  <c r="S4603" i="1" s="1"/>
  <c r="R4604" i="1"/>
  <c r="S4604" i="1" s="1"/>
  <c r="R4605" i="1"/>
  <c r="S4605" i="1" s="1"/>
  <c r="R4606" i="1"/>
  <c r="S4606" i="1" s="1"/>
  <c r="R4607" i="1"/>
  <c r="S4607" i="1" s="1"/>
  <c r="R4608" i="1"/>
  <c r="S4608" i="1" s="1"/>
  <c r="R4609" i="1"/>
  <c r="S4609" i="1" s="1"/>
  <c r="R4610" i="1"/>
  <c r="S4610" i="1" s="1"/>
  <c r="R4611" i="1"/>
  <c r="S4611" i="1" s="1"/>
  <c r="R4612" i="1"/>
  <c r="S4612" i="1" s="1"/>
  <c r="R4613" i="1"/>
  <c r="S4613" i="1" s="1"/>
  <c r="R4614" i="1"/>
  <c r="S4614" i="1" s="1"/>
  <c r="R4615" i="1"/>
  <c r="S4615" i="1" s="1"/>
  <c r="R4616" i="1"/>
  <c r="S4616" i="1" s="1"/>
  <c r="R4617" i="1"/>
  <c r="S4617" i="1" s="1"/>
  <c r="R4618" i="1"/>
  <c r="S4618" i="1" s="1"/>
  <c r="R4619" i="1"/>
  <c r="S4619" i="1" s="1"/>
  <c r="R4620" i="1"/>
  <c r="S4620" i="1" s="1"/>
  <c r="R4621" i="1"/>
  <c r="S4621" i="1" s="1"/>
  <c r="R4622" i="1"/>
  <c r="S4622" i="1" s="1"/>
  <c r="R4623" i="1"/>
  <c r="S4623" i="1" s="1"/>
  <c r="R4624" i="1"/>
  <c r="S4624" i="1" s="1"/>
  <c r="R4625" i="1"/>
  <c r="S4625" i="1" s="1"/>
  <c r="R4626" i="1"/>
  <c r="S4626" i="1" s="1"/>
  <c r="R4627" i="1"/>
  <c r="S4627" i="1" s="1"/>
  <c r="R4628" i="1"/>
  <c r="S4628" i="1" s="1"/>
  <c r="R4629" i="1"/>
  <c r="S4629" i="1" s="1"/>
  <c r="R4630" i="1"/>
  <c r="S4630" i="1" s="1"/>
  <c r="R4631" i="1"/>
  <c r="S4631" i="1" s="1"/>
  <c r="R4632" i="1"/>
  <c r="S4632" i="1" s="1"/>
  <c r="R4633" i="1"/>
  <c r="S4633" i="1" s="1"/>
  <c r="R4634" i="1"/>
  <c r="S4634" i="1" s="1"/>
  <c r="R4635" i="1"/>
  <c r="S4635" i="1" s="1"/>
  <c r="R4636" i="1"/>
  <c r="S4636" i="1" s="1"/>
  <c r="R4637" i="1"/>
  <c r="S4637" i="1" s="1"/>
  <c r="R4638" i="1"/>
  <c r="S4638" i="1" s="1"/>
  <c r="R4639" i="1"/>
  <c r="S4639" i="1" s="1"/>
  <c r="R4640" i="1"/>
  <c r="S4640" i="1" s="1"/>
  <c r="R4641" i="1"/>
  <c r="S4641" i="1" s="1"/>
  <c r="R4642" i="1"/>
  <c r="S4642" i="1" s="1"/>
  <c r="R4643" i="1"/>
  <c r="S4643" i="1" s="1"/>
  <c r="R4644" i="1"/>
  <c r="S4644" i="1" s="1"/>
  <c r="R4645" i="1"/>
  <c r="S4645" i="1" s="1"/>
  <c r="R4646" i="1"/>
  <c r="S4646" i="1" s="1"/>
  <c r="R4647" i="1"/>
  <c r="S4647" i="1" s="1"/>
  <c r="R4648" i="1"/>
  <c r="S4648" i="1" s="1"/>
  <c r="R4649" i="1"/>
  <c r="S4649" i="1" s="1"/>
  <c r="R4650" i="1"/>
  <c r="S4650" i="1" s="1"/>
  <c r="R4651" i="1"/>
  <c r="S4651" i="1" s="1"/>
  <c r="R4652" i="1"/>
  <c r="S4652" i="1" s="1"/>
  <c r="R4653" i="1"/>
  <c r="S4653" i="1" s="1"/>
  <c r="R4654" i="1"/>
  <c r="S4654" i="1" s="1"/>
  <c r="R4655" i="1"/>
  <c r="S4655" i="1" s="1"/>
  <c r="R4656" i="1"/>
  <c r="S4656" i="1" s="1"/>
  <c r="R4657" i="1"/>
  <c r="S4657" i="1" s="1"/>
  <c r="R4658" i="1"/>
  <c r="S4658" i="1" s="1"/>
  <c r="R4659" i="1"/>
  <c r="S4659" i="1" s="1"/>
  <c r="R4660" i="1"/>
  <c r="S4660" i="1" s="1"/>
  <c r="R4661" i="1"/>
  <c r="S4661" i="1" s="1"/>
  <c r="R4662" i="1"/>
  <c r="S4662" i="1" s="1"/>
  <c r="R4663" i="1"/>
  <c r="S4663" i="1" s="1"/>
  <c r="R4664" i="1"/>
  <c r="S4664" i="1" s="1"/>
  <c r="R4665" i="1"/>
  <c r="S4665" i="1" s="1"/>
  <c r="R4666" i="1"/>
  <c r="S4666" i="1" s="1"/>
  <c r="R4667" i="1"/>
  <c r="S4667" i="1" s="1"/>
  <c r="R4668" i="1"/>
  <c r="S4668" i="1" s="1"/>
  <c r="R4669" i="1"/>
  <c r="S4669" i="1" s="1"/>
  <c r="R4670" i="1"/>
  <c r="S4670" i="1" s="1"/>
  <c r="R4671" i="1"/>
  <c r="S4671" i="1" s="1"/>
  <c r="R4672" i="1"/>
  <c r="S4672" i="1" s="1"/>
  <c r="R4673" i="1"/>
  <c r="S4673" i="1" s="1"/>
  <c r="R4674" i="1"/>
  <c r="S4674" i="1" s="1"/>
  <c r="R4675" i="1"/>
  <c r="S4675" i="1" s="1"/>
  <c r="R4676" i="1"/>
  <c r="S4676" i="1" s="1"/>
  <c r="R4677" i="1"/>
  <c r="S4677" i="1" s="1"/>
  <c r="R4678" i="1"/>
  <c r="S4678" i="1" s="1"/>
  <c r="R4679" i="1"/>
  <c r="S4679" i="1" s="1"/>
  <c r="R4680" i="1"/>
  <c r="S4680" i="1" s="1"/>
  <c r="R4681" i="1"/>
  <c r="S4681" i="1" s="1"/>
  <c r="R4682" i="1"/>
  <c r="S4682" i="1" s="1"/>
  <c r="R4683" i="1"/>
  <c r="S4683" i="1" s="1"/>
  <c r="R4684" i="1"/>
  <c r="S4684" i="1" s="1"/>
  <c r="R4685" i="1"/>
  <c r="S4685" i="1" s="1"/>
  <c r="R4686" i="1"/>
  <c r="S4686" i="1" s="1"/>
  <c r="R4687" i="1"/>
  <c r="S4687" i="1" s="1"/>
  <c r="R4688" i="1"/>
  <c r="S4688" i="1" s="1"/>
  <c r="R4689" i="1"/>
  <c r="S4689" i="1" s="1"/>
  <c r="R4690" i="1"/>
  <c r="S4690" i="1" s="1"/>
  <c r="R4691" i="1"/>
  <c r="S4691" i="1" s="1"/>
  <c r="R4692" i="1"/>
  <c r="S4692" i="1" s="1"/>
  <c r="R4693" i="1"/>
  <c r="S4693" i="1" s="1"/>
  <c r="R4694" i="1"/>
  <c r="S4694" i="1" s="1"/>
  <c r="R4695" i="1"/>
  <c r="S4695" i="1" s="1"/>
  <c r="R4696" i="1"/>
  <c r="S4696" i="1" s="1"/>
  <c r="R4697" i="1"/>
  <c r="S4697" i="1" s="1"/>
  <c r="R4698" i="1"/>
  <c r="S4698" i="1" s="1"/>
  <c r="R4699" i="1"/>
  <c r="S4699" i="1" s="1"/>
  <c r="R4700" i="1"/>
  <c r="S4700" i="1" s="1"/>
  <c r="R4701" i="1"/>
  <c r="S4701" i="1" s="1"/>
  <c r="R4702" i="1"/>
  <c r="S4702" i="1" s="1"/>
  <c r="R4703" i="1"/>
  <c r="S4703" i="1" s="1"/>
  <c r="R4704" i="1"/>
  <c r="S4704" i="1" s="1"/>
  <c r="R4705" i="1"/>
  <c r="S4705" i="1" s="1"/>
  <c r="R4706" i="1"/>
  <c r="S4706" i="1" s="1"/>
  <c r="R4707" i="1"/>
  <c r="S4707" i="1" s="1"/>
  <c r="R4708" i="1"/>
  <c r="S4708" i="1" s="1"/>
  <c r="R4709" i="1"/>
  <c r="S4709" i="1" s="1"/>
  <c r="R4710" i="1"/>
  <c r="S4710" i="1" s="1"/>
  <c r="R4711" i="1"/>
  <c r="S4711" i="1" s="1"/>
  <c r="R4712" i="1"/>
  <c r="S4712" i="1" s="1"/>
  <c r="R4713" i="1"/>
  <c r="S4713" i="1" s="1"/>
  <c r="R4714" i="1"/>
  <c r="S4714" i="1" s="1"/>
  <c r="R4715" i="1"/>
  <c r="S4715" i="1" s="1"/>
  <c r="R4716" i="1"/>
  <c r="S4716" i="1" s="1"/>
  <c r="R4717" i="1"/>
  <c r="S4717" i="1" s="1"/>
  <c r="R4718" i="1"/>
  <c r="S4718" i="1" s="1"/>
  <c r="R4719" i="1"/>
  <c r="S4719" i="1" s="1"/>
  <c r="R4720" i="1"/>
  <c r="S4720" i="1" s="1"/>
  <c r="R4721" i="1"/>
  <c r="S4721" i="1" s="1"/>
  <c r="R4722" i="1"/>
  <c r="S4722" i="1" s="1"/>
  <c r="R4723" i="1"/>
  <c r="S4723" i="1" s="1"/>
  <c r="R4724" i="1"/>
  <c r="S4724" i="1" s="1"/>
  <c r="R4725" i="1"/>
  <c r="S4725" i="1" s="1"/>
  <c r="R4726" i="1"/>
  <c r="S4726" i="1" s="1"/>
  <c r="R4727" i="1"/>
  <c r="S4727" i="1" s="1"/>
  <c r="R4728" i="1"/>
  <c r="S4728" i="1" s="1"/>
  <c r="R4729" i="1"/>
  <c r="S4729" i="1" s="1"/>
  <c r="R4730" i="1"/>
  <c r="S4730" i="1" s="1"/>
  <c r="R4731" i="1"/>
  <c r="S4731" i="1" s="1"/>
  <c r="R4732" i="1"/>
  <c r="S4732" i="1" s="1"/>
  <c r="R4733" i="1"/>
  <c r="S4733" i="1" s="1"/>
  <c r="R4734" i="1"/>
  <c r="S4734" i="1" s="1"/>
  <c r="R4735" i="1"/>
  <c r="S4735" i="1" s="1"/>
  <c r="R4736" i="1"/>
  <c r="S4736" i="1" s="1"/>
  <c r="R4737" i="1"/>
  <c r="S4737" i="1" s="1"/>
  <c r="R4738" i="1"/>
  <c r="S4738" i="1" s="1"/>
  <c r="R4739" i="1"/>
  <c r="S4739" i="1" s="1"/>
  <c r="R4740" i="1"/>
  <c r="S4740" i="1" s="1"/>
  <c r="R4741" i="1"/>
  <c r="S4741" i="1" s="1"/>
  <c r="R4742" i="1"/>
  <c r="S4742" i="1" s="1"/>
  <c r="R4743" i="1"/>
  <c r="S4743" i="1" s="1"/>
  <c r="R4744" i="1"/>
  <c r="S4744" i="1" s="1"/>
  <c r="R4745" i="1"/>
  <c r="S4745" i="1" s="1"/>
  <c r="R4746" i="1"/>
  <c r="S4746" i="1" s="1"/>
  <c r="R4747" i="1"/>
  <c r="S4747" i="1" s="1"/>
  <c r="R4748" i="1"/>
  <c r="S4748" i="1" s="1"/>
  <c r="R4749" i="1"/>
  <c r="S4749" i="1" s="1"/>
  <c r="R4750" i="1"/>
  <c r="S4750" i="1" s="1"/>
  <c r="R4751" i="1"/>
  <c r="S4751" i="1" s="1"/>
  <c r="R4752" i="1"/>
  <c r="S4752" i="1" s="1"/>
  <c r="R4753" i="1"/>
  <c r="S4753" i="1" s="1"/>
  <c r="R4754" i="1"/>
  <c r="S4754" i="1" s="1"/>
  <c r="R4755" i="1"/>
  <c r="S4755" i="1" s="1"/>
  <c r="R4756" i="1"/>
  <c r="S4756" i="1" s="1"/>
  <c r="R4757" i="1"/>
  <c r="S4757" i="1" s="1"/>
  <c r="R4758" i="1"/>
  <c r="S4758" i="1" s="1"/>
  <c r="R4759" i="1"/>
  <c r="S4759" i="1" s="1"/>
  <c r="R4760" i="1"/>
  <c r="S4760" i="1" s="1"/>
  <c r="R4761" i="1"/>
  <c r="S4761" i="1" s="1"/>
  <c r="R4762" i="1"/>
  <c r="S4762" i="1" s="1"/>
  <c r="R4763" i="1"/>
  <c r="S4763" i="1" s="1"/>
  <c r="R4764" i="1"/>
  <c r="S4764" i="1" s="1"/>
  <c r="R4765" i="1"/>
  <c r="S4765" i="1" s="1"/>
  <c r="R4766" i="1"/>
  <c r="S4766" i="1" s="1"/>
  <c r="R4767" i="1"/>
  <c r="S4767" i="1" s="1"/>
  <c r="R4768" i="1"/>
  <c r="S4768" i="1" s="1"/>
  <c r="R4769" i="1"/>
  <c r="S4769" i="1" s="1"/>
  <c r="R4770" i="1"/>
  <c r="S4770" i="1" s="1"/>
  <c r="R4771" i="1"/>
  <c r="S4771" i="1" s="1"/>
  <c r="R4772" i="1"/>
  <c r="S4772" i="1" s="1"/>
  <c r="R4773" i="1"/>
  <c r="S4773" i="1" s="1"/>
  <c r="R4774" i="1"/>
  <c r="S4774" i="1" s="1"/>
  <c r="R4775" i="1"/>
  <c r="S4775" i="1" s="1"/>
  <c r="R4776" i="1"/>
  <c r="S4776" i="1" s="1"/>
  <c r="R4777" i="1"/>
  <c r="S4777" i="1" s="1"/>
  <c r="R4778" i="1"/>
  <c r="S4778" i="1" s="1"/>
  <c r="R4779" i="1"/>
  <c r="S4779" i="1" s="1"/>
  <c r="R4780" i="1"/>
  <c r="S4780" i="1" s="1"/>
  <c r="R4781" i="1"/>
  <c r="S4781" i="1" s="1"/>
  <c r="R4782" i="1"/>
  <c r="S4782" i="1" s="1"/>
  <c r="R4783" i="1"/>
  <c r="S4783" i="1" s="1"/>
  <c r="R4784" i="1"/>
  <c r="S4784" i="1" s="1"/>
  <c r="R4785" i="1"/>
  <c r="S4785" i="1" s="1"/>
  <c r="R4786" i="1"/>
  <c r="S4786" i="1" s="1"/>
  <c r="R4787" i="1"/>
  <c r="S4787" i="1" s="1"/>
  <c r="R4788" i="1"/>
  <c r="S4788" i="1" s="1"/>
  <c r="R4789" i="1"/>
  <c r="S4789" i="1" s="1"/>
  <c r="R4790" i="1"/>
  <c r="S4790" i="1" s="1"/>
  <c r="R4791" i="1"/>
  <c r="S4791" i="1" s="1"/>
  <c r="R4792" i="1"/>
  <c r="S4792" i="1" s="1"/>
  <c r="R4793" i="1"/>
  <c r="S4793" i="1" s="1"/>
  <c r="R4794" i="1"/>
  <c r="S4794" i="1" s="1"/>
  <c r="R4795" i="1"/>
  <c r="S4795" i="1" s="1"/>
  <c r="R4796" i="1"/>
  <c r="S4796" i="1" s="1"/>
  <c r="R4797" i="1"/>
  <c r="S4797" i="1" s="1"/>
  <c r="R4798" i="1"/>
  <c r="S4798" i="1" s="1"/>
  <c r="R4799" i="1"/>
  <c r="S4799" i="1" s="1"/>
  <c r="R4800" i="1"/>
  <c r="S4800" i="1" s="1"/>
  <c r="R4801" i="1"/>
  <c r="S4801" i="1" s="1"/>
  <c r="R4802" i="1"/>
  <c r="S4802" i="1" s="1"/>
  <c r="R4803" i="1"/>
  <c r="S4803" i="1" s="1"/>
  <c r="R4804" i="1"/>
  <c r="S4804" i="1" s="1"/>
  <c r="R4805" i="1"/>
  <c r="S4805" i="1" s="1"/>
  <c r="R4806" i="1"/>
  <c r="S4806" i="1" s="1"/>
  <c r="R4807" i="1"/>
  <c r="S4807" i="1" s="1"/>
  <c r="R4808" i="1"/>
  <c r="S4808" i="1" s="1"/>
  <c r="R4809" i="1"/>
  <c r="S4809" i="1" s="1"/>
  <c r="R4810" i="1"/>
  <c r="S4810" i="1" s="1"/>
  <c r="R4811" i="1"/>
  <c r="S4811" i="1" s="1"/>
  <c r="R4812" i="1"/>
  <c r="S4812" i="1" s="1"/>
  <c r="R4813" i="1"/>
  <c r="S4813" i="1" s="1"/>
  <c r="R4814" i="1"/>
  <c r="S4814" i="1" s="1"/>
  <c r="R4815" i="1"/>
  <c r="S4815" i="1" s="1"/>
  <c r="R4816" i="1"/>
  <c r="S4816" i="1" s="1"/>
  <c r="R4817" i="1"/>
  <c r="S4817" i="1" s="1"/>
  <c r="R4818" i="1"/>
  <c r="S4818" i="1" s="1"/>
  <c r="R4819" i="1"/>
  <c r="S4819" i="1" s="1"/>
  <c r="R4820" i="1"/>
  <c r="S4820" i="1" s="1"/>
  <c r="R4821" i="1"/>
  <c r="S4821" i="1" s="1"/>
  <c r="R4822" i="1"/>
  <c r="S4822" i="1" s="1"/>
  <c r="R4823" i="1"/>
  <c r="S4823" i="1" s="1"/>
  <c r="R4824" i="1"/>
  <c r="S4824" i="1" s="1"/>
  <c r="R4825" i="1"/>
  <c r="S4825" i="1" s="1"/>
  <c r="R4826" i="1"/>
  <c r="S4826" i="1" s="1"/>
  <c r="R4827" i="1"/>
  <c r="S4827" i="1" s="1"/>
  <c r="R4828" i="1"/>
  <c r="S4828" i="1" s="1"/>
  <c r="R4829" i="1"/>
  <c r="S4829" i="1" s="1"/>
  <c r="R4830" i="1"/>
  <c r="S4830" i="1" s="1"/>
  <c r="R4831" i="1"/>
  <c r="S4831" i="1" s="1"/>
  <c r="R4832" i="1"/>
  <c r="S4832" i="1" s="1"/>
  <c r="R4833" i="1"/>
  <c r="S4833" i="1" s="1"/>
  <c r="R4834" i="1"/>
  <c r="S4834" i="1" s="1"/>
  <c r="R4835" i="1"/>
  <c r="S4835" i="1" s="1"/>
  <c r="R4836" i="1"/>
  <c r="S4836" i="1" s="1"/>
  <c r="R4837" i="1"/>
  <c r="S4837" i="1" s="1"/>
  <c r="R4838" i="1"/>
  <c r="S4838" i="1" s="1"/>
  <c r="R4839" i="1"/>
  <c r="S4839" i="1" s="1"/>
  <c r="R4840" i="1"/>
  <c r="S4840" i="1" s="1"/>
  <c r="R4841" i="1"/>
  <c r="S4841" i="1" s="1"/>
  <c r="R4842" i="1"/>
  <c r="S4842" i="1" s="1"/>
  <c r="R4843" i="1"/>
  <c r="S4843" i="1" s="1"/>
  <c r="R4844" i="1"/>
  <c r="S4844" i="1" s="1"/>
  <c r="R4845" i="1"/>
  <c r="S4845" i="1" s="1"/>
  <c r="R4846" i="1"/>
  <c r="S4846" i="1" s="1"/>
  <c r="R4847" i="1"/>
  <c r="S4847" i="1" s="1"/>
  <c r="R4848" i="1"/>
  <c r="S4848" i="1" s="1"/>
  <c r="R4849" i="1"/>
  <c r="S4849" i="1" s="1"/>
  <c r="R4850" i="1"/>
  <c r="S4850" i="1" s="1"/>
  <c r="R4851" i="1"/>
  <c r="S4851" i="1" s="1"/>
  <c r="R4852" i="1"/>
  <c r="S4852" i="1" s="1"/>
  <c r="R4853" i="1"/>
  <c r="S4853" i="1" s="1"/>
  <c r="R4854" i="1"/>
  <c r="S4854" i="1" s="1"/>
  <c r="R4855" i="1"/>
  <c r="S4855" i="1" s="1"/>
  <c r="R4856" i="1"/>
  <c r="S4856" i="1" s="1"/>
  <c r="R4857" i="1"/>
  <c r="S4857" i="1" s="1"/>
  <c r="R4858" i="1"/>
  <c r="S4858" i="1" s="1"/>
  <c r="R4859" i="1"/>
  <c r="S4859" i="1" s="1"/>
  <c r="R4860" i="1"/>
  <c r="S4860" i="1" s="1"/>
  <c r="R4861" i="1"/>
  <c r="S4861" i="1" s="1"/>
  <c r="R4862" i="1"/>
  <c r="S4862" i="1" s="1"/>
  <c r="R4863" i="1"/>
  <c r="S4863" i="1" s="1"/>
  <c r="R4864" i="1"/>
  <c r="S4864" i="1" s="1"/>
  <c r="R4865" i="1"/>
  <c r="S4865" i="1" s="1"/>
  <c r="R4866" i="1"/>
  <c r="S4866" i="1" s="1"/>
  <c r="R4867" i="1"/>
  <c r="S4867" i="1" s="1"/>
  <c r="R4868" i="1"/>
  <c r="S4868" i="1" s="1"/>
  <c r="R4869" i="1"/>
  <c r="S4869" i="1" s="1"/>
  <c r="R4870" i="1"/>
  <c r="S4870" i="1" s="1"/>
  <c r="R4871" i="1"/>
  <c r="S4871" i="1" s="1"/>
  <c r="R4872" i="1"/>
  <c r="S4872" i="1" s="1"/>
  <c r="R4873" i="1"/>
  <c r="S4873" i="1" s="1"/>
  <c r="R4874" i="1"/>
  <c r="S4874" i="1" s="1"/>
  <c r="R4875" i="1"/>
  <c r="S4875" i="1" s="1"/>
  <c r="R4876" i="1"/>
  <c r="S4876" i="1" s="1"/>
  <c r="R4877" i="1"/>
  <c r="S4877" i="1" s="1"/>
  <c r="R4878" i="1"/>
  <c r="S4878" i="1" s="1"/>
  <c r="R4879" i="1"/>
  <c r="S4879" i="1" s="1"/>
  <c r="R4880" i="1"/>
  <c r="S4880" i="1" s="1"/>
  <c r="R4881" i="1"/>
  <c r="S4881" i="1" s="1"/>
  <c r="R4882" i="1"/>
  <c r="S4882" i="1" s="1"/>
  <c r="R4883" i="1"/>
  <c r="S4883" i="1" s="1"/>
  <c r="R4884" i="1"/>
  <c r="S4884" i="1" s="1"/>
  <c r="R4885" i="1"/>
  <c r="S4885" i="1" s="1"/>
  <c r="R4886" i="1"/>
  <c r="S4886" i="1" s="1"/>
  <c r="R4887" i="1"/>
  <c r="S4887" i="1" s="1"/>
  <c r="R4888" i="1"/>
  <c r="S4888" i="1" s="1"/>
  <c r="R4889" i="1"/>
  <c r="S4889" i="1" s="1"/>
  <c r="R4890" i="1"/>
  <c r="S4890" i="1" s="1"/>
  <c r="R4891" i="1"/>
  <c r="S4891" i="1" s="1"/>
  <c r="R4892" i="1"/>
  <c r="S4892" i="1" s="1"/>
  <c r="R4893" i="1"/>
  <c r="S4893" i="1" s="1"/>
  <c r="R4894" i="1"/>
  <c r="S4894" i="1" s="1"/>
  <c r="R4895" i="1"/>
  <c r="S4895" i="1" s="1"/>
  <c r="R4896" i="1"/>
  <c r="S4896" i="1" s="1"/>
  <c r="R4897" i="1"/>
  <c r="S4897" i="1" s="1"/>
  <c r="R4898" i="1"/>
  <c r="S4898" i="1" s="1"/>
  <c r="R4899" i="1"/>
  <c r="S4899" i="1" s="1"/>
  <c r="R4900" i="1"/>
  <c r="S4900" i="1" s="1"/>
  <c r="R4901" i="1"/>
  <c r="S4901" i="1" s="1"/>
  <c r="R4902" i="1"/>
  <c r="S4902" i="1" s="1"/>
  <c r="R4903" i="1"/>
  <c r="S4903" i="1" s="1"/>
  <c r="R4904" i="1"/>
  <c r="S4904" i="1" s="1"/>
  <c r="R4905" i="1"/>
  <c r="S4905" i="1" s="1"/>
  <c r="R4906" i="1"/>
  <c r="S4906" i="1" s="1"/>
  <c r="R4907" i="1"/>
  <c r="S4907" i="1" s="1"/>
  <c r="R4908" i="1"/>
  <c r="S4908" i="1" s="1"/>
  <c r="R4909" i="1"/>
  <c r="S4909" i="1" s="1"/>
  <c r="R4910" i="1"/>
  <c r="S4910" i="1" s="1"/>
  <c r="R4911" i="1"/>
  <c r="S4911" i="1" s="1"/>
  <c r="R4912" i="1"/>
  <c r="S4912" i="1" s="1"/>
  <c r="R4913" i="1"/>
  <c r="S4913" i="1" s="1"/>
  <c r="R4914" i="1"/>
  <c r="S4914" i="1" s="1"/>
  <c r="R4915" i="1"/>
  <c r="S4915" i="1" s="1"/>
  <c r="R4916" i="1"/>
  <c r="S4916" i="1" s="1"/>
  <c r="R4917" i="1"/>
  <c r="S4917" i="1" s="1"/>
  <c r="R4918" i="1"/>
  <c r="S4918" i="1" s="1"/>
  <c r="R4919" i="1"/>
  <c r="S4919" i="1" s="1"/>
  <c r="R4920" i="1"/>
  <c r="S4920" i="1" s="1"/>
  <c r="R4921" i="1"/>
  <c r="S4921" i="1" s="1"/>
  <c r="R4922" i="1"/>
  <c r="S4922" i="1" s="1"/>
  <c r="R4923" i="1"/>
  <c r="S4923" i="1" s="1"/>
  <c r="R4924" i="1"/>
  <c r="S4924" i="1" s="1"/>
  <c r="R4925" i="1"/>
  <c r="S4925" i="1" s="1"/>
  <c r="R4926" i="1"/>
  <c r="S4926" i="1" s="1"/>
  <c r="R4927" i="1"/>
  <c r="S4927" i="1" s="1"/>
  <c r="R4928" i="1"/>
  <c r="S4928" i="1" s="1"/>
  <c r="R4929" i="1"/>
  <c r="S4929" i="1" s="1"/>
  <c r="R4930" i="1"/>
  <c r="S4930" i="1" s="1"/>
  <c r="R4931" i="1"/>
  <c r="S4931" i="1" s="1"/>
  <c r="R4932" i="1"/>
  <c r="S4932" i="1" s="1"/>
  <c r="R4933" i="1"/>
  <c r="S4933" i="1" s="1"/>
  <c r="R4934" i="1"/>
  <c r="S4934" i="1" s="1"/>
  <c r="R4935" i="1"/>
  <c r="S4935" i="1" s="1"/>
  <c r="R4936" i="1"/>
  <c r="S4936" i="1" s="1"/>
  <c r="R4937" i="1"/>
  <c r="S4937" i="1" s="1"/>
  <c r="R4938" i="1"/>
  <c r="S4938" i="1" s="1"/>
  <c r="R4939" i="1"/>
  <c r="S4939" i="1" s="1"/>
  <c r="R4940" i="1"/>
  <c r="S4940" i="1" s="1"/>
  <c r="R4941" i="1"/>
  <c r="S4941" i="1" s="1"/>
  <c r="R4942" i="1"/>
  <c r="S4942" i="1" s="1"/>
  <c r="R4943" i="1"/>
  <c r="S4943" i="1" s="1"/>
  <c r="R4944" i="1"/>
  <c r="S4944" i="1" s="1"/>
  <c r="R4945" i="1"/>
  <c r="S4945" i="1" s="1"/>
  <c r="R4946" i="1"/>
  <c r="S4946" i="1" s="1"/>
  <c r="R4947" i="1"/>
  <c r="S4947" i="1" s="1"/>
  <c r="R4948" i="1"/>
  <c r="S4948" i="1" s="1"/>
  <c r="R4949" i="1"/>
  <c r="S4949" i="1" s="1"/>
  <c r="R4950" i="1"/>
  <c r="S4950" i="1" s="1"/>
  <c r="R4951" i="1"/>
  <c r="S4951" i="1" s="1"/>
  <c r="R4952" i="1"/>
  <c r="S4952" i="1" s="1"/>
  <c r="R4953" i="1"/>
  <c r="S4953" i="1" s="1"/>
  <c r="R4954" i="1"/>
  <c r="S4954" i="1" s="1"/>
  <c r="R4955" i="1"/>
  <c r="S4955" i="1" s="1"/>
  <c r="R4956" i="1"/>
  <c r="S4956" i="1" s="1"/>
  <c r="R4957" i="1"/>
  <c r="S4957" i="1" s="1"/>
  <c r="R4958" i="1"/>
  <c r="S4958" i="1" s="1"/>
  <c r="R4959" i="1"/>
  <c r="S4959" i="1" s="1"/>
  <c r="R4960" i="1"/>
  <c r="S4960" i="1" s="1"/>
  <c r="R4961" i="1"/>
  <c r="S4961" i="1" s="1"/>
  <c r="R4962" i="1"/>
  <c r="S4962" i="1" s="1"/>
  <c r="R4963" i="1"/>
  <c r="S4963" i="1" s="1"/>
  <c r="R4964" i="1"/>
  <c r="S4964" i="1" s="1"/>
  <c r="R4965" i="1"/>
  <c r="S4965" i="1" s="1"/>
  <c r="R4966" i="1"/>
  <c r="S4966" i="1" s="1"/>
  <c r="R4967" i="1"/>
  <c r="S4967" i="1" s="1"/>
  <c r="R4968" i="1"/>
  <c r="S4968" i="1" s="1"/>
  <c r="R4969" i="1"/>
  <c r="S4969" i="1" s="1"/>
  <c r="R4970" i="1"/>
  <c r="S4970" i="1" s="1"/>
  <c r="R4971" i="1"/>
  <c r="S4971" i="1" s="1"/>
  <c r="R4972" i="1"/>
  <c r="S4972" i="1" s="1"/>
  <c r="R4973" i="1"/>
  <c r="S4973" i="1" s="1"/>
  <c r="R4974" i="1"/>
  <c r="S4974" i="1" s="1"/>
  <c r="R4975" i="1"/>
  <c r="S4975" i="1" s="1"/>
  <c r="R4976" i="1"/>
  <c r="S4976" i="1" s="1"/>
  <c r="R4977" i="1"/>
  <c r="S4977" i="1" s="1"/>
  <c r="R4978" i="1"/>
  <c r="S4978" i="1" s="1"/>
  <c r="R4979" i="1"/>
  <c r="S4979" i="1" s="1"/>
  <c r="R4980" i="1"/>
  <c r="S4980" i="1" s="1"/>
  <c r="R4981" i="1"/>
  <c r="S4981" i="1" s="1"/>
  <c r="R4982" i="1"/>
  <c r="S4982" i="1" s="1"/>
  <c r="R4983" i="1"/>
  <c r="S4983" i="1" s="1"/>
  <c r="R4984" i="1"/>
  <c r="S4984" i="1" s="1"/>
  <c r="R4985" i="1"/>
  <c r="S4985" i="1" s="1"/>
  <c r="R4986" i="1"/>
  <c r="S4986" i="1" s="1"/>
  <c r="R4987" i="1"/>
  <c r="S4987" i="1" s="1"/>
  <c r="R4988" i="1"/>
  <c r="S4988" i="1" s="1"/>
  <c r="R4989" i="1"/>
  <c r="S4989" i="1" s="1"/>
  <c r="R4990" i="1"/>
  <c r="S4990" i="1" s="1"/>
  <c r="R4991" i="1"/>
  <c r="S4991" i="1" s="1"/>
  <c r="R4992" i="1"/>
  <c r="S4992" i="1" s="1"/>
  <c r="R4993" i="1"/>
  <c r="S4993" i="1" s="1"/>
  <c r="R4994" i="1"/>
  <c r="S4994" i="1" s="1"/>
  <c r="R4995" i="1"/>
  <c r="S4995" i="1" s="1"/>
  <c r="R4996" i="1"/>
  <c r="S4996" i="1" s="1"/>
  <c r="R4997" i="1"/>
  <c r="S4997" i="1" s="1"/>
  <c r="R4998" i="1"/>
  <c r="S4998" i="1" s="1"/>
  <c r="R4999" i="1"/>
  <c r="S4999" i="1" s="1"/>
  <c r="R5000" i="1"/>
  <c r="S5000" i="1" s="1"/>
  <c r="R5001" i="1"/>
  <c r="S5001" i="1" s="1"/>
  <c r="N2" i="1"/>
  <c r="N3" i="1"/>
  <c r="N4" i="1"/>
  <c r="N5" i="1"/>
  <c r="N6" i="1"/>
  <c r="N7" i="1"/>
  <c r="N8" i="1"/>
  <c r="N9" i="1"/>
  <c r="N10" i="1"/>
  <c r="N17" i="1"/>
  <c r="P17" i="1" s="1"/>
  <c r="N18" i="1"/>
  <c r="P18" i="1" s="1"/>
  <c r="N19" i="1"/>
  <c r="P19" i="1" s="1"/>
  <c r="N20" i="1"/>
  <c r="P20" i="1" s="1"/>
  <c r="N21" i="1"/>
  <c r="P21" i="1" s="1"/>
  <c r="N22" i="1"/>
  <c r="P22" i="1" s="1"/>
  <c r="N23" i="1"/>
  <c r="P23" i="1" s="1"/>
  <c r="N24" i="1"/>
  <c r="P24" i="1" s="1"/>
  <c r="N25" i="1"/>
  <c r="P25" i="1" s="1"/>
  <c r="N26" i="1"/>
  <c r="P26" i="1" s="1"/>
  <c r="N27" i="1"/>
  <c r="P27" i="1" s="1"/>
  <c r="N28" i="1"/>
  <c r="P28" i="1" s="1"/>
  <c r="N29" i="1"/>
  <c r="P29" i="1" s="1"/>
  <c r="N30" i="1"/>
  <c r="P30" i="1" s="1"/>
  <c r="N31" i="1"/>
  <c r="P31" i="1" s="1"/>
  <c r="N32" i="1"/>
  <c r="P32" i="1" s="1"/>
  <c r="N33" i="1"/>
  <c r="P33" i="1" s="1"/>
  <c r="N34" i="1"/>
  <c r="P34" i="1" s="1"/>
  <c r="N35" i="1"/>
  <c r="P35" i="1" s="1"/>
  <c r="N36" i="1"/>
  <c r="P36" i="1" s="1"/>
  <c r="N37" i="1"/>
  <c r="P37" i="1" s="1"/>
  <c r="N38" i="1"/>
  <c r="P38" i="1" s="1"/>
  <c r="N39" i="1"/>
  <c r="P39" i="1" s="1"/>
  <c r="N40" i="1"/>
  <c r="P40" i="1" s="1"/>
  <c r="N41" i="1"/>
  <c r="P41" i="1" s="1"/>
  <c r="N42" i="1"/>
  <c r="P42" i="1" s="1"/>
  <c r="N43" i="1"/>
  <c r="P43" i="1" s="1"/>
  <c r="N44" i="1"/>
  <c r="P44" i="1" s="1"/>
  <c r="N45" i="1"/>
  <c r="P45" i="1" s="1"/>
  <c r="N46" i="1"/>
  <c r="P46" i="1" s="1"/>
  <c r="N47" i="1"/>
  <c r="P47" i="1" s="1"/>
  <c r="N48" i="1"/>
  <c r="P48" i="1" s="1"/>
  <c r="N49" i="1"/>
  <c r="P49" i="1" s="1"/>
  <c r="N50" i="1"/>
  <c r="P50" i="1" s="1"/>
  <c r="N51" i="1"/>
  <c r="P51" i="1" s="1"/>
  <c r="N52" i="1"/>
  <c r="P52" i="1" s="1"/>
  <c r="N53" i="1"/>
  <c r="P53" i="1" s="1"/>
  <c r="N54" i="1"/>
  <c r="P54" i="1" s="1"/>
  <c r="N55" i="1"/>
  <c r="P55" i="1" s="1"/>
  <c r="N56" i="1"/>
  <c r="P56" i="1" s="1"/>
  <c r="N57" i="1"/>
  <c r="P57" i="1" s="1"/>
  <c r="N58" i="1"/>
  <c r="P58" i="1" s="1"/>
  <c r="N59" i="1"/>
  <c r="P59" i="1" s="1"/>
  <c r="N60" i="1"/>
  <c r="P60" i="1" s="1"/>
  <c r="N61" i="1"/>
  <c r="P61" i="1" s="1"/>
  <c r="N62" i="1"/>
  <c r="P62" i="1" s="1"/>
  <c r="N63" i="1"/>
  <c r="P63" i="1" s="1"/>
  <c r="N64" i="1"/>
  <c r="P64" i="1" s="1"/>
  <c r="N65" i="1"/>
  <c r="P65" i="1" s="1"/>
  <c r="N66" i="1"/>
  <c r="P66" i="1" s="1"/>
  <c r="N67" i="1"/>
  <c r="P67" i="1" s="1"/>
  <c r="N68" i="1"/>
  <c r="P68" i="1" s="1"/>
  <c r="N69" i="1"/>
  <c r="P69" i="1" s="1"/>
  <c r="N70" i="1"/>
  <c r="P70" i="1" s="1"/>
  <c r="N71" i="1"/>
  <c r="P71" i="1" s="1"/>
  <c r="N72" i="1"/>
  <c r="P72" i="1" s="1"/>
  <c r="N73" i="1"/>
  <c r="P73" i="1" s="1"/>
  <c r="N74" i="1"/>
  <c r="P74" i="1" s="1"/>
  <c r="N75" i="1"/>
  <c r="P75" i="1" s="1"/>
  <c r="N76" i="1"/>
  <c r="P76" i="1" s="1"/>
  <c r="N77" i="1"/>
  <c r="P77" i="1" s="1"/>
  <c r="N78" i="1"/>
  <c r="P78" i="1" s="1"/>
  <c r="N79" i="1"/>
  <c r="P79" i="1" s="1"/>
  <c r="N80" i="1"/>
  <c r="P80" i="1" s="1"/>
  <c r="N81" i="1"/>
  <c r="P81" i="1" s="1"/>
  <c r="N82" i="1"/>
  <c r="P82" i="1" s="1"/>
  <c r="N83" i="1"/>
  <c r="P83" i="1" s="1"/>
  <c r="N84" i="1"/>
  <c r="P84" i="1" s="1"/>
  <c r="N85" i="1"/>
  <c r="P85" i="1" s="1"/>
  <c r="N86" i="1"/>
  <c r="P86" i="1" s="1"/>
  <c r="N87" i="1"/>
  <c r="P87" i="1" s="1"/>
  <c r="N88" i="1"/>
  <c r="P88" i="1" s="1"/>
  <c r="N89" i="1"/>
  <c r="P89" i="1" s="1"/>
  <c r="N90" i="1"/>
  <c r="P90" i="1" s="1"/>
  <c r="N91" i="1"/>
  <c r="P91" i="1" s="1"/>
  <c r="N92" i="1"/>
  <c r="P92" i="1" s="1"/>
  <c r="N93" i="1"/>
  <c r="P93" i="1" s="1"/>
  <c r="N94" i="1"/>
  <c r="P94" i="1" s="1"/>
  <c r="N95" i="1"/>
  <c r="P95" i="1" s="1"/>
  <c r="N96" i="1"/>
  <c r="P96" i="1" s="1"/>
  <c r="N97" i="1"/>
  <c r="P97" i="1" s="1"/>
  <c r="N98" i="1"/>
  <c r="P98" i="1" s="1"/>
  <c r="N99" i="1"/>
  <c r="P99" i="1" s="1"/>
  <c r="N100" i="1"/>
  <c r="P100" i="1" s="1"/>
  <c r="N101" i="1"/>
  <c r="P101" i="1" s="1"/>
  <c r="N102" i="1"/>
  <c r="P102" i="1" s="1"/>
  <c r="N103" i="1"/>
  <c r="P103" i="1" s="1"/>
  <c r="N104" i="1"/>
  <c r="P104" i="1" s="1"/>
  <c r="N105" i="1"/>
  <c r="P105" i="1" s="1"/>
  <c r="N106" i="1"/>
  <c r="P106" i="1" s="1"/>
  <c r="N107" i="1"/>
  <c r="P107" i="1" s="1"/>
  <c r="N108" i="1"/>
  <c r="P108" i="1" s="1"/>
  <c r="N109" i="1"/>
  <c r="P109" i="1" s="1"/>
  <c r="N110" i="1"/>
  <c r="P110" i="1" s="1"/>
  <c r="N111" i="1"/>
  <c r="P111" i="1" s="1"/>
  <c r="N112" i="1"/>
  <c r="P112" i="1" s="1"/>
  <c r="N113" i="1"/>
  <c r="P113" i="1" s="1"/>
  <c r="N114" i="1"/>
  <c r="P114" i="1" s="1"/>
  <c r="N115" i="1"/>
  <c r="P115" i="1" s="1"/>
  <c r="N116" i="1"/>
  <c r="P116" i="1" s="1"/>
  <c r="N117" i="1"/>
  <c r="P117" i="1" s="1"/>
  <c r="N118" i="1"/>
  <c r="P118" i="1" s="1"/>
  <c r="N119" i="1"/>
  <c r="P119" i="1" s="1"/>
  <c r="N120" i="1"/>
  <c r="P120" i="1" s="1"/>
  <c r="N121" i="1"/>
  <c r="P121" i="1" s="1"/>
  <c r="N122" i="1"/>
  <c r="P122" i="1" s="1"/>
  <c r="N123" i="1"/>
  <c r="P123" i="1" s="1"/>
  <c r="N124" i="1"/>
  <c r="P124" i="1" s="1"/>
  <c r="N125" i="1"/>
  <c r="P125" i="1" s="1"/>
  <c r="N126" i="1"/>
  <c r="P126" i="1" s="1"/>
  <c r="N127" i="1"/>
  <c r="P127" i="1" s="1"/>
  <c r="N128" i="1"/>
  <c r="P128" i="1" s="1"/>
  <c r="N129" i="1"/>
  <c r="P129" i="1" s="1"/>
  <c r="N130" i="1"/>
  <c r="P130" i="1" s="1"/>
  <c r="N131" i="1"/>
  <c r="P131" i="1" s="1"/>
  <c r="N132" i="1"/>
  <c r="P132" i="1" s="1"/>
  <c r="N133" i="1"/>
  <c r="P133" i="1" s="1"/>
  <c r="N134" i="1"/>
  <c r="P134" i="1" s="1"/>
  <c r="N135" i="1"/>
  <c r="P135" i="1" s="1"/>
  <c r="N136" i="1"/>
  <c r="P136" i="1" s="1"/>
  <c r="N137" i="1"/>
  <c r="P137" i="1" s="1"/>
  <c r="N138" i="1"/>
  <c r="P138" i="1" s="1"/>
  <c r="N139" i="1"/>
  <c r="P139" i="1" s="1"/>
  <c r="N140" i="1"/>
  <c r="P140" i="1" s="1"/>
  <c r="N141" i="1"/>
  <c r="P141" i="1" s="1"/>
  <c r="N142" i="1"/>
  <c r="P142" i="1" s="1"/>
  <c r="N143" i="1"/>
  <c r="P143" i="1" s="1"/>
  <c r="N144" i="1"/>
  <c r="P144" i="1" s="1"/>
  <c r="N145" i="1"/>
  <c r="P145" i="1" s="1"/>
  <c r="N146" i="1"/>
  <c r="P146" i="1" s="1"/>
  <c r="N147" i="1"/>
  <c r="P147" i="1" s="1"/>
  <c r="N148" i="1"/>
  <c r="P148" i="1" s="1"/>
  <c r="N149" i="1"/>
  <c r="P149" i="1" s="1"/>
  <c r="N150" i="1"/>
  <c r="P150" i="1" s="1"/>
  <c r="N151" i="1"/>
  <c r="P151" i="1" s="1"/>
  <c r="N152" i="1"/>
  <c r="P152" i="1" s="1"/>
  <c r="N153" i="1"/>
  <c r="P153" i="1" s="1"/>
  <c r="N154" i="1"/>
  <c r="P154" i="1" s="1"/>
  <c r="N155" i="1"/>
  <c r="P155" i="1" s="1"/>
  <c r="N156" i="1"/>
  <c r="P156" i="1" s="1"/>
  <c r="N157" i="1"/>
  <c r="P157" i="1" s="1"/>
  <c r="N158" i="1"/>
  <c r="P158" i="1" s="1"/>
  <c r="N159" i="1"/>
  <c r="P159" i="1" s="1"/>
  <c r="N160" i="1"/>
  <c r="P160" i="1" s="1"/>
  <c r="N161" i="1"/>
  <c r="P161" i="1" s="1"/>
  <c r="N162" i="1"/>
  <c r="P162" i="1" s="1"/>
  <c r="N163" i="1"/>
  <c r="P163" i="1" s="1"/>
  <c r="N164" i="1"/>
  <c r="P164" i="1" s="1"/>
  <c r="N165" i="1"/>
  <c r="P165" i="1" s="1"/>
  <c r="N166" i="1"/>
  <c r="P166" i="1" s="1"/>
  <c r="N167" i="1"/>
  <c r="P167" i="1" s="1"/>
  <c r="N168" i="1"/>
  <c r="P168" i="1" s="1"/>
  <c r="N169" i="1"/>
  <c r="P169" i="1" s="1"/>
  <c r="N170" i="1"/>
  <c r="P170" i="1" s="1"/>
  <c r="N171" i="1"/>
  <c r="P171" i="1" s="1"/>
  <c r="N172" i="1"/>
  <c r="P172" i="1" s="1"/>
  <c r="N173" i="1"/>
  <c r="P173" i="1" s="1"/>
  <c r="N174" i="1"/>
  <c r="P174" i="1" s="1"/>
  <c r="N175" i="1"/>
  <c r="P175" i="1" s="1"/>
  <c r="N176" i="1"/>
  <c r="P176" i="1" s="1"/>
  <c r="N177" i="1"/>
  <c r="P177" i="1" s="1"/>
  <c r="N178" i="1"/>
  <c r="P178" i="1" s="1"/>
  <c r="N179" i="1"/>
  <c r="P179" i="1" s="1"/>
  <c r="N180" i="1"/>
  <c r="P180" i="1" s="1"/>
  <c r="N181" i="1"/>
  <c r="P181" i="1" s="1"/>
  <c r="N182" i="1"/>
  <c r="P182" i="1" s="1"/>
  <c r="N183" i="1"/>
  <c r="P183" i="1" s="1"/>
  <c r="N184" i="1"/>
  <c r="P184" i="1" s="1"/>
  <c r="N185" i="1"/>
  <c r="P185" i="1" s="1"/>
  <c r="N186" i="1"/>
  <c r="P186" i="1" s="1"/>
  <c r="N187" i="1"/>
  <c r="P187" i="1" s="1"/>
  <c r="N188" i="1"/>
  <c r="P188" i="1" s="1"/>
  <c r="N189" i="1"/>
  <c r="P189" i="1" s="1"/>
  <c r="N190" i="1"/>
  <c r="P190" i="1" s="1"/>
  <c r="N191" i="1"/>
  <c r="P191" i="1" s="1"/>
  <c r="N192" i="1"/>
  <c r="P192" i="1" s="1"/>
  <c r="N193" i="1"/>
  <c r="P193" i="1" s="1"/>
  <c r="N194" i="1"/>
  <c r="P194" i="1" s="1"/>
  <c r="N195" i="1"/>
  <c r="P195" i="1" s="1"/>
  <c r="N196" i="1"/>
  <c r="P196" i="1" s="1"/>
  <c r="N197" i="1"/>
  <c r="P197" i="1" s="1"/>
  <c r="N198" i="1"/>
  <c r="P198" i="1" s="1"/>
  <c r="N199" i="1"/>
  <c r="P199" i="1" s="1"/>
  <c r="N200" i="1"/>
  <c r="P200" i="1" s="1"/>
  <c r="N201" i="1"/>
  <c r="P201" i="1" s="1"/>
  <c r="N202" i="1"/>
  <c r="P202" i="1" s="1"/>
  <c r="N203" i="1"/>
  <c r="P203" i="1" s="1"/>
  <c r="N204" i="1"/>
  <c r="P204" i="1" s="1"/>
  <c r="N205" i="1"/>
  <c r="P205" i="1" s="1"/>
  <c r="N206" i="1"/>
  <c r="P206" i="1" s="1"/>
  <c r="N207" i="1"/>
  <c r="P207" i="1" s="1"/>
  <c r="N208" i="1"/>
  <c r="P208" i="1" s="1"/>
  <c r="N209" i="1"/>
  <c r="P209" i="1" s="1"/>
  <c r="N210" i="1"/>
  <c r="P210" i="1" s="1"/>
  <c r="N211" i="1"/>
  <c r="P211" i="1" s="1"/>
  <c r="N212" i="1"/>
  <c r="P212" i="1" s="1"/>
  <c r="N213" i="1"/>
  <c r="P213" i="1" s="1"/>
  <c r="N214" i="1"/>
  <c r="P214" i="1" s="1"/>
  <c r="N215" i="1"/>
  <c r="P215" i="1" s="1"/>
  <c r="N216" i="1"/>
  <c r="P216" i="1" s="1"/>
  <c r="N217" i="1"/>
  <c r="P217" i="1" s="1"/>
  <c r="N218" i="1"/>
  <c r="P218" i="1" s="1"/>
  <c r="N219" i="1"/>
  <c r="P219" i="1" s="1"/>
  <c r="N220" i="1"/>
  <c r="P220" i="1" s="1"/>
  <c r="N221" i="1"/>
  <c r="P221" i="1" s="1"/>
  <c r="N222" i="1"/>
  <c r="P222" i="1" s="1"/>
  <c r="N223" i="1"/>
  <c r="P223" i="1" s="1"/>
  <c r="N224" i="1"/>
  <c r="P224" i="1" s="1"/>
  <c r="N225" i="1"/>
  <c r="P225" i="1" s="1"/>
  <c r="N226" i="1"/>
  <c r="P226" i="1" s="1"/>
  <c r="N227" i="1"/>
  <c r="P227" i="1" s="1"/>
  <c r="N228" i="1"/>
  <c r="P228" i="1" s="1"/>
  <c r="N229" i="1"/>
  <c r="P229" i="1" s="1"/>
  <c r="N230" i="1"/>
  <c r="P230" i="1" s="1"/>
  <c r="N231" i="1"/>
  <c r="P231" i="1" s="1"/>
  <c r="N232" i="1"/>
  <c r="P232" i="1" s="1"/>
  <c r="N233" i="1"/>
  <c r="P233" i="1" s="1"/>
  <c r="N234" i="1"/>
  <c r="P234" i="1" s="1"/>
  <c r="N235" i="1"/>
  <c r="P235" i="1" s="1"/>
  <c r="N236" i="1"/>
  <c r="P236" i="1" s="1"/>
  <c r="N237" i="1"/>
  <c r="P237" i="1" s="1"/>
  <c r="N238" i="1"/>
  <c r="P238" i="1" s="1"/>
  <c r="N239" i="1"/>
  <c r="P239" i="1" s="1"/>
  <c r="N240" i="1"/>
  <c r="P240" i="1" s="1"/>
  <c r="N241" i="1"/>
  <c r="P241" i="1" s="1"/>
  <c r="N242" i="1"/>
  <c r="P242" i="1" s="1"/>
  <c r="N243" i="1"/>
  <c r="P243" i="1" s="1"/>
  <c r="N244" i="1"/>
  <c r="P244" i="1" s="1"/>
  <c r="N245" i="1"/>
  <c r="P245" i="1" s="1"/>
  <c r="N246" i="1"/>
  <c r="P246" i="1" s="1"/>
  <c r="N247" i="1"/>
  <c r="P247" i="1" s="1"/>
  <c r="N248" i="1"/>
  <c r="P248" i="1" s="1"/>
  <c r="N249" i="1"/>
  <c r="P249" i="1" s="1"/>
  <c r="N250" i="1"/>
  <c r="P250" i="1" s="1"/>
  <c r="N251" i="1"/>
  <c r="P251" i="1" s="1"/>
  <c r="N252" i="1"/>
  <c r="P252" i="1" s="1"/>
  <c r="N253" i="1"/>
  <c r="P253" i="1" s="1"/>
  <c r="N254" i="1"/>
  <c r="P254" i="1" s="1"/>
  <c r="N255" i="1"/>
  <c r="P255" i="1" s="1"/>
  <c r="N256" i="1"/>
  <c r="P256" i="1" s="1"/>
  <c r="N257" i="1"/>
  <c r="P257" i="1" s="1"/>
  <c r="N258" i="1"/>
  <c r="P258" i="1" s="1"/>
  <c r="N259" i="1"/>
  <c r="P259" i="1" s="1"/>
  <c r="N260" i="1"/>
  <c r="P260" i="1" s="1"/>
  <c r="N261" i="1"/>
  <c r="P261" i="1" s="1"/>
  <c r="N262" i="1"/>
  <c r="P262" i="1" s="1"/>
  <c r="N263" i="1"/>
  <c r="P263" i="1" s="1"/>
  <c r="N264" i="1"/>
  <c r="P264" i="1" s="1"/>
  <c r="N265" i="1"/>
  <c r="P265" i="1" s="1"/>
  <c r="N266" i="1"/>
  <c r="P266" i="1" s="1"/>
  <c r="N267" i="1"/>
  <c r="P267" i="1" s="1"/>
  <c r="N268" i="1"/>
  <c r="P268" i="1" s="1"/>
  <c r="N269" i="1"/>
  <c r="P269" i="1" s="1"/>
  <c r="N270" i="1"/>
  <c r="P270" i="1" s="1"/>
  <c r="N271" i="1"/>
  <c r="P271" i="1" s="1"/>
  <c r="N272" i="1"/>
  <c r="P272" i="1" s="1"/>
  <c r="N273" i="1"/>
  <c r="P273" i="1" s="1"/>
  <c r="N274" i="1"/>
  <c r="P274" i="1" s="1"/>
  <c r="N275" i="1"/>
  <c r="P275" i="1" s="1"/>
  <c r="N276" i="1"/>
  <c r="P276" i="1" s="1"/>
  <c r="N277" i="1"/>
  <c r="P277" i="1" s="1"/>
  <c r="N278" i="1"/>
  <c r="P278" i="1" s="1"/>
  <c r="N279" i="1"/>
  <c r="P279" i="1" s="1"/>
  <c r="N280" i="1"/>
  <c r="P280" i="1" s="1"/>
  <c r="N281" i="1"/>
  <c r="P281" i="1" s="1"/>
  <c r="N282" i="1"/>
  <c r="P282" i="1" s="1"/>
  <c r="N283" i="1"/>
  <c r="P283" i="1" s="1"/>
  <c r="N284" i="1"/>
  <c r="P284" i="1" s="1"/>
  <c r="N285" i="1"/>
  <c r="P285" i="1" s="1"/>
  <c r="N286" i="1"/>
  <c r="P286" i="1" s="1"/>
  <c r="N287" i="1"/>
  <c r="P287" i="1" s="1"/>
  <c r="N288" i="1"/>
  <c r="P288" i="1" s="1"/>
  <c r="N289" i="1"/>
  <c r="P289" i="1" s="1"/>
  <c r="N290" i="1"/>
  <c r="P290" i="1" s="1"/>
  <c r="N291" i="1"/>
  <c r="P291" i="1" s="1"/>
  <c r="N292" i="1"/>
  <c r="P292" i="1" s="1"/>
  <c r="N293" i="1"/>
  <c r="P293" i="1" s="1"/>
  <c r="N294" i="1"/>
  <c r="P294" i="1" s="1"/>
  <c r="N295" i="1"/>
  <c r="P295" i="1" s="1"/>
  <c r="N296" i="1"/>
  <c r="P296" i="1" s="1"/>
  <c r="N297" i="1"/>
  <c r="P297" i="1" s="1"/>
  <c r="N298" i="1"/>
  <c r="P298" i="1" s="1"/>
  <c r="N299" i="1"/>
  <c r="P299" i="1" s="1"/>
  <c r="N300" i="1"/>
  <c r="P300" i="1" s="1"/>
  <c r="N301" i="1"/>
  <c r="P301" i="1" s="1"/>
  <c r="N302" i="1"/>
  <c r="P302" i="1" s="1"/>
  <c r="N303" i="1"/>
  <c r="P303" i="1" s="1"/>
  <c r="N304" i="1"/>
  <c r="P304" i="1" s="1"/>
  <c r="N305" i="1"/>
  <c r="P305" i="1" s="1"/>
  <c r="N306" i="1"/>
  <c r="P306" i="1" s="1"/>
  <c r="N307" i="1"/>
  <c r="P307" i="1" s="1"/>
  <c r="N308" i="1"/>
  <c r="P308" i="1" s="1"/>
  <c r="N309" i="1"/>
  <c r="P309" i="1" s="1"/>
  <c r="N310" i="1"/>
  <c r="P310" i="1" s="1"/>
  <c r="N311" i="1"/>
  <c r="P311" i="1" s="1"/>
  <c r="N312" i="1"/>
  <c r="P312" i="1" s="1"/>
  <c r="N313" i="1"/>
  <c r="P313" i="1" s="1"/>
  <c r="N314" i="1"/>
  <c r="P314" i="1" s="1"/>
  <c r="N315" i="1"/>
  <c r="P315" i="1" s="1"/>
  <c r="N316" i="1"/>
  <c r="P316" i="1" s="1"/>
  <c r="N317" i="1"/>
  <c r="P317" i="1" s="1"/>
  <c r="N318" i="1"/>
  <c r="P318" i="1" s="1"/>
  <c r="N319" i="1"/>
  <c r="P319" i="1" s="1"/>
  <c r="N320" i="1"/>
  <c r="P320" i="1" s="1"/>
  <c r="N321" i="1"/>
  <c r="P321" i="1" s="1"/>
  <c r="N322" i="1"/>
  <c r="P322" i="1" s="1"/>
  <c r="N323" i="1"/>
  <c r="P323" i="1" s="1"/>
  <c r="N324" i="1"/>
  <c r="P324" i="1" s="1"/>
  <c r="N325" i="1"/>
  <c r="P325" i="1" s="1"/>
  <c r="N326" i="1"/>
  <c r="P326" i="1" s="1"/>
  <c r="N327" i="1"/>
  <c r="P327" i="1" s="1"/>
  <c r="N328" i="1"/>
  <c r="P328" i="1" s="1"/>
  <c r="N329" i="1"/>
  <c r="P329" i="1" s="1"/>
  <c r="N330" i="1"/>
  <c r="P330" i="1" s="1"/>
  <c r="N331" i="1"/>
  <c r="P331" i="1" s="1"/>
  <c r="N332" i="1"/>
  <c r="P332" i="1" s="1"/>
  <c r="N333" i="1"/>
  <c r="P333" i="1" s="1"/>
  <c r="N334" i="1"/>
  <c r="P334" i="1" s="1"/>
  <c r="N335" i="1"/>
  <c r="P335" i="1" s="1"/>
  <c r="N336" i="1"/>
  <c r="P336" i="1" s="1"/>
  <c r="N337" i="1"/>
  <c r="P337" i="1" s="1"/>
  <c r="N338" i="1"/>
  <c r="P338" i="1" s="1"/>
  <c r="N339" i="1"/>
  <c r="P339" i="1" s="1"/>
  <c r="N340" i="1"/>
  <c r="P340" i="1" s="1"/>
  <c r="N341" i="1"/>
  <c r="P341" i="1" s="1"/>
  <c r="N342" i="1"/>
  <c r="P342" i="1" s="1"/>
  <c r="N343" i="1"/>
  <c r="P343" i="1" s="1"/>
  <c r="N344" i="1"/>
  <c r="P344" i="1" s="1"/>
  <c r="N345" i="1"/>
  <c r="P345" i="1" s="1"/>
  <c r="N346" i="1"/>
  <c r="P346" i="1" s="1"/>
  <c r="N347" i="1"/>
  <c r="P347" i="1" s="1"/>
  <c r="N348" i="1"/>
  <c r="P348" i="1" s="1"/>
  <c r="N349" i="1"/>
  <c r="P349" i="1" s="1"/>
  <c r="N350" i="1"/>
  <c r="P350" i="1" s="1"/>
  <c r="N351" i="1"/>
  <c r="P351" i="1" s="1"/>
  <c r="N352" i="1"/>
  <c r="P352" i="1" s="1"/>
  <c r="N353" i="1"/>
  <c r="P353" i="1" s="1"/>
  <c r="N354" i="1"/>
  <c r="P354" i="1" s="1"/>
  <c r="N355" i="1"/>
  <c r="P355" i="1" s="1"/>
  <c r="N356" i="1"/>
  <c r="P356" i="1" s="1"/>
  <c r="N357" i="1"/>
  <c r="P357" i="1" s="1"/>
  <c r="N358" i="1"/>
  <c r="P358" i="1" s="1"/>
  <c r="N359" i="1"/>
  <c r="P359" i="1" s="1"/>
  <c r="N360" i="1"/>
  <c r="P360" i="1" s="1"/>
  <c r="N361" i="1"/>
  <c r="P361" i="1" s="1"/>
  <c r="N362" i="1"/>
  <c r="P362" i="1" s="1"/>
  <c r="N363" i="1"/>
  <c r="P363" i="1" s="1"/>
  <c r="N364" i="1"/>
  <c r="P364" i="1" s="1"/>
  <c r="N365" i="1"/>
  <c r="P365" i="1" s="1"/>
  <c r="N366" i="1"/>
  <c r="P366" i="1" s="1"/>
  <c r="N367" i="1"/>
  <c r="P367" i="1" s="1"/>
  <c r="N368" i="1"/>
  <c r="P368" i="1" s="1"/>
  <c r="N369" i="1"/>
  <c r="P369" i="1" s="1"/>
  <c r="N370" i="1"/>
  <c r="P370" i="1" s="1"/>
  <c r="N371" i="1"/>
  <c r="P371" i="1" s="1"/>
  <c r="N372" i="1"/>
  <c r="P372" i="1" s="1"/>
  <c r="N373" i="1"/>
  <c r="P373" i="1" s="1"/>
  <c r="N374" i="1"/>
  <c r="P374" i="1" s="1"/>
  <c r="N375" i="1"/>
  <c r="P375" i="1" s="1"/>
  <c r="N376" i="1"/>
  <c r="P376" i="1" s="1"/>
  <c r="N377" i="1"/>
  <c r="P377" i="1" s="1"/>
  <c r="N378" i="1"/>
  <c r="P378" i="1" s="1"/>
  <c r="N379" i="1"/>
  <c r="P379" i="1" s="1"/>
  <c r="N380" i="1"/>
  <c r="P380" i="1" s="1"/>
  <c r="N381" i="1"/>
  <c r="P381" i="1" s="1"/>
  <c r="N382" i="1"/>
  <c r="P382" i="1" s="1"/>
  <c r="N383" i="1"/>
  <c r="P383" i="1" s="1"/>
  <c r="N384" i="1"/>
  <c r="P384" i="1" s="1"/>
  <c r="N385" i="1"/>
  <c r="P385" i="1" s="1"/>
  <c r="N386" i="1"/>
  <c r="P386" i="1" s="1"/>
  <c r="N387" i="1"/>
  <c r="P387" i="1" s="1"/>
  <c r="N388" i="1"/>
  <c r="P388" i="1" s="1"/>
  <c r="N389" i="1"/>
  <c r="P389" i="1" s="1"/>
  <c r="N390" i="1"/>
  <c r="P390" i="1" s="1"/>
  <c r="N391" i="1"/>
  <c r="P391" i="1" s="1"/>
  <c r="N392" i="1"/>
  <c r="P392" i="1" s="1"/>
  <c r="N393" i="1"/>
  <c r="P393" i="1" s="1"/>
  <c r="N394" i="1"/>
  <c r="P394" i="1" s="1"/>
  <c r="N395" i="1"/>
  <c r="P395" i="1" s="1"/>
  <c r="N396" i="1"/>
  <c r="P396" i="1" s="1"/>
  <c r="N397" i="1"/>
  <c r="P397" i="1" s="1"/>
  <c r="N398" i="1"/>
  <c r="P398" i="1" s="1"/>
  <c r="N399" i="1"/>
  <c r="P399" i="1" s="1"/>
  <c r="N400" i="1"/>
  <c r="P400" i="1" s="1"/>
  <c r="N401" i="1"/>
  <c r="P401" i="1" s="1"/>
  <c r="N402" i="1"/>
  <c r="P402" i="1" s="1"/>
  <c r="N403" i="1"/>
  <c r="P403" i="1" s="1"/>
  <c r="N404" i="1"/>
  <c r="P404" i="1" s="1"/>
  <c r="N405" i="1"/>
  <c r="P405" i="1" s="1"/>
  <c r="N406" i="1"/>
  <c r="P406" i="1" s="1"/>
  <c r="N407" i="1"/>
  <c r="P407" i="1" s="1"/>
  <c r="N408" i="1"/>
  <c r="P408" i="1" s="1"/>
  <c r="N409" i="1"/>
  <c r="P409" i="1" s="1"/>
  <c r="N410" i="1"/>
  <c r="P410" i="1" s="1"/>
  <c r="N411" i="1"/>
  <c r="P411" i="1" s="1"/>
  <c r="N412" i="1"/>
  <c r="P412" i="1" s="1"/>
  <c r="N413" i="1"/>
  <c r="P413" i="1" s="1"/>
  <c r="N414" i="1"/>
  <c r="P414" i="1" s="1"/>
  <c r="N415" i="1"/>
  <c r="P415" i="1" s="1"/>
  <c r="N416" i="1"/>
  <c r="P416" i="1" s="1"/>
  <c r="N417" i="1"/>
  <c r="P417" i="1" s="1"/>
  <c r="N418" i="1"/>
  <c r="P418" i="1" s="1"/>
  <c r="N419" i="1"/>
  <c r="P419" i="1" s="1"/>
  <c r="N420" i="1"/>
  <c r="P420" i="1" s="1"/>
  <c r="N421" i="1"/>
  <c r="P421" i="1" s="1"/>
  <c r="N422" i="1"/>
  <c r="P422" i="1" s="1"/>
  <c r="N423" i="1"/>
  <c r="P423" i="1" s="1"/>
  <c r="N424" i="1"/>
  <c r="P424" i="1" s="1"/>
  <c r="N425" i="1"/>
  <c r="P425" i="1" s="1"/>
  <c r="N426" i="1"/>
  <c r="P426" i="1" s="1"/>
  <c r="N427" i="1"/>
  <c r="P427" i="1" s="1"/>
  <c r="N428" i="1"/>
  <c r="P428" i="1" s="1"/>
  <c r="N429" i="1"/>
  <c r="P429" i="1" s="1"/>
  <c r="N430" i="1"/>
  <c r="P430" i="1" s="1"/>
  <c r="N431" i="1"/>
  <c r="P431" i="1" s="1"/>
  <c r="N432" i="1"/>
  <c r="P432" i="1" s="1"/>
  <c r="N433" i="1"/>
  <c r="P433" i="1" s="1"/>
  <c r="N434" i="1"/>
  <c r="P434" i="1" s="1"/>
  <c r="N435" i="1"/>
  <c r="P435" i="1" s="1"/>
  <c r="N436" i="1"/>
  <c r="P436" i="1" s="1"/>
  <c r="N437" i="1"/>
  <c r="P437" i="1" s="1"/>
  <c r="N438" i="1"/>
  <c r="P438" i="1" s="1"/>
  <c r="N439" i="1"/>
  <c r="P439" i="1" s="1"/>
  <c r="N440" i="1"/>
  <c r="P440" i="1" s="1"/>
  <c r="N441" i="1"/>
  <c r="P441" i="1" s="1"/>
  <c r="N442" i="1"/>
  <c r="P442" i="1" s="1"/>
  <c r="N443" i="1"/>
  <c r="P443" i="1" s="1"/>
  <c r="N444" i="1"/>
  <c r="P444" i="1" s="1"/>
  <c r="N445" i="1"/>
  <c r="P445" i="1" s="1"/>
  <c r="N446" i="1"/>
  <c r="P446" i="1" s="1"/>
  <c r="N447" i="1"/>
  <c r="P447" i="1" s="1"/>
  <c r="N448" i="1"/>
  <c r="P448" i="1" s="1"/>
  <c r="N449" i="1"/>
  <c r="P449" i="1" s="1"/>
  <c r="N450" i="1"/>
  <c r="P450" i="1" s="1"/>
  <c r="N451" i="1"/>
  <c r="P451" i="1" s="1"/>
  <c r="N452" i="1"/>
  <c r="P452" i="1" s="1"/>
  <c r="N453" i="1"/>
  <c r="P453" i="1" s="1"/>
  <c r="N454" i="1"/>
  <c r="P454" i="1" s="1"/>
  <c r="N455" i="1"/>
  <c r="P455" i="1" s="1"/>
  <c r="N456" i="1"/>
  <c r="P456" i="1" s="1"/>
  <c r="N457" i="1"/>
  <c r="P457" i="1" s="1"/>
  <c r="N458" i="1"/>
  <c r="P458" i="1" s="1"/>
  <c r="N459" i="1"/>
  <c r="P459" i="1" s="1"/>
  <c r="N460" i="1"/>
  <c r="P460" i="1" s="1"/>
  <c r="N461" i="1"/>
  <c r="P461" i="1" s="1"/>
  <c r="N462" i="1"/>
  <c r="P462" i="1" s="1"/>
  <c r="N463" i="1"/>
  <c r="P463" i="1" s="1"/>
  <c r="N464" i="1"/>
  <c r="P464" i="1" s="1"/>
  <c r="N465" i="1"/>
  <c r="P465" i="1" s="1"/>
  <c r="N466" i="1"/>
  <c r="P466" i="1" s="1"/>
  <c r="N467" i="1"/>
  <c r="P467" i="1" s="1"/>
  <c r="N468" i="1"/>
  <c r="P468" i="1" s="1"/>
  <c r="N469" i="1"/>
  <c r="P469" i="1" s="1"/>
  <c r="N470" i="1"/>
  <c r="P470" i="1" s="1"/>
  <c r="N471" i="1"/>
  <c r="P471" i="1" s="1"/>
  <c r="N472" i="1"/>
  <c r="P472" i="1" s="1"/>
  <c r="N473" i="1"/>
  <c r="P473" i="1" s="1"/>
  <c r="N474" i="1"/>
  <c r="P474" i="1" s="1"/>
  <c r="N475" i="1"/>
  <c r="P475" i="1" s="1"/>
  <c r="N476" i="1"/>
  <c r="P476" i="1" s="1"/>
  <c r="N477" i="1"/>
  <c r="P477" i="1" s="1"/>
  <c r="N478" i="1"/>
  <c r="P478" i="1" s="1"/>
  <c r="N479" i="1"/>
  <c r="P479" i="1" s="1"/>
  <c r="N480" i="1"/>
  <c r="P480" i="1" s="1"/>
  <c r="N481" i="1"/>
  <c r="P481" i="1" s="1"/>
  <c r="N482" i="1"/>
  <c r="P482" i="1" s="1"/>
  <c r="N483" i="1"/>
  <c r="P483" i="1" s="1"/>
  <c r="N484" i="1"/>
  <c r="P484" i="1" s="1"/>
  <c r="N485" i="1"/>
  <c r="P485" i="1" s="1"/>
  <c r="N486" i="1"/>
  <c r="P486" i="1" s="1"/>
  <c r="N487" i="1"/>
  <c r="P487" i="1" s="1"/>
  <c r="N488" i="1"/>
  <c r="P488" i="1" s="1"/>
  <c r="N489" i="1"/>
  <c r="P489" i="1" s="1"/>
  <c r="N490" i="1"/>
  <c r="P490" i="1" s="1"/>
  <c r="N491" i="1"/>
  <c r="P491" i="1" s="1"/>
  <c r="N492" i="1"/>
  <c r="P492" i="1" s="1"/>
  <c r="N493" i="1"/>
  <c r="P493" i="1" s="1"/>
  <c r="N494" i="1"/>
  <c r="P494" i="1" s="1"/>
  <c r="N495" i="1"/>
  <c r="P495" i="1" s="1"/>
  <c r="N496" i="1"/>
  <c r="P496" i="1" s="1"/>
  <c r="N497" i="1"/>
  <c r="P497" i="1" s="1"/>
  <c r="N498" i="1"/>
  <c r="P498" i="1" s="1"/>
  <c r="N499" i="1"/>
  <c r="P499" i="1" s="1"/>
  <c r="N500" i="1"/>
  <c r="P500" i="1" s="1"/>
  <c r="N501" i="1"/>
  <c r="P501" i="1" s="1"/>
  <c r="N502" i="1"/>
  <c r="P502" i="1" s="1"/>
  <c r="N503" i="1"/>
  <c r="P503" i="1" s="1"/>
  <c r="N504" i="1"/>
  <c r="P504" i="1" s="1"/>
  <c r="N505" i="1"/>
  <c r="P505" i="1" s="1"/>
  <c r="N506" i="1"/>
  <c r="P506" i="1" s="1"/>
  <c r="N507" i="1"/>
  <c r="P507" i="1" s="1"/>
  <c r="N508" i="1"/>
  <c r="P508" i="1" s="1"/>
  <c r="N509" i="1"/>
  <c r="P509" i="1" s="1"/>
  <c r="N510" i="1"/>
  <c r="P510" i="1" s="1"/>
  <c r="N511" i="1"/>
  <c r="P511" i="1" s="1"/>
  <c r="N512" i="1"/>
  <c r="P512" i="1" s="1"/>
  <c r="N513" i="1"/>
  <c r="P513" i="1" s="1"/>
  <c r="N514" i="1"/>
  <c r="P514" i="1" s="1"/>
  <c r="N515" i="1"/>
  <c r="P515" i="1" s="1"/>
  <c r="N516" i="1"/>
  <c r="P516" i="1" s="1"/>
  <c r="N517" i="1"/>
  <c r="P517" i="1" s="1"/>
  <c r="N518" i="1"/>
  <c r="P518" i="1" s="1"/>
  <c r="N519" i="1"/>
  <c r="P519" i="1" s="1"/>
  <c r="N520" i="1"/>
  <c r="P520" i="1" s="1"/>
  <c r="N521" i="1"/>
  <c r="P521" i="1" s="1"/>
  <c r="N522" i="1"/>
  <c r="P522" i="1" s="1"/>
  <c r="N523" i="1"/>
  <c r="P523" i="1" s="1"/>
  <c r="N524" i="1"/>
  <c r="P524" i="1" s="1"/>
  <c r="N525" i="1"/>
  <c r="P525" i="1" s="1"/>
  <c r="N526" i="1"/>
  <c r="P526" i="1" s="1"/>
  <c r="N527" i="1"/>
  <c r="P527" i="1" s="1"/>
  <c r="N528" i="1"/>
  <c r="P528" i="1" s="1"/>
  <c r="N529" i="1"/>
  <c r="P529" i="1" s="1"/>
  <c r="N530" i="1"/>
  <c r="P530" i="1" s="1"/>
  <c r="N531" i="1"/>
  <c r="P531" i="1" s="1"/>
  <c r="N532" i="1"/>
  <c r="P532" i="1" s="1"/>
  <c r="N533" i="1"/>
  <c r="P533" i="1" s="1"/>
  <c r="N534" i="1"/>
  <c r="P534" i="1" s="1"/>
  <c r="N535" i="1"/>
  <c r="P535" i="1" s="1"/>
  <c r="N536" i="1"/>
  <c r="P536" i="1" s="1"/>
  <c r="N537" i="1"/>
  <c r="P537" i="1" s="1"/>
  <c r="N538" i="1"/>
  <c r="P538" i="1" s="1"/>
  <c r="N539" i="1"/>
  <c r="P539" i="1" s="1"/>
  <c r="N540" i="1"/>
  <c r="P540" i="1" s="1"/>
  <c r="N541" i="1"/>
  <c r="P541" i="1" s="1"/>
  <c r="N542" i="1"/>
  <c r="P542" i="1" s="1"/>
  <c r="N543" i="1"/>
  <c r="P543" i="1" s="1"/>
  <c r="N544" i="1"/>
  <c r="P544" i="1" s="1"/>
  <c r="N545" i="1"/>
  <c r="P545" i="1" s="1"/>
  <c r="N546" i="1"/>
  <c r="P546" i="1" s="1"/>
  <c r="N547" i="1"/>
  <c r="P547" i="1" s="1"/>
  <c r="N548" i="1"/>
  <c r="P548" i="1" s="1"/>
  <c r="N549" i="1"/>
  <c r="P549" i="1" s="1"/>
  <c r="N550" i="1"/>
  <c r="P550" i="1" s="1"/>
  <c r="N551" i="1"/>
  <c r="P551" i="1" s="1"/>
  <c r="N552" i="1"/>
  <c r="P552" i="1" s="1"/>
  <c r="N553" i="1"/>
  <c r="P553" i="1" s="1"/>
  <c r="N554" i="1"/>
  <c r="P554" i="1" s="1"/>
  <c r="N555" i="1"/>
  <c r="P555" i="1" s="1"/>
  <c r="N556" i="1"/>
  <c r="P556" i="1" s="1"/>
  <c r="N557" i="1"/>
  <c r="P557" i="1" s="1"/>
  <c r="N558" i="1"/>
  <c r="P558" i="1" s="1"/>
  <c r="N559" i="1"/>
  <c r="P559" i="1" s="1"/>
  <c r="N560" i="1"/>
  <c r="P560" i="1" s="1"/>
  <c r="N561" i="1"/>
  <c r="P561" i="1" s="1"/>
  <c r="N562" i="1"/>
  <c r="P562" i="1" s="1"/>
  <c r="N563" i="1"/>
  <c r="P563" i="1" s="1"/>
  <c r="N564" i="1"/>
  <c r="P564" i="1" s="1"/>
  <c r="N565" i="1"/>
  <c r="P565" i="1" s="1"/>
  <c r="N566" i="1"/>
  <c r="P566" i="1" s="1"/>
  <c r="N567" i="1"/>
  <c r="P567" i="1" s="1"/>
  <c r="N568" i="1"/>
  <c r="P568" i="1" s="1"/>
  <c r="N569" i="1"/>
  <c r="P569" i="1" s="1"/>
  <c r="N570" i="1"/>
  <c r="P570" i="1" s="1"/>
  <c r="N571" i="1"/>
  <c r="P571" i="1" s="1"/>
  <c r="N572" i="1"/>
  <c r="P572" i="1" s="1"/>
  <c r="N573" i="1"/>
  <c r="P573" i="1" s="1"/>
  <c r="N574" i="1"/>
  <c r="P574" i="1" s="1"/>
  <c r="N575" i="1"/>
  <c r="P575" i="1" s="1"/>
  <c r="N576" i="1"/>
  <c r="P576" i="1" s="1"/>
  <c r="N577" i="1"/>
  <c r="P577" i="1" s="1"/>
  <c r="N578" i="1"/>
  <c r="P578" i="1" s="1"/>
  <c r="N579" i="1"/>
  <c r="P579" i="1" s="1"/>
  <c r="N580" i="1"/>
  <c r="P580" i="1" s="1"/>
  <c r="N581" i="1"/>
  <c r="P581" i="1" s="1"/>
  <c r="N582" i="1"/>
  <c r="P582" i="1" s="1"/>
  <c r="N583" i="1"/>
  <c r="P583" i="1" s="1"/>
  <c r="N584" i="1"/>
  <c r="P584" i="1" s="1"/>
  <c r="N585" i="1"/>
  <c r="P585" i="1" s="1"/>
  <c r="N586" i="1"/>
  <c r="P586" i="1" s="1"/>
  <c r="N587" i="1"/>
  <c r="P587" i="1" s="1"/>
  <c r="N588" i="1"/>
  <c r="P588" i="1" s="1"/>
  <c r="N589" i="1"/>
  <c r="P589" i="1" s="1"/>
  <c r="N590" i="1"/>
  <c r="P590" i="1" s="1"/>
  <c r="N591" i="1"/>
  <c r="P591" i="1" s="1"/>
  <c r="N592" i="1"/>
  <c r="P592" i="1" s="1"/>
  <c r="N593" i="1"/>
  <c r="P593" i="1" s="1"/>
  <c r="N594" i="1"/>
  <c r="P594" i="1" s="1"/>
  <c r="N595" i="1"/>
  <c r="P595" i="1" s="1"/>
  <c r="N596" i="1"/>
  <c r="P596" i="1" s="1"/>
  <c r="N597" i="1"/>
  <c r="P597" i="1" s="1"/>
  <c r="N598" i="1"/>
  <c r="P598" i="1" s="1"/>
  <c r="N599" i="1"/>
  <c r="P599" i="1" s="1"/>
  <c r="N600" i="1"/>
  <c r="P600" i="1" s="1"/>
  <c r="N601" i="1"/>
  <c r="P601" i="1" s="1"/>
  <c r="N602" i="1"/>
  <c r="P602" i="1" s="1"/>
  <c r="N603" i="1"/>
  <c r="P603" i="1" s="1"/>
  <c r="N604" i="1"/>
  <c r="P604" i="1" s="1"/>
  <c r="N605" i="1"/>
  <c r="P605" i="1" s="1"/>
  <c r="N606" i="1"/>
  <c r="P606" i="1" s="1"/>
  <c r="N607" i="1"/>
  <c r="P607" i="1" s="1"/>
  <c r="N608" i="1"/>
  <c r="P608" i="1" s="1"/>
  <c r="N609" i="1"/>
  <c r="P609" i="1" s="1"/>
  <c r="N610" i="1"/>
  <c r="P610" i="1" s="1"/>
  <c r="N611" i="1"/>
  <c r="P611" i="1" s="1"/>
  <c r="N612" i="1"/>
  <c r="P612" i="1" s="1"/>
  <c r="N613" i="1"/>
  <c r="P613" i="1" s="1"/>
  <c r="N614" i="1"/>
  <c r="P614" i="1" s="1"/>
  <c r="N615" i="1"/>
  <c r="P615" i="1" s="1"/>
  <c r="N616" i="1"/>
  <c r="P616" i="1" s="1"/>
  <c r="N617" i="1"/>
  <c r="P617" i="1" s="1"/>
  <c r="N618" i="1"/>
  <c r="P618" i="1" s="1"/>
  <c r="N619" i="1"/>
  <c r="P619" i="1" s="1"/>
  <c r="N620" i="1"/>
  <c r="P620" i="1" s="1"/>
  <c r="N621" i="1"/>
  <c r="P621" i="1" s="1"/>
  <c r="N622" i="1"/>
  <c r="P622" i="1" s="1"/>
  <c r="N623" i="1"/>
  <c r="P623" i="1" s="1"/>
  <c r="N624" i="1"/>
  <c r="P624" i="1" s="1"/>
  <c r="N625" i="1"/>
  <c r="P625" i="1" s="1"/>
  <c r="N626" i="1"/>
  <c r="P626" i="1" s="1"/>
  <c r="N627" i="1"/>
  <c r="P627" i="1" s="1"/>
  <c r="N628" i="1"/>
  <c r="P628" i="1" s="1"/>
  <c r="N629" i="1"/>
  <c r="P629" i="1" s="1"/>
  <c r="N630" i="1"/>
  <c r="P630" i="1" s="1"/>
  <c r="N631" i="1"/>
  <c r="P631" i="1" s="1"/>
  <c r="N632" i="1"/>
  <c r="P632" i="1" s="1"/>
  <c r="N633" i="1"/>
  <c r="P633" i="1" s="1"/>
  <c r="N634" i="1"/>
  <c r="P634" i="1" s="1"/>
  <c r="N635" i="1"/>
  <c r="P635" i="1" s="1"/>
  <c r="N636" i="1"/>
  <c r="P636" i="1" s="1"/>
  <c r="N637" i="1"/>
  <c r="P637" i="1" s="1"/>
  <c r="N638" i="1"/>
  <c r="P638" i="1" s="1"/>
  <c r="N639" i="1"/>
  <c r="P639" i="1" s="1"/>
  <c r="N640" i="1"/>
  <c r="P640" i="1" s="1"/>
  <c r="N641" i="1"/>
  <c r="P641" i="1" s="1"/>
  <c r="N642" i="1"/>
  <c r="P642" i="1" s="1"/>
  <c r="N643" i="1"/>
  <c r="P643" i="1" s="1"/>
  <c r="N644" i="1"/>
  <c r="P644" i="1" s="1"/>
  <c r="N645" i="1"/>
  <c r="P645" i="1" s="1"/>
  <c r="N646" i="1"/>
  <c r="P646" i="1" s="1"/>
  <c r="N647" i="1"/>
  <c r="P647" i="1" s="1"/>
  <c r="N648" i="1"/>
  <c r="P648" i="1" s="1"/>
  <c r="N649" i="1"/>
  <c r="P649" i="1" s="1"/>
  <c r="N650" i="1"/>
  <c r="P650" i="1" s="1"/>
  <c r="N651" i="1"/>
  <c r="P651" i="1" s="1"/>
  <c r="N652" i="1"/>
  <c r="P652" i="1" s="1"/>
  <c r="N653" i="1"/>
  <c r="P653" i="1" s="1"/>
  <c r="N654" i="1"/>
  <c r="P654" i="1" s="1"/>
  <c r="N655" i="1"/>
  <c r="P655" i="1" s="1"/>
  <c r="N656" i="1"/>
  <c r="P656" i="1" s="1"/>
  <c r="N657" i="1"/>
  <c r="P657" i="1" s="1"/>
  <c r="N658" i="1"/>
  <c r="P658" i="1" s="1"/>
  <c r="N659" i="1"/>
  <c r="P659" i="1" s="1"/>
  <c r="N660" i="1"/>
  <c r="P660" i="1" s="1"/>
  <c r="N661" i="1"/>
  <c r="P661" i="1" s="1"/>
  <c r="N662" i="1"/>
  <c r="P662" i="1" s="1"/>
  <c r="N663" i="1"/>
  <c r="P663" i="1" s="1"/>
  <c r="N664" i="1"/>
  <c r="P664" i="1" s="1"/>
  <c r="N665" i="1"/>
  <c r="P665" i="1" s="1"/>
  <c r="N666" i="1"/>
  <c r="P666" i="1" s="1"/>
  <c r="N667" i="1"/>
  <c r="P667" i="1" s="1"/>
  <c r="N668" i="1"/>
  <c r="P668" i="1" s="1"/>
  <c r="N669" i="1"/>
  <c r="P669" i="1" s="1"/>
  <c r="N670" i="1"/>
  <c r="P670" i="1" s="1"/>
  <c r="N671" i="1"/>
  <c r="P671" i="1" s="1"/>
  <c r="N672" i="1"/>
  <c r="P672" i="1" s="1"/>
  <c r="N673" i="1"/>
  <c r="P673" i="1" s="1"/>
  <c r="N674" i="1"/>
  <c r="P674" i="1" s="1"/>
  <c r="N675" i="1"/>
  <c r="P675" i="1" s="1"/>
  <c r="N676" i="1"/>
  <c r="P676" i="1" s="1"/>
  <c r="N677" i="1"/>
  <c r="P677" i="1" s="1"/>
  <c r="N678" i="1"/>
  <c r="P678" i="1" s="1"/>
  <c r="N679" i="1"/>
  <c r="P679" i="1" s="1"/>
  <c r="N680" i="1"/>
  <c r="P680" i="1" s="1"/>
  <c r="N681" i="1"/>
  <c r="P681" i="1" s="1"/>
  <c r="N682" i="1"/>
  <c r="P682" i="1" s="1"/>
  <c r="N683" i="1"/>
  <c r="P683" i="1" s="1"/>
  <c r="N684" i="1"/>
  <c r="P684" i="1" s="1"/>
  <c r="N685" i="1"/>
  <c r="P685" i="1" s="1"/>
  <c r="N686" i="1"/>
  <c r="P686" i="1" s="1"/>
  <c r="N687" i="1"/>
  <c r="P687" i="1" s="1"/>
  <c r="N688" i="1"/>
  <c r="P688" i="1" s="1"/>
  <c r="N689" i="1"/>
  <c r="P689" i="1" s="1"/>
  <c r="N690" i="1"/>
  <c r="P690" i="1" s="1"/>
  <c r="N691" i="1"/>
  <c r="P691" i="1" s="1"/>
  <c r="N692" i="1"/>
  <c r="P692" i="1" s="1"/>
  <c r="N693" i="1"/>
  <c r="P693" i="1" s="1"/>
  <c r="N694" i="1"/>
  <c r="P694" i="1" s="1"/>
  <c r="N695" i="1"/>
  <c r="P695" i="1" s="1"/>
  <c r="N696" i="1"/>
  <c r="P696" i="1" s="1"/>
  <c r="N697" i="1"/>
  <c r="P697" i="1" s="1"/>
  <c r="N698" i="1"/>
  <c r="P698" i="1" s="1"/>
  <c r="N699" i="1"/>
  <c r="P699" i="1" s="1"/>
  <c r="N700" i="1"/>
  <c r="P700" i="1" s="1"/>
  <c r="N701" i="1"/>
  <c r="P701" i="1" s="1"/>
  <c r="N702" i="1"/>
  <c r="P702" i="1" s="1"/>
  <c r="N703" i="1"/>
  <c r="P703" i="1" s="1"/>
  <c r="N704" i="1"/>
  <c r="P704" i="1" s="1"/>
  <c r="N705" i="1"/>
  <c r="P705" i="1" s="1"/>
  <c r="N706" i="1"/>
  <c r="P706" i="1" s="1"/>
  <c r="N707" i="1"/>
  <c r="P707" i="1" s="1"/>
  <c r="N708" i="1"/>
  <c r="P708" i="1" s="1"/>
  <c r="N709" i="1"/>
  <c r="P709" i="1" s="1"/>
  <c r="N710" i="1"/>
  <c r="P710" i="1" s="1"/>
  <c r="N711" i="1"/>
  <c r="P711" i="1" s="1"/>
  <c r="N712" i="1"/>
  <c r="P712" i="1" s="1"/>
  <c r="N713" i="1"/>
  <c r="P713" i="1" s="1"/>
  <c r="N714" i="1"/>
  <c r="P714" i="1" s="1"/>
  <c r="N715" i="1"/>
  <c r="P715" i="1" s="1"/>
  <c r="N716" i="1"/>
  <c r="P716" i="1" s="1"/>
  <c r="N717" i="1"/>
  <c r="P717" i="1" s="1"/>
  <c r="N718" i="1"/>
  <c r="P718" i="1" s="1"/>
  <c r="N719" i="1"/>
  <c r="P719" i="1" s="1"/>
  <c r="N720" i="1"/>
  <c r="P720" i="1" s="1"/>
  <c r="N721" i="1"/>
  <c r="P721" i="1" s="1"/>
  <c r="N722" i="1"/>
  <c r="P722" i="1" s="1"/>
  <c r="N723" i="1"/>
  <c r="P723" i="1" s="1"/>
  <c r="N724" i="1"/>
  <c r="P724" i="1" s="1"/>
  <c r="N725" i="1"/>
  <c r="P725" i="1" s="1"/>
  <c r="N726" i="1"/>
  <c r="P726" i="1" s="1"/>
  <c r="N727" i="1"/>
  <c r="P727" i="1" s="1"/>
  <c r="N728" i="1"/>
  <c r="P728" i="1" s="1"/>
  <c r="N729" i="1"/>
  <c r="P729" i="1" s="1"/>
  <c r="N730" i="1"/>
  <c r="P730" i="1" s="1"/>
  <c r="N731" i="1"/>
  <c r="P731" i="1" s="1"/>
  <c r="N732" i="1"/>
  <c r="P732" i="1" s="1"/>
  <c r="N733" i="1"/>
  <c r="P733" i="1" s="1"/>
  <c r="N734" i="1"/>
  <c r="P734" i="1" s="1"/>
  <c r="N735" i="1"/>
  <c r="P735" i="1" s="1"/>
  <c r="N736" i="1"/>
  <c r="P736" i="1" s="1"/>
  <c r="N737" i="1"/>
  <c r="P737" i="1" s="1"/>
  <c r="N738" i="1"/>
  <c r="P738" i="1" s="1"/>
  <c r="N739" i="1"/>
  <c r="P739" i="1" s="1"/>
  <c r="N740" i="1"/>
  <c r="P740" i="1" s="1"/>
  <c r="N741" i="1"/>
  <c r="P741" i="1" s="1"/>
  <c r="N742" i="1"/>
  <c r="P742" i="1" s="1"/>
  <c r="N743" i="1"/>
  <c r="P743" i="1" s="1"/>
  <c r="N744" i="1"/>
  <c r="P744" i="1" s="1"/>
  <c r="N745" i="1"/>
  <c r="P745" i="1" s="1"/>
  <c r="N746" i="1"/>
  <c r="P746" i="1" s="1"/>
  <c r="N747" i="1"/>
  <c r="P747" i="1" s="1"/>
  <c r="N748" i="1"/>
  <c r="P748" i="1" s="1"/>
  <c r="N749" i="1"/>
  <c r="P749" i="1" s="1"/>
  <c r="N750" i="1"/>
  <c r="P750" i="1" s="1"/>
  <c r="N751" i="1"/>
  <c r="P751" i="1" s="1"/>
  <c r="N752" i="1"/>
  <c r="P752" i="1" s="1"/>
  <c r="N753" i="1"/>
  <c r="P753" i="1" s="1"/>
  <c r="N754" i="1"/>
  <c r="P754" i="1" s="1"/>
  <c r="N755" i="1"/>
  <c r="P755" i="1" s="1"/>
  <c r="N756" i="1"/>
  <c r="P756" i="1" s="1"/>
  <c r="N757" i="1"/>
  <c r="P757" i="1" s="1"/>
  <c r="N758" i="1"/>
  <c r="P758" i="1" s="1"/>
  <c r="N759" i="1"/>
  <c r="P759" i="1" s="1"/>
  <c r="N760" i="1"/>
  <c r="P760" i="1" s="1"/>
  <c r="N761" i="1"/>
  <c r="P761" i="1" s="1"/>
  <c r="N762" i="1"/>
  <c r="P762" i="1" s="1"/>
  <c r="N763" i="1"/>
  <c r="P763" i="1" s="1"/>
  <c r="N764" i="1"/>
  <c r="P764" i="1" s="1"/>
  <c r="N765" i="1"/>
  <c r="P765" i="1" s="1"/>
  <c r="N766" i="1"/>
  <c r="P766" i="1" s="1"/>
  <c r="N767" i="1"/>
  <c r="P767" i="1" s="1"/>
  <c r="N768" i="1"/>
  <c r="P768" i="1" s="1"/>
  <c r="N769" i="1"/>
  <c r="P769" i="1" s="1"/>
  <c r="N770" i="1"/>
  <c r="P770" i="1" s="1"/>
  <c r="N771" i="1"/>
  <c r="P771" i="1" s="1"/>
  <c r="N772" i="1"/>
  <c r="P772" i="1" s="1"/>
  <c r="N773" i="1"/>
  <c r="P773" i="1" s="1"/>
  <c r="N774" i="1"/>
  <c r="P774" i="1" s="1"/>
  <c r="N775" i="1"/>
  <c r="P775" i="1" s="1"/>
  <c r="N776" i="1"/>
  <c r="P776" i="1" s="1"/>
  <c r="N777" i="1"/>
  <c r="P777" i="1" s="1"/>
  <c r="N778" i="1"/>
  <c r="P778" i="1" s="1"/>
  <c r="N779" i="1"/>
  <c r="P779" i="1" s="1"/>
  <c r="N780" i="1"/>
  <c r="P780" i="1" s="1"/>
  <c r="N781" i="1"/>
  <c r="P781" i="1" s="1"/>
  <c r="N782" i="1"/>
  <c r="P782" i="1" s="1"/>
  <c r="N783" i="1"/>
  <c r="P783" i="1" s="1"/>
  <c r="N784" i="1"/>
  <c r="P784" i="1" s="1"/>
  <c r="N785" i="1"/>
  <c r="P785" i="1" s="1"/>
  <c r="N786" i="1"/>
  <c r="P786" i="1" s="1"/>
  <c r="N787" i="1"/>
  <c r="P787" i="1" s="1"/>
  <c r="N788" i="1"/>
  <c r="P788" i="1" s="1"/>
  <c r="N789" i="1"/>
  <c r="P789" i="1" s="1"/>
  <c r="N790" i="1"/>
  <c r="P790" i="1" s="1"/>
  <c r="N791" i="1"/>
  <c r="P791" i="1" s="1"/>
  <c r="N792" i="1"/>
  <c r="P792" i="1" s="1"/>
  <c r="N793" i="1"/>
  <c r="P793" i="1" s="1"/>
  <c r="N794" i="1"/>
  <c r="P794" i="1" s="1"/>
  <c r="N795" i="1"/>
  <c r="P795" i="1" s="1"/>
  <c r="N796" i="1"/>
  <c r="P796" i="1" s="1"/>
  <c r="N797" i="1"/>
  <c r="P797" i="1" s="1"/>
  <c r="N798" i="1"/>
  <c r="P798" i="1" s="1"/>
  <c r="N799" i="1"/>
  <c r="P799" i="1" s="1"/>
  <c r="N800" i="1"/>
  <c r="P800" i="1" s="1"/>
  <c r="N801" i="1"/>
  <c r="P801" i="1" s="1"/>
  <c r="N802" i="1"/>
  <c r="P802" i="1" s="1"/>
  <c r="N803" i="1"/>
  <c r="P803" i="1" s="1"/>
  <c r="N804" i="1"/>
  <c r="P804" i="1" s="1"/>
  <c r="N805" i="1"/>
  <c r="P805" i="1" s="1"/>
  <c r="N806" i="1"/>
  <c r="P806" i="1" s="1"/>
  <c r="N807" i="1"/>
  <c r="P807" i="1" s="1"/>
  <c r="N808" i="1"/>
  <c r="P808" i="1" s="1"/>
  <c r="N809" i="1"/>
  <c r="P809" i="1" s="1"/>
  <c r="N810" i="1"/>
  <c r="P810" i="1" s="1"/>
  <c r="N811" i="1"/>
  <c r="P811" i="1" s="1"/>
  <c r="N812" i="1"/>
  <c r="P812" i="1" s="1"/>
  <c r="N813" i="1"/>
  <c r="P813" i="1" s="1"/>
  <c r="N814" i="1"/>
  <c r="P814" i="1" s="1"/>
  <c r="N815" i="1"/>
  <c r="P815" i="1" s="1"/>
  <c r="N816" i="1"/>
  <c r="P816" i="1" s="1"/>
  <c r="N817" i="1"/>
  <c r="P817" i="1" s="1"/>
  <c r="N818" i="1"/>
  <c r="P818" i="1" s="1"/>
  <c r="N819" i="1"/>
  <c r="P819" i="1" s="1"/>
  <c r="N820" i="1"/>
  <c r="P820" i="1" s="1"/>
  <c r="N821" i="1"/>
  <c r="P821" i="1" s="1"/>
  <c r="N822" i="1"/>
  <c r="P822" i="1" s="1"/>
  <c r="N823" i="1"/>
  <c r="P823" i="1" s="1"/>
  <c r="N824" i="1"/>
  <c r="P824" i="1" s="1"/>
  <c r="N825" i="1"/>
  <c r="P825" i="1" s="1"/>
  <c r="N826" i="1"/>
  <c r="P826" i="1" s="1"/>
  <c r="N827" i="1"/>
  <c r="P827" i="1" s="1"/>
  <c r="N828" i="1"/>
  <c r="P828" i="1" s="1"/>
  <c r="N829" i="1"/>
  <c r="P829" i="1" s="1"/>
  <c r="N830" i="1"/>
  <c r="P830" i="1" s="1"/>
  <c r="N831" i="1"/>
  <c r="P831" i="1" s="1"/>
  <c r="N832" i="1"/>
  <c r="P832" i="1" s="1"/>
  <c r="N833" i="1"/>
  <c r="P833" i="1" s="1"/>
  <c r="N834" i="1"/>
  <c r="P834" i="1" s="1"/>
  <c r="N835" i="1"/>
  <c r="P835" i="1" s="1"/>
  <c r="N836" i="1"/>
  <c r="P836" i="1" s="1"/>
  <c r="N837" i="1"/>
  <c r="P837" i="1" s="1"/>
  <c r="N838" i="1"/>
  <c r="P838" i="1" s="1"/>
  <c r="N839" i="1"/>
  <c r="P839" i="1" s="1"/>
  <c r="N840" i="1"/>
  <c r="P840" i="1" s="1"/>
  <c r="N841" i="1"/>
  <c r="P841" i="1" s="1"/>
  <c r="N842" i="1"/>
  <c r="P842" i="1" s="1"/>
  <c r="N843" i="1"/>
  <c r="P843" i="1" s="1"/>
  <c r="N844" i="1"/>
  <c r="P844" i="1" s="1"/>
  <c r="N845" i="1"/>
  <c r="P845" i="1" s="1"/>
  <c r="N846" i="1"/>
  <c r="P846" i="1" s="1"/>
  <c r="N847" i="1"/>
  <c r="P847" i="1" s="1"/>
  <c r="N848" i="1"/>
  <c r="P848" i="1" s="1"/>
  <c r="N849" i="1"/>
  <c r="P849" i="1" s="1"/>
  <c r="N850" i="1"/>
  <c r="P850" i="1" s="1"/>
  <c r="N851" i="1"/>
  <c r="P851" i="1" s="1"/>
  <c r="N852" i="1"/>
  <c r="P852" i="1" s="1"/>
  <c r="N853" i="1"/>
  <c r="P853" i="1" s="1"/>
  <c r="N854" i="1"/>
  <c r="P854" i="1" s="1"/>
  <c r="N855" i="1"/>
  <c r="P855" i="1" s="1"/>
  <c r="N856" i="1"/>
  <c r="P856" i="1" s="1"/>
  <c r="N857" i="1"/>
  <c r="P857" i="1" s="1"/>
  <c r="N858" i="1"/>
  <c r="P858" i="1" s="1"/>
  <c r="N859" i="1"/>
  <c r="P859" i="1" s="1"/>
  <c r="N860" i="1"/>
  <c r="P860" i="1" s="1"/>
  <c r="N861" i="1"/>
  <c r="P861" i="1" s="1"/>
  <c r="N862" i="1"/>
  <c r="P862" i="1" s="1"/>
  <c r="N863" i="1"/>
  <c r="P863" i="1" s="1"/>
  <c r="N864" i="1"/>
  <c r="P864" i="1" s="1"/>
  <c r="N865" i="1"/>
  <c r="P865" i="1" s="1"/>
  <c r="N866" i="1"/>
  <c r="P866" i="1" s="1"/>
  <c r="N867" i="1"/>
  <c r="P867" i="1" s="1"/>
  <c r="N868" i="1"/>
  <c r="P868" i="1" s="1"/>
  <c r="N869" i="1"/>
  <c r="P869" i="1" s="1"/>
  <c r="N870" i="1"/>
  <c r="P870" i="1" s="1"/>
  <c r="N871" i="1"/>
  <c r="P871" i="1" s="1"/>
  <c r="N872" i="1"/>
  <c r="P872" i="1" s="1"/>
  <c r="N873" i="1"/>
  <c r="P873" i="1" s="1"/>
  <c r="N874" i="1"/>
  <c r="P874" i="1" s="1"/>
  <c r="N875" i="1"/>
  <c r="P875" i="1" s="1"/>
  <c r="N876" i="1"/>
  <c r="P876" i="1" s="1"/>
  <c r="N877" i="1"/>
  <c r="P877" i="1" s="1"/>
  <c r="N878" i="1"/>
  <c r="P878" i="1" s="1"/>
  <c r="N879" i="1"/>
  <c r="P879" i="1" s="1"/>
  <c r="N880" i="1"/>
  <c r="P880" i="1" s="1"/>
  <c r="N881" i="1"/>
  <c r="P881" i="1" s="1"/>
  <c r="N882" i="1"/>
  <c r="P882" i="1" s="1"/>
  <c r="N883" i="1"/>
  <c r="P883" i="1" s="1"/>
  <c r="N884" i="1"/>
  <c r="P884" i="1" s="1"/>
  <c r="N885" i="1"/>
  <c r="P885" i="1" s="1"/>
  <c r="N886" i="1"/>
  <c r="P886" i="1" s="1"/>
  <c r="N887" i="1"/>
  <c r="P887" i="1" s="1"/>
  <c r="N888" i="1"/>
  <c r="P888" i="1" s="1"/>
  <c r="N889" i="1"/>
  <c r="P889" i="1" s="1"/>
  <c r="N890" i="1"/>
  <c r="P890" i="1" s="1"/>
  <c r="N891" i="1"/>
  <c r="P891" i="1" s="1"/>
  <c r="N892" i="1"/>
  <c r="P892" i="1" s="1"/>
  <c r="N893" i="1"/>
  <c r="P893" i="1" s="1"/>
  <c r="N894" i="1"/>
  <c r="P894" i="1" s="1"/>
  <c r="N895" i="1"/>
  <c r="P895" i="1" s="1"/>
  <c r="N896" i="1"/>
  <c r="P896" i="1" s="1"/>
  <c r="N897" i="1"/>
  <c r="P897" i="1" s="1"/>
  <c r="N898" i="1"/>
  <c r="P898" i="1" s="1"/>
  <c r="N899" i="1"/>
  <c r="P899" i="1" s="1"/>
  <c r="N900" i="1"/>
  <c r="P900" i="1" s="1"/>
  <c r="N901" i="1"/>
  <c r="P901" i="1" s="1"/>
  <c r="N902" i="1"/>
  <c r="P902" i="1" s="1"/>
  <c r="N903" i="1"/>
  <c r="P903" i="1" s="1"/>
  <c r="N904" i="1"/>
  <c r="P904" i="1" s="1"/>
  <c r="N905" i="1"/>
  <c r="P905" i="1" s="1"/>
  <c r="N906" i="1"/>
  <c r="P906" i="1" s="1"/>
  <c r="N907" i="1"/>
  <c r="P907" i="1" s="1"/>
  <c r="N908" i="1"/>
  <c r="P908" i="1" s="1"/>
  <c r="N909" i="1"/>
  <c r="P909" i="1" s="1"/>
  <c r="N910" i="1"/>
  <c r="P910" i="1" s="1"/>
  <c r="N911" i="1"/>
  <c r="P911" i="1" s="1"/>
  <c r="N912" i="1"/>
  <c r="P912" i="1" s="1"/>
  <c r="N913" i="1"/>
  <c r="P913" i="1" s="1"/>
  <c r="N914" i="1"/>
  <c r="P914" i="1" s="1"/>
  <c r="N915" i="1"/>
  <c r="P915" i="1" s="1"/>
  <c r="N916" i="1"/>
  <c r="P916" i="1" s="1"/>
  <c r="N917" i="1"/>
  <c r="P917" i="1" s="1"/>
  <c r="N918" i="1"/>
  <c r="P918" i="1" s="1"/>
  <c r="N919" i="1"/>
  <c r="P919" i="1" s="1"/>
  <c r="N920" i="1"/>
  <c r="P920" i="1" s="1"/>
  <c r="N921" i="1"/>
  <c r="P921" i="1" s="1"/>
  <c r="N922" i="1"/>
  <c r="P922" i="1" s="1"/>
  <c r="N923" i="1"/>
  <c r="P923" i="1" s="1"/>
  <c r="N924" i="1"/>
  <c r="P924" i="1" s="1"/>
  <c r="N925" i="1"/>
  <c r="P925" i="1" s="1"/>
  <c r="N926" i="1"/>
  <c r="P926" i="1" s="1"/>
  <c r="N927" i="1"/>
  <c r="P927" i="1" s="1"/>
  <c r="N928" i="1"/>
  <c r="P928" i="1" s="1"/>
  <c r="N929" i="1"/>
  <c r="P929" i="1" s="1"/>
  <c r="N930" i="1"/>
  <c r="P930" i="1" s="1"/>
  <c r="N931" i="1"/>
  <c r="P931" i="1" s="1"/>
  <c r="N932" i="1"/>
  <c r="P932" i="1" s="1"/>
  <c r="N933" i="1"/>
  <c r="P933" i="1" s="1"/>
  <c r="N934" i="1"/>
  <c r="P934" i="1" s="1"/>
  <c r="N935" i="1"/>
  <c r="P935" i="1" s="1"/>
  <c r="N936" i="1"/>
  <c r="P936" i="1" s="1"/>
  <c r="N937" i="1"/>
  <c r="P937" i="1" s="1"/>
  <c r="N938" i="1"/>
  <c r="P938" i="1" s="1"/>
  <c r="N939" i="1"/>
  <c r="P939" i="1" s="1"/>
  <c r="N940" i="1"/>
  <c r="P940" i="1" s="1"/>
  <c r="N941" i="1"/>
  <c r="P941" i="1" s="1"/>
  <c r="N942" i="1"/>
  <c r="P942" i="1" s="1"/>
  <c r="N943" i="1"/>
  <c r="P943" i="1" s="1"/>
  <c r="N944" i="1"/>
  <c r="P944" i="1" s="1"/>
  <c r="N945" i="1"/>
  <c r="P945" i="1" s="1"/>
  <c r="N946" i="1"/>
  <c r="P946" i="1" s="1"/>
  <c r="N947" i="1"/>
  <c r="P947" i="1" s="1"/>
  <c r="N948" i="1"/>
  <c r="P948" i="1" s="1"/>
  <c r="N949" i="1"/>
  <c r="P949" i="1" s="1"/>
  <c r="N950" i="1"/>
  <c r="P950" i="1" s="1"/>
  <c r="N951" i="1"/>
  <c r="P951" i="1" s="1"/>
  <c r="N952" i="1"/>
  <c r="P952" i="1" s="1"/>
  <c r="N953" i="1"/>
  <c r="P953" i="1" s="1"/>
  <c r="N954" i="1"/>
  <c r="P954" i="1" s="1"/>
  <c r="N955" i="1"/>
  <c r="P955" i="1" s="1"/>
  <c r="N956" i="1"/>
  <c r="P956" i="1" s="1"/>
  <c r="N957" i="1"/>
  <c r="P957" i="1" s="1"/>
  <c r="N958" i="1"/>
  <c r="P958" i="1" s="1"/>
  <c r="N959" i="1"/>
  <c r="P959" i="1" s="1"/>
  <c r="N960" i="1"/>
  <c r="P960" i="1" s="1"/>
  <c r="N961" i="1"/>
  <c r="P961" i="1" s="1"/>
  <c r="N962" i="1"/>
  <c r="P962" i="1" s="1"/>
  <c r="N963" i="1"/>
  <c r="P963" i="1" s="1"/>
  <c r="N964" i="1"/>
  <c r="P964" i="1" s="1"/>
  <c r="N965" i="1"/>
  <c r="P965" i="1" s="1"/>
  <c r="N966" i="1"/>
  <c r="P966" i="1" s="1"/>
  <c r="N967" i="1"/>
  <c r="P967" i="1" s="1"/>
  <c r="N968" i="1"/>
  <c r="P968" i="1" s="1"/>
  <c r="N969" i="1"/>
  <c r="P969" i="1" s="1"/>
  <c r="N970" i="1"/>
  <c r="P970" i="1" s="1"/>
  <c r="N971" i="1"/>
  <c r="P971" i="1" s="1"/>
  <c r="N972" i="1"/>
  <c r="P972" i="1" s="1"/>
  <c r="N973" i="1"/>
  <c r="P973" i="1" s="1"/>
  <c r="N974" i="1"/>
  <c r="P974" i="1" s="1"/>
  <c r="N975" i="1"/>
  <c r="P975" i="1" s="1"/>
  <c r="N976" i="1"/>
  <c r="P976" i="1" s="1"/>
  <c r="N977" i="1"/>
  <c r="P977" i="1" s="1"/>
  <c r="N978" i="1"/>
  <c r="P978" i="1" s="1"/>
  <c r="N979" i="1"/>
  <c r="P979" i="1" s="1"/>
  <c r="N980" i="1"/>
  <c r="P980" i="1" s="1"/>
  <c r="N981" i="1"/>
  <c r="P981" i="1" s="1"/>
  <c r="N982" i="1"/>
  <c r="P982" i="1" s="1"/>
  <c r="N983" i="1"/>
  <c r="P983" i="1" s="1"/>
  <c r="N984" i="1"/>
  <c r="P984" i="1" s="1"/>
  <c r="N985" i="1"/>
  <c r="P985" i="1" s="1"/>
  <c r="N986" i="1"/>
  <c r="P986" i="1" s="1"/>
  <c r="N987" i="1"/>
  <c r="P987" i="1" s="1"/>
  <c r="N988" i="1"/>
  <c r="P988" i="1" s="1"/>
  <c r="N989" i="1"/>
  <c r="P989" i="1" s="1"/>
  <c r="N990" i="1"/>
  <c r="P990" i="1" s="1"/>
  <c r="N991" i="1"/>
  <c r="P991" i="1" s="1"/>
  <c r="N992" i="1"/>
  <c r="P992" i="1" s="1"/>
  <c r="N993" i="1"/>
  <c r="P993" i="1" s="1"/>
  <c r="N994" i="1"/>
  <c r="P994" i="1" s="1"/>
  <c r="N995" i="1"/>
  <c r="P995" i="1" s="1"/>
  <c r="N996" i="1"/>
  <c r="P996" i="1" s="1"/>
  <c r="N997" i="1"/>
  <c r="P997" i="1" s="1"/>
  <c r="N998" i="1"/>
  <c r="P998" i="1" s="1"/>
  <c r="N999" i="1"/>
  <c r="P999" i="1" s="1"/>
  <c r="N1000" i="1"/>
  <c r="P1000" i="1" s="1"/>
  <c r="N1001" i="1"/>
  <c r="P1001" i="1" s="1"/>
  <c r="N1002" i="1"/>
  <c r="P1002" i="1" s="1"/>
  <c r="N1003" i="1"/>
  <c r="P1003" i="1" s="1"/>
  <c r="N1004" i="1"/>
  <c r="P1004" i="1" s="1"/>
  <c r="N1005" i="1"/>
  <c r="P1005" i="1" s="1"/>
  <c r="N1006" i="1"/>
  <c r="P1006" i="1" s="1"/>
  <c r="N1007" i="1"/>
  <c r="P1007" i="1" s="1"/>
  <c r="N1008" i="1"/>
  <c r="P1008" i="1" s="1"/>
  <c r="N1009" i="1"/>
  <c r="P1009" i="1" s="1"/>
  <c r="N1010" i="1"/>
  <c r="P1010" i="1" s="1"/>
  <c r="N1011" i="1"/>
  <c r="P1011" i="1" s="1"/>
  <c r="N1012" i="1"/>
  <c r="P1012" i="1" s="1"/>
  <c r="N1013" i="1"/>
  <c r="P1013" i="1" s="1"/>
  <c r="N1014" i="1"/>
  <c r="P1014" i="1" s="1"/>
  <c r="N1015" i="1"/>
  <c r="P1015" i="1" s="1"/>
  <c r="N1016" i="1"/>
  <c r="P1016" i="1" s="1"/>
  <c r="N1017" i="1"/>
  <c r="P1017" i="1" s="1"/>
  <c r="N1018" i="1"/>
  <c r="P1018" i="1" s="1"/>
  <c r="N1019" i="1"/>
  <c r="P1019" i="1" s="1"/>
  <c r="N1020" i="1"/>
  <c r="P1020" i="1" s="1"/>
  <c r="N1021" i="1"/>
  <c r="P1021" i="1" s="1"/>
  <c r="N1022" i="1"/>
  <c r="P1022" i="1" s="1"/>
  <c r="N1023" i="1"/>
  <c r="P1023" i="1" s="1"/>
  <c r="N1024" i="1"/>
  <c r="P1024" i="1" s="1"/>
  <c r="N1025" i="1"/>
  <c r="P1025" i="1" s="1"/>
  <c r="N1026" i="1"/>
  <c r="P1026" i="1" s="1"/>
  <c r="N1027" i="1"/>
  <c r="P1027" i="1" s="1"/>
  <c r="N1028" i="1"/>
  <c r="P1028" i="1" s="1"/>
  <c r="N1029" i="1"/>
  <c r="P1029" i="1" s="1"/>
  <c r="N1030" i="1"/>
  <c r="P1030" i="1" s="1"/>
  <c r="N1031" i="1"/>
  <c r="P1031" i="1" s="1"/>
  <c r="N1032" i="1"/>
  <c r="P1032" i="1" s="1"/>
  <c r="N1033" i="1"/>
  <c r="P1033" i="1" s="1"/>
  <c r="N1034" i="1"/>
  <c r="P1034" i="1" s="1"/>
  <c r="N1035" i="1"/>
  <c r="P1035" i="1" s="1"/>
  <c r="N1036" i="1"/>
  <c r="P1036" i="1" s="1"/>
  <c r="N1037" i="1"/>
  <c r="P1037" i="1" s="1"/>
  <c r="N1038" i="1"/>
  <c r="P1038" i="1" s="1"/>
  <c r="N1039" i="1"/>
  <c r="P1039" i="1" s="1"/>
  <c r="N1040" i="1"/>
  <c r="P1040" i="1" s="1"/>
  <c r="N1041" i="1"/>
  <c r="P1041" i="1" s="1"/>
  <c r="N1042" i="1"/>
  <c r="P1042" i="1" s="1"/>
  <c r="N1043" i="1"/>
  <c r="P1043" i="1" s="1"/>
  <c r="N1044" i="1"/>
  <c r="P1044" i="1" s="1"/>
  <c r="N1045" i="1"/>
  <c r="P1045" i="1" s="1"/>
  <c r="N1046" i="1"/>
  <c r="P1046" i="1" s="1"/>
  <c r="N1047" i="1"/>
  <c r="P1047" i="1" s="1"/>
  <c r="N1048" i="1"/>
  <c r="P1048" i="1" s="1"/>
  <c r="N1049" i="1"/>
  <c r="P1049" i="1" s="1"/>
  <c r="N1050" i="1"/>
  <c r="P1050" i="1" s="1"/>
  <c r="N1051" i="1"/>
  <c r="P1051" i="1" s="1"/>
  <c r="N1052" i="1"/>
  <c r="P1052" i="1" s="1"/>
  <c r="N1053" i="1"/>
  <c r="P1053" i="1" s="1"/>
  <c r="N1054" i="1"/>
  <c r="P1054" i="1" s="1"/>
  <c r="N1055" i="1"/>
  <c r="P1055" i="1" s="1"/>
  <c r="N1056" i="1"/>
  <c r="P1056" i="1" s="1"/>
  <c r="N1057" i="1"/>
  <c r="P1057" i="1" s="1"/>
  <c r="N1058" i="1"/>
  <c r="P1058" i="1" s="1"/>
  <c r="N1059" i="1"/>
  <c r="P1059" i="1" s="1"/>
  <c r="N1060" i="1"/>
  <c r="P1060" i="1" s="1"/>
  <c r="N1061" i="1"/>
  <c r="P1061" i="1" s="1"/>
  <c r="N1062" i="1"/>
  <c r="P1062" i="1" s="1"/>
  <c r="N1063" i="1"/>
  <c r="P1063" i="1" s="1"/>
  <c r="N1064" i="1"/>
  <c r="P1064" i="1" s="1"/>
  <c r="N1065" i="1"/>
  <c r="P1065" i="1" s="1"/>
  <c r="N1066" i="1"/>
  <c r="P1066" i="1" s="1"/>
  <c r="N1067" i="1"/>
  <c r="P1067" i="1" s="1"/>
  <c r="N1068" i="1"/>
  <c r="P1068" i="1" s="1"/>
  <c r="N1069" i="1"/>
  <c r="P1069" i="1" s="1"/>
  <c r="N1070" i="1"/>
  <c r="P1070" i="1" s="1"/>
  <c r="N1071" i="1"/>
  <c r="P1071" i="1" s="1"/>
  <c r="N1072" i="1"/>
  <c r="P1072" i="1" s="1"/>
  <c r="N1073" i="1"/>
  <c r="P1073" i="1" s="1"/>
  <c r="N1074" i="1"/>
  <c r="P1074" i="1" s="1"/>
  <c r="N1075" i="1"/>
  <c r="P1075" i="1" s="1"/>
  <c r="N1076" i="1"/>
  <c r="P1076" i="1" s="1"/>
  <c r="N1077" i="1"/>
  <c r="P1077" i="1" s="1"/>
  <c r="N1078" i="1"/>
  <c r="P1078" i="1" s="1"/>
  <c r="N1079" i="1"/>
  <c r="P1079" i="1" s="1"/>
  <c r="N1080" i="1"/>
  <c r="P1080" i="1" s="1"/>
  <c r="N1081" i="1"/>
  <c r="P1081" i="1" s="1"/>
  <c r="N1082" i="1"/>
  <c r="P1082" i="1" s="1"/>
  <c r="N1083" i="1"/>
  <c r="P1083" i="1" s="1"/>
  <c r="N1084" i="1"/>
  <c r="P1084" i="1" s="1"/>
  <c r="N1085" i="1"/>
  <c r="P1085" i="1" s="1"/>
  <c r="N1086" i="1"/>
  <c r="P1086" i="1" s="1"/>
  <c r="N1087" i="1"/>
  <c r="P1087" i="1" s="1"/>
  <c r="N1088" i="1"/>
  <c r="P1088" i="1" s="1"/>
  <c r="N1089" i="1"/>
  <c r="P1089" i="1" s="1"/>
  <c r="N1090" i="1"/>
  <c r="P1090" i="1" s="1"/>
  <c r="N1091" i="1"/>
  <c r="P1091" i="1" s="1"/>
  <c r="N1092" i="1"/>
  <c r="P1092" i="1" s="1"/>
  <c r="N1093" i="1"/>
  <c r="P1093" i="1" s="1"/>
  <c r="N1094" i="1"/>
  <c r="P1094" i="1" s="1"/>
  <c r="N1095" i="1"/>
  <c r="P1095" i="1" s="1"/>
  <c r="N1096" i="1"/>
  <c r="P1096" i="1" s="1"/>
  <c r="N1097" i="1"/>
  <c r="P1097" i="1" s="1"/>
  <c r="N1098" i="1"/>
  <c r="P1098" i="1" s="1"/>
  <c r="N1099" i="1"/>
  <c r="P1099" i="1" s="1"/>
  <c r="N1100" i="1"/>
  <c r="P1100" i="1" s="1"/>
  <c r="N1101" i="1"/>
  <c r="P1101" i="1" s="1"/>
  <c r="N1102" i="1"/>
  <c r="P1102" i="1" s="1"/>
  <c r="N1103" i="1"/>
  <c r="P1103" i="1" s="1"/>
  <c r="N1104" i="1"/>
  <c r="P1104" i="1" s="1"/>
  <c r="N1105" i="1"/>
  <c r="P1105" i="1" s="1"/>
  <c r="N1106" i="1"/>
  <c r="P1106" i="1" s="1"/>
  <c r="N1107" i="1"/>
  <c r="P1107" i="1" s="1"/>
  <c r="N1108" i="1"/>
  <c r="P1108" i="1" s="1"/>
  <c r="N1109" i="1"/>
  <c r="P1109" i="1" s="1"/>
  <c r="N1110" i="1"/>
  <c r="P1110" i="1" s="1"/>
  <c r="N1111" i="1"/>
  <c r="P1111" i="1" s="1"/>
  <c r="N1112" i="1"/>
  <c r="P1112" i="1" s="1"/>
  <c r="N1113" i="1"/>
  <c r="P1113" i="1" s="1"/>
  <c r="N1114" i="1"/>
  <c r="P1114" i="1" s="1"/>
  <c r="N1115" i="1"/>
  <c r="P1115" i="1" s="1"/>
  <c r="N1116" i="1"/>
  <c r="P1116" i="1" s="1"/>
  <c r="N1117" i="1"/>
  <c r="P1117" i="1" s="1"/>
  <c r="N1118" i="1"/>
  <c r="P1118" i="1" s="1"/>
  <c r="N1119" i="1"/>
  <c r="P1119" i="1" s="1"/>
  <c r="N1120" i="1"/>
  <c r="P1120" i="1" s="1"/>
  <c r="N1121" i="1"/>
  <c r="P1121" i="1" s="1"/>
  <c r="N1122" i="1"/>
  <c r="P1122" i="1" s="1"/>
  <c r="N1123" i="1"/>
  <c r="P1123" i="1" s="1"/>
  <c r="N1124" i="1"/>
  <c r="P1124" i="1" s="1"/>
  <c r="N1125" i="1"/>
  <c r="P1125" i="1" s="1"/>
  <c r="N1126" i="1"/>
  <c r="P1126" i="1" s="1"/>
  <c r="N1127" i="1"/>
  <c r="P1127" i="1" s="1"/>
  <c r="N1128" i="1"/>
  <c r="P1128" i="1" s="1"/>
  <c r="N1129" i="1"/>
  <c r="P1129" i="1" s="1"/>
  <c r="N1130" i="1"/>
  <c r="P1130" i="1" s="1"/>
  <c r="N1131" i="1"/>
  <c r="P1131" i="1" s="1"/>
  <c r="N1132" i="1"/>
  <c r="P1132" i="1" s="1"/>
  <c r="N1133" i="1"/>
  <c r="P1133" i="1" s="1"/>
  <c r="N1134" i="1"/>
  <c r="P1134" i="1" s="1"/>
  <c r="N1135" i="1"/>
  <c r="P1135" i="1" s="1"/>
  <c r="N1136" i="1"/>
  <c r="P1136" i="1" s="1"/>
  <c r="N1137" i="1"/>
  <c r="P1137" i="1" s="1"/>
  <c r="N1138" i="1"/>
  <c r="P1138" i="1" s="1"/>
  <c r="N1139" i="1"/>
  <c r="P1139" i="1" s="1"/>
  <c r="N1140" i="1"/>
  <c r="P1140" i="1" s="1"/>
  <c r="N1141" i="1"/>
  <c r="P1141" i="1" s="1"/>
  <c r="N1142" i="1"/>
  <c r="P1142" i="1" s="1"/>
  <c r="N1143" i="1"/>
  <c r="P1143" i="1" s="1"/>
  <c r="N1144" i="1"/>
  <c r="P1144" i="1" s="1"/>
  <c r="N1145" i="1"/>
  <c r="P1145" i="1" s="1"/>
  <c r="N1146" i="1"/>
  <c r="P1146" i="1" s="1"/>
  <c r="N1147" i="1"/>
  <c r="P1147" i="1" s="1"/>
  <c r="N1148" i="1"/>
  <c r="P1148" i="1" s="1"/>
  <c r="N1149" i="1"/>
  <c r="P1149" i="1" s="1"/>
  <c r="N1150" i="1"/>
  <c r="P1150" i="1" s="1"/>
  <c r="N1151" i="1"/>
  <c r="P1151" i="1" s="1"/>
  <c r="N1152" i="1"/>
  <c r="P1152" i="1" s="1"/>
  <c r="N1153" i="1"/>
  <c r="P1153" i="1" s="1"/>
  <c r="N1154" i="1"/>
  <c r="P1154" i="1" s="1"/>
  <c r="N1155" i="1"/>
  <c r="P1155" i="1" s="1"/>
  <c r="N1156" i="1"/>
  <c r="P1156" i="1" s="1"/>
  <c r="N1157" i="1"/>
  <c r="P1157" i="1" s="1"/>
  <c r="N1158" i="1"/>
  <c r="P1158" i="1" s="1"/>
  <c r="N1159" i="1"/>
  <c r="P1159" i="1" s="1"/>
  <c r="N1160" i="1"/>
  <c r="P1160" i="1" s="1"/>
  <c r="N1161" i="1"/>
  <c r="P1161" i="1" s="1"/>
  <c r="N1162" i="1"/>
  <c r="P1162" i="1" s="1"/>
  <c r="N1163" i="1"/>
  <c r="P1163" i="1" s="1"/>
  <c r="N1164" i="1"/>
  <c r="P1164" i="1" s="1"/>
  <c r="N1165" i="1"/>
  <c r="P1165" i="1" s="1"/>
  <c r="N1166" i="1"/>
  <c r="P1166" i="1" s="1"/>
  <c r="N1167" i="1"/>
  <c r="P1167" i="1" s="1"/>
  <c r="N1168" i="1"/>
  <c r="P1168" i="1" s="1"/>
  <c r="N1169" i="1"/>
  <c r="P1169" i="1" s="1"/>
  <c r="N1170" i="1"/>
  <c r="P1170" i="1" s="1"/>
  <c r="N1171" i="1"/>
  <c r="P1171" i="1" s="1"/>
  <c r="N1172" i="1"/>
  <c r="P1172" i="1" s="1"/>
  <c r="N1173" i="1"/>
  <c r="P1173" i="1" s="1"/>
  <c r="N1174" i="1"/>
  <c r="P1174" i="1" s="1"/>
  <c r="N1175" i="1"/>
  <c r="P1175" i="1" s="1"/>
  <c r="N1176" i="1"/>
  <c r="P1176" i="1" s="1"/>
  <c r="N1177" i="1"/>
  <c r="P1177" i="1" s="1"/>
  <c r="N1178" i="1"/>
  <c r="P1178" i="1" s="1"/>
  <c r="N1179" i="1"/>
  <c r="P1179" i="1" s="1"/>
  <c r="N1180" i="1"/>
  <c r="P1180" i="1" s="1"/>
  <c r="N1181" i="1"/>
  <c r="P1181" i="1" s="1"/>
  <c r="N1182" i="1"/>
  <c r="P1182" i="1" s="1"/>
  <c r="N1183" i="1"/>
  <c r="P1183" i="1" s="1"/>
  <c r="N1184" i="1"/>
  <c r="P1184" i="1" s="1"/>
  <c r="N1185" i="1"/>
  <c r="P1185" i="1" s="1"/>
  <c r="N1186" i="1"/>
  <c r="P1186" i="1" s="1"/>
  <c r="N1187" i="1"/>
  <c r="P1187" i="1" s="1"/>
  <c r="N1188" i="1"/>
  <c r="P1188" i="1" s="1"/>
  <c r="N1189" i="1"/>
  <c r="P1189" i="1" s="1"/>
  <c r="N1190" i="1"/>
  <c r="P1190" i="1" s="1"/>
  <c r="N1191" i="1"/>
  <c r="P1191" i="1" s="1"/>
  <c r="N1192" i="1"/>
  <c r="P1192" i="1" s="1"/>
  <c r="N1193" i="1"/>
  <c r="P1193" i="1" s="1"/>
  <c r="N1194" i="1"/>
  <c r="P1194" i="1" s="1"/>
  <c r="N1195" i="1"/>
  <c r="P1195" i="1" s="1"/>
  <c r="N1196" i="1"/>
  <c r="P1196" i="1" s="1"/>
  <c r="N1197" i="1"/>
  <c r="P1197" i="1" s="1"/>
  <c r="N1198" i="1"/>
  <c r="P1198" i="1" s="1"/>
  <c r="N1199" i="1"/>
  <c r="P1199" i="1" s="1"/>
  <c r="N1200" i="1"/>
  <c r="P1200" i="1" s="1"/>
  <c r="N1201" i="1"/>
  <c r="P1201" i="1" s="1"/>
  <c r="N1202" i="1"/>
  <c r="P1202" i="1" s="1"/>
  <c r="N1203" i="1"/>
  <c r="P1203" i="1" s="1"/>
  <c r="N1204" i="1"/>
  <c r="P1204" i="1" s="1"/>
  <c r="N1205" i="1"/>
  <c r="P1205" i="1" s="1"/>
  <c r="N1206" i="1"/>
  <c r="P1206" i="1" s="1"/>
  <c r="N1207" i="1"/>
  <c r="P1207" i="1" s="1"/>
  <c r="N1208" i="1"/>
  <c r="P1208" i="1" s="1"/>
  <c r="N1209" i="1"/>
  <c r="P1209" i="1" s="1"/>
  <c r="N1210" i="1"/>
  <c r="P1210" i="1" s="1"/>
  <c r="N1211" i="1"/>
  <c r="P1211" i="1" s="1"/>
  <c r="N1212" i="1"/>
  <c r="P1212" i="1" s="1"/>
  <c r="N1213" i="1"/>
  <c r="P1213" i="1" s="1"/>
  <c r="N1214" i="1"/>
  <c r="P1214" i="1" s="1"/>
  <c r="N1215" i="1"/>
  <c r="P1215" i="1" s="1"/>
  <c r="N1216" i="1"/>
  <c r="P1216" i="1" s="1"/>
  <c r="N1217" i="1"/>
  <c r="P1217" i="1" s="1"/>
  <c r="N1218" i="1"/>
  <c r="P1218" i="1" s="1"/>
  <c r="N1219" i="1"/>
  <c r="P1219" i="1" s="1"/>
  <c r="N1220" i="1"/>
  <c r="P1220" i="1" s="1"/>
  <c r="N1221" i="1"/>
  <c r="P1221" i="1" s="1"/>
  <c r="N1222" i="1"/>
  <c r="P1222" i="1" s="1"/>
  <c r="N1223" i="1"/>
  <c r="P1223" i="1" s="1"/>
  <c r="N1224" i="1"/>
  <c r="P1224" i="1" s="1"/>
  <c r="N1225" i="1"/>
  <c r="P1225" i="1" s="1"/>
  <c r="N1226" i="1"/>
  <c r="P1226" i="1" s="1"/>
  <c r="N1227" i="1"/>
  <c r="P1227" i="1" s="1"/>
  <c r="N1228" i="1"/>
  <c r="P1228" i="1" s="1"/>
  <c r="N1229" i="1"/>
  <c r="P1229" i="1" s="1"/>
  <c r="N1230" i="1"/>
  <c r="P1230" i="1" s="1"/>
  <c r="N1231" i="1"/>
  <c r="P1231" i="1" s="1"/>
  <c r="N1232" i="1"/>
  <c r="P1232" i="1" s="1"/>
  <c r="N1233" i="1"/>
  <c r="P1233" i="1" s="1"/>
  <c r="N1234" i="1"/>
  <c r="P1234" i="1" s="1"/>
  <c r="N1235" i="1"/>
  <c r="P1235" i="1" s="1"/>
  <c r="N1236" i="1"/>
  <c r="P1236" i="1" s="1"/>
  <c r="N1237" i="1"/>
  <c r="P1237" i="1" s="1"/>
  <c r="N1238" i="1"/>
  <c r="P1238" i="1" s="1"/>
  <c r="N1239" i="1"/>
  <c r="P1239" i="1" s="1"/>
  <c r="N1240" i="1"/>
  <c r="P1240" i="1" s="1"/>
  <c r="N1241" i="1"/>
  <c r="P1241" i="1" s="1"/>
  <c r="N1242" i="1"/>
  <c r="P1242" i="1" s="1"/>
  <c r="N1243" i="1"/>
  <c r="P1243" i="1" s="1"/>
  <c r="N1244" i="1"/>
  <c r="P1244" i="1" s="1"/>
  <c r="N1245" i="1"/>
  <c r="P1245" i="1" s="1"/>
  <c r="N1246" i="1"/>
  <c r="P1246" i="1" s="1"/>
  <c r="N1247" i="1"/>
  <c r="P1247" i="1" s="1"/>
  <c r="N1248" i="1"/>
  <c r="P1248" i="1" s="1"/>
  <c r="N1249" i="1"/>
  <c r="P1249" i="1" s="1"/>
  <c r="N1250" i="1"/>
  <c r="P1250" i="1" s="1"/>
  <c r="N1251" i="1"/>
  <c r="P1251" i="1" s="1"/>
  <c r="N1252" i="1"/>
  <c r="P1252" i="1" s="1"/>
  <c r="N1253" i="1"/>
  <c r="P1253" i="1" s="1"/>
  <c r="N1254" i="1"/>
  <c r="P1254" i="1" s="1"/>
  <c r="N1255" i="1"/>
  <c r="P1255" i="1" s="1"/>
  <c r="N1256" i="1"/>
  <c r="P1256" i="1" s="1"/>
  <c r="N1257" i="1"/>
  <c r="P1257" i="1" s="1"/>
  <c r="N1258" i="1"/>
  <c r="P1258" i="1" s="1"/>
  <c r="N1259" i="1"/>
  <c r="P1259" i="1" s="1"/>
  <c r="N1260" i="1"/>
  <c r="P1260" i="1" s="1"/>
  <c r="N1261" i="1"/>
  <c r="P1261" i="1" s="1"/>
  <c r="N1262" i="1"/>
  <c r="P1262" i="1" s="1"/>
  <c r="N1263" i="1"/>
  <c r="P1263" i="1" s="1"/>
  <c r="N1264" i="1"/>
  <c r="P1264" i="1" s="1"/>
  <c r="N1265" i="1"/>
  <c r="P1265" i="1" s="1"/>
  <c r="N1266" i="1"/>
  <c r="P1266" i="1" s="1"/>
  <c r="N1267" i="1"/>
  <c r="P1267" i="1" s="1"/>
  <c r="N1268" i="1"/>
  <c r="P1268" i="1" s="1"/>
  <c r="N1269" i="1"/>
  <c r="P1269" i="1" s="1"/>
  <c r="N1270" i="1"/>
  <c r="P1270" i="1" s="1"/>
  <c r="N1271" i="1"/>
  <c r="P1271" i="1" s="1"/>
  <c r="N1272" i="1"/>
  <c r="P1272" i="1" s="1"/>
  <c r="N1273" i="1"/>
  <c r="P1273" i="1" s="1"/>
  <c r="N1274" i="1"/>
  <c r="P1274" i="1" s="1"/>
  <c r="N1275" i="1"/>
  <c r="P1275" i="1" s="1"/>
  <c r="N1276" i="1"/>
  <c r="P1276" i="1" s="1"/>
  <c r="N1277" i="1"/>
  <c r="P1277" i="1" s="1"/>
  <c r="N1278" i="1"/>
  <c r="P1278" i="1" s="1"/>
  <c r="N1279" i="1"/>
  <c r="P1279" i="1" s="1"/>
  <c r="N1280" i="1"/>
  <c r="P1280" i="1" s="1"/>
  <c r="N1281" i="1"/>
  <c r="P1281" i="1" s="1"/>
  <c r="N1282" i="1"/>
  <c r="P1282" i="1" s="1"/>
  <c r="N1283" i="1"/>
  <c r="P1283" i="1" s="1"/>
  <c r="N1284" i="1"/>
  <c r="P1284" i="1" s="1"/>
  <c r="N1285" i="1"/>
  <c r="P1285" i="1" s="1"/>
  <c r="N1286" i="1"/>
  <c r="P1286" i="1" s="1"/>
  <c r="N1287" i="1"/>
  <c r="P1287" i="1" s="1"/>
  <c r="N1288" i="1"/>
  <c r="P1288" i="1" s="1"/>
  <c r="N1289" i="1"/>
  <c r="P1289" i="1" s="1"/>
  <c r="N1290" i="1"/>
  <c r="P1290" i="1" s="1"/>
  <c r="N1291" i="1"/>
  <c r="P1291" i="1" s="1"/>
  <c r="N1292" i="1"/>
  <c r="P1292" i="1" s="1"/>
  <c r="N1293" i="1"/>
  <c r="P1293" i="1" s="1"/>
  <c r="N1294" i="1"/>
  <c r="P1294" i="1" s="1"/>
  <c r="N1295" i="1"/>
  <c r="P1295" i="1" s="1"/>
  <c r="N1296" i="1"/>
  <c r="P1296" i="1" s="1"/>
  <c r="N1297" i="1"/>
  <c r="P1297" i="1" s="1"/>
  <c r="N1298" i="1"/>
  <c r="P1298" i="1" s="1"/>
  <c r="N1299" i="1"/>
  <c r="P1299" i="1" s="1"/>
  <c r="N1300" i="1"/>
  <c r="P1300" i="1" s="1"/>
  <c r="N1301" i="1"/>
  <c r="P1301" i="1" s="1"/>
  <c r="N1302" i="1"/>
  <c r="P1302" i="1" s="1"/>
  <c r="N1303" i="1"/>
  <c r="P1303" i="1" s="1"/>
  <c r="N1304" i="1"/>
  <c r="P1304" i="1" s="1"/>
  <c r="N1305" i="1"/>
  <c r="P1305" i="1" s="1"/>
  <c r="N1306" i="1"/>
  <c r="P1306" i="1" s="1"/>
  <c r="N1307" i="1"/>
  <c r="P1307" i="1" s="1"/>
  <c r="N1308" i="1"/>
  <c r="P1308" i="1" s="1"/>
  <c r="N1309" i="1"/>
  <c r="P1309" i="1" s="1"/>
  <c r="N1310" i="1"/>
  <c r="P1310" i="1" s="1"/>
  <c r="N1311" i="1"/>
  <c r="P1311" i="1" s="1"/>
  <c r="N1312" i="1"/>
  <c r="P1312" i="1" s="1"/>
  <c r="N1313" i="1"/>
  <c r="P1313" i="1" s="1"/>
  <c r="N1314" i="1"/>
  <c r="P1314" i="1" s="1"/>
  <c r="N1315" i="1"/>
  <c r="P1315" i="1" s="1"/>
  <c r="N1316" i="1"/>
  <c r="P1316" i="1" s="1"/>
  <c r="N1317" i="1"/>
  <c r="P1317" i="1" s="1"/>
  <c r="N1318" i="1"/>
  <c r="P1318" i="1" s="1"/>
  <c r="N1319" i="1"/>
  <c r="P1319" i="1" s="1"/>
  <c r="N1320" i="1"/>
  <c r="P1320" i="1" s="1"/>
  <c r="N1321" i="1"/>
  <c r="P1321" i="1" s="1"/>
  <c r="N1322" i="1"/>
  <c r="P1322" i="1" s="1"/>
  <c r="N1323" i="1"/>
  <c r="P1323" i="1" s="1"/>
  <c r="N1324" i="1"/>
  <c r="P1324" i="1" s="1"/>
  <c r="N1325" i="1"/>
  <c r="P1325" i="1" s="1"/>
  <c r="N1326" i="1"/>
  <c r="P1326" i="1" s="1"/>
  <c r="N1327" i="1"/>
  <c r="P1327" i="1" s="1"/>
  <c r="N1328" i="1"/>
  <c r="P1328" i="1" s="1"/>
  <c r="N1329" i="1"/>
  <c r="P1329" i="1" s="1"/>
  <c r="N1330" i="1"/>
  <c r="P1330" i="1" s="1"/>
  <c r="N1331" i="1"/>
  <c r="P1331" i="1" s="1"/>
  <c r="N1332" i="1"/>
  <c r="P1332" i="1" s="1"/>
  <c r="N1333" i="1"/>
  <c r="P1333" i="1" s="1"/>
  <c r="N1334" i="1"/>
  <c r="P1334" i="1" s="1"/>
  <c r="N1335" i="1"/>
  <c r="P1335" i="1" s="1"/>
  <c r="N1336" i="1"/>
  <c r="P1336" i="1" s="1"/>
  <c r="N1337" i="1"/>
  <c r="P1337" i="1" s="1"/>
  <c r="N1338" i="1"/>
  <c r="P1338" i="1" s="1"/>
  <c r="N1339" i="1"/>
  <c r="P1339" i="1" s="1"/>
  <c r="N1340" i="1"/>
  <c r="P1340" i="1" s="1"/>
  <c r="N1341" i="1"/>
  <c r="P1341" i="1" s="1"/>
  <c r="N1342" i="1"/>
  <c r="P1342" i="1" s="1"/>
  <c r="N1343" i="1"/>
  <c r="P1343" i="1" s="1"/>
  <c r="N1344" i="1"/>
  <c r="P1344" i="1" s="1"/>
  <c r="N1345" i="1"/>
  <c r="P1345" i="1" s="1"/>
  <c r="N1346" i="1"/>
  <c r="P1346" i="1" s="1"/>
  <c r="N1347" i="1"/>
  <c r="P1347" i="1" s="1"/>
  <c r="N1348" i="1"/>
  <c r="P1348" i="1" s="1"/>
  <c r="N1349" i="1"/>
  <c r="P1349" i="1" s="1"/>
  <c r="N1350" i="1"/>
  <c r="P1350" i="1" s="1"/>
  <c r="N1351" i="1"/>
  <c r="P1351" i="1" s="1"/>
  <c r="N1352" i="1"/>
  <c r="P1352" i="1" s="1"/>
  <c r="N1353" i="1"/>
  <c r="P1353" i="1" s="1"/>
  <c r="N1354" i="1"/>
  <c r="P1354" i="1" s="1"/>
  <c r="N1355" i="1"/>
  <c r="P1355" i="1" s="1"/>
  <c r="N1356" i="1"/>
  <c r="P1356" i="1" s="1"/>
  <c r="N1357" i="1"/>
  <c r="P1357" i="1" s="1"/>
  <c r="N1358" i="1"/>
  <c r="P1358" i="1" s="1"/>
  <c r="N1359" i="1"/>
  <c r="P1359" i="1" s="1"/>
  <c r="N1360" i="1"/>
  <c r="P1360" i="1" s="1"/>
  <c r="N1361" i="1"/>
  <c r="P1361" i="1" s="1"/>
  <c r="N1362" i="1"/>
  <c r="P1362" i="1" s="1"/>
  <c r="N1363" i="1"/>
  <c r="P1363" i="1" s="1"/>
  <c r="N1364" i="1"/>
  <c r="P1364" i="1" s="1"/>
  <c r="N1365" i="1"/>
  <c r="P1365" i="1" s="1"/>
  <c r="N1366" i="1"/>
  <c r="P1366" i="1" s="1"/>
  <c r="N1367" i="1"/>
  <c r="P1367" i="1" s="1"/>
  <c r="N1368" i="1"/>
  <c r="P1368" i="1" s="1"/>
  <c r="N1369" i="1"/>
  <c r="P1369" i="1" s="1"/>
  <c r="N1370" i="1"/>
  <c r="P1370" i="1" s="1"/>
  <c r="N1371" i="1"/>
  <c r="P1371" i="1" s="1"/>
  <c r="N1372" i="1"/>
  <c r="P1372" i="1" s="1"/>
  <c r="N1373" i="1"/>
  <c r="P1373" i="1" s="1"/>
  <c r="N1374" i="1"/>
  <c r="P1374" i="1" s="1"/>
  <c r="N1375" i="1"/>
  <c r="P1375" i="1" s="1"/>
  <c r="N1376" i="1"/>
  <c r="P1376" i="1" s="1"/>
  <c r="N1377" i="1"/>
  <c r="P1377" i="1" s="1"/>
  <c r="N1378" i="1"/>
  <c r="P1378" i="1" s="1"/>
  <c r="N1379" i="1"/>
  <c r="P1379" i="1" s="1"/>
  <c r="N1380" i="1"/>
  <c r="P1380" i="1" s="1"/>
  <c r="N1381" i="1"/>
  <c r="P1381" i="1" s="1"/>
  <c r="N1382" i="1"/>
  <c r="P1382" i="1" s="1"/>
  <c r="N1383" i="1"/>
  <c r="P1383" i="1" s="1"/>
  <c r="N1384" i="1"/>
  <c r="P1384" i="1" s="1"/>
  <c r="N1385" i="1"/>
  <c r="P1385" i="1" s="1"/>
  <c r="N1386" i="1"/>
  <c r="P1386" i="1" s="1"/>
  <c r="N1387" i="1"/>
  <c r="P1387" i="1" s="1"/>
  <c r="N1388" i="1"/>
  <c r="P1388" i="1" s="1"/>
  <c r="N1389" i="1"/>
  <c r="P1389" i="1" s="1"/>
  <c r="N1390" i="1"/>
  <c r="P1390" i="1" s="1"/>
  <c r="N1391" i="1"/>
  <c r="P1391" i="1" s="1"/>
  <c r="N1392" i="1"/>
  <c r="P1392" i="1" s="1"/>
  <c r="N1393" i="1"/>
  <c r="P1393" i="1" s="1"/>
  <c r="N1394" i="1"/>
  <c r="P1394" i="1" s="1"/>
  <c r="N1395" i="1"/>
  <c r="P1395" i="1" s="1"/>
  <c r="N1396" i="1"/>
  <c r="P1396" i="1" s="1"/>
  <c r="N1397" i="1"/>
  <c r="P1397" i="1" s="1"/>
  <c r="N1398" i="1"/>
  <c r="P1398" i="1" s="1"/>
  <c r="N1399" i="1"/>
  <c r="P1399" i="1" s="1"/>
  <c r="N1400" i="1"/>
  <c r="P1400" i="1" s="1"/>
  <c r="N1401" i="1"/>
  <c r="P1401" i="1" s="1"/>
  <c r="N1402" i="1"/>
  <c r="P1402" i="1" s="1"/>
  <c r="N1403" i="1"/>
  <c r="P1403" i="1" s="1"/>
  <c r="N1404" i="1"/>
  <c r="P1404" i="1" s="1"/>
  <c r="N1405" i="1"/>
  <c r="P1405" i="1" s="1"/>
  <c r="N1406" i="1"/>
  <c r="P1406" i="1" s="1"/>
  <c r="N1407" i="1"/>
  <c r="P1407" i="1" s="1"/>
  <c r="N1408" i="1"/>
  <c r="P1408" i="1" s="1"/>
  <c r="N1409" i="1"/>
  <c r="P1409" i="1" s="1"/>
  <c r="N1410" i="1"/>
  <c r="P1410" i="1" s="1"/>
  <c r="N1411" i="1"/>
  <c r="P1411" i="1" s="1"/>
  <c r="N1412" i="1"/>
  <c r="P1412" i="1" s="1"/>
  <c r="N1413" i="1"/>
  <c r="P1413" i="1" s="1"/>
  <c r="N1414" i="1"/>
  <c r="P1414" i="1" s="1"/>
  <c r="N1415" i="1"/>
  <c r="P1415" i="1" s="1"/>
  <c r="N1416" i="1"/>
  <c r="P1416" i="1" s="1"/>
  <c r="N1417" i="1"/>
  <c r="P1417" i="1" s="1"/>
  <c r="N1418" i="1"/>
  <c r="P1418" i="1" s="1"/>
  <c r="N1419" i="1"/>
  <c r="P1419" i="1" s="1"/>
  <c r="N1420" i="1"/>
  <c r="P1420" i="1" s="1"/>
  <c r="N1421" i="1"/>
  <c r="P1421" i="1" s="1"/>
  <c r="N1422" i="1"/>
  <c r="P1422" i="1" s="1"/>
  <c r="N1423" i="1"/>
  <c r="P1423" i="1" s="1"/>
  <c r="N1424" i="1"/>
  <c r="P1424" i="1" s="1"/>
  <c r="N1425" i="1"/>
  <c r="P1425" i="1" s="1"/>
  <c r="N1426" i="1"/>
  <c r="P1426" i="1" s="1"/>
  <c r="N1427" i="1"/>
  <c r="P1427" i="1" s="1"/>
  <c r="N1428" i="1"/>
  <c r="P1428" i="1" s="1"/>
  <c r="N1429" i="1"/>
  <c r="P1429" i="1" s="1"/>
  <c r="N1430" i="1"/>
  <c r="P1430" i="1" s="1"/>
  <c r="N1431" i="1"/>
  <c r="P1431" i="1" s="1"/>
  <c r="N1432" i="1"/>
  <c r="P1432" i="1" s="1"/>
  <c r="N1433" i="1"/>
  <c r="P1433" i="1" s="1"/>
  <c r="N1434" i="1"/>
  <c r="P1434" i="1" s="1"/>
  <c r="N1435" i="1"/>
  <c r="P1435" i="1" s="1"/>
  <c r="N1436" i="1"/>
  <c r="P1436" i="1" s="1"/>
  <c r="N1437" i="1"/>
  <c r="P1437" i="1" s="1"/>
  <c r="N1438" i="1"/>
  <c r="P1438" i="1" s="1"/>
  <c r="N1439" i="1"/>
  <c r="P1439" i="1" s="1"/>
  <c r="N1440" i="1"/>
  <c r="P1440" i="1" s="1"/>
  <c r="N1441" i="1"/>
  <c r="P1441" i="1" s="1"/>
  <c r="N1442" i="1"/>
  <c r="P1442" i="1" s="1"/>
  <c r="N1443" i="1"/>
  <c r="P1443" i="1" s="1"/>
  <c r="N1444" i="1"/>
  <c r="P1444" i="1" s="1"/>
  <c r="N1445" i="1"/>
  <c r="P1445" i="1" s="1"/>
  <c r="N1446" i="1"/>
  <c r="P1446" i="1" s="1"/>
  <c r="N1447" i="1"/>
  <c r="P1447" i="1" s="1"/>
  <c r="N1448" i="1"/>
  <c r="P1448" i="1" s="1"/>
  <c r="N1449" i="1"/>
  <c r="P1449" i="1" s="1"/>
  <c r="N1450" i="1"/>
  <c r="P1450" i="1" s="1"/>
  <c r="N1451" i="1"/>
  <c r="P1451" i="1" s="1"/>
  <c r="N1452" i="1"/>
  <c r="P1452" i="1" s="1"/>
  <c r="N1453" i="1"/>
  <c r="P1453" i="1" s="1"/>
  <c r="N1454" i="1"/>
  <c r="P1454" i="1" s="1"/>
  <c r="N1455" i="1"/>
  <c r="P1455" i="1" s="1"/>
  <c r="N1456" i="1"/>
  <c r="P1456" i="1" s="1"/>
  <c r="N1457" i="1"/>
  <c r="P1457" i="1" s="1"/>
  <c r="N1458" i="1"/>
  <c r="P1458" i="1" s="1"/>
  <c r="N1459" i="1"/>
  <c r="P1459" i="1" s="1"/>
  <c r="N1460" i="1"/>
  <c r="P1460" i="1" s="1"/>
  <c r="N1461" i="1"/>
  <c r="P1461" i="1" s="1"/>
  <c r="N1462" i="1"/>
  <c r="P1462" i="1" s="1"/>
  <c r="N1463" i="1"/>
  <c r="P1463" i="1" s="1"/>
  <c r="N1464" i="1"/>
  <c r="P1464" i="1" s="1"/>
  <c r="N1465" i="1"/>
  <c r="P1465" i="1" s="1"/>
  <c r="N1466" i="1"/>
  <c r="P1466" i="1" s="1"/>
  <c r="N1467" i="1"/>
  <c r="P1467" i="1" s="1"/>
  <c r="N1468" i="1"/>
  <c r="P1468" i="1" s="1"/>
  <c r="N1469" i="1"/>
  <c r="P1469" i="1" s="1"/>
  <c r="N1470" i="1"/>
  <c r="P1470" i="1" s="1"/>
  <c r="N1471" i="1"/>
  <c r="P1471" i="1" s="1"/>
  <c r="N1472" i="1"/>
  <c r="P1472" i="1" s="1"/>
  <c r="N1473" i="1"/>
  <c r="P1473" i="1" s="1"/>
  <c r="N1474" i="1"/>
  <c r="P1474" i="1" s="1"/>
  <c r="N1475" i="1"/>
  <c r="P1475" i="1" s="1"/>
  <c r="N1476" i="1"/>
  <c r="P1476" i="1" s="1"/>
  <c r="N1477" i="1"/>
  <c r="P1477" i="1" s="1"/>
  <c r="N1478" i="1"/>
  <c r="P1478" i="1" s="1"/>
  <c r="N1479" i="1"/>
  <c r="P1479" i="1" s="1"/>
  <c r="N1480" i="1"/>
  <c r="P1480" i="1" s="1"/>
  <c r="N1481" i="1"/>
  <c r="P1481" i="1" s="1"/>
  <c r="N1482" i="1"/>
  <c r="P1482" i="1" s="1"/>
  <c r="N1483" i="1"/>
  <c r="P1483" i="1" s="1"/>
  <c r="N1484" i="1"/>
  <c r="P1484" i="1" s="1"/>
  <c r="N1485" i="1"/>
  <c r="P1485" i="1" s="1"/>
  <c r="N1486" i="1"/>
  <c r="P1486" i="1" s="1"/>
  <c r="N1487" i="1"/>
  <c r="P1487" i="1" s="1"/>
  <c r="N1488" i="1"/>
  <c r="P1488" i="1" s="1"/>
  <c r="N1489" i="1"/>
  <c r="P1489" i="1" s="1"/>
  <c r="N1490" i="1"/>
  <c r="P1490" i="1" s="1"/>
  <c r="N1491" i="1"/>
  <c r="P1491" i="1" s="1"/>
  <c r="N1492" i="1"/>
  <c r="P1492" i="1" s="1"/>
  <c r="N1493" i="1"/>
  <c r="P1493" i="1" s="1"/>
  <c r="N1494" i="1"/>
  <c r="P1494" i="1" s="1"/>
  <c r="N1495" i="1"/>
  <c r="P1495" i="1" s="1"/>
  <c r="N1496" i="1"/>
  <c r="P1496" i="1" s="1"/>
  <c r="N1497" i="1"/>
  <c r="P1497" i="1" s="1"/>
  <c r="N1498" i="1"/>
  <c r="P1498" i="1" s="1"/>
  <c r="N1499" i="1"/>
  <c r="P1499" i="1" s="1"/>
  <c r="N1500" i="1"/>
  <c r="P1500" i="1" s="1"/>
  <c r="N1501" i="1"/>
  <c r="P1501" i="1" s="1"/>
  <c r="N1502" i="1"/>
  <c r="P1502" i="1" s="1"/>
  <c r="N1503" i="1"/>
  <c r="P1503" i="1" s="1"/>
  <c r="N1504" i="1"/>
  <c r="P1504" i="1" s="1"/>
  <c r="N1505" i="1"/>
  <c r="P1505" i="1" s="1"/>
  <c r="N1506" i="1"/>
  <c r="P1506" i="1" s="1"/>
  <c r="N1507" i="1"/>
  <c r="P1507" i="1" s="1"/>
  <c r="N1508" i="1"/>
  <c r="P1508" i="1" s="1"/>
  <c r="N1509" i="1"/>
  <c r="P1509" i="1" s="1"/>
  <c r="N1510" i="1"/>
  <c r="P1510" i="1" s="1"/>
  <c r="N1511" i="1"/>
  <c r="P1511" i="1" s="1"/>
  <c r="N1512" i="1"/>
  <c r="P1512" i="1" s="1"/>
  <c r="N1513" i="1"/>
  <c r="P1513" i="1" s="1"/>
  <c r="N1514" i="1"/>
  <c r="P1514" i="1" s="1"/>
  <c r="N1515" i="1"/>
  <c r="P1515" i="1" s="1"/>
  <c r="N1516" i="1"/>
  <c r="P1516" i="1" s="1"/>
  <c r="N1517" i="1"/>
  <c r="P1517" i="1" s="1"/>
  <c r="N1518" i="1"/>
  <c r="P1518" i="1" s="1"/>
  <c r="N1519" i="1"/>
  <c r="P1519" i="1" s="1"/>
  <c r="N1520" i="1"/>
  <c r="P1520" i="1" s="1"/>
  <c r="N1521" i="1"/>
  <c r="P1521" i="1" s="1"/>
  <c r="N1522" i="1"/>
  <c r="P1522" i="1" s="1"/>
  <c r="N1523" i="1"/>
  <c r="P1523" i="1" s="1"/>
  <c r="N1524" i="1"/>
  <c r="P1524" i="1" s="1"/>
  <c r="N1525" i="1"/>
  <c r="P1525" i="1" s="1"/>
  <c r="N1526" i="1"/>
  <c r="P1526" i="1" s="1"/>
  <c r="N1527" i="1"/>
  <c r="P1527" i="1" s="1"/>
  <c r="N1528" i="1"/>
  <c r="P1528" i="1" s="1"/>
  <c r="N1529" i="1"/>
  <c r="P1529" i="1" s="1"/>
  <c r="N1530" i="1"/>
  <c r="P1530" i="1" s="1"/>
  <c r="N1531" i="1"/>
  <c r="P1531" i="1" s="1"/>
  <c r="N1532" i="1"/>
  <c r="P1532" i="1" s="1"/>
  <c r="N1533" i="1"/>
  <c r="P1533" i="1" s="1"/>
  <c r="N1534" i="1"/>
  <c r="P1534" i="1" s="1"/>
  <c r="N1535" i="1"/>
  <c r="P1535" i="1" s="1"/>
  <c r="N1536" i="1"/>
  <c r="P1536" i="1" s="1"/>
  <c r="N1537" i="1"/>
  <c r="P1537" i="1" s="1"/>
  <c r="N1538" i="1"/>
  <c r="P1538" i="1" s="1"/>
  <c r="N1539" i="1"/>
  <c r="P1539" i="1" s="1"/>
  <c r="N1540" i="1"/>
  <c r="P1540" i="1" s="1"/>
  <c r="N1541" i="1"/>
  <c r="P1541" i="1" s="1"/>
  <c r="N1542" i="1"/>
  <c r="P1542" i="1" s="1"/>
  <c r="N1543" i="1"/>
  <c r="P1543" i="1" s="1"/>
  <c r="N1544" i="1"/>
  <c r="P1544" i="1" s="1"/>
  <c r="N1545" i="1"/>
  <c r="P1545" i="1" s="1"/>
  <c r="N1546" i="1"/>
  <c r="P1546" i="1" s="1"/>
  <c r="N1547" i="1"/>
  <c r="P1547" i="1" s="1"/>
  <c r="N1548" i="1"/>
  <c r="P1548" i="1" s="1"/>
  <c r="N1549" i="1"/>
  <c r="P1549" i="1" s="1"/>
  <c r="N1550" i="1"/>
  <c r="P1550" i="1" s="1"/>
  <c r="N1551" i="1"/>
  <c r="P1551" i="1" s="1"/>
  <c r="N1552" i="1"/>
  <c r="P1552" i="1" s="1"/>
  <c r="N1553" i="1"/>
  <c r="P1553" i="1" s="1"/>
  <c r="N1554" i="1"/>
  <c r="P1554" i="1" s="1"/>
  <c r="N1555" i="1"/>
  <c r="P1555" i="1" s="1"/>
  <c r="N1556" i="1"/>
  <c r="P1556" i="1" s="1"/>
  <c r="N1557" i="1"/>
  <c r="P1557" i="1" s="1"/>
  <c r="N1558" i="1"/>
  <c r="P1558" i="1" s="1"/>
  <c r="N1559" i="1"/>
  <c r="P1559" i="1" s="1"/>
  <c r="N1560" i="1"/>
  <c r="P1560" i="1" s="1"/>
  <c r="N1561" i="1"/>
  <c r="P1561" i="1" s="1"/>
  <c r="N1562" i="1"/>
  <c r="P1562" i="1" s="1"/>
  <c r="N1563" i="1"/>
  <c r="P1563" i="1" s="1"/>
  <c r="N1564" i="1"/>
  <c r="P1564" i="1" s="1"/>
  <c r="N1565" i="1"/>
  <c r="P1565" i="1" s="1"/>
  <c r="N1566" i="1"/>
  <c r="P1566" i="1" s="1"/>
  <c r="N1567" i="1"/>
  <c r="P1567" i="1" s="1"/>
  <c r="N1568" i="1"/>
  <c r="P1568" i="1" s="1"/>
  <c r="N1569" i="1"/>
  <c r="P1569" i="1" s="1"/>
  <c r="N1570" i="1"/>
  <c r="P1570" i="1" s="1"/>
  <c r="N1571" i="1"/>
  <c r="P1571" i="1" s="1"/>
  <c r="N1572" i="1"/>
  <c r="P1572" i="1" s="1"/>
  <c r="N1573" i="1"/>
  <c r="P1573" i="1" s="1"/>
  <c r="N1574" i="1"/>
  <c r="P1574" i="1" s="1"/>
  <c r="N1575" i="1"/>
  <c r="P1575" i="1" s="1"/>
  <c r="N1576" i="1"/>
  <c r="P1576" i="1" s="1"/>
  <c r="N1577" i="1"/>
  <c r="P1577" i="1" s="1"/>
  <c r="N1578" i="1"/>
  <c r="P1578" i="1" s="1"/>
  <c r="N1579" i="1"/>
  <c r="P1579" i="1" s="1"/>
  <c r="N1580" i="1"/>
  <c r="P1580" i="1" s="1"/>
  <c r="N1581" i="1"/>
  <c r="P1581" i="1" s="1"/>
  <c r="N1582" i="1"/>
  <c r="P1582" i="1" s="1"/>
  <c r="N1583" i="1"/>
  <c r="P1583" i="1" s="1"/>
  <c r="N1584" i="1"/>
  <c r="P1584" i="1" s="1"/>
  <c r="N1585" i="1"/>
  <c r="P1585" i="1" s="1"/>
  <c r="N1586" i="1"/>
  <c r="P1586" i="1" s="1"/>
  <c r="N1587" i="1"/>
  <c r="P1587" i="1" s="1"/>
  <c r="N1588" i="1"/>
  <c r="P1588" i="1" s="1"/>
  <c r="N1589" i="1"/>
  <c r="P1589" i="1" s="1"/>
  <c r="N1590" i="1"/>
  <c r="P1590" i="1" s="1"/>
  <c r="N1591" i="1"/>
  <c r="P1591" i="1" s="1"/>
  <c r="N1592" i="1"/>
  <c r="P1592" i="1" s="1"/>
  <c r="N1593" i="1"/>
  <c r="P1593" i="1" s="1"/>
  <c r="N1594" i="1"/>
  <c r="P1594" i="1" s="1"/>
  <c r="N1595" i="1"/>
  <c r="P1595" i="1" s="1"/>
  <c r="N1596" i="1"/>
  <c r="P1596" i="1" s="1"/>
  <c r="N1597" i="1"/>
  <c r="P1597" i="1" s="1"/>
  <c r="N1598" i="1"/>
  <c r="P1598" i="1" s="1"/>
  <c r="N1599" i="1"/>
  <c r="P1599" i="1" s="1"/>
  <c r="N1600" i="1"/>
  <c r="P1600" i="1" s="1"/>
  <c r="N1601" i="1"/>
  <c r="P1601" i="1" s="1"/>
  <c r="N1602" i="1"/>
  <c r="P1602" i="1" s="1"/>
  <c r="N1603" i="1"/>
  <c r="P1603" i="1" s="1"/>
  <c r="N1604" i="1"/>
  <c r="P1604" i="1" s="1"/>
  <c r="N1605" i="1"/>
  <c r="P1605" i="1" s="1"/>
  <c r="N1606" i="1"/>
  <c r="P1606" i="1" s="1"/>
  <c r="N1607" i="1"/>
  <c r="P1607" i="1" s="1"/>
  <c r="N1608" i="1"/>
  <c r="P1608" i="1" s="1"/>
  <c r="N1609" i="1"/>
  <c r="P1609" i="1" s="1"/>
  <c r="N1610" i="1"/>
  <c r="P1610" i="1" s="1"/>
  <c r="N1611" i="1"/>
  <c r="P1611" i="1" s="1"/>
  <c r="N1612" i="1"/>
  <c r="P1612" i="1" s="1"/>
  <c r="N1613" i="1"/>
  <c r="P1613" i="1" s="1"/>
  <c r="N1614" i="1"/>
  <c r="P1614" i="1" s="1"/>
  <c r="N1615" i="1"/>
  <c r="P1615" i="1" s="1"/>
  <c r="N1616" i="1"/>
  <c r="P1616" i="1" s="1"/>
  <c r="N1617" i="1"/>
  <c r="P1617" i="1" s="1"/>
  <c r="N1618" i="1"/>
  <c r="P1618" i="1" s="1"/>
  <c r="N1619" i="1"/>
  <c r="P1619" i="1" s="1"/>
  <c r="N1620" i="1"/>
  <c r="P1620" i="1" s="1"/>
  <c r="N1621" i="1"/>
  <c r="P1621" i="1" s="1"/>
  <c r="N1622" i="1"/>
  <c r="P1622" i="1" s="1"/>
  <c r="N1623" i="1"/>
  <c r="P1623" i="1" s="1"/>
  <c r="N1624" i="1"/>
  <c r="P1624" i="1" s="1"/>
  <c r="N1625" i="1"/>
  <c r="P1625" i="1" s="1"/>
  <c r="N1626" i="1"/>
  <c r="P1626" i="1" s="1"/>
  <c r="N1627" i="1"/>
  <c r="P1627" i="1" s="1"/>
  <c r="N1628" i="1"/>
  <c r="P1628" i="1" s="1"/>
  <c r="N1629" i="1"/>
  <c r="P1629" i="1" s="1"/>
  <c r="N1630" i="1"/>
  <c r="P1630" i="1" s="1"/>
  <c r="N1631" i="1"/>
  <c r="P1631" i="1" s="1"/>
  <c r="N1632" i="1"/>
  <c r="P1632" i="1" s="1"/>
  <c r="N1633" i="1"/>
  <c r="P1633" i="1" s="1"/>
  <c r="N1634" i="1"/>
  <c r="P1634" i="1" s="1"/>
  <c r="N1635" i="1"/>
  <c r="P1635" i="1" s="1"/>
  <c r="N1636" i="1"/>
  <c r="P1636" i="1" s="1"/>
  <c r="N1637" i="1"/>
  <c r="P1637" i="1" s="1"/>
  <c r="N1638" i="1"/>
  <c r="P1638" i="1" s="1"/>
  <c r="N1639" i="1"/>
  <c r="P1639" i="1" s="1"/>
  <c r="N1640" i="1"/>
  <c r="P1640" i="1" s="1"/>
  <c r="N1641" i="1"/>
  <c r="P1641" i="1" s="1"/>
  <c r="N1642" i="1"/>
  <c r="P1642" i="1" s="1"/>
  <c r="N1643" i="1"/>
  <c r="P1643" i="1" s="1"/>
  <c r="N1644" i="1"/>
  <c r="P1644" i="1" s="1"/>
  <c r="N1645" i="1"/>
  <c r="P1645" i="1" s="1"/>
  <c r="N1646" i="1"/>
  <c r="P1646" i="1" s="1"/>
  <c r="N1647" i="1"/>
  <c r="P1647" i="1" s="1"/>
  <c r="N1648" i="1"/>
  <c r="P1648" i="1" s="1"/>
  <c r="N1649" i="1"/>
  <c r="P1649" i="1" s="1"/>
  <c r="N1650" i="1"/>
  <c r="P1650" i="1" s="1"/>
  <c r="N1651" i="1"/>
  <c r="P1651" i="1" s="1"/>
  <c r="N1652" i="1"/>
  <c r="P1652" i="1" s="1"/>
  <c r="N1653" i="1"/>
  <c r="P1653" i="1" s="1"/>
  <c r="N1654" i="1"/>
  <c r="P1654" i="1" s="1"/>
  <c r="N1655" i="1"/>
  <c r="P1655" i="1" s="1"/>
  <c r="N1656" i="1"/>
  <c r="P1656" i="1" s="1"/>
  <c r="N1657" i="1"/>
  <c r="P1657" i="1" s="1"/>
  <c r="N1658" i="1"/>
  <c r="P1658" i="1" s="1"/>
  <c r="N1659" i="1"/>
  <c r="P1659" i="1" s="1"/>
  <c r="N1660" i="1"/>
  <c r="P1660" i="1" s="1"/>
  <c r="N1661" i="1"/>
  <c r="P1661" i="1" s="1"/>
  <c r="N1662" i="1"/>
  <c r="P1662" i="1" s="1"/>
  <c r="N1663" i="1"/>
  <c r="P1663" i="1" s="1"/>
  <c r="N1664" i="1"/>
  <c r="P1664" i="1" s="1"/>
  <c r="N1665" i="1"/>
  <c r="P1665" i="1" s="1"/>
  <c r="N1666" i="1"/>
  <c r="P1666" i="1" s="1"/>
  <c r="N1667" i="1"/>
  <c r="P1667" i="1" s="1"/>
  <c r="N1668" i="1"/>
  <c r="P1668" i="1" s="1"/>
  <c r="N1669" i="1"/>
  <c r="P1669" i="1" s="1"/>
  <c r="N1670" i="1"/>
  <c r="P1670" i="1" s="1"/>
  <c r="N1671" i="1"/>
  <c r="P1671" i="1" s="1"/>
  <c r="N1672" i="1"/>
  <c r="P1672" i="1" s="1"/>
  <c r="N1673" i="1"/>
  <c r="P1673" i="1" s="1"/>
  <c r="N1674" i="1"/>
  <c r="P1674" i="1" s="1"/>
  <c r="N1675" i="1"/>
  <c r="P1675" i="1" s="1"/>
  <c r="N1676" i="1"/>
  <c r="P1676" i="1" s="1"/>
  <c r="N1677" i="1"/>
  <c r="P1677" i="1" s="1"/>
  <c r="N1678" i="1"/>
  <c r="P1678" i="1" s="1"/>
  <c r="N1679" i="1"/>
  <c r="P1679" i="1" s="1"/>
  <c r="N1680" i="1"/>
  <c r="P1680" i="1" s="1"/>
  <c r="N1681" i="1"/>
  <c r="P1681" i="1" s="1"/>
  <c r="N1682" i="1"/>
  <c r="P1682" i="1" s="1"/>
  <c r="N1683" i="1"/>
  <c r="P1683" i="1" s="1"/>
  <c r="N1684" i="1"/>
  <c r="P1684" i="1" s="1"/>
  <c r="N1685" i="1"/>
  <c r="P1685" i="1" s="1"/>
  <c r="N1686" i="1"/>
  <c r="P1686" i="1" s="1"/>
  <c r="N1687" i="1"/>
  <c r="P1687" i="1" s="1"/>
  <c r="N1688" i="1"/>
  <c r="P1688" i="1" s="1"/>
  <c r="N1689" i="1"/>
  <c r="P1689" i="1" s="1"/>
  <c r="N1690" i="1"/>
  <c r="P1690" i="1" s="1"/>
  <c r="N1691" i="1"/>
  <c r="P1691" i="1" s="1"/>
  <c r="N1692" i="1"/>
  <c r="P1692" i="1" s="1"/>
  <c r="N1693" i="1"/>
  <c r="P1693" i="1" s="1"/>
  <c r="N1694" i="1"/>
  <c r="P1694" i="1" s="1"/>
  <c r="N1695" i="1"/>
  <c r="P1695" i="1" s="1"/>
  <c r="N1696" i="1"/>
  <c r="P1696" i="1" s="1"/>
  <c r="N1697" i="1"/>
  <c r="P1697" i="1" s="1"/>
  <c r="N1698" i="1"/>
  <c r="P1698" i="1" s="1"/>
  <c r="N1699" i="1"/>
  <c r="P1699" i="1" s="1"/>
  <c r="N1700" i="1"/>
  <c r="P1700" i="1" s="1"/>
  <c r="N1701" i="1"/>
  <c r="P1701" i="1" s="1"/>
  <c r="N1702" i="1"/>
  <c r="P1702" i="1" s="1"/>
  <c r="N1703" i="1"/>
  <c r="P1703" i="1" s="1"/>
  <c r="N1704" i="1"/>
  <c r="P1704" i="1" s="1"/>
  <c r="N1705" i="1"/>
  <c r="P1705" i="1" s="1"/>
  <c r="N1706" i="1"/>
  <c r="P1706" i="1" s="1"/>
  <c r="N1707" i="1"/>
  <c r="P1707" i="1" s="1"/>
  <c r="N1708" i="1"/>
  <c r="P1708" i="1" s="1"/>
  <c r="N1709" i="1"/>
  <c r="P1709" i="1" s="1"/>
  <c r="N1710" i="1"/>
  <c r="P1710" i="1" s="1"/>
  <c r="N1711" i="1"/>
  <c r="P1711" i="1" s="1"/>
  <c r="N1712" i="1"/>
  <c r="P1712" i="1" s="1"/>
  <c r="N1713" i="1"/>
  <c r="P1713" i="1" s="1"/>
  <c r="N1714" i="1"/>
  <c r="P1714" i="1" s="1"/>
  <c r="N1715" i="1"/>
  <c r="P1715" i="1" s="1"/>
  <c r="N1716" i="1"/>
  <c r="P1716" i="1" s="1"/>
  <c r="N1717" i="1"/>
  <c r="P1717" i="1" s="1"/>
  <c r="N1718" i="1"/>
  <c r="P1718" i="1" s="1"/>
  <c r="N1719" i="1"/>
  <c r="P1719" i="1" s="1"/>
  <c r="N1720" i="1"/>
  <c r="P1720" i="1" s="1"/>
  <c r="N1721" i="1"/>
  <c r="P1721" i="1" s="1"/>
  <c r="N1722" i="1"/>
  <c r="P1722" i="1" s="1"/>
  <c r="N1723" i="1"/>
  <c r="P1723" i="1" s="1"/>
  <c r="N1724" i="1"/>
  <c r="P1724" i="1" s="1"/>
  <c r="N1725" i="1"/>
  <c r="P1725" i="1" s="1"/>
  <c r="N1726" i="1"/>
  <c r="P1726" i="1" s="1"/>
  <c r="N1727" i="1"/>
  <c r="P1727" i="1" s="1"/>
  <c r="N1728" i="1"/>
  <c r="P1728" i="1" s="1"/>
  <c r="N1729" i="1"/>
  <c r="P1729" i="1" s="1"/>
  <c r="N1730" i="1"/>
  <c r="P1730" i="1" s="1"/>
  <c r="N1731" i="1"/>
  <c r="P1731" i="1" s="1"/>
  <c r="N1732" i="1"/>
  <c r="P1732" i="1" s="1"/>
  <c r="N1733" i="1"/>
  <c r="P1733" i="1" s="1"/>
  <c r="N1734" i="1"/>
  <c r="P1734" i="1" s="1"/>
  <c r="N1735" i="1"/>
  <c r="P1735" i="1" s="1"/>
  <c r="N1736" i="1"/>
  <c r="P1736" i="1" s="1"/>
  <c r="N1737" i="1"/>
  <c r="P1737" i="1" s="1"/>
  <c r="N1738" i="1"/>
  <c r="P1738" i="1" s="1"/>
  <c r="N1739" i="1"/>
  <c r="P1739" i="1" s="1"/>
  <c r="N1740" i="1"/>
  <c r="P1740" i="1" s="1"/>
  <c r="N1741" i="1"/>
  <c r="P1741" i="1" s="1"/>
  <c r="N1742" i="1"/>
  <c r="P1742" i="1" s="1"/>
  <c r="N1743" i="1"/>
  <c r="P1743" i="1" s="1"/>
  <c r="N1744" i="1"/>
  <c r="P1744" i="1" s="1"/>
  <c r="N1745" i="1"/>
  <c r="P1745" i="1" s="1"/>
  <c r="N1746" i="1"/>
  <c r="P1746" i="1" s="1"/>
  <c r="N1747" i="1"/>
  <c r="P1747" i="1" s="1"/>
  <c r="N1748" i="1"/>
  <c r="P1748" i="1" s="1"/>
  <c r="N1749" i="1"/>
  <c r="P1749" i="1" s="1"/>
  <c r="N1750" i="1"/>
  <c r="P1750" i="1" s="1"/>
  <c r="N1751" i="1"/>
  <c r="P1751" i="1" s="1"/>
  <c r="N1752" i="1"/>
  <c r="P1752" i="1" s="1"/>
  <c r="N1753" i="1"/>
  <c r="P1753" i="1" s="1"/>
  <c r="N1754" i="1"/>
  <c r="P1754" i="1" s="1"/>
  <c r="N1755" i="1"/>
  <c r="P1755" i="1" s="1"/>
  <c r="N1756" i="1"/>
  <c r="P1756" i="1" s="1"/>
  <c r="N1757" i="1"/>
  <c r="P1757" i="1" s="1"/>
  <c r="N1758" i="1"/>
  <c r="P1758" i="1" s="1"/>
  <c r="N1759" i="1"/>
  <c r="P1759" i="1" s="1"/>
  <c r="N1760" i="1"/>
  <c r="P1760" i="1" s="1"/>
  <c r="N1761" i="1"/>
  <c r="P1761" i="1" s="1"/>
  <c r="N1762" i="1"/>
  <c r="P1762" i="1" s="1"/>
  <c r="N1763" i="1"/>
  <c r="P1763" i="1" s="1"/>
  <c r="N1764" i="1"/>
  <c r="P1764" i="1" s="1"/>
  <c r="N1765" i="1"/>
  <c r="P1765" i="1" s="1"/>
  <c r="N1766" i="1"/>
  <c r="P1766" i="1" s="1"/>
  <c r="N1767" i="1"/>
  <c r="P1767" i="1" s="1"/>
  <c r="N1768" i="1"/>
  <c r="P1768" i="1" s="1"/>
  <c r="N1769" i="1"/>
  <c r="P1769" i="1" s="1"/>
  <c r="N1770" i="1"/>
  <c r="P1770" i="1" s="1"/>
  <c r="N1771" i="1"/>
  <c r="P1771" i="1" s="1"/>
  <c r="N1772" i="1"/>
  <c r="P1772" i="1" s="1"/>
  <c r="N1773" i="1"/>
  <c r="P1773" i="1" s="1"/>
  <c r="N1774" i="1"/>
  <c r="P1774" i="1" s="1"/>
  <c r="N1775" i="1"/>
  <c r="P1775" i="1" s="1"/>
  <c r="N1776" i="1"/>
  <c r="P1776" i="1" s="1"/>
  <c r="N1777" i="1"/>
  <c r="P1777" i="1" s="1"/>
  <c r="N1778" i="1"/>
  <c r="P1778" i="1" s="1"/>
  <c r="N1779" i="1"/>
  <c r="P1779" i="1" s="1"/>
  <c r="N1780" i="1"/>
  <c r="P1780" i="1" s="1"/>
  <c r="N1781" i="1"/>
  <c r="P1781" i="1" s="1"/>
  <c r="N1782" i="1"/>
  <c r="P1782" i="1" s="1"/>
  <c r="N1783" i="1"/>
  <c r="P1783" i="1" s="1"/>
  <c r="N1784" i="1"/>
  <c r="P1784" i="1" s="1"/>
  <c r="N1785" i="1"/>
  <c r="P1785" i="1" s="1"/>
  <c r="N1786" i="1"/>
  <c r="P1786" i="1" s="1"/>
  <c r="N1787" i="1"/>
  <c r="P1787" i="1" s="1"/>
  <c r="N1788" i="1"/>
  <c r="P1788" i="1" s="1"/>
  <c r="N1789" i="1"/>
  <c r="P1789" i="1" s="1"/>
  <c r="N1790" i="1"/>
  <c r="P1790" i="1" s="1"/>
  <c r="N1791" i="1"/>
  <c r="P1791" i="1" s="1"/>
  <c r="N1792" i="1"/>
  <c r="P1792" i="1" s="1"/>
  <c r="N1793" i="1"/>
  <c r="P1793" i="1" s="1"/>
  <c r="N1794" i="1"/>
  <c r="P1794" i="1" s="1"/>
  <c r="N1795" i="1"/>
  <c r="P1795" i="1" s="1"/>
  <c r="N1796" i="1"/>
  <c r="P1796" i="1" s="1"/>
  <c r="N1797" i="1"/>
  <c r="P1797" i="1" s="1"/>
  <c r="N1798" i="1"/>
  <c r="P1798" i="1" s="1"/>
  <c r="N1799" i="1"/>
  <c r="P1799" i="1" s="1"/>
  <c r="N1800" i="1"/>
  <c r="P1800" i="1" s="1"/>
  <c r="N1801" i="1"/>
  <c r="P1801" i="1" s="1"/>
  <c r="N1802" i="1"/>
  <c r="P1802" i="1" s="1"/>
  <c r="N1803" i="1"/>
  <c r="P1803" i="1" s="1"/>
  <c r="N1804" i="1"/>
  <c r="P1804" i="1" s="1"/>
  <c r="N1805" i="1"/>
  <c r="P1805" i="1" s="1"/>
  <c r="N1806" i="1"/>
  <c r="P1806" i="1" s="1"/>
  <c r="N1807" i="1"/>
  <c r="P1807" i="1" s="1"/>
  <c r="N1808" i="1"/>
  <c r="P1808" i="1" s="1"/>
  <c r="N1809" i="1"/>
  <c r="P1809" i="1" s="1"/>
  <c r="N1810" i="1"/>
  <c r="P1810" i="1" s="1"/>
  <c r="N1811" i="1"/>
  <c r="P1811" i="1" s="1"/>
  <c r="N1812" i="1"/>
  <c r="P1812" i="1" s="1"/>
  <c r="N1813" i="1"/>
  <c r="P1813" i="1" s="1"/>
  <c r="N1814" i="1"/>
  <c r="P1814" i="1" s="1"/>
  <c r="N1815" i="1"/>
  <c r="P1815" i="1" s="1"/>
  <c r="N1816" i="1"/>
  <c r="P1816" i="1" s="1"/>
  <c r="N1817" i="1"/>
  <c r="P1817" i="1" s="1"/>
  <c r="N1818" i="1"/>
  <c r="P1818" i="1" s="1"/>
  <c r="N1819" i="1"/>
  <c r="P1819" i="1" s="1"/>
  <c r="N1820" i="1"/>
  <c r="P1820" i="1" s="1"/>
  <c r="N1821" i="1"/>
  <c r="P1821" i="1" s="1"/>
  <c r="N1822" i="1"/>
  <c r="P1822" i="1" s="1"/>
  <c r="N1823" i="1"/>
  <c r="P1823" i="1" s="1"/>
  <c r="N1824" i="1"/>
  <c r="P1824" i="1" s="1"/>
  <c r="N1825" i="1"/>
  <c r="P1825" i="1" s="1"/>
  <c r="N1826" i="1"/>
  <c r="P1826" i="1" s="1"/>
  <c r="N1827" i="1"/>
  <c r="P1827" i="1" s="1"/>
  <c r="N1828" i="1"/>
  <c r="P1828" i="1" s="1"/>
  <c r="N1829" i="1"/>
  <c r="P1829" i="1" s="1"/>
  <c r="N1830" i="1"/>
  <c r="P1830" i="1" s="1"/>
  <c r="N1831" i="1"/>
  <c r="P1831" i="1" s="1"/>
  <c r="N1832" i="1"/>
  <c r="P1832" i="1" s="1"/>
  <c r="N1833" i="1"/>
  <c r="P1833" i="1" s="1"/>
  <c r="N1834" i="1"/>
  <c r="P1834" i="1" s="1"/>
  <c r="N1835" i="1"/>
  <c r="P1835" i="1" s="1"/>
  <c r="N1836" i="1"/>
  <c r="P1836" i="1" s="1"/>
  <c r="N1837" i="1"/>
  <c r="P1837" i="1" s="1"/>
  <c r="N1838" i="1"/>
  <c r="P1838" i="1" s="1"/>
  <c r="N1839" i="1"/>
  <c r="P1839" i="1" s="1"/>
  <c r="N1840" i="1"/>
  <c r="P1840" i="1" s="1"/>
  <c r="N1841" i="1"/>
  <c r="P1841" i="1" s="1"/>
  <c r="N1842" i="1"/>
  <c r="P1842" i="1" s="1"/>
  <c r="N1843" i="1"/>
  <c r="P1843" i="1" s="1"/>
  <c r="N1844" i="1"/>
  <c r="P1844" i="1" s="1"/>
  <c r="N1845" i="1"/>
  <c r="P1845" i="1" s="1"/>
  <c r="N1846" i="1"/>
  <c r="P1846" i="1" s="1"/>
  <c r="N1847" i="1"/>
  <c r="P1847" i="1" s="1"/>
  <c r="N1848" i="1"/>
  <c r="P1848" i="1" s="1"/>
  <c r="N1849" i="1"/>
  <c r="P1849" i="1" s="1"/>
  <c r="N1850" i="1"/>
  <c r="P1850" i="1" s="1"/>
  <c r="N1851" i="1"/>
  <c r="P1851" i="1" s="1"/>
  <c r="N1852" i="1"/>
  <c r="P1852" i="1" s="1"/>
  <c r="N1853" i="1"/>
  <c r="P1853" i="1" s="1"/>
  <c r="N1854" i="1"/>
  <c r="P1854" i="1" s="1"/>
  <c r="N1855" i="1"/>
  <c r="P1855" i="1" s="1"/>
  <c r="N1856" i="1"/>
  <c r="P1856" i="1" s="1"/>
  <c r="N1857" i="1"/>
  <c r="P1857" i="1" s="1"/>
  <c r="N1858" i="1"/>
  <c r="P1858" i="1" s="1"/>
  <c r="N1859" i="1"/>
  <c r="P1859" i="1" s="1"/>
  <c r="N1860" i="1"/>
  <c r="P1860" i="1" s="1"/>
  <c r="N1861" i="1"/>
  <c r="P1861" i="1" s="1"/>
  <c r="N1862" i="1"/>
  <c r="P1862" i="1" s="1"/>
  <c r="N1863" i="1"/>
  <c r="P1863" i="1" s="1"/>
  <c r="N1864" i="1"/>
  <c r="P1864" i="1" s="1"/>
  <c r="N1865" i="1"/>
  <c r="P1865" i="1" s="1"/>
  <c r="N1866" i="1"/>
  <c r="P1866" i="1" s="1"/>
  <c r="N1867" i="1"/>
  <c r="P1867" i="1" s="1"/>
  <c r="N1868" i="1"/>
  <c r="P1868" i="1" s="1"/>
  <c r="N1869" i="1"/>
  <c r="P1869" i="1" s="1"/>
  <c r="N1870" i="1"/>
  <c r="P1870" i="1" s="1"/>
  <c r="N1871" i="1"/>
  <c r="P1871" i="1" s="1"/>
  <c r="N1872" i="1"/>
  <c r="P1872" i="1" s="1"/>
  <c r="N1873" i="1"/>
  <c r="P1873" i="1" s="1"/>
  <c r="N1874" i="1"/>
  <c r="P1874" i="1" s="1"/>
  <c r="N1875" i="1"/>
  <c r="P1875" i="1" s="1"/>
  <c r="N1876" i="1"/>
  <c r="P1876" i="1" s="1"/>
  <c r="N1877" i="1"/>
  <c r="P1877" i="1" s="1"/>
  <c r="N1878" i="1"/>
  <c r="P1878" i="1" s="1"/>
  <c r="N1879" i="1"/>
  <c r="P1879" i="1" s="1"/>
  <c r="N1880" i="1"/>
  <c r="P1880" i="1" s="1"/>
  <c r="N1881" i="1"/>
  <c r="P1881" i="1" s="1"/>
  <c r="N1882" i="1"/>
  <c r="P1882" i="1" s="1"/>
  <c r="N1883" i="1"/>
  <c r="P1883" i="1" s="1"/>
  <c r="N1884" i="1"/>
  <c r="P1884" i="1" s="1"/>
  <c r="N1885" i="1"/>
  <c r="P1885" i="1" s="1"/>
  <c r="N1886" i="1"/>
  <c r="P1886" i="1" s="1"/>
  <c r="N1887" i="1"/>
  <c r="P1887" i="1" s="1"/>
  <c r="N1888" i="1"/>
  <c r="P1888" i="1" s="1"/>
  <c r="N1889" i="1"/>
  <c r="P1889" i="1" s="1"/>
  <c r="N1890" i="1"/>
  <c r="P1890" i="1" s="1"/>
  <c r="N1891" i="1"/>
  <c r="P1891" i="1" s="1"/>
  <c r="N1892" i="1"/>
  <c r="P1892" i="1" s="1"/>
  <c r="N1893" i="1"/>
  <c r="P1893" i="1" s="1"/>
  <c r="N1894" i="1"/>
  <c r="P1894" i="1" s="1"/>
  <c r="N1895" i="1"/>
  <c r="P1895" i="1" s="1"/>
  <c r="N1896" i="1"/>
  <c r="P1896" i="1" s="1"/>
  <c r="N1897" i="1"/>
  <c r="P1897" i="1" s="1"/>
  <c r="N1898" i="1"/>
  <c r="P1898" i="1" s="1"/>
  <c r="N1899" i="1"/>
  <c r="P1899" i="1" s="1"/>
  <c r="N1900" i="1"/>
  <c r="P1900" i="1" s="1"/>
  <c r="N1901" i="1"/>
  <c r="P1901" i="1" s="1"/>
  <c r="N1902" i="1"/>
  <c r="P1902" i="1" s="1"/>
  <c r="N1903" i="1"/>
  <c r="P1903" i="1" s="1"/>
  <c r="N1904" i="1"/>
  <c r="P1904" i="1" s="1"/>
  <c r="N1905" i="1"/>
  <c r="P1905" i="1" s="1"/>
  <c r="N1906" i="1"/>
  <c r="P1906" i="1" s="1"/>
  <c r="N1907" i="1"/>
  <c r="P1907" i="1" s="1"/>
  <c r="N1908" i="1"/>
  <c r="P1908" i="1" s="1"/>
  <c r="N1909" i="1"/>
  <c r="P1909" i="1" s="1"/>
  <c r="N1910" i="1"/>
  <c r="P1910" i="1" s="1"/>
  <c r="N1911" i="1"/>
  <c r="P1911" i="1" s="1"/>
  <c r="N1912" i="1"/>
  <c r="P1912" i="1" s="1"/>
  <c r="N1913" i="1"/>
  <c r="P1913" i="1" s="1"/>
  <c r="N1914" i="1"/>
  <c r="P1914" i="1" s="1"/>
  <c r="N1915" i="1"/>
  <c r="P1915" i="1" s="1"/>
  <c r="N1916" i="1"/>
  <c r="P1916" i="1" s="1"/>
  <c r="N1917" i="1"/>
  <c r="P1917" i="1" s="1"/>
  <c r="N1918" i="1"/>
  <c r="P1918" i="1" s="1"/>
  <c r="N1919" i="1"/>
  <c r="P1919" i="1" s="1"/>
  <c r="N1920" i="1"/>
  <c r="P1920" i="1" s="1"/>
  <c r="N1921" i="1"/>
  <c r="P1921" i="1" s="1"/>
  <c r="N1922" i="1"/>
  <c r="P1922" i="1" s="1"/>
  <c r="N1923" i="1"/>
  <c r="P1923" i="1" s="1"/>
  <c r="N1924" i="1"/>
  <c r="P1924" i="1" s="1"/>
  <c r="N1925" i="1"/>
  <c r="P1925" i="1" s="1"/>
  <c r="N1926" i="1"/>
  <c r="P1926" i="1" s="1"/>
  <c r="N1927" i="1"/>
  <c r="P1927" i="1" s="1"/>
  <c r="N1928" i="1"/>
  <c r="P1928" i="1" s="1"/>
  <c r="N1929" i="1"/>
  <c r="P1929" i="1" s="1"/>
  <c r="N1930" i="1"/>
  <c r="P1930" i="1" s="1"/>
  <c r="N1931" i="1"/>
  <c r="P1931" i="1" s="1"/>
  <c r="N1932" i="1"/>
  <c r="P1932" i="1" s="1"/>
  <c r="N1933" i="1"/>
  <c r="P1933" i="1" s="1"/>
  <c r="N1934" i="1"/>
  <c r="P1934" i="1" s="1"/>
  <c r="N1935" i="1"/>
  <c r="P1935" i="1" s="1"/>
  <c r="N1936" i="1"/>
  <c r="P1936" i="1" s="1"/>
  <c r="N1937" i="1"/>
  <c r="P1937" i="1" s="1"/>
  <c r="N1938" i="1"/>
  <c r="P1938" i="1" s="1"/>
  <c r="N1939" i="1"/>
  <c r="P1939" i="1" s="1"/>
  <c r="N1940" i="1"/>
  <c r="P1940" i="1" s="1"/>
  <c r="N1941" i="1"/>
  <c r="P1941" i="1" s="1"/>
  <c r="N1942" i="1"/>
  <c r="P1942" i="1" s="1"/>
  <c r="N1943" i="1"/>
  <c r="P1943" i="1" s="1"/>
  <c r="N1944" i="1"/>
  <c r="P1944" i="1" s="1"/>
  <c r="N1945" i="1"/>
  <c r="P1945" i="1" s="1"/>
  <c r="N1946" i="1"/>
  <c r="P1946" i="1" s="1"/>
  <c r="N1947" i="1"/>
  <c r="P1947" i="1" s="1"/>
  <c r="N1948" i="1"/>
  <c r="P1948" i="1" s="1"/>
  <c r="N1949" i="1"/>
  <c r="P1949" i="1" s="1"/>
  <c r="N1950" i="1"/>
  <c r="P1950" i="1" s="1"/>
  <c r="N1951" i="1"/>
  <c r="P1951" i="1" s="1"/>
  <c r="N1952" i="1"/>
  <c r="P1952" i="1" s="1"/>
  <c r="N1953" i="1"/>
  <c r="P1953" i="1" s="1"/>
  <c r="N1954" i="1"/>
  <c r="P1954" i="1" s="1"/>
  <c r="N1955" i="1"/>
  <c r="P1955" i="1" s="1"/>
  <c r="N1956" i="1"/>
  <c r="P1956" i="1" s="1"/>
  <c r="N1957" i="1"/>
  <c r="P1957" i="1" s="1"/>
  <c r="N1958" i="1"/>
  <c r="P1958" i="1" s="1"/>
  <c r="N1959" i="1"/>
  <c r="P1959" i="1" s="1"/>
  <c r="N1960" i="1"/>
  <c r="P1960" i="1" s="1"/>
  <c r="N1961" i="1"/>
  <c r="P1961" i="1" s="1"/>
  <c r="N1962" i="1"/>
  <c r="P1962" i="1" s="1"/>
  <c r="N1963" i="1"/>
  <c r="P1963" i="1" s="1"/>
  <c r="N1964" i="1"/>
  <c r="P1964" i="1" s="1"/>
  <c r="N1965" i="1"/>
  <c r="P1965" i="1" s="1"/>
  <c r="N1966" i="1"/>
  <c r="P1966" i="1" s="1"/>
  <c r="N1967" i="1"/>
  <c r="P1967" i="1" s="1"/>
  <c r="N1968" i="1"/>
  <c r="P1968" i="1" s="1"/>
  <c r="N1969" i="1"/>
  <c r="P1969" i="1" s="1"/>
  <c r="N1970" i="1"/>
  <c r="P1970" i="1" s="1"/>
  <c r="N1971" i="1"/>
  <c r="P1971" i="1" s="1"/>
  <c r="N1972" i="1"/>
  <c r="P1972" i="1" s="1"/>
  <c r="N1973" i="1"/>
  <c r="P1973" i="1" s="1"/>
  <c r="N1974" i="1"/>
  <c r="P1974" i="1" s="1"/>
  <c r="N1975" i="1"/>
  <c r="P1975" i="1" s="1"/>
  <c r="N1976" i="1"/>
  <c r="P1976" i="1" s="1"/>
  <c r="N1977" i="1"/>
  <c r="P1977" i="1" s="1"/>
  <c r="N1978" i="1"/>
  <c r="P1978" i="1" s="1"/>
  <c r="N1979" i="1"/>
  <c r="P1979" i="1" s="1"/>
  <c r="N1980" i="1"/>
  <c r="P1980" i="1" s="1"/>
  <c r="N1981" i="1"/>
  <c r="P1981" i="1" s="1"/>
  <c r="N1982" i="1"/>
  <c r="P1982" i="1" s="1"/>
  <c r="N1983" i="1"/>
  <c r="P1983" i="1" s="1"/>
  <c r="N1984" i="1"/>
  <c r="P1984" i="1" s="1"/>
  <c r="N1985" i="1"/>
  <c r="P1985" i="1" s="1"/>
  <c r="N1986" i="1"/>
  <c r="P1986" i="1" s="1"/>
  <c r="N1987" i="1"/>
  <c r="P1987" i="1" s="1"/>
  <c r="N1988" i="1"/>
  <c r="P1988" i="1" s="1"/>
  <c r="N1989" i="1"/>
  <c r="P1989" i="1" s="1"/>
  <c r="N1990" i="1"/>
  <c r="P1990" i="1" s="1"/>
  <c r="N1991" i="1"/>
  <c r="P1991" i="1" s="1"/>
  <c r="N1992" i="1"/>
  <c r="P1992" i="1" s="1"/>
  <c r="N1993" i="1"/>
  <c r="P1993" i="1" s="1"/>
  <c r="N1994" i="1"/>
  <c r="P1994" i="1" s="1"/>
  <c r="N1995" i="1"/>
  <c r="P1995" i="1" s="1"/>
  <c r="N1996" i="1"/>
  <c r="P1996" i="1" s="1"/>
  <c r="N1997" i="1"/>
  <c r="P1997" i="1" s="1"/>
  <c r="N1998" i="1"/>
  <c r="P1998" i="1" s="1"/>
  <c r="N1999" i="1"/>
  <c r="P1999" i="1" s="1"/>
  <c r="N2000" i="1"/>
  <c r="P2000" i="1" s="1"/>
  <c r="N2001" i="1"/>
  <c r="P2001" i="1" s="1"/>
  <c r="N2002" i="1"/>
  <c r="P2002" i="1" s="1"/>
  <c r="N2003" i="1"/>
  <c r="P2003" i="1" s="1"/>
  <c r="N2004" i="1"/>
  <c r="P2004" i="1" s="1"/>
  <c r="N2005" i="1"/>
  <c r="P2005" i="1" s="1"/>
  <c r="N2006" i="1"/>
  <c r="P2006" i="1" s="1"/>
  <c r="N2007" i="1"/>
  <c r="P2007" i="1" s="1"/>
  <c r="N2008" i="1"/>
  <c r="P2008" i="1" s="1"/>
  <c r="N2009" i="1"/>
  <c r="P2009" i="1" s="1"/>
  <c r="N2010" i="1"/>
  <c r="P2010" i="1" s="1"/>
  <c r="N2011" i="1"/>
  <c r="P2011" i="1" s="1"/>
  <c r="N2012" i="1"/>
  <c r="P2012" i="1" s="1"/>
  <c r="N2013" i="1"/>
  <c r="P2013" i="1" s="1"/>
  <c r="N2014" i="1"/>
  <c r="P2014" i="1" s="1"/>
  <c r="N2015" i="1"/>
  <c r="P2015" i="1" s="1"/>
  <c r="N2016" i="1"/>
  <c r="P2016" i="1" s="1"/>
  <c r="N2017" i="1"/>
  <c r="P2017" i="1" s="1"/>
  <c r="N2018" i="1"/>
  <c r="P2018" i="1" s="1"/>
  <c r="N2019" i="1"/>
  <c r="P2019" i="1" s="1"/>
  <c r="N2020" i="1"/>
  <c r="P2020" i="1" s="1"/>
  <c r="N2021" i="1"/>
  <c r="P2021" i="1" s="1"/>
  <c r="N2022" i="1"/>
  <c r="P2022" i="1" s="1"/>
  <c r="N2023" i="1"/>
  <c r="P2023" i="1" s="1"/>
  <c r="N2024" i="1"/>
  <c r="P2024" i="1" s="1"/>
  <c r="N2025" i="1"/>
  <c r="P2025" i="1" s="1"/>
  <c r="N2026" i="1"/>
  <c r="P2026" i="1" s="1"/>
  <c r="N2027" i="1"/>
  <c r="P2027" i="1" s="1"/>
  <c r="N2028" i="1"/>
  <c r="P2028" i="1" s="1"/>
  <c r="N2029" i="1"/>
  <c r="P2029" i="1" s="1"/>
  <c r="N2030" i="1"/>
  <c r="P2030" i="1" s="1"/>
  <c r="N2031" i="1"/>
  <c r="P2031" i="1" s="1"/>
  <c r="N2032" i="1"/>
  <c r="P2032" i="1" s="1"/>
  <c r="N2033" i="1"/>
  <c r="P2033" i="1" s="1"/>
  <c r="N2034" i="1"/>
  <c r="P2034" i="1" s="1"/>
  <c r="N2035" i="1"/>
  <c r="P2035" i="1" s="1"/>
  <c r="N2036" i="1"/>
  <c r="P2036" i="1" s="1"/>
  <c r="N2037" i="1"/>
  <c r="P2037" i="1" s="1"/>
  <c r="N2038" i="1"/>
  <c r="P2038" i="1" s="1"/>
  <c r="N2039" i="1"/>
  <c r="P2039" i="1" s="1"/>
  <c r="N2040" i="1"/>
  <c r="P2040" i="1" s="1"/>
  <c r="N2041" i="1"/>
  <c r="P2041" i="1" s="1"/>
  <c r="N2042" i="1"/>
  <c r="P2042" i="1" s="1"/>
  <c r="N2043" i="1"/>
  <c r="P2043" i="1" s="1"/>
  <c r="N2044" i="1"/>
  <c r="P2044" i="1" s="1"/>
  <c r="N2045" i="1"/>
  <c r="P2045" i="1" s="1"/>
  <c r="N2046" i="1"/>
  <c r="P2046" i="1" s="1"/>
  <c r="N2047" i="1"/>
  <c r="P2047" i="1" s="1"/>
  <c r="N2048" i="1"/>
  <c r="P2048" i="1" s="1"/>
  <c r="N2049" i="1"/>
  <c r="P2049" i="1" s="1"/>
  <c r="N2050" i="1"/>
  <c r="P2050" i="1" s="1"/>
  <c r="N2051" i="1"/>
  <c r="P2051" i="1" s="1"/>
  <c r="N2052" i="1"/>
  <c r="P2052" i="1" s="1"/>
  <c r="N2053" i="1"/>
  <c r="P2053" i="1" s="1"/>
  <c r="N2054" i="1"/>
  <c r="P2054" i="1" s="1"/>
  <c r="N2055" i="1"/>
  <c r="P2055" i="1" s="1"/>
  <c r="N2056" i="1"/>
  <c r="P2056" i="1" s="1"/>
  <c r="N2057" i="1"/>
  <c r="P2057" i="1" s="1"/>
  <c r="N2058" i="1"/>
  <c r="P2058" i="1" s="1"/>
  <c r="N2059" i="1"/>
  <c r="P2059" i="1" s="1"/>
  <c r="N2060" i="1"/>
  <c r="P2060" i="1" s="1"/>
  <c r="N2061" i="1"/>
  <c r="P2061" i="1" s="1"/>
  <c r="N2062" i="1"/>
  <c r="P2062" i="1" s="1"/>
  <c r="N2063" i="1"/>
  <c r="P2063" i="1" s="1"/>
  <c r="N2064" i="1"/>
  <c r="P2064" i="1" s="1"/>
  <c r="N2065" i="1"/>
  <c r="P2065" i="1" s="1"/>
  <c r="N2066" i="1"/>
  <c r="P2066" i="1" s="1"/>
  <c r="N2067" i="1"/>
  <c r="P2067" i="1" s="1"/>
  <c r="N2068" i="1"/>
  <c r="P2068" i="1" s="1"/>
  <c r="N2069" i="1"/>
  <c r="P2069" i="1" s="1"/>
  <c r="N2070" i="1"/>
  <c r="P2070" i="1" s="1"/>
  <c r="N2071" i="1"/>
  <c r="P2071" i="1" s="1"/>
  <c r="N2072" i="1"/>
  <c r="P2072" i="1" s="1"/>
  <c r="N2073" i="1"/>
  <c r="P2073" i="1" s="1"/>
  <c r="N2074" i="1"/>
  <c r="P2074" i="1" s="1"/>
  <c r="N2075" i="1"/>
  <c r="P2075" i="1" s="1"/>
  <c r="N2076" i="1"/>
  <c r="P2076" i="1" s="1"/>
  <c r="N2077" i="1"/>
  <c r="P2077" i="1" s="1"/>
  <c r="N2078" i="1"/>
  <c r="P2078" i="1" s="1"/>
  <c r="N2079" i="1"/>
  <c r="P2079" i="1" s="1"/>
  <c r="N2080" i="1"/>
  <c r="P2080" i="1" s="1"/>
  <c r="N2081" i="1"/>
  <c r="P2081" i="1" s="1"/>
  <c r="N2082" i="1"/>
  <c r="P2082" i="1" s="1"/>
  <c r="N2083" i="1"/>
  <c r="P2083" i="1" s="1"/>
  <c r="N2084" i="1"/>
  <c r="P2084" i="1" s="1"/>
  <c r="N2085" i="1"/>
  <c r="P2085" i="1" s="1"/>
  <c r="N2086" i="1"/>
  <c r="P2086" i="1" s="1"/>
  <c r="N2087" i="1"/>
  <c r="P2087" i="1" s="1"/>
  <c r="N2088" i="1"/>
  <c r="P2088" i="1" s="1"/>
  <c r="N2089" i="1"/>
  <c r="P2089" i="1" s="1"/>
  <c r="N2090" i="1"/>
  <c r="P2090" i="1" s="1"/>
  <c r="N2091" i="1"/>
  <c r="P2091" i="1" s="1"/>
  <c r="N2092" i="1"/>
  <c r="P2092" i="1" s="1"/>
  <c r="N2093" i="1"/>
  <c r="P2093" i="1" s="1"/>
  <c r="N2094" i="1"/>
  <c r="P2094" i="1" s="1"/>
  <c r="N2095" i="1"/>
  <c r="P2095" i="1" s="1"/>
  <c r="N2096" i="1"/>
  <c r="P2096" i="1" s="1"/>
  <c r="N2097" i="1"/>
  <c r="P2097" i="1" s="1"/>
  <c r="N2098" i="1"/>
  <c r="P2098" i="1" s="1"/>
  <c r="N2099" i="1"/>
  <c r="P2099" i="1" s="1"/>
  <c r="N2100" i="1"/>
  <c r="P2100" i="1" s="1"/>
  <c r="N2101" i="1"/>
  <c r="P2101" i="1" s="1"/>
  <c r="N2102" i="1"/>
  <c r="P2102" i="1" s="1"/>
  <c r="N2103" i="1"/>
  <c r="P2103" i="1" s="1"/>
  <c r="N2104" i="1"/>
  <c r="P2104" i="1" s="1"/>
  <c r="N2105" i="1"/>
  <c r="P2105" i="1" s="1"/>
  <c r="N2106" i="1"/>
  <c r="P2106" i="1" s="1"/>
  <c r="N2107" i="1"/>
  <c r="P2107" i="1" s="1"/>
  <c r="N2108" i="1"/>
  <c r="P2108" i="1" s="1"/>
  <c r="N2109" i="1"/>
  <c r="P2109" i="1" s="1"/>
  <c r="N2110" i="1"/>
  <c r="P2110" i="1" s="1"/>
  <c r="N2111" i="1"/>
  <c r="P2111" i="1" s="1"/>
  <c r="N2112" i="1"/>
  <c r="P2112" i="1" s="1"/>
  <c r="N2113" i="1"/>
  <c r="P2113" i="1" s="1"/>
  <c r="N2114" i="1"/>
  <c r="P2114" i="1" s="1"/>
  <c r="N2115" i="1"/>
  <c r="P2115" i="1" s="1"/>
  <c r="N2116" i="1"/>
  <c r="P2116" i="1" s="1"/>
  <c r="N2117" i="1"/>
  <c r="P2117" i="1" s="1"/>
  <c r="N2118" i="1"/>
  <c r="P2118" i="1" s="1"/>
  <c r="N2119" i="1"/>
  <c r="P2119" i="1" s="1"/>
  <c r="N2120" i="1"/>
  <c r="P2120" i="1" s="1"/>
  <c r="N2121" i="1"/>
  <c r="P2121" i="1" s="1"/>
  <c r="N2122" i="1"/>
  <c r="P2122" i="1" s="1"/>
  <c r="N2123" i="1"/>
  <c r="P2123" i="1" s="1"/>
  <c r="N2124" i="1"/>
  <c r="P2124" i="1" s="1"/>
  <c r="N2125" i="1"/>
  <c r="P2125" i="1" s="1"/>
  <c r="N2126" i="1"/>
  <c r="P2126" i="1" s="1"/>
  <c r="N2127" i="1"/>
  <c r="P2127" i="1" s="1"/>
  <c r="N2128" i="1"/>
  <c r="P2128" i="1" s="1"/>
  <c r="N2129" i="1"/>
  <c r="P2129" i="1" s="1"/>
  <c r="N2130" i="1"/>
  <c r="P2130" i="1" s="1"/>
  <c r="N2131" i="1"/>
  <c r="P2131" i="1" s="1"/>
  <c r="N2132" i="1"/>
  <c r="P2132" i="1" s="1"/>
  <c r="N2133" i="1"/>
  <c r="P2133" i="1" s="1"/>
  <c r="N2134" i="1"/>
  <c r="P2134" i="1" s="1"/>
  <c r="N2135" i="1"/>
  <c r="P2135" i="1" s="1"/>
  <c r="N2136" i="1"/>
  <c r="P2136" i="1" s="1"/>
  <c r="N2137" i="1"/>
  <c r="P2137" i="1" s="1"/>
  <c r="N2138" i="1"/>
  <c r="P2138" i="1" s="1"/>
  <c r="N2139" i="1"/>
  <c r="P2139" i="1" s="1"/>
  <c r="N2140" i="1"/>
  <c r="P2140" i="1" s="1"/>
  <c r="N2141" i="1"/>
  <c r="P2141" i="1" s="1"/>
  <c r="N2142" i="1"/>
  <c r="P2142" i="1" s="1"/>
  <c r="N2143" i="1"/>
  <c r="P2143" i="1" s="1"/>
  <c r="N2144" i="1"/>
  <c r="P2144" i="1" s="1"/>
  <c r="N2145" i="1"/>
  <c r="P2145" i="1" s="1"/>
  <c r="N2146" i="1"/>
  <c r="P2146" i="1" s="1"/>
  <c r="N2147" i="1"/>
  <c r="P2147" i="1" s="1"/>
  <c r="N2148" i="1"/>
  <c r="P2148" i="1" s="1"/>
  <c r="N2149" i="1"/>
  <c r="P2149" i="1" s="1"/>
  <c r="N2150" i="1"/>
  <c r="P2150" i="1" s="1"/>
  <c r="N2151" i="1"/>
  <c r="P2151" i="1" s="1"/>
  <c r="N2152" i="1"/>
  <c r="P2152" i="1" s="1"/>
  <c r="N2153" i="1"/>
  <c r="P2153" i="1" s="1"/>
  <c r="N2154" i="1"/>
  <c r="P2154" i="1" s="1"/>
  <c r="N2155" i="1"/>
  <c r="P2155" i="1" s="1"/>
  <c r="N2156" i="1"/>
  <c r="P2156" i="1" s="1"/>
  <c r="N2157" i="1"/>
  <c r="P2157" i="1" s="1"/>
  <c r="N2158" i="1"/>
  <c r="P2158" i="1" s="1"/>
  <c r="N2159" i="1"/>
  <c r="P2159" i="1" s="1"/>
  <c r="N2160" i="1"/>
  <c r="P2160" i="1" s="1"/>
  <c r="N2161" i="1"/>
  <c r="P2161" i="1" s="1"/>
  <c r="N2162" i="1"/>
  <c r="P2162" i="1" s="1"/>
  <c r="N2163" i="1"/>
  <c r="P2163" i="1" s="1"/>
  <c r="N2164" i="1"/>
  <c r="P2164" i="1" s="1"/>
  <c r="N2165" i="1"/>
  <c r="P2165" i="1" s="1"/>
  <c r="N2166" i="1"/>
  <c r="P2166" i="1" s="1"/>
  <c r="N2167" i="1"/>
  <c r="P2167" i="1" s="1"/>
  <c r="N2168" i="1"/>
  <c r="P2168" i="1" s="1"/>
  <c r="N2169" i="1"/>
  <c r="P2169" i="1" s="1"/>
  <c r="N2170" i="1"/>
  <c r="P2170" i="1" s="1"/>
  <c r="N2171" i="1"/>
  <c r="P2171" i="1" s="1"/>
  <c r="N2172" i="1"/>
  <c r="P2172" i="1" s="1"/>
  <c r="N2173" i="1"/>
  <c r="P2173" i="1" s="1"/>
  <c r="N2174" i="1"/>
  <c r="P2174" i="1" s="1"/>
  <c r="N2175" i="1"/>
  <c r="P2175" i="1" s="1"/>
  <c r="N2176" i="1"/>
  <c r="P2176" i="1" s="1"/>
  <c r="N2177" i="1"/>
  <c r="P2177" i="1" s="1"/>
  <c r="N2178" i="1"/>
  <c r="P2178" i="1" s="1"/>
  <c r="N2179" i="1"/>
  <c r="P2179" i="1" s="1"/>
  <c r="N2180" i="1"/>
  <c r="P2180" i="1" s="1"/>
  <c r="N2181" i="1"/>
  <c r="P2181" i="1" s="1"/>
  <c r="N2182" i="1"/>
  <c r="P2182" i="1" s="1"/>
  <c r="N2183" i="1"/>
  <c r="P2183" i="1" s="1"/>
  <c r="N2184" i="1"/>
  <c r="P2184" i="1" s="1"/>
  <c r="N2185" i="1"/>
  <c r="P2185" i="1" s="1"/>
  <c r="N2186" i="1"/>
  <c r="P2186" i="1" s="1"/>
  <c r="N2187" i="1"/>
  <c r="P2187" i="1" s="1"/>
  <c r="N2188" i="1"/>
  <c r="P2188" i="1" s="1"/>
  <c r="N2189" i="1"/>
  <c r="P2189" i="1" s="1"/>
  <c r="N2190" i="1"/>
  <c r="P2190" i="1" s="1"/>
  <c r="N2191" i="1"/>
  <c r="P2191" i="1" s="1"/>
  <c r="N2192" i="1"/>
  <c r="P2192" i="1" s="1"/>
  <c r="N2193" i="1"/>
  <c r="P2193" i="1" s="1"/>
  <c r="N2194" i="1"/>
  <c r="P2194" i="1" s="1"/>
  <c r="N2195" i="1"/>
  <c r="P2195" i="1" s="1"/>
  <c r="N2196" i="1"/>
  <c r="P2196" i="1" s="1"/>
  <c r="N2197" i="1"/>
  <c r="P2197" i="1" s="1"/>
  <c r="N2198" i="1"/>
  <c r="P2198" i="1" s="1"/>
  <c r="N2199" i="1"/>
  <c r="P2199" i="1" s="1"/>
  <c r="N2200" i="1"/>
  <c r="P2200" i="1" s="1"/>
  <c r="N2201" i="1"/>
  <c r="P2201" i="1" s="1"/>
  <c r="N2202" i="1"/>
  <c r="P2202" i="1" s="1"/>
  <c r="N2203" i="1"/>
  <c r="P2203" i="1" s="1"/>
  <c r="N2204" i="1"/>
  <c r="P2204" i="1" s="1"/>
  <c r="N2205" i="1"/>
  <c r="P2205" i="1" s="1"/>
  <c r="N2206" i="1"/>
  <c r="P2206" i="1" s="1"/>
  <c r="N2207" i="1"/>
  <c r="P2207" i="1" s="1"/>
  <c r="N2208" i="1"/>
  <c r="P2208" i="1" s="1"/>
  <c r="N2209" i="1"/>
  <c r="P2209" i="1" s="1"/>
  <c r="N2210" i="1"/>
  <c r="P2210" i="1" s="1"/>
  <c r="N2211" i="1"/>
  <c r="P2211" i="1" s="1"/>
  <c r="N2212" i="1"/>
  <c r="P2212" i="1" s="1"/>
  <c r="N2213" i="1"/>
  <c r="P2213" i="1" s="1"/>
  <c r="N2214" i="1"/>
  <c r="P2214" i="1" s="1"/>
  <c r="N2215" i="1"/>
  <c r="P2215" i="1" s="1"/>
  <c r="N2216" i="1"/>
  <c r="P2216" i="1" s="1"/>
  <c r="N2217" i="1"/>
  <c r="P2217" i="1" s="1"/>
  <c r="N2218" i="1"/>
  <c r="P2218" i="1" s="1"/>
  <c r="N2219" i="1"/>
  <c r="P2219" i="1" s="1"/>
  <c r="N2220" i="1"/>
  <c r="P2220" i="1" s="1"/>
  <c r="N2221" i="1"/>
  <c r="P2221" i="1" s="1"/>
  <c r="N2222" i="1"/>
  <c r="P2222" i="1" s="1"/>
  <c r="N2223" i="1"/>
  <c r="P2223" i="1" s="1"/>
  <c r="N2224" i="1"/>
  <c r="P2224" i="1" s="1"/>
  <c r="N2225" i="1"/>
  <c r="P2225" i="1" s="1"/>
  <c r="N2226" i="1"/>
  <c r="P2226" i="1" s="1"/>
  <c r="N2227" i="1"/>
  <c r="P2227" i="1" s="1"/>
  <c r="N2228" i="1"/>
  <c r="P2228" i="1" s="1"/>
  <c r="N2229" i="1"/>
  <c r="P2229" i="1" s="1"/>
  <c r="N2230" i="1"/>
  <c r="P2230" i="1" s="1"/>
  <c r="N2231" i="1"/>
  <c r="P2231" i="1" s="1"/>
  <c r="N2232" i="1"/>
  <c r="P2232" i="1" s="1"/>
  <c r="N2233" i="1"/>
  <c r="P2233" i="1" s="1"/>
  <c r="N2234" i="1"/>
  <c r="P2234" i="1" s="1"/>
  <c r="N2235" i="1"/>
  <c r="P2235" i="1" s="1"/>
  <c r="N2236" i="1"/>
  <c r="P2236" i="1" s="1"/>
  <c r="N2237" i="1"/>
  <c r="P2237" i="1" s="1"/>
  <c r="N2238" i="1"/>
  <c r="P2238" i="1" s="1"/>
  <c r="N2239" i="1"/>
  <c r="P2239" i="1" s="1"/>
  <c r="N2240" i="1"/>
  <c r="P2240" i="1" s="1"/>
  <c r="N2241" i="1"/>
  <c r="P2241" i="1" s="1"/>
  <c r="N2242" i="1"/>
  <c r="P2242" i="1" s="1"/>
  <c r="N2243" i="1"/>
  <c r="P2243" i="1" s="1"/>
  <c r="N2244" i="1"/>
  <c r="P2244" i="1" s="1"/>
  <c r="N2245" i="1"/>
  <c r="P2245" i="1" s="1"/>
  <c r="N2246" i="1"/>
  <c r="P2246" i="1" s="1"/>
  <c r="N2247" i="1"/>
  <c r="P2247" i="1" s="1"/>
  <c r="N2248" i="1"/>
  <c r="P2248" i="1" s="1"/>
  <c r="N2249" i="1"/>
  <c r="P2249" i="1" s="1"/>
  <c r="N2250" i="1"/>
  <c r="P2250" i="1" s="1"/>
  <c r="N2251" i="1"/>
  <c r="P2251" i="1" s="1"/>
  <c r="N2252" i="1"/>
  <c r="P2252" i="1" s="1"/>
  <c r="N2253" i="1"/>
  <c r="P2253" i="1" s="1"/>
  <c r="N2254" i="1"/>
  <c r="P2254" i="1" s="1"/>
  <c r="N2255" i="1"/>
  <c r="P2255" i="1" s="1"/>
  <c r="N2256" i="1"/>
  <c r="P2256" i="1" s="1"/>
  <c r="N2257" i="1"/>
  <c r="P2257" i="1" s="1"/>
  <c r="N2258" i="1"/>
  <c r="P2258" i="1" s="1"/>
  <c r="N2259" i="1"/>
  <c r="P2259" i="1" s="1"/>
  <c r="N2260" i="1"/>
  <c r="P2260" i="1" s="1"/>
  <c r="N2261" i="1"/>
  <c r="P2261" i="1" s="1"/>
  <c r="N2262" i="1"/>
  <c r="P2262" i="1" s="1"/>
  <c r="N2263" i="1"/>
  <c r="P2263" i="1" s="1"/>
  <c r="N2264" i="1"/>
  <c r="P2264" i="1" s="1"/>
  <c r="N2265" i="1"/>
  <c r="P2265" i="1" s="1"/>
  <c r="N2266" i="1"/>
  <c r="P2266" i="1" s="1"/>
  <c r="N2267" i="1"/>
  <c r="P2267" i="1" s="1"/>
  <c r="N2268" i="1"/>
  <c r="P2268" i="1" s="1"/>
  <c r="N2269" i="1"/>
  <c r="P2269" i="1" s="1"/>
  <c r="N2270" i="1"/>
  <c r="P2270" i="1" s="1"/>
  <c r="N2271" i="1"/>
  <c r="P2271" i="1" s="1"/>
  <c r="N2272" i="1"/>
  <c r="P2272" i="1" s="1"/>
  <c r="N2273" i="1"/>
  <c r="P2273" i="1" s="1"/>
  <c r="N2274" i="1"/>
  <c r="P2274" i="1" s="1"/>
  <c r="N2275" i="1"/>
  <c r="P2275" i="1" s="1"/>
  <c r="N2276" i="1"/>
  <c r="P2276" i="1" s="1"/>
  <c r="N2277" i="1"/>
  <c r="P2277" i="1" s="1"/>
  <c r="N2278" i="1"/>
  <c r="P2278" i="1" s="1"/>
  <c r="N2279" i="1"/>
  <c r="P2279" i="1" s="1"/>
  <c r="N2280" i="1"/>
  <c r="P2280" i="1" s="1"/>
  <c r="N2281" i="1"/>
  <c r="P2281" i="1" s="1"/>
  <c r="N2282" i="1"/>
  <c r="P2282" i="1" s="1"/>
  <c r="N2283" i="1"/>
  <c r="P2283" i="1" s="1"/>
  <c r="N2284" i="1"/>
  <c r="P2284" i="1" s="1"/>
  <c r="N2285" i="1"/>
  <c r="P2285" i="1" s="1"/>
  <c r="N2286" i="1"/>
  <c r="P2286" i="1" s="1"/>
  <c r="N2287" i="1"/>
  <c r="P2287" i="1" s="1"/>
  <c r="N2288" i="1"/>
  <c r="P2288" i="1" s="1"/>
  <c r="N2289" i="1"/>
  <c r="P2289" i="1" s="1"/>
  <c r="N2290" i="1"/>
  <c r="P2290" i="1" s="1"/>
  <c r="N2291" i="1"/>
  <c r="P2291" i="1" s="1"/>
  <c r="N2292" i="1"/>
  <c r="P2292" i="1" s="1"/>
  <c r="N2293" i="1"/>
  <c r="P2293" i="1" s="1"/>
  <c r="N2294" i="1"/>
  <c r="P2294" i="1" s="1"/>
  <c r="N2295" i="1"/>
  <c r="P2295" i="1" s="1"/>
  <c r="N2296" i="1"/>
  <c r="P2296" i="1" s="1"/>
  <c r="N2297" i="1"/>
  <c r="P2297" i="1" s="1"/>
  <c r="N2298" i="1"/>
  <c r="P2298" i="1" s="1"/>
  <c r="N2299" i="1"/>
  <c r="P2299" i="1" s="1"/>
  <c r="N2300" i="1"/>
  <c r="P2300" i="1" s="1"/>
  <c r="N2301" i="1"/>
  <c r="P2301" i="1" s="1"/>
  <c r="N2302" i="1"/>
  <c r="P2302" i="1" s="1"/>
  <c r="N2303" i="1"/>
  <c r="P2303" i="1" s="1"/>
  <c r="N2304" i="1"/>
  <c r="P2304" i="1" s="1"/>
  <c r="N2305" i="1"/>
  <c r="P2305" i="1" s="1"/>
  <c r="N2306" i="1"/>
  <c r="P2306" i="1" s="1"/>
  <c r="N2307" i="1"/>
  <c r="P2307" i="1" s="1"/>
  <c r="N2308" i="1"/>
  <c r="P2308" i="1" s="1"/>
  <c r="N2309" i="1"/>
  <c r="P2309" i="1" s="1"/>
  <c r="N2310" i="1"/>
  <c r="P2310" i="1" s="1"/>
  <c r="N2311" i="1"/>
  <c r="P2311" i="1" s="1"/>
  <c r="N2312" i="1"/>
  <c r="P2312" i="1" s="1"/>
  <c r="N2313" i="1"/>
  <c r="P2313" i="1" s="1"/>
  <c r="N2314" i="1"/>
  <c r="P2314" i="1" s="1"/>
  <c r="N2315" i="1"/>
  <c r="P2315" i="1" s="1"/>
  <c r="N2316" i="1"/>
  <c r="P2316" i="1" s="1"/>
  <c r="N2317" i="1"/>
  <c r="P2317" i="1" s="1"/>
  <c r="N2318" i="1"/>
  <c r="P2318" i="1" s="1"/>
  <c r="N2319" i="1"/>
  <c r="P2319" i="1" s="1"/>
  <c r="N2320" i="1"/>
  <c r="P2320" i="1" s="1"/>
  <c r="N2321" i="1"/>
  <c r="P2321" i="1" s="1"/>
  <c r="N2322" i="1"/>
  <c r="P2322" i="1" s="1"/>
  <c r="N2323" i="1"/>
  <c r="P2323" i="1" s="1"/>
  <c r="N2324" i="1"/>
  <c r="P2324" i="1" s="1"/>
  <c r="N2325" i="1"/>
  <c r="P2325" i="1" s="1"/>
  <c r="N2326" i="1"/>
  <c r="P2326" i="1" s="1"/>
  <c r="N2327" i="1"/>
  <c r="P2327" i="1" s="1"/>
  <c r="N2328" i="1"/>
  <c r="P2328" i="1" s="1"/>
  <c r="N2329" i="1"/>
  <c r="P2329" i="1" s="1"/>
  <c r="N2330" i="1"/>
  <c r="P2330" i="1" s="1"/>
  <c r="N2331" i="1"/>
  <c r="P2331" i="1" s="1"/>
  <c r="N2332" i="1"/>
  <c r="P2332" i="1" s="1"/>
  <c r="N2333" i="1"/>
  <c r="P2333" i="1" s="1"/>
  <c r="N2334" i="1"/>
  <c r="P2334" i="1" s="1"/>
  <c r="N2335" i="1"/>
  <c r="P2335" i="1" s="1"/>
  <c r="N2336" i="1"/>
  <c r="P2336" i="1" s="1"/>
  <c r="N2337" i="1"/>
  <c r="P2337" i="1" s="1"/>
  <c r="N2338" i="1"/>
  <c r="P2338" i="1" s="1"/>
  <c r="N2339" i="1"/>
  <c r="P2339" i="1" s="1"/>
  <c r="N2340" i="1"/>
  <c r="P2340" i="1" s="1"/>
  <c r="N2341" i="1"/>
  <c r="P2341" i="1" s="1"/>
  <c r="N2342" i="1"/>
  <c r="P2342" i="1" s="1"/>
  <c r="N2343" i="1"/>
  <c r="P2343" i="1" s="1"/>
  <c r="N2344" i="1"/>
  <c r="P2344" i="1" s="1"/>
  <c r="N2345" i="1"/>
  <c r="P2345" i="1" s="1"/>
  <c r="N2346" i="1"/>
  <c r="P2346" i="1" s="1"/>
  <c r="N2347" i="1"/>
  <c r="P2347" i="1" s="1"/>
  <c r="N2348" i="1"/>
  <c r="P2348" i="1" s="1"/>
  <c r="N2349" i="1"/>
  <c r="P2349" i="1" s="1"/>
  <c r="N2350" i="1"/>
  <c r="P2350" i="1" s="1"/>
  <c r="N2351" i="1"/>
  <c r="P2351" i="1" s="1"/>
  <c r="N2352" i="1"/>
  <c r="P2352" i="1" s="1"/>
  <c r="N2353" i="1"/>
  <c r="P2353" i="1" s="1"/>
  <c r="N2354" i="1"/>
  <c r="P2354" i="1" s="1"/>
  <c r="N2355" i="1"/>
  <c r="P2355" i="1" s="1"/>
  <c r="N2356" i="1"/>
  <c r="P2356" i="1" s="1"/>
  <c r="N2357" i="1"/>
  <c r="P2357" i="1" s="1"/>
  <c r="N2358" i="1"/>
  <c r="P2358" i="1" s="1"/>
  <c r="N2359" i="1"/>
  <c r="P2359" i="1" s="1"/>
  <c r="N2360" i="1"/>
  <c r="P2360" i="1" s="1"/>
  <c r="N2361" i="1"/>
  <c r="P2361" i="1" s="1"/>
  <c r="N2362" i="1"/>
  <c r="P2362" i="1" s="1"/>
  <c r="N2363" i="1"/>
  <c r="P2363" i="1" s="1"/>
  <c r="N2364" i="1"/>
  <c r="P2364" i="1" s="1"/>
  <c r="N2365" i="1"/>
  <c r="P2365" i="1" s="1"/>
  <c r="N2366" i="1"/>
  <c r="P2366" i="1" s="1"/>
  <c r="N2367" i="1"/>
  <c r="P2367" i="1" s="1"/>
  <c r="N2368" i="1"/>
  <c r="P2368" i="1" s="1"/>
  <c r="N2369" i="1"/>
  <c r="P2369" i="1" s="1"/>
  <c r="N2370" i="1"/>
  <c r="P2370" i="1" s="1"/>
  <c r="N2371" i="1"/>
  <c r="P2371" i="1" s="1"/>
  <c r="N2372" i="1"/>
  <c r="P2372" i="1" s="1"/>
  <c r="N2373" i="1"/>
  <c r="P2373" i="1" s="1"/>
  <c r="N2374" i="1"/>
  <c r="P2374" i="1" s="1"/>
  <c r="N2375" i="1"/>
  <c r="P2375" i="1" s="1"/>
  <c r="N2376" i="1"/>
  <c r="P2376" i="1" s="1"/>
  <c r="N2377" i="1"/>
  <c r="P2377" i="1" s="1"/>
  <c r="N2378" i="1"/>
  <c r="P2378" i="1" s="1"/>
  <c r="N2379" i="1"/>
  <c r="P2379" i="1" s="1"/>
  <c r="N2380" i="1"/>
  <c r="P2380" i="1" s="1"/>
  <c r="N2381" i="1"/>
  <c r="P2381" i="1" s="1"/>
  <c r="N2382" i="1"/>
  <c r="P2382" i="1" s="1"/>
  <c r="N2383" i="1"/>
  <c r="P2383" i="1" s="1"/>
  <c r="N2384" i="1"/>
  <c r="P2384" i="1" s="1"/>
  <c r="N2385" i="1"/>
  <c r="P2385" i="1" s="1"/>
  <c r="N2386" i="1"/>
  <c r="P2386" i="1" s="1"/>
  <c r="N2387" i="1"/>
  <c r="P2387" i="1" s="1"/>
  <c r="N2388" i="1"/>
  <c r="P2388" i="1" s="1"/>
  <c r="N2389" i="1"/>
  <c r="P2389" i="1" s="1"/>
  <c r="N2390" i="1"/>
  <c r="P2390" i="1" s="1"/>
  <c r="N2391" i="1"/>
  <c r="P2391" i="1" s="1"/>
  <c r="N2392" i="1"/>
  <c r="P2392" i="1" s="1"/>
  <c r="N2393" i="1"/>
  <c r="P2393" i="1" s="1"/>
  <c r="N2394" i="1"/>
  <c r="P2394" i="1" s="1"/>
  <c r="N2395" i="1"/>
  <c r="P2395" i="1" s="1"/>
  <c r="N2396" i="1"/>
  <c r="P2396" i="1" s="1"/>
  <c r="N2397" i="1"/>
  <c r="P2397" i="1" s="1"/>
  <c r="N2398" i="1"/>
  <c r="P2398" i="1" s="1"/>
  <c r="N2399" i="1"/>
  <c r="P2399" i="1" s="1"/>
  <c r="N2400" i="1"/>
  <c r="P2400" i="1" s="1"/>
  <c r="N2401" i="1"/>
  <c r="P2401" i="1" s="1"/>
  <c r="N2402" i="1"/>
  <c r="P2402" i="1" s="1"/>
  <c r="N2403" i="1"/>
  <c r="P2403" i="1" s="1"/>
  <c r="N2404" i="1"/>
  <c r="P2404" i="1" s="1"/>
  <c r="N2405" i="1"/>
  <c r="P2405" i="1" s="1"/>
  <c r="N2406" i="1"/>
  <c r="P2406" i="1" s="1"/>
  <c r="N2407" i="1"/>
  <c r="P2407" i="1" s="1"/>
  <c r="N2408" i="1"/>
  <c r="P2408" i="1" s="1"/>
  <c r="N2409" i="1"/>
  <c r="P2409" i="1" s="1"/>
  <c r="N2410" i="1"/>
  <c r="P2410" i="1" s="1"/>
  <c r="N2411" i="1"/>
  <c r="P2411" i="1" s="1"/>
  <c r="N2412" i="1"/>
  <c r="P2412" i="1" s="1"/>
  <c r="N2413" i="1"/>
  <c r="P2413" i="1" s="1"/>
  <c r="N2414" i="1"/>
  <c r="P2414" i="1" s="1"/>
  <c r="N2415" i="1"/>
  <c r="P2415" i="1" s="1"/>
  <c r="N2416" i="1"/>
  <c r="P2416" i="1" s="1"/>
  <c r="N2417" i="1"/>
  <c r="P2417" i="1" s="1"/>
  <c r="N2418" i="1"/>
  <c r="P2418" i="1" s="1"/>
  <c r="N2419" i="1"/>
  <c r="P2419" i="1" s="1"/>
  <c r="N2420" i="1"/>
  <c r="P2420" i="1" s="1"/>
  <c r="N2421" i="1"/>
  <c r="P2421" i="1" s="1"/>
  <c r="N2422" i="1"/>
  <c r="P2422" i="1" s="1"/>
  <c r="N2423" i="1"/>
  <c r="P2423" i="1" s="1"/>
  <c r="N2424" i="1"/>
  <c r="P2424" i="1" s="1"/>
  <c r="N2425" i="1"/>
  <c r="P2425" i="1" s="1"/>
  <c r="N2426" i="1"/>
  <c r="P2426" i="1" s="1"/>
  <c r="N2427" i="1"/>
  <c r="P2427" i="1" s="1"/>
  <c r="N2428" i="1"/>
  <c r="P2428" i="1" s="1"/>
  <c r="N2429" i="1"/>
  <c r="P2429" i="1" s="1"/>
  <c r="N2430" i="1"/>
  <c r="P2430" i="1" s="1"/>
  <c r="N2431" i="1"/>
  <c r="P2431" i="1" s="1"/>
  <c r="N2432" i="1"/>
  <c r="P2432" i="1" s="1"/>
  <c r="N2433" i="1"/>
  <c r="P2433" i="1" s="1"/>
  <c r="N2434" i="1"/>
  <c r="P2434" i="1" s="1"/>
  <c r="N2435" i="1"/>
  <c r="P2435" i="1" s="1"/>
  <c r="N2436" i="1"/>
  <c r="P2436" i="1" s="1"/>
  <c r="N2437" i="1"/>
  <c r="P2437" i="1" s="1"/>
  <c r="N2438" i="1"/>
  <c r="P2438" i="1" s="1"/>
  <c r="N2439" i="1"/>
  <c r="P2439" i="1" s="1"/>
  <c r="N2440" i="1"/>
  <c r="P2440" i="1" s="1"/>
  <c r="N2441" i="1"/>
  <c r="P2441" i="1" s="1"/>
  <c r="N2442" i="1"/>
  <c r="P2442" i="1" s="1"/>
  <c r="N2443" i="1"/>
  <c r="P2443" i="1" s="1"/>
  <c r="N2444" i="1"/>
  <c r="P2444" i="1" s="1"/>
  <c r="N2445" i="1"/>
  <c r="P2445" i="1" s="1"/>
  <c r="N2446" i="1"/>
  <c r="P2446" i="1" s="1"/>
  <c r="N2447" i="1"/>
  <c r="P2447" i="1" s="1"/>
  <c r="N2448" i="1"/>
  <c r="P2448" i="1" s="1"/>
  <c r="N2449" i="1"/>
  <c r="P2449" i="1" s="1"/>
  <c r="N2450" i="1"/>
  <c r="P2450" i="1" s="1"/>
  <c r="N2451" i="1"/>
  <c r="P2451" i="1" s="1"/>
  <c r="N2452" i="1"/>
  <c r="P2452" i="1" s="1"/>
  <c r="N2453" i="1"/>
  <c r="P2453" i="1" s="1"/>
  <c r="N2454" i="1"/>
  <c r="P2454" i="1" s="1"/>
  <c r="N2455" i="1"/>
  <c r="P2455" i="1" s="1"/>
  <c r="N2456" i="1"/>
  <c r="P2456" i="1" s="1"/>
  <c r="N2457" i="1"/>
  <c r="P2457" i="1" s="1"/>
  <c r="N2458" i="1"/>
  <c r="P2458" i="1" s="1"/>
  <c r="N2459" i="1"/>
  <c r="P2459" i="1" s="1"/>
  <c r="N2460" i="1"/>
  <c r="P2460" i="1" s="1"/>
  <c r="N2461" i="1"/>
  <c r="P2461" i="1" s="1"/>
  <c r="N2462" i="1"/>
  <c r="P2462" i="1" s="1"/>
  <c r="N2463" i="1"/>
  <c r="P2463" i="1" s="1"/>
  <c r="N2464" i="1"/>
  <c r="P2464" i="1" s="1"/>
  <c r="N2465" i="1"/>
  <c r="P2465" i="1" s="1"/>
  <c r="N2466" i="1"/>
  <c r="P2466" i="1" s="1"/>
  <c r="N2467" i="1"/>
  <c r="P2467" i="1" s="1"/>
  <c r="N2468" i="1"/>
  <c r="P2468" i="1" s="1"/>
  <c r="N2469" i="1"/>
  <c r="P2469" i="1" s="1"/>
  <c r="N2470" i="1"/>
  <c r="P2470" i="1" s="1"/>
  <c r="N2471" i="1"/>
  <c r="P2471" i="1" s="1"/>
  <c r="N2472" i="1"/>
  <c r="P2472" i="1" s="1"/>
  <c r="N2473" i="1"/>
  <c r="P2473" i="1" s="1"/>
  <c r="N2474" i="1"/>
  <c r="P2474" i="1" s="1"/>
  <c r="N2475" i="1"/>
  <c r="P2475" i="1" s="1"/>
  <c r="N2476" i="1"/>
  <c r="P2476" i="1" s="1"/>
  <c r="N2477" i="1"/>
  <c r="P2477" i="1" s="1"/>
  <c r="N2478" i="1"/>
  <c r="P2478" i="1" s="1"/>
  <c r="N2479" i="1"/>
  <c r="P2479" i="1" s="1"/>
  <c r="N2480" i="1"/>
  <c r="P2480" i="1" s="1"/>
  <c r="N2481" i="1"/>
  <c r="P2481" i="1" s="1"/>
  <c r="N2482" i="1"/>
  <c r="P2482" i="1" s="1"/>
  <c r="N2483" i="1"/>
  <c r="P2483" i="1" s="1"/>
  <c r="N2484" i="1"/>
  <c r="P2484" i="1" s="1"/>
  <c r="N2485" i="1"/>
  <c r="P2485" i="1" s="1"/>
  <c r="N2486" i="1"/>
  <c r="P2486" i="1" s="1"/>
  <c r="N2487" i="1"/>
  <c r="P2487" i="1" s="1"/>
  <c r="N2488" i="1"/>
  <c r="P2488" i="1" s="1"/>
  <c r="N2489" i="1"/>
  <c r="P2489" i="1" s="1"/>
  <c r="N2490" i="1"/>
  <c r="P2490" i="1" s="1"/>
  <c r="N2491" i="1"/>
  <c r="P2491" i="1" s="1"/>
  <c r="N2492" i="1"/>
  <c r="P2492" i="1" s="1"/>
  <c r="N2493" i="1"/>
  <c r="P2493" i="1" s="1"/>
  <c r="N2494" i="1"/>
  <c r="P2494" i="1" s="1"/>
  <c r="N2495" i="1"/>
  <c r="P2495" i="1" s="1"/>
  <c r="N2496" i="1"/>
  <c r="P2496" i="1" s="1"/>
  <c r="N2497" i="1"/>
  <c r="P2497" i="1" s="1"/>
  <c r="N2498" i="1"/>
  <c r="P2498" i="1" s="1"/>
  <c r="N2499" i="1"/>
  <c r="P2499" i="1" s="1"/>
  <c r="N2500" i="1"/>
  <c r="P2500" i="1" s="1"/>
  <c r="N2501" i="1"/>
  <c r="P2501" i="1" s="1"/>
  <c r="N2502" i="1"/>
  <c r="P2502" i="1" s="1"/>
  <c r="N2503" i="1"/>
  <c r="P2503" i="1" s="1"/>
  <c r="N2504" i="1"/>
  <c r="P2504" i="1" s="1"/>
  <c r="N2505" i="1"/>
  <c r="P2505" i="1" s="1"/>
  <c r="N2506" i="1"/>
  <c r="P2506" i="1" s="1"/>
  <c r="N2507" i="1"/>
  <c r="P2507" i="1" s="1"/>
  <c r="N2508" i="1"/>
  <c r="P2508" i="1" s="1"/>
  <c r="N2509" i="1"/>
  <c r="P2509" i="1" s="1"/>
  <c r="N2510" i="1"/>
  <c r="P2510" i="1" s="1"/>
  <c r="N2511" i="1"/>
  <c r="P2511" i="1" s="1"/>
  <c r="N2512" i="1"/>
  <c r="P2512" i="1" s="1"/>
  <c r="N2513" i="1"/>
  <c r="P2513" i="1" s="1"/>
  <c r="N2514" i="1"/>
  <c r="P2514" i="1" s="1"/>
  <c r="N2515" i="1"/>
  <c r="P2515" i="1" s="1"/>
  <c r="N2516" i="1"/>
  <c r="P2516" i="1" s="1"/>
  <c r="N2517" i="1"/>
  <c r="P2517" i="1" s="1"/>
  <c r="N2518" i="1"/>
  <c r="P2518" i="1" s="1"/>
  <c r="N2519" i="1"/>
  <c r="P2519" i="1" s="1"/>
  <c r="N2520" i="1"/>
  <c r="P2520" i="1" s="1"/>
  <c r="N2521" i="1"/>
  <c r="P2521" i="1" s="1"/>
  <c r="N2522" i="1"/>
  <c r="P2522" i="1" s="1"/>
  <c r="N2523" i="1"/>
  <c r="P2523" i="1" s="1"/>
  <c r="N2524" i="1"/>
  <c r="P2524" i="1" s="1"/>
  <c r="N2525" i="1"/>
  <c r="P2525" i="1" s="1"/>
  <c r="N2526" i="1"/>
  <c r="P2526" i="1" s="1"/>
  <c r="N2527" i="1"/>
  <c r="P2527" i="1" s="1"/>
  <c r="N2528" i="1"/>
  <c r="P2528" i="1" s="1"/>
  <c r="N2529" i="1"/>
  <c r="P2529" i="1" s="1"/>
  <c r="N2530" i="1"/>
  <c r="P2530" i="1" s="1"/>
  <c r="N2531" i="1"/>
  <c r="P2531" i="1" s="1"/>
  <c r="N2532" i="1"/>
  <c r="P2532" i="1" s="1"/>
  <c r="N2533" i="1"/>
  <c r="P2533" i="1" s="1"/>
  <c r="N2534" i="1"/>
  <c r="P2534" i="1" s="1"/>
  <c r="N2535" i="1"/>
  <c r="P2535" i="1" s="1"/>
  <c r="N2536" i="1"/>
  <c r="P2536" i="1" s="1"/>
  <c r="N2537" i="1"/>
  <c r="P2537" i="1" s="1"/>
  <c r="N2538" i="1"/>
  <c r="P2538" i="1" s="1"/>
  <c r="N2539" i="1"/>
  <c r="P2539" i="1" s="1"/>
  <c r="N2540" i="1"/>
  <c r="P2540" i="1" s="1"/>
  <c r="N2541" i="1"/>
  <c r="P2541" i="1" s="1"/>
  <c r="N2542" i="1"/>
  <c r="P2542" i="1" s="1"/>
  <c r="N2543" i="1"/>
  <c r="P2543" i="1" s="1"/>
  <c r="N2544" i="1"/>
  <c r="P2544" i="1" s="1"/>
  <c r="N2545" i="1"/>
  <c r="P2545" i="1" s="1"/>
  <c r="N2546" i="1"/>
  <c r="P2546" i="1" s="1"/>
  <c r="N2547" i="1"/>
  <c r="P2547" i="1" s="1"/>
  <c r="N2548" i="1"/>
  <c r="P2548" i="1" s="1"/>
  <c r="N2549" i="1"/>
  <c r="P2549" i="1" s="1"/>
  <c r="N2550" i="1"/>
  <c r="P2550" i="1" s="1"/>
  <c r="N2551" i="1"/>
  <c r="P2551" i="1" s="1"/>
  <c r="N2552" i="1"/>
  <c r="P2552" i="1" s="1"/>
  <c r="N2553" i="1"/>
  <c r="P2553" i="1" s="1"/>
  <c r="N2554" i="1"/>
  <c r="P2554" i="1" s="1"/>
  <c r="N2555" i="1"/>
  <c r="P2555" i="1" s="1"/>
  <c r="N2556" i="1"/>
  <c r="P2556" i="1" s="1"/>
  <c r="N2557" i="1"/>
  <c r="P2557" i="1" s="1"/>
  <c r="N2558" i="1"/>
  <c r="P2558" i="1" s="1"/>
  <c r="N2559" i="1"/>
  <c r="P2559" i="1" s="1"/>
  <c r="N2560" i="1"/>
  <c r="P2560" i="1" s="1"/>
  <c r="N2561" i="1"/>
  <c r="P2561" i="1" s="1"/>
  <c r="N2562" i="1"/>
  <c r="P2562" i="1" s="1"/>
  <c r="N2563" i="1"/>
  <c r="P2563" i="1" s="1"/>
  <c r="N2564" i="1"/>
  <c r="P2564" i="1" s="1"/>
  <c r="N2565" i="1"/>
  <c r="P2565" i="1" s="1"/>
  <c r="N2566" i="1"/>
  <c r="P2566" i="1" s="1"/>
  <c r="N2567" i="1"/>
  <c r="P2567" i="1" s="1"/>
  <c r="N2568" i="1"/>
  <c r="P2568" i="1" s="1"/>
  <c r="N2569" i="1"/>
  <c r="P2569" i="1" s="1"/>
  <c r="N2570" i="1"/>
  <c r="P2570" i="1" s="1"/>
  <c r="N2571" i="1"/>
  <c r="P2571" i="1" s="1"/>
  <c r="N2572" i="1"/>
  <c r="P2572" i="1" s="1"/>
  <c r="N2573" i="1"/>
  <c r="P2573" i="1" s="1"/>
  <c r="N2574" i="1"/>
  <c r="P2574" i="1" s="1"/>
  <c r="N2575" i="1"/>
  <c r="P2575" i="1" s="1"/>
  <c r="N2576" i="1"/>
  <c r="P2576" i="1" s="1"/>
  <c r="N2577" i="1"/>
  <c r="P2577" i="1" s="1"/>
  <c r="N2578" i="1"/>
  <c r="P2578" i="1" s="1"/>
  <c r="N2579" i="1"/>
  <c r="P2579" i="1" s="1"/>
  <c r="N2580" i="1"/>
  <c r="P2580" i="1" s="1"/>
  <c r="N2581" i="1"/>
  <c r="P2581" i="1" s="1"/>
  <c r="N2582" i="1"/>
  <c r="P2582" i="1" s="1"/>
  <c r="N2583" i="1"/>
  <c r="P2583" i="1" s="1"/>
  <c r="N2584" i="1"/>
  <c r="P2584" i="1" s="1"/>
  <c r="N2585" i="1"/>
  <c r="P2585" i="1" s="1"/>
  <c r="N2586" i="1"/>
  <c r="P2586" i="1" s="1"/>
  <c r="N2587" i="1"/>
  <c r="P2587" i="1" s="1"/>
  <c r="N2588" i="1"/>
  <c r="P2588" i="1" s="1"/>
  <c r="N2589" i="1"/>
  <c r="P2589" i="1" s="1"/>
  <c r="N2590" i="1"/>
  <c r="P2590" i="1" s="1"/>
  <c r="N2591" i="1"/>
  <c r="P2591" i="1" s="1"/>
  <c r="N2592" i="1"/>
  <c r="P2592" i="1" s="1"/>
  <c r="N2593" i="1"/>
  <c r="P2593" i="1" s="1"/>
  <c r="N2594" i="1"/>
  <c r="P2594" i="1" s="1"/>
  <c r="N2595" i="1"/>
  <c r="P2595" i="1" s="1"/>
  <c r="N2596" i="1"/>
  <c r="P2596" i="1" s="1"/>
  <c r="N2597" i="1"/>
  <c r="P2597" i="1" s="1"/>
  <c r="N2598" i="1"/>
  <c r="P2598" i="1" s="1"/>
  <c r="N2599" i="1"/>
  <c r="P2599" i="1" s="1"/>
  <c r="N2600" i="1"/>
  <c r="P2600" i="1" s="1"/>
  <c r="N2601" i="1"/>
  <c r="P2601" i="1" s="1"/>
  <c r="N2602" i="1"/>
  <c r="P2602" i="1" s="1"/>
  <c r="N2603" i="1"/>
  <c r="P2603" i="1" s="1"/>
  <c r="N2604" i="1"/>
  <c r="P2604" i="1" s="1"/>
  <c r="N2605" i="1"/>
  <c r="P2605" i="1" s="1"/>
  <c r="N2606" i="1"/>
  <c r="P2606" i="1" s="1"/>
  <c r="N2607" i="1"/>
  <c r="P2607" i="1" s="1"/>
  <c r="N2608" i="1"/>
  <c r="P2608" i="1" s="1"/>
  <c r="N2609" i="1"/>
  <c r="P2609" i="1" s="1"/>
  <c r="N2610" i="1"/>
  <c r="P2610" i="1" s="1"/>
  <c r="N2611" i="1"/>
  <c r="P2611" i="1" s="1"/>
  <c r="N2612" i="1"/>
  <c r="P2612" i="1" s="1"/>
  <c r="N2613" i="1"/>
  <c r="P2613" i="1" s="1"/>
  <c r="N2614" i="1"/>
  <c r="P2614" i="1" s="1"/>
  <c r="N2615" i="1"/>
  <c r="P2615" i="1" s="1"/>
  <c r="N2616" i="1"/>
  <c r="P2616" i="1" s="1"/>
  <c r="N2617" i="1"/>
  <c r="P2617" i="1" s="1"/>
  <c r="N2618" i="1"/>
  <c r="P2618" i="1" s="1"/>
  <c r="N2619" i="1"/>
  <c r="P2619" i="1" s="1"/>
  <c r="N2620" i="1"/>
  <c r="P2620" i="1" s="1"/>
  <c r="N2621" i="1"/>
  <c r="P2621" i="1" s="1"/>
  <c r="N2622" i="1"/>
  <c r="P2622" i="1" s="1"/>
  <c r="N2623" i="1"/>
  <c r="P2623" i="1" s="1"/>
  <c r="N2624" i="1"/>
  <c r="P2624" i="1" s="1"/>
  <c r="N2625" i="1"/>
  <c r="P2625" i="1" s="1"/>
  <c r="N2626" i="1"/>
  <c r="P2626" i="1" s="1"/>
  <c r="N2627" i="1"/>
  <c r="P2627" i="1" s="1"/>
  <c r="N2628" i="1"/>
  <c r="P2628" i="1" s="1"/>
  <c r="N2629" i="1"/>
  <c r="P2629" i="1" s="1"/>
  <c r="N2630" i="1"/>
  <c r="P2630" i="1" s="1"/>
  <c r="N2631" i="1"/>
  <c r="P2631" i="1" s="1"/>
  <c r="N2632" i="1"/>
  <c r="P2632" i="1" s="1"/>
  <c r="N2633" i="1"/>
  <c r="P2633" i="1" s="1"/>
  <c r="N2634" i="1"/>
  <c r="P2634" i="1" s="1"/>
  <c r="N2635" i="1"/>
  <c r="P2635" i="1" s="1"/>
  <c r="N2636" i="1"/>
  <c r="P2636" i="1" s="1"/>
  <c r="N2637" i="1"/>
  <c r="P2637" i="1" s="1"/>
  <c r="N2638" i="1"/>
  <c r="P2638" i="1" s="1"/>
  <c r="N2639" i="1"/>
  <c r="P2639" i="1" s="1"/>
  <c r="N2640" i="1"/>
  <c r="P2640" i="1" s="1"/>
  <c r="N2641" i="1"/>
  <c r="P2641" i="1" s="1"/>
  <c r="N2642" i="1"/>
  <c r="P2642" i="1" s="1"/>
  <c r="N2643" i="1"/>
  <c r="P2643" i="1" s="1"/>
  <c r="N2644" i="1"/>
  <c r="P2644" i="1" s="1"/>
  <c r="N2645" i="1"/>
  <c r="P2645" i="1" s="1"/>
  <c r="N2646" i="1"/>
  <c r="P2646" i="1" s="1"/>
  <c r="N2647" i="1"/>
  <c r="P2647" i="1" s="1"/>
  <c r="N2648" i="1"/>
  <c r="P2648" i="1" s="1"/>
  <c r="N2649" i="1"/>
  <c r="P2649" i="1" s="1"/>
  <c r="N2650" i="1"/>
  <c r="P2650" i="1" s="1"/>
  <c r="N2651" i="1"/>
  <c r="P2651" i="1" s="1"/>
  <c r="N2652" i="1"/>
  <c r="P2652" i="1" s="1"/>
  <c r="N2653" i="1"/>
  <c r="P2653" i="1" s="1"/>
  <c r="N2654" i="1"/>
  <c r="P2654" i="1" s="1"/>
  <c r="N2655" i="1"/>
  <c r="P2655" i="1" s="1"/>
  <c r="N2656" i="1"/>
  <c r="P2656" i="1" s="1"/>
  <c r="N2657" i="1"/>
  <c r="P2657" i="1" s="1"/>
  <c r="N2658" i="1"/>
  <c r="P2658" i="1" s="1"/>
  <c r="N2659" i="1"/>
  <c r="P2659" i="1" s="1"/>
  <c r="N2660" i="1"/>
  <c r="P2660" i="1" s="1"/>
  <c r="N2661" i="1"/>
  <c r="P2661" i="1" s="1"/>
  <c r="N2662" i="1"/>
  <c r="P2662" i="1" s="1"/>
  <c r="N2663" i="1"/>
  <c r="P2663" i="1" s="1"/>
  <c r="N2664" i="1"/>
  <c r="P2664" i="1" s="1"/>
  <c r="N2665" i="1"/>
  <c r="P2665" i="1" s="1"/>
  <c r="N2666" i="1"/>
  <c r="P2666" i="1" s="1"/>
  <c r="N2667" i="1"/>
  <c r="P2667" i="1" s="1"/>
  <c r="N2668" i="1"/>
  <c r="P2668" i="1" s="1"/>
  <c r="N2669" i="1"/>
  <c r="P2669" i="1" s="1"/>
  <c r="N2670" i="1"/>
  <c r="P2670" i="1" s="1"/>
  <c r="N2671" i="1"/>
  <c r="P2671" i="1" s="1"/>
  <c r="N2672" i="1"/>
  <c r="P2672" i="1" s="1"/>
  <c r="N2673" i="1"/>
  <c r="P2673" i="1" s="1"/>
  <c r="N2674" i="1"/>
  <c r="P2674" i="1" s="1"/>
  <c r="N2675" i="1"/>
  <c r="P2675" i="1" s="1"/>
  <c r="N2676" i="1"/>
  <c r="P2676" i="1" s="1"/>
  <c r="N2677" i="1"/>
  <c r="P2677" i="1" s="1"/>
  <c r="N2678" i="1"/>
  <c r="P2678" i="1" s="1"/>
  <c r="N2679" i="1"/>
  <c r="P2679" i="1" s="1"/>
  <c r="N2680" i="1"/>
  <c r="P2680" i="1" s="1"/>
  <c r="N2681" i="1"/>
  <c r="P2681" i="1" s="1"/>
  <c r="N2682" i="1"/>
  <c r="P2682" i="1" s="1"/>
  <c r="N2683" i="1"/>
  <c r="P2683" i="1" s="1"/>
  <c r="N2684" i="1"/>
  <c r="P2684" i="1" s="1"/>
  <c r="N2685" i="1"/>
  <c r="P2685" i="1" s="1"/>
  <c r="N2686" i="1"/>
  <c r="P2686" i="1" s="1"/>
  <c r="N2687" i="1"/>
  <c r="P2687" i="1" s="1"/>
  <c r="N2688" i="1"/>
  <c r="P2688" i="1" s="1"/>
  <c r="N2689" i="1"/>
  <c r="P2689" i="1" s="1"/>
  <c r="N2690" i="1"/>
  <c r="P2690" i="1" s="1"/>
  <c r="N2691" i="1"/>
  <c r="P2691" i="1" s="1"/>
  <c r="N2692" i="1"/>
  <c r="P2692" i="1" s="1"/>
  <c r="N2693" i="1"/>
  <c r="P2693" i="1" s="1"/>
  <c r="N2694" i="1"/>
  <c r="P2694" i="1" s="1"/>
  <c r="N2695" i="1"/>
  <c r="P2695" i="1" s="1"/>
  <c r="N2696" i="1"/>
  <c r="P2696" i="1" s="1"/>
  <c r="N2697" i="1"/>
  <c r="P2697" i="1" s="1"/>
  <c r="N2698" i="1"/>
  <c r="P2698" i="1" s="1"/>
  <c r="N2699" i="1"/>
  <c r="P2699" i="1" s="1"/>
  <c r="N2700" i="1"/>
  <c r="P2700" i="1" s="1"/>
  <c r="N2701" i="1"/>
  <c r="P2701" i="1" s="1"/>
  <c r="N2702" i="1"/>
  <c r="P2702" i="1" s="1"/>
  <c r="N2703" i="1"/>
  <c r="P2703" i="1" s="1"/>
  <c r="N2704" i="1"/>
  <c r="P2704" i="1" s="1"/>
  <c r="N2705" i="1"/>
  <c r="P2705" i="1" s="1"/>
  <c r="N2706" i="1"/>
  <c r="P2706" i="1" s="1"/>
  <c r="N2707" i="1"/>
  <c r="P2707" i="1" s="1"/>
  <c r="N2708" i="1"/>
  <c r="P2708" i="1" s="1"/>
  <c r="N2709" i="1"/>
  <c r="P2709" i="1" s="1"/>
  <c r="N2710" i="1"/>
  <c r="P2710" i="1" s="1"/>
  <c r="N2711" i="1"/>
  <c r="P2711" i="1" s="1"/>
  <c r="N2712" i="1"/>
  <c r="P2712" i="1" s="1"/>
  <c r="N2713" i="1"/>
  <c r="P2713" i="1" s="1"/>
  <c r="N2714" i="1"/>
  <c r="P2714" i="1" s="1"/>
  <c r="N2715" i="1"/>
  <c r="P2715" i="1" s="1"/>
  <c r="N2716" i="1"/>
  <c r="P2716" i="1" s="1"/>
  <c r="N2717" i="1"/>
  <c r="P2717" i="1" s="1"/>
  <c r="N2718" i="1"/>
  <c r="P2718" i="1" s="1"/>
  <c r="N2719" i="1"/>
  <c r="P2719" i="1" s="1"/>
  <c r="N2720" i="1"/>
  <c r="P2720" i="1" s="1"/>
  <c r="N2721" i="1"/>
  <c r="P2721" i="1" s="1"/>
  <c r="N2722" i="1"/>
  <c r="P2722" i="1" s="1"/>
  <c r="N2723" i="1"/>
  <c r="P2723" i="1" s="1"/>
  <c r="N2724" i="1"/>
  <c r="P2724" i="1" s="1"/>
  <c r="N2725" i="1"/>
  <c r="P2725" i="1" s="1"/>
  <c r="N2726" i="1"/>
  <c r="P2726" i="1" s="1"/>
  <c r="N2727" i="1"/>
  <c r="P2727" i="1" s="1"/>
  <c r="N2728" i="1"/>
  <c r="P2728" i="1" s="1"/>
  <c r="N2729" i="1"/>
  <c r="P2729" i="1" s="1"/>
  <c r="N2730" i="1"/>
  <c r="P2730" i="1" s="1"/>
  <c r="N2731" i="1"/>
  <c r="P2731" i="1" s="1"/>
  <c r="N2732" i="1"/>
  <c r="P2732" i="1" s="1"/>
  <c r="N2733" i="1"/>
  <c r="P2733" i="1" s="1"/>
  <c r="N2734" i="1"/>
  <c r="P2734" i="1" s="1"/>
  <c r="N2735" i="1"/>
  <c r="P2735" i="1" s="1"/>
  <c r="N2736" i="1"/>
  <c r="P2736" i="1" s="1"/>
  <c r="N2737" i="1"/>
  <c r="P2737" i="1" s="1"/>
  <c r="N2738" i="1"/>
  <c r="P2738" i="1" s="1"/>
  <c r="N2739" i="1"/>
  <c r="P2739" i="1" s="1"/>
  <c r="N2740" i="1"/>
  <c r="P2740" i="1" s="1"/>
  <c r="N2741" i="1"/>
  <c r="P2741" i="1" s="1"/>
  <c r="N2742" i="1"/>
  <c r="P2742" i="1" s="1"/>
  <c r="N2743" i="1"/>
  <c r="P2743" i="1" s="1"/>
  <c r="N2744" i="1"/>
  <c r="P2744" i="1" s="1"/>
  <c r="N2745" i="1"/>
  <c r="P2745" i="1" s="1"/>
  <c r="N2746" i="1"/>
  <c r="P2746" i="1" s="1"/>
  <c r="N2747" i="1"/>
  <c r="P2747" i="1" s="1"/>
  <c r="N2748" i="1"/>
  <c r="P2748" i="1" s="1"/>
  <c r="N2749" i="1"/>
  <c r="P2749" i="1" s="1"/>
  <c r="N2750" i="1"/>
  <c r="P2750" i="1" s="1"/>
  <c r="N2751" i="1"/>
  <c r="P2751" i="1" s="1"/>
  <c r="N2752" i="1"/>
  <c r="P2752" i="1" s="1"/>
  <c r="N2753" i="1"/>
  <c r="P2753" i="1" s="1"/>
  <c r="N2754" i="1"/>
  <c r="P2754" i="1" s="1"/>
  <c r="N2755" i="1"/>
  <c r="P2755" i="1" s="1"/>
  <c r="N2756" i="1"/>
  <c r="P2756" i="1" s="1"/>
  <c r="N2757" i="1"/>
  <c r="P2757" i="1" s="1"/>
  <c r="N2758" i="1"/>
  <c r="P2758" i="1" s="1"/>
  <c r="N2759" i="1"/>
  <c r="P2759" i="1" s="1"/>
  <c r="N2760" i="1"/>
  <c r="P2760" i="1" s="1"/>
  <c r="N2761" i="1"/>
  <c r="P2761" i="1" s="1"/>
  <c r="N2762" i="1"/>
  <c r="P2762" i="1" s="1"/>
  <c r="N2763" i="1"/>
  <c r="P2763" i="1" s="1"/>
  <c r="N2764" i="1"/>
  <c r="P2764" i="1" s="1"/>
  <c r="N2765" i="1"/>
  <c r="P2765" i="1" s="1"/>
  <c r="N2766" i="1"/>
  <c r="P2766" i="1" s="1"/>
  <c r="N2767" i="1"/>
  <c r="P2767" i="1" s="1"/>
  <c r="N2768" i="1"/>
  <c r="P2768" i="1" s="1"/>
  <c r="N2769" i="1"/>
  <c r="P2769" i="1" s="1"/>
  <c r="N2770" i="1"/>
  <c r="P2770" i="1" s="1"/>
  <c r="N2771" i="1"/>
  <c r="P2771" i="1" s="1"/>
  <c r="N2772" i="1"/>
  <c r="P2772" i="1" s="1"/>
  <c r="N2773" i="1"/>
  <c r="P2773" i="1" s="1"/>
  <c r="N2774" i="1"/>
  <c r="P2774" i="1" s="1"/>
  <c r="N2775" i="1"/>
  <c r="P2775" i="1" s="1"/>
  <c r="N2776" i="1"/>
  <c r="P2776" i="1" s="1"/>
  <c r="N2777" i="1"/>
  <c r="P2777" i="1" s="1"/>
  <c r="N2778" i="1"/>
  <c r="P2778" i="1" s="1"/>
  <c r="N2779" i="1"/>
  <c r="P2779" i="1" s="1"/>
  <c r="N2780" i="1"/>
  <c r="P2780" i="1" s="1"/>
  <c r="N2781" i="1"/>
  <c r="P2781" i="1" s="1"/>
  <c r="N2782" i="1"/>
  <c r="P2782" i="1" s="1"/>
  <c r="N2783" i="1"/>
  <c r="P2783" i="1" s="1"/>
  <c r="N2784" i="1"/>
  <c r="P2784" i="1" s="1"/>
  <c r="N2785" i="1"/>
  <c r="P2785" i="1" s="1"/>
  <c r="N2786" i="1"/>
  <c r="P2786" i="1" s="1"/>
  <c r="N2787" i="1"/>
  <c r="P2787" i="1" s="1"/>
  <c r="N2788" i="1"/>
  <c r="P2788" i="1" s="1"/>
  <c r="N2789" i="1"/>
  <c r="P2789" i="1" s="1"/>
  <c r="N2790" i="1"/>
  <c r="P2790" i="1" s="1"/>
  <c r="N2791" i="1"/>
  <c r="P2791" i="1" s="1"/>
  <c r="N2792" i="1"/>
  <c r="P2792" i="1" s="1"/>
  <c r="N2793" i="1"/>
  <c r="P2793" i="1" s="1"/>
  <c r="N2794" i="1"/>
  <c r="P2794" i="1" s="1"/>
  <c r="N2795" i="1"/>
  <c r="P2795" i="1" s="1"/>
  <c r="N2796" i="1"/>
  <c r="P2796" i="1" s="1"/>
  <c r="N2797" i="1"/>
  <c r="P2797" i="1" s="1"/>
  <c r="N2798" i="1"/>
  <c r="P2798" i="1" s="1"/>
  <c r="N2799" i="1"/>
  <c r="P2799" i="1" s="1"/>
  <c r="N2800" i="1"/>
  <c r="P2800" i="1" s="1"/>
  <c r="N2801" i="1"/>
  <c r="P2801" i="1" s="1"/>
  <c r="N2802" i="1"/>
  <c r="P2802" i="1" s="1"/>
  <c r="N2803" i="1"/>
  <c r="P2803" i="1" s="1"/>
  <c r="N2804" i="1"/>
  <c r="P2804" i="1" s="1"/>
  <c r="N2805" i="1"/>
  <c r="P2805" i="1" s="1"/>
  <c r="N2806" i="1"/>
  <c r="P2806" i="1" s="1"/>
  <c r="N2807" i="1"/>
  <c r="P2807" i="1" s="1"/>
  <c r="N2808" i="1"/>
  <c r="P2808" i="1" s="1"/>
  <c r="N2809" i="1"/>
  <c r="P2809" i="1" s="1"/>
  <c r="N2810" i="1"/>
  <c r="P2810" i="1" s="1"/>
  <c r="N2811" i="1"/>
  <c r="P2811" i="1" s="1"/>
  <c r="N2812" i="1"/>
  <c r="P2812" i="1" s="1"/>
  <c r="N2813" i="1"/>
  <c r="P2813" i="1" s="1"/>
  <c r="N2814" i="1"/>
  <c r="P2814" i="1" s="1"/>
  <c r="N2815" i="1"/>
  <c r="P2815" i="1" s="1"/>
  <c r="N2816" i="1"/>
  <c r="P2816" i="1" s="1"/>
  <c r="N2817" i="1"/>
  <c r="P2817" i="1" s="1"/>
  <c r="N2818" i="1"/>
  <c r="P2818" i="1" s="1"/>
  <c r="N2819" i="1"/>
  <c r="P2819" i="1" s="1"/>
  <c r="N2820" i="1"/>
  <c r="P2820" i="1" s="1"/>
  <c r="N2821" i="1"/>
  <c r="P2821" i="1" s="1"/>
  <c r="N2822" i="1"/>
  <c r="P2822" i="1" s="1"/>
  <c r="N2823" i="1"/>
  <c r="P2823" i="1" s="1"/>
  <c r="N2824" i="1"/>
  <c r="P2824" i="1" s="1"/>
  <c r="N2825" i="1"/>
  <c r="P2825" i="1" s="1"/>
  <c r="N2826" i="1"/>
  <c r="P2826" i="1" s="1"/>
  <c r="N2827" i="1"/>
  <c r="P2827" i="1" s="1"/>
  <c r="N2828" i="1"/>
  <c r="P2828" i="1" s="1"/>
  <c r="N2829" i="1"/>
  <c r="P2829" i="1" s="1"/>
  <c r="N2830" i="1"/>
  <c r="P2830" i="1" s="1"/>
  <c r="N2831" i="1"/>
  <c r="P2831" i="1" s="1"/>
  <c r="N2832" i="1"/>
  <c r="P2832" i="1" s="1"/>
  <c r="N2833" i="1"/>
  <c r="P2833" i="1" s="1"/>
  <c r="N2834" i="1"/>
  <c r="P2834" i="1" s="1"/>
  <c r="N2835" i="1"/>
  <c r="P2835" i="1" s="1"/>
  <c r="N2836" i="1"/>
  <c r="P2836" i="1" s="1"/>
  <c r="N2837" i="1"/>
  <c r="P2837" i="1" s="1"/>
  <c r="N2838" i="1"/>
  <c r="P2838" i="1" s="1"/>
  <c r="N2839" i="1"/>
  <c r="P2839" i="1" s="1"/>
  <c r="N2840" i="1"/>
  <c r="P2840" i="1" s="1"/>
  <c r="N2841" i="1"/>
  <c r="P2841" i="1" s="1"/>
  <c r="N2842" i="1"/>
  <c r="P2842" i="1" s="1"/>
  <c r="N2843" i="1"/>
  <c r="P2843" i="1" s="1"/>
  <c r="N2844" i="1"/>
  <c r="P2844" i="1" s="1"/>
  <c r="N2845" i="1"/>
  <c r="P2845" i="1" s="1"/>
  <c r="N2846" i="1"/>
  <c r="P2846" i="1" s="1"/>
  <c r="N2847" i="1"/>
  <c r="P2847" i="1" s="1"/>
  <c r="N2848" i="1"/>
  <c r="P2848" i="1" s="1"/>
  <c r="N2849" i="1"/>
  <c r="P2849" i="1" s="1"/>
  <c r="N2850" i="1"/>
  <c r="P2850" i="1" s="1"/>
  <c r="N2851" i="1"/>
  <c r="P2851" i="1" s="1"/>
  <c r="N2852" i="1"/>
  <c r="P2852" i="1" s="1"/>
  <c r="N2853" i="1"/>
  <c r="P2853" i="1" s="1"/>
  <c r="N2854" i="1"/>
  <c r="P2854" i="1" s="1"/>
  <c r="N2855" i="1"/>
  <c r="P2855" i="1" s="1"/>
  <c r="N2856" i="1"/>
  <c r="P2856" i="1" s="1"/>
  <c r="N2857" i="1"/>
  <c r="P2857" i="1" s="1"/>
  <c r="N2858" i="1"/>
  <c r="P2858" i="1" s="1"/>
  <c r="N2859" i="1"/>
  <c r="P2859" i="1" s="1"/>
  <c r="N2860" i="1"/>
  <c r="P2860" i="1" s="1"/>
  <c r="N2861" i="1"/>
  <c r="P2861" i="1" s="1"/>
  <c r="N2862" i="1"/>
  <c r="P2862" i="1" s="1"/>
  <c r="N2863" i="1"/>
  <c r="P2863" i="1" s="1"/>
  <c r="N2864" i="1"/>
  <c r="P2864" i="1" s="1"/>
  <c r="N2865" i="1"/>
  <c r="P2865" i="1" s="1"/>
  <c r="N2866" i="1"/>
  <c r="P2866" i="1" s="1"/>
  <c r="N2867" i="1"/>
  <c r="P2867" i="1" s="1"/>
  <c r="N2868" i="1"/>
  <c r="P2868" i="1" s="1"/>
  <c r="N2869" i="1"/>
  <c r="P2869" i="1" s="1"/>
  <c r="N2870" i="1"/>
  <c r="P2870" i="1" s="1"/>
  <c r="N2871" i="1"/>
  <c r="P2871" i="1" s="1"/>
  <c r="N2872" i="1"/>
  <c r="P2872" i="1" s="1"/>
  <c r="N2873" i="1"/>
  <c r="P2873" i="1" s="1"/>
  <c r="N2874" i="1"/>
  <c r="P2874" i="1" s="1"/>
  <c r="N2875" i="1"/>
  <c r="P2875" i="1" s="1"/>
  <c r="N2876" i="1"/>
  <c r="P2876" i="1" s="1"/>
  <c r="N2877" i="1"/>
  <c r="P2877" i="1" s="1"/>
  <c r="N2878" i="1"/>
  <c r="P2878" i="1" s="1"/>
  <c r="N2879" i="1"/>
  <c r="P2879" i="1" s="1"/>
  <c r="N2880" i="1"/>
  <c r="P2880" i="1" s="1"/>
  <c r="N2881" i="1"/>
  <c r="P2881" i="1" s="1"/>
  <c r="N2882" i="1"/>
  <c r="P2882" i="1" s="1"/>
  <c r="N2883" i="1"/>
  <c r="P2883" i="1" s="1"/>
  <c r="N2884" i="1"/>
  <c r="P2884" i="1" s="1"/>
  <c r="N2885" i="1"/>
  <c r="P2885" i="1" s="1"/>
  <c r="N2886" i="1"/>
  <c r="P2886" i="1" s="1"/>
  <c r="N2887" i="1"/>
  <c r="P2887" i="1" s="1"/>
  <c r="N2888" i="1"/>
  <c r="P2888" i="1" s="1"/>
  <c r="N2889" i="1"/>
  <c r="P2889" i="1" s="1"/>
  <c r="N2890" i="1"/>
  <c r="P2890" i="1" s="1"/>
  <c r="N2891" i="1"/>
  <c r="P2891" i="1" s="1"/>
  <c r="N2892" i="1"/>
  <c r="P2892" i="1" s="1"/>
  <c r="N2893" i="1"/>
  <c r="P2893" i="1" s="1"/>
  <c r="N2894" i="1"/>
  <c r="P2894" i="1" s="1"/>
  <c r="N2895" i="1"/>
  <c r="P2895" i="1" s="1"/>
  <c r="N2896" i="1"/>
  <c r="P2896" i="1" s="1"/>
  <c r="N2897" i="1"/>
  <c r="P2897" i="1" s="1"/>
  <c r="N2898" i="1"/>
  <c r="P2898" i="1" s="1"/>
  <c r="N2899" i="1"/>
  <c r="P2899" i="1" s="1"/>
  <c r="N2900" i="1"/>
  <c r="P2900" i="1" s="1"/>
  <c r="N2901" i="1"/>
  <c r="P2901" i="1" s="1"/>
  <c r="N2902" i="1"/>
  <c r="P2902" i="1" s="1"/>
  <c r="N2903" i="1"/>
  <c r="P2903" i="1" s="1"/>
  <c r="N2904" i="1"/>
  <c r="P2904" i="1" s="1"/>
  <c r="N2905" i="1"/>
  <c r="P2905" i="1" s="1"/>
  <c r="N2906" i="1"/>
  <c r="P2906" i="1" s="1"/>
  <c r="N2907" i="1"/>
  <c r="P2907" i="1" s="1"/>
  <c r="N2908" i="1"/>
  <c r="P2908" i="1" s="1"/>
  <c r="N2909" i="1"/>
  <c r="P2909" i="1" s="1"/>
  <c r="N2910" i="1"/>
  <c r="P2910" i="1" s="1"/>
  <c r="N2911" i="1"/>
  <c r="P2911" i="1" s="1"/>
  <c r="N2912" i="1"/>
  <c r="P2912" i="1" s="1"/>
  <c r="N2913" i="1"/>
  <c r="P2913" i="1" s="1"/>
  <c r="N2914" i="1"/>
  <c r="P2914" i="1" s="1"/>
  <c r="N2915" i="1"/>
  <c r="P2915" i="1" s="1"/>
  <c r="N2916" i="1"/>
  <c r="P2916" i="1" s="1"/>
  <c r="N2917" i="1"/>
  <c r="P2917" i="1" s="1"/>
  <c r="N2918" i="1"/>
  <c r="P2918" i="1" s="1"/>
  <c r="N2919" i="1"/>
  <c r="P2919" i="1" s="1"/>
  <c r="N2920" i="1"/>
  <c r="P2920" i="1" s="1"/>
  <c r="N2921" i="1"/>
  <c r="P2921" i="1" s="1"/>
  <c r="N2922" i="1"/>
  <c r="P2922" i="1" s="1"/>
  <c r="N2923" i="1"/>
  <c r="P2923" i="1" s="1"/>
  <c r="N2924" i="1"/>
  <c r="P2924" i="1" s="1"/>
  <c r="N2925" i="1"/>
  <c r="P2925" i="1" s="1"/>
  <c r="N2926" i="1"/>
  <c r="P2926" i="1" s="1"/>
  <c r="N2927" i="1"/>
  <c r="P2927" i="1" s="1"/>
  <c r="N2928" i="1"/>
  <c r="P2928" i="1" s="1"/>
  <c r="N2929" i="1"/>
  <c r="P2929" i="1" s="1"/>
  <c r="N2930" i="1"/>
  <c r="P2930" i="1" s="1"/>
  <c r="N2931" i="1"/>
  <c r="P2931" i="1" s="1"/>
  <c r="N2932" i="1"/>
  <c r="P2932" i="1" s="1"/>
  <c r="N2933" i="1"/>
  <c r="P2933" i="1" s="1"/>
  <c r="N2934" i="1"/>
  <c r="P2934" i="1" s="1"/>
  <c r="N2935" i="1"/>
  <c r="P2935" i="1" s="1"/>
  <c r="N2936" i="1"/>
  <c r="P2936" i="1" s="1"/>
  <c r="N2937" i="1"/>
  <c r="P2937" i="1" s="1"/>
  <c r="N2938" i="1"/>
  <c r="P2938" i="1" s="1"/>
  <c r="N2939" i="1"/>
  <c r="P2939" i="1" s="1"/>
  <c r="N2940" i="1"/>
  <c r="P2940" i="1" s="1"/>
  <c r="N2941" i="1"/>
  <c r="P2941" i="1" s="1"/>
  <c r="N2942" i="1"/>
  <c r="P2942" i="1" s="1"/>
  <c r="N2943" i="1"/>
  <c r="P2943" i="1" s="1"/>
  <c r="N2944" i="1"/>
  <c r="P2944" i="1" s="1"/>
  <c r="N2945" i="1"/>
  <c r="P2945" i="1" s="1"/>
  <c r="N2946" i="1"/>
  <c r="P2946" i="1" s="1"/>
  <c r="N2947" i="1"/>
  <c r="P2947" i="1" s="1"/>
  <c r="N2948" i="1"/>
  <c r="P2948" i="1" s="1"/>
  <c r="N2949" i="1"/>
  <c r="P2949" i="1" s="1"/>
  <c r="N2950" i="1"/>
  <c r="P2950" i="1" s="1"/>
  <c r="N2951" i="1"/>
  <c r="P2951" i="1" s="1"/>
  <c r="N2952" i="1"/>
  <c r="P2952" i="1" s="1"/>
  <c r="N2953" i="1"/>
  <c r="P2953" i="1" s="1"/>
  <c r="N2954" i="1"/>
  <c r="P2954" i="1" s="1"/>
  <c r="N2955" i="1"/>
  <c r="P2955" i="1" s="1"/>
  <c r="N2956" i="1"/>
  <c r="P2956" i="1" s="1"/>
  <c r="N2957" i="1"/>
  <c r="P2957" i="1" s="1"/>
  <c r="N2958" i="1"/>
  <c r="P2958" i="1" s="1"/>
  <c r="N2959" i="1"/>
  <c r="P2959" i="1" s="1"/>
  <c r="N2960" i="1"/>
  <c r="P2960" i="1" s="1"/>
  <c r="N2961" i="1"/>
  <c r="P2961" i="1" s="1"/>
  <c r="N2962" i="1"/>
  <c r="P2962" i="1" s="1"/>
  <c r="N2963" i="1"/>
  <c r="P2963" i="1" s="1"/>
  <c r="N2964" i="1"/>
  <c r="P2964" i="1" s="1"/>
  <c r="N2965" i="1"/>
  <c r="P2965" i="1" s="1"/>
  <c r="N2966" i="1"/>
  <c r="P2966" i="1" s="1"/>
  <c r="N2967" i="1"/>
  <c r="P2967" i="1" s="1"/>
  <c r="N2968" i="1"/>
  <c r="P2968" i="1" s="1"/>
  <c r="N2969" i="1"/>
  <c r="P2969" i="1" s="1"/>
  <c r="N2970" i="1"/>
  <c r="P2970" i="1" s="1"/>
  <c r="N2971" i="1"/>
  <c r="P2971" i="1" s="1"/>
  <c r="N2972" i="1"/>
  <c r="P2972" i="1" s="1"/>
  <c r="N2973" i="1"/>
  <c r="P2973" i="1" s="1"/>
  <c r="N2974" i="1"/>
  <c r="P2974" i="1" s="1"/>
  <c r="N2975" i="1"/>
  <c r="P2975" i="1" s="1"/>
  <c r="N2976" i="1"/>
  <c r="P2976" i="1" s="1"/>
  <c r="N2977" i="1"/>
  <c r="P2977" i="1" s="1"/>
  <c r="N2978" i="1"/>
  <c r="P2978" i="1" s="1"/>
  <c r="N2979" i="1"/>
  <c r="P2979" i="1" s="1"/>
  <c r="N2980" i="1"/>
  <c r="P2980" i="1" s="1"/>
  <c r="N2981" i="1"/>
  <c r="P2981" i="1" s="1"/>
  <c r="N2982" i="1"/>
  <c r="P2982" i="1" s="1"/>
  <c r="N2983" i="1"/>
  <c r="P2983" i="1" s="1"/>
  <c r="N2984" i="1"/>
  <c r="P2984" i="1" s="1"/>
  <c r="N2985" i="1"/>
  <c r="P2985" i="1" s="1"/>
  <c r="N2986" i="1"/>
  <c r="P2986" i="1" s="1"/>
  <c r="N2987" i="1"/>
  <c r="P2987" i="1" s="1"/>
  <c r="N2988" i="1"/>
  <c r="P2988" i="1" s="1"/>
  <c r="N2989" i="1"/>
  <c r="P2989" i="1" s="1"/>
  <c r="N2990" i="1"/>
  <c r="P2990" i="1" s="1"/>
  <c r="N2991" i="1"/>
  <c r="P2991" i="1" s="1"/>
  <c r="N2992" i="1"/>
  <c r="P2992" i="1" s="1"/>
  <c r="N2993" i="1"/>
  <c r="P2993" i="1" s="1"/>
  <c r="N2994" i="1"/>
  <c r="P2994" i="1" s="1"/>
  <c r="N2995" i="1"/>
  <c r="P2995" i="1" s="1"/>
  <c r="N2996" i="1"/>
  <c r="P2996" i="1" s="1"/>
  <c r="N2997" i="1"/>
  <c r="P2997" i="1" s="1"/>
  <c r="N2998" i="1"/>
  <c r="P2998" i="1" s="1"/>
  <c r="N2999" i="1"/>
  <c r="P2999" i="1" s="1"/>
  <c r="N3000" i="1"/>
  <c r="P3000" i="1" s="1"/>
  <c r="N3001" i="1"/>
  <c r="P3001" i="1" s="1"/>
  <c r="N3002" i="1"/>
  <c r="P3002" i="1" s="1"/>
  <c r="N3003" i="1"/>
  <c r="P3003" i="1" s="1"/>
  <c r="N3004" i="1"/>
  <c r="P3004" i="1" s="1"/>
  <c r="N3005" i="1"/>
  <c r="P3005" i="1" s="1"/>
  <c r="N3006" i="1"/>
  <c r="P3006" i="1" s="1"/>
  <c r="N3007" i="1"/>
  <c r="P3007" i="1" s="1"/>
  <c r="N3008" i="1"/>
  <c r="P3008" i="1" s="1"/>
  <c r="N3009" i="1"/>
  <c r="P3009" i="1" s="1"/>
  <c r="N3010" i="1"/>
  <c r="P3010" i="1" s="1"/>
  <c r="N3011" i="1"/>
  <c r="P3011" i="1" s="1"/>
  <c r="N3012" i="1"/>
  <c r="P3012" i="1" s="1"/>
  <c r="N3013" i="1"/>
  <c r="P3013" i="1" s="1"/>
  <c r="N3014" i="1"/>
  <c r="P3014" i="1" s="1"/>
  <c r="N3015" i="1"/>
  <c r="P3015" i="1" s="1"/>
  <c r="N3016" i="1"/>
  <c r="P3016" i="1" s="1"/>
  <c r="N3017" i="1"/>
  <c r="P3017" i="1" s="1"/>
  <c r="N3018" i="1"/>
  <c r="P3018" i="1" s="1"/>
  <c r="N3019" i="1"/>
  <c r="P3019" i="1" s="1"/>
  <c r="N3020" i="1"/>
  <c r="P3020" i="1" s="1"/>
  <c r="N3021" i="1"/>
  <c r="P3021" i="1" s="1"/>
  <c r="N3022" i="1"/>
  <c r="P3022" i="1" s="1"/>
  <c r="N3023" i="1"/>
  <c r="P3023" i="1" s="1"/>
  <c r="N3024" i="1"/>
  <c r="P3024" i="1" s="1"/>
  <c r="N3025" i="1"/>
  <c r="P3025" i="1" s="1"/>
  <c r="N3026" i="1"/>
  <c r="P3026" i="1" s="1"/>
  <c r="N3027" i="1"/>
  <c r="P3027" i="1" s="1"/>
  <c r="N3028" i="1"/>
  <c r="P3028" i="1" s="1"/>
  <c r="N3029" i="1"/>
  <c r="P3029" i="1" s="1"/>
  <c r="N3030" i="1"/>
  <c r="P3030" i="1" s="1"/>
  <c r="N3031" i="1"/>
  <c r="P3031" i="1" s="1"/>
  <c r="N3032" i="1"/>
  <c r="P3032" i="1" s="1"/>
  <c r="N3033" i="1"/>
  <c r="P3033" i="1" s="1"/>
  <c r="N3034" i="1"/>
  <c r="P3034" i="1" s="1"/>
  <c r="N3035" i="1"/>
  <c r="P3035" i="1" s="1"/>
  <c r="N3036" i="1"/>
  <c r="P3036" i="1" s="1"/>
  <c r="N3037" i="1"/>
  <c r="P3037" i="1" s="1"/>
  <c r="N3038" i="1"/>
  <c r="P3038" i="1" s="1"/>
  <c r="N3039" i="1"/>
  <c r="P3039" i="1" s="1"/>
  <c r="N3040" i="1"/>
  <c r="P3040" i="1" s="1"/>
  <c r="N3041" i="1"/>
  <c r="P3041" i="1" s="1"/>
  <c r="N3042" i="1"/>
  <c r="P3042" i="1" s="1"/>
  <c r="N3043" i="1"/>
  <c r="P3043" i="1" s="1"/>
  <c r="N3044" i="1"/>
  <c r="P3044" i="1" s="1"/>
  <c r="N3045" i="1"/>
  <c r="P3045" i="1" s="1"/>
  <c r="N3046" i="1"/>
  <c r="P3046" i="1" s="1"/>
  <c r="N3047" i="1"/>
  <c r="P3047" i="1" s="1"/>
  <c r="N3048" i="1"/>
  <c r="P3048" i="1" s="1"/>
  <c r="N3049" i="1"/>
  <c r="P3049" i="1" s="1"/>
  <c r="N3050" i="1"/>
  <c r="P3050" i="1" s="1"/>
  <c r="N3051" i="1"/>
  <c r="P3051" i="1" s="1"/>
  <c r="N3052" i="1"/>
  <c r="P3052" i="1" s="1"/>
  <c r="N3053" i="1"/>
  <c r="P3053" i="1" s="1"/>
  <c r="N3054" i="1"/>
  <c r="P3054" i="1" s="1"/>
  <c r="N3055" i="1"/>
  <c r="P3055" i="1" s="1"/>
  <c r="N3056" i="1"/>
  <c r="P3056" i="1" s="1"/>
  <c r="N3057" i="1"/>
  <c r="P3057" i="1" s="1"/>
  <c r="N3058" i="1"/>
  <c r="P3058" i="1" s="1"/>
  <c r="N3059" i="1"/>
  <c r="P3059" i="1" s="1"/>
  <c r="N3060" i="1"/>
  <c r="P3060" i="1" s="1"/>
  <c r="N3061" i="1"/>
  <c r="P3061" i="1" s="1"/>
  <c r="N3062" i="1"/>
  <c r="P3062" i="1" s="1"/>
  <c r="N3063" i="1"/>
  <c r="P3063" i="1" s="1"/>
  <c r="N3064" i="1"/>
  <c r="P3064" i="1" s="1"/>
  <c r="N3065" i="1"/>
  <c r="P3065" i="1" s="1"/>
  <c r="N3066" i="1"/>
  <c r="P3066" i="1" s="1"/>
  <c r="N3067" i="1"/>
  <c r="P3067" i="1" s="1"/>
  <c r="N3068" i="1"/>
  <c r="P3068" i="1" s="1"/>
  <c r="N3069" i="1"/>
  <c r="P3069" i="1" s="1"/>
  <c r="N3070" i="1"/>
  <c r="P3070" i="1" s="1"/>
  <c r="N3071" i="1"/>
  <c r="P3071" i="1" s="1"/>
  <c r="N3072" i="1"/>
  <c r="P3072" i="1" s="1"/>
  <c r="N3073" i="1"/>
  <c r="P3073" i="1" s="1"/>
  <c r="N3074" i="1"/>
  <c r="P3074" i="1" s="1"/>
  <c r="N3075" i="1"/>
  <c r="P3075" i="1" s="1"/>
  <c r="N3076" i="1"/>
  <c r="P3076" i="1" s="1"/>
  <c r="N3077" i="1"/>
  <c r="P3077" i="1" s="1"/>
  <c r="N3078" i="1"/>
  <c r="P3078" i="1" s="1"/>
  <c r="N3079" i="1"/>
  <c r="P3079" i="1" s="1"/>
  <c r="N3080" i="1"/>
  <c r="P3080" i="1" s="1"/>
  <c r="N3081" i="1"/>
  <c r="P3081" i="1" s="1"/>
  <c r="N3082" i="1"/>
  <c r="P3082" i="1" s="1"/>
  <c r="N3083" i="1"/>
  <c r="P3083" i="1" s="1"/>
  <c r="N3084" i="1"/>
  <c r="P3084" i="1" s="1"/>
  <c r="N3085" i="1"/>
  <c r="P3085" i="1" s="1"/>
  <c r="N3086" i="1"/>
  <c r="P3086" i="1" s="1"/>
  <c r="N3087" i="1"/>
  <c r="P3087" i="1" s="1"/>
  <c r="N3088" i="1"/>
  <c r="P3088" i="1" s="1"/>
  <c r="N3089" i="1"/>
  <c r="P3089" i="1" s="1"/>
  <c r="N3090" i="1"/>
  <c r="P3090" i="1" s="1"/>
  <c r="N3091" i="1"/>
  <c r="P3091" i="1" s="1"/>
  <c r="N3092" i="1"/>
  <c r="P3092" i="1" s="1"/>
  <c r="N3093" i="1"/>
  <c r="P3093" i="1" s="1"/>
  <c r="N3094" i="1"/>
  <c r="P3094" i="1" s="1"/>
  <c r="N3095" i="1"/>
  <c r="P3095" i="1" s="1"/>
  <c r="N3096" i="1"/>
  <c r="P3096" i="1" s="1"/>
  <c r="N3097" i="1"/>
  <c r="P3097" i="1" s="1"/>
  <c r="N3098" i="1"/>
  <c r="P3098" i="1" s="1"/>
  <c r="N3099" i="1"/>
  <c r="P3099" i="1" s="1"/>
  <c r="N3100" i="1"/>
  <c r="P3100" i="1" s="1"/>
  <c r="N3101" i="1"/>
  <c r="P3101" i="1" s="1"/>
  <c r="N3102" i="1"/>
  <c r="P3102" i="1" s="1"/>
  <c r="N3103" i="1"/>
  <c r="P3103" i="1" s="1"/>
  <c r="N3104" i="1"/>
  <c r="P3104" i="1" s="1"/>
  <c r="N3105" i="1"/>
  <c r="P3105" i="1" s="1"/>
  <c r="N3106" i="1"/>
  <c r="P3106" i="1" s="1"/>
  <c r="N3107" i="1"/>
  <c r="P3107" i="1" s="1"/>
  <c r="N3108" i="1"/>
  <c r="P3108" i="1" s="1"/>
  <c r="N3109" i="1"/>
  <c r="P3109" i="1" s="1"/>
  <c r="N3110" i="1"/>
  <c r="P3110" i="1" s="1"/>
  <c r="N3111" i="1"/>
  <c r="P3111" i="1" s="1"/>
  <c r="N3112" i="1"/>
  <c r="P3112" i="1" s="1"/>
  <c r="N3113" i="1"/>
  <c r="P3113" i="1" s="1"/>
  <c r="N3114" i="1"/>
  <c r="P3114" i="1" s="1"/>
  <c r="N3115" i="1"/>
  <c r="P3115" i="1" s="1"/>
  <c r="N3116" i="1"/>
  <c r="P3116" i="1" s="1"/>
  <c r="N3117" i="1"/>
  <c r="P3117" i="1" s="1"/>
  <c r="N3118" i="1"/>
  <c r="P3118" i="1" s="1"/>
  <c r="N3119" i="1"/>
  <c r="P3119" i="1" s="1"/>
  <c r="N3120" i="1"/>
  <c r="P3120" i="1" s="1"/>
  <c r="N3121" i="1"/>
  <c r="P3121" i="1" s="1"/>
  <c r="N3122" i="1"/>
  <c r="P3122" i="1" s="1"/>
  <c r="N3123" i="1"/>
  <c r="P3123" i="1" s="1"/>
  <c r="N3124" i="1"/>
  <c r="P3124" i="1" s="1"/>
  <c r="N3125" i="1"/>
  <c r="P3125" i="1" s="1"/>
  <c r="N3126" i="1"/>
  <c r="P3126" i="1" s="1"/>
  <c r="N3127" i="1"/>
  <c r="P3127" i="1" s="1"/>
  <c r="N3128" i="1"/>
  <c r="P3128" i="1" s="1"/>
  <c r="N3129" i="1"/>
  <c r="P3129" i="1" s="1"/>
  <c r="N3130" i="1"/>
  <c r="P3130" i="1" s="1"/>
  <c r="N3131" i="1"/>
  <c r="P3131" i="1" s="1"/>
  <c r="N3132" i="1"/>
  <c r="P3132" i="1" s="1"/>
  <c r="N3133" i="1"/>
  <c r="P3133" i="1" s="1"/>
  <c r="N3134" i="1"/>
  <c r="P3134" i="1" s="1"/>
  <c r="N3135" i="1"/>
  <c r="P3135" i="1" s="1"/>
  <c r="N3136" i="1"/>
  <c r="P3136" i="1" s="1"/>
  <c r="N3137" i="1"/>
  <c r="P3137" i="1" s="1"/>
  <c r="N3138" i="1"/>
  <c r="P3138" i="1" s="1"/>
  <c r="N3139" i="1"/>
  <c r="P3139" i="1" s="1"/>
  <c r="N3140" i="1"/>
  <c r="P3140" i="1" s="1"/>
  <c r="N3141" i="1"/>
  <c r="P3141" i="1" s="1"/>
  <c r="N3142" i="1"/>
  <c r="P3142" i="1" s="1"/>
  <c r="N3143" i="1"/>
  <c r="P3143" i="1" s="1"/>
  <c r="N3144" i="1"/>
  <c r="P3144" i="1" s="1"/>
  <c r="N3145" i="1"/>
  <c r="P3145" i="1" s="1"/>
  <c r="N3146" i="1"/>
  <c r="P3146" i="1" s="1"/>
  <c r="N3147" i="1"/>
  <c r="P3147" i="1" s="1"/>
  <c r="N3148" i="1"/>
  <c r="P3148" i="1" s="1"/>
  <c r="N3149" i="1"/>
  <c r="P3149" i="1" s="1"/>
  <c r="N3150" i="1"/>
  <c r="P3150" i="1" s="1"/>
  <c r="N3151" i="1"/>
  <c r="P3151" i="1" s="1"/>
  <c r="N3152" i="1"/>
  <c r="P3152" i="1" s="1"/>
  <c r="N3153" i="1"/>
  <c r="P3153" i="1" s="1"/>
  <c r="N3154" i="1"/>
  <c r="P3154" i="1" s="1"/>
  <c r="N3155" i="1"/>
  <c r="P3155" i="1" s="1"/>
  <c r="N3156" i="1"/>
  <c r="P3156" i="1" s="1"/>
  <c r="N3157" i="1"/>
  <c r="P3157" i="1" s="1"/>
  <c r="N3158" i="1"/>
  <c r="P3158" i="1" s="1"/>
  <c r="N3159" i="1"/>
  <c r="P3159" i="1" s="1"/>
  <c r="N3160" i="1"/>
  <c r="P3160" i="1" s="1"/>
  <c r="N3161" i="1"/>
  <c r="P3161" i="1" s="1"/>
  <c r="N3162" i="1"/>
  <c r="P3162" i="1" s="1"/>
  <c r="N3163" i="1"/>
  <c r="P3163" i="1" s="1"/>
  <c r="N3164" i="1"/>
  <c r="P3164" i="1" s="1"/>
  <c r="N3165" i="1"/>
  <c r="P3165" i="1" s="1"/>
  <c r="N3166" i="1"/>
  <c r="P3166" i="1" s="1"/>
  <c r="N3167" i="1"/>
  <c r="P3167" i="1" s="1"/>
  <c r="N3168" i="1"/>
  <c r="P3168" i="1" s="1"/>
  <c r="N3169" i="1"/>
  <c r="P3169" i="1" s="1"/>
  <c r="N3170" i="1"/>
  <c r="P3170" i="1" s="1"/>
  <c r="N3171" i="1"/>
  <c r="P3171" i="1" s="1"/>
  <c r="N3172" i="1"/>
  <c r="P3172" i="1" s="1"/>
  <c r="N3173" i="1"/>
  <c r="P3173" i="1" s="1"/>
  <c r="N3174" i="1"/>
  <c r="P3174" i="1" s="1"/>
  <c r="N3175" i="1"/>
  <c r="P3175" i="1" s="1"/>
  <c r="N3176" i="1"/>
  <c r="P3176" i="1" s="1"/>
  <c r="N3177" i="1"/>
  <c r="P3177" i="1" s="1"/>
  <c r="N3178" i="1"/>
  <c r="P3178" i="1" s="1"/>
  <c r="N3179" i="1"/>
  <c r="P3179" i="1" s="1"/>
  <c r="N3180" i="1"/>
  <c r="P3180" i="1" s="1"/>
  <c r="N3181" i="1"/>
  <c r="P3181" i="1" s="1"/>
  <c r="N3182" i="1"/>
  <c r="P3182" i="1" s="1"/>
  <c r="N3183" i="1"/>
  <c r="P3183" i="1" s="1"/>
  <c r="N3184" i="1"/>
  <c r="P3184" i="1" s="1"/>
  <c r="N3185" i="1"/>
  <c r="P3185" i="1" s="1"/>
  <c r="N3186" i="1"/>
  <c r="P3186" i="1" s="1"/>
  <c r="N3187" i="1"/>
  <c r="P3187" i="1" s="1"/>
  <c r="N3188" i="1"/>
  <c r="P3188" i="1" s="1"/>
  <c r="N3189" i="1"/>
  <c r="P3189" i="1" s="1"/>
  <c r="N3190" i="1"/>
  <c r="P3190" i="1" s="1"/>
  <c r="N3191" i="1"/>
  <c r="P3191" i="1" s="1"/>
  <c r="N3192" i="1"/>
  <c r="P3192" i="1" s="1"/>
  <c r="N3193" i="1"/>
  <c r="P3193" i="1" s="1"/>
  <c r="N3194" i="1"/>
  <c r="P3194" i="1" s="1"/>
  <c r="N3195" i="1"/>
  <c r="P3195" i="1" s="1"/>
  <c r="N3196" i="1"/>
  <c r="P3196" i="1" s="1"/>
  <c r="N3197" i="1"/>
  <c r="P3197" i="1" s="1"/>
  <c r="N3198" i="1"/>
  <c r="P3198" i="1" s="1"/>
  <c r="N3199" i="1"/>
  <c r="P3199" i="1" s="1"/>
  <c r="N3200" i="1"/>
  <c r="P3200" i="1" s="1"/>
  <c r="N3201" i="1"/>
  <c r="P3201" i="1" s="1"/>
  <c r="N3202" i="1"/>
  <c r="P3202" i="1" s="1"/>
  <c r="N3203" i="1"/>
  <c r="P3203" i="1" s="1"/>
  <c r="N3204" i="1"/>
  <c r="P3204" i="1" s="1"/>
  <c r="N3205" i="1"/>
  <c r="P3205" i="1" s="1"/>
  <c r="N3206" i="1"/>
  <c r="P3206" i="1" s="1"/>
  <c r="N3207" i="1"/>
  <c r="P3207" i="1" s="1"/>
  <c r="N3208" i="1"/>
  <c r="P3208" i="1" s="1"/>
  <c r="N3209" i="1"/>
  <c r="P3209" i="1" s="1"/>
  <c r="N3210" i="1"/>
  <c r="P3210" i="1" s="1"/>
  <c r="N3211" i="1"/>
  <c r="P3211" i="1" s="1"/>
  <c r="N3212" i="1"/>
  <c r="P3212" i="1" s="1"/>
  <c r="N3213" i="1"/>
  <c r="P3213" i="1" s="1"/>
  <c r="N3214" i="1"/>
  <c r="P3214" i="1" s="1"/>
  <c r="N3215" i="1"/>
  <c r="P3215" i="1" s="1"/>
  <c r="N3216" i="1"/>
  <c r="P3216" i="1" s="1"/>
  <c r="N3217" i="1"/>
  <c r="P3217" i="1" s="1"/>
  <c r="N3218" i="1"/>
  <c r="P3218" i="1" s="1"/>
  <c r="N3219" i="1"/>
  <c r="P3219" i="1" s="1"/>
  <c r="N3220" i="1"/>
  <c r="P3220" i="1" s="1"/>
  <c r="N3221" i="1"/>
  <c r="P3221" i="1" s="1"/>
  <c r="N3222" i="1"/>
  <c r="P3222" i="1" s="1"/>
  <c r="N3223" i="1"/>
  <c r="P3223" i="1" s="1"/>
  <c r="N3224" i="1"/>
  <c r="P3224" i="1" s="1"/>
  <c r="N3225" i="1"/>
  <c r="P3225" i="1" s="1"/>
  <c r="N3226" i="1"/>
  <c r="P3226" i="1" s="1"/>
  <c r="N3227" i="1"/>
  <c r="P3227" i="1" s="1"/>
  <c r="N3228" i="1"/>
  <c r="P3228" i="1" s="1"/>
  <c r="N3229" i="1"/>
  <c r="P3229" i="1" s="1"/>
  <c r="N3230" i="1"/>
  <c r="P3230" i="1" s="1"/>
  <c r="N3231" i="1"/>
  <c r="P3231" i="1" s="1"/>
  <c r="N3232" i="1"/>
  <c r="P3232" i="1" s="1"/>
  <c r="N3233" i="1"/>
  <c r="P3233" i="1" s="1"/>
  <c r="N3234" i="1"/>
  <c r="P3234" i="1" s="1"/>
  <c r="N3235" i="1"/>
  <c r="P3235" i="1" s="1"/>
  <c r="N3236" i="1"/>
  <c r="P3236" i="1" s="1"/>
  <c r="N3237" i="1"/>
  <c r="P3237" i="1" s="1"/>
  <c r="N3238" i="1"/>
  <c r="P3238" i="1" s="1"/>
  <c r="N3239" i="1"/>
  <c r="P3239" i="1" s="1"/>
  <c r="N3240" i="1"/>
  <c r="P3240" i="1" s="1"/>
  <c r="N3241" i="1"/>
  <c r="P3241" i="1" s="1"/>
  <c r="N3242" i="1"/>
  <c r="P3242" i="1" s="1"/>
  <c r="N3243" i="1"/>
  <c r="P3243" i="1" s="1"/>
  <c r="N3244" i="1"/>
  <c r="P3244" i="1" s="1"/>
  <c r="N3245" i="1"/>
  <c r="P3245" i="1" s="1"/>
  <c r="N3246" i="1"/>
  <c r="P3246" i="1" s="1"/>
  <c r="N3247" i="1"/>
  <c r="P3247" i="1" s="1"/>
  <c r="N3248" i="1"/>
  <c r="P3248" i="1" s="1"/>
  <c r="N3249" i="1"/>
  <c r="P3249" i="1" s="1"/>
  <c r="N3250" i="1"/>
  <c r="P3250" i="1" s="1"/>
  <c r="N3251" i="1"/>
  <c r="P3251" i="1" s="1"/>
  <c r="N3252" i="1"/>
  <c r="P3252" i="1" s="1"/>
  <c r="N3253" i="1"/>
  <c r="P3253" i="1" s="1"/>
  <c r="N3254" i="1"/>
  <c r="P3254" i="1" s="1"/>
  <c r="N3255" i="1"/>
  <c r="P3255" i="1" s="1"/>
  <c r="N3256" i="1"/>
  <c r="P3256" i="1" s="1"/>
  <c r="N3257" i="1"/>
  <c r="P3257" i="1" s="1"/>
  <c r="N3258" i="1"/>
  <c r="P3258" i="1" s="1"/>
  <c r="N3259" i="1"/>
  <c r="P3259" i="1" s="1"/>
  <c r="N3260" i="1"/>
  <c r="P3260" i="1" s="1"/>
  <c r="N3261" i="1"/>
  <c r="P3261" i="1" s="1"/>
  <c r="N3262" i="1"/>
  <c r="P3262" i="1" s="1"/>
  <c r="N3263" i="1"/>
  <c r="P3263" i="1" s="1"/>
  <c r="N3264" i="1"/>
  <c r="P3264" i="1" s="1"/>
  <c r="N3265" i="1"/>
  <c r="P3265" i="1" s="1"/>
  <c r="N3266" i="1"/>
  <c r="P3266" i="1" s="1"/>
  <c r="N3267" i="1"/>
  <c r="P3267" i="1" s="1"/>
  <c r="N3268" i="1"/>
  <c r="P3268" i="1" s="1"/>
  <c r="N3269" i="1"/>
  <c r="P3269" i="1" s="1"/>
  <c r="N3270" i="1"/>
  <c r="P3270" i="1" s="1"/>
  <c r="N3271" i="1"/>
  <c r="P3271" i="1" s="1"/>
  <c r="N3272" i="1"/>
  <c r="P3272" i="1" s="1"/>
  <c r="N3273" i="1"/>
  <c r="P3273" i="1" s="1"/>
  <c r="N3274" i="1"/>
  <c r="P3274" i="1" s="1"/>
  <c r="N3275" i="1"/>
  <c r="P3275" i="1" s="1"/>
  <c r="N3276" i="1"/>
  <c r="P3276" i="1" s="1"/>
  <c r="N3277" i="1"/>
  <c r="P3277" i="1" s="1"/>
  <c r="N3278" i="1"/>
  <c r="P3278" i="1" s="1"/>
  <c r="N3279" i="1"/>
  <c r="P3279" i="1" s="1"/>
  <c r="N3280" i="1"/>
  <c r="P3280" i="1" s="1"/>
  <c r="N3281" i="1"/>
  <c r="P3281" i="1" s="1"/>
  <c r="N3282" i="1"/>
  <c r="P3282" i="1" s="1"/>
  <c r="N3283" i="1"/>
  <c r="P3283" i="1" s="1"/>
  <c r="N3284" i="1"/>
  <c r="P3284" i="1" s="1"/>
  <c r="N3285" i="1"/>
  <c r="P3285" i="1" s="1"/>
  <c r="N3286" i="1"/>
  <c r="P3286" i="1" s="1"/>
  <c r="N3287" i="1"/>
  <c r="P3287" i="1" s="1"/>
  <c r="N3288" i="1"/>
  <c r="P3288" i="1" s="1"/>
  <c r="N3289" i="1"/>
  <c r="P3289" i="1" s="1"/>
  <c r="N3290" i="1"/>
  <c r="P3290" i="1" s="1"/>
  <c r="N3291" i="1"/>
  <c r="P3291" i="1" s="1"/>
  <c r="N3292" i="1"/>
  <c r="P3292" i="1" s="1"/>
  <c r="N3293" i="1"/>
  <c r="P3293" i="1" s="1"/>
  <c r="N3294" i="1"/>
  <c r="P3294" i="1" s="1"/>
  <c r="N3295" i="1"/>
  <c r="P3295" i="1" s="1"/>
  <c r="N3296" i="1"/>
  <c r="P3296" i="1" s="1"/>
  <c r="N3297" i="1"/>
  <c r="P3297" i="1" s="1"/>
  <c r="N3298" i="1"/>
  <c r="P3298" i="1" s="1"/>
  <c r="N3299" i="1"/>
  <c r="P3299" i="1" s="1"/>
  <c r="N3300" i="1"/>
  <c r="P3300" i="1" s="1"/>
  <c r="N3301" i="1"/>
  <c r="P3301" i="1" s="1"/>
  <c r="N3302" i="1"/>
  <c r="P3302" i="1" s="1"/>
  <c r="N3303" i="1"/>
  <c r="P3303" i="1" s="1"/>
  <c r="N3304" i="1"/>
  <c r="P3304" i="1" s="1"/>
  <c r="N3305" i="1"/>
  <c r="P3305" i="1" s="1"/>
  <c r="N3306" i="1"/>
  <c r="P3306" i="1" s="1"/>
  <c r="N3307" i="1"/>
  <c r="P3307" i="1" s="1"/>
  <c r="N3308" i="1"/>
  <c r="P3308" i="1" s="1"/>
  <c r="N3309" i="1"/>
  <c r="P3309" i="1" s="1"/>
  <c r="N3310" i="1"/>
  <c r="P3310" i="1" s="1"/>
  <c r="N3311" i="1"/>
  <c r="P3311" i="1" s="1"/>
  <c r="N3312" i="1"/>
  <c r="P3312" i="1" s="1"/>
  <c r="N3313" i="1"/>
  <c r="P3313" i="1" s="1"/>
  <c r="N3314" i="1"/>
  <c r="P3314" i="1" s="1"/>
  <c r="N3315" i="1"/>
  <c r="P3315" i="1" s="1"/>
  <c r="N3316" i="1"/>
  <c r="P3316" i="1" s="1"/>
  <c r="N3317" i="1"/>
  <c r="P3317" i="1" s="1"/>
  <c r="N3318" i="1"/>
  <c r="P3318" i="1" s="1"/>
  <c r="N3319" i="1"/>
  <c r="P3319" i="1" s="1"/>
  <c r="N3320" i="1"/>
  <c r="P3320" i="1" s="1"/>
  <c r="N3321" i="1"/>
  <c r="P3321" i="1" s="1"/>
  <c r="N3322" i="1"/>
  <c r="P3322" i="1" s="1"/>
  <c r="N3323" i="1"/>
  <c r="P3323" i="1" s="1"/>
  <c r="N3324" i="1"/>
  <c r="P3324" i="1" s="1"/>
  <c r="N3325" i="1"/>
  <c r="P3325" i="1" s="1"/>
  <c r="N3326" i="1"/>
  <c r="P3326" i="1" s="1"/>
  <c r="N3327" i="1"/>
  <c r="P3327" i="1" s="1"/>
  <c r="N3328" i="1"/>
  <c r="P3328" i="1" s="1"/>
  <c r="N3329" i="1"/>
  <c r="P3329" i="1" s="1"/>
  <c r="N3330" i="1"/>
  <c r="P3330" i="1" s="1"/>
  <c r="N3331" i="1"/>
  <c r="P3331" i="1" s="1"/>
  <c r="N3332" i="1"/>
  <c r="P3332" i="1" s="1"/>
  <c r="N3333" i="1"/>
  <c r="P3333" i="1" s="1"/>
  <c r="N3334" i="1"/>
  <c r="P3334" i="1" s="1"/>
  <c r="N3335" i="1"/>
  <c r="P3335" i="1" s="1"/>
  <c r="N3336" i="1"/>
  <c r="P3336" i="1" s="1"/>
  <c r="N3337" i="1"/>
  <c r="P3337" i="1" s="1"/>
  <c r="N3338" i="1"/>
  <c r="P3338" i="1" s="1"/>
  <c r="N3339" i="1"/>
  <c r="P3339" i="1" s="1"/>
  <c r="N3340" i="1"/>
  <c r="P3340" i="1" s="1"/>
  <c r="N3341" i="1"/>
  <c r="P3341" i="1" s="1"/>
  <c r="N3342" i="1"/>
  <c r="P3342" i="1" s="1"/>
  <c r="N3343" i="1"/>
  <c r="P3343" i="1" s="1"/>
  <c r="N3344" i="1"/>
  <c r="P3344" i="1" s="1"/>
  <c r="N3345" i="1"/>
  <c r="P3345" i="1" s="1"/>
  <c r="N3346" i="1"/>
  <c r="P3346" i="1" s="1"/>
  <c r="N3347" i="1"/>
  <c r="P3347" i="1" s="1"/>
  <c r="N3348" i="1"/>
  <c r="P3348" i="1" s="1"/>
  <c r="N3349" i="1"/>
  <c r="P3349" i="1" s="1"/>
  <c r="N3350" i="1"/>
  <c r="P3350" i="1" s="1"/>
  <c r="N3351" i="1"/>
  <c r="P3351" i="1" s="1"/>
  <c r="N3352" i="1"/>
  <c r="P3352" i="1" s="1"/>
  <c r="N3353" i="1"/>
  <c r="P3353" i="1" s="1"/>
  <c r="N3354" i="1"/>
  <c r="P3354" i="1" s="1"/>
  <c r="N3355" i="1"/>
  <c r="P3355" i="1" s="1"/>
  <c r="N3356" i="1"/>
  <c r="P3356" i="1" s="1"/>
  <c r="N3357" i="1"/>
  <c r="P3357" i="1" s="1"/>
  <c r="N3358" i="1"/>
  <c r="P3358" i="1" s="1"/>
  <c r="N3359" i="1"/>
  <c r="P3359" i="1" s="1"/>
  <c r="N3360" i="1"/>
  <c r="P3360" i="1" s="1"/>
  <c r="N3361" i="1"/>
  <c r="P3361" i="1" s="1"/>
  <c r="N3362" i="1"/>
  <c r="P3362" i="1" s="1"/>
  <c r="N3363" i="1"/>
  <c r="P3363" i="1" s="1"/>
  <c r="N3364" i="1"/>
  <c r="P3364" i="1" s="1"/>
  <c r="N3365" i="1"/>
  <c r="P3365" i="1" s="1"/>
  <c r="N3366" i="1"/>
  <c r="P3366" i="1" s="1"/>
  <c r="N3367" i="1"/>
  <c r="P3367" i="1" s="1"/>
  <c r="N3368" i="1"/>
  <c r="P3368" i="1" s="1"/>
  <c r="N3369" i="1"/>
  <c r="P3369" i="1" s="1"/>
  <c r="N3370" i="1"/>
  <c r="P3370" i="1" s="1"/>
  <c r="N3371" i="1"/>
  <c r="P3371" i="1" s="1"/>
  <c r="N3372" i="1"/>
  <c r="P3372" i="1" s="1"/>
  <c r="N3373" i="1"/>
  <c r="P3373" i="1" s="1"/>
  <c r="N3374" i="1"/>
  <c r="P3374" i="1" s="1"/>
  <c r="N3375" i="1"/>
  <c r="P3375" i="1" s="1"/>
  <c r="N3376" i="1"/>
  <c r="P3376" i="1" s="1"/>
  <c r="N3377" i="1"/>
  <c r="P3377" i="1" s="1"/>
  <c r="N3378" i="1"/>
  <c r="P3378" i="1" s="1"/>
  <c r="N3379" i="1"/>
  <c r="P3379" i="1" s="1"/>
  <c r="N3380" i="1"/>
  <c r="P3380" i="1" s="1"/>
  <c r="N3381" i="1"/>
  <c r="P3381" i="1" s="1"/>
  <c r="N3382" i="1"/>
  <c r="P3382" i="1" s="1"/>
  <c r="N3383" i="1"/>
  <c r="P3383" i="1" s="1"/>
  <c r="N3384" i="1"/>
  <c r="P3384" i="1" s="1"/>
  <c r="N3385" i="1"/>
  <c r="P3385" i="1" s="1"/>
  <c r="N3386" i="1"/>
  <c r="P3386" i="1" s="1"/>
  <c r="N3387" i="1"/>
  <c r="P3387" i="1" s="1"/>
  <c r="N3388" i="1"/>
  <c r="P3388" i="1" s="1"/>
  <c r="N3389" i="1"/>
  <c r="P3389" i="1" s="1"/>
  <c r="N3390" i="1"/>
  <c r="P3390" i="1" s="1"/>
  <c r="N3391" i="1"/>
  <c r="P3391" i="1" s="1"/>
  <c r="N3392" i="1"/>
  <c r="P3392" i="1" s="1"/>
  <c r="N3393" i="1"/>
  <c r="P3393" i="1" s="1"/>
  <c r="N3394" i="1"/>
  <c r="P3394" i="1" s="1"/>
  <c r="N3395" i="1"/>
  <c r="P3395" i="1" s="1"/>
  <c r="N3396" i="1"/>
  <c r="P3396" i="1" s="1"/>
  <c r="N3397" i="1"/>
  <c r="P3397" i="1" s="1"/>
  <c r="N3398" i="1"/>
  <c r="P3398" i="1" s="1"/>
  <c r="N3399" i="1"/>
  <c r="P3399" i="1" s="1"/>
  <c r="N3400" i="1"/>
  <c r="P3400" i="1" s="1"/>
  <c r="N3401" i="1"/>
  <c r="P3401" i="1" s="1"/>
  <c r="N3402" i="1"/>
  <c r="P3402" i="1" s="1"/>
  <c r="N3403" i="1"/>
  <c r="P3403" i="1" s="1"/>
  <c r="N3404" i="1"/>
  <c r="P3404" i="1" s="1"/>
  <c r="N3405" i="1"/>
  <c r="P3405" i="1" s="1"/>
  <c r="N3406" i="1"/>
  <c r="P3406" i="1" s="1"/>
  <c r="N3407" i="1"/>
  <c r="P3407" i="1" s="1"/>
  <c r="N3408" i="1"/>
  <c r="P3408" i="1" s="1"/>
  <c r="N3409" i="1"/>
  <c r="P3409" i="1" s="1"/>
  <c r="N3410" i="1"/>
  <c r="P3410" i="1" s="1"/>
  <c r="N3411" i="1"/>
  <c r="P3411" i="1" s="1"/>
  <c r="N3412" i="1"/>
  <c r="P3412" i="1" s="1"/>
  <c r="N3413" i="1"/>
  <c r="P3413" i="1" s="1"/>
  <c r="N3414" i="1"/>
  <c r="P3414" i="1" s="1"/>
  <c r="N3415" i="1"/>
  <c r="P3415" i="1" s="1"/>
  <c r="N3416" i="1"/>
  <c r="P3416" i="1" s="1"/>
  <c r="N3417" i="1"/>
  <c r="P3417" i="1" s="1"/>
  <c r="N3418" i="1"/>
  <c r="P3418" i="1" s="1"/>
  <c r="N3419" i="1"/>
  <c r="P3419" i="1" s="1"/>
  <c r="N3420" i="1"/>
  <c r="P3420" i="1" s="1"/>
  <c r="N3421" i="1"/>
  <c r="P3421" i="1" s="1"/>
  <c r="N3422" i="1"/>
  <c r="P3422" i="1" s="1"/>
  <c r="N3423" i="1"/>
  <c r="P3423" i="1" s="1"/>
  <c r="N3424" i="1"/>
  <c r="P3424" i="1" s="1"/>
  <c r="N3425" i="1"/>
  <c r="P3425" i="1" s="1"/>
  <c r="N3426" i="1"/>
  <c r="P3426" i="1" s="1"/>
  <c r="N3427" i="1"/>
  <c r="P3427" i="1" s="1"/>
  <c r="N3428" i="1"/>
  <c r="P3428" i="1" s="1"/>
  <c r="N3429" i="1"/>
  <c r="P3429" i="1" s="1"/>
  <c r="N3430" i="1"/>
  <c r="P3430" i="1" s="1"/>
  <c r="N3431" i="1"/>
  <c r="P3431" i="1" s="1"/>
  <c r="N3432" i="1"/>
  <c r="P3432" i="1" s="1"/>
  <c r="N3433" i="1"/>
  <c r="P3433" i="1" s="1"/>
  <c r="N3434" i="1"/>
  <c r="P3434" i="1" s="1"/>
  <c r="N3435" i="1"/>
  <c r="P3435" i="1" s="1"/>
  <c r="N3436" i="1"/>
  <c r="P3436" i="1" s="1"/>
  <c r="N3437" i="1"/>
  <c r="P3437" i="1" s="1"/>
  <c r="N3438" i="1"/>
  <c r="P3438" i="1" s="1"/>
  <c r="N3439" i="1"/>
  <c r="P3439" i="1" s="1"/>
  <c r="N3440" i="1"/>
  <c r="P3440" i="1" s="1"/>
  <c r="N3441" i="1"/>
  <c r="P3441" i="1" s="1"/>
  <c r="N3442" i="1"/>
  <c r="P3442" i="1" s="1"/>
  <c r="N3443" i="1"/>
  <c r="P3443" i="1" s="1"/>
  <c r="N3444" i="1"/>
  <c r="P3444" i="1" s="1"/>
  <c r="N3445" i="1"/>
  <c r="P3445" i="1" s="1"/>
  <c r="N3446" i="1"/>
  <c r="P3446" i="1" s="1"/>
  <c r="N3447" i="1"/>
  <c r="P3447" i="1" s="1"/>
  <c r="N3448" i="1"/>
  <c r="P3448" i="1" s="1"/>
  <c r="N3449" i="1"/>
  <c r="P3449" i="1" s="1"/>
  <c r="N3450" i="1"/>
  <c r="P3450" i="1" s="1"/>
  <c r="N3451" i="1"/>
  <c r="P3451" i="1" s="1"/>
  <c r="N3452" i="1"/>
  <c r="P3452" i="1" s="1"/>
  <c r="N3453" i="1"/>
  <c r="P3453" i="1" s="1"/>
  <c r="N3454" i="1"/>
  <c r="P3454" i="1" s="1"/>
  <c r="N3455" i="1"/>
  <c r="P3455" i="1" s="1"/>
  <c r="N3456" i="1"/>
  <c r="P3456" i="1" s="1"/>
  <c r="N3457" i="1"/>
  <c r="P3457" i="1" s="1"/>
  <c r="N3458" i="1"/>
  <c r="P3458" i="1" s="1"/>
  <c r="N3459" i="1"/>
  <c r="P3459" i="1" s="1"/>
  <c r="N3460" i="1"/>
  <c r="P3460" i="1" s="1"/>
  <c r="N3461" i="1"/>
  <c r="P3461" i="1" s="1"/>
  <c r="N3462" i="1"/>
  <c r="P3462" i="1" s="1"/>
  <c r="N3463" i="1"/>
  <c r="P3463" i="1" s="1"/>
  <c r="N3464" i="1"/>
  <c r="P3464" i="1" s="1"/>
  <c r="N3465" i="1"/>
  <c r="P3465" i="1" s="1"/>
  <c r="N3466" i="1"/>
  <c r="P3466" i="1" s="1"/>
  <c r="N3467" i="1"/>
  <c r="P3467" i="1" s="1"/>
  <c r="N3468" i="1"/>
  <c r="P3468" i="1" s="1"/>
  <c r="N3469" i="1"/>
  <c r="P3469" i="1" s="1"/>
  <c r="N3470" i="1"/>
  <c r="P3470" i="1" s="1"/>
  <c r="N3471" i="1"/>
  <c r="P3471" i="1" s="1"/>
  <c r="N3472" i="1"/>
  <c r="P3472" i="1" s="1"/>
  <c r="N3473" i="1"/>
  <c r="P3473" i="1" s="1"/>
  <c r="N3474" i="1"/>
  <c r="P3474" i="1" s="1"/>
  <c r="N3475" i="1"/>
  <c r="P3475" i="1" s="1"/>
  <c r="N3476" i="1"/>
  <c r="P3476" i="1" s="1"/>
  <c r="N3477" i="1"/>
  <c r="P3477" i="1" s="1"/>
  <c r="N3478" i="1"/>
  <c r="P3478" i="1" s="1"/>
  <c r="N3479" i="1"/>
  <c r="P3479" i="1" s="1"/>
  <c r="N3480" i="1"/>
  <c r="P3480" i="1" s="1"/>
  <c r="N3481" i="1"/>
  <c r="P3481" i="1" s="1"/>
  <c r="N3482" i="1"/>
  <c r="P3482" i="1" s="1"/>
  <c r="N3483" i="1"/>
  <c r="P3483" i="1" s="1"/>
  <c r="N3484" i="1"/>
  <c r="P3484" i="1" s="1"/>
  <c r="N3485" i="1"/>
  <c r="P3485" i="1" s="1"/>
  <c r="N3486" i="1"/>
  <c r="P3486" i="1" s="1"/>
  <c r="N3487" i="1"/>
  <c r="P3487" i="1" s="1"/>
  <c r="N3488" i="1"/>
  <c r="P3488" i="1" s="1"/>
  <c r="N3489" i="1"/>
  <c r="P3489" i="1" s="1"/>
  <c r="N3490" i="1"/>
  <c r="P3490" i="1" s="1"/>
  <c r="N3491" i="1"/>
  <c r="P3491" i="1" s="1"/>
  <c r="N3492" i="1"/>
  <c r="P3492" i="1" s="1"/>
  <c r="N3493" i="1"/>
  <c r="P3493" i="1" s="1"/>
  <c r="N3494" i="1"/>
  <c r="P3494" i="1" s="1"/>
  <c r="N3495" i="1"/>
  <c r="P3495" i="1" s="1"/>
  <c r="N3496" i="1"/>
  <c r="P3496" i="1" s="1"/>
  <c r="N3497" i="1"/>
  <c r="P3497" i="1" s="1"/>
  <c r="N3498" i="1"/>
  <c r="P3498" i="1" s="1"/>
  <c r="N3499" i="1"/>
  <c r="P3499" i="1" s="1"/>
  <c r="N3500" i="1"/>
  <c r="P3500" i="1" s="1"/>
  <c r="N3501" i="1"/>
  <c r="P3501" i="1" s="1"/>
  <c r="N3502" i="1"/>
  <c r="P3502" i="1" s="1"/>
  <c r="N3503" i="1"/>
  <c r="P3503" i="1" s="1"/>
  <c r="N3504" i="1"/>
  <c r="P3504" i="1" s="1"/>
  <c r="N3505" i="1"/>
  <c r="P3505" i="1" s="1"/>
  <c r="N3506" i="1"/>
  <c r="P3506" i="1" s="1"/>
  <c r="N3507" i="1"/>
  <c r="P3507" i="1" s="1"/>
  <c r="N3508" i="1"/>
  <c r="P3508" i="1" s="1"/>
  <c r="N3509" i="1"/>
  <c r="P3509" i="1" s="1"/>
  <c r="N3510" i="1"/>
  <c r="P3510" i="1" s="1"/>
  <c r="N3511" i="1"/>
  <c r="P3511" i="1" s="1"/>
  <c r="N3512" i="1"/>
  <c r="P3512" i="1" s="1"/>
  <c r="N3513" i="1"/>
  <c r="P3513" i="1" s="1"/>
  <c r="N3514" i="1"/>
  <c r="P3514" i="1" s="1"/>
  <c r="N3515" i="1"/>
  <c r="P3515" i="1" s="1"/>
  <c r="N3516" i="1"/>
  <c r="P3516" i="1" s="1"/>
  <c r="N3517" i="1"/>
  <c r="P3517" i="1" s="1"/>
  <c r="N3518" i="1"/>
  <c r="P3518" i="1" s="1"/>
  <c r="N3519" i="1"/>
  <c r="P3519" i="1" s="1"/>
  <c r="N3520" i="1"/>
  <c r="P3520" i="1" s="1"/>
  <c r="N3521" i="1"/>
  <c r="P3521" i="1" s="1"/>
  <c r="N3522" i="1"/>
  <c r="P3522" i="1" s="1"/>
  <c r="N3523" i="1"/>
  <c r="P3523" i="1" s="1"/>
  <c r="N3524" i="1"/>
  <c r="P3524" i="1" s="1"/>
  <c r="N3525" i="1"/>
  <c r="P3525" i="1" s="1"/>
  <c r="N3526" i="1"/>
  <c r="P3526" i="1" s="1"/>
  <c r="N3527" i="1"/>
  <c r="P3527" i="1" s="1"/>
  <c r="N3528" i="1"/>
  <c r="P3528" i="1" s="1"/>
  <c r="N3529" i="1"/>
  <c r="P3529" i="1" s="1"/>
  <c r="N3530" i="1"/>
  <c r="P3530" i="1" s="1"/>
  <c r="N3531" i="1"/>
  <c r="P3531" i="1" s="1"/>
  <c r="N3532" i="1"/>
  <c r="P3532" i="1" s="1"/>
  <c r="N3533" i="1"/>
  <c r="P3533" i="1" s="1"/>
  <c r="N3534" i="1"/>
  <c r="P3534" i="1" s="1"/>
  <c r="N3535" i="1"/>
  <c r="P3535" i="1" s="1"/>
  <c r="N3536" i="1"/>
  <c r="P3536" i="1" s="1"/>
  <c r="N3537" i="1"/>
  <c r="P3537" i="1" s="1"/>
  <c r="N3538" i="1"/>
  <c r="P3538" i="1" s="1"/>
  <c r="N3539" i="1"/>
  <c r="P3539" i="1" s="1"/>
  <c r="N3540" i="1"/>
  <c r="P3540" i="1" s="1"/>
  <c r="N3541" i="1"/>
  <c r="P3541" i="1" s="1"/>
  <c r="N3542" i="1"/>
  <c r="P3542" i="1" s="1"/>
  <c r="N3543" i="1"/>
  <c r="P3543" i="1" s="1"/>
  <c r="N3544" i="1"/>
  <c r="P3544" i="1" s="1"/>
  <c r="N3545" i="1"/>
  <c r="P3545" i="1" s="1"/>
  <c r="N3546" i="1"/>
  <c r="P3546" i="1" s="1"/>
  <c r="N3547" i="1"/>
  <c r="P3547" i="1" s="1"/>
  <c r="N3548" i="1"/>
  <c r="P3548" i="1" s="1"/>
  <c r="N3549" i="1"/>
  <c r="P3549" i="1" s="1"/>
  <c r="N3550" i="1"/>
  <c r="P3550" i="1" s="1"/>
  <c r="N3551" i="1"/>
  <c r="P3551" i="1" s="1"/>
  <c r="N3552" i="1"/>
  <c r="P3552" i="1" s="1"/>
  <c r="N3553" i="1"/>
  <c r="P3553" i="1" s="1"/>
  <c r="N3554" i="1"/>
  <c r="P3554" i="1" s="1"/>
  <c r="N3555" i="1"/>
  <c r="P3555" i="1" s="1"/>
  <c r="N3556" i="1"/>
  <c r="P3556" i="1" s="1"/>
  <c r="N3557" i="1"/>
  <c r="P3557" i="1" s="1"/>
  <c r="N3558" i="1"/>
  <c r="P3558" i="1" s="1"/>
  <c r="N3559" i="1"/>
  <c r="P3559" i="1" s="1"/>
  <c r="N3560" i="1"/>
  <c r="P3560" i="1" s="1"/>
  <c r="N3561" i="1"/>
  <c r="P3561" i="1" s="1"/>
  <c r="N3562" i="1"/>
  <c r="P3562" i="1" s="1"/>
  <c r="N3563" i="1"/>
  <c r="P3563" i="1" s="1"/>
  <c r="N3564" i="1"/>
  <c r="P3564" i="1" s="1"/>
  <c r="N3565" i="1"/>
  <c r="P3565" i="1" s="1"/>
  <c r="N3566" i="1"/>
  <c r="P3566" i="1" s="1"/>
  <c r="N3567" i="1"/>
  <c r="P3567" i="1" s="1"/>
  <c r="N3568" i="1"/>
  <c r="P3568" i="1" s="1"/>
  <c r="N3569" i="1"/>
  <c r="P3569" i="1" s="1"/>
  <c r="N3570" i="1"/>
  <c r="P3570" i="1" s="1"/>
  <c r="N3571" i="1"/>
  <c r="P3571" i="1" s="1"/>
  <c r="N3572" i="1"/>
  <c r="P3572" i="1" s="1"/>
  <c r="N3573" i="1"/>
  <c r="P3573" i="1" s="1"/>
  <c r="N3574" i="1"/>
  <c r="P3574" i="1" s="1"/>
  <c r="N3575" i="1"/>
  <c r="P3575" i="1" s="1"/>
  <c r="N3576" i="1"/>
  <c r="P3576" i="1" s="1"/>
  <c r="N3577" i="1"/>
  <c r="P3577" i="1" s="1"/>
  <c r="N3578" i="1"/>
  <c r="P3578" i="1" s="1"/>
  <c r="N3579" i="1"/>
  <c r="P3579" i="1" s="1"/>
  <c r="N3580" i="1"/>
  <c r="P3580" i="1" s="1"/>
  <c r="N3581" i="1"/>
  <c r="P3581" i="1" s="1"/>
  <c r="N3582" i="1"/>
  <c r="P3582" i="1" s="1"/>
  <c r="N3583" i="1"/>
  <c r="P3583" i="1" s="1"/>
  <c r="N3584" i="1"/>
  <c r="P3584" i="1" s="1"/>
  <c r="N3585" i="1"/>
  <c r="P3585" i="1" s="1"/>
  <c r="N3586" i="1"/>
  <c r="P3586" i="1" s="1"/>
  <c r="N3587" i="1"/>
  <c r="P3587" i="1" s="1"/>
  <c r="N3588" i="1"/>
  <c r="P3588" i="1" s="1"/>
  <c r="N3589" i="1"/>
  <c r="P3589" i="1" s="1"/>
  <c r="N3590" i="1"/>
  <c r="P3590" i="1" s="1"/>
  <c r="N3591" i="1"/>
  <c r="P3591" i="1" s="1"/>
  <c r="N3592" i="1"/>
  <c r="P3592" i="1" s="1"/>
  <c r="N3593" i="1"/>
  <c r="P3593" i="1" s="1"/>
  <c r="N3594" i="1"/>
  <c r="P3594" i="1" s="1"/>
  <c r="N3595" i="1"/>
  <c r="P3595" i="1" s="1"/>
  <c r="N3596" i="1"/>
  <c r="P3596" i="1" s="1"/>
  <c r="N3597" i="1"/>
  <c r="P3597" i="1" s="1"/>
  <c r="N3598" i="1"/>
  <c r="P3598" i="1" s="1"/>
  <c r="N3599" i="1"/>
  <c r="P3599" i="1" s="1"/>
  <c r="N3600" i="1"/>
  <c r="P3600" i="1" s="1"/>
  <c r="N3601" i="1"/>
  <c r="P3601" i="1" s="1"/>
  <c r="N3602" i="1"/>
  <c r="P3602" i="1" s="1"/>
  <c r="N3603" i="1"/>
  <c r="P3603" i="1" s="1"/>
  <c r="N3604" i="1"/>
  <c r="P3604" i="1" s="1"/>
  <c r="N3605" i="1"/>
  <c r="P3605" i="1" s="1"/>
  <c r="N3606" i="1"/>
  <c r="P3606" i="1" s="1"/>
  <c r="N3607" i="1"/>
  <c r="P3607" i="1" s="1"/>
  <c r="N3608" i="1"/>
  <c r="P3608" i="1" s="1"/>
  <c r="N3609" i="1"/>
  <c r="P3609" i="1" s="1"/>
  <c r="N3610" i="1"/>
  <c r="P3610" i="1" s="1"/>
  <c r="N3611" i="1"/>
  <c r="P3611" i="1" s="1"/>
  <c r="N3612" i="1"/>
  <c r="P3612" i="1" s="1"/>
  <c r="N3613" i="1"/>
  <c r="P3613" i="1" s="1"/>
  <c r="N3614" i="1"/>
  <c r="P3614" i="1" s="1"/>
  <c r="N3615" i="1"/>
  <c r="P3615" i="1" s="1"/>
  <c r="N3616" i="1"/>
  <c r="P3616" i="1" s="1"/>
  <c r="N3617" i="1"/>
  <c r="P3617" i="1" s="1"/>
  <c r="N3618" i="1"/>
  <c r="P3618" i="1" s="1"/>
  <c r="N3619" i="1"/>
  <c r="P3619" i="1" s="1"/>
  <c r="N3620" i="1"/>
  <c r="P3620" i="1" s="1"/>
  <c r="N3621" i="1"/>
  <c r="P3621" i="1" s="1"/>
  <c r="N3622" i="1"/>
  <c r="P3622" i="1" s="1"/>
  <c r="N3623" i="1"/>
  <c r="P3623" i="1" s="1"/>
  <c r="N3624" i="1"/>
  <c r="P3624" i="1" s="1"/>
  <c r="N3625" i="1"/>
  <c r="P3625" i="1" s="1"/>
  <c r="N3626" i="1"/>
  <c r="P3626" i="1" s="1"/>
  <c r="N3627" i="1"/>
  <c r="P3627" i="1" s="1"/>
  <c r="N3628" i="1"/>
  <c r="P3628" i="1" s="1"/>
  <c r="N3629" i="1"/>
  <c r="P3629" i="1" s="1"/>
  <c r="N3630" i="1"/>
  <c r="P3630" i="1" s="1"/>
  <c r="N3631" i="1"/>
  <c r="P3631" i="1" s="1"/>
  <c r="N3632" i="1"/>
  <c r="P3632" i="1" s="1"/>
  <c r="N3633" i="1"/>
  <c r="P3633" i="1" s="1"/>
  <c r="N3634" i="1"/>
  <c r="P3634" i="1" s="1"/>
  <c r="N3635" i="1"/>
  <c r="P3635" i="1" s="1"/>
  <c r="N3636" i="1"/>
  <c r="P3636" i="1" s="1"/>
  <c r="N3637" i="1"/>
  <c r="P3637" i="1" s="1"/>
  <c r="N3638" i="1"/>
  <c r="P3638" i="1" s="1"/>
  <c r="N3639" i="1"/>
  <c r="P3639" i="1" s="1"/>
  <c r="N3640" i="1"/>
  <c r="P3640" i="1" s="1"/>
  <c r="N3641" i="1"/>
  <c r="P3641" i="1" s="1"/>
  <c r="N3642" i="1"/>
  <c r="P3642" i="1" s="1"/>
  <c r="N3643" i="1"/>
  <c r="P3643" i="1" s="1"/>
  <c r="N3644" i="1"/>
  <c r="P3644" i="1" s="1"/>
  <c r="N3645" i="1"/>
  <c r="P3645" i="1" s="1"/>
  <c r="N3646" i="1"/>
  <c r="P3646" i="1" s="1"/>
  <c r="N3647" i="1"/>
  <c r="P3647" i="1" s="1"/>
  <c r="N3648" i="1"/>
  <c r="P3648" i="1" s="1"/>
  <c r="N3649" i="1"/>
  <c r="P3649" i="1" s="1"/>
  <c r="N3650" i="1"/>
  <c r="P3650" i="1" s="1"/>
  <c r="N3651" i="1"/>
  <c r="P3651" i="1" s="1"/>
  <c r="N3652" i="1"/>
  <c r="P3652" i="1" s="1"/>
  <c r="N3653" i="1"/>
  <c r="P3653" i="1" s="1"/>
  <c r="N3654" i="1"/>
  <c r="P3654" i="1" s="1"/>
  <c r="N3655" i="1"/>
  <c r="P3655" i="1" s="1"/>
  <c r="N3656" i="1"/>
  <c r="P3656" i="1" s="1"/>
  <c r="N3657" i="1"/>
  <c r="P3657" i="1" s="1"/>
  <c r="N3658" i="1"/>
  <c r="P3658" i="1" s="1"/>
  <c r="N3659" i="1"/>
  <c r="P3659" i="1" s="1"/>
  <c r="N3660" i="1"/>
  <c r="P3660" i="1" s="1"/>
  <c r="N3661" i="1"/>
  <c r="P3661" i="1" s="1"/>
  <c r="N3662" i="1"/>
  <c r="P3662" i="1" s="1"/>
  <c r="N3663" i="1"/>
  <c r="P3663" i="1" s="1"/>
  <c r="N3664" i="1"/>
  <c r="P3664" i="1" s="1"/>
  <c r="N3665" i="1"/>
  <c r="P3665" i="1" s="1"/>
  <c r="N3666" i="1"/>
  <c r="P3666" i="1" s="1"/>
  <c r="N3667" i="1"/>
  <c r="P3667" i="1" s="1"/>
  <c r="N3668" i="1"/>
  <c r="P3668" i="1" s="1"/>
  <c r="N3669" i="1"/>
  <c r="P3669" i="1" s="1"/>
  <c r="N3670" i="1"/>
  <c r="P3670" i="1" s="1"/>
  <c r="N3671" i="1"/>
  <c r="P3671" i="1" s="1"/>
  <c r="N3672" i="1"/>
  <c r="P3672" i="1" s="1"/>
  <c r="N3673" i="1"/>
  <c r="P3673" i="1" s="1"/>
  <c r="N3674" i="1"/>
  <c r="P3674" i="1" s="1"/>
  <c r="N3675" i="1"/>
  <c r="P3675" i="1" s="1"/>
  <c r="N3676" i="1"/>
  <c r="P3676" i="1" s="1"/>
  <c r="N3677" i="1"/>
  <c r="P3677" i="1" s="1"/>
  <c r="N3678" i="1"/>
  <c r="P3678" i="1" s="1"/>
  <c r="N3679" i="1"/>
  <c r="P3679" i="1" s="1"/>
  <c r="N3680" i="1"/>
  <c r="P3680" i="1" s="1"/>
  <c r="N3681" i="1"/>
  <c r="P3681" i="1" s="1"/>
  <c r="N3682" i="1"/>
  <c r="P3682" i="1" s="1"/>
  <c r="N3683" i="1"/>
  <c r="P3683" i="1" s="1"/>
  <c r="N3684" i="1"/>
  <c r="P3684" i="1" s="1"/>
  <c r="N3685" i="1"/>
  <c r="P3685" i="1" s="1"/>
  <c r="N3686" i="1"/>
  <c r="P3686" i="1" s="1"/>
  <c r="N3687" i="1"/>
  <c r="P3687" i="1" s="1"/>
  <c r="N3688" i="1"/>
  <c r="P3688" i="1" s="1"/>
  <c r="N3689" i="1"/>
  <c r="P3689" i="1" s="1"/>
  <c r="N3690" i="1"/>
  <c r="P3690" i="1" s="1"/>
  <c r="N3691" i="1"/>
  <c r="P3691" i="1" s="1"/>
  <c r="N3692" i="1"/>
  <c r="P3692" i="1" s="1"/>
  <c r="N3693" i="1"/>
  <c r="P3693" i="1" s="1"/>
  <c r="N3694" i="1"/>
  <c r="P3694" i="1" s="1"/>
  <c r="N3695" i="1"/>
  <c r="P3695" i="1" s="1"/>
  <c r="N3696" i="1"/>
  <c r="P3696" i="1" s="1"/>
  <c r="N3697" i="1"/>
  <c r="P3697" i="1" s="1"/>
  <c r="N3698" i="1"/>
  <c r="P3698" i="1" s="1"/>
  <c r="N3699" i="1"/>
  <c r="P3699" i="1" s="1"/>
  <c r="N3700" i="1"/>
  <c r="P3700" i="1" s="1"/>
  <c r="N3701" i="1"/>
  <c r="P3701" i="1" s="1"/>
  <c r="N3702" i="1"/>
  <c r="P3702" i="1" s="1"/>
  <c r="N3703" i="1"/>
  <c r="P3703" i="1" s="1"/>
  <c r="N3704" i="1"/>
  <c r="P3704" i="1" s="1"/>
  <c r="N3705" i="1"/>
  <c r="P3705" i="1" s="1"/>
  <c r="N3706" i="1"/>
  <c r="P3706" i="1" s="1"/>
  <c r="N3707" i="1"/>
  <c r="P3707" i="1" s="1"/>
  <c r="N3708" i="1"/>
  <c r="P3708" i="1" s="1"/>
  <c r="N3709" i="1"/>
  <c r="P3709" i="1" s="1"/>
  <c r="N3710" i="1"/>
  <c r="P3710" i="1" s="1"/>
  <c r="N3711" i="1"/>
  <c r="P3711" i="1" s="1"/>
  <c r="N3712" i="1"/>
  <c r="P3712" i="1" s="1"/>
  <c r="N3713" i="1"/>
  <c r="P3713" i="1" s="1"/>
  <c r="N3714" i="1"/>
  <c r="P3714" i="1" s="1"/>
  <c r="N3715" i="1"/>
  <c r="P3715" i="1" s="1"/>
  <c r="N3716" i="1"/>
  <c r="P3716" i="1" s="1"/>
  <c r="N3717" i="1"/>
  <c r="P3717" i="1" s="1"/>
  <c r="N3718" i="1"/>
  <c r="P3718" i="1" s="1"/>
  <c r="N3719" i="1"/>
  <c r="P3719" i="1" s="1"/>
  <c r="N3720" i="1"/>
  <c r="P3720" i="1" s="1"/>
  <c r="N3721" i="1"/>
  <c r="P3721" i="1" s="1"/>
  <c r="N3722" i="1"/>
  <c r="P3722" i="1" s="1"/>
  <c r="N3723" i="1"/>
  <c r="P3723" i="1" s="1"/>
  <c r="N3724" i="1"/>
  <c r="P3724" i="1" s="1"/>
  <c r="N3725" i="1"/>
  <c r="P3725" i="1" s="1"/>
  <c r="N3726" i="1"/>
  <c r="P3726" i="1" s="1"/>
  <c r="N3727" i="1"/>
  <c r="P3727" i="1" s="1"/>
  <c r="N3728" i="1"/>
  <c r="P3728" i="1" s="1"/>
  <c r="N3729" i="1"/>
  <c r="P3729" i="1" s="1"/>
  <c r="N3730" i="1"/>
  <c r="P3730" i="1" s="1"/>
  <c r="N3731" i="1"/>
  <c r="P3731" i="1" s="1"/>
  <c r="N3732" i="1"/>
  <c r="P3732" i="1" s="1"/>
  <c r="N3733" i="1"/>
  <c r="P3733" i="1" s="1"/>
  <c r="N3734" i="1"/>
  <c r="P3734" i="1" s="1"/>
  <c r="N3735" i="1"/>
  <c r="P3735" i="1" s="1"/>
  <c r="N3736" i="1"/>
  <c r="P3736" i="1" s="1"/>
  <c r="N3737" i="1"/>
  <c r="P3737" i="1" s="1"/>
  <c r="N3738" i="1"/>
  <c r="P3738" i="1" s="1"/>
  <c r="N3739" i="1"/>
  <c r="P3739" i="1" s="1"/>
  <c r="N3740" i="1"/>
  <c r="P3740" i="1" s="1"/>
  <c r="N3741" i="1"/>
  <c r="P3741" i="1" s="1"/>
  <c r="N3742" i="1"/>
  <c r="P3742" i="1" s="1"/>
  <c r="N3743" i="1"/>
  <c r="P3743" i="1" s="1"/>
  <c r="N3744" i="1"/>
  <c r="P3744" i="1" s="1"/>
  <c r="N3745" i="1"/>
  <c r="P3745" i="1" s="1"/>
  <c r="N3746" i="1"/>
  <c r="P3746" i="1" s="1"/>
  <c r="N3747" i="1"/>
  <c r="P3747" i="1" s="1"/>
  <c r="N3748" i="1"/>
  <c r="P3748" i="1" s="1"/>
  <c r="N3749" i="1"/>
  <c r="P3749" i="1" s="1"/>
  <c r="N3750" i="1"/>
  <c r="P3750" i="1" s="1"/>
  <c r="N3751" i="1"/>
  <c r="P3751" i="1" s="1"/>
  <c r="N3752" i="1"/>
  <c r="P3752" i="1" s="1"/>
  <c r="N3753" i="1"/>
  <c r="P3753" i="1" s="1"/>
  <c r="N3754" i="1"/>
  <c r="P3754" i="1" s="1"/>
  <c r="N3755" i="1"/>
  <c r="P3755" i="1" s="1"/>
  <c r="N3756" i="1"/>
  <c r="P3756" i="1" s="1"/>
  <c r="N3757" i="1"/>
  <c r="P3757" i="1" s="1"/>
  <c r="N3758" i="1"/>
  <c r="P3758" i="1" s="1"/>
  <c r="N3759" i="1"/>
  <c r="P3759" i="1" s="1"/>
  <c r="N3760" i="1"/>
  <c r="P3760" i="1" s="1"/>
  <c r="N3761" i="1"/>
  <c r="P3761" i="1" s="1"/>
  <c r="N3762" i="1"/>
  <c r="P3762" i="1" s="1"/>
  <c r="N3763" i="1"/>
  <c r="P3763" i="1" s="1"/>
  <c r="N3764" i="1"/>
  <c r="P3764" i="1" s="1"/>
  <c r="N3765" i="1"/>
  <c r="P3765" i="1" s="1"/>
  <c r="N3766" i="1"/>
  <c r="P3766" i="1" s="1"/>
  <c r="N3767" i="1"/>
  <c r="P3767" i="1" s="1"/>
  <c r="N3768" i="1"/>
  <c r="P3768" i="1" s="1"/>
  <c r="N3769" i="1"/>
  <c r="P3769" i="1" s="1"/>
  <c r="N3770" i="1"/>
  <c r="P3770" i="1" s="1"/>
  <c r="N3771" i="1"/>
  <c r="P3771" i="1" s="1"/>
  <c r="N3772" i="1"/>
  <c r="P3772" i="1" s="1"/>
  <c r="N3773" i="1"/>
  <c r="P3773" i="1" s="1"/>
  <c r="N3774" i="1"/>
  <c r="P3774" i="1" s="1"/>
  <c r="N3775" i="1"/>
  <c r="P3775" i="1" s="1"/>
  <c r="N3776" i="1"/>
  <c r="P3776" i="1" s="1"/>
  <c r="N3777" i="1"/>
  <c r="P3777" i="1" s="1"/>
  <c r="N3778" i="1"/>
  <c r="P3778" i="1" s="1"/>
  <c r="N3779" i="1"/>
  <c r="P3779" i="1" s="1"/>
  <c r="N3780" i="1"/>
  <c r="P3780" i="1" s="1"/>
  <c r="N3781" i="1"/>
  <c r="P3781" i="1" s="1"/>
  <c r="N3782" i="1"/>
  <c r="P3782" i="1" s="1"/>
  <c r="N3783" i="1"/>
  <c r="P3783" i="1" s="1"/>
  <c r="N3784" i="1"/>
  <c r="P3784" i="1" s="1"/>
  <c r="N3785" i="1"/>
  <c r="P3785" i="1" s="1"/>
  <c r="N3786" i="1"/>
  <c r="P3786" i="1" s="1"/>
  <c r="N3787" i="1"/>
  <c r="P3787" i="1" s="1"/>
  <c r="N3788" i="1"/>
  <c r="P3788" i="1" s="1"/>
  <c r="N3789" i="1"/>
  <c r="P3789" i="1" s="1"/>
  <c r="N3790" i="1"/>
  <c r="P3790" i="1" s="1"/>
  <c r="N3791" i="1"/>
  <c r="P3791" i="1" s="1"/>
  <c r="N3792" i="1"/>
  <c r="P3792" i="1" s="1"/>
  <c r="N3793" i="1"/>
  <c r="P3793" i="1" s="1"/>
  <c r="N3794" i="1"/>
  <c r="P3794" i="1" s="1"/>
  <c r="N3795" i="1"/>
  <c r="P3795" i="1" s="1"/>
  <c r="N3796" i="1"/>
  <c r="P3796" i="1" s="1"/>
  <c r="N3797" i="1"/>
  <c r="P3797" i="1" s="1"/>
  <c r="N3798" i="1"/>
  <c r="P3798" i="1" s="1"/>
  <c r="N3799" i="1"/>
  <c r="P3799" i="1" s="1"/>
  <c r="N3800" i="1"/>
  <c r="P3800" i="1" s="1"/>
  <c r="N3801" i="1"/>
  <c r="P3801" i="1" s="1"/>
  <c r="N3802" i="1"/>
  <c r="P3802" i="1" s="1"/>
  <c r="N3803" i="1"/>
  <c r="P3803" i="1" s="1"/>
  <c r="N3804" i="1"/>
  <c r="P3804" i="1" s="1"/>
  <c r="N3805" i="1"/>
  <c r="P3805" i="1" s="1"/>
  <c r="N3806" i="1"/>
  <c r="P3806" i="1" s="1"/>
  <c r="N3807" i="1"/>
  <c r="P3807" i="1" s="1"/>
  <c r="N3808" i="1"/>
  <c r="P3808" i="1" s="1"/>
  <c r="N3809" i="1"/>
  <c r="P3809" i="1" s="1"/>
  <c r="N3810" i="1"/>
  <c r="P3810" i="1" s="1"/>
  <c r="N3811" i="1"/>
  <c r="P3811" i="1" s="1"/>
  <c r="N3812" i="1"/>
  <c r="P3812" i="1" s="1"/>
  <c r="N3813" i="1"/>
  <c r="P3813" i="1" s="1"/>
  <c r="N3814" i="1"/>
  <c r="P3814" i="1" s="1"/>
  <c r="N3815" i="1"/>
  <c r="P3815" i="1" s="1"/>
  <c r="N3816" i="1"/>
  <c r="P3816" i="1" s="1"/>
  <c r="N3817" i="1"/>
  <c r="P3817" i="1" s="1"/>
  <c r="N3818" i="1"/>
  <c r="P3818" i="1" s="1"/>
  <c r="N3819" i="1"/>
  <c r="P3819" i="1" s="1"/>
  <c r="N3820" i="1"/>
  <c r="P3820" i="1" s="1"/>
  <c r="N3821" i="1"/>
  <c r="P3821" i="1" s="1"/>
  <c r="N3822" i="1"/>
  <c r="P3822" i="1" s="1"/>
  <c r="N3823" i="1"/>
  <c r="P3823" i="1" s="1"/>
  <c r="N3824" i="1"/>
  <c r="P3824" i="1" s="1"/>
  <c r="N3825" i="1"/>
  <c r="P3825" i="1" s="1"/>
  <c r="N3826" i="1"/>
  <c r="P3826" i="1" s="1"/>
  <c r="N3827" i="1"/>
  <c r="P3827" i="1" s="1"/>
  <c r="N3828" i="1"/>
  <c r="P3828" i="1" s="1"/>
  <c r="N3829" i="1"/>
  <c r="P3829" i="1" s="1"/>
  <c r="N3830" i="1"/>
  <c r="P3830" i="1" s="1"/>
  <c r="N3831" i="1"/>
  <c r="P3831" i="1" s="1"/>
  <c r="N3832" i="1"/>
  <c r="P3832" i="1" s="1"/>
  <c r="N3833" i="1"/>
  <c r="P3833" i="1" s="1"/>
  <c r="N3834" i="1"/>
  <c r="P3834" i="1" s="1"/>
  <c r="N3835" i="1"/>
  <c r="P3835" i="1" s="1"/>
  <c r="N3836" i="1"/>
  <c r="P3836" i="1" s="1"/>
  <c r="N3837" i="1"/>
  <c r="P3837" i="1" s="1"/>
  <c r="N3838" i="1"/>
  <c r="P3838" i="1" s="1"/>
  <c r="N3839" i="1"/>
  <c r="P3839" i="1" s="1"/>
  <c r="N3840" i="1"/>
  <c r="P3840" i="1" s="1"/>
  <c r="N3841" i="1"/>
  <c r="P3841" i="1" s="1"/>
  <c r="N3842" i="1"/>
  <c r="P3842" i="1" s="1"/>
  <c r="N3843" i="1"/>
  <c r="P3843" i="1" s="1"/>
  <c r="N3844" i="1"/>
  <c r="P3844" i="1" s="1"/>
  <c r="N3845" i="1"/>
  <c r="P3845" i="1" s="1"/>
  <c r="N3846" i="1"/>
  <c r="P3846" i="1" s="1"/>
  <c r="N3847" i="1"/>
  <c r="P3847" i="1" s="1"/>
  <c r="N3848" i="1"/>
  <c r="P3848" i="1" s="1"/>
  <c r="N3849" i="1"/>
  <c r="P3849" i="1" s="1"/>
  <c r="N3850" i="1"/>
  <c r="P3850" i="1" s="1"/>
  <c r="N3851" i="1"/>
  <c r="P3851" i="1" s="1"/>
  <c r="N3852" i="1"/>
  <c r="P3852" i="1" s="1"/>
  <c r="N3853" i="1"/>
  <c r="P3853" i="1" s="1"/>
  <c r="N3854" i="1"/>
  <c r="P3854" i="1" s="1"/>
  <c r="N3855" i="1"/>
  <c r="P3855" i="1" s="1"/>
  <c r="N3856" i="1"/>
  <c r="P3856" i="1" s="1"/>
  <c r="N3857" i="1"/>
  <c r="P3857" i="1" s="1"/>
  <c r="N3858" i="1"/>
  <c r="P3858" i="1" s="1"/>
  <c r="N3859" i="1"/>
  <c r="P3859" i="1" s="1"/>
  <c r="N3860" i="1"/>
  <c r="P3860" i="1" s="1"/>
  <c r="N3861" i="1"/>
  <c r="P3861" i="1" s="1"/>
  <c r="N3862" i="1"/>
  <c r="P3862" i="1" s="1"/>
  <c r="N3863" i="1"/>
  <c r="P3863" i="1" s="1"/>
  <c r="N3864" i="1"/>
  <c r="P3864" i="1" s="1"/>
  <c r="N3865" i="1"/>
  <c r="P3865" i="1" s="1"/>
  <c r="N3866" i="1"/>
  <c r="P3866" i="1" s="1"/>
  <c r="N3867" i="1"/>
  <c r="P3867" i="1" s="1"/>
  <c r="N3868" i="1"/>
  <c r="P3868" i="1" s="1"/>
  <c r="N3869" i="1"/>
  <c r="P3869" i="1" s="1"/>
  <c r="N3870" i="1"/>
  <c r="P3870" i="1" s="1"/>
  <c r="N3871" i="1"/>
  <c r="P3871" i="1" s="1"/>
  <c r="N3872" i="1"/>
  <c r="P3872" i="1" s="1"/>
  <c r="N3873" i="1"/>
  <c r="P3873" i="1" s="1"/>
  <c r="N3874" i="1"/>
  <c r="P3874" i="1" s="1"/>
  <c r="N3875" i="1"/>
  <c r="P3875" i="1" s="1"/>
  <c r="N3876" i="1"/>
  <c r="P3876" i="1" s="1"/>
  <c r="N3877" i="1"/>
  <c r="P3877" i="1" s="1"/>
  <c r="N3878" i="1"/>
  <c r="P3878" i="1" s="1"/>
  <c r="N3879" i="1"/>
  <c r="P3879" i="1" s="1"/>
  <c r="N3880" i="1"/>
  <c r="P3880" i="1" s="1"/>
  <c r="N3881" i="1"/>
  <c r="P3881" i="1" s="1"/>
  <c r="N3882" i="1"/>
  <c r="P3882" i="1" s="1"/>
  <c r="N3883" i="1"/>
  <c r="P3883" i="1" s="1"/>
  <c r="N3884" i="1"/>
  <c r="P3884" i="1" s="1"/>
  <c r="N3885" i="1"/>
  <c r="P3885" i="1" s="1"/>
  <c r="N3886" i="1"/>
  <c r="P3886" i="1" s="1"/>
  <c r="N3887" i="1"/>
  <c r="P3887" i="1" s="1"/>
  <c r="N3888" i="1"/>
  <c r="P3888" i="1" s="1"/>
  <c r="N3889" i="1"/>
  <c r="P3889" i="1" s="1"/>
  <c r="N3890" i="1"/>
  <c r="P3890" i="1" s="1"/>
  <c r="N3891" i="1"/>
  <c r="P3891" i="1" s="1"/>
  <c r="N3892" i="1"/>
  <c r="P3892" i="1" s="1"/>
  <c r="N3893" i="1"/>
  <c r="P3893" i="1" s="1"/>
  <c r="N3894" i="1"/>
  <c r="P3894" i="1" s="1"/>
  <c r="N3895" i="1"/>
  <c r="P3895" i="1" s="1"/>
  <c r="N3896" i="1"/>
  <c r="P3896" i="1" s="1"/>
  <c r="N3897" i="1"/>
  <c r="P3897" i="1" s="1"/>
  <c r="N3898" i="1"/>
  <c r="P3898" i="1" s="1"/>
  <c r="N3899" i="1"/>
  <c r="P3899" i="1" s="1"/>
  <c r="N3900" i="1"/>
  <c r="P3900" i="1" s="1"/>
  <c r="N3901" i="1"/>
  <c r="P3901" i="1" s="1"/>
  <c r="N3902" i="1"/>
  <c r="P3902" i="1" s="1"/>
  <c r="N3903" i="1"/>
  <c r="P3903" i="1" s="1"/>
  <c r="N3904" i="1"/>
  <c r="P3904" i="1" s="1"/>
  <c r="N3905" i="1"/>
  <c r="P3905" i="1" s="1"/>
  <c r="N3906" i="1"/>
  <c r="P3906" i="1" s="1"/>
  <c r="N3907" i="1"/>
  <c r="P3907" i="1" s="1"/>
  <c r="N3908" i="1"/>
  <c r="P3908" i="1" s="1"/>
  <c r="N3909" i="1"/>
  <c r="P3909" i="1" s="1"/>
  <c r="N3910" i="1"/>
  <c r="P3910" i="1" s="1"/>
  <c r="N3911" i="1"/>
  <c r="P3911" i="1" s="1"/>
  <c r="N3912" i="1"/>
  <c r="P3912" i="1" s="1"/>
  <c r="N3913" i="1"/>
  <c r="P3913" i="1" s="1"/>
  <c r="N3914" i="1"/>
  <c r="P3914" i="1" s="1"/>
  <c r="N3915" i="1"/>
  <c r="P3915" i="1" s="1"/>
  <c r="N3916" i="1"/>
  <c r="P3916" i="1" s="1"/>
  <c r="N3917" i="1"/>
  <c r="P3917" i="1" s="1"/>
  <c r="N3918" i="1"/>
  <c r="P3918" i="1" s="1"/>
  <c r="N3919" i="1"/>
  <c r="P3919" i="1" s="1"/>
  <c r="N3920" i="1"/>
  <c r="P3920" i="1" s="1"/>
  <c r="N3921" i="1"/>
  <c r="P3921" i="1" s="1"/>
  <c r="N3922" i="1"/>
  <c r="P3922" i="1" s="1"/>
  <c r="N3923" i="1"/>
  <c r="P3923" i="1" s="1"/>
  <c r="N3924" i="1"/>
  <c r="P3924" i="1" s="1"/>
  <c r="N3925" i="1"/>
  <c r="P3925" i="1" s="1"/>
  <c r="N3926" i="1"/>
  <c r="P3926" i="1" s="1"/>
  <c r="N3927" i="1"/>
  <c r="P3927" i="1" s="1"/>
  <c r="N3928" i="1"/>
  <c r="P3928" i="1" s="1"/>
  <c r="N3929" i="1"/>
  <c r="P3929" i="1" s="1"/>
  <c r="N3930" i="1"/>
  <c r="P3930" i="1" s="1"/>
  <c r="N3931" i="1"/>
  <c r="P3931" i="1" s="1"/>
  <c r="N3932" i="1"/>
  <c r="P3932" i="1" s="1"/>
  <c r="N3933" i="1"/>
  <c r="P3933" i="1" s="1"/>
  <c r="N3934" i="1"/>
  <c r="P3934" i="1" s="1"/>
  <c r="N3935" i="1"/>
  <c r="P3935" i="1" s="1"/>
  <c r="N3936" i="1"/>
  <c r="P3936" i="1" s="1"/>
  <c r="N3937" i="1"/>
  <c r="P3937" i="1" s="1"/>
  <c r="N3938" i="1"/>
  <c r="P3938" i="1" s="1"/>
  <c r="N3939" i="1"/>
  <c r="P3939" i="1" s="1"/>
  <c r="N3940" i="1"/>
  <c r="P3940" i="1" s="1"/>
  <c r="N3941" i="1"/>
  <c r="P3941" i="1" s="1"/>
  <c r="N3942" i="1"/>
  <c r="P3942" i="1" s="1"/>
  <c r="N3943" i="1"/>
  <c r="P3943" i="1" s="1"/>
  <c r="N3944" i="1"/>
  <c r="P3944" i="1" s="1"/>
  <c r="N3945" i="1"/>
  <c r="P3945" i="1" s="1"/>
  <c r="N3946" i="1"/>
  <c r="P3946" i="1" s="1"/>
  <c r="N3947" i="1"/>
  <c r="P3947" i="1" s="1"/>
  <c r="N3948" i="1"/>
  <c r="P3948" i="1" s="1"/>
  <c r="N3949" i="1"/>
  <c r="P3949" i="1" s="1"/>
  <c r="N3950" i="1"/>
  <c r="P3950" i="1" s="1"/>
  <c r="N3951" i="1"/>
  <c r="P3951" i="1" s="1"/>
  <c r="N3952" i="1"/>
  <c r="P3952" i="1" s="1"/>
  <c r="N3953" i="1"/>
  <c r="P3953" i="1" s="1"/>
  <c r="N3954" i="1"/>
  <c r="P3954" i="1" s="1"/>
  <c r="N3955" i="1"/>
  <c r="P3955" i="1" s="1"/>
  <c r="N3956" i="1"/>
  <c r="P3956" i="1" s="1"/>
  <c r="N3957" i="1"/>
  <c r="P3957" i="1" s="1"/>
  <c r="N3958" i="1"/>
  <c r="P3958" i="1" s="1"/>
  <c r="N3959" i="1"/>
  <c r="P3959" i="1" s="1"/>
  <c r="N3960" i="1"/>
  <c r="P3960" i="1" s="1"/>
  <c r="N3961" i="1"/>
  <c r="P3961" i="1" s="1"/>
  <c r="N3962" i="1"/>
  <c r="P3962" i="1" s="1"/>
  <c r="N3963" i="1"/>
  <c r="P3963" i="1" s="1"/>
  <c r="N3964" i="1"/>
  <c r="P3964" i="1" s="1"/>
  <c r="N3965" i="1"/>
  <c r="P3965" i="1" s="1"/>
  <c r="N3966" i="1"/>
  <c r="P3966" i="1" s="1"/>
  <c r="N3967" i="1"/>
  <c r="P3967" i="1" s="1"/>
  <c r="N3968" i="1"/>
  <c r="P3968" i="1" s="1"/>
  <c r="N3969" i="1"/>
  <c r="P3969" i="1" s="1"/>
  <c r="N3970" i="1"/>
  <c r="P3970" i="1" s="1"/>
  <c r="N3971" i="1"/>
  <c r="P3971" i="1" s="1"/>
  <c r="N3972" i="1"/>
  <c r="P3972" i="1" s="1"/>
  <c r="N3973" i="1"/>
  <c r="P3973" i="1" s="1"/>
  <c r="N3974" i="1"/>
  <c r="P3974" i="1" s="1"/>
  <c r="N3975" i="1"/>
  <c r="P3975" i="1" s="1"/>
  <c r="N3976" i="1"/>
  <c r="P3976" i="1" s="1"/>
  <c r="N3977" i="1"/>
  <c r="P3977" i="1" s="1"/>
  <c r="N3978" i="1"/>
  <c r="P3978" i="1" s="1"/>
  <c r="N3979" i="1"/>
  <c r="P3979" i="1" s="1"/>
  <c r="N3980" i="1"/>
  <c r="P3980" i="1" s="1"/>
  <c r="N3981" i="1"/>
  <c r="P3981" i="1" s="1"/>
  <c r="N3982" i="1"/>
  <c r="P3982" i="1" s="1"/>
  <c r="N3983" i="1"/>
  <c r="P3983" i="1" s="1"/>
  <c r="N3984" i="1"/>
  <c r="P3984" i="1" s="1"/>
  <c r="N3985" i="1"/>
  <c r="P3985" i="1" s="1"/>
  <c r="N3986" i="1"/>
  <c r="P3986" i="1" s="1"/>
  <c r="N3987" i="1"/>
  <c r="P3987" i="1" s="1"/>
  <c r="N3988" i="1"/>
  <c r="P3988" i="1" s="1"/>
  <c r="N3989" i="1"/>
  <c r="P3989" i="1" s="1"/>
  <c r="N3990" i="1"/>
  <c r="P3990" i="1" s="1"/>
  <c r="N3991" i="1"/>
  <c r="P3991" i="1" s="1"/>
  <c r="N3992" i="1"/>
  <c r="P3992" i="1" s="1"/>
  <c r="N3993" i="1"/>
  <c r="P3993" i="1" s="1"/>
  <c r="N3994" i="1"/>
  <c r="P3994" i="1" s="1"/>
  <c r="N3995" i="1"/>
  <c r="P3995" i="1" s="1"/>
  <c r="N3996" i="1"/>
  <c r="P3996" i="1" s="1"/>
  <c r="N3997" i="1"/>
  <c r="P3997" i="1" s="1"/>
  <c r="N3998" i="1"/>
  <c r="P3998" i="1" s="1"/>
  <c r="N3999" i="1"/>
  <c r="P3999" i="1" s="1"/>
  <c r="N4000" i="1"/>
  <c r="P4000" i="1" s="1"/>
  <c r="N4001" i="1"/>
  <c r="P4001" i="1" s="1"/>
  <c r="N4002" i="1"/>
  <c r="P4002" i="1" s="1"/>
  <c r="N4003" i="1"/>
  <c r="P4003" i="1" s="1"/>
  <c r="N4004" i="1"/>
  <c r="P4004" i="1" s="1"/>
  <c r="N4005" i="1"/>
  <c r="P4005" i="1" s="1"/>
  <c r="N4006" i="1"/>
  <c r="P4006" i="1" s="1"/>
  <c r="N4007" i="1"/>
  <c r="P4007" i="1" s="1"/>
  <c r="N4008" i="1"/>
  <c r="P4008" i="1" s="1"/>
  <c r="N4009" i="1"/>
  <c r="P4009" i="1" s="1"/>
  <c r="N4010" i="1"/>
  <c r="P4010" i="1" s="1"/>
  <c r="N4011" i="1"/>
  <c r="P4011" i="1" s="1"/>
  <c r="N4012" i="1"/>
  <c r="P4012" i="1" s="1"/>
  <c r="N4013" i="1"/>
  <c r="P4013" i="1" s="1"/>
  <c r="N4014" i="1"/>
  <c r="P4014" i="1" s="1"/>
  <c r="N4015" i="1"/>
  <c r="P4015" i="1" s="1"/>
  <c r="N4016" i="1"/>
  <c r="P4016" i="1" s="1"/>
  <c r="N4017" i="1"/>
  <c r="P4017" i="1" s="1"/>
  <c r="N4018" i="1"/>
  <c r="P4018" i="1" s="1"/>
  <c r="N4019" i="1"/>
  <c r="P4019" i="1" s="1"/>
  <c r="N4020" i="1"/>
  <c r="P4020" i="1" s="1"/>
  <c r="N4021" i="1"/>
  <c r="P4021" i="1" s="1"/>
  <c r="N4022" i="1"/>
  <c r="P4022" i="1" s="1"/>
  <c r="N4023" i="1"/>
  <c r="P4023" i="1" s="1"/>
  <c r="N4024" i="1"/>
  <c r="P4024" i="1" s="1"/>
  <c r="N4025" i="1"/>
  <c r="P4025" i="1" s="1"/>
  <c r="N4026" i="1"/>
  <c r="P4026" i="1" s="1"/>
  <c r="N4027" i="1"/>
  <c r="P4027" i="1" s="1"/>
  <c r="N4028" i="1"/>
  <c r="P4028" i="1" s="1"/>
  <c r="N4029" i="1"/>
  <c r="P4029" i="1" s="1"/>
  <c r="N4030" i="1"/>
  <c r="P4030" i="1" s="1"/>
  <c r="N4031" i="1"/>
  <c r="P4031" i="1" s="1"/>
  <c r="N4032" i="1"/>
  <c r="P4032" i="1" s="1"/>
  <c r="N4033" i="1"/>
  <c r="P4033" i="1" s="1"/>
  <c r="N4034" i="1"/>
  <c r="P4034" i="1" s="1"/>
  <c r="N4035" i="1"/>
  <c r="P4035" i="1" s="1"/>
  <c r="N4036" i="1"/>
  <c r="P4036" i="1" s="1"/>
  <c r="N4037" i="1"/>
  <c r="P4037" i="1" s="1"/>
  <c r="N4038" i="1"/>
  <c r="P4038" i="1" s="1"/>
  <c r="N4039" i="1"/>
  <c r="P4039" i="1" s="1"/>
  <c r="N4040" i="1"/>
  <c r="P4040" i="1" s="1"/>
  <c r="N4041" i="1"/>
  <c r="P4041" i="1" s="1"/>
  <c r="N4042" i="1"/>
  <c r="P4042" i="1" s="1"/>
  <c r="N4043" i="1"/>
  <c r="P4043" i="1" s="1"/>
  <c r="N4044" i="1"/>
  <c r="P4044" i="1" s="1"/>
  <c r="N4045" i="1"/>
  <c r="P4045" i="1" s="1"/>
  <c r="N4046" i="1"/>
  <c r="P4046" i="1" s="1"/>
  <c r="N4047" i="1"/>
  <c r="P4047" i="1" s="1"/>
  <c r="N4048" i="1"/>
  <c r="P4048" i="1" s="1"/>
  <c r="N4049" i="1"/>
  <c r="P4049" i="1" s="1"/>
  <c r="N4050" i="1"/>
  <c r="P4050" i="1" s="1"/>
  <c r="N4051" i="1"/>
  <c r="P4051" i="1" s="1"/>
  <c r="N4052" i="1"/>
  <c r="P4052" i="1" s="1"/>
  <c r="N4053" i="1"/>
  <c r="P4053" i="1" s="1"/>
  <c r="N4054" i="1"/>
  <c r="P4054" i="1" s="1"/>
  <c r="N4055" i="1"/>
  <c r="P4055" i="1" s="1"/>
  <c r="N4056" i="1"/>
  <c r="P4056" i="1" s="1"/>
  <c r="N4057" i="1"/>
  <c r="P4057" i="1" s="1"/>
  <c r="N4058" i="1"/>
  <c r="P4058" i="1" s="1"/>
  <c r="N4059" i="1"/>
  <c r="P4059" i="1" s="1"/>
  <c r="N4060" i="1"/>
  <c r="P4060" i="1" s="1"/>
  <c r="N4061" i="1"/>
  <c r="P4061" i="1" s="1"/>
  <c r="N4062" i="1"/>
  <c r="P4062" i="1" s="1"/>
  <c r="N4063" i="1"/>
  <c r="P4063" i="1" s="1"/>
  <c r="N4064" i="1"/>
  <c r="P4064" i="1" s="1"/>
  <c r="N4065" i="1"/>
  <c r="P4065" i="1" s="1"/>
  <c r="N4066" i="1"/>
  <c r="P4066" i="1" s="1"/>
  <c r="N4067" i="1"/>
  <c r="P4067" i="1" s="1"/>
  <c r="N4068" i="1"/>
  <c r="P4068" i="1" s="1"/>
  <c r="N4069" i="1"/>
  <c r="P4069" i="1" s="1"/>
  <c r="N4070" i="1"/>
  <c r="P4070" i="1" s="1"/>
  <c r="N4071" i="1"/>
  <c r="P4071" i="1" s="1"/>
  <c r="N4072" i="1"/>
  <c r="P4072" i="1" s="1"/>
  <c r="N4073" i="1"/>
  <c r="P4073" i="1" s="1"/>
  <c r="N4074" i="1"/>
  <c r="P4074" i="1" s="1"/>
  <c r="N4075" i="1"/>
  <c r="P4075" i="1" s="1"/>
  <c r="N4076" i="1"/>
  <c r="P4076" i="1" s="1"/>
  <c r="N4077" i="1"/>
  <c r="P4077" i="1" s="1"/>
  <c r="N4078" i="1"/>
  <c r="P4078" i="1" s="1"/>
  <c r="N4079" i="1"/>
  <c r="P4079" i="1" s="1"/>
  <c r="N4080" i="1"/>
  <c r="P4080" i="1" s="1"/>
  <c r="N4081" i="1"/>
  <c r="P4081" i="1" s="1"/>
  <c r="N4082" i="1"/>
  <c r="P4082" i="1" s="1"/>
  <c r="N4083" i="1"/>
  <c r="P4083" i="1" s="1"/>
  <c r="N4084" i="1"/>
  <c r="P4084" i="1" s="1"/>
  <c r="N4085" i="1"/>
  <c r="P4085" i="1" s="1"/>
  <c r="N4086" i="1"/>
  <c r="P4086" i="1" s="1"/>
  <c r="N4087" i="1"/>
  <c r="P4087" i="1" s="1"/>
  <c r="N4088" i="1"/>
  <c r="P4088" i="1" s="1"/>
  <c r="N4089" i="1"/>
  <c r="P4089" i="1" s="1"/>
  <c r="N4090" i="1"/>
  <c r="P4090" i="1" s="1"/>
  <c r="N4091" i="1"/>
  <c r="P4091" i="1" s="1"/>
  <c r="N4092" i="1"/>
  <c r="P4092" i="1" s="1"/>
  <c r="N4093" i="1"/>
  <c r="P4093" i="1" s="1"/>
  <c r="N4094" i="1"/>
  <c r="P4094" i="1" s="1"/>
  <c r="N4095" i="1"/>
  <c r="P4095" i="1" s="1"/>
  <c r="N4096" i="1"/>
  <c r="P4096" i="1" s="1"/>
  <c r="N4097" i="1"/>
  <c r="P4097" i="1" s="1"/>
  <c r="N4098" i="1"/>
  <c r="P4098" i="1" s="1"/>
  <c r="N4099" i="1"/>
  <c r="P4099" i="1" s="1"/>
  <c r="N4100" i="1"/>
  <c r="P4100" i="1" s="1"/>
  <c r="N4101" i="1"/>
  <c r="P4101" i="1" s="1"/>
  <c r="N4102" i="1"/>
  <c r="P4102" i="1" s="1"/>
  <c r="N4103" i="1"/>
  <c r="P4103" i="1" s="1"/>
  <c r="N4104" i="1"/>
  <c r="P4104" i="1" s="1"/>
  <c r="N4105" i="1"/>
  <c r="P4105" i="1" s="1"/>
  <c r="N4106" i="1"/>
  <c r="P4106" i="1" s="1"/>
  <c r="N4107" i="1"/>
  <c r="P4107" i="1" s="1"/>
  <c r="N4108" i="1"/>
  <c r="P4108" i="1" s="1"/>
  <c r="N4109" i="1"/>
  <c r="P4109" i="1" s="1"/>
  <c r="N4110" i="1"/>
  <c r="P4110" i="1" s="1"/>
  <c r="N4111" i="1"/>
  <c r="P4111" i="1" s="1"/>
  <c r="N4112" i="1"/>
  <c r="P4112" i="1" s="1"/>
  <c r="N4113" i="1"/>
  <c r="P4113" i="1" s="1"/>
  <c r="N4114" i="1"/>
  <c r="P4114" i="1" s="1"/>
  <c r="N4115" i="1"/>
  <c r="P4115" i="1" s="1"/>
  <c r="N4116" i="1"/>
  <c r="P4116" i="1" s="1"/>
  <c r="N4117" i="1"/>
  <c r="P4117" i="1" s="1"/>
  <c r="N4118" i="1"/>
  <c r="P4118" i="1" s="1"/>
  <c r="N4119" i="1"/>
  <c r="P4119" i="1" s="1"/>
  <c r="N4120" i="1"/>
  <c r="P4120" i="1" s="1"/>
  <c r="N4121" i="1"/>
  <c r="P4121" i="1" s="1"/>
  <c r="N4122" i="1"/>
  <c r="P4122" i="1" s="1"/>
  <c r="N4123" i="1"/>
  <c r="P4123" i="1" s="1"/>
  <c r="N4124" i="1"/>
  <c r="P4124" i="1" s="1"/>
  <c r="N4125" i="1"/>
  <c r="P4125" i="1" s="1"/>
  <c r="N4126" i="1"/>
  <c r="P4126" i="1" s="1"/>
  <c r="N4127" i="1"/>
  <c r="P4127" i="1" s="1"/>
  <c r="N4128" i="1"/>
  <c r="P4128" i="1" s="1"/>
  <c r="N4129" i="1"/>
  <c r="P4129" i="1" s="1"/>
  <c r="N4130" i="1"/>
  <c r="P4130" i="1" s="1"/>
  <c r="N4131" i="1"/>
  <c r="P4131" i="1" s="1"/>
  <c r="N4132" i="1"/>
  <c r="P4132" i="1" s="1"/>
  <c r="N4133" i="1"/>
  <c r="P4133" i="1" s="1"/>
  <c r="N4134" i="1"/>
  <c r="P4134" i="1" s="1"/>
  <c r="N4135" i="1"/>
  <c r="P4135" i="1" s="1"/>
  <c r="N4136" i="1"/>
  <c r="P4136" i="1" s="1"/>
  <c r="N4137" i="1"/>
  <c r="P4137" i="1" s="1"/>
  <c r="N4138" i="1"/>
  <c r="P4138" i="1" s="1"/>
  <c r="N4139" i="1"/>
  <c r="P4139" i="1" s="1"/>
  <c r="N4140" i="1"/>
  <c r="P4140" i="1" s="1"/>
  <c r="N4141" i="1"/>
  <c r="P4141" i="1" s="1"/>
  <c r="N4142" i="1"/>
  <c r="P4142" i="1" s="1"/>
  <c r="N4143" i="1"/>
  <c r="P4143" i="1" s="1"/>
  <c r="N4144" i="1"/>
  <c r="P4144" i="1" s="1"/>
  <c r="N4145" i="1"/>
  <c r="P4145" i="1" s="1"/>
  <c r="N4146" i="1"/>
  <c r="P4146" i="1" s="1"/>
  <c r="N4147" i="1"/>
  <c r="P4147" i="1" s="1"/>
  <c r="N4148" i="1"/>
  <c r="P4148" i="1" s="1"/>
  <c r="N4149" i="1"/>
  <c r="P4149" i="1" s="1"/>
  <c r="N4150" i="1"/>
  <c r="P4150" i="1" s="1"/>
  <c r="N4151" i="1"/>
  <c r="P4151" i="1" s="1"/>
  <c r="N4152" i="1"/>
  <c r="P4152" i="1" s="1"/>
  <c r="N4153" i="1"/>
  <c r="P4153" i="1" s="1"/>
  <c r="N4154" i="1"/>
  <c r="P4154" i="1" s="1"/>
  <c r="N4155" i="1"/>
  <c r="P4155" i="1" s="1"/>
  <c r="N4156" i="1"/>
  <c r="P4156" i="1" s="1"/>
  <c r="N4157" i="1"/>
  <c r="P4157" i="1" s="1"/>
  <c r="N4158" i="1"/>
  <c r="P4158" i="1" s="1"/>
  <c r="N4159" i="1"/>
  <c r="P4159" i="1" s="1"/>
  <c r="N4160" i="1"/>
  <c r="P4160" i="1" s="1"/>
  <c r="N4161" i="1"/>
  <c r="P4161" i="1" s="1"/>
  <c r="N4162" i="1"/>
  <c r="P4162" i="1" s="1"/>
  <c r="N4163" i="1"/>
  <c r="P4163" i="1" s="1"/>
  <c r="N4164" i="1"/>
  <c r="P4164" i="1" s="1"/>
  <c r="N4165" i="1"/>
  <c r="P4165" i="1" s="1"/>
  <c r="N4166" i="1"/>
  <c r="P4166" i="1" s="1"/>
  <c r="N4167" i="1"/>
  <c r="P4167" i="1" s="1"/>
  <c r="N4168" i="1"/>
  <c r="P4168" i="1" s="1"/>
  <c r="N4169" i="1"/>
  <c r="P4169" i="1" s="1"/>
  <c r="N4170" i="1"/>
  <c r="P4170" i="1" s="1"/>
  <c r="N4171" i="1"/>
  <c r="P4171" i="1" s="1"/>
  <c r="N4172" i="1"/>
  <c r="P4172" i="1" s="1"/>
  <c r="N4173" i="1"/>
  <c r="P4173" i="1" s="1"/>
  <c r="N4174" i="1"/>
  <c r="P4174" i="1" s="1"/>
  <c r="N4175" i="1"/>
  <c r="P4175" i="1" s="1"/>
  <c r="N4176" i="1"/>
  <c r="P4176" i="1" s="1"/>
  <c r="N4177" i="1"/>
  <c r="P4177" i="1" s="1"/>
  <c r="N4178" i="1"/>
  <c r="P4178" i="1" s="1"/>
  <c r="N4179" i="1"/>
  <c r="P4179" i="1" s="1"/>
  <c r="N4180" i="1"/>
  <c r="P4180" i="1" s="1"/>
  <c r="N4181" i="1"/>
  <c r="P4181" i="1" s="1"/>
  <c r="N4182" i="1"/>
  <c r="P4182" i="1" s="1"/>
  <c r="N4183" i="1"/>
  <c r="P4183" i="1" s="1"/>
  <c r="N4184" i="1"/>
  <c r="P4184" i="1" s="1"/>
  <c r="N4185" i="1"/>
  <c r="P4185" i="1" s="1"/>
  <c r="N4186" i="1"/>
  <c r="P4186" i="1" s="1"/>
  <c r="N4187" i="1"/>
  <c r="P4187" i="1" s="1"/>
  <c r="N4188" i="1"/>
  <c r="P4188" i="1" s="1"/>
  <c r="N4189" i="1"/>
  <c r="P4189" i="1" s="1"/>
  <c r="N4190" i="1"/>
  <c r="P4190" i="1" s="1"/>
  <c r="N4191" i="1"/>
  <c r="P4191" i="1" s="1"/>
  <c r="N4192" i="1"/>
  <c r="P4192" i="1" s="1"/>
  <c r="N4193" i="1"/>
  <c r="P4193" i="1" s="1"/>
  <c r="N4194" i="1"/>
  <c r="P4194" i="1" s="1"/>
  <c r="N4195" i="1"/>
  <c r="P4195" i="1" s="1"/>
  <c r="N4196" i="1"/>
  <c r="P4196" i="1" s="1"/>
  <c r="N4197" i="1"/>
  <c r="P4197" i="1" s="1"/>
  <c r="N4198" i="1"/>
  <c r="P4198" i="1" s="1"/>
  <c r="N4199" i="1"/>
  <c r="P4199" i="1" s="1"/>
  <c r="N4200" i="1"/>
  <c r="P4200" i="1" s="1"/>
  <c r="N4201" i="1"/>
  <c r="P4201" i="1" s="1"/>
  <c r="N4202" i="1"/>
  <c r="P4202" i="1" s="1"/>
  <c r="N4203" i="1"/>
  <c r="P4203" i="1" s="1"/>
  <c r="N4204" i="1"/>
  <c r="P4204" i="1" s="1"/>
  <c r="N4205" i="1"/>
  <c r="P4205" i="1" s="1"/>
  <c r="N4206" i="1"/>
  <c r="P4206" i="1" s="1"/>
  <c r="N4207" i="1"/>
  <c r="P4207" i="1" s="1"/>
  <c r="N4208" i="1"/>
  <c r="P4208" i="1" s="1"/>
  <c r="N4209" i="1"/>
  <c r="P4209" i="1" s="1"/>
  <c r="N4210" i="1"/>
  <c r="P4210" i="1" s="1"/>
  <c r="N4211" i="1"/>
  <c r="P4211" i="1" s="1"/>
  <c r="N4212" i="1"/>
  <c r="P4212" i="1" s="1"/>
  <c r="N4213" i="1"/>
  <c r="P4213" i="1" s="1"/>
  <c r="N4214" i="1"/>
  <c r="P4214" i="1" s="1"/>
  <c r="N4215" i="1"/>
  <c r="P4215" i="1" s="1"/>
  <c r="N4216" i="1"/>
  <c r="P4216" i="1" s="1"/>
  <c r="N4217" i="1"/>
  <c r="P4217" i="1" s="1"/>
  <c r="N4218" i="1"/>
  <c r="P4218" i="1" s="1"/>
  <c r="N4219" i="1"/>
  <c r="P4219" i="1" s="1"/>
  <c r="N4220" i="1"/>
  <c r="P4220" i="1" s="1"/>
  <c r="N4221" i="1"/>
  <c r="P4221" i="1" s="1"/>
  <c r="N4222" i="1"/>
  <c r="P4222" i="1" s="1"/>
  <c r="N4223" i="1"/>
  <c r="P4223" i="1" s="1"/>
  <c r="N4224" i="1"/>
  <c r="P4224" i="1" s="1"/>
  <c r="N4225" i="1"/>
  <c r="P4225" i="1" s="1"/>
  <c r="N4226" i="1"/>
  <c r="P4226" i="1" s="1"/>
  <c r="N4227" i="1"/>
  <c r="P4227" i="1" s="1"/>
  <c r="N4228" i="1"/>
  <c r="P4228" i="1" s="1"/>
  <c r="N4229" i="1"/>
  <c r="P4229" i="1" s="1"/>
  <c r="N4230" i="1"/>
  <c r="P4230" i="1" s="1"/>
  <c r="N4231" i="1"/>
  <c r="P4231" i="1" s="1"/>
  <c r="N4232" i="1"/>
  <c r="P4232" i="1" s="1"/>
  <c r="N4233" i="1"/>
  <c r="P4233" i="1" s="1"/>
  <c r="N4234" i="1"/>
  <c r="P4234" i="1" s="1"/>
  <c r="N4235" i="1"/>
  <c r="P4235" i="1" s="1"/>
  <c r="N4236" i="1"/>
  <c r="P4236" i="1" s="1"/>
  <c r="N4237" i="1"/>
  <c r="P4237" i="1" s="1"/>
  <c r="N4238" i="1"/>
  <c r="P4238" i="1" s="1"/>
  <c r="N4239" i="1"/>
  <c r="P4239" i="1" s="1"/>
  <c r="N4240" i="1"/>
  <c r="P4240" i="1" s="1"/>
  <c r="N4241" i="1"/>
  <c r="P4241" i="1" s="1"/>
  <c r="N4242" i="1"/>
  <c r="P4242" i="1" s="1"/>
  <c r="N4243" i="1"/>
  <c r="P4243" i="1" s="1"/>
  <c r="N4244" i="1"/>
  <c r="P4244" i="1" s="1"/>
  <c r="N4245" i="1"/>
  <c r="P4245" i="1" s="1"/>
  <c r="N4246" i="1"/>
  <c r="P4246" i="1" s="1"/>
  <c r="N4247" i="1"/>
  <c r="P4247" i="1" s="1"/>
  <c r="N4248" i="1"/>
  <c r="P4248" i="1" s="1"/>
  <c r="N4249" i="1"/>
  <c r="P4249" i="1" s="1"/>
  <c r="N4250" i="1"/>
  <c r="P4250" i="1" s="1"/>
  <c r="N4251" i="1"/>
  <c r="P4251" i="1" s="1"/>
  <c r="N4252" i="1"/>
  <c r="P4252" i="1" s="1"/>
  <c r="N4253" i="1"/>
  <c r="P4253" i="1" s="1"/>
  <c r="N4254" i="1"/>
  <c r="P4254" i="1" s="1"/>
  <c r="N4255" i="1"/>
  <c r="P4255" i="1" s="1"/>
  <c r="N4256" i="1"/>
  <c r="P4256" i="1" s="1"/>
  <c r="N4257" i="1"/>
  <c r="P4257" i="1" s="1"/>
  <c r="N4258" i="1"/>
  <c r="P4258" i="1" s="1"/>
  <c r="N4259" i="1"/>
  <c r="P4259" i="1" s="1"/>
  <c r="N4260" i="1"/>
  <c r="P4260" i="1" s="1"/>
  <c r="N4261" i="1"/>
  <c r="P4261" i="1" s="1"/>
  <c r="N4262" i="1"/>
  <c r="P4262" i="1" s="1"/>
  <c r="N4263" i="1"/>
  <c r="P4263" i="1" s="1"/>
  <c r="N4264" i="1"/>
  <c r="P4264" i="1" s="1"/>
  <c r="N4265" i="1"/>
  <c r="P4265" i="1" s="1"/>
  <c r="N4266" i="1"/>
  <c r="P4266" i="1" s="1"/>
  <c r="N4267" i="1"/>
  <c r="P4267" i="1" s="1"/>
  <c r="N4268" i="1"/>
  <c r="P4268" i="1" s="1"/>
  <c r="N4269" i="1"/>
  <c r="P4269" i="1" s="1"/>
  <c r="N4270" i="1"/>
  <c r="P4270" i="1" s="1"/>
  <c r="N4271" i="1"/>
  <c r="P4271" i="1" s="1"/>
  <c r="N4272" i="1"/>
  <c r="P4272" i="1" s="1"/>
  <c r="N4273" i="1"/>
  <c r="P4273" i="1" s="1"/>
  <c r="N4274" i="1"/>
  <c r="P4274" i="1" s="1"/>
  <c r="N4275" i="1"/>
  <c r="P4275" i="1" s="1"/>
  <c r="N4276" i="1"/>
  <c r="P4276" i="1" s="1"/>
  <c r="N4277" i="1"/>
  <c r="P4277" i="1" s="1"/>
  <c r="N4278" i="1"/>
  <c r="P4278" i="1" s="1"/>
  <c r="N4279" i="1"/>
  <c r="P4279" i="1" s="1"/>
  <c r="N4280" i="1"/>
  <c r="P4280" i="1" s="1"/>
  <c r="N4281" i="1"/>
  <c r="P4281" i="1" s="1"/>
  <c r="N4282" i="1"/>
  <c r="P4282" i="1" s="1"/>
  <c r="N4283" i="1"/>
  <c r="P4283" i="1" s="1"/>
  <c r="N4284" i="1"/>
  <c r="P4284" i="1" s="1"/>
  <c r="N4285" i="1"/>
  <c r="P4285" i="1" s="1"/>
  <c r="N4286" i="1"/>
  <c r="P4286" i="1" s="1"/>
  <c r="N4287" i="1"/>
  <c r="P4287" i="1" s="1"/>
  <c r="N4288" i="1"/>
  <c r="P4288" i="1" s="1"/>
  <c r="N4289" i="1"/>
  <c r="P4289" i="1" s="1"/>
  <c r="N4290" i="1"/>
  <c r="P4290" i="1" s="1"/>
  <c r="N4291" i="1"/>
  <c r="P4291" i="1" s="1"/>
  <c r="N4292" i="1"/>
  <c r="P4292" i="1" s="1"/>
  <c r="N4293" i="1"/>
  <c r="P4293" i="1" s="1"/>
  <c r="N4294" i="1"/>
  <c r="P4294" i="1" s="1"/>
  <c r="N4295" i="1"/>
  <c r="P4295" i="1" s="1"/>
  <c r="N4296" i="1"/>
  <c r="P4296" i="1" s="1"/>
  <c r="N4297" i="1"/>
  <c r="P4297" i="1" s="1"/>
  <c r="N4298" i="1"/>
  <c r="P4298" i="1" s="1"/>
  <c r="N4299" i="1"/>
  <c r="P4299" i="1" s="1"/>
  <c r="N4300" i="1"/>
  <c r="P4300" i="1" s="1"/>
  <c r="N4301" i="1"/>
  <c r="P4301" i="1" s="1"/>
  <c r="N4302" i="1"/>
  <c r="P4302" i="1" s="1"/>
  <c r="N4303" i="1"/>
  <c r="P4303" i="1" s="1"/>
  <c r="N4304" i="1"/>
  <c r="P4304" i="1" s="1"/>
  <c r="N4305" i="1"/>
  <c r="P4305" i="1" s="1"/>
  <c r="N4306" i="1"/>
  <c r="P4306" i="1" s="1"/>
  <c r="N4307" i="1"/>
  <c r="P4307" i="1" s="1"/>
  <c r="N4308" i="1"/>
  <c r="P4308" i="1" s="1"/>
  <c r="N4309" i="1"/>
  <c r="P4309" i="1" s="1"/>
  <c r="N4310" i="1"/>
  <c r="P4310" i="1" s="1"/>
  <c r="N4311" i="1"/>
  <c r="P4311" i="1" s="1"/>
  <c r="N4312" i="1"/>
  <c r="P4312" i="1" s="1"/>
  <c r="N4313" i="1"/>
  <c r="P4313" i="1" s="1"/>
  <c r="N4314" i="1"/>
  <c r="P4314" i="1" s="1"/>
  <c r="N4315" i="1"/>
  <c r="P4315" i="1" s="1"/>
  <c r="N4316" i="1"/>
  <c r="P4316" i="1" s="1"/>
  <c r="N4317" i="1"/>
  <c r="P4317" i="1" s="1"/>
  <c r="N4318" i="1"/>
  <c r="P4318" i="1" s="1"/>
  <c r="N4319" i="1"/>
  <c r="P4319" i="1" s="1"/>
  <c r="N4320" i="1"/>
  <c r="P4320" i="1" s="1"/>
  <c r="N4321" i="1"/>
  <c r="P4321" i="1" s="1"/>
  <c r="N4322" i="1"/>
  <c r="P4322" i="1" s="1"/>
  <c r="N4323" i="1"/>
  <c r="P4323" i="1" s="1"/>
  <c r="N4324" i="1"/>
  <c r="P4324" i="1" s="1"/>
  <c r="N4325" i="1"/>
  <c r="P4325" i="1" s="1"/>
  <c r="N4326" i="1"/>
  <c r="P4326" i="1" s="1"/>
  <c r="N4327" i="1"/>
  <c r="P4327" i="1" s="1"/>
  <c r="N4328" i="1"/>
  <c r="P4328" i="1" s="1"/>
  <c r="N4329" i="1"/>
  <c r="P4329" i="1" s="1"/>
  <c r="N4330" i="1"/>
  <c r="P4330" i="1" s="1"/>
  <c r="N4331" i="1"/>
  <c r="P4331" i="1" s="1"/>
  <c r="N4332" i="1"/>
  <c r="P4332" i="1" s="1"/>
  <c r="N4333" i="1"/>
  <c r="P4333" i="1" s="1"/>
  <c r="N4334" i="1"/>
  <c r="P4334" i="1" s="1"/>
  <c r="N4335" i="1"/>
  <c r="P4335" i="1" s="1"/>
  <c r="N4336" i="1"/>
  <c r="P4336" i="1" s="1"/>
  <c r="N4337" i="1"/>
  <c r="P4337" i="1" s="1"/>
  <c r="N4338" i="1"/>
  <c r="P4338" i="1" s="1"/>
  <c r="N4339" i="1"/>
  <c r="P4339" i="1" s="1"/>
  <c r="N4340" i="1"/>
  <c r="P4340" i="1" s="1"/>
  <c r="N4341" i="1"/>
  <c r="P4341" i="1" s="1"/>
  <c r="N4342" i="1"/>
  <c r="P4342" i="1" s="1"/>
  <c r="N4343" i="1"/>
  <c r="P4343" i="1" s="1"/>
  <c r="N4344" i="1"/>
  <c r="P4344" i="1" s="1"/>
  <c r="N4345" i="1"/>
  <c r="P4345" i="1" s="1"/>
  <c r="N4346" i="1"/>
  <c r="P4346" i="1" s="1"/>
  <c r="N4347" i="1"/>
  <c r="P4347" i="1" s="1"/>
  <c r="N4348" i="1"/>
  <c r="P4348" i="1" s="1"/>
  <c r="N4349" i="1"/>
  <c r="P4349" i="1" s="1"/>
  <c r="N4350" i="1"/>
  <c r="P4350" i="1" s="1"/>
  <c r="N4351" i="1"/>
  <c r="P4351" i="1" s="1"/>
  <c r="N4352" i="1"/>
  <c r="P4352" i="1" s="1"/>
  <c r="N4353" i="1"/>
  <c r="P4353" i="1" s="1"/>
  <c r="N4354" i="1"/>
  <c r="P4354" i="1" s="1"/>
  <c r="N4355" i="1"/>
  <c r="P4355" i="1" s="1"/>
  <c r="N4356" i="1"/>
  <c r="P4356" i="1" s="1"/>
  <c r="N4357" i="1"/>
  <c r="P4357" i="1" s="1"/>
  <c r="N4358" i="1"/>
  <c r="P4358" i="1" s="1"/>
  <c r="N4359" i="1"/>
  <c r="P4359" i="1" s="1"/>
  <c r="N4360" i="1"/>
  <c r="P4360" i="1" s="1"/>
  <c r="N4361" i="1"/>
  <c r="P4361" i="1" s="1"/>
  <c r="N4362" i="1"/>
  <c r="P4362" i="1" s="1"/>
  <c r="N4363" i="1"/>
  <c r="P4363" i="1" s="1"/>
  <c r="N4364" i="1"/>
  <c r="P4364" i="1" s="1"/>
  <c r="N4365" i="1"/>
  <c r="P4365" i="1" s="1"/>
  <c r="N4366" i="1"/>
  <c r="P4366" i="1" s="1"/>
  <c r="N4367" i="1"/>
  <c r="P4367" i="1" s="1"/>
  <c r="N4368" i="1"/>
  <c r="P4368" i="1" s="1"/>
  <c r="N4369" i="1"/>
  <c r="P4369" i="1" s="1"/>
  <c r="N4370" i="1"/>
  <c r="P4370" i="1" s="1"/>
  <c r="N4371" i="1"/>
  <c r="P4371" i="1" s="1"/>
  <c r="N4372" i="1"/>
  <c r="P4372" i="1" s="1"/>
  <c r="N4373" i="1"/>
  <c r="P4373" i="1" s="1"/>
  <c r="N4374" i="1"/>
  <c r="P4374" i="1" s="1"/>
  <c r="N4375" i="1"/>
  <c r="P4375" i="1" s="1"/>
  <c r="N4376" i="1"/>
  <c r="P4376" i="1" s="1"/>
  <c r="N4377" i="1"/>
  <c r="P4377" i="1" s="1"/>
  <c r="N4378" i="1"/>
  <c r="P4378" i="1" s="1"/>
  <c r="N4379" i="1"/>
  <c r="P4379" i="1" s="1"/>
  <c r="N4380" i="1"/>
  <c r="P4380" i="1" s="1"/>
  <c r="N4381" i="1"/>
  <c r="P4381" i="1" s="1"/>
  <c r="N4382" i="1"/>
  <c r="P4382" i="1" s="1"/>
  <c r="N4383" i="1"/>
  <c r="P4383" i="1" s="1"/>
  <c r="N4384" i="1"/>
  <c r="P4384" i="1" s="1"/>
  <c r="N4385" i="1"/>
  <c r="P4385" i="1" s="1"/>
  <c r="N4386" i="1"/>
  <c r="P4386" i="1" s="1"/>
  <c r="N4387" i="1"/>
  <c r="P4387" i="1" s="1"/>
  <c r="N4388" i="1"/>
  <c r="P4388" i="1" s="1"/>
  <c r="N4389" i="1"/>
  <c r="P4389" i="1" s="1"/>
  <c r="N4390" i="1"/>
  <c r="P4390" i="1" s="1"/>
  <c r="N4391" i="1"/>
  <c r="P4391" i="1" s="1"/>
  <c r="N4392" i="1"/>
  <c r="P4392" i="1" s="1"/>
  <c r="N4393" i="1"/>
  <c r="P4393" i="1" s="1"/>
  <c r="N4394" i="1"/>
  <c r="P4394" i="1" s="1"/>
  <c r="N4395" i="1"/>
  <c r="P4395" i="1" s="1"/>
  <c r="N4396" i="1"/>
  <c r="P4396" i="1" s="1"/>
  <c r="N4397" i="1"/>
  <c r="P4397" i="1" s="1"/>
  <c r="N4398" i="1"/>
  <c r="P4398" i="1" s="1"/>
  <c r="N4399" i="1"/>
  <c r="P4399" i="1" s="1"/>
  <c r="N4400" i="1"/>
  <c r="P4400" i="1" s="1"/>
  <c r="N4401" i="1"/>
  <c r="P4401" i="1" s="1"/>
  <c r="N4402" i="1"/>
  <c r="P4402" i="1" s="1"/>
  <c r="N4403" i="1"/>
  <c r="P4403" i="1" s="1"/>
  <c r="N4404" i="1"/>
  <c r="P4404" i="1" s="1"/>
  <c r="N4405" i="1"/>
  <c r="P4405" i="1" s="1"/>
  <c r="N4406" i="1"/>
  <c r="P4406" i="1" s="1"/>
  <c r="N4407" i="1"/>
  <c r="P4407" i="1" s="1"/>
  <c r="N4408" i="1"/>
  <c r="P4408" i="1" s="1"/>
  <c r="N4409" i="1"/>
  <c r="P4409" i="1" s="1"/>
  <c r="N4410" i="1"/>
  <c r="P4410" i="1" s="1"/>
  <c r="N4411" i="1"/>
  <c r="P4411" i="1" s="1"/>
  <c r="N4412" i="1"/>
  <c r="P4412" i="1" s="1"/>
  <c r="N4413" i="1"/>
  <c r="P4413" i="1" s="1"/>
  <c r="N4414" i="1"/>
  <c r="P4414" i="1" s="1"/>
  <c r="N4415" i="1"/>
  <c r="P4415" i="1" s="1"/>
  <c r="N4416" i="1"/>
  <c r="P4416" i="1" s="1"/>
  <c r="N4417" i="1"/>
  <c r="P4417" i="1" s="1"/>
  <c r="N4418" i="1"/>
  <c r="P4418" i="1" s="1"/>
  <c r="N4419" i="1"/>
  <c r="P4419" i="1" s="1"/>
  <c r="N4420" i="1"/>
  <c r="P4420" i="1" s="1"/>
  <c r="N4421" i="1"/>
  <c r="P4421" i="1" s="1"/>
  <c r="N4422" i="1"/>
  <c r="P4422" i="1" s="1"/>
  <c r="N4423" i="1"/>
  <c r="P4423" i="1" s="1"/>
  <c r="N4424" i="1"/>
  <c r="P4424" i="1" s="1"/>
  <c r="N4425" i="1"/>
  <c r="P4425" i="1" s="1"/>
  <c r="N4426" i="1"/>
  <c r="P4426" i="1" s="1"/>
  <c r="N4427" i="1"/>
  <c r="P4427" i="1" s="1"/>
  <c r="N4428" i="1"/>
  <c r="P4428" i="1" s="1"/>
  <c r="N4429" i="1"/>
  <c r="P4429" i="1" s="1"/>
  <c r="N4430" i="1"/>
  <c r="P4430" i="1" s="1"/>
  <c r="N4431" i="1"/>
  <c r="P4431" i="1" s="1"/>
  <c r="N4432" i="1"/>
  <c r="P4432" i="1" s="1"/>
  <c r="N4433" i="1"/>
  <c r="P4433" i="1" s="1"/>
  <c r="N4434" i="1"/>
  <c r="P4434" i="1" s="1"/>
  <c r="N4435" i="1"/>
  <c r="P4435" i="1" s="1"/>
  <c r="N4436" i="1"/>
  <c r="P4436" i="1" s="1"/>
  <c r="N4437" i="1"/>
  <c r="P4437" i="1" s="1"/>
  <c r="N4438" i="1"/>
  <c r="P4438" i="1" s="1"/>
  <c r="N4439" i="1"/>
  <c r="P4439" i="1" s="1"/>
  <c r="N4440" i="1"/>
  <c r="P4440" i="1" s="1"/>
  <c r="N4441" i="1"/>
  <c r="P4441" i="1" s="1"/>
  <c r="N4442" i="1"/>
  <c r="P4442" i="1" s="1"/>
  <c r="N4443" i="1"/>
  <c r="P4443" i="1" s="1"/>
  <c r="N4444" i="1"/>
  <c r="P4444" i="1" s="1"/>
  <c r="N4445" i="1"/>
  <c r="P4445" i="1" s="1"/>
  <c r="N4446" i="1"/>
  <c r="P4446" i="1" s="1"/>
  <c r="N4447" i="1"/>
  <c r="P4447" i="1" s="1"/>
  <c r="N4448" i="1"/>
  <c r="P4448" i="1" s="1"/>
  <c r="N4449" i="1"/>
  <c r="P4449" i="1" s="1"/>
  <c r="N4450" i="1"/>
  <c r="P4450" i="1" s="1"/>
  <c r="N4451" i="1"/>
  <c r="P4451" i="1" s="1"/>
  <c r="N4452" i="1"/>
  <c r="P4452" i="1" s="1"/>
  <c r="N4453" i="1"/>
  <c r="P4453" i="1" s="1"/>
  <c r="N4454" i="1"/>
  <c r="P4454" i="1" s="1"/>
  <c r="N4455" i="1"/>
  <c r="P4455" i="1" s="1"/>
  <c r="N4456" i="1"/>
  <c r="P4456" i="1" s="1"/>
  <c r="N4457" i="1"/>
  <c r="P4457" i="1" s="1"/>
  <c r="N4458" i="1"/>
  <c r="P4458" i="1" s="1"/>
  <c r="N4459" i="1"/>
  <c r="P4459" i="1" s="1"/>
  <c r="N4460" i="1"/>
  <c r="P4460" i="1" s="1"/>
  <c r="N4461" i="1"/>
  <c r="P4461" i="1" s="1"/>
  <c r="N4462" i="1"/>
  <c r="P4462" i="1" s="1"/>
  <c r="N4463" i="1"/>
  <c r="P4463" i="1" s="1"/>
  <c r="N4464" i="1"/>
  <c r="P4464" i="1" s="1"/>
  <c r="N4465" i="1"/>
  <c r="P4465" i="1" s="1"/>
  <c r="N4466" i="1"/>
  <c r="P4466" i="1" s="1"/>
  <c r="N4467" i="1"/>
  <c r="P4467" i="1" s="1"/>
  <c r="N4468" i="1"/>
  <c r="P4468" i="1" s="1"/>
  <c r="N4469" i="1"/>
  <c r="P4469" i="1" s="1"/>
  <c r="N4470" i="1"/>
  <c r="P4470" i="1" s="1"/>
  <c r="N4471" i="1"/>
  <c r="P4471" i="1" s="1"/>
  <c r="N4472" i="1"/>
  <c r="P4472" i="1" s="1"/>
  <c r="N4473" i="1"/>
  <c r="P4473" i="1" s="1"/>
  <c r="N4474" i="1"/>
  <c r="P4474" i="1" s="1"/>
  <c r="N4475" i="1"/>
  <c r="P4475" i="1" s="1"/>
  <c r="N4476" i="1"/>
  <c r="P4476" i="1" s="1"/>
  <c r="N4477" i="1"/>
  <c r="P4477" i="1" s="1"/>
  <c r="N4478" i="1"/>
  <c r="P4478" i="1" s="1"/>
  <c r="N4479" i="1"/>
  <c r="P4479" i="1" s="1"/>
  <c r="N4480" i="1"/>
  <c r="P4480" i="1" s="1"/>
  <c r="N4481" i="1"/>
  <c r="P4481" i="1" s="1"/>
  <c r="N4482" i="1"/>
  <c r="P4482" i="1" s="1"/>
  <c r="N4483" i="1"/>
  <c r="P4483" i="1" s="1"/>
  <c r="N4484" i="1"/>
  <c r="P4484" i="1" s="1"/>
  <c r="N4485" i="1"/>
  <c r="P4485" i="1" s="1"/>
  <c r="N4486" i="1"/>
  <c r="P4486" i="1" s="1"/>
  <c r="N4487" i="1"/>
  <c r="P4487" i="1" s="1"/>
  <c r="N4488" i="1"/>
  <c r="P4488" i="1" s="1"/>
  <c r="N4489" i="1"/>
  <c r="P4489" i="1" s="1"/>
  <c r="N4490" i="1"/>
  <c r="P4490" i="1" s="1"/>
  <c r="N4491" i="1"/>
  <c r="P4491" i="1" s="1"/>
  <c r="N4492" i="1"/>
  <c r="P4492" i="1" s="1"/>
  <c r="N4493" i="1"/>
  <c r="P4493" i="1" s="1"/>
  <c r="N4494" i="1"/>
  <c r="P4494" i="1" s="1"/>
  <c r="N4495" i="1"/>
  <c r="P4495" i="1" s="1"/>
  <c r="N4496" i="1"/>
  <c r="P4496" i="1" s="1"/>
  <c r="N4497" i="1"/>
  <c r="P4497" i="1" s="1"/>
  <c r="N4498" i="1"/>
  <c r="P4498" i="1" s="1"/>
  <c r="N4499" i="1"/>
  <c r="P4499" i="1" s="1"/>
  <c r="N4500" i="1"/>
  <c r="P4500" i="1" s="1"/>
  <c r="N4501" i="1"/>
  <c r="P4501" i="1" s="1"/>
  <c r="N4502" i="1"/>
  <c r="P4502" i="1" s="1"/>
  <c r="N4503" i="1"/>
  <c r="P4503" i="1" s="1"/>
  <c r="N4504" i="1"/>
  <c r="P4504" i="1" s="1"/>
  <c r="N4505" i="1"/>
  <c r="P4505" i="1" s="1"/>
  <c r="N4506" i="1"/>
  <c r="P4506" i="1" s="1"/>
  <c r="N4507" i="1"/>
  <c r="P4507" i="1" s="1"/>
  <c r="N4508" i="1"/>
  <c r="P4508" i="1" s="1"/>
  <c r="N4509" i="1"/>
  <c r="P4509" i="1" s="1"/>
  <c r="N4510" i="1"/>
  <c r="P4510" i="1" s="1"/>
  <c r="N4511" i="1"/>
  <c r="P4511" i="1" s="1"/>
  <c r="N4512" i="1"/>
  <c r="P4512" i="1" s="1"/>
  <c r="N4513" i="1"/>
  <c r="P4513" i="1" s="1"/>
  <c r="N4514" i="1"/>
  <c r="P4514" i="1" s="1"/>
  <c r="N4515" i="1"/>
  <c r="P4515" i="1" s="1"/>
  <c r="N4516" i="1"/>
  <c r="P4516" i="1" s="1"/>
  <c r="N4517" i="1"/>
  <c r="P4517" i="1" s="1"/>
  <c r="N4518" i="1"/>
  <c r="P4518" i="1" s="1"/>
  <c r="N4519" i="1"/>
  <c r="P4519" i="1" s="1"/>
  <c r="N4520" i="1"/>
  <c r="P4520" i="1" s="1"/>
  <c r="N4521" i="1"/>
  <c r="P4521" i="1" s="1"/>
  <c r="N4522" i="1"/>
  <c r="P4522" i="1" s="1"/>
  <c r="N4523" i="1"/>
  <c r="P4523" i="1" s="1"/>
  <c r="N4524" i="1"/>
  <c r="P4524" i="1" s="1"/>
  <c r="N4525" i="1"/>
  <c r="P4525" i="1" s="1"/>
  <c r="N4526" i="1"/>
  <c r="P4526" i="1" s="1"/>
  <c r="N4527" i="1"/>
  <c r="P4527" i="1" s="1"/>
  <c r="N4528" i="1"/>
  <c r="P4528" i="1" s="1"/>
  <c r="N4529" i="1"/>
  <c r="P4529" i="1" s="1"/>
  <c r="N4530" i="1"/>
  <c r="P4530" i="1" s="1"/>
  <c r="N4531" i="1"/>
  <c r="P4531" i="1" s="1"/>
  <c r="N4532" i="1"/>
  <c r="P4532" i="1" s="1"/>
  <c r="N4533" i="1"/>
  <c r="P4533" i="1" s="1"/>
  <c r="N4534" i="1"/>
  <c r="P4534" i="1" s="1"/>
  <c r="N4535" i="1"/>
  <c r="P4535" i="1" s="1"/>
  <c r="N4536" i="1"/>
  <c r="P4536" i="1" s="1"/>
  <c r="N4537" i="1"/>
  <c r="P4537" i="1" s="1"/>
  <c r="N4538" i="1"/>
  <c r="P4538" i="1" s="1"/>
  <c r="N4539" i="1"/>
  <c r="P4539" i="1" s="1"/>
  <c r="N4540" i="1"/>
  <c r="P4540" i="1" s="1"/>
  <c r="N4541" i="1"/>
  <c r="P4541" i="1" s="1"/>
  <c r="N4542" i="1"/>
  <c r="P4542" i="1" s="1"/>
  <c r="N4543" i="1"/>
  <c r="P4543" i="1" s="1"/>
  <c r="N4544" i="1"/>
  <c r="P4544" i="1" s="1"/>
  <c r="N4545" i="1"/>
  <c r="P4545" i="1" s="1"/>
  <c r="N4546" i="1"/>
  <c r="P4546" i="1" s="1"/>
  <c r="N4547" i="1"/>
  <c r="P4547" i="1" s="1"/>
  <c r="N4548" i="1"/>
  <c r="P4548" i="1" s="1"/>
  <c r="N4549" i="1"/>
  <c r="P4549" i="1" s="1"/>
  <c r="N4550" i="1"/>
  <c r="P4550" i="1" s="1"/>
  <c r="N4551" i="1"/>
  <c r="P4551" i="1" s="1"/>
  <c r="N4552" i="1"/>
  <c r="P4552" i="1" s="1"/>
  <c r="N4553" i="1"/>
  <c r="P4553" i="1" s="1"/>
  <c r="N4554" i="1"/>
  <c r="P4554" i="1" s="1"/>
  <c r="N4555" i="1"/>
  <c r="P4555" i="1" s="1"/>
  <c r="N4556" i="1"/>
  <c r="P4556" i="1" s="1"/>
  <c r="N4557" i="1"/>
  <c r="P4557" i="1" s="1"/>
  <c r="N4558" i="1"/>
  <c r="P4558" i="1" s="1"/>
  <c r="N4559" i="1"/>
  <c r="P4559" i="1" s="1"/>
  <c r="N4560" i="1"/>
  <c r="P4560" i="1" s="1"/>
  <c r="N4561" i="1"/>
  <c r="P4561" i="1" s="1"/>
  <c r="N4562" i="1"/>
  <c r="P4562" i="1" s="1"/>
  <c r="N4563" i="1"/>
  <c r="P4563" i="1" s="1"/>
  <c r="N4564" i="1"/>
  <c r="P4564" i="1" s="1"/>
  <c r="N4565" i="1"/>
  <c r="P4565" i="1" s="1"/>
  <c r="N4566" i="1"/>
  <c r="P4566" i="1" s="1"/>
  <c r="N4567" i="1"/>
  <c r="P4567" i="1" s="1"/>
  <c r="N4568" i="1"/>
  <c r="P4568" i="1" s="1"/>
  <c r="N4569" i="1"/>
  <c r="P4569" i="1" s="1"/>
  <c r="N4570" i="1"/>
  <c r="P4570" i="1" s="1"/>
  <c r="N4571" i="1"/>
  <c r="P4571" i="1" s="1"/>
  <c r="N4572" i="1"/>
  <c r="P4572" i="1" s="1"/>
  <c r="N4573" i="1"/>
  <c r="P4573" i="1" s="1"/>
  <c r="N4574" i="1"/>
  <c r="P4574" i="1" s="1"/>
  <c r="N4575" i="1"/>
  <c r="P4575" i="1" s="1"/>
  <c r="N4576" i="1"/>
  <c r="P4576" i="1" s="1"/>
  <c r="N4577" i="1"/>
  <c r="P4577" i="1" s="1"/>
  <c r="N4578" i="1"/>
  <c r="P4578" i="1" s="1"/>
  <c r="N4579" i="1"/>
  <c r="P4579" i="1" s="1"/>
  <c r="N4580" i="1"/>
  <c r="P4580" i="1" s="1"/>
  <c r="N4581" i="1"/>
  <c r="P4581" i="1" s="1"/>
  <c r="N4582" i="1"/>
  <c r="P4582" i="1" s="1"/>
  <c r="N4583" i="1"/>
  <c r="P4583" i="1" s="1"/>
  <c r="N4584" i="1"/>
  <c r="P4584" i="1" s="1"/>
  <c r="N4585" i="1"/>
  <c r="P4585" i="1" s="1"/>
  <c r="N4586" i="1"/>
  <c r="P4586" i="1" s="1"/>
  <c r="N4587" i="1"/>
  <c r="P4587" i="1" s="1"/>
  <c r="N4588" i="1"/>
  <c r="P4588" i="1" s="1"/>
  <c r="N4589" i="1"/>
  <c r="P4589" i="1" s="1"/>
  <c r="N4590" i="1"/>
  <c r="P4590" i="1" s="1"/>
  <c r="N4591" i="1"/>
  <c r="P4591" i="1" s="1"/>
  <c r="N4592" i="1"/>
  <c r="P4592" i="1" s="1"/>
  <c r="N4593" i="1"/>
  <c r="P4593" i="1" s="1"/>
  <c r="N4594" i="1"/>
  <c r="P4594" i="1" s="1"/>
  <c r="N4595" i="1"/>
  <c r="P4595" i="1" s="1"/>
  <c r="N4596" i="1"/>
  <c r="P4596" i="1" s="1"/>
  <c r="N4597" i="1"/>
  <c r="P4597" i="1" s="1"/>
  <c r="N4598" i="1"/>
  <c r="P4598" i="1" s="1"/>
  <c r="N4599" i="1"/>
  <c r="P4599" i="1" s="1"/>
  <c r="N4600" i="1"/>
  <c r="P4600" i="1" s="1"/>
  <c r="N4601" i="1"/>
  <c r="P4601" i="1" s="1"/>
  <c r="N4602" i="1"/>
  <c r="P4602" i="1" s="1"/>
  <c r="N4603" i="1"/>
  <c r="P4603" i="1" s="1"/>
  <c r="N4604" i="1"/>
  <c r="P4604" i="1" s="1"/>
  <c r="N4605" i="1"/>
  <c r="P4605" i="1" s="1"/>
  <c r="N4606" i="1"/>
  <c r="P4606" i="1" s="1"/>
  <c r="N4607" i="1"/>
  <c r="P4607" i="1" s="1"/>
  <c r="N4608" i="1"/>
  <c r="P4608" i="1" s="1"/>
  <c r="N4609" i="1"/>
  <c r="P4609" i="1" s="1"/>
  <c r="N4610" i="1"/>
  <c r="P4610" i="1" s="1"/>
  <c r="N4611" i="1"/>
  <c r="P4611" i="1" s="1"/>
  <c r="N4612" i="1"/>
  <c r="P4612" i="1" s="1"/>
  <c r="N4613" i="1"/>
  <c r="P4613" i="1" s="1"/>
  <c r="N4614" i="1"/>
  <c r="P4614" i="1" s="1"/>
  <c r="N4615" i="1"/>
  <c r="P4615" i="1" s="1"/>
  <c r="N4616" i="1"/>
  <c r="P4616" i="1" s="1"/>
  <c r="N4617" i="1"/>
  <c r="P4617" i="1" s="1"/>
  <c r="N4618" i="1"/>
  <c r="P4618" i="1" s="1"/>
  <c r="N4619" i="1"/>
  <c r="P4619" i="1" s="1"/>
  <c r="N4620" i="1"/>
  <c r="P4620" i="1" s="1"/>
  <c r="N4621" i="1"/>
  <c r="P4621" i="1" s="1"/>
  <c r="N4622" i="1"/>
  <c r="P4622" i="1" s="1"/>
  <c r="N4623" i="1"/>
  <c r="P4623" i="1" s="1"/>
  <c r="N4624" i="1"/>
  <c r="P4624" i="1" s="1"/>
  <c r="N4625" i="1"/>
  <c r="P4625" i="1" s="1"/>
  <c r="N4626" i="1"/>
  <c r="P4626" i="1" s="1"/>
  <c r="N4627" i="1"/>
  <c r="P4627" i="1" s="1"/>
  <c r="N4628" i="1"/>
  <c r="P4628" i="1" s="1"/>
  <c r="N4629" i="1"/>
  <c r="P4629" i="1" s="1"/>
  <c r="N4630" i="1"/>
  <c r="P4630" i="1" s="1"/>
  <c r="N4631" i="1"/>
  <c r="P4631" i="1" s="1"/>
  <c r="N4632" i="1"/>
  <c r="P4632" i="1" s="1"/>
  <c r="N4633" i="1"/>
  <c r="P4633" i="1" s="1"/>
  <c r="N4634" i="1"/>
  <c r="P4634" i="1" s="1"/>
  <c r="N4635" i="1"/>
  <c r="P4635" i="1" s="1"/>
  <c r="N4636" i="1"/>
  <c r="P4636" i="1" s="1"/>
  <c r="N4637" i="1"/>
  <c r="P4637" i="1" s="1"/>
  <c r="N4638" i="1"/>
  <c r="P4638" i="1" s="1"/>
  <c r="N4639" i="1"/>
  <c r="P4639" i="1" s="1"/>
  <c r="N4640" i="1"/>
  <c r="P4640" i="1" s="1"/>
  <c r="N4641" i="1"/>
  <c r="P4641" i="1" s="1"/>
  <c r="N4642" i="1"/>
  <c r="P4642" i="1" s="1"/>
  <c r="N4643" i="1"/>
  <c r="P4643" i="1" s="1"/>
  <c r="N4644" i="1"/>
  <c r="P4644" i="1" s="1"/>
  <c r="N4645" i="1"/>
  <c r="P4645" i="1" s="1"/>
  <c r="N4646" i="1"/>
  <c r="P4646" i="1" s="1"/>
  <c r="N4647" i="1"/>
  <c r="P4647" i="1" s="1"/>
  <c r="N4648" i="1"/>
  <c r="P4648" i="1" s="1"/>
  <c r="N4649" i="1"/>
  <c r="P4649" i="1" s="1"/>
  <c r="N4650" i="1"/>
  <c r="P4650" i="1" s="1"/>
  <c r="N4651" i="1"/>
  <c r="P4651" i="1" s="1"/>
  <c r="N4652" i="1"/>
  <c r="P4652" i="1" s="1"/>
  <c r="N4653" i="1"/>
  <c r="P4653" i="1" s="1"/>
  <c r="N4654" i="1"/>
  <c r="P4654" i="1" s="1"/>
  <c r="N4655" i="1"/>
  <c r="P4655" i="1" s="1"/>
  <c r="N4656" i="1"/>
  <c r="P4656" i="1" s="1"/>
  <c r="N4657" i="1"/>
  <c r="P4657" i="1" s="1"/>
  <c r="N4658" i="1"/>
  <c r="P4658" i="1" s="1"/>
  <c r="N4659" i="1"/>
  <c r="P4659" i="1" s="1"/>
  <c r="N4660" i="1"/>
  <c r="P4660" i="1" s="1"/>
  <c r="N4661" i="1"/>
  <c r="P4661" i="1" s="1"/>
  <c r="N4662" i="1"/>
  <c r="P4662" i="1" s="1"/>
  <c r="N4663" i="1"/>
  <c r="P4663" i="1" s="1"/>
  <c r="N4664" i="1"/>
  <c r="P4664" i="1" s="1"/>
  <c r="N4665" i="1"/>
  <c r="P4665" i="1" s="1"/>
  <c r="N4666" i="1"/>
  <c r="P4666" i="1" s="1"/>
  <c r="N4667" i="1"/>
  <c r="P4667" i="1" s="1"/>
  <c r="N4668" i="1"/>
  <c r="P4668" i="1" s="1"/>
  <c r="N4669" i="1"/>
  <c r="P4669" i="1" s="1"/>
  <c r="N4670" i="1"/>
  <c r="P4670" i="1" s="1"/>
  <c r="N4671" i="1"/>
  <c r="P4671" i="1" s="1"/>
  <c r="N4672" i="1"/>
  <c r="P4672" i="1" s="1"/>
  <c r="N4673" i="1"/>
  <c r="P4673" i="1" s="1"/>
  <c r="N4674" i="1"/>
  <c r="P4674" i="1" s="1"/>
  <c r="N4675" i="1"/>
  <c r="P4675" i="1" s="1"/>
  <c r="N4676" i="1"/>
  <c r="P4676" i="1" s="1"/>
  <c r="N4677" i="1"/>
  <c r="P4677" i="1" s="1"/>
  <c r="N4678" i="1"/>
  <c r="P4678" i="1" s="1"/>
  <c r="N4679" i="1"/>
  <c r="P4679" i="1" s="1"/>
  <c r="N4680" i="1"/>
  <c r="P4680" i="1" s="1"/>
  <c r="N4681" i="1"/>
  <c r="P4681" i="1" s="1"/>
  <c r="N4682" i="1"/>
  <c r="P4682" i="1" s="1"/>
  <c r="N4683" i="1"/>
  <c r="P4683" i="1" s="1"/>
  <c r="N4684" i="1"/>
  <c r="P4684" i="1" s="1"/>
  <c r="N4685" i="1"/>
  <c r="P4685" i="1" s="1"/>
  <c r="N4686" i="1"/>
  <c r="P4686" i="1" s="1"/>
  <c r="N4687" i="1"/>
  <c r="P4687" i="1" s="1"/>
  <c r="N4688" i="1"/>
  <c r="P4688" i="1" s="1"/>
  <c r="N4689" i="1"/>
  <c r="P4689" i="1" s="1"/>
  <c r="N4690" i="1"/>
  <c r="P4690" i="1" s="1"/>
  <c r="N4691" i="1"/>
  <c r="P4691" i="1" s="1"/>
  <c r="N4692" i="1"/>
  <c r="P4692" i="1" s="1"/>
  <c r="N4693" i="1"/>
  <c r="P4693" i="1" s="1"/>
  <c r="N4694" i="1"/>
  <c r="P4694" i="1" s="1"/>
  <c r="N4695" i="1"/>
  <c r="P4695" i="1" s="1"/>
  <c r="N4696" i="1"/>
  <c r="P4696" i="1" s="1"/>
  <c r="N4697" i="1"/>
  <c r="P4697" i="1" s="1"/>
  <c r="N4698" i="1"/>
  <c r="P4698" i="1" s="1"/>
  <c r="N4699" i="1"/>
  <c r="P4699" i="1" s="1"/>
  <c r="N4700" i="1"/>
  <c r="P4700" i="1" s="1"/>
  <c r="N4701" i="1"/>
  <c r="P4701" i="1" s="1"/>
  <c r="N4702" i="1"/>
  <c r="P4702" i="1" s="1"/>
  <c r="N4703" i="1"/>
  <c r="P4703" i="1" s="1"/>
  <c r="N4704" i="1"/>
  <c r="P4704" i="1" s="1"/>
  <c r="N4705" i="1"/>
  <c r="P4705" i="1" s="1"/>
  <c r="N4706" i="1"/>
  <c r="P4706" i="1" s="1"/>
  <c r="N4707" i="1"/>
  <c r="P4707" i="1" s="1"/>
  <c r="N4708" i="1"/>
  <c r="P4708" i="1" s="1"/>
  <c r="N4709" i="1"/>
  <c r="P4709" i="1" s="1"/>
  <c r="N4710" i="1"/>
  <c r="P4710" i="1" s="1"/>
  <c r="N4711" i="1"/>
  <c r="P4711" i="1" s="1"/>
  <c r="N4712" i="1"/>
  <c r="P4712" i="1" s="1"/>
  <c r="N4713" i="1"/>
  <c r="P4713" i="1" s="1"/>
  <c r="N4714" i="1"/>
  <c r="P4714" i="1" s="1"/>
  <c r="N4715" i="1"/>
  <c r="P4715" i="1" s="1"/>
  <c r="N4716" i="1"/>
  <c r="P4716" i="1" s="1"/>
  <c r="N4717" i="1"/>
  <c r="P4717" i="1" s="1"/>
  <c r="N4718" i="1"/>
  <c r="P4718" i="1" s="1"/>
  <c r="N4719" i="1"/>
  <c r="P4719" i="1" s="1"/>
  <c r="N4720" i="1"/>
  <c r="P4720" i="1" s="1"/>
  <c r="N4721" i="1"/>
  <c r="P4721" i="1" s="1"/>
  <c r="N4722" i="1"/>
  <c r="P4722" i="1" s="1"/>
  <c r="N4723" i="1"/>
  <c r="P4723" i="1" s="1"/>
  <c r="N4724" i="1"/>
  <c r="P4724" i="1" s="1"/>
  <c r="N4725" i="1"/>
  <c r="P4725" i="1" s="1"/>
  <c r="N4726" i="1"/>
  <c r="P4726" i="1" s="1"/>
  <c r="N4727" i="1"/>
  <c r="P4727" i="1" s="1"/>
  <c r="N4728" i="1"/>
  <c r="P4728" i="1" s="1"/>
  <c r="N4729" i="1"/>
  <c r="P4729" i="1" s="1"/>
  <c r="N4730" i="1"/>
  <c r="P4730" i="1" s="1"/>
  <c r="N4731" i="1"/>
  <c r="P4731" i="1" s="1"/>
  <c r="N4732" i="1"/>
  <c r="P4732" i="1" s="1"/>
  <c r="N4733" i="1"/>
  <c r="P4733" i="1" s="1"/>
  <c r="N4734" i="1"/>
  <c r="P4734" i="1" s="1"/>
  <c r="N4735" i="1"/>
  <c r="P4735" i="1" s="1"/>
  <c r="N4736" i="1"/>
  <c r="P4736" i="1" s="1"/>
  <c r="N4737" i="1"/>
  <c r="P4737" i="1" s="1"/>
  <c r="N4738" i="1"/>
  <c r="P4738" i="1" s="1"/>
  <c r="N4739" i="1"/>
  <c r="P4739" i="1" s="1"/>
  <c r="N4740" i="1"/>
  <c r="P4740" i="1" s="1"/>
  <c r="N4741" i="1"/>
  <c r="P4741" i="1" s="1"/>
  <c r="N4742" i="1"/>
  <c r="P4742" i="1" s="1"/>
  <c r="N4743" i="1"/>
  <c r="P4743" i="1" s="1"/>
  <c r="N4744" i="1"/>
  <c r="P4744" i="1" s="1"/>
  <c r="N4745" i="1"/>
  <c r="P4745" i="1" s="1"/>
  <c r="N4746" i="1"/>
  <c r="P4746" i="1" s="1"/>
  <c r="N4747" i="1"/>
  <c r="P4747" i="1" s="1"/>
  <c r="N4748" i="1"/>
  <c r="P4748" i="1" s="1"/>
  <c r="N4749" i="1"/>
  <c r="P4749" i="1" s="1"/>
  <c r="N4750" i="1"/>
  <c r="P4750" i="1" s="1"/>
  <c r="N4751" i="1"/>
  <c r="P4751" i="1" s="1"/>
  <c r="N4752" i="1"/>
  <c r="P4752" i="1" s="1"/>
  <c r="N4753" i="1"/>
  <c r="P4753" i="1" s="1"/>
  <c r="N4754" i="1"/>
  <c r="P4754" i="1" s="1"/>
  <c r="N4755" i="1"/>
  <c r="P4755" i="1" s="1"/>
  <c r="N4756" i="1"/>
  <c r="P4756" i="1" s="1"/>
  <c r="N4757" i="1"/>
  <c r="P4757" i="1" s="1"/>
  <c r="N4758" i="1"/>
  <c r="P4758" i="1" s="1"/>
  <c r="N4759" i="1"/>
  <c r="P4759" i="1" s="1"/>
  <c r="N4760" i="1"/>
  <c r="P4760" i="1" s="1"/>
  <c r="N4761" i="1"/>
  <c r="P4761" i="1" s="1"/>
  <c r="N4762" i="1"/>
  <c r="P4762" i="1" s="1"/>
  <c r="N4763" i="1"/>
  <c r="P4763" i="1" s="1"/>
  <c r="N4764" i="1"/>
  <c r="P4764" i="1" s="1"/>
  <c r="N4765" i="1"/>
  <c r="P4765" i="1" s="1"/>
  <c r="N4766" i="1"/>
  <c r="P4766" i="1" s="1"/>
  <c r="N4767" i="1"/>
  <c r="P4767" i="1" s="1"/>
  <c r="N4768" i="1"/>
  <c r="P4768" i="1" s="1"/>
  <c r="N4769" i="1"/>
  <c r="P4769" i="1" s="1"/>
  <c r="N4770" i="1"/>
  <c r="P4770" i="1" s="1"/>
  <c r="N4771" i="1"/>
  <c r="P4771" i="1" s="1"/>
  <c r="N4772" i="1"/>
  <c r="P4772" i="1" s="1"/>
  <c r="N4773" i="1"/>
  <c r="P4773" i="1" s="1"/>
  <c r="N4774" i="1"/>
  <c r="P4774" i="1" s="1"/>
  <c r="N4775" i="1"/>
  <c r="P4775" i="1" s="1"/>
  <c r="N4776" i="1"/>
  <c r="P4776" i="1" s="1"/>
  <c r="N4777" i="1"/>
  <c r="P4777" i="1" s="1"/>
  <c r="N4778" i="1"/>
  <c r="P4778" i="1" s="1"/>
  <c r="N4779" i="1"/>
  <c r="P4779" i="1" s="1"/>
  <c r="N4780" i="1"/>
  <c r="P4780" i="1" s="1"/>
  <c r="N4781" i="1"/>
  <c r="P4781" i="1" s="1"/>
  <c r="N4782" i="1"/>
  <c r="P4782" i="1" s="1"/>
  <c r="N4783" i="1"/>
  <c r="P4783" i="1" s="1"/>
  <c r="N4784" i="1"/>
  <c r="P4784" i="1" s="1"/>
  <c r="N4785" i="1"/>
  <c r="P4785" i="1" s="1"/>
  <c r="N4786" i="1"/>
  <c r="P4786" i="1" s="1"/>
  <c r="N4787" i="1"/>
  <c r="P4787" i="1" s="1"/>
  <c r="N4788" i="1"/>
  <c r="P4788" i="1" s="1"/>
  <c r="N4789" i="1"/>
  <c r="P4789" i="1" s="1"/>
  <c r="N4790" i="1"/>
  <c r="P4790" i="1" s="1"/>
  <c r="N4791" i="1"/>
  <c r="P4791" i="1" s="1"/>
  <c r="N4792" i="1"/>
  <c r="P4792" i="1" s="1"/>
  <c r="N4793" i="1"/>
  <c r="P4793" i="1" s="1"/>
  <c r="N4794" i="1"/>
  <c r="P4794" i="1" s="1"/>
  <c r="N4795" i="1"/>
  <c r="P4795" i="1" s="1"/>
  <c r="N4796" i="1"/>
  <c r="P4796" i="1" s="1"/>
  <c r="N4797" i="1"/>
  <c r="P4797" i="1" s="1"/>
  <c r="N4798" i="1"/>
  <c r="P4798" i="1" s="1"/>
  <c r="N4799" i="1"/>
  <c r="P4799" i="1" s="1"/>
  <c r="N4800" i="1"/>
  <c r="P4800" i="1" s="1"/>
  <c r="N4801" i="1"/>
  <c r="P4801" i="1" s="1"/>
  <c r="N4802" i="1"/>
  <c r="P4802" i="1" s="1"/>
  <c r="N4803" i="1"/>
  <c r="P4803" i="1" s="1"/>
  <c r="N4804" i="1"/>
  <c r="P4804" i="1" s="1"/>
  <c r="N4805" i="1"/>
  <c r="P4805" i="1" s="1"/>
  <c r="N4806" i="1"/>
  <c r="P4806" i="1" s="1"/>
  <c r="N4807" i="1"/>
  <c r="P4807" i="1" s="1"/>
  <c r="N4808" i="1"/>
  <c r="P4808" i="1" s="1"/>
  <c r="N4809" i="1"/>
  <c r="P4809" i="1" s="1"/>
  <c r="N4810" i="1"/>
  <c r="P4810" i="1" s="1"/>
  <c r="N4811" i="1"/>
  <c r="P4811" i="1" s="1"/>
  <c r="N4812" i="1"/>
  <c r="P4812" i="1" s="1"/>
  <c r="N4813" i="1"/>
  <c r="P4813" i="1" s="1"/>
  <c r="N4814" i="1"/>
  <c r="P4814" i="1" s="1"/>
  <c r="N4815" i="1"/>
  <c r="P4815" i="1" s="1"/>
  <c r="N4816" i="1"/>
  <c r="P4816" i="1" s="1"/>
  <c r="N4817" i="1"/>
  <c r="P4817" i="1" s="1"/>
  <c r="N4818" i="1"/>
  <c r="P4818" i="1" s="1"/>
  <c r="N4819" i="1"/>
  <c r="P4819" i="1" s="1"/>
  <c r="N4820" i="1"/>
  <c r="P4820" i="1" s="1"/>
  <c r="N4821" i="1"/>
  <c r="P4821" i="1" s="1"/>
  <c r="N4822" i="1"/>
  <c r="P4822" i="1" s="1"/>
  <c r="N4823" i="1"/>
  <c r="P4823" i="1" s="1"/>
  <c r="N4824" i="1"/>
  <c r="P4824" i="1" s="1"/>
  <c r="N4825" i="1"/>
  <c r="P4825" i="1" s="1"/>
  <c r="N4826" i="1"/>
  <c r="P4826" i="1" s="1"/>
  <c r="N4827" i="1"/>
  <c r="P4827" i="1" s="1"/>
  <c r="N4828" i="1"/>
  <c r="P4828" i="1" s="1"/>
  <c r="N4829" i="1"/>
  <c r="P4829" i="1" s="1"/>
  <c r="N4830" i="1"/>
  <c r="P4830" i="1" s="1"/>
  <c r="N4831" i="1"/>
  <c r="P4831" i="1" s="1"/>
  <c r="N4832" i="1"/>
  <c r="P4832" i="1" s="1"/>
  <c r="N4833" i="1"/>
  <c r="P4833" i="1" s="1"/>
  <c r="N4834" i="1"/>
  <c r="P4834" i="1" s="1"/>
  <c r="N4835" i="1"/>
  <c r="P4835" i="1" s="1"/>
  <c r="N4836" i="1"/>
  <c r="P4836" i="1" s="1"/>
  <c r="N4837" i="1"/>
  <c r="P4837" i="1" s="1"/>
  <c r="N4838" i="1"/>
  <c r="P4838" i="1" s="1"/>
  <c r="N4839" i="1"/>
  <c r="P4839" i="1" s="1"/>
  <c r="N4840" i="1"/>
  <c r="P4840" i="1" s="1"/>
  <c r="N4841" i="1"/>
  <c r="P4841" i="1" s="1"/>
  <c r="N4842" i="1"/>
  <c r="P4842" i="1" s="1"/>
  <c r="N4843" i="1"/>
  <c r="P4843" i="1" s="1"/>
  <c r="N4844" i="1"/>
  <c r="P4844" i="1" s="1"/>
  <c r="N4845" i="1"/>
  <c r="P4845" i="1" s="1"/>
  <c r="N4846" i="1"/>
  <c r="P4846" i="1" s="1"/>
  <c r="N4847" i="1"/>
  <c r="P4847" i="1" s="1"/>
  <c r="N4848" i="1"/>
  <c r="P4848" i="1" s="1"/>
  <c r="N4849" i="1"/>
  <c r="P4849" i="1" s="1"/>
  <c r="N4850" i="1"/>
  <c r="P4850" i="1" s="1"/>
  <c r="N4851" i="1"/>
  <c r="P4851" i="1" s="1"/>
  <c r="N4852" i="1"/>
  <c r="P4852" i="1" s="1"/>
  <c r="N4853" i="1"/>
  <c r="P4853" i="1" s="1"/>
  <c r="N4854" i="1"/>
  <c r="P4854" i="1" s="1"/>
  <c r="N4855" i="1"/>
  <c r="P4855" i="1" s="1"/>
  <c r="N4856" i="1"/>
  <c r="P4856" i="1" s="1"/>
  <c r="N4857" i="1"/>
  <c r="P4857" i="1" s="1"/>
  <c r="N4858" i="1"/>
  <c r="P4858" i="1" s="1"/>
  <c r="N4859" i="1"/>
  <c r="P4859" i="1" s="1"/>
  <c r="N4860" i="1"/>
  <c r="P4860" i="1" s="1"/>
  <c r="N4861" i="1"/>
  <c r="P4861" i="1" s="1"/>
  <c r="N4862" i="1"/>
  <c r="P4862" i="1" s="1"/>
  <c r="N4863" i="1"/>
  <c r="P4863" i="1" s="1"/>
  <c r="N4864" i="1"/>
  <c r="P4864" i="1" s="1"/>
  <c r="N4865" i="1"/>
  <c r="P4865" i="1" s="1"/>
  <c r="N4866" i="1"/>
  <c r="P4866" i="1" s="1"/>
  <c r="N4867" i="1"/>
  <c r="P4867" i="1" s="1"/>
  <c r="N4868" i="1"/>
  <c r="P4868" i="1" s="1"/>
  <c r="N4869" i="1"/>
  <c r="P4869" i="1" s="1"/>
  <c r="N4870" i="1"/>
  <c r="P4870" i="1" s="1"/>
  <c r="N4871" i="1"/>
  <c r="P4871" i="1" s="1"/>
  <c r="N4872" i="1"/>
  <c r="P4872" i="1" s="1"/>
  <c r="N4873" i="1"/>
  <c r="P4873" i="1" s="1"/>
  <c r="N4874" i="1"/>
  <c r="P4874" i="1" s="1"/>
  <c r="N4875" i="1"/>
  <c r="P4875" i="1" s="1"/>
  <c r="N4876" i="1"/>
  <c r="P4876" i="1" s="1"/>
  <c r="N4877" i="1"/>
  <c r="P4877" i="1" s="1"/>
  <c r="N4878" i="1"/>
  <c r="P4878" i="1" s="1"/>
  <c r="N4879" i="1"/>
  <c r="P4879" i="1" s="1"/>
  <c r="N4880" i="1"/>
  <c r="P4880" i="1" s="1"/>
  <c r="N4881" i="1"/>
  <c r="P4881" i="1" s="1"/>
  <c r="N4882" i="1"/>
  <c r="P4882" i="1" s="1"/>
  <c r="N4883" i="1"/>
  <c r="P4883" i="1" s="1"/>
  <c r="N4884" i="1"/>
  <c r="P4884" i="1" s="1"/>
  <c r="N4885" i="1"/>
  <c r="P4885" i="1" s="1"/>
  <c r="N4886" i="1"/>
  <c r="P4886" i="1" s="1"/>
  <c r="N4887" i="1"/>
  <c r="P4887" i="1" s="1"/>
  <c r="N4888" i="1"/>
  <c r="P4888" i="1" s="1"/>
  <c r="N4889" i="1"/>
  <c r="P4889" i="1" s="1"/>
  <c r="N4890" i="1"/>
  <c r="P4890" i="1" s="1"/>
  <c r="N4891" i="1"/>
  <c r="P4891" i="1" s="1"/>
  <c r="N4892" i="1"/>
  <c r="P4892" i="1" s="1"/>
  <c r="N4893" i="1"/>
  <c r="P4893" i="1" s="1"/>
  <c r="N4894" i="1"/>
  <c r="P4894" i="1" s="1"/>
  <c r="N4895" i="1"/>
  <c r="P4895" i="1" s="1"/>
  <c r="N4896" i="1"/>
  <c r="P4896" i="1" s="1"/>
  <c r="N4897" i="1"/>
  <c r="P4897" i="1" s="1"/>
  <c r="N4898" i="1"/>
  <c r="P4898" i="1" s="1"/>
  <c r="N4899" i="1"/>
  <c r="P4899" i="1" s="1"/>
  <c r="N4900" i="1"/>
  <c r="P4900" i="1" s="1"/>
  <c r="N4901" i="1"/>
  <c r="P4901" i="1" s="1"/>
  <c r="N4902" i="1"/>
  <c r="P4902" i="1" s="1"/>
  <c r="N4903" i="1"/>
  <c r="P4903" i="1" s="1"/>
  <c r="N4904" i="1"/>
  <c r="P4904" i="1" s="1"/>
  <c r="N4905" i="1"/>
  <c r="P4905" i="1" s="1"/>
  <c r="N4906" i="1"/>
  <c r="P4906" i="1" s="1"/>
  <c r="N4907" i="1"/>
  <c r="P4907" i="1" s="1"/>
  <c r="N4908" i="1"/>
  <c r="P4908" i="1" s="1"/>
  <c r="N4909" i="1"/>
  <c r="P4909" i="1" s="1"/>
  <c r="N4910" i="1"/>
  <c r="P4910" i="1" s="1"/>
  <c r="N4911" i="1"/>
  <c r="P4911" i="1" s="1"/>
  <c r="N4912" i="1"/>
  <c r="P4912" i="1" s="1"/>
  <c r="N4913" i="1"/>
  <c r="P4913" i="1" s="1"/>
  <c r="N4914" i="1"/>
  <c r="P4914" i="1" s="1"/>
  <c r="N4915" i="1"/>
  <c r="P4915" i="1" s="1"/>
  <c r="N4916" i="1"/>
  <c r="P4916" i="1" s="1"/>
  <c r="N4917" i="1"/>
  <c r="P4917" i="1" s="1"/>
  <c r="N4918" i="1"/>
  <c r="P4918" i="1" s="1"/>
  <c r="N4919" i="1"/>
  <c r="P4919" i="1" s="1"/>
  <c r="N4920" i="1"/>
  <c r="P4920" i="1" s="1"/>
  <c r="N4921" i="1"/>
  <c r="P4921" i="1" s="1"/>
  <c r="N4922" i="1"/>
  <c r="P4922" i="1" s="1"/>
  <c r="N4923" i="1"/>
  <c r="P4923" i="1" s="1"/>
  <c r="N4924" i="1"/>
  <c r="P4924" i="1" s="1"/>
  <c r="N4925" i="1"/>
  <c r="P4925" i="1" s="1"/>
  <c r="N4926" i="1"/>
  <c r="P4926" i="1" s="1"/>
  <c r="N4927" i="1"/>
  <c r="P4927" i="1" s="1"/>
  <c r="N4928" i="1"/>
  <c r="P4928" i="1" s="1"/>
  <c r="N4929" i="1"/>
  <c r="P4929" i="1" s="1"/>
  <c r="N4930" i="1"/>
  <c r="P4930" i="1" s="1"/>
  <c r="N4931" i="1"/>
  <c r="P4931" i="1" s="1"/>
  <c r="N4932" i="1"/>
  <c r="P4932" i="1" s="1"/>
  <c r="N4933" i="1"/>
  <c r="P4933" i="1" s="1"/>
  <c r="N4934" i="1"/>
  <c r="P4934" i="1" s="1"/>
  <c r="N4935" i="1"/>
  <c r="P4935" i="1" s="1"/>
  <c r="N4936" i="1"/>
  <c r="P4936" i="1" s="1"/>
  <c r="N4937" i="1"/>
  <c r="P4937" i="1" s="1"/>
  <c r="N4938" i="1"/>
  <c r="P4938" i="1" s="1"/>
  <c r="N4939" i="1"/>
  <c r="P4939" i="1" s="1"/>
  <c r="N4940" i="1"/>
  <c r="P4940" i="1" s="1"/>
  <c r="N4941" i="1"/>
  <c r="P4941" i="1" s="1"/>
  <c r="N4942" i="1"/>
  <c r="P4942" i="1" s="1"/>
  <c r="N4943" i="1"/>
  <c r="P4943" i="1" s="1"/>
  <c r="N4944" i="1"/>
  <c r="P4944" i="1" s="1"/>
  <c r="N4945" i="1"/>
  <c r="P4945" i="1" s="1"/>
  <c r="N4946" i="1"/>
  <c r="P4946" i="1" s="1"/>
  <c r="N4947" i="1"/>
  <c r="P4947" i="1" s="1"/>
  <c r="N4948" i="1"/>
  <c r="P4948" i="1" s="1"/>
  <c r="N4949" i="1"/>
  <c r="P4949" i="1" s="1"/>
  <c r="N4950" i="1"/>
  <c r="P4950" i="1" s="1"/>
  <c r="N4951" i="1"/>
  <c r="P4951" i="1" s="1"/>
  <c r="N4952" i="1"/>
  <c r="P4952" i="1" s="1"/>
  <c r="N4953" i="1"/>
  <c r="P4953" i="1" s="1"/>
  <c r="N4954" i="1"/>
  <c r="P4954" i="1" s="1"/>
  <c r="N4955" i="1"/>
  <c r="P4955" i="1" s="1"/>
  <c r="N4956" i="1"/>
  <c r="P4956" i="1" s="1"/>
  <c r="N4957" i="1"/>
  <c r="P4957" i="1" s="1"/>
  <c r="N4958" i="1"/>
  <c r="P4958" i="1" s="1"/>
  <c r="N4959" i="1"/>
  <c r="P4959" i="1" s="1"/>
  <c r="N4960" i="1"/>
  <c r="P4960" i="1" s="1"/>
  <c r="N4961" i="1"/>
  <c r="P4961" i="1" s="1"/>
  <c r="N4962" i="1"/>
  <c r="P4962" i="1" s="1"/>
  <c r="N4963" i="1"/>
  <c r="P4963" i="1" s="1"/>
  <c r="N4964" i="1"/>
  <c r="P4964" i="1" s="1"/>
  <c r="N4965" i="1"/>
  <c r="P4965" i="1" s="1"/>
  <c r="N4966" i="1"/>
  <c r="P4966" i="1" s="1"/>
  <c r="N4967" i="1"/>
  <c r="P4967" i="1" s="1"/>
  <c r="N4968" i="1"/>
  <c r="P4968" i="1" s="1"/>
  <c r="N4969" i="1"/>
  <c r="P4969" i="1" s="1"/>
  <c r="N4970" i="1"/>
  <c r="P4970" i="1" s="1"/>
  <c r="N4971" i="1"/>
  <c r="P4971" i="1" s="1"/>
  <c r="N4972" i="1"/>
  <c r="P4972" i="1" s="1"/>
  <c r="N4973" i="1"/>
  <c r="P4973" i="1" s="1"/>
  <c r="N4974" i="1"/>
  <c r="P4974" i="1" s="1"/>
  <c r="N4975" i="1"/>
  <c r="P4975" i="1" s="1"/>
  <c r="N4976" i="1"/>
  <c r="P4976" i="1" s="1"/>
  <c r="N4977" i="1"/>
  <c r="P4977" i="1" s="1"/>
  <c r="N4978" i="1"/>
  <c r="P4978" i="1" s="1"/>
  <c r="N4979" i="1"/>
  <c r="P4979" i="1" s="1"/>
  <c r="N4980" i="1"/>
  <c r="P4980" i="1" s="1"/>
  <c r="N4981" i="1"/>
  <c r="P4981" i="1" s="1"/>
  <c r="N4982" i="1"/>
  <c r="P4982" i="1" s="1"/>
  <c r="N4983" i="1"/>
  <c r="P4983" i="1" s="1"/>
  <c r="N4984" i="1"/>
  <c r="P4984" i="1" s="1"/>
  <c r="N4985" i="1"/>
  <c r="P4985" i="1" s="1"/>
  <c r="N4986" i="1"/>
  <c r="P4986" i="1" s="1"/>
  <c r="N4987" i="1"/>
  <c r="P4987" i="1" s="1"/>
  <c r="N4988" i="1"/>
  <c r="P4988" i="1" s="1"/>
  <c r="N4989" i="1"/>
  <c r="P4989" i="1" s="1"/>
  <c r="N4990" i="1"/>
  <c r="P4990" i="1" s="1"/>
  <c r="N4991" i="1"/>
  <c r="P4991" i="1" s="1"/>
  <c r="N4992" i="1"/>
  <c r="P4992" i="1" s="1"/>
  <c r="N4993" i="1"/>
  <c r="P4993" i="1" s="1"/>
  <c r="N4994" i="1"/>
  <c r="P4994" i="1" s="1"/>
  <c r="N4995" i="1"/>
  <c r="P4995" i="1" s="1"/>
  <c r="N4996" i="1"/>
  <c r="P4996" i="1" s="1"/>
  <c r="N4997" i="1"/>
  <c r="P4997" i="1" s="1"/>
  <c r="N4998" i="1"/>
  <c r="P4998" i="1" s="1"/>
  <c r="N4999" i="1"/>
  <c r="P4999" i="1" s="1"/>
  <c r="N5000" i="1"/>
  <c r="P5000" i="1" s="1"/>
  <c r="N5001" i="1"/>
  <c r="P5001" i="1" s="1"/>
  <c r="N11" i="1"/>
  <c r="P11" i="1" s="1"/>
  <c r="N12" i="1"/>
  <c r="P12" i="1" s="1"/>
  <c r="N13" i="1"/>
  <c r="P13" i="1" s="1"/>
  <c r="N14" i="1"/>
  <c r="P14" i="1" s="1"/>
  <c r="N15" i="1"/>
  <c r="P15" i="1" s="1"/>
  <c r="N16" i="1"/>
  <c r="P16" i="1" s="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2" i="1"/>
  <c r="Q4992" i="1"/>
  <c r="Q4993" i="1"/>
  <c r="Q4994" i="1"/>
  <c r="Q4995" i="1"/>
  <c r="Q4996" i="1"/>
  <c r="Q4997" i="1"/>
  <c r="Q4998" i="1"/>
  <c r="Q4999" i="1"/>
  <c r="Q5000" i="1"/>
  <c r="Q5001" i="1"/>
  <c r="Q4986" i="1"/>
  <c r="Q4987" i="1"/>
  <c r="Q4988" i="1"/>
  <c r="Q4989" i="1"/>
  <c r="Q4990" i="1"/>
  <c r="Q4991" i="1"/>
  <c r="Q4985"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44"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2" i="1"/>
  <c r="L2" i="1"/>
  <c r="M5" i="1"/>
  <c r="Q2" i="2"/>
  <c r="M2" i="2"/>
  <c r="I2" i="2"/>
  <c r="A2" i="2"/>
  <c r="H7" i="5"/>
  <c r="G5" i="5"/>
  <c r="H11" i="5"/>
  <c r="H6" i="5"/>
  <c r="G4" i="5"/>
  <c r="H5" i="5"/>
  <c r="H4" i="5"/>
  <c r="G12" i="5"/>
  <c r="G9" i="5"/>
  <c r="H10" i="5"/>
  <c r="G15" i="5"/>
  <c r="H16" i="5"/>
  <c r="G14" i="5"/>
  <c r="H15" i="5"/>
  <c r="G13" i="5"/>
  <c r="H14" i="5"/>
  <c r="G7" i="5"/>
  <c r="G8" i="5"/>
  <c r="H9" i="5"/>
  <c r="H13" i="5"/>
  <c r="G11" i="5"/>
  <c r="H12" i="5"/>
  <c r="G10" i="5"/>
  <c r="H8" i="5"/>
  <c r="G6" i="5"/>
  <c r="O10" i="1" l="1"/>
  <c r="P10" i="1"/>
  <c r="O9" i="1"/>
  <c r="P9" i="1"/>
  <c r="O7" i="1"/>
  <c r="P7" i="1"/>
  <c r="O6" i="1"/>
  <c r="P6" i="1"/>
  <c r="O5" i="1"/>
  <c r="P5" i="1"/>
  <c r="O4" i="1"/>
  <c r="P4" i="1"/>
  <c r="O3" i="1"/>
  <c r="P3" i="1"/>
  <c r="C7" i="3"/>
  <c r="C6" i="3"/>
  <c r="C5" i="3"/>
  <c r="C4" i="3"/>
  <c r="O2" i="1"/>
  <c r="P2" i="1"/>
  <c r="O8" i="1"/>
  <c r="P8" i="1"/>
  <c r="G17" i="5"/>
  <c r="H17" i="5"/>
  <c r="O2293" i="1"/>
  <c r="O4078" i="1"/>
  <c r="O2037" i="1"/>
  <c r="O4014" i="1"/>
  <c r="O1781" i="1"/>
  <c r="O3926" i="1"/>
  <c r="O4846" i="1"/>
  <c r="O4782" i="1"/>
  <c r="O4718" i="1"/>
  <c r="O4654" i="1"/>
  <c r="O4590" i="1"/>
  <c r="O4526" i="1"/>
  <c r="O4462" i="1"/>
  <c r="O4398" i="1"/>
  <c r="O4334" i="1"/>
  <c r="O4270" i="1"/>
  <c r="O4206" i="1"/>
  <c r="O4142" i="1"/>
  <c r="O4894" i="1"/>
  <c r="O4830" i="1"/>
  <c r="O4766" i="1"/>
  <c r="O4702" i="1"/>
  <c r="O4638" i="1"/>
  <c r="O4574" i="1"/>
  <c r="O4510" i="1"/>
  <c r="O4446" i="1"/>
  <c r="O4382" i="1"/>
  <c r="O4318" i="1"/>
  <c r="O4254" i="1"/>
  <c r="O4190" i="1"/>
  <c r="O4126" i="1"/>
  <c r="O4062" i="1"/>
  <c r="O3998" i="1"/>
  <c r="O2485" i="1"/>
  <c r="O2229" i="1"/>
  <c r="O1973" i="1"/>
  <c r="O1717" i="1"/>
  <c r="O4878" i="1"/>
  <c r="O4814" i="1"/>
  <c r="O4750" i="1"/>
  <c r="O4686" i="1"/>
  <c r="O4622" i="1"/>
  <c r="O4558" i="1"/>
  <c r="O4494" i="1"/>
  <c r="O4430" i="1"/>
  <c r="O4366" i="1"/>
  <c r="O4302" i="1"/>
  <c r="O4238" i="1"/>
  <c r="O4174" i="1"/>
  <c r="O4110" i="1"/>
  <c r="O4046" i="1"/>
  <c r="O3982" i="1"/>
  <c r="O2421" i="1"/>
  <c r="O2165" i="1"/>
  <c r="O1909" i="1"/>
  <c r="O1526" i="1"/>
  <c r="O4862" i="1"/>
  <c r="O4798" i="1"/>
  <c r="O4734" i="1"/>
  <c r="O4670" i="1"/>
  <c r="O4606" i="1"/>
  <c r="O4542" i="1"/>
  <c r="O4478" i="1"/>
  <c r="O4414" i="1"/>
  <c r="O4350" i="1"/>
  <c r="O4286" i="1"/>
  <c r="O4222" i="1"/>
  <c r="O4158" i="1"/>
  <c r="O4094" i="1"/>
  <c r="O4030" i="1"/>
  <c r="O3966" i="1"/>
  <c r="O2357" i="1"/>
  <c r="O2101" i="1"/>
  <c r="O1845" i="1"/>
  <c r="O1270" i="1"/>
  <c r="O14" i="1"/>
  <c r="O4993" i="1"/>
  <c r="O4977" i="1"/>
  <c r="O4965" i="1"/>
  <c r="O4953" i="1"/>
  <c r="O4945" i="1"/>
  <c r="O4933" i="1"/>
  <c r="O4925" i="1"/>
  <c r="O4917" i="1"/>
  <c r="O4909" i="1"/>
  <c r="O4897" i="1"/>
  <c r="O4889" i="1"/>
  <c r="O4881" i="1"/>
  <c r="O4873" i="1"/>
  <c r="O4865" i="1"/>
  <c r="O4853" i="1"/>
  <c r="O4841" i="1"/>
  <c r="O4833" i="1"/>
  <c r="O4825" i="1"/>
  <c r="O4813" i="1"/>
  <c r="O4805" i="1"/>
  <c r="O4797" i="1"/>
  <c r="O4789" i="1"/>
  <c r="O4777" i="1"/>
  <c r="O4769" i="1"/>
  <c r="O4761" i="1"/>
  <c r="O4749" i="1"/>
  <c r="O4741" i="1"/>
  <c r="O4733" i="1"/>
  <c r="O4725" i="1"/>
  <c r="O4717" i="1"/>
  <c r="O4997" i="1"/>
  <c r="O4985" i="1"/>
  <c r="O4973" i="1"/>
  <c r="O4961" i="1"/>
  <c r="O4937" i="1"/>
  <c r="O5001" i="1"/>
  <c r="O4989" i="1"/>
  <c r="O4981" i="1"/>
  <c r="O4969" i="1"/>
  <c r="O4957" i="1"/>
  <c r="O4949" i="1"/>
  <c r="O4941" i="1"/>
  <c r="O4929" i="1"/>
  <c r="O4921" i="1"/>
  <c r="O4913" i="1"/>
  <c r="O4905" i="1"/>
  <c r="O4901" i="1"/>
  <c r="O4893" i="1"/>
  <c r="O4885" i="1"/>
  <c r="O4877" i="1"/>
  <c r="O4869" i="1"/>
  <c r="O4861" i="1"/>
  <c r="O4857" i="1"/>
  <c r="O4849" i="1"/>
  <c r="O4845" i="1"/>
  <c r="O4837" i="1"/>
  <c r="O4829" i="1"/>
  <c r="O4821" i="1"/>
  <c r="O4817" i="1"/>
  <c r="O4809" i="1"/>
  <c r="O4801" i="1"/>
  <c r="O4793" i="1"/>
  <c r="O4785" i="1"/>
  <c r="O4781" i="1"/>
  <c r="O4773" i="1"/>
  <c r="O4765" i="1"/>
  <c r="O4757" i="1"/>
  <c r="O4753" i="1"/>
  <c r="O4745" i="1"/>
  <c r="O4737" i="1"/>
  <c r="O4729" i="1"/>
  <c r="O4721" i="1"/>
  <c r="O4713" i="1"/>
  <c r="O4709" i="1"/>
  <c r="O4705" i="1"/>
  <c r="O4701" i="1"/>
  <c r="O4697" i="1"/>
  <c r="O4693" i="1"/>
  <c r="O4689" i="1"/>
  <c r="O4685" i="1"/>
  <c r="O4681" i="1"/>
  <c r="O4677" i="1"/>
  <c r="O4673" i="1"/>
  <c r="O4669" i="1"/>
  <c r="O4665" i="1"/>
  <c r="O4661" i="1"/>
  <c r="O4657" i="1"/>
  <c r="O4653" i="1"/>
  <c r="O4649" i="1"/>
  <c r="O4645" i="1"/>
  <c r="O4641" i="1"/>
  <c r="O4637" i="1"/>
  <c r="O4633" i="1"/>
  <c r="O4629" i="1"/>
  <c r="O4625" i="1"/>
  <c r="O4621" i="1"/>
  <c r="O4617" i="1"/>
  <c r="O4613" i="1"/>
  <c r="O4609" i="1"/>
  <c r="O4605" i="1"/>
  <c r="O4601" i="1"/>
  <c r="O4597" i="1"/>
  <c r="O4593" i="1"/>
  <c r="O4589" i="1"/>
  <c r="O4585" i="1"/>
  <c r="O4581" i="1"/>
  <c r="O4577" i="1"/>
  <c r="O4573" i="1"/>
  <c r="O4569" i="1"/>
  <c r="O4565" i="1"/>
  <c r="O4561" i="1"/>
  <c r="O4557" i="1"/>
  <c r="O4553" i="1"/>
  <c r="O4549" i="1"/>
  <c r="O4545" i="1"/>
  <c r="O4541" i="1"/>
  <c r="O4537" i="1"/>
  <c r="O4533" i="1"/>
  <c r="O4529" i="1"/>
  <c r="O4525" i="1"/>
  <c r="O4521" i="1"/>
  <c r="O4517" i="1"/>
  <c r="O4513" i="1"/>
  <c r="O4509" i="1"/>
  <c r="O4505" i="1"/>
  <c r="O4501" i="1"/>
  <c r="O4497" i="1"/>
  <c r="O4493" i="1"/>
  <c r="O4489" i="1"/>
  <c r="O4485" i="1"/>
  <c r="O4481" i="1"/>
  <c r="O4477" i="1"/>
  <c r="O4473" i="1"/>
  <c r="O4469" i="1"/>
  <c r="O4465" i="1"/>
  <c r="O4461" i="1"/>
  <c r="O4457" i="1"/>
  <c r="O4453" i="1"/>
  <c r="O4449" i="1"/>
  <c r="O4445" i="1"/>
  <c r="O4441" i="1"/>
  <c r="O4437" i="1"/>
  <c r="O4433" i="1"/>
  <c r="O4429" i="1"/>
  <c r="O4425" i="1"/>
  <c r="O4421" i="1"/>
  <c r="O4417" i="1"/>
  <c r="O4413" i="1"/>
  <c r="O4409" i="1"/>
  <c r="O4405" i="1"/>
  <c r="O4401" i="1"/>
  <c r="O4397" i="1"/>
  <c r="O4393" i="1"/>
  <c r="O4389" i="1"/>
  <c r="O4385" i="1"/>
  <c r="O4381" i="1"/>
  <c r="O4377" i="1"/>
  <c r="O4373" i="1"/>
  <c r="O4369" i="1"/>
  <c r="O4365" i="1"/>
  <c r="O4361" i="1"/>
  <c r="O4357" i="1"/>
  <c r="O4353" i="1"/>
  <c r="O4349" i="1"/>
  <c r="O4345" i="1"/>
  <c r="O4341" i="1"/>
  <c r="O4337" i="1"/>
  <c r="O4333" i="1"/>
  <c r="O4329" i="1"/>
  <c r="O4325" i="1"/>
  <c r="O4321" i="1"/>
  <c r="O4317" i="1"/>
  <c r="O4313" i="1"/>
  <c r="O4309" i="1"/>
  <c r="O4305" i="1"/>
  <c r="O4301" i="1"/>
  <c r="O4297" i="1"/>
  <c r="O4293" i="1"/>
  <c r="O4289" i="1"/>
  <c r="O4285" i="1"/>
  <c r="O4281" i="1"/>
  <c r="O4277" i="1"/>
  <c r="O4273" i="1"/>
  <c r="O4269" i="1"/>
  <c r="O4265" i="1"/>
  <c r="O4261" i="1"/>
  <c r="O4257" i="1"/>
  <c r="O4253" i="1"/>
  <c r="O4249" i="1"/>
  <c r="O4245" i="1"/>
  <c r="O4241" i="1"/>
  <c r="O4237" i="1"/>
  <c r="O4233" i="1"/>
  <c r="O4229" i="1"/>
  <c r="O4225" i="1"/>
  <c r="O4221" i="1"/>
  <c r="O4217" i="1"/>
  <c r="O4213" i="1"/>
  <c r="O4209" i="1"/>
  <c r="O4205" i="1"/>
  <c r="O4201" i="1"/>
  <c r="O4197" i="1"/>
  <c r="O4193" i="1"/>
  <c r="O4189" i="1"/>
  <c r="O4185" i="1"/>
  <c r="O4181" i="1"/>
  <c r="O4177" i="1"/>
  <c r="O4173" i="1"/>
  <c r="O4169" i="1"/>
  <c r="O4165" i="1"/>
  <c r="O4161" i="1"/>
  <c r="O4157" i="1"/>
  <c r="O4153" i="1"/>
  <c r="O4149" i="1"/>
  <c r="O4145" i="1"/>
  <c r="O4141" i="1"/>
  <c r="O4137" i="1"/>
  <c r="O4133" i="1"/>
  <c r="O4129" i="1"/>
  <c r="O4125" i="1"/>
  <c r="O4121" i="1"/>
  <c r="O4117" i="1"/>
  <c r="O4113" i="1"/>
  <c r="O4109" i="1"/>
  <c r="O4105" i="1"/>
  <c r="O4101" i="1"/>
  <c r="O4097" i="1"/>
  <c r="O4093" i="1"/>
  <c r="O4089" i="1"/>
  <c r="O4085" i="1"/>
  <c r="O4081" i="1"/>
  <c r="O4077" i="1"/>
  <c r="O4073" i="1"/>
  <c r="O4069" i="1"/>
  <c r="O4065" i="1"/>
  <c r="O4061" i="1"/>
  <c r="O4057" i="1"/>
  <c r="O4053" i="1"/>
  <c r="O4049" i="1"/>
  <c r="O4045" i="1"/>
  <c r="O4041" i="1"/>
  <c r="O4037" i="1"/>
  <c r="O4033" i="1"/>
  <c r="O4029" i="1"/>
  <c r="O4025" i="1"/>
  <c r="O4021" i="1"/>
  <c r="O4017" i="1"/>
  <c r="O4013" i="1"/>
  <c r="O4009" i="1"/>
  <c r="O4005" i="1"/>
  <c r="O4001" i="1"/>
  <c r="O3997" i="1"/>
  <c r="O3993" i="1"/>
  <c r="O3989" i="1"/>
  <c r="O3985" i="1"/>
  <c r="O3981" i="1"/>
  <c r="O3977" i="1"/>
  <c r="O3973" i="1"/>
  <c r="O3969" i="1"/>
  <c r="O3965" i="1"/>
  <c r="O3961" i="1"/>
  <c r="O3957" i="1"/>
  <c r="O3949" i="1"/>
  <c r="O3945" i="1"/>
  <c r="O3941" i="1"/>
  <c r="O3933" i="1"/>
  <c r="O3929" i="1"/>
  <c r="O3925" i="1"/>
  <c r="O3917" i="1"/>
  <c r="O3913" i="1"/>
  <c r="O3909" i="1"/>
  <c r="O3905" i="1"/>
  <c r="O3901" i="1"/>
  <c r="O3897" i="1"/>
  <c r="O3893" i="1"/>
  <c r="O3889" i="1"/>
  <c r="O3885" i="1"/>
  <c r="O3881" i="1"/>
  <c r="O3877" i="1"/>
  <c r="O3873" i="1"/>
  <c r="O3869" i="1"/>
  <c r="O3865" i="1"/>
  <c r="O3861" i="1"/>
  <c r="O3857" i="1"/>
  <c r="O3853" i="1"/>
  <c r="O3849" i="1"/>
  <c r="O3845" i="1"/>
  <c r="O3841" i="1"/>
  <c r="O3837" i="1"/>
  <c r="O3833" i="1"/>
  <c r="O3829" i="1"/>
  <c r="O3825" i="1"/>
  <c r="O3821" i="1"/>
  <c r="O3817" i="1"/>
  <c r="O3813" i="1"/>
  <c r="O3809" i="1"/>
  <c r="O3805" i="1"/>
  <c r="O3801" i="1"/>
  <c r="O3797" i="1"/>
  <c r="O3793" i="1"/>
  <c r="O3789" i="1"/>
  <c r="O3785" i="1"/>
  <c r="O3781" i="1"/>
  <c r="O3777" i="1"/>
  <c r="O3773" i="1"/>
  <c r="O3769" i="1"/>
  <c r="O3765" i="1"/>
  <c r="O3761" i="1"/>
  <c r="O3757" i="1"/>
  <c r="O3753" i="1"/>
  <c r="O3749" i="1"/>
  <c r="O3745" i="1"/>
  <c r="O3741" i="1"/>
  <c r="O3737" i="1"/>
  <c r="O3733" i="1"/>
  <c r="O3729" i="1"/>
  <c r="O3725" i="1"/>
  <c r="O3721" i="1"/>
  <c r="O3717" i="1"/>
  <c r="O3713" i="1"/>
  <c r="O3709" i="1"/>
  <c r="O3705" i="1"/>
  <c r="O3701" i="1"/>
  <c r="O3697" i="1"/>
  <c r="O3693" i="1"/>
  <c r="O3689" i="1"/>
  <c r="O3685" i="1"/>
  <c r="O3681" i="1"/>
  <c r="O3677" i="1"/>
  <c r="O3673" i="1"/>
  <c r="O3669" i="1"/>
  <c r="O3665" i="1"/>
  <c r="O3661" i="1"/>
  <c r="O3657" i="1"/>
  <c r="O3653" i="1"/>
  <c r="O3649" i="1"/>
  <c r="O3645" i="1"/>
  <c r="O3641" i="1"/>
  <c r="O3637" i="1"/>
  <c r="O3633" i="1"/>
  <c r="O3629" i="1"/>
  <c r="O3625" i="1"/>
  <c r="O3621" i="1"/>
  <c r="O3617" i="1"/>
  <c r="O3613" i="1"/>
  <c r="O3609" i="1"/>
  <c r="O3605" i="1"/>
  <c r="O3601" i="1"/>
  <c r="O3597" i="1"/>
  <c r="O3593" i="1"/>
  <c r="O3589" i="1"/>
  <c r="O3585" i="1"/>
  <c r="O3581" i="1"/>
  <c r="O3577" i="1"/>
  <c r="O3573" i="1"/>
  <c r="O3569" i="1"/>
  <c r="O3565" i="1"/>
  <c r="O3561" i="1"/>
  <c r="O3557" i="1"/>
  <c r="O3553" i="1"/>
  <c r="O3549" i="1"/>
  <c r="O3545" i="1"/>
  <c r="O3541" i="1"/>
  <c r="O3537" i="1"/>
  <c r="O3533" i="1"/>
  <c r="O3529" i="1"/>
  <c r="O3525" i="1"/>
  <c r="O3521" i="1"/>
  <c r="O3517" i="1"/>
  <c r="O3513" i="1"/>
  <c r="O3509" i="1"/>
  <c r="O3505" i="1"/>
  <c r="O3501" i="1"/>
  <c r="O3497" i="1"/>
  <c r="O3493" i="1"/>
  <c r="O3489" i="1"/>
  <c r="O3485" i="1"/>
  <c r="O3481" i="1"/>
  <c r="O3477" i="1"/>
  <c r="O3473" i="1"/>
  <c r="O3469" i="1"/>
  <c r="O3465" i="1"/>
  <c r="O3461" i="1"/>
  <c r="O3457" i="1"/>
  <c r="O3453" i="1"/>
  <c r="O3449" i="1"/>
  <c r="O3445" i="1"/>
  <c r="O3441" i="1"/>
  <c r="O3437" i="1"/>
  <c r="O3433" i="1"/>
  <c r="O3429" i="1"/>
  <c r="O3425" i="1"/>
  <c r="O3421" i="1"/>
  <c r="O3417" i="1"/>
  <c r="O3413" i="1"/>
  <c r="O3409" i="1"/>
  <c r="O3405" i="1"/>
  <c r="O3401" i="1"/>
  <c r="O3397" i="1"/>
  <c r="O3393" i="1"/>
  <c r="O3389" i="1"/>
  <c r="O3385" i="1"/>
  <c r="O3381" i="1"/>
  <c r="O3377" i="1"/>
  <c r="O3373" i="1"/>
  <c r="O3369" i="1"/>
  <c r="O3365" i="1"/>
  <c r="O3361" i="1"/>
  <c r="O3357" i="1"/>
  <c r="O3353" i="1"/>
  <c r="O3349" i="1"/>
  <c r="O3345" i="1"/>
  <c r="O3341" i="1"/>
  <c r="O3337" i="1"/>
  <c r="O3333" i="1"/>
  <c r="O3329" i="1"/>
  <c r="O3325" i="1"/>
  <c r="O3321" i="1"/>
  <c r="O3317" i="1"/>
  <c r="O3313" i="1"/>
  <c r="O3309" i="1"/>
  <c r="O3305" i="1"/>
  <c r="O3301" i="1"/>
  <c r="O3297" i="1"/>
  <c r="O3293" i="1"/>
  <c r="O3289" i="1"/>
  <c r="O3285" i="1"/>
  <c r="O3281" i="1"/>
  <c r="O3277" i="1"/>
  <c r="O3273" i="1"/>
  <c r="O3269" i="1"/>
  <c r="O3265" i="1"/>
  <c r="O3261" i="1"/>
  <c r="O3257" i="1"/>
  <c r="O3253" i="1"/>
  <c r="O3249" i="1"/>
  <c r="O3245" i="1"/>
  <c r="O3241" i="1"/>
  <c r="O3237" i="1"/>
  <c r="O3233" i="1"/>
  <c r="O3229" i="1"/>
  <c r="O3225" i="1"/>
  <c r="O3221" i="1"/>
  <c r="O3217" i="1"/>
  <c r="O3213" i="1"/>
  <c r="O3209" i="1"/>
  <c r="O3205" i="1"/>
  <c r="O3201" i="1"/>
  <c r="O3197" i="1"/>
  <c r="O3193" i="1"/>
  <c r="O3189" i="1"/>
  <c r="O3185" i="1"/>
  <c r="O3181" i="1"/>
  <c r="O3177" i="1"/>
  <c r="O3173" i="1"/>
  <c r="O3169" i="1"/>
  <c r="O3165" i="1"/>
  <c r="O3161" i="1"/>
  <c r="O3157" i="1"/>
  <c r="O3153" i="1"/>
  <c r="O3149" i="1"/>
  <c r="O3145" i="1"/>
  <c r="O3141" i="1"/>
  <c r="O3137" i="1"/>
  <c r="O3133" i="1"/>
  <c r="O3129" i="1"/>
  <c r="O3125" i="1"/>
  <c r="O3121" i="1"/>
  <c r="O3117" i="1"/>
  <c r="O3113" i="1"/>
  <c r="O3109" i="1"/>
  <c r="O3105" i="1"/>
  <c r="O3101" i="1"/>
  <c r="O3097" i="1"/>
  <c r="O3093" i="1"/>
  <c r="O3089" i="1"/>
  <c r="O3085" i="1"/>
  <c r="O3081" i="1"/>
  <c r="O3077" i="1"/>
  <c r="O3073" i="1"/>
  <c r="O3069" i="1"/>
  <c r="O3065" i="1"/>
  <c r="O3061" i="1"/>
  <c r="O3057" i="1"/>
  <c r="O3053" i="1"/>
  <c r="O3049" i="1"/>
  <c r="O3045" i="1"/>
  <c r="O3041" i="1"/>
  <c r="O3037" i="1"/>
  <c r="O3033" i="1"/>
  <c r="O3029" i="1"/>
  <c r="O3025" i="1"/>
  <c r="O3021" i="1"/>
  <c r="O3017" i="1"/>
  <c r="O3013" i="1"/>
  <c r="O3009" i="1"/>
  <c r="O3005" i="1"/>
  <c r="O3001" i="1"/>
  <c r="O2997" i="1"/>
  <c r="O2993" i="1"/>
  <c r="O2989" i="1"/>
  <c r="O2985" i="1"/>
  <c r="O2981" i="1"/>
  <c r="O2977" i="1"/>
  <c r="O2973" i="1"/>
  <c r="O2969" i="1"/>
  <c r="O2965" i="1"/>
  <c r="O2961" i="1"/>
  <c r="O2957" i="1"/>
  <c r="O2953" i="1"/>
  <c r="O2949" i="1"/>
  <c r="O2945" i="1"/>
  <c r="O2941" i="1"/>
  <c r="O2937" i="1"/>
  <c r="O2933" i="1"/>
  <c r="O2929" i="1"/>
  <c r="O2925" i="1"/>
  <c r="O2921" i="1"/>
  <c r="O2917" i="1"/>
  <c r="O2913" i="1"/>
  <c r="O2909" i="1"/>
  <c r="O2905" i="1"/>
  <c r="O2901" i="1"/>
  <c r="O2897" i="1"/>
  <c r="O2893" i="1"/>
  <c r="O2889" i="1"/>
  <c r="O2885" i="1"/>
  <c r="O2881" i="1"/>
  <c r="O2877" i="1"/>
  <c r="O2873" i="1"/>
  <c r="O2869" i="1"/>
  <c r="O2865" i="1"/>
  <c r="O2861" i="1"/>
  <c r="O2857" i="1"/>
  <c r="O2853" i="1"/>
  <c r="O2849" i="1"/>
  <c r="O2845" i="1"/>
  <c r="O2841" i="1"/>
  <c r="O2837" i="1"/>
  <c r="O2833" i="1"/>
  <c r="O2829" i="1"/>
  <c r="O2825" i="1"/>
  <c r="O2821" i="1"/>
  <c r="O2817" i="1"/>
  <c r="O2813" i="1"/>
  <c r="O2809" i="1"/>
  <c r="O2805" i="1"/>
  <c r="O2801" i="1"/>
  <c r="O2797" i="1"/>
  <c r="O2793" i="1"/>
  <c r="O2789" i="1"/>
  <c r="O2785" i="1"/>
  <c r="O2781" i="1"/>
  <c r="O2777" i="1"/>
  <c r="O2773" i="1"/>
  <c r="O2769" i="1"/>
  <c r="O2765" i="1"/>
  <c r="O2761" i="1"/>
  <c r="O2757" i="1"/>
  <c r="O2753" i="1"/>
  <c r="O2749" i="1"/>
  <c r="O2745" i="1"/>
  <c r="O2741" i="1"/>
  <c r="O2737" i="1"/>
  <c r="O2733" i="1"/>
  <c r="O2729" i="1"/>
  <c r="O2725" i="1"/>
  <c r="O2721" i="1"/>
  <c r="O2717" i="1"/>
  <c r="O2713" i="1"/>
  <c r="O2709" i="1"/>
  <c r="O2705" i="1"/>
  <c r="O2701" i="1"/>
  <c r="O2697" i="1"/>
  <c r="O2693" i="1"/>
  <c r="O2689" i="1"/>
  <c r="O2685" i="1"/>
  <c r="O2681" i="1"/>
  <c r="O2677" i="1"/>
  <c r="O2673" i="1"/>
  <c r="O2669" i="1"/>
  <c r="O2665" i="1"/>
  <c r="O2661" i="1"/>
  <c r="O2657" i="1"/>
  <c r="O2653" i="1"/>
  <c r="O2649" i="1"/>
  <c r="O2645" i="1"/>
  <c r="O2641" i="1"/>
  <c r="O2637" i="1"/>
  <c r="O2633" i="1"/>
  <c r="O2629" i="1"/>
  <c r="O2625" i="1"/>
  <c r="O2621" i="1"/>
  <c r="O2617" i="1"/>
  <c r="O2613" i="1"/>
  <c r="O2609" i="1"/>
  <c r="O2605" i="1"/>
  <c r="O2601" i="1"/>
  <c r="O2597" i="1"/>
  <c r="O2593" i="1"/>
  <c r="O2589" i="1"/>
  <c r="O2585" i="1"/>
  <c r="O2581" i="1"/>
  <c r="O2577" i="1"/>
  <c r="O2573" i="1"/>
  <c r="O2569" i="1"/>
  <c r="O2565" i="1"/>
  <c r="O2561" i="1"/>
  <c r="O2557" i="1"/>
  <c r="O2553" i="1"/>
  <c r="O2549" i="1"/>
  <c r="O4990" i="1"/>
  <c r="O4974" i="1"/>
  <c r="O4958" i="1"/>
  <c r="O4942" i="1"/>
  <c r="O4926" i="1"/>
  <c r="O4910" i="1"/>
  <c r="O3948" i="1"/>
  <c r="O3904" i="1"/>
  <c r="O4996" i="1"/>
  <c r="O4984" i="1"/>
  <c r="O4972" i="1"/>
  <c r="O4960" i="1"/>
  <c r="O4948" i="1"/>
  <c r="O4936" i="1"/>
  <c r="O4924" i="1"/>
  <c r="O4912" i="1"/>
  <c r="O4900" i="1"/>
  <c r="O4888" i="1"/>
  <c r="O4876" i="1"/>
  <c r="O4864" i="1"/>
  <c r="O4852" i="1"/>
  <c r="O4840" i="1"/>
  <c r="O4828" i="1"/>
  <c r="O4816" i="1"/>
  <c r="O4804" i="1"/>
  <c r="O4792" i="1"/>
  <c r="O4780" i="1"/>
  <c r="O4768" i="1"/>
  <c r="O4756" i="1"/>
  <c r="O4744" i="1"/>
  <c r="O4732" i="1"/>
  <c r="O4720" i="1"/>
  <c r="O4708" i="1"/>
  <c r="O4696" i="1"/>
  <c r="O4684" i="1"/>
  <c r="O4676" i="1"/>
  <c r="O4664" i="1"/>
  <c r="O4656" i="1"/>
  <c r="O4648" i="1"/>
  <c r="O4640" i="1"/>
  <c r="O4632" i="1"/>
  <c r="O4628" i="1"/>
  <c r="O4620" i="1"/>
  <c r="O4612" i="1"/>
  <c r="O4604" i="1"/>
  <c r="O4596" i="1"/>
  <c r="O4588" i="1"/>
  <c r="O4580" i="1"/>
  <c r="O4572" i="1"/>
  <c r="O4564" i="1"/>
  <c r="O4556" i="1"/>
  <c r="O4552" i="1"/>
  <c r="O4548" i="1"/>
  <c r="O4540" i="1"/>
  <c r="O4536" i="1"/>
  <c r="O4532" i="1"/>
  <c r="O4528" i="1"/>
  <c r="O4524" i="1"/>
  <c r="O4520" i="1"/>
  <c r="O4516" i="1"/>
  <c r="O4512" i="1"/>
  <c r="O4508" i="1"/>
  <c r="O4504" i="1"/>
  <c r="O4500" i="1"/>
  <c r="O4496" i="1"/>
  <c r="O4492" i="1"/>
  <c r="O4488" i="1"/>
  <c r="O4484" i="1"/>
  <c r="O4480" i="1"/>
  <c r="O4476" i="1"/>
  <c r="O4472" i="1"/>
  <c r="O4468" i="1"/>
  <c r="O4464" i="1"/>
  <c r="O4460" i="1"/>
  <c r="O4456" i="1"/>
  <c r="O4452" i="1"/>
  <c r="O4448" i="1"/>
  <c r="O4444" i="1"/>
  <c r="O4440" i="1"/>
  <c r="O4436" i="1"/>
  <c r="O4432" i="1"/>
  <c r="O4428" i="1"/>
  <c r="O4424" i="1"/>
  <c r="O4420" i="1"/>
  <c r="O4416" i="1"/>
  <c r="O4412" i="1"/>
  <c r="O4408" i="1"/>
  <c r="O4404" i="1"/>
  <c r="O4400" i="1"/>
  <c r="O4396" i="1"/>
  <c r="O4392" i="1"/>
  <c r="O4388" i="1"/>
  <c r="O4384" i="1"/>
  <c r="O4380" i="1"/>
  <c r="O4376" i="1"/>
  <c r="O4372" i="1"/>
  <c r="O4368" i="1"/>
  <c r="O4364" i="1"/>
  <c r="O4360" i="1"/>
  <c r="O4356" i="1"/>
  <c r="O4352" i="1"/>
  <c r="O4348" i="1"/>
  <c r="O4344" i="1"/>
  <c r="O4340" i="1"/>
  <c r="O4336" i="1"/>
  <c r="O4332" i="1"/>
  <c r="O4328" i="1"/>
  <c r="O4324" i="1"/>
  <c r="O4320" i="1"/>
  <c r="O4316" i="1"/>
  <c r="O4312" i="1"/>
  <c r="O4308" i="1"/>
  <c r="O4304" i="1"/>
  <c r="O4300" i="1"/>
  <c r="O4296" i="1"/>
  <c r="O4292" i="1"/>
  <c r="O4288" i="1"/>
  <c r="O4284" i="1"/>
  <c r="O4280" i="1"/>
  <c r="O4276" i="1"/>
  <c r="O4272" i="1"/>
  <c r="O4268" i="1"/>
  <c r="O4264" i="1"/>
  <c r="O4260" i="1"/>
  <c r="O4256" i="1"/>
  <c r="O4252" i="1"/>
  <c r="O4248" i="1"/>
  <c r="O4244" i="1"/>
  <c r="O4240" i="1"/>
  <c r="O4236" i="1"/>
  <c r="O4232" i="1"/>
  <c r="O4228" i="1"/>
  <c r="O4224" i="1"/>
  <c r="O4220" i="1"/>
  <c r="O4216" i="1"/>
  <c r="O4212" i="1"/>
  <c r="O4208" i="1"/>
  <c r="O4204" i="1"/>
  <c r="O4200" i="1"/>
  <c r="O4196" i="1"/>
  <c r="O4192" i="1"/>
  <c r="O4188" i="1"/>
  <c r="O4184" i="1"/>
  <c r="O4180" i="1"/>
  <c r="O4176" i="1"/>
  <c r="O4172" i="1"/>
  <c r="O4168" i="1"/>
  <c r="O4164" i="1"/>
  <c r="O4160" i="1"/>
  <c r="O4156" i="1"/>
  <c r="O4152" i="1"/>
  <c r="O4148" i="1"/>
  <c r="O4144" i="1"/>
  <c r="O4140" i="1"/>
  <c r="O4136" i="1"/>
  <c r="O4132" i="1"/>
  <c r="O4128" i="1"/>
  <c r="O4124" i="1"/>
  <c r="O4120" i="1"/>
  <c r="O4116" i="1"/>
  <c r="O4112" i="1"/>
  <c r="O4108" i="1"/>
  <c r="O4104" i="1"/>
  <c r="O4100" i="1"/>
  <c r="O4096" i="1"/>
  <c r="O4092" i="1"/>
  <c r="O4088" i="1"/>
  <c r="O4084" i="1"/>
  <c r="O4080" i="1"/>
  <c r="O4076" i="1"/>
  <c r="O4072" i="1"/>
  <c r="O4068" i="1"/>
  <c r="O4064" i="1"/>
  <c r="O4060" i="1"/>
  <c r="O4056" i="1"/>
  <c r="O4052" i="1"/>
  <c r="O4048" i="1"/>
  <c r="O4044" i="1"/>
  <c r="O4040" i="1"/>
  <c r="O4036" i="1"/>
  <c r="O4032" i="1"/>
  <c r="O4028" i="1"/>
  <c r="O4024" i="1"/>
  <c r="O4020" i="1"/>
  <c r="O4016" i="1"/>
  <c r="O4012" i="1"/>
  <c r="O4008" i="1"/>
  <c r="O4004" i="1"/>
  <c r="O4000" i="1"/>
  <c r="O3996" i="1"/>
  <c r="O3992" i="1"/>
  <c r="O3988" i="1"/>
  <c r="O3984" i="1"/>
  <c r="O3980" i="1"/>
  <c r="O3976" i="1"/>
  <c r="O3972" i="1"/>
  <c r="O3968" i="1"/>
  <c r="O3964" i="1"/>
  <c r="O3960" i="1"/>
  <c r="O3956" i="1"/>
  <c r="O3952" i="1"/>
  <c r="O3944" i="1"/>
  <c r="O3940" i="1"/>
  <c r="O3936" i="1"/>
  <c r="O3928" i="1"/>
  <c r="O3924" i="1"/>
  <c r="O3920" i="1"/>
  <c r="O3912" i="1"/>
  <c r="O3908" i="1"/>
  <c r="O3900" i="1"/>
  <c r="O3896" i="1"/>
  <c r="O3892" i="1"/>
  <c r="O3888" i="1"/>
  <c r="O3884" i="1"/>
  <c r="O3880" i="1"/>
  <c r="O3876" i="1"/>
  <c r="O3872" i="1"/>
  <c r="O3868" i="1"/>
  <c r="O3864" i="1"/>
  <c r="O3860" i="1"/>
  <c r="O3856" i="1"/>
  <c r="O3852" i="1"/>
  <c r="O3848" i="1"/>
  <c r="O3844" i="1"/>
  <c r="O3840" i="1"/>
  <c r="O3836" i="1"/>
  <c r="O3832" i="1"/>
  <c r="O3828" i="1"/>
  <c r="O3824" i="1"/>
  <c r="O3820" i="1"/>
  <c r="O3816" i="1"/>
  <c r="O3812" i="1"/>
  <c r="O3808" i="1"/>
  <c r="O3804" i="1"/>
  <c r="O3800" i="1"/>
  <c r="O3796" i="1"/>
  <c r="O3792" i="1"/>
  <c r="O3788" i="1"/>
  <c r="O3784" i="1"/>
  <c r="O3780" i="1"/>
  <c r="O3776" i="1"/>
  <c r="O3772" i="1"/>
  <c r="O3768" i="1"/>
  <c r="O3764" i="1"/>
  <c r="O3760" i="1"/>
  <c r="O3756" i="1"/>
  <c r="O3752" i="1"/>
  <c r="O3748" i="1"/>
  <c r="O3744" i="1"/>
  <c r="O3740" i="1"/>
  <c r="O3736" i="1"/>
  <c r="O3732" i="1"/>
  <c r="O3728" i="1"/>
  <c r="O3724" i="1"/>
  <c r="O3720" i="1"/>
  <c r="O3716" i="1"/>
  <c r="O3712" i="1"/>
  <c r="O3708" i="1"/>
  <c r="O3704" i="1"/>
  <c r="O3700" i="1"/>
  <c r="O3696" i="1"/>
  <c r="O3692" i="1"/>
  <c r="O3688" i="1"/>
  <c r="O3684" i="1"/>
  <c r="O3680" i="1"/>
  <c r="O3676" i="1"/>
  <c r="O3672" i="1"/>
  <c r="O3668" i="1"/>
  <c r="O3664" i="1"/>
  <c r="O3660" i="1"/>
  <c r="O3656" i="1"/>
  <c r="O3652" i="1"/>
  <c r="O3648" i="1"/>
  <c r="O3644" i="1"/>
  <c r="O3640" i="1"/>
  <c r="O3636" i="1"/>
  <c r="O3632" i="1"/>
  <c r="O3628" i="1"/>
  <c r="O3624" i="1"/>
  <c r="O3620" i="1"/>
  <c r="O3616" i="1"/>
  <c r="O3612" i="1"/>
  <c r="O3608" i="1"/>
  <c r="O3604" i="1"/>
  <c r="O3600" i="1"/>
  <c r="O3596" i="1"/>
  <c r="O3592" i="1"/>
  <c r="O3588" i="1"/>
  <c r="O3584" i="1"/>
  <c r="O3580" i="1"/>
  <c r="O3576" i="1"/>
  <c r="O3572" i="1"/>
  <c r="O3568" i="1"/>
  <c r="O3564" i="1"/>
  <c r="O3560" i="1"/>
  <c r="O3556" i="1"/>
  <c r="O3552" i="1"/>
  <c r="O3548" i="1"/>
  <c r="O3544" i="1"/>
  <c r="O3540" i="1"/>
  <c r="O3536" i="1"/>
  <c r="O3532" i="1"/>
  <c r="O3528" i="1"/>
  <c r="O3524" i="1"/>
  <c r="O3520" i="1"/>
  <c r="O3516" i="1"/>
  <c r="O3512" i="1"/>
  <c r="O3508" i="1"/>
  <c r="O3504" i="1"/>
  <c r="O3500" i="1"/>
  <c r="O3496" i="1"/>
  <c r="O3492" i="1"/>
  <c r="O3488" i="1"/>
  <c r="O3484" i="1"/>
  <c r="O3480" i="1"/>
  <c r="O3476" i="1"/>
  <c r="O3472" i="1"/>
  <c r="O3468" i="1"/>
  <c r="O3464" i="1"/>
  <c r="O3460" i="1"/>
  <c r="O3456" i="1"/>
  <c r="O3452" i="1"/>
  <c r="O3448" i="1"/>
  <c r="O3444" i="1"/>
  <c r="O3440" i="1"/>
  <c r="O3436" i="1"/>
  <c r="O3432" i="1"/>
  <c r="O3428" i="1"/>
  <c r="O3424" i="1"/>
  <c r="O3420" i="1"/>
  <c r="O3416" i="1"/>
  <c r="O3412" i="1"/>
  <c r="O3408" i="1"/>
  <c r="O3404" i="1"/>
  <c r="O3400" i="1"/>
  <c r="O3396" i="1"/>
  <c r="O3392" i="1"/>
  <c r="O3388" i="1"/>
  <c r="O3384" i="1"/>
  <c r="O3380" i="1"/>
  <c r="O3376" i="1"/>
  <c r="O3372" i="1"/>
  <c r="O3368" i="1"/>
  <c r="O3364" i="1"/>
  <c r="O3360" i="1"/>
  <c r="O3356" i="1"/>
  <c r="O3352" i="1"/>
  <c r="O3348" i="1"/>
  <c r="O3344" i="1"/>
  <c r="O3340" i="1"/>
  <c r="O3336" i="1"/>
  <c r="O3332" i="1"/>
  <c r="O3328" i="1"/>
  <c r="O3324" i="1"/>
  <c r="O3320" i="1"/>
  <c r="O3316" i="1"/>
  <c r="O3312" i="1"/>
  <c r="O3308" i="1"/>
  <c r="O3304" i="1"/>
  <c r="O3300" i="1"/>
  <c r="O3296" i="1"/>
  <c r="O3292" i="1"/>
  <c r="O3288" i="1"/>
  <c r="O3284" i="1"/>
  <c r="O3280" i="1"/>
  <c r="O3276" i="1"/>
  <c r="O3272" i="1"/>
  <c r="O3268" i="1"/>
  <c r="O3264" i="1"/>
  <c r="O3260" i="1"/>
  <c r="O3256" i="1"/>
  <c r="O3252" i="1"/>
  <c r="O3248" i="1"/>
  <c r="O3244" i="1"/>
  <c r="O3240" i="1"/>
  <c r="O3236" i="1"/>
  <c r="O3232" i="1"/>
  <c r="O3228" i="1"/>
  <c r="O3224" i="1"/>
  <c r="O3220" i="1"/>
  <c r="O3216" i="1"/>
  <c r="O3212" i="1"/>
  <c r="O3208" i="1"/>
  <c r="O3204" i="1"/>
  <c r="O3200" i="1"/>
  <c r="O3196" i="1"/>
  <c r="O3192" i="1"/>
  <c r="O3188" i="1"/>
  <c r="O3184" i="1"/>
  <c r="O3180" i="1"/>
  <c r="O3176" i="1"/>
  <c r="O3172" i="1"/>
  <c r="O3168" i="1"/>
  <c r="O3164" i="1"/>
  <c r="O3160" i="1"/>
  <c r="O3156" i="1"/>
  <c r="O3152" i="1"/>
  <c r="O3148" i="1"/>
  <c r="O3144" i="1"/>
  <c r="O3140" i="1"/>
  <c r="O3136" i="1"/>
  <c r="O3132" i="1"/>
  <c r="O3128" i="1"/>
  <c r="O3124" i="1"/>
  <c r="O3120" i="1"/>
  <c r="O3116" i="1"/>
  <c r="O3112" i="1"/>
  <c r="O3108" i="1"/>
  <c r="O3104" i="1"/>
  <c r="O3100" i="1"/>
  <c r="O3096" i="1"/>
  <c r="O3092" i="1"/>
  <c r="O3088" i="1"/>
  <c r="O3084" i="1"/>
  <c r="O3080" i="1"/>
  <c r="O3076" i="1"/>
  <c r="O3072" i="1"/>
  <c r="O3068" i="1"/>
  <c r="O3064" i="1"/>
  <c r="O3060" i="1"/>
  <c r="O3056" i="1"/>
  <c r="O3052" i="1"/>
  <c r="O3048" i="1"/>
  <c r="O3044" i="1"/>
  <c r="O3040" i="1"/>
  <c r="O3036" i="1"/>
  <c r="O3032" i="1"/>
  <c r="O3028" i="1"/>
  <c r="O3024" i="1"/>
  <c r="O3020" i="1"/>
  <c r="O3016" i="1"/>
  <c r="O3012" i="1"/>
  <c r="O3008" i="1"/>
  <c r="O3004" i="1"/>
  <c r="O3000" i="1"/>
  <c r="O2996" i="1"/>
  <c r="O2992" i="1"/>
  <c r="O2988" i="1"/>
  <c r="O2984" i="1"/>
  <c r="O2980" i="1"/>
  <c r="O2976" i="1"/>
  <c r="O2972" i="1"/>
  <c r="O2968" i="1"/>
  <c r="O2964" i="1"/>
  <c r="O2960" i="1"/>
  <c r="O2956" i="1"/>
  <c r="O2952" i="1"/>
  <c r="O2948" i="1"/>
  <c r="O2944" i="1"/>
  <c r="O2940" i="1"/>
  <c r="O2936" i="1"/>
  <c r="O2932" i="1"/>
  <c r="O2928" i="1"/>
  <c r="O2924" i="1"/>
  <c r="O2920" i="1"/>
  <c r="O2916" i="1"/>
  <c r="O2912" i="1"/>
  <c r="O2908" i="1"/>
  <c r="O2904" i="1"/>
  <c r="O2900" i="1"/>
  <c r="O2896" i="1"/>
  <c r="O2892" i="1"/>
  <c r="O2888" i="1"/>
  <c r="O2884" i="1"/>
  <c r="O2880" i="1"/>
  <c r="O2876" i="1"/>
  <c r="O2872" i="1"/>
  <c r="O2868" i="1"/>
  <c r="O2864" i="1"/>
  <c r="O2860" i="1"/>
  <c r="O2856" i="1"/>
  <c r="O2852" i="1"/>
  <c r="O2848" i="1"/>
  <c r="O2844" i="1"/>
  <c r="O2840" i="1"/>
  <c r="O2836" i="1"/>
  <c r="O2832" i="1"/>
  <c r="O2828" i="1"/>
  <c r="O2824" i="1"/>
  <c r="O2820" i="1"/>
  <c r="O2816" i="1"/>
  <c r="O2812" i="1"/>
  <c r="O2808" i="1"/>
  <c r="O2804" i="1"/>
  <c r="O2800" i="1"/>
  <c r="O2796" i="1"/>
  <c r="O2792" i="1"/>
  <c r="O2788" i="1"/>
  <c r="O2784" i="1"/>
  <c r="O2780" i="1"/>
  <c r="O2776" i="1"/>
  <c r="O2772" i="1"/>
  <c r="O2768" i="1"/>
  <c r="O2764" i="1"/>
  <c r="O2760" i="1"/>
  <c r="O2756" i="1"/>
  <c r="O2752" i="1"/>
  <c r="O2748" i="1"/>
  <c r="O2744" i="1"/>
  <c r="O2740" i="1"/>
  <c r="O2736" i="1"/>
  <c r="O2732" i="1"/>
  <c r="O2728" i="1"/>
  <c r="O2724" i="1"/>
  <c r="O2720" i="1"/>
  <c r="O2716" i="1"/>
  <c r="O2712" i="1"/>
  <c r="O2708" i="1"/>
  <c r="O2704" i="1"/>
  <c r="O2700" i="1"/>
  <c r="O2696" i="1"/>
  <c r="O2692" i="1"/>
  <c r="O2688" i="1"/>
  <c r="O2684" i="1"/>
  <c r="O2680" i="1"/>
  <c r="O2676" i="1"/>
  <c r="O2672" i="1"/>
  <c r="O2668" i="1"/>
  <c r="O2664" i="1"/>
  <c r="O2660" i="1"/>
  <c r="O2656" i="1"/>
  <c r="O2652" i="1"/>
  <c r="O2648" i="1"/>
  <c r="O2644" i="1"/>
  <c r="O2640" i="1"/>
  <c r="O2636" i="1"/>
  <c r="O2632" i="1"/>
  <c r="O2628" i="1"/>
  <c r="O2624" i="1"/>
  <c r="O2620" i="1"/>
  <c r="O2616" i="1"/>
  <c r="O2612" i="1"/>
  <c r="O2608" i="1"/>
  <c r="O2604" i="1"/>
  <c r="O2600" i="1"/>
  <c r="O2596" i="1"/>
  <c r="O2592" i="1"/>
  <c r="O2588" i="1"/>
  <c r="O2584" i="1"/>
  <c r="O2580" i="1"/>
  <c r="O2576" i="1"/>
  <c r="O2572" i="1"/>
  <c r="O2568" i="1"/>
  <c r="O2564" i="1"/>
  <c r="O2560" i="1"/>
  <c r="O2556" i="1"/>
  <c r="O2552" i="1"/>
  <c r="O2548" i="1"/>
  <c r="O2544" i="1"/>
  <c r="O2540" i="1"/>
  <c r="O2536" i="1"/>
  <c r="O2532" i="1"/>
  <c r="O2528" i="1"/>
  <c r="O2524" i="1"/>
  <c r="O2520" i="1"/>
  <c r="O2516" i="1"/>
  <c r="O2512" i="1"/>
  <c r="O2508" i="1"/>
  <c r="O2504" i="1"/>
  <c r="O2500" i="1"/>
  <c r="O2496" i="1"/>
  <c r="O2492" i="1"/>
  <c r="O2488" i="1"/>
  <c r="O2484" i="1"/>
  <c r="O2480" i="1"/>
  <c r="O2476" i="1"/>
  <c r="O2472" i="1"/>
  <c r="O2468" i="1"/>
  <c r="O2464" i="1"/>
  <c r="O2460" i="1"/>
  <c r="O2456" i="1"/>
  <c r="O2452" i="1"/>
  <c r="O2448" i="1"/>
  <c r="O2444" i="1"/>
  <c r="O2440" i="1"/>
  <c r="O2436" i="1"/>
  <c r="O2432" i="1"/>
  <c r="O2428" i="1"/>
  <c r="O2424" i="1"/>
  <c r="O2420" i="1"/>
  <c r="O2416" i="1"/>
  <c r="O2412" i="1"/>
  <c r="O2408" i="1"/>
  <c r="O2404" i="1"/>
  <c r="O2400" i="1"/>
  <c r="O2396" i="1"/>
  <c r="O2392" i="1"/>
  <c r="O2388" i="1"/>
  <c r="O2384" i="1"/>
  <c r="O2380" i="1"/>
  <c r="O2376" i="1"/>
  <c r="O2372" i="1"/>
  <c r="O2368" i="1"/>
  <c r="O2364" i="1"/>
  <c r="O2360" i="1"/>
  <c r="O2356" i="1"/>
  <c r="O2352" i="1"/>
  <c r="O2348" i="1"/>
  <c r="O2344" i="1"/>
  <c r="O2340" i="1"/>
  <c r="O2336" i="1"/>
  <c r="O2332" i="1"/>
  <c r="O2328" i="1"/>
  <c r="O2324" i="1"/>
  <c r="O2320" i="1"/>
  <c r="O2316" i="1"/>
  <c r="O2312" i="1"/>
  <c r="O2308" i="1"/>
  <c r="O2304" i="1"/>
  <c r="O2300" i="1"/>
  <c r="O2296" i="1"/>
  <c r="O2292" i="1"/>
  <c r="O2288" i="1"/>
  <c r="O2284" i="1"/>
  <c r="O2280" i="1"/>
  <c r="O2276" i="1"/>
  <c r="O2272" i="1"/>
  <c r="O2268" i="1"/>
  <c r="O2264" i="1"/>
  <c r="O2260" i="1"/>
  <c r="O2256" i="1"/>
  <c r="O2252" i="1"/>
  <c r="O2248" i="1"/>
  <c r="O2244" i="1"/>
  <c r="O2240" i="1"/>
  <c r="O2236" i="1"/>
  <c r="O2232" i="1"/>
  <c r="O2228" i="1"/>
  <c r="O2224" i="1"/>
  <c r="O2220" i="1"/>
  <c r="O2216" i="1"/>
  <c r="O2212" i="1"/>
  <c r="O2208" i="1"/>
  <c r="O2204" i="1"/>
  <c r="O2200" i="1"/>
  <c r="O2196" i="1"/>
  <c r="O2192" i="1"/>
  <c r="O2188" i="1"/>
  <c r="O2184" i="1"/>
  <c r="O2180" i="1"/>
  <c r="O2176" i="1"/>
  <c r="O2172" i="1"/>
  <c r="O2168" i="1"/>
  <c r="O2164" i="1"/>
  <c r="O2160" i="1"/>
  <c r="O2156" i="1"/>
  <c r="O2152" i="1"/>
  <c r="O2148" i="1"/>
  <c r="O2144" i="1"/>
  <c r="O2140" i="1"/>
  <c r="O2136" i="1"/>
  <c r="O2132" i="1"/>
  <c r="O2128" i="1"/>
  <c r="O2124" i="1"/>
  <c r="O2120" i="1"/>
  <c r="O2116" i="1"/>
  <c r="O2112" i="1"/>
  <c r="O2108" i="1"/>
  <c r="O2104" i="1"/>
  <c r="O2100" i="1"/>
  <c r="O2096" i="1"/>
  <c r="O2092" i="1"/>
  <c r="O2088" i="1"/>
  <c r="O2084" i="1"/>
  <c r="O2080" i="1"/>
  <c r="O2076" i="1"/>
  <c r="O2072" i="1"/>
  <c r="O2068" i="1"/>
  <c r="O2064" i="1"/>
  <c r="O2060" i="1"/>
  <c r="O2056" i="1"/>
  <c r="O2052" i="1"/>
  <c r="O2048" i="1"/>
  <c r="O2044" i="1"/>
  <c r="O2040" i="1"/>
  <c r="O2036" i="1"/>
  <c r="O2032" i="1"/>
  <c r="O2028" i="1"/>
  <c r="O2024" i="1"/>
  <c r="O2020" i="1"/>
  <c r="O2016" i="1"/>
  <c r="O2012" i="1"/>
  <c r="O2008" i="1"/>
  <c r="O2004" i="1"/>
  <c r="O2000" i="1"/>
  <c r="O1996" i="1"/>
  <c r="O1992" i="1"/>
  <c r="O1988" i="1"/>
  <c r="O1984" i="1"/>
  <c r="O1980" i="1"/>
  <c r="O1976" i="1"/>
  <c r="O1972" i="1"/>
  <c r="O1968" i="1"/>
  <c r="O1964" i="1"/>
  <c r="O1960" i="1"/>
  <c r="O1956" i="1"/>
  <c r="O1952" i="1"/>
  <c r="O1948" i="1"/>
  <c r="O1944" i="1"/>
  <c r="O1940" i="1"/>
  <c r="O1936" i="1"/>
  <c r="O1932" i="1"/>
  <c r="O1928" i="1"/>
  <c r="O1924" i="1"/>
  <c r="O1920" i="1"/>
  <c r="O1916" i="1"/>
  <c r="O1912" i="1"/>
  <c r="O1908" i="1"/>
  <c r="O1904" i="1"/>
  <c r="O1900" i="1"/>
  <c r="O1896" i="1"/>
  <c r="O1892" i="1"/>
  <c r="O1888" i="1"/>
  <c r="O1884" i="1"/>
  <c r="O1880" i="1"/>
  <c r="O1876" i="1"/>
  <c r="O1872" i="1"/>
  <c r="O1868" i="1"/>
  <c r="O1864" i="1"/>
  <c r="O1860" i="1"/>
  <c r="O1856" i="1"/>
  <c r="O1852" i="1"/>
  <c r="O1848" i="1"/>
  <c r="O1844" i="1"/>
  <c r="O1840" i="1"/>
  <c r="O1836" i="1"/>
  <c r="O1832" i="1"/>
  <c r="O1828" i="1"/>
  <c r="O1824" i="1"/>
  <c r="O1820" i="1"/>
  <c r="O1816" i="1"/>
  <c r="O1812" i="1"/>
  <c r="O1808" i="1"/>
  <c r="O1804" i="1"/>
  <c r="O1800" i="1"/>
  <c r="O1796" i="1"/>
  <c r="O1792" i="1"/>
  <c r="O1788" i="1"/>
  <c r="O1784" i="1"/>
  <c r="O1780" i="1"/>
  <c r="O1776" i="1"/>
  <c r="O1772" i="1"/>
  <c r="O1768" i="1"/>
  <c r="O1764" i="1"/>
  <c r="O1760" i="1"/>
  <c r="O1756" i="1"/>
  <c r="O1752" i="1"/>
  <c r="O1748" i="1"/>
  <c r="O1744" i="1"/>
  <c r="O1740" i="1"/>
  <c r="O1736" i="1"/>
  <c r="O1732" i="1"/>
  <c r="O1728" i="1"/>
  <c r="O1724" i="1"/>
  <c r="O1720" i="1"/>
  <c r="O1716" i="1"/>
  <c r="O1712" i="1"/>
  <c r="O1708" i="1"/>
  <c r="O1704" i="1"/>
  <c r="O1700" i="1"/>
  <c r="O1696" i="1"/>
  <c r="O1692" i="1"/>
  <c r="O1688" i="1"/>
  <c r="O1684" i="1"/>
  <c r="O1680" i="1"/>
  <c r="O1676" i="1"/>
  <c r="O1672" i="1"/>
  <c r="O1668" i="1"/>
  <c r="O1664" i="1"/>
  <c r="O1660" i="1"/>
  <c r="O1656" i="1"/>
  <c r="O1652" i="1"/>
  <c r="O1648" i="1"/>
  <c r="O1644" i="1"/>
  <c r="O1640" i="1"/>
  <c r="O1636" i="1"/>
  <c r="O1632" i="1"/>
  <c r="O1628" i="1"/>
  <c r="O1624" i="1"/>
  <c r="O1620" i="1"/>
  <c r="O1616" i="1"/>
  <c r="O1612" i="1"/>
  <c r="O1608" i="1"/>
  <c r="O1604" i="1"/>
  <c r="O1600" i="1"/>
  <c r="O1596" i="1"/>
  <c r="O1592" i="1"/>
  <c r="O1588" i="1"/>
  <c r="O1584" i="1"/>
  <c r="O1580" i="1"/>
  <c r="O1576" i="1"/>
  <c r="O1572" i="1"/>
  <c r="O1568" i="1"/>
  <c r="O1564" i="1"/>
  <c r="O1560" i="1"/>
  <c r="O1556" i="1"/>
  <c r="O1552" i="1"/>
  <c r="O1548" i="1"/>
  <c r="O1544" i="1"/>
  <c r="O1540" i="1"/>
  <c r="O1536" i="1"/>
  <c r="O1532" i="1"/>
  <c r="O1528" i="1"/>
  <c r="O1524" i="1"/>
  <c r="O1520" i="1"/>
  <c r="O1516" i="1"/>
  <c r="O1512" i="1"/>
  <c r="O1508" i="1"/>
  <c r="O1504" i="1"/>
  <c r="O1500" i="1"/>
  <c r="O1496" i="1"/>
  <c r="O1492" i="1"/>
  <c r="O1488" i="1"/>
  <c r="O1484" i="1"/>
  <c r="O1480" i="1"/>
  <c r="O1476" i="1"/>
  <c r="O1472" i="1"/>
  <c r="O1468" i="1"/>
  <c r="O1464" i="1"/>
  <c r="O1460" i="1"/>
  <c r="O1456" i="1"/>
  <c r="O1452" i="1"/>
  <c r="O1448" i="1"/>
  <c r="O1444" i="1"/>
  <c r="O1440" i="1"/>
  <c r="O1436" i="1"/>
  <c r="O1432" i="1"/>
  <c r="O1428" i="1"/>
  <c r="O1424" i="1"/>
  <c r="O1420" i="1"/>
  <c r="O1416" i="1"/>
  <c r="O1412" i="1"/>
  <c r="O1408" i="1"/>
  <c r="O1404" i="1"/>
  <c r="O1400" i="1"/>
  <c r="O1396" i="1"/>
  <c r="O1392" i="1"/>
  <c r="O1388" i="1"/>
  <c r="O1384" i="1"/>
  <c r="O1380" i="1"/>
  <c r="O1376" i="1"/>
  <c r="O1372" i="1"/>
  <c r="O1368" i="1"/>
  <c r="O1364" i="1"/>
  <c r="O1360" i="1"/>
  <c r="O1356" i="1"/>
  <c r="O1352" i="1"/>
  <c r="O1348" i="1"/>
  <c r="O1344" i="1"/>
  <c r="O1340" i="1"/>
  <c r="O1336" i="1"/>
  <c r="O1332" i="1"/>
  <c r="O1328" i="1"/>
  <c r="O1324" i="1"/>
  <c r="O1320" i="1"/>
  <c r="O1316" i="1"/>
  <c r="O1312" i="1"/>
  <c r="O1308" i="1"/>
  <c r="O1304" i="1"/>
  <c r="O1300" i="1"/>
  <c r="O1296" i="1"/>
  <c r="O1292" i="1"/>
  <c r="O1288" i="1"/>
  <c r="O1284" i="1"/>
  <c r="O1280" i="1"/>
  <c r="O1276" i="1"/>
  <c r="O1272" i="1"/>
  <c r="O1268" i="1"/>
  <c r="O1264" i="1"/>
  <c r="O1260" i="1"/>
  <c r="O1256" i="1"/>
  <c r="O1252" i="1"/>
  <c r="O1248" i="1"/>
  <c r="O1244" i="1"/>
  <c r="O1240" i="1"/>
  <c r="O1236" i="1"/>
  <c r="O1232" i="1"/>
  <c r="O1228" i="1"/>
  <c r="O1224" i="1"/>
  <c r="O1220" i="1"/>
  <c r="O1216" i="1"/>
  <c r="O1212" i="1"/>
  <c r="O1208" i="1"/>
  <c r="O1204" i="1"/>
  <c r="O1200" i="1"/>
  <c r="O1196" i="1"/>
  <c r="O1192" i="1"/>
  <c r="O1188" i="1"/>
  <c r="O1184" i="1"/>
  <c r="O1180" i="1"/>
  <c r="O1176" i="1"/>
  <c r="O1172" i="1"/>
  <c r="O1168" i="1"/>
  <c r="O1164" i="1"/>
  <c r="O1160" i="1"/>
  <c r="O1156" i="1"/>
  <c r="O1152" i="1"/>
  <c r="O1148" i="1"/>
  <c r="O1144" i="1"/>
  <c r="O1140" i="1"/>
  <c r="O1136" i="1"/>
  <c r="O1132" i="1"/>
  <c r="O1128" i="1"/>
  <c r="O1124" i="1"/>
  <c r="O1120" i="1"/>
  <c r="O1116" i="1"/>
  <c r="O1112" i="1"/>
  <c r="O1108" i="1"/>
  <c r="O1104" i="1"/>
  <c r="O1100" i="1"/>
  <c r="O1096" i="1"/>
  <c r="O1092" i="1"/>
  <c r="O1088" i="1"/>
  <c r="O1084" i="1"/>
  <c r="O1080" i="1"/>
  <c r="O1076" i="1"/>
  <c r="O1072" i="1"/>
  <c r="O1068" i="1"/>
  <c r="O1064" i="1"/>
  <c r="O1060" i="1"/>
  <c r="O1056" i="1"/>
  <c r="O1052" i="1"/>
  <c r="O1048" i="1"/>
  <c r="O1044" i="1"/>
  <c r="O1040" i="1"/>
  <c r="O1036" i="1"/>
  <c r="O1032" i="1"/>
  <c r="O1028" i="1"/>
  <c r="O1024" i="1"/>
  <c r="O1020" i="1"/>
  <c r="O1016" i="1"/>
  <c r="O1012" i="1"/>
  <c r="O1008" i="1"/>
  <c r="O1004" i="1"/>
  <c r="O1000" i="1"/>
  <c r="O996" i="1"/>
  <c r="O992" i="1"/>
  <c r="O988" i="1"/>
  <c r="O984" i="1"/>
  <c r="O980" i="1"/>
  <c r="O976" i="1"/>
  <c r="O972" i="1"/>
  <c r="O968" i="1"/>
  <c r="O964" i="1"/>
  <c r="O960" i="1"/>
  <c r="O956" i="1"/>
  <c r="O952" i="1"/>
  <c r="O948" i="1"/>
  <c r="O944" i="1"/>
  <c r="O940" i="1"/>
  <c r="O936" i="1"/>
  <c r="O932" i="1"/>
  <c r="O928" i="1"/>
  <c r="O924" i="1"/>
  <c r="O920" i="1"/>
  <c r="O916" i="1"/>
  <c r="O912" i="1"/>
  <c r="O908" i="1"/>
  <c r="O904" i="1"/>
  <c r="O900" i="1"/>
  <c r="O896" i="1"/>
  <c r="O892" i="1"/>
  <c r="O888" i="1"/>
  <c r="O884" i="1"/>
  <c r="O880" i="1"/>
  <c r="O876" i="1"/>
  <c r="O872" i="1"/>
  <c r="O868" i="1"/>
  <c r="O864" i="1"/>
  <c r="O860" i="1"/>
  <c r="O856" i="1"/>
  <c r="O852" i="1"/>
  <c r="O848" i="1"/>
  <c r="O844" i="1"/>
  <c r="O840" i="1"/>
  <c r="O836" i="1"/>
  <c r="O832" i="1"/>
  <c r="O828" i="1"/>
  <c r="O824" i="1"/>
  <c r="O820" i="1"/>
  <c r="O816" i="1"/>
  <c r="O812" i="1"/>
  <c r="O808" i="1"/>
  <c r="O804" i="1"/>
  <c r="O800" i="1"/>
  <c r="O796" i="1"/>
  <c r="O792" i="1"/>
  <c r="O788" i="1"/>
  <c r="O784" i="1"/>
  <c r="O780" i="1"/>
  <c r="O776" i="1"/>
  <c r="O772" i="1"/>
  <c r="O768" i="1"/>
  <c r="O764" i="1"/>
  <c r="O760" i="1"/>
  <c r="O756" i="1"/>
  <c r="O752" i="1"/>
  <c r="O748" i="1"/>
  <c r="O744" i="1"/>
  <c r="O740" i="1"/>
  <c r="O736" i="1"/>
  <c r="O732" i="1"/>
  <c r="O728" i="1"/>
  <c r="O724" i="1"/>
  <c r="O720" i="1"/>
  <c r="O716" i="1"/>
  <c r="O712" i="1"/>
  <c r="O708" i="1"/>
  <c r="O704" i="1"/>
  <c r="O700" i="1"/>
  <c r="O696" i="1"/>
  <c r="O692" i="1"/>
  <c r="O688" i="1"/>
  <c r="O684" i="1"/>
  <c r="O680" i="1"/>
  <c r="O676" i="1"/>
  <c r="O672" i="1"/>
  <c r="O668" i="1"/>
  <c r="O664" i="1"/>
  <c r="O660" i="1"/>
  <c r="O656" i="1"/>
  <c r="O652" i="1"/>
  <c r="O648" i="1"/>
  <c r="O644" i="1"/>
  <c r="O640" i="1"/>
  <c r="O636" i="1"/>
  <c r="O632" i="1"/>
  <c r="O628" i="1"/>
  <c r="O624" i="1"/>
  <c r="O620" i="1"/>
  <c r="O616" i="1"/>
  <c r="O612" i="1"/>
  <c r="O608" i="1"/>
  <c r="O604" i="1"/>
  <c r="O600" i="1"/>
  <c r="O596" i="1"/>
  <c r="O592" i="1"/>
  <c r="O588" i="1"/>
  <c r="O584" i="1"/>
  <c r="O580" i="1"/>
  <c r="O576" i="1"/>
  <c r="O572" i="1"/>
  <c r="O568" i="1"/>
  <c r="O564" i="1"/>
  <c r="O560" i="1"/>
  <c r="O556" i="1"/>
  <c r="O552" i="1"/>
  <c r="O548" i="1"/>
  <c r="O544" i="1"/>
  <c r="O540" i="1"/>
  <c r="O536" i="1"/>
  <c r="O532" i="1"/>
  <c r="O528" i="1"/>
  <c r="O524" i="1"/>
  <c r="O520" i="1"/>
  <c r="O516" i="1"/>
  <c r="O512" i="1"/>
  <c r="O508" i="1"/>
  <c r="O504" i="1"/>
  <c r="O500" i="1"/>
  <c r="O496" i="1"/>
  <c r="O492" i="1"/>
  <c r="O488" i="1"/>
  <c r="O484" i="1"/>
  <c r="O480" i="1"/>
  <c r="O476" i="1"/>
  <c r="O472" i="1"/>
  <c r="O468" i="1"/>
  <c r="O464" i="1"/>
  <c r="O460" i="1"/>
  <c r="O456" i="1"/>
  <c r="O452" i="1"/>
  <c r="O448" i="1"/>
  <c r="O444" i="1"/>
  <c r="O440" i="1"/>
  <c r="O436" i="1"/>
  <c r="O432" i="1"/>
  <c r="O428" i="1"/>
  <c r="O424" i="1"/>
  <c r="O420" i="1"/>
  <c r="O416" i="1"/>
  <c r="O412" i="1"/>
  <c r="O408" i="1"/>
  <c r="O404" i="1"/>
  <c r="O400" i="1"/>
  <c r="O396" i="1"/>
  <c r="O392" i="1"/>
  <c r="O388" i="1"/>
  <c r="O384" i="1"/>
  <c r="O380" i="1"/>
  <c r="O376" i="1"/>
  <c r="O372" i="1"/>
  <c r="O368" i="1"/>
  <c r="O364" i="1"/>
  <c r="O360" i="1"/>
  <c r="O356" i="1"/>
  <c r="O352" i="1"/>
  <c r="O348" i="1"/>
  <c r="O344" i="1"/>
  <c r="O340" i="1"/>
  <c r="O336" i="1"/>
  <c r="O332" i="1"/>
  <c r="O328" i="1"/>
  <c r="O324" i="1"/>
  <c r="O320" i="1"/>
  <c r="O316" i="1"/>
  <c r="O312" i="1"/>
  <c r="O308" i="1"/>
  <c r="O304" i="1"/>
  <c r="O300" i="1"/>
  <c r="O296" i="1"/>
  <c r="O292" i="1"/>
  <c r="O288" i="1"/>
  <c r="O284" i="1"/>
  <c r="O280" i="1"/>
  <c r="O276" i="1"/>
  <c r="O272" i="1"/>
  <c r="O268" i="1"/>
  <c r="O264" i="1"/>
  <c r="O260" i="1"/>
  <c r="O256" i="1"/>
  <c r="O252" i="1"/>
  <c r="O248" i="1"/>
  <c r="O244" i="1"/>
  <c r="O240" i="1"/>
  <c r="O236" i="1"/>
  <c r="O232" i="1"/>
  <c r="O228" i="1"/>
  <c r="O224" i="1"/>
  <c r="O220" i="1"/>
  <c r="O216" i="1"/>
  <c r="O212" i="1"/>
  <c r="O208" i="1"/>
  <c r="O204" i="1"/>
  <c r="O200" i="1"/>
  <c r="O196" i="1"/>
  <c r="O192" i="1"/>
  <c r="O188" i="1"/>
  <c r="O184" i="1"/>
  <c r="O180" i="1"/>
  <c r="O176" i="1"/>
  <c r="O172" i="1"/>
  <c r="O168" i="1"/>
  <c r="O164" i="1"/>
  <c r="O160" i="1"/>
  <c r="O156" i="1"/>
  <c r="O152" i="1"/>
  <c r="O148" i="1"/>
  <c r="O144" i="1"/>
  <c r="O140" i="1"/>
  <c r="O136" i="1"/>
  <c r="O132" i="1"/>
  <c r="O128" i="1"/>
  <c r="O124" i="1"/>
  <c r="O120" i="1"/>
  <c r="O116" i="1"/>
  <c r="O112" i="1"/>
  <c r="O108" i="1"/>
  <c r="O104" i="1"/>
  <c r="O100" i="1"/>
  <c r="O96" i="1"/>
  <c r="O92" i="1"/>
  <c r="O88" i="1"/>
  <c r="O84" i="1"/>
  <c r="O80" i="1"/>
  <c r="O76" i="1"/>
  <c r="O72" i="1"/>
  <c r="O68" i="1"/>
  <c r="O64" i="1"/>
  <c r="O60" i="1"/>
  <c r="O56" i="1"/>
  <c r="O52" i="1"/>
  <c r="O48" i="1"/>
  <c r="O44" i="1"/>
  <c r="O40" i="1"/>
  <c r="O36" i="1"/>
  <c r="O32" i="1"/>
  <c r="O28" i="1"/>
  <c r="O24" i="1"/>
  <c r="O20" i="1"/>
  <c r="O4986" i="1"/>
  <c r="O4970" i="1"/>
  <c r="O4954" i="1"/>
  <c r="O4938" i="1"/>
  <c r="O4922" i="1"/>
  <c r="O4906" i="1"/>
  <c r="O4890" i="1"/>
  <c r="O4874" i="1"/>
  <c r="O4858" i="1"/>
  <c r="O4842" i="1"/>
  <c r="O4826" i="1"/>
  <c r="O4810" i="1"/>
  <c r="O4794" i="1"/>
  <c r="O4778" i="1"/>
  <c r="O4762" i="1"/>
  <c r="O4746" i="1"/>
  <c r="O4730" i="1"/>
  <c r="O4714" i="1"/>
  <c r="O4698" i="1"/>
  <c r="O4682" i="1"/>
  <c r="O4666" i="1"/>
  <c r="O4650" i="1"/>
  <c r="O4634" i="1"/>
  <c r="O4618" i="1"/>
  <c r="O4602" i="1"/>
  <c r="O4586" i="1"/>
  <c r="O4570" i="1"/>
  <c r="O4554" i="1"/>
  <c r="O4538" i="1"/>
  <c r="O4522" i="1"/>
  <c r="O4506" i="1"/>
  <c r="O4490" i="1"/>
  <c r="O4474" i="1"/>
  <c r="O4458" i="1"/>
  <c r="O4442" i="1"/>
  <c r="O4426" i="1"/>
  <c r="O4410" i="1"/>
  <c r="O4394" i="1"/>
  <c r="O4378" i="1"/>
  <c r="O4362" i="1"/>
  <c r="O4346" i="1"/>
  <c r="O4330" i="1"/>
  <c r="O4314" i="1"/>
  <c r="O4298" i="1"/>
  <c r="O4282" i="1"/>
  <c r="O4266" i="1"/>
  <c r="O4250" i="1"/>
  <c r="O4234" i="1"/>
  <c r="O4218" i="1"/>
  <c r="O4202" i="1"/>
  <c r="O4186" i="1"/>
  <c r="O4170" i="1"/>
  <c r="O4154" i="1"/>
  <c r="O4138" i="1"/>
  <c r="O4122" i="1"/>
  <c r="O4106" i="1"/>
  <c r="O4090" i="1"/>
  <c r="O4074" i="1"/>
  <c r="O4058" i="1"/>
  <c r="O4042" i="1"/>
  <c r="O4026" i="1"/>
  <c r="O4010" i="1"/>
  <c r="O3994" i="1"/>
  <c r="O3978" i="1"/>
  <c r="O3962" i="1"/>
  <c r="O3942" i="1"/>
  <c r="O3921" i="1"/>
  <c r="O5000" i="1"/>
  <c r="O4988" i="1"/>
  <c r="O4976" i="1"/>
  <c r="O4964" i="1"/>
  <c r="O4952" i="1"/>
  <c r="O4940" i="1"/>
  <c r="O4928" i="1"/>
  <c r="O4916" i="1"/>
  <c r="O4904" i="1"/>
  <c r="O4892" i="1"/>
  <c r="O4880" i="1"/>
  <c r="O4868" i="1"/>
  <c r="O4856" i="1"/>
  <c r="O4844" i="1"/>
  <c r="O4832" i="1"/>
  <c r="O4820" i="1"/>
  <c r="O4808" i="1"/>
  <c r="O4796" i="1"/>
  <c r="O4784" i="1"/>
  <c r="O4772" i="1"/>
  <c r="O4760" i="1"/>
  <c r="O4748" i="1"/>
  <c r="O4736" i="1"/>
  <c r="O4724" i="1"/>
  <c r="O4712" i="1"/>
  <c r="O4700" i="1"/>
  <c r="O4688" i="1"/>
  <c r="O4680" i="1"/>
  <c r="O4672" i="1"/>
  <c r="O4660" i="1"/>
  <c r="O4652" i="1"/>
  <c r="O4644" i="1"/>
  <c r="O4636" i="1"/>
  <c r="O4624" i="1"/>
  <c r="O4616" i="1"/>
  <c r="O4608" i="1"/>
  <c r="O4600" i="1"/>
  <c r="O4592" i="1"/>
  <c r="O4584" i="1"/>
  <c r="O4576" i="1"/>
  <c r="O4568" i="1"/>
  <c r="O4560" i="1"/>
  <c r="O4544" i="1"/>
  <c r="O16" i="1"/>
  <c r="O12" i="1"/>
  <c r="O4999" i="1"/>
  <c r="O4995" i="1"/>
  <c r="O4991" i="1"/>
  <c r="O4987" i="1"/>
  <c r="O4983" i="1"/>
  <c r="O4979" i="1"/>
  <c r="O4975" i="1"/>
  <c r="O4971" i="1"/>
  <c r="O4967" i="1"/>
  <c r="O4963" i="1"/>
  <c r="O4959" i="1"/>
  <c r="O4955" i="1"/>
  <c r="O4951" i="1"/>
  <c r="O4947" i="1"/>
  <c r="O4943" i="1"/>
  <c r="O4939" i="1"/>
  <c r="O4935" i="1"/>
  <c r="O4931" i="1"/>
  <c r="O4927" i="1"/>
  <c r="O4923" i="1"/>
  <c r="O4919" i="1"/>
  <c r="O4915" i="1"/>
  <c r="O4911" i="1"/>
  <c r="O4907" i="1"/>
  <c r="O4903" i="1"/>
  <c r="O4899" i="1"/>
  <c r="O4895" i="1"/>
  <c r="O4891" i="1"/>
  <c r="O4887" i="1"/>
  <c r="O4883" i="1"/>
  <c r="O4879" i="1"/>
  <c r="O4875" i="1"/>
  <c r="O4871" i="1"/>
  <c r="O4867" i="1"/>
  <c r="O4863" i="1"/>
  <c r="O4859" i="1"/>
  <c r="O4855" i="1"/>
  <c r="O4851" i="1"/>
  <c r="O4847" i="1"/>
  <c r="O4843" i="1"/>
  <c r="O4839" i="1"/>
  <c r="O4835" i="1"/>
  <c r="O4831" i="1"/>
  <c r="O4827" i="1"/>
  <c r="O4823" i="1"/>
  <c r="O4819" i="1"/>
  <c r="O4815" i="1"/>
  <c r="O4811" i="1"/>
  <c r="O4807" i="1"/>
  <c r="O4803" i="1"/>
  <c r="O4799" i="1"/>
  <c r="O4795" i="1"/>
  <c r="O4791" i="1"/>
  <c r="O4787" i="1"/>
  <c r="O4783" i="1"/>
  <c r="O4779" i="1"/>
  <c r="O4775" i="1"/>
  <c r="O4771" i="1"/>
  <c r="O4767" i="1"/>
  <c r="O4763" i="1"/>
  <c r="O4759" i="1"/>
  <c r="O4755" i="1"/>
  <c r="O4751" i="1"/>
  <c r="O4747" i="1"/>
  <c r="O4743" i="1"/>
  <c r="O4739" i="1"/>
  <c r="O4735" i="1"/>
  <c r="O4731" i="1"/>
  <c r="O4727" i="1"/>
  <c r="O4723" i="1"/>
  <c r="O4719" i="1"/>
  <c r="O4715" i="1"/>
  <c r="O4711" i="1"/>
  <c r="O4707" i="1"/>
  <c r="O4703" i="1"/>
  <c r="O4699" i="1"/>
  <c r="O4695" i="1"/>
  <c r="O4691" i="1"/>
  <c r="O4687" i="1"/>
  <c r="O4683" i="1"/>
  <c r="O4679" i="1"/>
  <c r="O4675" i="1"/>
  <c r="O4671" i="1"/>
  <c r="O4667" i="1"/>
  <c r="O4663" i="1"/>
  <c r="O4659" i="1"/>
  <c r="O4655" i="1"/>
  <c r="O4651" i="1"/>
  <c r="O4647" i="1"/>
  <c r="O4643" i="1"/>
  <c r="O4639" i="1"/>
  <c r="O4635" i="1"/>
  <c r="O4631" i="1"/>
  <c r="O4627" i="1"/>
  <c r="O4623" i="1"/>
  <c r="O4619" i="1"/>
  <c r="O4615" i="1"/>
  <c r="O4611" i="1"/>
  <c r="O4607" i="1"/>
  <c r="O4603" i="1"/>
  <c r="O4599" i="1"/>
  <c r="O4595" i="1"/>
  <c r="O4591" i="1"/>
  <c r="O4587" i="1"/>
  <c r="O4583" i="1"/>
  <c r="O4579" i="1"/>
  <c r="O4575" i="1"/>
  <c r="O4571" i="1"/>
  <c r="O4567" i="1"/>
  <c r="O4563" i="1"/>
  <c r="O4559" i="1"/>
  <c r="O4555" i="1"/>
  <c r="O4551" i="1"/>
  <c r="O4547" i="1"/>
  <c r="O4543" i="1"/>
  <c r="O4539" i="1"/>
  <c r="O4535" i="1"/>
  <c r="O4531" i="1"/>
  <c r="O4527" i="1"/>
  <c r="O4523" i="1"/>
  <c r="O4519" i="1"/>
  <c r="O4515" i="1"/>
  <c r="O4511" i="1"/>
  <c r="O4507" i="1"/>
  <c r="O4503" i="1"/>
  <c r="O4499" i="1"/>
  <c r="O4495" i="1"/>
  <c r="O4491" i="1"/>
  <c r="O4487" i="1"/>
  <c r="O4483" i="1"/>
  <c r="O4479" i="1"/>
  <c r="O4475" i="1"/>
  <c r="O4471" i="1"/>
  <c r="O4467" i="1"/>
  <c r="O4463" i="1"/>
  <c r="O4459" i="1"/>
  <c r="O4455" i="1"/>
  <c r="O4451" i="1"/>
  <c r="O4447" i="1"/>
  <c r="O4443" i="1"/>
  <c r="O4439" i="1"/>
  <c r="O4435" i="1"/>
  <c r="O4431" i="1"/>
  <c r="O4427" i="1"/>
  <c r="O4423" i="1"/>
  <c r="O4419" i="1"/>
  <c r="O4415" i="1"/>
  <c r="O4411" i="1"/>
  <c r="O4407" i="1"/>
  <c r="O4403" i="1"/>
  <c r="O4399" i="1"/>
  <c r="O4395" i="1"/>
  <c r="O4391" i="1"/>
  <c r="O4387" i="1"/>
  <c r="O4383" i="1"/>
  <c r="O4379" i="1"/>
  <c r="O4375" i="1"/>
  <c r="O4371" i="1"/>
  <c r="O4367" i="1"/>
  <c r="O4363" i="1"/>
  <c r="O4359" i="1"/>
  <c r="O4355" i="1"/>
  <c r="O4351" i="1"/>
  <c r="O4347" i="1"/>
  <c r="O4343" i="1"/>
  <c r="O4339" i="1"/>
  <c r="O4335" i="1"/>
  <c r="O4331" i="1"/>
  <c r="O4327" i="1"/>
  <c r="O4323" i="1"/>
  <c r="O4319" i="1"/>
  <c r="O4315" i="1"/>
  <c r="O4311" i="1"/>
  <c r="O4307" i="1"/>
  <c r="O4303" i="1"/>
  <c r="O4299" i="1"/>
  <c r="O4295" i="1"/>
  <c r="O4291" i="1"/>
  <c r="O4287" i="1"/>
  <c r="O4283" i="1"/>
  <c r="O4279" i="1"/>
  <c r="O4275" i="1"/>
  <c r="O4271" i="1"/>
  <c r="O4267" i="1"/>
  <c r="O4263" i="1"/>
  <c r="O4259" i="1"/>
  <c r="O4255" i="1"/>
  <c r="O4251" i="1"/>
  <c r="O4247" i="1"/>
  <c r="O4243" i="1"/>
  <c r="O4239" i="1"/>
  <c r="O4235" i="1"/>
  <c r="O4231" i="1"/>
  <c r="O4227" i="1"/>
  <c r="O4223" i="1"/>
  <c r="O4219" i="1"/>
  <c r="O4215" i="1"/>
  <c r="O4211" i="1"/>
  <c r="O4207" i="1"/>
  <c r="O4203" i="1"/>
  <c r="O4199" i="1"/>
  <c r="O4195" i="1"/>
  <c r="O4191" i="1"/>
  <c r="O4187" i="1"/>
  <c r="O4183" i="1"/>
  <c r="O4179" i="1"/>
  <c r="O4175" i="1"/>
  <c r="O4171" i="1"/>
  <c r="O4167" i="1"/>
  <c r="O4163" i="1"/>
  <c r="O4159" i="1"/>
  <c r="O4155" i="1"/>
  <c r="O4151" i="1"/>
  <c r="O4147" i="1"/>
  <c r="O4143" i="1"/>
  <c r="O4139" i="1"/>
  <c r="O4135" i="1"/>
  <c r="O4131" i="1"/>
  <c r="O4127" i="1"/>
  <c r="O4123" i="1"/>
  <c r="O4119" i="1"/>
  <c r="O4115" i="1"/>
  <c r="O4111" i="1"/>
  <c r="O4107" i="1"/>
  <c r="O4103" i="1"/>
  <c r="O4099" i="1"/>
  <c r="O4095" i="1"/>
  <c r="O4091" i="1"/>
  <c r="O4087" i="1"/>
  <c r="O4083" i="1"/>
  <c r="O4079" i="1"/>
  <c r="O4075" i="1"/>
  <c r="O4071" i="1"/>
  <c r="O4067" i="1"/>
  <c r="O4063" i="1"/>
  <c r="O4059" i="1"/>
  <c r="O4055" i="1"/>
  <c r="O4051" i="1"/>
  <c r="O4047" i="1"/>
  <c r="O4043" i="1"/>
  <c r="O4039" i="1"/>
  <c r="O4035" i="1"/>
  <c r="O4031" i="1"/>
  <c r="O4027" i="1"/>
  <c r="O4023" i="1"/>
  <c r="O4019" i="1"/>
  <c r="O4015" i="1"/>
  <c r="O4011" i="1"/>
  <c r="O4007" i="1"/>
  <c r="O4003" i="1"/>
  <c r="O3999" i="1"/>
  <c r="O3995" i="1"/>
  <c r="O3991" i="1"/>
  <c r="O3987" i="1"/>
  <c r="O3983" i="1"/>
  <c r="O3979" i="1"/>
  <c r="O3975" i="1"/>
  <c r="O3971" i="1"/>
  <c r="O3967" i="1"/>
  <c r="O3963" i="1"/>
  <c r="O3959" i="1"/>
  <c r="O3955" i="1"/>
  <c r="O3951" i="1"/>
  <c r="O3947" i="1"/>
  <c r="O3943" i="1"/>
  <c r="O3939" i="1"/>
  <c r="O3935" i="1"/>
  <c r="O3931" i="1"/>
  <c r="O3927" i="1"/>
  <c r="O3923" i="1"/>
  <c r="O3919" i="1"/>
  <c r="O3915" i="1"/>
  <c r="O3911" i="1"/>
  <c r="O3907" i="1"/>
  <c r="O3903" i="1"/>
  <c r="O3899" i="1"/>
  <c r="O3895" i="1"/>
  <c r="O3891" i="1"/>
  <c r="O3887" i="1"/>
  <c r="O3883" i="1"/>
  <c r="O3879" i="1"/>
  <c r="O3875" i="1"/>
  <c r="O3871" i="1"/>
  <c r="O3867" i="1"/>
  <c r="O3863" i="1"/>
  <c r="O3859" i="1"/>
  <c r="O3855" i="1"/>
  <c r="O3851" i="1"/>
  <c r="O3847" i="1"/>
  <c r="O3843" i="1"/>
  <c r="O3839" i="1"/>
  <c r="O3835" i="1"/>
  <c r="O3831" i="1"/>
  <c r="O3827" i="1"/>
  <c r="O3823" i="1"/>
  <c r="O3819" i="1"/>
  <c r="O3815" i="1"/>
  <c r="O3811" i="1"/>
  <c r="O3807" i="1"/>
  <c r="O3803" i="1"/>
  <c r="O3799" i="1"/>
  <c r="O3795" i="1"/>
  <c r="O3791" i="1"/>
  <c r="O3787" i="1"/>
  <c r="O3783" i="1"/>
  <c r="O3779" i="1"/>
  <c r="O3775" i="1"/>
  <c r="O3771" i="1"/>
  <c r="O3767" i="1"/>
  <c r="O3763" i="1"/>
  <c r="O3759" i="1"/>
  <c r="O3755" i="1"/>
  <c r="O3751" i="1"/>
  <c r="O3747" i="1"/>
  <c r="O3743" i="1"/>
  <c r="O3739" i="1"/>
  <c r="O3735" i="1"/>
  <c r="O3731" i="1"/>
  <c r="O3727" i="1"/>
  <c r="O3723" i="1"/>
  <c r="O3719" i="1"/>
  <c r="O3715" i="1"/>
  <c r="O3711" i="1"/>
  <c r="O3707" i="1"/>
  <c r="O3703" i="1"/>
  <c r="O3699" i="1"/>
  <c r="O3695" i="1"/>
  <c r="O3691" i="1"/>
  <c r="O3687" i="1"/>
  <c r="O3683" i="1"/>
  <c r="O3679" i="1"/>
  <c r="O3675" i="1"/>
  <c r="O3671" i="1"/>
  <c r="O3667" i="1"/>
  <c r="O3663" i="1"/>
  <c r="O3659" i="1"/>
  <c r="O3655" i="1"/>
  <c r="O3651" i="1"/>
  <c r="O3647" i="1"/>
  <c r="O3643" i="1"/>
  <c r="O3639" i="1"/>
  <c r="O3635" i="1"/>
  <c r="O3631" i="1"/>
  <c r="O3627" i="1"/>
  <c r="O3623" i="1"/>
  <c r="O3619" i="1"/>
  <c r="O3615" i="1"/>
  <c r="O3611" i="1"/>
  <c r="O3607" i="1"/>
  <c r="O3603" i="1"/>
  <c r="O3599" i="1"/>
  <c r="O3595" i="1"/>
  <c r="O3591" i="1"/>
  <c r="O3587" i="1"/>
  <c r="O3583" i="1"/>
  <c r="O3579" i="1"/>
  <c r="O3575" i="1"/>
  <c r="O3571" i="1"/>
  <c r="O3567" i="1"/>
  <c r="O3563" i="1"/>
  <c r="O3559" i="1"/>
  <c r="O3555" i="1"/>
  <c r="O3551" i="1"/>
  <c r="O3547" i="1"/>
  <c r="O3543" i="1"/>
  <c r="O3539" i="1"/>
  <c r="O3535" i="1"/>
  <c r="O3531" i="1"/>
  <c r="O3527" i="1"/>
  <c r="O3523" i="1"/>
  <c r="O3519" i="1"/>
  <c r="O3515" i="1"/>
  <c r="O3511" i="1"/>
  <c r="O3507" i="1"/>
  <c r="O3503" i="1"/>
  <c r="O3499" i="1"/>
  <c r="O3495" i="1"/>
  <c r="O3491" i="1"/>
  <c r="O3487" i="1"/>
  <c r="O3483" i="1"/>
  <c r="O3479" i="1"/>
  <c r="O3475" i="1"/>
  <c r="O3471" i="1"/>
  <c r="O3467" i="1"/>
  <c r="O3463" i="1"/>
  <c r="O3459" i="1"/>
  <c r="O3455" i="1"/>
  <c r="O3451" i="1"/>
  <c r="O3447" i="1"/>
  <c r="O3443" i="1"/>
  <c r="O3439" i="1"/>
  <c r="O3435" i="1"/>
  <c r="O3431" i="1"/>
  <c r="O3427" i="1"/>
  <c r="O3423" i="1"/>
  <c r="O3419" i="1"/>
  <c r="O3415" i="1"/>
  <c r="O3411" i="1"/>
  <c r="O3407" i="1"/>
  <c r="O3403" i="1"/>
  <c r="O3399" i="1"/>
  <c r="O3395" i="1"/>
  <c r="O3391" i="1"/>
  <c r="O3387" i="1"/>
  <c r="O3383" i="1"/>
  <c r="O3379" i="1"/>
  <c r="O3375" i="1"/>
  <c r="O3371" i="1"/>
  <c r="O3367" i="1"/>
  <c r="O3363" i="1"/>
  <c r="O3359" i="1"/>
  <c r="O3355" i="1"/>
  <c r="O3351" i="1"/>
  <c r="O3347" i="1"/>
  <c r="O3343" i="1"/>
  <c r="O3339" i="1"/>
  <c r="O3335" i="1"/>
  <c r="O3331" i="1"/>
  <c r="O3327" i="1"/>
  <c r="O3323" i="1"/>
  <c r="O3319" i="1"/>
  <c r="O3315" i="1"/>
  <c r="O3311" i="1"/>
  <c r="O3307" i="1"/>
  <c r="O3303" i="1"/>
  <c r="O3299" i="1"/>
  <c r="O3295" i="1"/>
  <c r="O3291" i="1"/>
  <c r="O3287" i="1"/>
  <c r="O3283" i="1"/>
  <c r="O3279" i="1"/>
  <c r="O3275" i="1"/>
  <c r="O3271" i="1"/>
  <c r="O3267" i="1"/>
  <c r="O3263" i="1"/>
  <c r="O3259" i="1"/>
  <c r="O3255" i="1"/>
  <c r="O3251" i="1"/>
  <c r="O3247" i="1"/>
  <c r="O3243" i="1"/>
  <c r="O3239" i="1"/>
  <c r="O3235" i="1"/>
  <c r="O3231" i="1"/>
  <c r="O3227" i="1"/>
  <c r="O3223" i="1"/>
  <c r="O3219" i="1"/>
  <c r="O3215" i="1"/>
  <c r="O3211" i="1"/>
  <c r="O3207" i="1"/>
  <c r="O3203" i="1"/>
  <c r="O3199" i="1"/>
  <c r="O3195" i="1"/>
  <c r="O3191" i="1"/>
  <c r="O3187" i="1"/>
  <c r="O3183" i="1"/>
  <c r="O3179" i="1"/>
  <c r="O3175" i="1"/>
  <c r="O3171" i="1"/>
  <c r="O3167" i="1"/>
  <c r="O3163" i="1"/>
  <c r="O3159" i="1"/>
  <c r="O3155" i="1"/>
  <c r="O3151" i="1"/>
  <c r="O3147" i="1"/>
  <c r="O3143" i="1"/>
  <c r="O3139" i="1"/>
  <c r="O3135" i="1"/>
  <c r="O3131" i="1"/>
  <c r="O3127" i="1"/>
  <c r="O3123" i="1"/>
  <c r="O3119" i="1"/>
  <c r="O3115" i="1"/>
  <c r="O3111" i="1"/>
  <c r="O3107" i="1"/>
  <c r="O3103" i="1"/>
  <c r="O3099" i="1"/>
  <c r="O3095" i="1"/>
  <c r="O3091" i="1"/>
  <c r="O3087" i="1"/>
  <c r="O3083" i="1"/>
  <c r="O3079" i="1"/>
  <c r="O3075" i="1"/>
  <c r="O3071" i="1"/>
  <c r="O3067" i="1"/>
  <c r="O3063" i="1"/>
  <c r="O3059" i="1"/>
  <c r="O3055" i="1"/>
  <c r="O3051" i="1"/>
  <c r="O3047" i="1"/>
  <c r="O3043" i="1"/>
  <c r="O3039" i="1"/>
  <c r="O3035" i="1"/>
  <c r="O3031" i="1"/>
  <c r="O3027" i="1"/>
  <c r="O3023" i="1"/>
  <c r="O3019" i="1"/>
  <c r="O3015" i="1"/>
  <c r="O3011" i="1"/>
  <c r="O3007" i="1"/>
  <c r="O3003" i="1"/>
  <c r="O2999" i="1"/>
  <c r="O2995" i="1"/>
  <c r="O2991" i="1"/>
  <c r="O2987" i="1"/>
  <c r="O2983" i="1"/>
  <c r="O2979" i="1"/>
  <c r="O2975" i="1"/>
  <c r="O2971" i="1"/>
  <c r="O2967" i="1"/>
  <c r="O2963" i="1"/>
  <c r="O2959" i="1"/>
  <c r="O2955" i="1"/>
  <c r="O2951" i="1"/>
  <c r="O2947" i="1"/>
  <c r="O2943" i="1"/>
  <c r="O2939" i="1"/>
  <c r="O2935" i="1"/>
  <c r="O2931" i="1"/>
  <c r="O2927" i="1"/>
  <c r="O2923" i="1"/>
  <c r="O2919" i="1"/>
  <c r="O2915" i="1"/>
  <c r="O2911" i="1"/>
  <c r="O2907" i="1"/>
  <c r="O2903" i="1"/>
  <c r="O2899" i="1"/>
  <c r="O2895" i="1"/>
  <c r="O2891" i="1"/>
  <c r="O2887" i="1"/>
  <c r="O2883" i="1"/>
  <c r="O2879" i="1"/>
  <c r="O2875" i="1"/>
  <c r="O2871" i="1"/>
  <c r="O2867" i="1"/>
  <c r="O2863" i="1"/>
  <c r="O2859" i="1"/>
  <c r="O2855" i="1"/>
  <c r="O2851" i="1"/>
  <c r="O2847" i="1"/>
  <c r="O2843" i="1"/>
  <c r="O2839" i="1"/>
  <c r="O2835" i="1"/>
  <c r="O2831" i="1"/>
  <c r="O2827" i="1"/>
  <c r="O2823" i="1"/>
  <c r="O2819" i="1"/>
  <c r="O2815" i="1"/>
  <c r="O2811" i="1"/>
  <c r="O2807" i="1"/>
  <c r="O2803" i="1"/>
  <c r="O2799" i="1"/>
  <c r="O2795" i="1"/>
  <c r="O2791" i="1"/>
  <c r="O2787" i="1"/>
  <c r="O2783" i="1"/>
  <c r="O2779" i="1"/>
  <c r="O2775" i="1"/>
  <c r="O2771" i="1"/>
  <c r="O2767" i="1"/>
  <c r="O2763" i="1"/>
  <c r="O2759" i="1"/>
  <c r="O2755" i="1"/>
  <c r="O2751" i="1"/>
  <c r="O2747" i="1"/>
  <c r="O2743" i="1"/>
  <c r="O2739" i="1"/>
  <c r="O2735" i="1"/>
  <c r="O2731" i="1"/>
  <c r="O2727" i="1"/>
  <c r="O2723" i="1"/>
  <c r="O2719" i="1"/>
  <c r="O2715" i="1"/>
  <c r="O2711" i="1"/>
  <c r="O2707" i="1"/>
  <c r="O2703" i="1"/>
  <c r="O2699" i="1"/>
  <c r="O2695" i="1"/>
  <c r="O2691" i="1"/>
  <c r="O2687" i="1"/>
  <c r="O2683" i="1"/>
  <c r="O2679" i="1"/>
  <c r="O2675" i="1"/>
  <c r="O2671" i="1"/>
  <c r="O2667" i="1"/>
  <c r="O2663" i="1"/>
  <c r="O2659" i="1"/>
  <c r="O2655" i="1"/>
  <c r="O2651" i="1"/>
  <c r="O2647" i="1"/>
  <c r="O2643" i="1"/>
  <c r="O2639" i="1"/>
  <c r="O2635" i="1"/>
  <c r="O2631" i="1"/>
  <c r="O2627" i="1"/>
  <c r="O2623" i="1"/>
  <c r="O2619" i="1"/>
  <c r="O2615" i="1"/>
  <c r="O2611" i="1"/>
  <c r="O2607" i="1"/>
  <c r="O2603" i="1"/>
  <c r="O2599" i="1"/>
  <c r="O2595" i="1"/>
  <c r="O2591" i="1"/>
  <c r="O2587" i="1"/>
  <c r="O2583" i="1"/>
  <c r="O2579" i="1"/>
  <c r="O2575" i="1"/>
  <c r="O4998" i="1"/>
  <c r="O4982" i="1"/>
  <c r="O4966" i="1"/>
  <c r="O4950" i="1"/>
  <c r="O4934" i="1"/>
  <c r="O4918" i="1"/>
  <c r="O4902" i="1"/>
  <c r="O4886" i="1"/>
  <c r="O4870" i="1"/>
  <c r="O4854" i="1"/>
  <c r="O4838" i="1"/>
  <c r="O4822" i="1"/>
  <c r="O4806" i="1"/>
  <c r="O4790" i="1"/>
  <c r="O4774" i="1"/>
  <c r="O4758" i="1"/>
  <c r="O4742" i="1"/>
  <c r="O4726" i="1"/>
  <c r="O4710" i="1"/>
  <c r="O4694" i="1"/>
  <c r="O4678" i="1"/>
  <c r="O4662" i="1"/>
  <c r="O4646" i="1"/>
  <c r="O4630" i="1"/>
  <c r="O4614" i="1"/>
  <c r="O4598" i="1"/>
  <c r="O4582" i="1"/>
  <c r="O4566" i="1"/>
  <c r="O4550" i="1"/>
  <c r="O4534" i="1"/>
  <c r="O4518" i="1"/>
  <c r="O4502" i="1"/>
  <c r="O4486" i="1"/>
  <c r="O4470" i="1"/>
  <c r="O4454" i="1"/>
  <c r="O4438" i="1"/>
  <c r="O4422" i="1"/>
  <c r="O4406" i="1"/>
  <c r="O4390" i="1"/>
  <c r="O4374" i="1"/>
  <c r="O4358" i="1"/>
  <c r="O4342" i="1"/>
  <c r="O4326" i="1"/>
  <c r="O4310" i="1"/>
  <c r="O4294" i="1"/>
  <c r="O4278" i="1"/>
  <c r="O4262" i="1"/>
  <c r="O4246" i="1"/>
  <c r="O4230" i="1"/>
  <c r="O4214" i="1"/>
  <c r="O4198" i="1"/>
  <c r="O4182" i="1"/>
  <c r="O4166" i="1"/>
  <c r="O4150" i="1"/>
  <c r="O4134" i="1"/>
  <c r="O4118" i="1"/>
  <c r="O4102" i="1"/>
  <c r="O4086" i="1"/>
  <c r="O4070" i="1"/>
  <c r="O4054" i="1"/>
  <c r="O4038" i="1"/>
  <c r="O4022" i="1"/>
  <c r="O4006" i="1"/>
  <c r="O3990" i="1"/>
  <c r="O3974" i="1"/>
  <c r="O3958" i="1"/>
  <c r="O3937" i="1"/>
  <c r="O3916" i="1"/>
  <c r="O13" i="1"/>
  <c r="O4992" i="1"/>
  <c r="O4980" i="1"/>
  <c r="O4968" i="1"/>
  <c r="O4956" i="1"/>
  <c r="O4944" i="1"/>
  <c r="O4932" i="1"/>
  <c r="O4920" i="1"/>
  <c r="O4908" i="1"/>
  <c r="O4896" i="1"/>
  <c r="O4884" i="1"/>
  <c r="O4872" i="1"/>
  <c r="O4860" i="1"/>
  <c r="O4848" i="1"/>
  <c r="O4836" i="1"/>
  <c r="O4824" i="1"/>
  <c r="O4812" i="1"/>
  <c r="O4800" i="1"/>
  <c r="O4788" i="1"/>
  <c r="O4776" i="1"/>
  <c r="O4764" i="1"/>
  <c r="O4752" i="1"/>
  <c r="O4740" i="1"/>
  <c r="O4728" i="1"/>
  <c r="O4716" i="1"/>
  <c r="O4704" i="1"/>
  <c r="O4692" i="1"/>
  <c r="O4668" i="1"/>
  <c r="O15" i="1"/>
  <c r="O11" i="1"/>
  <c r="O3954" i="1"/>
  <c r="O3950" i="1"/>
  <c r="O3946" i="1"/>
  <c r="O3938" i="1"/>
  <c r="O3934" i="1"/>
  <c r="O3930" i="1"/>
  <c r="O3922" i="1"/>
  <c r="O3918" i="1"/>
  <c r="O3914" i="1"/>
  <c r="O3906" i="1"/>
  <c r="O3902" i="1"/>
  <c r="O3898" i="1"/>
  <c r="O3894" i="1"/>
  <c r="O3890" i="1"/>
  <c r="O3886" i="1"/>
  <c r="O3882" i="1"/>
  <c r="O3878" i="1"/>
  <c r="O3874" i="1"/>
  <c r="O3870" i="1"/>
  <c r="O3866" i="1"/>
  <c r="O3862" i="1"/>
  <c r="O3858" i="1"/>
  <c r="O3854" i="1"/>
  <c r="O3850" i="1"/>
  <c r="O3846" i="1"/>
  <c r="O3842" i="1"/>
  <c r="O3838" i="1"/>
  <c r="O3834" i="1"/>
  <c r="O3830" i="1"/>
  <c r="O3826" i="1"/>
  <c r="O3822" i="1"/>
  <c r="O3818" i="1"/>
  <c r="O3814" i="1"/>
  <c r="O3810" i="1"/>
  <c r="O3806" i="1"/>
  <c r="O3802" i="1"/>
  <c r="O3798" i="1"/>
  <c r="O3794" i="1"/>
  <c r="O3790" i="1"/>
  <c r="O3786" i="1"/>
  <c r="O3782" i="1"/>
  <c r="O3778" i="1"/>
  <c r="O3774" i="1"/>
  <c r="O3770" i="1"/>
  <c r="O3766" i="1"/>
  <c r="O3762" i="1"/>
  <c r="O3758" i="1"/>
  <c r="O3754" i="1"/>
  <c r="O3750" i="1"/>
  <c r="O3746" i="1"/>
  <c r="O3742" i="1"/>
  <c r="O3738" i="1"/>
  <c r="O3734" i="1"/>
  <c r="O3730" i="1"/>
  <c r="O3726" i="1"/>
  <c r="O3722" i="1"/>
  <c r="O3718" i="1"/>
  <c r="O3714" i="1"/>
  <c r="O3710" i="1"/>
  <c r="O3706" i="1"/>
  <c r="O3702" i="1"/>
  <c r="O3698" i="1"/>
  <c r="O3694" i="1"/>
  <c r="O3690" i="1"/>
  <c r="O3686" i="1"/>
  <c r="O3682" i="1"/>
  <c r="O3678" i="1"/>
  <c r="O3674" i="1"/>
  <c r="O3670" i="1"/>
  <c r="O3666" i="1"/>
  <c r="O3662" i="1"/>
  <c r="O3658" i="1"/>
  <c r="O3654" i="1"/>
  <c r="O3650" i="1"/>
  <c r="O3646" i="1"/>
  <c r="O3642" i="1"/>
  <c r="O3638" i="1"/>
  <c r="O3634" i="1"/>
  <c r="O3630" i="1"/>
  <c r="O3626" i="1"/>
  <c r="O3622" i="1"/>
  <c r="O3618" i="1"/>
  <c r="O3614" i="1"/>
  <c r="O3610" i="1"/>
  <c r="O3606" i="1"/>
  <c r="O3602" i="1"/>
  <c r="O3598" i="1"/>
  <c r="O3594" i="1"/>
  <c r="O3590" i="1"/>
  <c r="O3586" i="1"/>
  <c r="O3582" i="1"/>
  <c r="O3578" i="1"/>
  <c r="O3574" i="1"/>
  <c r="O3570" i="1"/>
  <c r="O3566" i="1"/>
  <c r="O3562" i="1"/>
  <c r="O3558" i="1"/>
  <c r="O3554" i="1"/>
  <c r="O3550" i="1"/>
  <c r="O3546" i="1"/>
  <c r="O3542" i="1"/>
  <c r="O3538" i="1"/>
  <c r="O3534" i="1"/>
  <c r="O3530" i="1"/>
  <c r="O3526" i="1"/>
  <c r="O3522" i="1"/>
  <c r="O3518" i="1"/>
  <c r="O3514" i="1"/>
  <c r="O3510" i="1"/>
  <c r="O3506" i="1"/>
  <c r="O3502" i="1"/>
  <c r="O3498" i="1"/>
  <c r="O3494" i="1"/>
  <c r="O3490" i="1"/>
  <c r="O3486" i="1"/>
  <c r="O3482" i="1"/>
  <c r="O3478" i="1"/>
  <c r="O3474" i="1"/>
  <c r="O3470" i="1"/>
  <c r="O3466" i="1"/>
  <c r="O3462" i="1"/>
  <c r="O3458" i="1"/>
  <c r="O3454" i="1"/>
  <c r="O3450" i="1"/>
  <c r="O3446" i="1"/>
  <c r="O3442" i="1"/>
  <c r="O3438" i="1"/>
  <c r="O3434" i="1"/>
  <c r="O3430" i="1"/>
  <c r="O3426" i="1"/>
  <c r="O3422" i="1"/>
  <c r="O3418" i="1"/>
  <c r="O3414" i="1"/>
  <c r="O3410" i="1"/>
  <c r="O3406" i="1"/>
  <c r="O3402" i="1"/>
  <c r="O3398" i="1"/>
  <c r="O3394" i="1"/>
  <c r="O3390" i="1"/>
  <c r="O3386" i="1"/>
  <c r="O3382" i="1"/>
  <c r="O3378" i="1"/>
  <c r="O3374" i="1"/>
  <c r="O3370" i="1"/>
  <c r="O3366" i="1"/>
  <c r="O3362" i="1"/>
  <c r="O3358" i="1"/>
  <c r="O3354" i="1"/>
  <c r="O3350" i="1"/>
  <c r="O3346" i="1"/>
  <c r="O3342" i="1"/>
  <c r="O3338" i="1"/>
  <c r="O3334" i="1"/>
  <c r="O3330" i="1"/>
  <c r="O3326" i="1"/>
  <c r="O3322" i="1"/>
  <c r="O3318" i="1"/>
  <c r="O3314" i="1"/>
  <c r="O3310" i="1"/>
  <c r="O3306" i="1"/>
  <c r="O3302" i="1"/>
  <c r="O3298" i="1"/>
  <c r="O3294" i="1"/>
  <c r="O3290" i="1"/>
  <c r="O3286" i="1"/>
  <c r="O3282" i="1"/>
  <c r="O3278" i="1"/>
  <c r="O3274" i="1"/>
  <c r="O3270" i="1"/>
  <c r="O3266" i="1"/>
  <c r="O3262" i="1"/>
  <c r="O3258" i="1"/>
  <c r="O3254" i="1"/>
  <c r="O3250" i="1"/>
  <c r="O3246" i="1"/>
  <c r="O3242" i="1"/>
  <c r="O3238" i="1"/>
  <c r="O3234" i="1"/>
  <c r="O3230" i="1"/>
  <c r="O3226" i="1"/>
  <c r="O3222" i="1"/>
  <c r="O3218" i="1"/>
  <c r="O3214" i="1"/>
  <c r="O3210" i="1"/>
  <c r="O3206" i="1"/>
  <c r="O3202" i="1"/>
  <c r="O3198" i="1"/>
  <c r="O3194" i="1"/>
  <c r="O3190" i="1"/>
  <c r="O3186" i="1"/>
  <c r="O3182" i="1"/>
  <c r="O3178" i="1"/>
  <c r="O3174" i="1"/>
  <c r="O3170" i="1"/>
  <c r="O3166" i="1"/>
  <c r="O3162" i="1"/>
  <c r="O3158" i="1"/>
  <c r="O3154" i="1"/>
  <c r="O3150" i="1"/>
  <c r="O3146" i="1"/>
  <c r="O3142" i="1"/>
  <c r="O3138" i="1"/>
  <c r="O3134" i="1"/>
  <c r="O3130" i="1"/>
  <c r="O3126" i="1"/>
  <c r="O3122" i="1"/>
  <c r="O3118" i="1"/>
  <c r="O3114" i="1"/>
  <c r="O3110" i="1"/>
  <c r="O3106" i="1"/>
  <c r="O3102" i="1"/>
  <c r="O3098" i="1"/>
  <c r="O3094" i="1"/>
  <c r="O3090" i="1"/>
  <c r="O3086" i="1"/>
  <c r="O3082" i="1"/>
  <c r="O3078" i="1"/>
  <c r="O3074" i="1"/>
  <c r="O3070" i="1"/>
  <c r="O3066" i="1"/>
  <c r="O3062" i="1"/>
  <c r="O3058" i="1"/>
  <c r="O3054" i="1"/>
  <c r="O3050" i="1"/>
  <c r="O3046" i="1"/>
  <c r="O3042" i="1"/>
  <c r="O3038" i="1"/>
  <c r="O3034" i="1"/>
  <c r="O3030" i="1"/>
  <c r="O3026" i="1"/>
  <c r="O3022" i="1"/>
  <c r="O3018" i="1"/>
  <c r="O3014" i="1"/>
  <c r="O3010" i="1"/>
  <c r="O3006" i="1"/>
  <c r="O3002" i="1"/>
  <c r="O2998" i="1"/>
  <c r="O2994" i="1"/>
  <c r="O2990" i="1"/>
  <c r="O2986" i="1"/>
  <c r="O2982" i="1"/>
  <c r="O2978" i="1"/>
  <c r="O2974" i="1"/>
  <c r="O2970" i="1"/>
  <c r="O2966" i="1"/>
  <c r="O2962" i="1"/>
  <c r="O2958" i="1"/>
  <c r="O2954" i="1"/>
  <c r="O2950" i="1"/>
  <c r="O2946" i="1"/>
  <c r="O2942" i="1"/>
  <c r="O2938" i="1"/>
  <c r="O2934" i="1"/>
  <c r="O2930" i="1"/>
  <c r="O2926" i="1"/>
  <c r="O2922" i="1"/>
  <c r="O2918" i="1"/>
  <c r="O2914" i="1"/>
  <c r="O2910" i="1"/>
  <c r="O2906" i="1"/>
  <c r="O2902" i="1"/>
  <c r="O2898" i="1"/>
  <c r="O2894" i="1"/>
  <c r="O2890" i="1"/>
  <c r="O2886" i="1"/>
  <c r="O2882" i="1"/>
  <c r="O2878" i="1"/>
  <c r="O2874" i="1"/>
  <c r="O2870" i="1"/>
  <c r="O2866" i="1"/>
  <c r="O2862" i="1"/>
  <c r="O2858" i="1"/>
  <c r="O2854" i="1"/>
  <c r="O2850" i="1"/>
  <c r="O2846" i="1"/>
  <c r="O2842" i="1"/>
  <c r="O2838" i="1"/>
  <c r="O2834" i="1"/>
  <c r="O2830" i="1"/>
  <c r="O2826" i="1"/>
  <c r="O2822" i="1"/>
  <c r="O2818" i="1"/>
  <c r="O2814" i="1"/>
  <c r="O2810" i="1"/>
  <c r="O2806" i="1"/>
  <c r="O2802" i="1"/>
  <c r="O2798" i="1"/>
  <c r="O2794" i="1"/>
  <c r="O2790" i="1"/>
  <c r="O2786" i="1"/>
  <c r="O2782" i="1"/>
  <c r="O2778" i="1"/>
  <c r="O2774" i="1"/>
  <c r="O2770" i="1"/>
  <c r="O2766" i="1"/>
  <c r="O2762" i="1"/>
  <c r="O2758" i="1"/>
  <c r="O2754" i="1"/>
  <c r="O2750" i="1"/>
  <c r="O2746" i="1"/>
  <c r="O2742" i="1"/>
  <c r="O2738" i="1"/>
  <c r="O2734" i="1"/>
  <c r="O2730" i="1"/>
  <c r="O2726" i="1"/>
  <c r="O2722" i="1"/>
  <c r="O2718" i="1"/>
  <c r="O2714" i="1"/>
  <c r="O2710" i="1"/>
  <c r="O2706" i="1"/>
  <c r="O2702" i="1"/>
  <c r="O2698" i="1"/>
  <c r="O2694" i="1"/>
  <c r="O2690" i="1"/>
  <c r="O2686" i="1"/>
  <c r="O2682" i="1"/>
  <c r="O2678" i="1"/>
  <c r="O2674" i="1"/>
  <c r="O2670" i="1"/>
  <c r="O2666" i="1"/>
  <c r="O2662" i="1"/>
  <c r="O2658" i="1"/>
  <c r="O2654" i="1"/>
  <c r="O2650" i="1"/>
  <c r="O2646" i="1"/>
  <c r="O2642" i="1"/>
  <c r="O2638" i="1"/>
  <c r="O2634" i="1"/>
  <c r="O2630" i="1"/>
  <c r="O2626" i="1"/>
  <c r="O2622" i="1"/>
  <c r="O2618" i="1"/>
  <c r="O2614" i="1"/>
  <c r="O2610" i="1"/>
  <c r="O2606" i="1"/>
  <c r="O2602" i="1"/>
  <c r="O2598" i="1"/>
  <c r="O2594" i="1"/>
  <c r="O2590" i="1"/>
  <c r="O2586" i="1"/>
  <c r="O2582" i="1"/>
  <c r="O2578" i="1"/>
  <c r="O2574" i="1"/>
  <c r="O2570" i="1"/>
  <c r="O2566" i="1"/>
  <c r="O2562" i="1"/>
  <c r="O2558" i="1"/>
  <c r="O2554" i="1"/>
  <c r="O2550" i="1"/>
  <c r="O2546" i="1"/>
  <c r="O2542" i="1"/>
  <c r="O2538" i="1"/>
  <c r="O2534" i="1"/>
  <c r="O2530" i="1"/>
  <c r="O2526" i="1"/>
  <c r="O2522" i="1"/>
  <c r="O2518" i="1"/>
  <c r="O2514" i="1"/>
  <c r="O2510" i="1"/>
  <c r="O2506" i="1"/>
  <c r="O2502" i="1"/>
  <c r="O2498" i="1"/>
  <c r="O2494" i="1"/>
  <c r="O2490" i="1"/>
  <c r="O2486" i="1"/>
  <c r="O2482" i="1"/>
  <c r="O2478" i="1"/>
  <c r="O2474" i="1"/>
  <c r="O2470" i="1"/>
  <c r="O2466" i="1"/>
  <c r="O2462" i="1"/>
  <c r="O2458" i="1"/>
  <c r="O2454" i="1"/>
  <c r="O2450" i="1"/>
  <c r="O2446" i="1"/>
  <c r="O2442" i="1"/>
  <c r="O2438" i="1"/>
  <c r="O2434" i="1"/>
  <c r="O2430" i="1"/>
  <c r="O2426" i="1"/>
  <c r="O2422" i="1"/>
  <c r="O2418" i="1"/>
  <c r="O2414" i="1"/>
  <c r="O2410" i="1"/>
  <c r="O2406" i="1"/>
  <c r="O2402" i="1"/>
  <c r="O2398" i="1"/>
  <c r="O2394" i="1"/>
  <c r="O2390" i="1"/>
  <c r="O2386" i="1"/>
  <c r="O2382" i="1"/>
  <c r="O2378" i="1"/>
  <c r="O2374" i="1"/>
  <c r="O2370" i="1"/>
  <c r="O2366" i="1"/>
  <c r="O2362" i="1"/>
  <c r="O2358" i="1"/>
  <c r="O2354" i="1"/>
  <c r="O2350" i="1"/>
  <c r="O2346" i="1"/>
  <c r="O2342" i="1"/>
  <c r="O2338" i="1"/>
  <c r="O2334" i="1"/>
  <c r="O2330" i="1"/>
  <c r="O2326" i="1"/>
  <c r="O2322" i="1"/>
  <c r="O2318" i="1"/>
  <c r="O2314" i="1"/>
  <c r="O2310" i="1"/>
  <c r="O2306" i="1"/>
  <c r="O2302" i="1"/>
  <c r="O2298" i="1"/>
  <c r="O2294" i="1"/>
  <c r="O2290" i="1"/>
  <c r="O2286" i="1"/>
  <c r="O2282" i="1"/>
  <c r="O2278" i="1"/>
  <c r="O2274" i="1"/>
  <c r="O2270" i="1"/>
  <c r="O2266" i="1"/>
  <c r="O2262" i="1"/>
  <c r="O2258" i="1"/>
  <c r="O2254" i="1"/>
  <c r="O2250" i="1"/>
  <c r="O2246" i="1"/>
  <c r="O2242" i="1"/>
  <c r="O2238" i="1"/>
  <c r="O2234" i="1"/>
  <c r="O2230" i="1"/>
  <c r="O2226" i="1"/>
  <c r="O2222" i="1"/>
  <c r="O2218" i="1"/>
  <c r="O2214" i="1"/>
  <c r="O2210" i="1"/>
  <c r="O2206" i="1"/>
  <c r="O2202" i="1"/>
  <c r="O2198" i="1"/>
  <c r="O2194" i="1"/>
  <c r="O2190" i="1"/>
  <c r="O2186" i="1"/>
  <c r="O2182" i="1"/>
  <c r="O2178" i="1"/>
  <c r="O2174" i="1"/>
  <c r="O2170" i="1"/>
  <c r="O2166" i="1"/>
  <c r="O2162" i="1"/>
  <c r="O2158" i="1"/>
  <c r="O2154" i="1"/>
  <c r="O2150" i="1"/>
  <c r="O2146" i="1"/>
  <c r="O2142" i="1"/>
  <c r="O2138" i="1"/>
  <c r="O2134" i="1"/>
  <c r="O2130" i="1"/>
  <c r="O4994" i="1"/>
  <c r="O4978" i="1"/>
  <c r="O4962" i="1"/>
  <c r="O4946" i="1"/>
  <c r="O4930" i="1"/>
  <c r="O4914" i="1"/>
  <c r="O4898" i="1"/>
  <c r="O4882" i="1"/>
  <c r="O4866" i="1"/>
  <c r="O4850" i="1"/>
  <c r="O4834" i="1"/>
  <c r="O4818" i="1"/>
  <c r="O4802" i="1"/>
  <c r="O4786" i="1"/>
  <c r="O4770" i="1"/>
  <c r="O4754" i="1"/>
  <c r="O4738" i="1"/>
  <c r="O4722" i="1"/>
  <c r="O4706" i="1"/>
  <c r="O4690" i="1"/>
  <c r="O4674" i="1"/>
  <c r="O4658" i="1"/>
  <c r="O4642" i="1"/>
  <c r="O4626" i="1"/>
  <c r="O4610" i="1"/>
  <c r="O4594" i="1"/>
  <c r="O4578" i="1"/>
  <c r="O4562" i="1"/>
  <c r="O4546" i="1"/>
  <c r="O4530" i="1"/>
  <c r="O4514" i="1"/>
  <c r="O4498" i="1"/>
  <c r="O4482" i="1"/>
  <c r="O4466" i="1"/>
  <c r="O4450" i="1"/>
  <c r="O4434" i="1"/>
  <c r="O4418" i="1"/>
  <c r="O4402" i="1"/>
  <c r="O4386" i="1"/>
  <c r="O4370" i="1"/>
  <c r="O4354" i="1"/>
  <c r="O4338" i="1"/>
  <c r="O4322" i="1"/>
  <c r="O4306" i="1"/>
  <c r="O4290" i="1"/>
  <c r="O4274" i="1"/>
  <c r="O4258" i="1"/>
  <c r="O4242" i="1"/>
  <c r="O4226" i="1"/>
  <c r="O4210" i="1"/>
  <c r="O4194" i="1"/>
  <c r="O4178" i="1"/>
  <c r="O4162" i="1"/>
  <c r="O4146" i="1"/>
  <c r="O4130" i="1"/>
  <c r="O4114" i="1"/>
  <c r="O4098" i="1"/>
  <c r="O4082" i="1"/>
  <c r="O4066" i="1"/>
  <c r="O4050" i="1"/>
  <c r="O4034" i="1"/>
  <c r="O4018" i="1"/>
  <c r="O4002" i="1"/>
  <c r="O3986" i="1"/>
  <c r="O3970" i="1"/>
  <c r="O3953" i="1"/>
  <c r="O3932" i="1"/>
  <c r="O3910" i="1"/>
  <c r="O2571" i="1"/>
  <c r="O2567" i="1"/>
  <c r="O2563" i="1"/>
  <c r="O2559" i="1"/>
  <c r="O2555" i="1"/>
  <c r="O2551" i="1"/>
  <c r="O2547" i="1"/>
  <c r="O2543" i="1"/>
  <c r="O2539" i="1"/>
  <c r="O2535" i="1"/>
  <c r="O2531" i="1"/>
  <c r="O2527" i="1"/>
  <c r="O2523" i="1"/>
  <c r="O2519" i="1"/>
  <c r="O2515" i="1"/>
  <c r="O2511" i="1"/>
  <c r="O2507" i="1"/>
  <c r="O2503" i="1"/>
  <c r="O2499" i="1"/>
  <c r="O2495" i="1"/>
  <c r="O2491" i="1"/>
  <c r="O2487" i="1"/>
  <c r="O2483" i="1"/>
  <c r="O2479" i="1"/>
  <c r="O2475" i="1"/>
  <c r="O2471" i="1"/>
  <c r="O2467" i="1"/>
  <c r="O2463" i="1"/>
  <c r="O2459" i="1"/>
  <c r="O2455" i="1"/>
  <c r="O2451" i="1"/>
  <c r="O2447" i="1"/>
  <c r="O2443" i="1"/>
  <c r="O2439" i="1"/>
  <c r="O2435" i="1"/>
  <c r="O2431" i="1"/>
  <c r="O2427" i="1"/>
  <c r="O2423" i="1"/>
  <c r="O2419" i="1"/>
  <c r="O2415" i="1"/>
  <c r="O2411" i="1"/>
  <c r="O2407" i="1"/>
  <c r="O2403" i="1"/>
  <c r="O2399" i="1"/>
  <c r="O2395" i="1"/>
  <c r="O2391" i="1"/>
  <c r="O2387" i="1"/>
  <c r="O2383" i="1"/>
  <c r="O2379" i="1"/>
  <c r="O2375" i="1"/>
  <c r="O2371" i="1"/>
  <c r="O2367" i="1"/>
  <c r="O2363" i="1"/>
  <c r="O2359" i="1"/>
  <c r="O2355" i="1"/>
  <c r="O2351" i="1"/>
  <c r="O2347" i="1"/>
  <c r="O2343" i="1"/>
  <c r="O2339" i="1"/>
  <c r="O2335" i="1"/>
  <c r="O2331" i="1"/>
  <c r="O2327" i="1"/>
  <c r="O2323" i="1"/>
  <c r="O2319" i="1"/>
  <c r="O2315" i="1"/>
  <c r="O2311" i="1"/>
  <c r="O2307" i="1"/>
  <c r="O2303" i="1"/>
  <c r="O2299" i="1"/>
  <c r="O2295" i="1"/>
  <c r="O2291" i="1"/>
  <c r="O2287" i="1"/>
  <c r="O2283" i="1"/>
  <c r="O2279" i="1"/>
  <c r="O2275" i="1"/>
  <c r="O2271" i="1"/>
  <c r="O2267" i="1"/>
  <c r="O2263" i="1"/>
  <c r="O2259" i="1"/>
  <c r="O2255" i="1"/>
  <c r="O2251" i="1"/>
  <c r="O2247" i="1"/>
  <c r="O2243" i="1"/>
  <c r="O2239" i="1"/>
  <c r="O2235" i="1"/>
  <c r="O2231" i="1"/>
  <c r="O2227" i="1"/>
  <c r="O2223" i="1"/>
  <c r="O2219" i="1"/>
  <c r="O2215" i="1"/>
  <c r="O2211" i="1"/>
  <c r="O2207" i="1"/>
  <c r="O2203" i="1"/>
  <c r="O2199" i="1"/>
  <c r="O2195" i="1"/>
  <c r="O2191" i="1"/>
  <c r="O2187" i="1"/>
  <c r="O2183" i="1"/>
  <c r="O2179" i="1"/>
  <c r="O2175" i="1"/>
  <c r="O2171" i="1"/>
  <c r="O2167" i="1"/>
  <c r="O2163" i="1"/>
  <c r="O2159" i="1"/>
  <c r="O2155" i="1"/>
  <c r="O2151" i="1"/>
  <c r="O2147" i="1"/>
  <c r="O2143" i="1"/>
  <c r="O2139" i="1"/>
  <c r="O2135" i="1"/>
  <c r="O2131" i="1"/>
  <c r="O2127" i="1"/>
  <c r="O2123" i="1"/>
  <c r="O2119" i="1"/>
  <c r="O2115" i="1"/>
  <c r="O2111" i="1"/>
  <c r="O2107" i="1"/>
  <c r="O2103" i="1"/>
  <c r="O2099" i="1"/>
  <c r="O2095" i="1"/>
  <c r="O2091" i="1"/>
  <c r="O2087" i="1"/>
  <c r="O2083" i="1"/>
  <c r="O2079" i="1"/>
  <c r="O2075" i="1"/>
  <c r="O2071" i="1"/>
  <c r="O2067" i="1"/>
  <c r="O2063" i="1"/>
  <c r="O2059" i="1"/>
  <c r="O2055" i="1"/>
  <c r="O2051" i="1"/>
  <c r="O2047" i="1"/>
  <c r="O2043" i="1"/>
  <c r="O2039" i="1"/>
  <c r="O2035" i="1"/>
  <c r="O2031" i="1"/>
  <c r="O2027" i="1"/>
  <c r="O2023" i="1"/>
  <c r="O2019" i="1"/>
  <c r="O2015" i="1"/>
  <c r="O2011" i="1"/>
  <c r="O2007" i="1"/>
  <c r="O2003" i="1"/>
  <c r="O1999" i="1"/>
  <c r="O1995" i="1"/>
  <c r="O1991" i="1"/>
  <c r="O1987" i="1"/>
  <c r="O1983" i="1"/>
  <c r="O1979" i="1"/>
  <c r="O1975" i="1"/>
  <c r="O1971" i="1"/>
  <c r="O1967" i="1"/>
  <c r="O1963" i="1"/>
  <c r="O1959" i="1"/>
  <c r="O1955" i="1"/>
  <c r="O1951" i="1"/>
  <c r="O1947" i="1"/>
  <c r="O1943" i="1"/>
  <c r="O1939" i="1"/>
  <c r="O1935" i="1"/>
  <c r="O1931" i="1"/>
  <c r="O1927" i="1"/>
  <c r="O1923" i="1"/>
  <c r="O1919" i="1"/>
  <c r="O1915" i="1"/>
  <c r="O1911" i="1"/>
  <c r="O1907" i="1"/>
  <c r="O1903" i="1"/>
  <c r="O1899" i="1"/>
  <c r="O1895" i="1"/>
  <c r="O1891" i="1"/>
  <c r="O1887" i="1"/>
  <c r="O1883" i="1"/>
  <c r="O1879" i="1"/>
  <c r="O1875" i="1"/>
  <c r="O1871" i="1"/>
  <c r="O1867" i="1"/>
  <c r="O1863" i="1"/>
  <c r="O1859" i="1"/>
  <c r="O1855" i="1"/>
  <c r="O1851" i="1"/>
  <c r="O1847" i="1"/>
  <c r="O1843" i="1"/>
  <c r="O1839" i="1"/>
  <c r="O1835" i="1"/>
  <c r="O1831" i="1"/>
  <c r="O1827" i="1"/>
  <c r="O1823" i="1"/>
  <c r="O1819" i="1"/>
  <c r="O1815" i="1"/>
  <c r="O1811" i="1"/>
  <c r="O1807" i="1"/>
  <c r="O1803" i="1"/>
  <c r="O1799" i="1"/>
  <c r="O1795" i="1"/>
  <c r="O1791" i="1"/>
  <c r="O1787" i="1"/>
  <c r="O1783" i="1"/>
  <c r="O1779" i="1"/>
  <c r="O1775" i="1"/>
  <c r="O1771" i="1"/>
  <c r="O1767" i="1"/>
  <c r="O1763" i="1"/>
  <c r="O1759" i="1"/>
  <c r="O1755" i="1"/>
  <c r="O1751" i="1"/>
  <c r="O1747" i="1"/>
  <c r="O1743" i="1"/>
  <c r="O1739" i="1"/>
  <c r="O1735" i="1"/>
  <c r="O1731" i="1"/>
  <c r="O1727" i="1"/>
  <c r="O1723" i="1"/>
  <c r="O1719" i="1"/>
  <c r="O1715" i="1"/>
  <c r="O1711" i="1"/>
  <c r="O1707" i="1"/>
  <c r="O1703" i="1"/>
  <c r="O1699" i="1"/>
  <c r="O1695" i="1"/>
  <c r="O1691" i="1"/>
  <c r="O1687" i="1"/>
  <c r="O1683" i="1"/>
  <c r="O1679" i="1"/>
  <c r="O1675" i="1"/>
  <c r="O1671" i="1"/>
  <c r="O1667" i="1"/>
  <c r="O1663" i="1"/>
  <c r="O1659" i="1"/>
  <c r="O1655" i="1"/>
  <c r="O1651" i="1"/>
  <c r="O1647" i="1"/>
  <c r="O1643" i="1"/>
  <c r="O1639" i="1"/>
  <c r="O1635" i="1"/>
  <c r="O1631" i="1"/>
  <c r="O1627" i="1"/>
  <c r="O1623" i="1"/>
  <c r="O1619" i="1"/>
  <c r="O1615" i="1"/>
  <c r="O1611" i="1"/>
  <c r="O1607" i="1"/>
  <c r="O1603" i="1"/>
  <c r="O1599" i="1"/>
  <c r="O1595" i="1"/>
  <c r="O1591" i="1"/>
  <c r="O1587" i="1"/>
  <c r="O1583" i="1"/>
  <c r="O1579" i="1"/>
  <c r="O1575" i="1"/>
  <c r="O1571" i="1"/>
  <c r="O1567" i="1"/>
  <c r="O1563" i="1"/>
  <c r="O1559" i="1"/>
  <c r="O1555" i="1"/>
  <c r="O1551" i="1"/>
  <c r="O1547" i="1"/>
  <c r="O1543" i="1"/>
  <c r="O1539" i="1"/>
  <c r="O1535" i="1"/>
  <c r="O1531" i="1"/>
  <c r="O1527" i="1"/>
  <c r="O1523" i="1"/>
  <c r="O1519" i="1"/>
  <c r="O1515" i="1"/>
  <c r="O1511" i="1"/>
  <c r="O1507" i="1"/>
  <c r="O1503" i="1"/>
  <c r="O1499" i="1"/>
  <c r="O1495" i="1"/>
  <c r="O1491" i="1"/>
  <c r="O1487" i="1"/>
  <c r="O1483" i="1"/>
  <c r="O1479" i="1"/>
  <c r="O1475" i="1"/>
  <c r="O1471" i="1"/>
  <c r="O1467" i="1"/>
  <c r="O1463" i="1"/>
  <c r="O1459" i="1"/>
  <c r="O1455" i="1"/>
  <c r="O1451" i="1"/>
  <c r="O1447" i="1"/>
  <c r="O1443" i="1"/>
  <c r="O1439" i="1"/>
  <c r="O1435" i="1"/>
  <c r="O1431" i="1"/>
  <c r="O1427" i="1"/>
  <c r="O1423" i="1"/>
  <c r="O1419" i="1"/>
  <c r="O1415" i="1"/>
  <c r="O1411" i="1"/>
  <c r="O1407" i="1"/>
  <c r="O1403" i="1"/>
  <c r="O1399" i="1"/>
  <c r="O1395" i="1"/>
  <c r="O1391" i="1"/>
  <c r="O1387" i="1"/>
  <c r="O1383" i="1"/>
  <c r="O1379" i="1"/>
  <c r="O1375" i="1"/>
  <c r="O1371" i="1"/>
  <c r="O1367" i="1"/>
  <c r="O1363" i="1"/>
  <c r="O1359" i="1"/>
  <c r="O1355" i="1"/>
  <c r="O1351" i="1"/>
  <c r="O1347" i="1"/>
  <c r="O1343" i="1"/>
  <c r="O1339" i="1"/>
  <c r="O1335" i="1"/>
  <c r="O1331" i="1"/>
  <c r="O1327" i="1"/>
  <c r="O1323" i="1"/>
  <c r="O1319" i="1"/>
  <c r="O1315" i="1"/>
  <c r="O1311" i="1"/>
  <c r="O1307" i="1"/>
  <c r="O1303" i="1"/>
  <c r="O1299" i="1"/>
  <c r="O1295" i="1"/>
  <c r="O1291" i="1"/>
  <c r="O1287" i="1"/>
  <c r="O1283" i="1"/>
  <c r="O1279" i="1"/>
  <c r="O1275" i="1"/>
  <c r="O1271" i="1"/>
  <c r="O1267" i="1"/>
  <c r="O1263" i="1"/>
  <c r="O1259" i="1"/>
  <c r="O1255" i="1"/>
  <c r="O1251" i="1"/>
  <c r="O1247" i="1"/>
  <c r="O1243" i="1"/>
  <c r="O1239" i="1"/>
  <c r="O1235" i="1"/>
  <c r="O1231" i="1"/>
  <c r="O1227" i="1"/>
  <c r="O1223" i="1"/>
  <c r="O1219" i="1"/>
  <c r="O1215" i="1"/>
  <c r="O1211" i="1"/>
  <c r="O1207" i="1"/>
  <c r="O1203" i="1"/>
  <c r="O1199" i="1"/>
  <c r="O1195" i="1"/>
  <c r="O1191" i="1"/>
  <c r="O1187" i="1"/>
  <c r="O1183" i="1"/>
  <c r="O1179" i="1"/>
  <c r="O1175" i="1"/>
  <c r="O1171" i="1"/>
  <c r="O1167" i="1"/>
  <c r="O1163" i="1"/>
  <c r="O1159" i="1"/>
  <c r="O1155" i="1"/>
  <c r="O1151" i="1"/>
  <c r="O1147" i="1"/>
  <c r="O1143" i="1"/>
  <c r="O1139" i="1"/>
  <c r="O1135" i="1"/>
  <c r="O1131" i="1"/>
  <c r="O1127" i="1"/>
  <c r="O1123" i="1"/>
  <c r="O1119" i="1"/>
  <c r="O1115" i="1"/>
  <c r="O1111" i="1"/>
  <c r="O1107" i="1"/>
  <c r="O1103" i="1"/>
  <c r="O1099" i="1"/>
  <c r="O1095" i="1"/>
  <c r="O1091" i="1"/>
  <c r="O1087" i="1"/>
  <c r="O1083" i="1"/>
  <c r="O1079" i="1"/>
  <c r="O1075" i="1"/>
  <c r="O1071" i="1"/>
  <c r="O1067" i="1"/>
  <c r="O1063" i="1"/>
  <c r="O1059" i="1"/>
  <c r="O1055" i="1"/>
  <c r="O1051" i="1"/>
  <c r="O1047" i="1"/>
  <c r="O1043" i="1"/>
  <c r="O1039" i="1"/>
  <c r="O1035" i="1"/>
  <c r="O1031" i="1"/>
  <c r="O1027" i="1"/>
  <c r="O1023" i="1"/>
  <c r="O1015" i="1"/>
  <c r="O1011" i="1"/>
  <c r="O1007" i="1"/>
  <c r="O1003" i="1"/>
  <c r="O999" i="1"/>
  <c r="O995" i="1"/>
  <c r="O991" i="1"/>
  <c r="O987" i="1"/>
  <c r="O983" i="1"/>
  <c r="O979" i="1"/>
  <c r="O975" i="1"/>
  <c r="O971" i="1"/>
  <c r="O967" i="1"/>
  <c r="O963" i="1"/>
  <c r="O959" i="1"/>
  <c r="O955" i="1"/>
  <c r="O951" i="1"/>
  <c r="O947" i="1"/>
  <c r="O943" i="1"/>
  <c r="O939" i="1"/>
  <c r="O935" i="1"/>
  <c r="O931" i="1"/>
  <c r="O927" i="1"/>
  <c r="O923" i="1"/>
  <c r="O919" i="1"/>
  <c r="O915" i="1"/>
  <c r="O911" i="1"/>
  <c r="O907" i="1"/>
  <c r="O903" i="1"/>
  <c r="O899" i="1"/>
  <c r="O895" i="1"/>
  <c r="O891" i="1"/>
  <c r="O887" i="1"/>
  <c r="O883" i="1"/>
  <c r="O879" i="1"/>
  <c r="O875" i="1"/>
  <c r="O871" i="1"/>
  <c r="O867" i="1"/>
  <c r="O863" i="1"/>
  <c r="O859" i="1"/>
  <c r="O855" i="1"/>
  <c r="O851" i="1"/>
  <c r="O847" i="1"/>
  <c r="O843" i="1"/>
  <c r="O839" i="1"/>
  <c r="O835" i="1"/>
  <c r="O831" i="1"/>
  <c r="O827" i="1"/>
  <c r="O823" i="1"/>
  <c r="O819" i="1"/>
  <c r="O815" i="1"/>
  <c r="O811" i="1"/>
  <c r="O807" i="1"/>
  <c r="O803" i="1"/>
  <c r="O799" i="1"/>
  <c r="O795" i="1"/>
  <c r="O791" i="1"/>
  <c r="O787" i="1"/>
  <c r="O783" i="1"/>
  <c r="O779" i="1"/>
  <c r="O775" i="1"/>
  <c r="O771" i="1"/>
  <c r="O767" i="1"/>
  <c r="O759" i="1"/>
  <c r="O755" i="1"/>
  <c r="O751" i="1"/>
  <c r="O747" i="1"/>
  <c r="O743" i="1"/>
  <c r="O739" i="1"/>
  <c r="O735" i="1"/>
  <c r="O731" i="1"/>
  <c r="O727" i="1"/>
  <c r="O723" i="1"/>
  <c r="O719" i="1"/>
  <c r="O715" i="1"/>
  <c r="O711" i="1"/>
  <c r="O707" i="1"/>
  <c r="O703" i="1"/>
  <c r="O699" i="1"/>
  <c r="O695" i="1"/>
  <c r="O691" i="1"/>
  <c r="O687" i="1"/>
  <c r="O683" i="1"/>
  <c r="O679" i="1"/>
  <c r="O675" i="1"/>
  <c r="O671" i="1"/>
  <c r="O667" i="1"/>
  <c r="O663" i="1"/>
  <c r="O659" i="1"/>
  <c r="O655" i="1"/>
  <c r="O651" i="1"/>
  <c r="O647" i="1"/>
  <c r="O643" i="1"/>
  <c r="O639" i="1"/>
  <c r="O635" i="1"/>
  <c r="O631" i="1"/>
  <c r="O627" i="1"/>
  <c r="O623" i="1"/>
  <c r="O619" i="1"/>
  <c r="O615" i="1"/>
  <c r="O611" i="1"/>
  <c r="O607" i="1"/>
  <c r="O603" i="1"/>
  <c r="O599" i="1"/>
  <c r="O595" i="1"/>
  <c r="O591" i="1"/>
  <c r="O587" i="1"/>
  <c r="O583" i="1"/>
  <c r="O579" i="1"/>
  <c r="O575" i="1"/>
  <c r="O571" i="1"/>
  <c r="O567" i="1"/>
  <c r="O563" i="1"/>
  <c r="O559" i="1"/>
  <c r="O555" i="1"/>
  <c r="O551" i="1"/>
  <c r="O547" i="1"/>
  <c r="O543" i="1"/>
  <c r="O539" i="1"/>
  <c r="O535" i="1"/>
  <c r="O531" i="1"/>
  <c r="O527" i="1"/>
  <c r="O523" i="1"/>
  <c r="O519" i="1"/>
  <c r="O515" i="1"/>
  <c r="O511" i="1"/>
  <c r="O507" i="1"/>
  <c r="O503" i="1"/>
  <c r="O499" i="1"/>
  <c r="O495" i="1"/>
  <c r="O491" i="1"/>
  <c r="O487" i="1"/>
  <c r="O483" i="1"/>
  <c r="O479" i="1"/>
  <c r="O475" i="1"/>
  <c r="O471" i="1"/>
  <c r="O467" i="1"/>
  <c r="O463" i="1"/>
  <c r="O459" i="1"/>
  <c r="O455" i="1"/>
  <c r="O451" i="1"/>
  <c r="O447" i="1"/>
  <c r="O443" i="1"/>
  <c r="O439" i="1"/>
  <c r="O435" i="1"/>
  <c r="O431" i="1"/>
  <c r="O427" i="1"/>
  <c r="O423" i="1"/>
  <c r="O419" i="1"/>
  <c r="O415" i="1"/>
  <c r="O411" i="1"/>
  <c r="O407" i="1"/>
  <c r="O403" i="1"/>
  <c r="O399" i="1"/>
  <c r="O395" i="1"/>
  <c r="O391" i="1"/>
  <c r="O387" i="1"/>
  <c r="O383" i="1"/>
  <c r="O379" i="1"/>
  <c r="O375" i="1"/>
  <c r="O371" i="1"/>
  <c r="O367" i="1"/>
  <c r="O363" i="1"/>
  <c r="O359" i="1"/>
  <c r="O355" i="1"/>
  <c r="O351" i="1"/>
  <c r="O347" i="1"/>
  <c r="O343" i="1"/>
  <c r="O339" i="1"/>
  <c r="O335" i="1"/>
  <c r="O331" i="1"/>
  <c r="O327" i="1"/>
  <c r="O323" i="1"/>
  <c r="O319" i="1"/>
  <c r="O315" i="1"/>
  <c r="O311" i="1"/>
  <c r="O307" i="1"/>
  <c r="O303" i="1"/>
  <c r="O299" i="1"/>
  <c r="O295" i="1"/>
  <c r="O291" i="1"/>
  <c r="O287" i="1"/>
  <c r="O283" i="1"/>
  <c r="O279" i="1"/>
  <c r="O275" i="1"/>
  <c r="O271" i="1"/>
  <c r="O267" i="1"/>
  <c r="O263" i="1"/>
  <c r="O259" i="1"/>
  <c r="O255" i="1"/>
  <c r="O251" i="1"/>
  <c r="O247" i="1"/>
  <c r="O243" i="1"/>
  <c r="O239" i="1"/>
  <c r="O235" i="1"/>
  <c r="O231" i="1"/>
  <c r="O227" i="1"/>
  <c r="O223" i="1"/>
  <c r="O219" i="1"/>
  <c r="O215" i="1"/>
  <c r="O211" i="1"/>
  <c r="O207" i="1"/>
  <c r="O203" i="1"/>
  <c r="O199" i="1"/>
  <c r="O195" i="1"/>
  <c r="O191" i="1"/>
  <c r="O187" i="1"/>
  <c r="O183" i="1"/>
  <c r="O179" i="1"/>
  <c r="O175" i="1"/>
  <c r="O171" i="1"/>
  <c r="O167" i="1"/>
  <c r="O163" i="1"/>
  <c r="O159" i="1"/>
  <c r="O155" i="1"/>
  <c r="O151" i="1"/>
  <c r="O147" i="1"/>
  <c r="O143" i="1"/>
  <c r="O139" i="1"/>
  <c r="O135" i="1"/>
  <c r="O131" i="1"/>
  <c r="O127" i="1"/>
  <c r="O123" i="1"/>
  <c r="O119" i="1"/>
  <c r="O115" i="1"/>
  <c r="O111" i="1"/>
  <c r="O107" i="1"/>
  <c r="O103" i="1"/>
  <c r="O99" i="1"/>
  <c r="O95" i="1"/>
  <c r="O91" i="1"/>
  <c r="O87" i="1"/>
  <c r="O83" i="1"/>
  <c r="O79" i="1"/>
  <c r="O75" i="1"/>
  <c r="O71" i="1"/>
  <c r="O67" i="1"/>
  <c r="O63" i="1"/>
  <c r="O59" i="1"/>
  <c r="O55" i="1"/>
  <c r="O51" i="1"/>
  <c r="O47" i="1"/>
  <c r="O43" i="1"/>
  <c r="O39" i="1"/>
  <c r="O35" i="1"/>
  <c r="O31" i="1"/>
  <c r="O27" i="1"/>
  <c r="O23" i="1"/>
  <c r="O19" i="1"/>
  <c r="O2533" i="1"/>
  <c r="O2469" i="1"/>
  <c r="O2405" i="1"/>
  <c r="O2341" i="1"/>
  <c r="O2277" i="1"/>
  <c r="O2213" i="1"/>
  <c r="O2149" i="1"/>
  <c r="O2085" i="1"/>
  <c r="O2021" i="1"/>
  <c r="O1957" i="1"/>
  <c r="O1893" i="1"/>
  <c r="O1829" i="1"/>
  <c r="O1765" i="1"/>
  <c r="O1701" i="1"/>
  <c r="O1462" i="1"/>
  <c r="O1206" i="1"/>
  <c r="O2126" i="1"/>
  <c r="O2122" i="1"/>
  <c r="O2118" i="1"/>
  <c r="O2114" i="1"/>
  <c r="O2110" i="1"/>
  <c r="O2106" i="1"/>
  <c r="O2102" i="1"/>
  <c r="O2098" i="1"/>
  <c r="O2094" i="1"/>
  <c r="O2090" i="1"/>
  <c r="O2086" i="1"/>
  <c r="O2082" i="1"/>
  <c r="O2078" i="1"/>
  <c r="O2074" i="1"/>
  <c r="O2070" i="1"/>
  <c r="O2066" i="1"/>
  <c r="O2062" i="1"/>
  <c r="O2058" i="1"/>
  <c r="O2054" i="1"/>
  <c r="O2050" i="1"/>
  <c r="O2046" i="1"/>
  <c r="O2042" i="1"/>
  <c r="O2038" i="1"/>
  <c r="O2034" i="1"/>
  <c r="O2030" i="1"/>
  <c r="O2026" i="1"/>
  <c r="O2022" i="1"/>
  <c r="O2018" i="1"/>
  <c r="O2014" i="1"/>
  <c r="O2010" i="1"/>
  <c r="O2006" i="1"/>
  <c r="O2002" i="1"/>
  <c r="O1998" i="1"/>
  <c r="O1994" i="1"/>
  <c r="O1990" i="1"/>
  <c r="O1986" i="1"/>
  <c r="O1982" i="1"/>
  <c r="O1978" i="1"/>
  <c r="O1974" i="1"/>
  <c r="O1970" i="1"/>
  <c r="O1966" i="1"/>
  <c r="O1962" i="1"/>
  <c r="O1958" i="1"/>
  <c r="O1954" i="1"/>
  <c r="O1950" i="1"/>
  <c r="O1946" i="1"/>
  <c r="O1942" i="1"/>
  <c r="O1938" i="1"/>
  <c r="O1934" i="1"/>
  <c r="O1930" i="1"/>
  <c r="O1926" i="1"/>
  <c r="O1922" i="1"/>
  <c r="O1918" i="1"/>
  <c r="O1914" i="1"/>
  <c r="O1910" i="1"/>
  <c r="O1906" i="1"/>
  <c r="O1902" i="1"/>
  <c r="O1898" i="1"/>
  <c r="O1894" i="1"/>
  <c r="O1890" i="1"/>
  <c r="O1886" i="1"/>
  <c r="O1882" i="1"/>
  <c r="O1878" i="1"/>
  <c r="O1874" i="1"/>
  <c r="O1870" i="1"/>
  <c r="O1866" i="1"/>
  <c r="O1862" i="1"/>
  <c r="O1858" i="1"/>
  <c r="O1854" i="1"/>
  <c r="O1850" i="1"/>
  <c r="O1846" i="1"/>
  <c r="O1842" i="1"/>
  <c r="O1838" i="1"/>
  <c r="O1834" i="1"/>
  <c r="O1830" i="1"/>
  <c r="O1826" i="1"/>
  <c r="O1822" i="1"/>
  <c r="O1818" i="1"/>
  <c r="O1814" i="1"/>
  <c r="O1810" i="1"/>
  <c r="O1806" i="1"/>
  <c r="O1802" i="1"/>
  <c r="O1798" i="1"/>
  <c r="O1794" i="1"/>
  <c r="O1790" i="1"/>
  <c r="O1786" i="1"/>
  <c r="O1782" i="1"/>
  <c r="O1778" i="1"/>
  <c r="O1774" i="1"/>
  <c r="O1770" i="1"/>
  <c r="O1766" i="1"/>
  <c r="O1762" i="1"/>
  <c r="O1758" i="1"/>
  <c r="O1754" i="1"/>
  <c r="O1750" i="1"/>
  <c r="O1746" i="1"/>
  <c r="O1742" i="1"/>
  <c r="O1738" i="1"/>
  <c r="O1734" i="1"/>
  <c r="O1730" i="1"/>
  <c r="O1726" i="1"/>
  <c r="O1722" i="1"/>
  <c r="O1718" i="1"/>
  <c r="O1714" i="1"/>
  <c r="O1710" i="1"/>
  <c r="O1706" i="1"/>
  <c r="O1702" i="1"/>
  <c r="O1698" i="1"/>
  <c r="O1694" i="1"/>
  <c r="O1690" i="1"/>
  <c r="O1686" i="1"/>
  <c r="O1682" i="1"/>
  <c r="O1678" i="1"/>
  <c r="O1674" i="1"/>
  <c r="O1670" i="1"/>
  <c r="O1666" i="1"/>
  <c r="O1662" i="1"/>
  <c r="O1658" i="1"/>
  <c r="O1650" i="1"/>
  <c r="O1646" i="1"/>
  <c r="O1642" i="1"/>
  <c r="O1638" i="1"/>
  <c r="O1634" i="1"/>
  <c r="O1630" i="1"/>
  <c r="O1626" i="1"/>
  <c r="O1622" i="1"/>
  <c r="O1618" i="1"/>
  <c r="O1614" i="1"/>
  <c r="O1610" i="1"/>
  <c r="O1606" i="1"/>
  <c r="O1602" i="1"/>
  <c r="O1598" i="1"/>
  <c r="O1594" i="1"/>
  <c r="O1586" i="1"/>
  <c r="O1582" i="1"/>
  <c r="O1578" i="1"/>
  <c r="O1574" i="1"/>
  <c r="O1570" i="1"/>
  <c r="O1566" i="1"/>
  <c r="O1562" i="1"/>
  <c r="O1558" i="1"/>
  <c r="O1554" i="1"/>
  <c r="O1550" i="1"/>
  <c r="O1546" i="1"/>
  <c r="O1542" i="1"/>
  <c r="O1538" i="1"/>
  <c r="O1534" i="1"/>
  <c r="O1530" i="1"/>
  <c r="O1522" i="1"/>
  <c r="O1518" i="1"/>
  <c r="O1514" i="1"/>
  <c r="O1510" i="1"/>
  <c r="O1506" i="1"/>
  <c r="O1502" i="1"/>
  <c r="O1498" i="1"/>
  <c r="O1494" i="1"/>
  <c r="O1490" i="1"/>
  <c r="O1486" i="1"/>
  <c r="O1482" i="1"/>
  <c r="O1478" i="1"/>
  <c r="O1474" i="1"/>
  <c r="O1470" i="1"/>
  <c r="O1466" i="1"/>
  <c r="O1458" i="1"/>
  <c r="O1454" i="1"/>
  <c r="O1450" i="1"/>
  <c r="O1446" i="1"/>
  <c r="O1442" i="1"/>
  <c r="O1438" i="1"/>
  <c r="O1434" i="1"/>
  <c r="O1430" i="1"/>
  <c r="O1426" i="1"/>
  <c r="O1422" i="1"/>
  <c r="O1418" i="1"/>
  <c r="O1414" i="1"/>
  <c r="O1410" i="1"/>
  <c r="O1406" i="1"/>
  <c r="O1402" i="1"/>
  <c r="O1394" i="1"/>
  <c r="O1390" i="1"/>
  <c r="O1386" i="1"/>
  <c r="O1382" i="1"/>
  <c r="O1378" i="1"/>
  <c r="O1374" i="1"/>
  <c r="O1370" i="1"/>
  <c r="O1366" i="1"/>
  <c r="O1362" i="1"/>
  <c r="O1358" i="1"/>
  <c r="O1354" i="1"/>
  <c r="O1350" i="1"/>
  <c r="O1346" i="1"/>
  <c r="O1342" i="1"/>
  <c r="O1338" i="1"/>
  <c r="O1330" i="1"/>
  <c r="O1326" i="1"/>
  <c r="O1322" i="1"/>
  <c r="O1318" i="1"/>
  <c r="O1314" i="1"/>
  <c r="O1310" i="1"/>
  <c r="O1306" i="1"/>
  <c r="O1302" i="1"/>
  <c r="O1298" i="1"/>
  <c r="O1294" i="1"/>
  <c r="O1290" i="1"/>
  <c r="O1286" i="1"/>
  <c r="O1282" i="1"/>
  <c r="O1278" i="1"/>
  <c r="O1274" i="1"/>
  <c r="O1266" i="1"/>
  <c r="O1262" i="1"/>
  <c r="O1258" i="1"/>
  <c r="O1254" i="1"/>
  <c r="O1250" i="1"/>
  <c r="O1246" i="1"/>
  <c r="O1242" i="1"/>
  <c r="O1238" i="1"/>
  <c r="O1234" i="1"/>
  <c r="O1230" i="1"/>
  <c r="O1226" i="1"/>
  <c r="O1222" i="1"/>
  <c r="O1218" i="1"/>
  <c r="O1214" i="1"/>
  <c r="O1210" i="1"/>
  <c r="O1202" i="1"/>
  <c r="O1198" i="1"/>
  <c r="O1194" i="1"/>
  <c r="O1190" i="1"/>
  <c r="O1186" i="1"/>
  <c r="O1182" i="1"/>
  <c r="O1178" i="1"/>
  <c r="O1174" i="1"/>
  <c r="O1170" i="1"/>
  <c r="O1166" i="1"/>
  <c r="O1162" i="1"/>
  <c r="O1158" i="1"/>
  <c r="O1154" i="1"/>
  <c r="O1150" i="1"/>
  <c r="O1146" i="1"/>
  <c r="O1142" i="1"/>
  <c r="O1138" i="1"/>
  <c r="O1134" i="1"/>
  <c r="O1130" i="1"/>
  <c r="O1126" i="1"/>
  <c r="O1122" i="1"/>
  <c r="O1118" i="1"/>
  <c r="O1114" i="1"/>
  <c r="O1110" i="1"/>
  <c r="O1106" i="1"/>
  <c r="O1102" i="1"/>
  <c r="O1098" i="1"/>
  <c r="O1094" i="1"/>
  <c r="O1090" i="1"/>
  <c r="O1086" i="1"/>
  <c r="O1082" i="1"/>
  <c r="O1078" i="1"/>
  <c r="O1074" i="1"/>
  <c r="O1070" i="1"/>
  <c r="O1066" i="1"/>
  <c r="O1062" i="1"/>
  <c r="O1058" i="1"/>
  <c r="O1054" i="1"/>
  <c r="O1050" i="1"/>
  <c r="O1046" i="1"/>
  <c r="O1042" i="1"/>
  <c r="O1038" i="1"/>
  <c r="O1034" i="1"/>
  <c r="O1030" i="1"/>
  <c r="O1026" i="1"/>
  <c r="O1022" i="1"/>
  <c r="O1018" i="1"/>
  <c r="O1014" i="1"/>
  <c r="O1010" i="1"/>
  <c r="O1006" i="1"/>
  <c r="O1002" i="1"/>
  <c r="O998" i="1"/>
  <c r="O994" i="1"/>
  <c r="O990" i="1"/>
  <c r="O986" i="1"/>
  <c r="O982" i="1"/>
  <c r="O978" i="1"/>
  <c r="O974" i="1"/>
  <c r="O970" i="1"/>
  <c r="O966" i="1"/>
  <c r="O962" i="1"/>
  <c r="O958" i="1"/>
  <c r="O954" i="1"/>
  <c r="O950" i="1"/>
  <c r="O946" i="1"/>
  <c r="O942" i="1"/>
  <c r="O938" i="1"/>
  <c r="O934" i="1"/>
  <c r="O930" i="1"/>
  <c r="O926" i="1"/>
  <c r="O922" i="1"/>
  <c r="O918" i="1"/>
  <c r="O914" i="1"/>
  <c r="O910" i="1"/>
  <c r="O906" i="1"/>
  <c r="O902" i="1"/>
  <c r="O898" i="1"/>
  <c r="O894" i="1"/>
  <c r="O890" i="1"/>
  <c r="O886" i="1"/>
  <c r="O882" i="1"/>
  <c r="O878" i="1"/>
  <c r="O874" i="1"/>
  <c r="O870" i="1"/>
  <c r="O866" i="1"/>
  <c r="O862" i="1"/>
  <c r="O858" i="1"/>
  <c r="O854" i="1"/>
  <c r="O850" i="1"/>
  <c r="O846" i="1"/>
  <c r="O842" i="1"/>
  <c r="O838" i="1"/>
  <c r="O834" i="1"/>
  <c r="O830" i="1"/>
  <c r="O826" i="1"/>
  <c r="O822" i="1"/>
  <c r="O818" i="1"/>
  <c r="O814" i="1"/>
  <c r="O810" i="1"/>
  <c r="O806" i="1"/>
  <c r="O802" i="1"/>
  <c r="O798" i="1"/>
  <c r="O794" i="1"/>
  <c r="O790" i="1"/>
  <c r="O786" i="1"/>
  <c r="O782" i="1"/>
  <c r="O778" i="1"/>
  <c r="O774" i="1"/>
  <c r="O770" i="1"/>
  <c r="O766" i="1"/>
  <c r="O762" i="1"/>
  <c r="O758" i="1"/>
  <c r="O754" i="1"/>
  <c r="O750" i="1"/>
  <c r="O746" i="1"/>
  <c r="O742" i="1"/>
  <c r="O738" i="1"/>
  <c r="O734" i="1"/>
  <c r="O730" i="1"/>
  <c r="O726" i="1"/>
  <c r="O722" i="1"/>
  <c r="O718" i="1"/>
  <c r="O714" i="1"/>
  <c r="O710" i="1"/>
  <c r="O706" i="1"/>
  <c r="O702" i="1"/>
  <c r="O698" i="1"/>
  <c r="O694" i="1"/>
  <c r="O690" i="1"/>
  <c r="O686" i="1"/>
  <c r="O682" i="1"/>
  <c r="O678" i="1"/>
  <c r="O674" i="1"/>
  <c r="O670" i="1"/>
  <c r="O666" i="1"/>
  <c r="O662" i="1"/>
  <c r="O658" i="1"/>
  <c r="O654" i="1"/>
  <c r="O650" i="1"/>
  <c r="O646" i="1"/>
  <c r="O642" i="1"/>
  <c r="O638" i="1"/>
  <c r="O634" i="1"/>
  <c r="O630" i="1"/>
  <c r="O626" i="1"/>
  <c r="O622" i="1"/>
  <c r="O618" i="1"/>
  <c r="O614" i="1"/>
  <c r="O610" i="1"/>
  <c r="O606" i="1"/>
  <c r="O602" i="1"/>
  <c r="O598" i="1"/>
  <c r="O594" i="1"/>
  <c r="O590" i="1"/>
  <c r="O586" i="1"/>
  <c r="O582" i="1"/>
  <c r="O578" i="1"/>
  <c r="O574" i="1"/>
  <c r="O570" i="1"/>
  <c r="O566" i="1"/>
  <c r="O562" i="1"/>
  <c r="O558" i="1"/>
  <c r="O554" i="1"/>
  <c r="O550" i="1"/>
  <c r="O546" i="1"/>
  <c r="O542" i="1"/>
  <c r="O538" i="1"/>
  <c r="O534" i="1"/>
  <c r="O530" i="1"/>
  <c r="O526" i="1"/>
  <c r="O522" i="1"/>
  <c r="O518" i="1"/>
  <c r="O514" i="1"/>
  <c r="O510" i="1"/>
  <c r="O506" i="1"/>
  <c r="O502" i="1"/>
  <c r="O498" i="1"/>
  <c r="O494" i="1"/>
  <c r="O490" i="1"/>
  <c r="O486" i="1"/>
  <c r="O482" i="1"/>
  <c r="O478" i="1"/>
  <c r="O474" i="1"/>
  <c r="O470" i="1"/>
  <c r="O466" i="1"/>
  <c r="O462" i="1"/>
  <c r="O458" i="1"/>
  <c r="O454" i="1"/>
  <c r="O450" i="1"/>
  <c r="O446" i="1"/>
  <c r="O442" i="1"/>
  <c r="O438" i="1"/>
  <c r="O434" i="1"/>
  <c r="O430" i="1"/>
  <c r="O426" i="1"/>
  <c r="O422" i="1"/>
  <c r="O418" i="1"/>
  <c r="O414" i="1"/>
  <c r="O410" i="1"/>
  <c r="O406" i="1"/>
  <c r="O402" i="1"/>
  <c r="O398" i="1"/>
  <c r="O394" i="1"/>
  <c r="O390" i="1"/>
  <c r="O386" i="1"/>
  <c r="O382" i="1"/>
  <c r="O378" i="1"/>
  <c r="O374" i="1"/>
  <c r="O370" i="1"/>
  <c r="O366" i="1"/>
  <c r="O362" i="1"/>
  <c r="O358" i="1"/>
  <c r="O354" i="1"/>
  <c r="O350" i="1"/>
  <c r="O346" i="1"/>
  <c r="O342" i="1"/>
  <c r="O338" i="1"/>
  <c r="O334" i="1"/>
  <c r="O330" i="1"/>
  <c r="O326" i="1"/>
  <c r="O322" i="1"/>
  <c r="O318" i="1"/>
  <c r="O314" i="1"/>
  <c r="O310" i="1"/>
  <c r="O306" i="1"/>
  <c r="O302" i="1"/>
  <c r="O298" i="1"/>
  <c r="O294" i="1"/>
  <c r="O290" i="1"/>
  <c r="O286" i="1"/>
  <c r="O282" i="1"/>
  <c r="O278" i="1"/>
  <c r="O274" i="1"/>
  <c r="O270" i="1"/>
  <c r="O266" i="1"/>
  <c r="O262" i="1"/>
  <c r="O258" i="1"/>
  <c r="O254" i="1"/>
  <c r="O250" i="1"/>
  <c r="O246" i="1"/>
  <c r="O242" i="1"/>
  <c r="O238" i="1"/>
  <c r="O234" i="1"/>
  <c r="O230" i="1"/>
  <c r="O226" i="1"/>
  <c r="O222" i="1"/>
  <c r="O218" i="1"/>
  <c r="O214" i="1"/>
  <c r="O210" i="1"/>
  <c r="O206" i="1"/>
  <c r="O202" i="1"/>
  <c r="O198" i="1"/>
  <c r="O194" i="1"/>
  <c r="O190" i="1"/>
  <c r="O186" i="1"/>
  <c r="O182" i="1"/>
  <c r="O178" i="1"/>
  <c r="O174" i="1"/>
  <c r="O170" i="1"/>
  <c r="O166" i="1"/>
  <c r="O162" i="1"/>
  <c r="O158" i="1"/>
  <c r="O154" i="1"/>
  <c r="O150" i="1"/>
  <c r="O146" i="1"/>
  <c r="O142" i="1"/>
  <c r="O138" i="1"/>
  <c r="O134" i="1"/>
  <c r="O130" i="1"/>
  <c r="O126" i="1"/>
  <c r="O122" i="1"/>
  <c r="O118" i="1"/>
  <c r="O114" i="1"/>
  <c r="O110" i="1"/>
  <c r="O106" i="1"/>
  <c r="O102" i="1"/>
  <c r="O98" i="1"/>
  <c r="O94" i="1"/>
  <c r="O90" i="1"/>
  <c r="O86" i="1"/>
  <c r="O82" i="1"/>
  <c r="O78" i="1"/>
  <c r="O74" i="1"/>
  <c r="O70" i="1"/>
  <c r="O66" i="1"/>
  <c r="O62" i="1"/>
  <c r="O58" i="1"/>
  <c r="O54" i="1"/>
  <c r="O50" i="1"/>
  <c r="O46" i="1"/>
  <c r="O42" i="1"/>
  <c r="O38" i="1"/>
  <c r="O34" i="1"/>
  <c r="O30" i="1"/>
  <c r="O26" i="1"/>
  <c r="O22" i="1"/>
  <c r="O18" i="1"/>
  <c r="O2517" i="1"/>
  <c r="O2453" i="1"/>
  <c r="O2389" i="1"/>
  <c r="O2325" i="1"/>
  <c r="O2261" i="1"/>
  <c r="O2197" i="1"/>
  <c r="O2133" i="1"/>
  <c r="O2069" i="1"/>
  <c r="O2005" i="1"/>
  <c r="O1941" i="1"/>
  <c r="O1877" i="1"/>
  <c r="O1813" i="1"/>
  <c r="O1749" i="1"/>
  <c r="O1654" i="1"/>
  <c r="O1398" i="1"/>
  <c r="O1019" i="1"/>
  <c r="O2545" i="1"/>
  <c r="O2541" i="1"/>
  <c r="O2537" i="1"/>
  <c r="O2529" i="1"/>
  <c r="O2525" i="1"/>
  <c r="O2521" i="1"/>
  <c r="O2513" i="1"/>
  <c r="O2509" i="1"/>
  <c r="O2505" i="1"/>
  <c r="O2497" i="1"/>
  <c r="O2493" i="1"/>
  <c r="O2489" i="1"/>
  <c r="O2481" i="1"/>
  <c r="O2477" i="1"/>
  <c r="O2473" i="1"/>
  <c r="O2465" i="1"/>
  <c r="O2461" i="1"/>
  <c r="O2457" i="1"/>
  <c r="O2449" i="1"/>
  <c r="O2445" i="1"/>
  <c r="O2441" i="1"/>
  <c r="O2433" i="1"/>
  <c r="O2429" i="1"/>
  <c r="O2425" i="1"/>
  <c r="O2417" i="1"/>
  <c r="O2413" i="1"/>
  <c r="O2409" i="1"/>
  <c r="O2401" i="1"/>
  <c r="O2397" i="1"/>
  <c r="O2393" i="1"/>
  <c r="O2385" i="1"/>
  <c r="O2381" i="1"/>
  <c r="O2377" i="1"/>
  <c r="O2369" i="1"/>
  <c r="O2365" i="1"/>
  <c r="O2361" i="1"/>
  <c r="O2353" i="1"/>
  <c r="O2349" i="1"/>
  <c r="O2345" i="1"/>
  <c r="O2337" i="1"/>
  <c r="O2333" i="1"/>
  <c r="O2329" i="1"/>
  <c r="O2321" i="1"/>
  <c r="O2317" i="1"/>
  <c r="O2313" i="1"/>
  <c r="O2305" i="1"/>
  <c r="O2301" i="1"/>
  <c r="O2297" i="1"/>
  <c r="O2289" i="1"/>
  <c r="O2285" i="1"/>
  <c r="O2281" i="1"/>
  <c r="O2273" i="1"/>
  <c r="O2269" i="1"/>
  <c r="O2265" i="1"/>
  <c r="O2257" i="1"/>
  <c r="O2253" i="1"/>
  <c r="O2249" i="1"/>
  <c r="O2241" i="1"/>
  <c r="O2237" i="1"/>
  <c r="O2233" i="1"/>
  <c r="O2225" i="1"/>
  <c r="O2221" i="1"/>
  <c r="O2217" i="1"/>
  <c r="O2209" i="1"/>
  <c r="O2205" i="1"/>
  <c r="O2201" i="1"/>
  <c r="O2193" i="1"/>
  <c r="O2189" i="1"/>
  <c r="O2185" i="1"/>
  <c r="O2177" i="1"/>
  <c r="O2173" i="1"/>
  <c r="O2169" i="1"/>
  <c r="O2161" i="1"/>
  <c r="O2157" i="1"/>
  <c r="O2153" i="1"/>
  <c r="O2145" i="1"/>
  <c r="O2141" i="1"/>
  <c r="O2137" i="1"/>
  <c r="O2129" i="1"/>
  <c r="O2125" i="1"/>
  <c r="O2121" i="1"/>
  <c r="O2113" i="1"/>
  <c r="O2109" i="1"/>
  <c r="O2105" i="1"/>
  <c r="O2097" i="1"/>
  <c r="O2093" i="1"/>
  <c r="O2089" i="1"/>
  <c r="O2081" i="1"/>
  <c r="O2077" i="1"/>
  <c r="O2073" i="1"/>
  <c r="O2065" i="1"/>
  <c r="O2061" i="1"/>
  <c r="O2057" i="1"/>
  <c r="O2049" i="1"/>
  <c r="O2045" i="1"/>
  <c r="O2041" i="1"/>
  <c r="O2033" i="1"/>
  <c r="O2029" i="1"/>
  <c r="O2025" i="1"/>
  <c r="O2017" i="1"/>
  <c r="O2013" i="1"/>
  <c r="O2009" i="1"/>
  <c r="O2001" i="1"/>
  <c r="O1997" i="1"/>
  <c r="O1993" i="1"/>
  <c r="O1985" i="1"/>
  <c r="O1981" i="1"/>
  <c r="O1977" i="1"/>
  <c r="O1969" i="1"/>
  <c r="O1965" i="1"/>
  <c r="O1961" i="1"/>
  <c r="O1953" i="1"/>
  <c r="O1949" i="1"/>
  <c r="O1945" i="1"/>
  <c r="O1937" i="1"/>
  <c r="O1933" i="1"/>
  <c r="O1929" i="1"/>
  <c r="O1921" i="1"/>
  <c r="O1917" i="1"/>
  <c r="O1913" i="1"/>
  <c r="O1905" i="1"/>
  <c r="O1901" i="1"/>
  <c r="O1897" i="1"/>
  <c r="O1889" i="1"/>
  <c r="O1885" i="1"/>
  <c r="O1881" i="1"/>
  <c r="O1873" i="1"/>
  <c r="O1869" i="1"/>
  <c r="O1865" i="1"/>
  <c r="O1857" i="1"/>
  <c r="O1853" i="1"/>
  <c r="O1849" i="1"/>
  <c r="O1841" i="1"/>
  <c r="O1837" i="1"/>
  <c r="O1833" i="1"/>
  <c r="O1825" i="1"/>
  <c r="O1821" i="1"/>
  <c r="O1817" i="1"/>
  <c r="O1809" i="1"/>
  <c r="O1805" i="1"/>
  <c r="O1801" i="1"/>
  <c r="O1793" i="1"/>
  <c r="O1789" i="1"/>
  <c r="O1785" i="1"/>
  <c r="O1777" i="1"/>
  <c r="O1773" i="1"/>
  <c r="O1769" i="1"/>
  <c r="O1761" i="1"/>
  <c r="O1757" i="1"/>
  <c r="O1753" i="1"/>
  <c r="O1745" i="1"/>
  <c r="O1741" i="1"/>
  <c r="O1737" i="1"/>
  <c r="O1729" i="1"/>
  <c r="O1725" i="1"/>
  <c r="O1721" i="1"/>
  <c r="O1713" i="1"/>
  <c r="O1709" i="1"/>
  <c r="O1705" i="1"/>
  <c r="O1697" i="1"/>
  <c r="O1693" i="1"/>
  <c r="O1689" i="1"/>
  <c r="O1685" i="1"/>
  <c r="O1681" i="1"/>
  <c r="O1677" i="1"/>
  <c r="O1673" i="1"/>
  <c r="O1669" i="1"/>
  <c r="O1665" i="1"/>
  <c r="O1661" i="1"/>
  <c r="O1657" i="1"/>
  <c r="O1653" i="1"/>
  <c r="O1649" i="1"/>
  <c r="O1645" i="1"/>
  <c r="O1641" i="1"/>
  <c r="O1637" i="1"/>
  <c r="O1633" i="1"/>
  <c r="O1629" i="1"/>
  <c r="O1625" i="1"/>
  <c r="O1621" i="1"/>
  <c r="O1617" i="1"/>
  <c r="O1613" i="1"/>
  <c r="O1609" i="1"/>
  <c r="O1605" i="1"/>
  <c r="O1601" i="1"/>
  <c r="O1597" i="1"/>
  <c r="O1593" i="1"/>
  <c r="O1589" i="1"/>
  <c r="O1585" i="1"/>
  <c r="O1581" i="1"/>
  <c r="O1577" i="1"/>
  <c r="O1573" i="1"/>
  <c r="O1569" i="1"/>
  <c r="O1565" i="1"/>
  <c r="O1561" i="1"/>
  <c r="O1557" i="1"/>
  <c r="O1553" i="1"/>
  <c r="O1549" i="1"/>
  <c r="O1545" i="1"/>
  <c r="O1541" i="1"/>
  <c r="O1537" i="1"/>
  <c r="O1533" i="1"/>
  <c r="O1529" i="1"/>
  <c r="O1525" i="1"/>
  <c r="O1521" i="1"/>
  <c r="O1517" i="1"/>
  <c r="O1513" i="1"/>
  <c r="O1509" i="1"/>
  <c r="O1505" i="1"/>
  <c r="O1501" i="1"/>
  <c r="O1497" i="1"/>
  <c r="O1493" i="1"/>
  <c r="O1489" i="1"/>
  <c r="O1485" i="1"/>
  <c r="O1481" i="1"/>
  <c r="O1477" i="1"/>
  <c r="O1473" i="1"/>
  <c r="O1469" i="1"/>
  <c r="O1465" i="1"/>
  <c r="O1461" i="1"/>
  <c r="O1457" i="1"/>
  <c r="O1453" i="1"/>
  <c r="O1449" i="1"/>
  <c r="O1445" i="1"/>
  <c r="O1441" i="1"/>
  <c r="O1437" i="1"/>
  <c r="O1433" i="1"/>
  <c r="O1429" i="1"/>
  <c r="O1425" i="1"/>
  <c r="O1421" i="1"/>
  <c r="O1417" i="1"/>
  <c r="O1413" i="1"/>
  <c r="O1409" i="1"/>
  <c r="O1405" i="1"/>
  <c r="O1401" i="1"/>
  <c r="O1397" i="1"/>
  <c r="O1393" i="1"/>
  <c r="O1389" i="1"/>
  <c r="O1385" i="1"/>
  <c r="O1381" i="1"/>
  <c r="O1377" i="1"/>
  <c r="O1373" i="1"/>
  <c r="O1369" i="1"/>
  <c r="O1365" i="1"/>
  <c r="O1361" i="1"/>
  <c r="O1357" i="1"/>
  <c r="O1353" i="1"/>
  <c r="O1349" i="1"/>
  <c r="O1345" i="1"/>
  <c r="O1341" i="1"/>
  <c r="O1337" i="1"/>
  <c r="O1333" i="1"/>
  <c r="O1329" i="1"/>
  <c r="O1325" i="1"/>
  <c r="O1321" i="1"/>
  <c r="O1317" i="1"/>
  <c r="O1313" i="1"/>
  <c r="O1309" i="1"/>
  <c r="O1305" i="1"/>
  <c r="O1301" i="1"/>
  <c r="O1297" i="1"/>
  <c r="O1293" i="1"/>
  <c r="O1289" i="1"/>
  <c r="O1285" i="1"/>
  <c r="O1281" i="1"/>
  <c r="O1277" i="1"/>
  <c r="O1273" i="1"/>
  <c r="O1269" i="1"/>
  <c r="O1265" i="1"/>
  <c r="O1261" i="1"/>
  <c r="O1257" i="1"/>
  <c r="O1253" i="1"/>
  <c r="O1249" i="1"/>
  <c r="O1245" i="1"/>
  <c r="O1241" i="1"/>
  <c r="O1237" i="1"/>
  <c r="O1233" i="1"/>
  <c r="O1229" i="1"/>
  <c r="O1225" i="1"/>
  <c r="O1221" i="1"/>
  <c r="O1217" i="1"/>
  <c r="O1213" i="1"/>
  <c r="O1209" i="1"/>
  <c r="O1205" i="1"/>
  <c r="O1201" i="1"/>
  <c r="O1197" i="1"/>
  <c r="O1193" i="1"/>
  <c r="O1189" i="1"/>
  <c r="O1185" i="1"/>
  <c r="O1181" i="1"/>
  <c r="O1177" i="1"/>
  <c r="O1173" i="1"/>
  <c r="O1169" i="1"/>
  <c r="O1165" i="1"/>
  <c r="O1161" i="1"/>
  <c r="O1157" i="1"/>
  <c r="O1153" i="1"/>
  <c r="O1149" i="1"/>
  <c r="O1145" i="1"/>
  <c r="O1141" i="1"/>
  <c r="O1137" i="1"/>
  <c r="O1133" i="1"/>
  <c r="O1129" i="1"/>
  <c r="O1125" i="1"/>
  <c r="O1121" i="1"/>
  <c r="O1117" i="1"/>
  <c r="O1113" i="1"/>
  <c r="O1109" i="1"/>
  <c r="O1105" i="1"/>
  <c r="O1101" i="1"/>
  <c r="O1097" i="1"/>
  <c r="O1093" i="1"/>
  <c r="O1089" i="1"/>
  <c r="O1085" i="1"/>
  <c r="O1081" i="1"/>
  <c r="O1077" i="1"/>
  <c r="O1073" i="1"/>
  <c r="O1069" i="1"/>
  <c r="O1065" i="1"/>
  <c r="O1061" i="1"/>
  <c r="O1057" i="1"/>
  <c r="O1053" i="1"/>
  <c r="O1049" i="1"/>
  <c r="O1045" i="1"/>
  <c r="O1041" i="1"/>
  <c r="O1037" i="1"/>
  <c r="O1033" i="1"/>
  <c r="O1029" i="1"/>
  <c r="O1025" i="1"/>
  <c r="O1021" i="1"/>
  <c r="O1017" i="1"/>
  <c r="O1013" i="1"/>
  <c r="O1009" i="1"/>
  <c r="O1005" i="1"/>
  <c r="O1001" i="1"/>
  <c r="O997" i="1"/>
  <c r="O993" i="1"/>
  <c r="O989" i="1"/>
  <c r="O985" i="1"/>
  <c r="O981" i="1"/>
  <c r="O977" i="1"/>
  <c r="O973" i="1"/>
  <c r="O969" i="1"/>
  <c r="O965" i="1"/>
  <c r="O961" i="1"/>
  <c r="O957" i="1"/>
  <c r="O953" i="1"/>
  <c r="O949" i="1"/>
  <c r="O945" i="1"/>
  <c r="O941" i="1"/>
  <c r="O937" i="1"/>
  <c r="O933" i="1"/>
  <c r="O929" i="1"/>
  <c r="O925" i="1"/>
  <c r="O921" i="1"/>
  <c r="O917" i="1"/>
  <c r="O913" i="1"/>
  <c r="O909" i="1"/>
  <c r="O905" i="1"/>
  <c r="O901" i="1"/>
  <c r="O897" i="1"/>
  <c r="O893" i="1"/>
  <c r="O889" i="1"/>
  <c r="O885" i="1"/>
  <c r="O881" i="1"/>
  <c r="O877" i="1"/>
  <c r="O873" i="1"/>
  <c r="O869" i="1"/>
  <c r="O865" i="1"/>
  <c r="O861" i="1"/>
  <c r="O857" i="1"/>
  <c r="O853" i="1"/>
  <c r="O849" i="1"/>
  <c r="O845" i="1"/>
  <c r="O841" i="1"/>
  <c r="O837" i="1"/>
  <c r="O833" i="1"/>
  <c r="O829" i="1"/>
  <c r="O825" i="1"/>
  <c r="O821" i="1"/>
  <c r="O817" i="1"/>
  <c r="O813" i="1"/>
  <c r="O809" i="1"/>
  <c r="O805" i="1"/>
  <c r="O801" i="1"/>
  <c r="O797" i="1"/>
  <c r="O793" i="1"/>
  <c r="O789" i="1"/>
  <c r="O785" i="1"/>
  <c r="O781" i="1"/>
  <c r="O777" i="1"/>
  <c r="O773" i="1"/>
  <c r="O769" i="1"/>
  <c r="O765" i="1"/>
  <c r="O761" i="1"/>
  <c r="O757" i="1"/>
  <c r="O753" i="1"/>
  <c r="O749" i="1"/>
  <c r="O745" i="1"/>
  <c r="O741" i="1"/>
  <c r="O737" i="1"/>
  <c r="O733" i="1"/>
  <c r="O729" i="1"/>
  <c r="O725" i="1"/>
  <c r="O721" i="1"/>
  <c r="O717" i="1"/>
  <c r="O713" i="1"/>
  <c r="O709" i="1"/>
  <c r="O705" i="1"/>
  <c r="O701" i="1"/>
  <c r="O697" i="1"/>
  <c r="O693" i="1"/>
  <c r="O689" i="1"/>
  <c r="O685" i="1"/>
  <c r="O681" i="1"/>
  <c r="O677" i="1"/>
  <c r="O673" i="1"/>
  <c r="O669" i="1"/>
  <c r="O665" i="1"/>
  <c r="O661" i="1"/>
  <c r="O657" i="1"/>
  <c r="O653" i="1"/>
  <c r="O649" i="1"/>
  <c r="O645" i="1"/>
  <c r="O641" i="1"/>
  <c r="O637" i="1"/>
  <c r="O633" i="1"/>
  <c r="O629" i="1"/>
  <c r="O625" i="1"/>
  <c r="O621" i="1"/>
  <c r="O617" i="1"/>
  <c r="O613" i="1"/>
  <c r="O609" i="1"/>
  <c r="O605" i="1"/>
  <c r="O601" i="1"/>
  <c r="O597" i="1"/>
  <c r="O593" i="1"/>
  <c r="O589" i="1"/>
  <c r="O585" i="1"/>
  <c r="O581" i="1"/>
  <c r="O577" i="1"/>
  <c r="O573" i="1"/>
  <c r="O569" i="1"/>
  <c r="O565" i="1"/>
  <c r="O561" i="1"/>
  <c r="O557" i="1"/>
  <c r="O553" i="1"/>
  <c r="O549" i="1"/>
  <c r="O545" i="1"/>
  <c r="O541" i="1"/>
  <c r="O537" i="1"/>
  <c r="O533" i="1"/>
  <c r="O529" i="1"/>
  <c r="O525" i="1"/>
  <c r="O521" i="1"/>
  <c r="O517" i="1"/>
  <c r="O513" i="1"/>
  <c r="O509" i="1"/>
  <c r="O505" i="1"/>
  <c r="O501" i="1"/>
  <c r="O497" i="1"/>
  <c r="O493" i="1"/>
  <c r="O489" i="1"/>
  <c r="O485" i="1"/>
  <c r="O481" i="1"/>
  <c r="O477" i="1"/>
  <c r="O473" i="1"/>
  <c r="O469" i="1"/>
  <c r="O465" i="1"/>
  <c r="O461" i="1"/>
  <c r="O457" i="1"/>
  <c r="O453" i="1"/>
  <c r="O449" i="1"/>
  <c r="O445" i="1"/>
  <c r="O441" i="1"/>
  <c r="O437" i="1"/>
  <c r="O433" i="1"/>
  <c r="O429" i="1"/>
  <c r="O425" i="1"/>
  <c r="O421" i="1"/>
  <c r="O417" i="1"/>
  <c r="O413" i="1"/>
  <c r="O409" i="1"/>
  <c r="O405" i="1"/>
  <c r="O401" i="1"/>
  <c r="O397" i="1"/>
  <c r="O393" i="1"/>
  <c r="O389" i="1"/>
  <c r="O385" i="1"/>
  <c r="O381" i="1"/>
  <c r="O377" i="1"/>
  <c r="O373" i="1"/>
  <c r="O369" i="1"/>
  <c r="O365" i="1"/>
  <c r="O361" i="1"/>
  <c r="O357" i="1"/>
  <c r="O353" i="1"/>
  <c r="O349" i="1"/>
  <c r="O345" i="1"/>
  <c r="O341" i="1"/>
  <c r="O337" i="1"/>
  <c r="O333" i="1"/>
  <c r="O329" i="1"/>
  <c r="O325" i="1"/>
  <c r="O321" i="1"/>
  <c r="O317" i="1"/>
  <c r="O313" i="1"/>
  <c r="O309" i="1"/>
  <c r="O305" i="1"/>
  <c r="O301" i="1"/>
  <c r="O297" i="1"/>
  <c r="O293" i="1"/>
  <c r="O289" i="1"/>
  <c r="O285" i="1"/>
  <c r="O281" i="1"/>
  <c r="O277" i="1"/>
  <c r="O273" i="1"/>
  <c r="O269" i="1"/>
  <c r="O265" i="1"/>
  <c r="O261" i="1"/>
  <c r="O257" i="1"/>
  <c r="O253" i="1"/>
  <c r="O249" i="1"/>
  <c r="O245" i="1"/>
  <c r="O241" i="1"/>
  <c r="O237" i="1"/>
  <c r="O233" i="1"/>
  <c r="O229" i="1"/>
  <c r="O225" i="1"/>
  <c r="O221" i="1"/>
  <c r="O217" i="1"/>
  <c r="O213" i="1"/>
  <c r="O209" i="1"/>
  <c r="O205" i="1"/>
  <c r="O201" i="1"/>
  <c r="O197" i="1"/>
  <c r="O193" i="1"/>
  <c r="O189" i="1"/>
  <c r="O185" i="1"/>
  <c r="O181" i="1"/>
  <c r="O177" i="1"/>
  <c r="O173" i="1"/>
  <c r="O169" i="1"/>
  <c r="O165" i="1"/>
  <c r="O161" i="1"/>
  <c r="O157" i="1"/>
  <c r="O153" i="1"/>
  <c r="O149" i="1"/>
  <c r="O145" i="1"/>
  <c r="O141" i="1"/>
  <c r="O137" i="1"/>
  <c r="O133" i="1"/>
  <c r="O129" i="1"/>
  <c r="O125" i="1"/>
  <c r="O121" i="1"/>
  <c r="O117" i="1"/>
  <c r="O113" i="1"/>
  <c r="O109" i="1"/>
  <c r="O105" i="1"/>
  <c r="O101" i="1"/>
  <c r="O97" i="1"/>
  <c r="O93" i="1"/>
  <c r="O89" i="1"/>
  <c r="O85" i="1"/>
  <c r="O81" i="1"/>
  <c r="O77" i="1"/>
  <c r="O73" i="1"/>
  <c r="O69" i="1"/>
  <c r="O65" i="1"/>
  <c r="O61" i="1"/>
  <c r="O57" i="1"/>
  <c r="O53" i="1"/>
  <c r="O49" i="1"/>
  <c r="O45" i="1"/>
  <c r="O41" i="1"/>
  <c r="O37" i="1"/>
  <c r="O33" i="1"/>
  <c r="O29" i="1"/>
  <c r="O25" i="1"/>
  <c r="O21" i="1"/>
  <c r="O17" i="1"/>
  <c r="O2501" i="1"/>
  <c r="O2437" i="1"/>
  <c r="O2373" i="1"/>
  <c r="O2309" i="1"/>
  <c r="O2245" i="1"/>
  <c r="O2181" i="1"/>
  <c r="O2117" i="1"/>
  <c r="O2053" i="1"/>
  <c r="O1989" i="1"/>
  <c r="O1925" i="1"/>
  <c r="O1861" i="1"/>
  <c r="O1797" i="1"/>
  <c r="O1733" i="1"/>
  <c r="O1590" i="1"/>
  <c r="O1334" i="1"/>
  <c r="O763" i="1"/>
  <c r="C8"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FC5479-CC4B-4829-9D3B-33DC511A803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0212B9A-B7FF-45BA-9D96-D3B350BFB6A7}" name="WorksheetConnection_customer-issues-tickets-final (!$A$1:$Q$5001" type="102" refreshedVersion="8" minRefreshableVersion="5">
    <extLst>
      <ext xmlns:x15="http://schemas.microsoft.com/office/spreadsheetml/2010/11/main" uri="{DE250136-89BD-433C-8126-D09CA5730AF9}">
        <x15:connection id="Range" autoDelete="1">
          <x15:rangePr sourceName="_xlcn.WorksheetConnection_customerissuesticketsfinalA1Q50011"/>
        </x15:connection>
      </ext>
    </extLst>
  </connection>
  <connection id="3" xr16:uid="{87719BE1-CA82-49D3-ADF9-80243E015BAB}" name="WorksheetConnection_customer-issues-tickets-final (!$L$1:$S$5001" type="102" refreshedVersion="8" minRefreshableVersion="5">
    <extLst>
      <ext xmlns:x15="http://schemas.microsoft.com/office/spreadsheetml/2010/11/main" uri="{DE250136-89BD-433C-8126-D09CA5730AF9}">
        <x15:connection id="Range 1" autoDelete="1">
          <x15:rangePr sourceName="_xlcn.WorksheetConnection_customerissuesticketsfinalL1S500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<sst xmlns="http://schemas.openxmlformats.org/spreadsheetml/2006/main" count="56789" uniqueCount="12088">
  <si>
    <t>Ticket ID</t>
  </si>
  <si>
    <t>Issue Description</t>
  </si>
  <si>
    <t>Issue Category</t>
  </si>
  <si>
    <t>Issue Subcategory</t>
  </si>
  <si>
    <t>Customer ID</t>
  </si>
  <si>
    <t>Status</t>
  </si>
  <si>
    <t>Date of Issue</t>
  </si>
  <si>
    <t>Time of Issue</t>
  </si>
  <si>
    <t>Date of Resolution</t>
  </si>
  <si>
    <t>Time of Resolution</t>
  </si>
  <si>
    <t>TKT942014</t>
  </si>
  <si>
    <t>Scheduled maintenance causing downtime</t>
  </si>
  <si>
    <t>Service</t>
  </si>
  <si>
    <t>Service Outage</t>
  </si>
  <si>
    <t>CUST21145</t>
  </si>
  <si>
    <t>Open</t>
  </si>
  <si>
    <t>24-09-2020</t>
  </si>
  <si>
    <t>TKT856985</t>
  </si>
  <si>
    <t>Refund for canceled service</t>
  </si>
  <si>
    <t>Billing</t>
  </si>
  <si>
    <t>Refund Request</t>
  </si>
  <si>
    <t>CUST11287</t>
  </si>
  <si>
    <t>In Progress</t>
  </si>
  <si>
    <t>20-03-2023</t>
  </si>
  <si>
    <t>TKT404225</t>
  </si>
  <si>
    <t>Charged more than expected</t>
  </si>
  <si>
    <t>Overcharge</t>
  </si>
  <si>
    <t>CUST22895</t>
  </si>
  <si>
    <t>Resolved</t>
  </si>
  <si>
    <t>31-01-2024</t>
  </si>
  <si>
    <t>16-02-2024</t>
  </si>
  <si>
    <t>TKT417855</t>
  </si>
  <si>
    <t>Account suspended due to suspicious activity</t>
  </si>
  <si>
    <t>Account</t>
  </si>
  <si>
    <t>Account Suspension</t>
  </si>
  <si>
    <t>CUST32218</t>
  </si>
  <si>
    <t>TKT392616</t>
  </si>
  <si>
    <t>Password reset link not received</t>
  </si>
  <si>
    <t>Password Reset</t>
  </si>
  <si>
    <t>CUST52184</t>
  </si>
  <si>
    <t>22-10-2021</t>
  </si>
  <si>
    <t>TKT349518</t>
  </si>
  <si>
    <t>CUST25069</t>
  </si>
  <si>
    <t>17-05-2024</t>
  </si>
  <si>
    <t>TKT744025</t>
  </si>
  <si>
    <t>CUST76522</t>
  </si>
  <si>
    <t>17-05-2023</t>
  </si>
  <si>
    <t>TKT869487</t>
  </si>
  <si>
    <t>Battery draining quickly</t>
  </si>
  <si>
    <t>Technical</t>
  </si>
  <si>
    <t>Hardware Issue</t>
  </si>
  <si>
    <t>CUST32225</t>
  </si>
  <si>
    <t>TKT109914</t>
  </si>
  <si>
    <t>Frequent service interruptions</t>
  </si>
  <si>
    <t>CUST98133</t>
  </si>
  <si>
    <t>28-11-2020</t>
  </si>
  <si>
    <t>15-12-2020</t>
  </si>
  <si>
    <t>TKT948016</t>
  </si>
  <si>
    <t>CUST76445</t>
  </si>
  <si>
    <t>20-07-2024</t>
  </si>
  <si>
    <t>TKT619768</t>
  </si>
  <si>
    <t>CUST93940</t>
  </si>
  <si>
    <t>15-08-2020</t>
  </si>
  <si>
    <t>TKT682337</t>
  </si>
  <si>
    <t>Error message displayed</t>
  </si>
  <si>
    <t>Software Bug</t>
  </si>
  <si>
    <t>CUST59482</t>
  </si>
  <si>
    <t>TKT519973</t>
  </si>
  <si>
    <t>Unable to connect to Wi-Fi</t>
  </si>
  <si>
    <t>Network Problem</t>
  </si>
  <si>
    <t>CUST64325</t>
  </si>
  <si>
    <t>20-02-2024</t>
  </si>
  <si>
    <t>TKT345071</t>
  </si>
  <si>
    <t>Device not powering on</t>
  </si>
  <si>
    <t>CUST58293</t>
  </si>
  <si>
    <t>29-12-2024</t>
  </si>
  <si>
    <t>TKT144109</t>
  </si>
  <si>
    <t>CUST97881</t>
  </si>
  <si>
    <t>TKT413555</t>
  </si>
  <si>
    <t>CUST33028</t>
  </si>
  <si>
    <t>15-12-2021</t>
  </si>
  <si>
    <t>21-12-2021</t>
  </si>
  <si>
    <t>TKT810478</t>
  </si>
  <si>
    <t>CUST54379</t>
  </si>
  <si>
    <t>28-06-2023</t>
  </si>
  <si>
    <t>30-06-2023</t>
  </si>
  <si>
    <t>TKT148382</t>
  </si>
  <si>
    <t>Unable to reset password</t>
  </si>
  <si>
    <t>CUST79894</t>
  </si>
  <si>
    <t>TKT784021</t>
  </si>
  <si>
    <t>CUST74162</t>
  </si>
  <si>
    <t>28-03-2021</t>
  </si>
  <si>
    <t>TKT472954</t>
  </si>
  <si>
    <t>Incorrect billing amount</t>
  </si>
  <si>
    <t>CUST77069</t>
  </si>
  <si>
    <t>21-03-2024</t>
  </si>
  <si>
    <t>TKT495956</t>
  </si>
  <si>
    <t>Request for refund due to service issues</t>
  </si>
  <si>
    <t>CUST20770</t>
  </si>
  <si>
    <t>27-03-2024</t>
  </si>
  <si>
    <t>TKT344604</t>
  </si>
  <si>
    <t>CUST82365</t>
  </si>
  <si>
    <t>22-07-2024</t>
  </si>
  <si>
    <t>TKT951650</t>
  </si>
  <si>
    <t>CUST78022</t>
  </si>
  <si>
    <t>17-05-2021</t>
  </si>
  <si>
    <t>TKT612341</t>
  </si>
  <si>
    <t>CUST33651</t>
  </si>
  <si>
    <t>23-02-2023</t>
  </si>
  <si>
    <t>TKT245479</t>
  </si>
  <si>
    <t>Unable to reactivate suspended account</t>
  </si>
  <si>
    <t>CUST15471</t>
  </si>
  <si>
    <t>TKT229690</t>
  </si>
  <si>
    <t>Service performance degradation</t>
  </si>
  <si>
    <t>Slow Service</t>
  </si>
  <si>
    <t>CUST53239</t>
  </si>
  <si>
    <t>TKT408729</t>
  </si>
  <si>
    <t>CUST94689</t>
  </si>
  <si>
    <t>23-12-2024</t>
  </si>
  <si>
    <t>TKT386740</t>
  </si>
  <si>
    <t>CUST31600</t>
  </si>
  <si>
    <t>19-06-2021</t>
  </si>
  <si>
    <t>TKT632440</t>
  </si>
  <si>
    <t>Account suspended without notice</t>
  </si>
  <si>
    <t>CUST61954</t>
  </si>
  <si>
    <t>TKT268539</t>
  </si>
  <si>
    <t>Two-factor authentication not working</t>
  </si>
  <si>
    <t>Login Issue</t>
  </si>
  <si>
    <t>CUST77346</t>
  </si>
  <si>
    <t>16-05-2024</t>
  </si>
  <si>
    <t>TKT932770</t>
  </si>
  <si>
    <t>High latency in service response</t>
  </si>
  <si>
    <t>CUST37749</t>
  </si>
  <si>
    <t>21-09-2024</t>
  </si>
  <si>
    <t>TKT983382</t>
  </si>
  <si>
    <t>Password reset link expired</t>
  </si>
  <si>
    <t>CUST87508</t>
  </si>
  <si>
    <t>19-05-2023</t>
  </si>
  <si>
    <t>TKT534096</t>
  </si>
  <si>
    <t>Card declined</t>
  </si>
  <si>
    <t>Payment Failure</t>
  </si>
  <si>
    <t>CUST71845</t>
  </si>
  <si>
    <t>TKT168693</t>
  </si>
  <si>
    <t>CUST88577</t>
  </si>
  <si>
    <t>17-10-2023</t>
  </si>
  <si>
    <t>TKT344361</t>
  </si>
  <si>
    <t>Payment not going through</t>
  </si>
  <si>
    <t>CUST41952</t>
  </si>
  <si>
    <t>TKT955581</t>
  </si>
  <si>
    <t>Internet connection drops frequently</t>
  </si>
  <si>
    <t>CUST35638</t>
  </si>
  <si>
    <t>TKT183012</t>
  </si>
  <si>
    <t>CUST53167</t>
  </si>
  <si>
    <t>26-05-2020</t>
  </si>
  <si>
    <t>TKT895591</t>
  </si>
  <si>
    <t>CUST25162</t>
  </si>
  <si>
    <t>29-07-2024</t>
  </si>
  <si>
    <t>TKT594500</t>
  </si>
  <si>
    <t>Unable to login to account</t>
  </si>
  <si>
    <t>CUST96408</t>
  </si>
  <si>
    <t>17-10-2020</t>
  </si>
  <si>
    <t>TKT914985</t>
  </si>
  <si>
    <t>CUST76008</t>
  </si>
  <si>
    <t>TKT419698</t>
  </si>
  <si>
    <t>CUST95488</t>
  </si>
  <si>
    <t>17-07-2021</t>
  </si>
  <si>
    <t>TKT833126</t>
  </si>
  <si>
    <t>CUST20449</t>
  </si>
  <si>
    <t>TKT886717</t>
  </si>
  <si>
    <t>CUST88898</t>
  </si>
  <si>
    <t>19-11-2024</t>
  </si>
  <si>
    <t>21-11-2024</t>
  </si>
  <si>
    <t>TKT775014</t>
  </si>
  <si>
    <t>Issues after service upgrade</t>
  </si>
  <si>
    <t>Service Upgrade</t>
  </si>
  <si>
    <t>CUST90482</t>
  </si>
  <si>
    <t>17-12-2020</t>
  </si>
  <si>
    <t>TKT608150</t>
  </si>
  <si>
    <t>CUST84652</t>
  </si>
  <si>
    <t>TKT243045</t>
  </si>
  <si>
    <t>CUST55138</t>
  </si>
  <si>
    <t>TKT349331</t>
  </si>
  <si>
    <t>CUST50372</t>
  </si>
  <si>
    <t>15-03-2020</t>
  </si>
  <si>
    <t>TKT272256</t>
  </si>
  <si>
    <t>Service unavailable in my area</t>
  </si>
  <si>
    <t>CUST41122</t>
  </si>
  <si>
    <t>TKT674662</t>
  </si>
  <si>
    <t>Service slower than expected</t>
  </si>
  <si>
    <t>CUST89490</t>
  </si>
  <si>
    <t>TKT868273</t>
  </si>
  <si>
    <t>CUST96349</t>
  </si>
  <si>
    <t>19-03-2022</t>
  </si>
  <si>
    <t>TKT570923</t>
  </si>
  <si>
    <t>Feature not working as expected</t>
  </si>
  <si>
    <t>CUST73762</t>
  </si>
  <si>
    <t>16-10-2021</t>
  </si>
  <si>
    <t>TKT718565</t>
  </si>
  <si>
    <t>CUST83278</t>
  </si>
  <si>
    <t>16-07-2021</t>
  </si>
  <si>
    <t>25-07-2021</t>
  </si>
  <si>
    <t>TKT148711</t>
  </si>
  <si>
    <t>Account locked due to multiple failed attempts</t>
  </si>
  <si>
    <t>CUST84393</t>
  </si>
  <si>
    <t>TKT919882</t>
  </si>
  <si>
    <t>Payment gateway error</t>
  </si>
  <si>
    <t>CUST24159</t>
  </si>
  <si>
    <t>TKT375792</t>
  </si>
  <si>
    <t>CUST51200</t>
  </si>
  <si>
    <t>25-09-2021</t>
  </si>
  <si>
    <t>TKT258023</t>
  </si>
  <si>
    <t>CUST10146</t>
  </si>
  <si>
    <t>25-12-2020</t>
  </si>
  <si>
    <t>TKT332241</t>
  </si>
  <si>
    <t>CUST26217</t>
  </si>
  <si>
    <t>13-11-2020</t>
  </si>
  <si>
    <t>TKT307458</t>
  </si>
  <si>
    <t>CUST24499</t>
  </si>
  <si>
    <t>17-11-2022</t>
  </si>
  <si>
    <t>TKT804868</t>
  </si>
  <si>
    <t>Request for service upgrade not processed</t>
  </si>
  <si>
    <t>CUST16364</t>
  </si>
  <si>
    <t>14-07-2024</t>
  </si>
  <si>
    <t>TKT284678</t>
  </si>
  <si>
    <t>CUST14134</t>
  </si>
  <si>
    <t>26-05-2021</t>
  </si>
  <si>
    <t>18-06-2021</t>
  </si>
  <si>
    <t>TKT848888</t>
  </si>
  <si>
    <t>CUST99801</t>
  </si>
  <si>
    <t>19-09-2022</t>
  </si>
  <si>
    <t>29-09-2022</t>
  </si>
  <si>
    <t>TKT344978</t>
  </si>
  <si>
    <t>CUST95114</t>
  </si>
  <si>
    <t>27-08-2021</t>
  </si>
  <si>
    <t>TKT985593</t>
  </si>
  <si>
    <t>CUST84316</t>
  </si>
  <si>
    <t>18-02-2022</t>
  </si>
  <si>
    <t>TKT938865</t>
  </si>
  <si>
    <t>CUST80780</t>
  </si>
  <si>
    <t>TKT492695</t>
  </si>
  <si>
    <t>CUST79964</t>
  </si>
  <si>
    <t>22-06-2021</t>
  </si>
  <si>
    <t>TKT259901</t>
  </si>
  <si>
    <t>CUST38131</t>
  </si>
  <si>
    <t>25-10-2024</t>
  </si>
  <si>
    <t>TKT704343</t>
  </si>
  <si>
    <t>CUST10569</t>
  </si>
  <si>
    <t>24-01-2025</t>
  </si>
  <si>
    <t>TKT134275</t>
  </si>
  <si>
    <t>Duplicate charges on account</t>
  </si>
  <si>
    <t>CUST63458</t>
  </si>
  <si>
    <t>25-08-2024</t>
  </si>
  <si>
    <t>TKT528538</t>
  </si>
  <si>
    <t>CUST46353</t>
  </si>
  <si>
    <t>22-03-2021</t>
  </si>
  <si>
    <t>TKT259121</t>
  </si>
  <si>
    <t>Refund for overcharge</t>
  </si>
  <si>
    <t>CUST46774</t>
  </si>
  <si>
    <t>20-09-2021</t>
  </si>
  <si>
    <t>26-09-2021</t>
  </si>
  <si>
    <t>TKT872103</t>
  </si>
  <si>
    <t>CUST63790</t>
  </si>
  <si>
    <t>30-01-2022</t>
  </si>
  <si>
    <t>TKT800660</t>
  </si>
  <si>
    <t>CUST67911</t>
  </si>
  <si>
    <t>19-08-2023</t>
  </si>
  <si>
    <t>30-08-2023</t>
  </si>
  <si>
    <t>TKT989853</t>
  </si>
  <si>
    <t>CUST73954</t>
  </si>
  <si>
    <t>TKT859267</t>
  </si>
  <si>
    <t>CUST74120</t>
  </si>
  <si>
    <t>16-10-2022</t>
  </si>
  <si>
    <t>19-10-2022</t>
  </si>
  <si>
    <t>TKT976393</t>
  </si>
  <si>
    <t>CUST46065</t>
  </si>
  <si>
    <t>17-08-2022</t>
  </si>
  <si>
    <t>TKT818319</t>
  </si>
  <si>
    <t>CUST50500</t>
  </si>
  <si>
    <t>29-03-2024</t>
  </si>
  <si>
    <t>TKT778011</t>
  </si>
  <si>
    <t>Application crashes on startup</t>
  </si>
  <si>
    <t>CUST68381</t>
  </si>
  <si>
    <t>22-11-2021</t>
  </si>
  <si>
    <t>13-12-2021</t>
  </si>
  <si>
    <t>TKT402628</t>
  </si>
  <si>
    <t>CUST27964</t>
  </si>
  <si>
    <t>TKT813416</t>
  </si>
  <si>
    <t>CUST34855</t>
  </si>
  <si>
    <t>TKT779898</t>
  </si>
  <si>
    <t>Slow internet speed</t>
  </si>
  <si>
    <t>CUST45082</t>
  </si>
  <si>
    <t>29-01-2020</t>
  </si>
  <si>
    <t>TKT386232</t>
  </si>
  <si>
    <t>CUST75529</t>
  </si>
  <si>
    <t>13-02-2020</t>
  </si>
  <si>
    <t>TKT466794</t>
  </si>
  <si>
    <t>CUST25478</t>
  </si>
  <si>
    <t>19-08-2024</t>
  </si>
  <si>
    <t>TKT813022</t>
  </si>
  <si>
    <t>CUST69585</t>
  </si>
  <si>
    <t>TKT392870</t>
  </si>
  <si>
    <t>Screen malfunction</t>
  </si>
  <si>
    <t>CUST55378</t>
  </si>
  <si>
    <t>28-09-2021</t>
  </si>
  <si>
    <t>TKT199250</t>
  </si>
  <si>
    <t>CUST44107</t>
  </si>
  <si>
    <t>TKT982107</t>
  </si>
  <si>
    <t>CUST96697</t>
  </si>
  <si>
    <t>22-06-2022</t>
  </si>
  <si>
    <t>TKT546857</t>
  </si>
  <si>
    <t>CUST60484</t>
  </si>
  <si>
    <t>TKT459455</t>
  </si>
  <si>
    <t>CUST27484</t>
  </si>
  <si>
    <t>22-03-2022</t>
  </si>
  <si>
    <t>TKT910099</t>
  </si>
  <si>
    <t>CUST31103</t>
  </si>
  <si>
    <t>13-03-2022</t>
  </si>
  <si>
    <t>TKT516654</t>
  </si>
  <si>
    <t>CUST32329</t>
  </si>
  <si>
    <t>14-06-2021</t>
  </si>
  <si>
    <t>TKT738148</t>
  </si>
  <si>
    <t>CUST55294</t>
  </si>
  <si>
    <t>TKT164159</t>
  </si>
  <si>
    <t>CUST79306</t>
  </si>
  <si>
    <t>TKT950463</t>
  </si>
  <si>
    <t>CUST59366</t>
  </si>
  <si>
    <t>TKT281586</t>
  </si>
  <si>
    <t>CUST15425</t>
  </si>
  <si>
    <t>28-04-2021</t>
  </si>
  <si>
    <t>TKT756965</t>
  </si>
  <si>
    <t>CUST84594</t>
  </si>
  <si>
    <t>14-01-2020</t>
  </si>
  <si>
    <t>TKT293872</t>
  </si>
  <si>
    <t>CUST43251</t>
  </si>
  <si>
    <t>27-01-2022</t>
  </si>
  <si>
    <t>TKT987087</t>
  </si>
  <si>
    <t>CUST80142</t>
  </si>
  <si>
    <t>TKT432196</t>
  </si>
  <si>
    <t>CUST76047</t>
  </si>
  <si>
    <t>15-04-2022</t>
  </si>
  <si>
    <t>21-04-2022</t>
  </si>
  <si>
    <t>TKT942560</t>
  </si>
  <si>
    <t>CUST94948</t>
  </si>
  <si>
    <t>TKT608660</t>
  </si>
  <si>
    <t>CUST38851</t>
  </si>
  <si>
    <t>28-08-2023</t>
  </si>
  <si>
    <t>TKT690368</t>
  </si>
  <si>
    <t>CUST23155</t>
  </si>
  <si>
    <t>TKT386616</t>
  </si>
  <si>
    <t>CUST78581</t>
  </si>
  <si>
    <t>TKT691639</t>
  </si>
  <si>
    <t>CUST19335</t>
  </si>
  <si>
    <t>TKT470003</t>
  </si>
  <si>
    <t>CUST67950</t>
  </si>
  <si>
    <t>17-06-2022</t>
  </si>
  <si>
    <t>17-07-2022</t>
  </si>
  <si>
    <t>TKT726105</t>
  </si>
  <si>
    <t>CUST23930</t>
  </si>
  <si>
    <t>30-01-2021</t>
  </si>
  <si>
    <t>TKT639580</t>
  </si>
  <si>
    <t>CUST87531</t>
  </si>
  <si>
    <t>TKT195616</t>
  </si>
  <si>
    <t>CUST40143</t>
  </si>
  <si>
    <t>18-01-2020</t>
  </si>
  <si>
    <t>TKT126947</t>
  </si>
  <si>
    <t>CUST32004</t>
  </si>
  <si>
    <t>18-03-2024</t>
  </si>
  <si>
    <t>19-03-2024</t>
  </si>
  <si>
    <t>TKT745397</t>
  </si>
  <si>
    <t>CUST74443</t>
  </si>
  <si>
    <t>TKT174413</t>
  </si>
  <si>
    <t>CUST44172</t>
  </si>
  <si>
    <t>28-08-2024</t>
  </si>
  <si>
    <t>TKT228645</t>
  </si>
  <si>
    <t>CUST65469</t>
  </si>
  <si>
    <t>17-03-2024</t>
  </si>
  <si>
    <t>TKT642655</t>
  </si>
  <si>
    <t>CUST30503</t>
  </si>
  <si>
    <t>TKT828689</t>
  </si>
  <si>
    <t>CUST48257</t>
  </si>
  <si>
    <t>TKT540072</t>
  </si>
  <si>
    <t>CUST74648</t>
  </si>
  <si>
    <t>TKT923534</t>
  </si>
  <si>
    <t>CUST88263</t>
  </si>
  <si>
    <t>TKT840064</t>
  </si>
  <si>
    <t>CUST46303</t>
  </si>
  <si>
    <t>27-11-2020</t>
  </si>
  <si>
    <t>TKT241024</t>
  </si>
  <si>
    <t>CUST23522</t>
  </si>
  <si>
    <t>17-02-2021</t>
  </si>
  <si>
    <t>TKT907395</t>
  </si>
  <si>
    <t>CUST45487</t>
  </si>
  <si>
    <t>29-06-2022</t>
  </si>
  <si>
    <t>TKT125619</t>
  </si>
  <si>
    <t>CUST59411</t>
  </si>
  <si>
    <t>14-01-2023</t>
  </si>
  <si>
    <t>31-01-2023</t>
  </si>
  <si>
    <t>TKT769526</t>
  </si>
  <si>
    <t>CUST95545</t>
  </si>
  <si>
    <t>18-11-2022</t>
  </si>
  <si>
    <t>TKT762902</t>
  </si>
  <si>
    <t>CUST96713</t>
  </si>
  <si>
    <t>31-07-2023</t>
  </si>
  <si>
    <t>TKT644473</t>
  </si>
  <si>
    <t>Upgrade causing compatibility issues</t>
  </si>
  <si>
    <t>CUST35661</t>
  </si>
  <si>
    <t>19-02-2022</t>
  </si>
  <si>
    <t>TKT509724</t>
  </si>
  <si>
    <t>CUST95166</t>
  </si>
  <si>
    <t>31-12-2024</t>
  </si>
  <si>
    <t>26-01-2025</t>
  </si>
  <si>
    <t>TKT281182</t>
  </si>
  <si>
    <t>CUST38423</t>
  </si>
  <si>
    <t>26-04-2024</t>
  </si>
  <si>
    <t>TKT501769</t>
  </si>
  <si>
    <t>CUST87269</t>
  </si>
  <si>
    <t>22-08-2021</t>
  </si>
  <si>
    <t>TKT517629</t>
  </si>
  <si>
    <t>CUST99047</t>
  </si>
  <si>
    <t>TKT133934</t>
  </si>
  <si>
    <t>CUST88873</t>
  </si>
  <si>
    <t>TKT960642</t>
  </si>
  <si>
    <t>CUST30290</t>
  </si>
  <si>
    <t>30-11-2020</t>
  </si>
  <si>
    <t>TKT399940</t>
  </si>
  <si>
    <t>CUST29747</t>
  </si>
  <si>
    <t>TKT600191</t>
  </si>
  <si>
    <t>CUST16361</t>
  </si>
  <si>
    <t>TKT396296</t>
  </si>
  <si>
    <t>CUST69069</t>
  </si>
  <si>
    <t>14-09-2021</t>
  </si>
  <si>
    <t>TKT941902</t>
  </si>
  <si>
    <t>CUST24687</t>
  </si>
  <si>
    <t>19-03-2023</t>
  </si>
  <si>
    <t>TKT835377</t>
  </si>
  <si>
    <t>CUST38686</t>
  </si>
  <si>
    <t>TKT326845</t>
  </si>
  <si>
    <t>CUST67303</t>
  </si>
  <si>
    <t>23-08-2021</t>
  </si>
  <si>
    <t>31-08-2021</t>
  </si>
  <si>
    <t>TKT754039</t>
  </si>
  <si>
    <t>CUST96934</t>
  </si>
  <si>
    <t>18-03-2023</t>
  </si>
  <si>
    <t>TKT545500</t>
  </si>
  <si>
    <t>CUST63625</t>
  </si>
  <si>
    <t>27-09-2024</t>
  </si>
  <si>
    <t>23-10-2024</t>
  </si>
  <si>
    <t>TKT576491</t>
  </si>
  <si>
    <t>CUST12877</t>
  </si>
  <si>
    <t>15-03-2021</t>
  </si>
  <si>
    <t>TKT363574</t>
  </si>
  <si>
    <t>CUST79475</t>
  </si>
  <si>
    <t>25-07-2022</t>
  </si>
  <si>
    <t>TKT809349</t>
  </si>
  <si>
    <t>CUST89160</t>
  </si>
  <si>
    <t>14-12-2022</t>
  </si>
  <si>
    <t>TKT456164</t>
  </si>
  <si>
    <t>CUST30438</t>
  </si>
  <si>
    <t>29-04-2021</t>
  </si>
  <si>
    <t>18-05-2021</t>
  </si>
  <si>
    <t>TKT864401</t>
  </si>
  <si>
    <t>CUST55722</t>
  </si>
  <si>
    <t>16-04-2021</t>
  </si>
  <si>
    <t>15-05-2021</t>
  </si>
  <si>
    <t>TKT492494</t>
  </si>
  <si>
    <t>CUST91044</t>
  </si>
  <si>
    <t>21-11-2020</t>
  </si>
  <si>
    <t>TKT368343</t>
  </si>
  <si>
    <t>CUST32199</t>
  </si>
  <si>
    <t>18-09-2021</t>
  </si>
  <si>
    <t>19-09-2021</t>
  </si>
  <si>
    <t>TKT253830</t>
  </si>
  <si>
    <t>CUST25520</t>
  </si>
  <si>
    <t>26-07-2022</t>
  </si>
  <si>
    <t>22-08-2022</t>
  </si>
  <si>
    <t>TKT737634</t>
  </si>
  <si>
    <t>CUST43954</t>
  </si>
  <si>
    <t>TKT174895</t>
  </si>
  <si>
    <t>CUST61189</t>
  </si>
  <si>
    <t>21-12-2020</t>
  </si>
  <si>
    <t>TKT232344</t>
  </si>
  <si>
    <t>CUST41624</t>
  </si>
  <si>
    <t>19-04-2022</t>
  </si>
  <si>
    <t>TKT388946</t>
  </si>
  <si>
    <t>CUST84817</t>
  </si>
  <si>
    <t>15-11-2024</t>
  </si>
  <si>
    <t>TKT553552</t>
  </si>
  <si>
    <t>CUST16770</t>
  </si>
  <si>
    <t>27-10-2021</t>
  </si>
  <si>
    <t>TKT522487</t>
  </si>
  <si>
    <t>CUST46210</t>
  </si>
  <si>
    <t>TKT323178</t>
  </si>
  <si>
    <t>CUST82555</t>
  </si>
  <si>
    <t>TKT318274</t>
  </si>
  <si>
    <t>CUST71982</t>
  </si>
  <si>
    <t>21-01-2022</t>
  </si>
  <si>
    <t>TKT405586</t>
  </si>
  <si>
    <t>CUST35432</t>
  </si>
  <si>
    <t>13-09-2020</t>
  </si>
  <si>
    <t>TKT242029</t>
  </si>
  <si>
    <t>CUST95958</t>
  </si>
  <si>
    <t>TKT119922</t>
  </si>
  <si>
    <t>CUST25714</t>
  </si>
  <si>
    <t>TKT729426</t>
  </si>
  <si>
    <t>CUST61499</t>
  </si>
  <si>
    <t>13-06-2021</t>
  </si>
  <si>
    <t>TKT285816</t>
  </si>
  <si>
    <t>CUST86819</t>
  </si>
  <si>
    <t>TKT424649</t>
  </si>
  <si>
    <t>CUST20832</t>
  </si>
  <si>
    <t>29-07-2023</t>
  </si>
  <si>
    <t>18-08-2023</t>
  </si>
  <si>
    <t>TKT113265</t>
  </si>
  <si>
    <t>15-09-2020</t>
  </si>
  <si>
    <t>TKT979042</t>
  </si>
  <si>
    <t>CUST78069</t>
  </si>
  <si>
    <t>25-02-2024</t>
  </si>
  <si>
    <t>TKT462717</t>
  </si>
  <si>
    <t>CUST93755</t>
  </si>
  <si>
    <t>TKT535185</t>
  </si>
  <si>
    <t>CUST98029</t>
  </si>
  <si>
    <t>14-04-2022</t>
  </si>
  <si>
    <t>TKT467485</t>
  </si>
  <si>
    <t>CUST90111</t>
  </si>
  <si>
    <t>25-10-2023</t>
  </si>
  <si>
    <t>TKT123103</t>
  </si>
  <si>
    <t>CUST17174</t>
  </si>
  <si>
    <t>TKT765571</t>
  </si>
  <si>
    <t>CUST31925</t>
  </si>
  <si>
    <t>24-01-2023</t>
  </si>
  <si>
    <t>TKT707221</t>
  </si>
  <si>
    <t>CUST93259</t>
  </si>
  <si>
    <t>TKT861558</t>
  </si>
  <si>
    <t>CUST91168</t>
  </si>
  <si>
    <t>TKT134420</t>
  </si>
  <si>
    <t>CUST93049</t>
  </si>
  <si>
    <t>24-01-2022</t>
  </si>
  <si>
    <t>TKT888339</t>
  </si>
  <si>
    <t>CUST50248</t>
  </si>
  <si>
    <t>TKT639258</t>
  </si>
  <si>
    <t>CUST18689</t>
  </si>
  <si>
    <t>24-02-2021</t>
  </si>
  <si>
    <t>TKT663577</t>
  </si>
  <si>
    <t>CUST81203</t>
  </si>
  <si>
    <t>TKT497219</t>
  </si>
  <si>
    <t>CUST34785</t>
  </si>
  <si>
    <t>24-12-2024</t>
  </si>
  <si>
    <t>TKT642624</t>
  </si>
  <si>
    <t>CUST24505</t>
  </si>
  <si>
    <t>TKT563031</t>
  </si>
  <si>
    <t>CUST88441</t>
  </si>
  <si>
    <t>TKT856090</t>
  </si>
  <si>
    <t>CUST46387</t>
  </si>
  <si>
    <t>28-01-2022</t>
  </si>
  <si>
    <t>TKT463583</t>
  </si>
  <si>
    <t>CUST33882</t>
  </si>
  <si>
    <t>27-04-2022</t>
  </si>
  <si>
    <t>22-05-2022</t>
  </si>
  <si>
    <t>TKT748807</t>
  </si>
  <si>
    <t>CUST28086</t>
  </si>
  <si>
    <t>TKT867503</t>
  </si>
  <si>
    <t>CUST15528</t>
  </si>
  <si>
    <t>30-12-2022</t>
  </si>
  <si>
    <t>TKT892235</t>
  </si>
  <si>
    <t>CUST58026</t>
  </si>
  <si>
    <t>28-05-2023</t>
  </si>
  <si>
    <t>TKT354517</t>
  </si>
  <si>
    <t>CUST39475</t>
  </si>
  <si>
    <t>24-10-2023</t>
  </si>
  <si>
    <t>30-10-2023</t>
  </si>
  <si>
    <t>TKT712746</t>
  </si>
  <si>
    <t>CUST44334</t>
  </si>
  <si>
    <t>TKT109584</t>
  </si>
  <si>
    <t>CUST43072</t>
  </si>
  <si>
    <t>TKT499461</t>
  </si>
  <si>
    <t>CUST40614</t>
  </si>
  <si>
    <t>14-11-2024</t>
  </si>
  <si>
    <t>TKT609377</t>
  </si>
  <si>
    <t>CUST44672</t>
  </si>
  <si>
    <t>25-07-2020</t>
  </si>
  <si>
    <t>TKT733359</t>
  </si>
  <si>
    <t>CUST10371</t>
  </si>
  <si>
    <t>TKT809539</t>
  </si>
  <si>
    <t>CUST97218</t>
  </si>
  <si>
    <t>21-07-2024</t>
  </si>
  <si>
    <t>TKT300728</t>
  </si>
  <si>
    <t>CUST70613</t>
  </si>
  <si>
    <t>13-02-2021</t>
  </si>
  <si>
    <t>13-03-2021</t>
  </si>
  <si>
    <t>TKT733381</t>
  </si>
  <si>
    <t>CUST54562</t>
  </si>
  <si>
    <t>28-06-2022</t>
  </si>
  <si>
    <t>TKT885696</t>
  </si>
  <si>
    <t>CUST94698</t>
  </si>
  <si>
    <t>TKT181134</t>
  </si>
  <si>
    <t>CUST63641</t>
  </si>
  <si>
    <t>TKT473720</t>
  </si>
  <si>
    <t>CUST40397</t>
  </si>
  <si>
    <t>18-04-2024</t>
  </si>
  <si>
    <t>TKT378167</t>
  </si>
  <si>
    <t>CUST94419</t>
  </si>
  <si>
    <t>TKT932627</t>
  </si>
  <si>
    <t>CUST94864</t>
  </si>
  <si>
    <t>18-03-2021</t>
  </si>
  <si>
    <t>TKT418928</t>
  </si>
  <si>
    <t>CUST39552</t>
  </si>
  <si>
    <t>24-01-2021</t>
  </si>
  <si>
    <t>18-02-2021</t>
  </si>
  <si>
    <t>TKT904231</t>
  </si>
  <si>
    <t>CUST91607</t>
  </si>
  <si>
    <t>19-11-2021</t>
  </si>
  <si>
    <t>TKT736395</t>
  </si>
  <si>
    <t>CUST80808</t>
  </si>
  <si>
    <t>17-10-2021</t>
  </si>
  <si>
    <t>TKT726361</t>
  </si>
  <si>
    <t>CUST42244</t>
  </si>
  <si>
    <t>29-04-2024</t>
  </si>
  <si>
    <t>TKT138468</t>
  </si>
  <si>
    <t>CUST54241</t>
  </si>
  <si>
    <t>21-11-2023</t>
  </si>
  <si>
    <t>TKT261622</t>
  </si>
  <si>
    <t>CUST91922</t>
  </si>
  <si>
    <t>19-06-2023</t>
  </si>
  <si>
    <t>TKT518888</t>
  </si>
  <si>
    <t>CUST79435</t>
  </si>
  <si>
    <t>15-10-2020</t>
  </si>
  <si>
    <t>TKT282338</t>
  </si>
  <si>
    <t>CUST45700</t>
  </si>
  <si>
    <t>28-01-2023</t>
  </si>
  <si>
    <t>TKT417077</t>
  </si>
  <si>
    <t>CUST39660</t>
  </si>
  <si>
    <t>19-01-2021</t>
  </si>
  <si>
    <t>TKT445801</t>
  </si>
  <si>
    <t>CUST28991</t>
  </si>
  <si>
    <t>TKT217462</t>
  </si>
  <si>
    <t>CUST23749</t>
  </si>
  <si>
    <t>25-02-2023</t>
  </si>
  <si>
    <t>TKT637085</t>
  </si>
  <si>
    <t>CUST25310</t>
  </si>
  <si>
    <t>TKT528080</t>
  </si>
  <si>
    <t>CUST23864</t>
  </si>
  <si>
    <t>27-05-2021</t>
  </si>
  <si>
    <t>TKT687306</t>
  </si>
  <si>
    <t>CUST67648</t>
  </si>
  <si>
    <t>TKT250256</t>
  </si>
  <si>
    <t>CUST34902</t>
  </si>
  <si>
    <t>TKT692901</t>
  </si>
  <si>
    <t>CUST57624</t>
  </si>
  <si>
    <t>28-12-2020</t>
  </si>
  <si>
    <t>TKT241020</t>
  </si>
  <si>
    <t>CUST46497</t>
  </si>
  <si>
    <t>TKT439650</t>
  </si>
  <si>
    <t>CUST18688</t>
  </si>
  <si>
    <t>15-06-2024</t>
  </si>
  <si>
    <t>TKT328559</t>
  </si>
  <si>
    <t>CUST89547</t>
  </si>
  <si>
    <t>17-12-2022</t>
  </si>
  <si>
    <t>TKT306001</t>
  </si>
  <si>
    <t>CUST87002</t>
  </si>
  <si>
    <t>TKT117652</t>
  </si>
  <si>
    <t>CUST13488</t>
  </si>
  <si>
    <t>TKT943850</t>
  </si>
  <si>
    <t>CUST58984</t>
  </si>
  <si>
    <t>22-09-2020</t>
  </si>
  <si>
    <t>TKT617363</t>
  </si>
  <si>
    <t>CUST30349</t>
  </si>
  <si>
    <t>29-02-2024</t>
  </si>
  <si>
    <t>TKT766135</t>
  </si>
  <si>
    <t>CUST25813</t>
  </si>
  <si>
    <t>TKT786944</t>
  </si>
  <si>
    <t>CUST33784</t>
  </si>
  <si>
    <t>23-08-2024</t>
  </si>
  <si>
    <t>TKT373277</t>
  </si>
  <si>
    <t>CUST49562</t>
  </si>
  <si>
    <t>TKT422323</t>
  </si>
  <si>
    <t>CUST53622</t>
  </si>
  <si>
    <t>29-05-2022</t>
  </si>
  <si>
    <t>TKT563474</t>
  </si>
  <si>
    <t>CUST57078</t>
  </si>
  <si>
    <t>26-01-2024</t>
  </si>
  <si>
    <t>19-02-2024</t>
  </si>
  <si>
    <t>TKT630985</t>
  </si>
  <si>
    <t>CUST20321</t>
  </si>
  <si>
    <t>23-12-2021</t>
  </si>
  <si>
    <t>TKT472226</t>
  </si>
  <si>
    <t>CUST15701</t>
  </si>
  <si>
    <t>TKT549329</t>
  </si>
  <si>
    <t>CUST76256</t>
  </si>
  <si>
    <t>20-11-2024</t>
  </si>
  <si>
    <t>TKT325284</t>
  </si>
  <si>
    <t>CUST28907</t>
  </si>
  <si>
    <t>25-04-2024</t>
  </si>
  <si>
    <t>15-05-2024</t>
  </si>
  <si>
    <t>TKT695396</t>
  </si>
  <si>
    <t>CUST86938</t>
  </si>
  <si>
    <t>14-03-2024</t>
  </si>
  <si>
    <t>TKT802700</t>
  </si>
  <si>
    <t>CUST16883</t>
  </si>
  <si>
    <t>27-08-2023</t>
  </si>
  <si>
    <t>TKT294232</t>
  </si>
  <si>
    <t>CUST86969</t>
  </si>
  <si>
    <t>TKT914215</t>
  </si>
  <si>
    <t>CUST41667</t>
  </si>
  <si>
    <t>TKT877931</t>
  </si>
  <si>
    <t>CUST73131</t>
  </si>
  <si>
    <t>TKT216810</t>
  </si>
  <si>
    <t>CUST41923</t>
  </si>
  <si>
    <t>TKT101720</t>
  </si>
  <si>
    <t>CUST39016</t>
  </si>
  <si>
    <t>24-10-2024</t>
  </si>
  <si>
    <t>TKT680669</t>
  </si>
  <si>
    <t>CUST48044</t>
  </si>
  <si>
    <t>TKT232364</t>
  </si>
  <si>
    <t>CUST23074</t>
  </si>
  <si>
    <t>16-02-2023</t>
  </si>
  <si>
    <t>TKT779493</t>
  </si>
  <si>
    <t>CUST25946</t>
  </si>
  <si>
    <t>25-05-2024</t>
  </si>
  <si>
    <t>TKT291490</t>
  </si>
  <si>
    <t>CUST32177</t>
  </si>
  <si>
    <t>15-08-2024</t>
  </si>
  <si>
    <t>TKT610429</t>
  </si>
  <si>
    <t>CUST61136</t>
  </si>
  <si>
    <t>TKT999855</t>
  </si>
  <si>
    <t>CUST55672</t>
  </si>
  <si>
    <t>18-07-2022</t>
  </si>
  <si>
    <t>TKT443361</t>
  </si>
  <si>
    <t>CUST78967</t>
  </si>
  <si>
    <t>TKT255516</t>
  </si>
  <si>
    <t>CUST58342</t>
  </si>
  <si>
    <t>TKT531436</t>
  </si>
  <si>
    <t>CUST65505</t>
  </si>
  <si>
    <t>14-06-2023</t>
  </si>
  <si>
    <t>TKT799962</t>
  </si>
  <si>
    <t>CUST83220</t>
  </si>
  <si>
    <t>13-06-2020</t>
  </si>
  <si>
    <t>30-06-2020</t>
  </si>
  <si>
    <t>TKT181965</t>
  </si>
  <si>
    <t>CUST96937</t>
  </si>
  <si>
    <t>TKT256005</t>
  </si>
  <si>
    <t>CUST91379</t>
  </si>
  <si>
    <t>23-11-2020</t>
  </si>
  <si>
    <t>TKT866280</t>
  </si>
  <si>
    <t>CUST42962</t>
  </si>
  <si>
    <t>22-11-2022</t>
  </si>
  <si>
    <t>TKT756277</t>
  </si>
  <si>
    <t>CUST15256</t>
  </si>
  <si>
    <t>14-05-2024</t>
  </si>
  <si>
    <t>TKT526959</t>
  </si>
  <si>
    <t>CUST14122</t>
  </si>
  <si>
    <t>TKT548748</t>
  </si>
  <si>
    <t>CUST76898</t>
  </si>
  <si>
    <t>20-04-2024</t>
  </si>
  <si>
    <t>TKT236939</t>
  </si>
  <si>
    <t>CUST42119</t>
  </si>
  <si>
    <t>TKT745314</t>
  </si>
  <si>
    <t>CUST49723</t>
  </si>
  <si>
    <t>TKT433780</t>
  </si>
  <si>
    <t>CUST30195</t>
  </si>
  <si>
    <t>17-03-2021</t>
  </si>
  <si>
    <t>TKT293353</t>
  </si>
  <si>
    <t>CUST63292</t>
  </si>
  <si>
    <t>TKT490752</t>
  </si>
  <si>
    <t>CUST77432</t>
  </si>
  <si>
    <t>TKT861470</t>
  </si>
  <si>
    <t>CUST90733</t>
  </si>
  <si>
    <t>TKT568976</t>
  </si>
  <si>
    <t>CUST37435</t>
  </si>
  <si>
    <t>26-07-2024</t>
  </si>
  <si>
    <t>TKT638412</t>
  </si>
  <si>
    <t>CUST37550</t>
  </si>
  <si>
    <t>TKT232855</t>
  </si>
  <si>
    <t>CUST70462</t>
  </si>
  <si>
    <t>20-06-2023</t>
  </si>
  <si>
    <t>TKT387584</t>
  </si>
  <si>
    <t>CUST87265</t>
  </si>
  <si>
    <t>21-09-2023</t>
  </si>
  <si>
    <t>TKT556821</t>
  </si>
  <si>
    <t>CUST97641</t>
  </si>
  <si>
    <t>TKT990637</t>
  </si>
  <si>
    <t>CUST95018</t>
  </si>
  <si>
    <t>TKT570102</t>
  </si>
  <si>
    <t>CUST55359</t>
  </si>
  <si>
    <t>TKT754950</t>
  </si>
  <si>
    <t>CUST45881</t>
  </si>
  <si>
    <t>24-08-2024</t>
  </si>
  <si>
    <t>TKT130004</t>
  </si>
  <si>
    <t>CUST73820</t>
  </si>
  <si>
    <t>TKT308320</t>
  </si>
  <si>
    <t>CUST25059</t>
  </si>
  <si>
    <t>29-12-2020</t>
  </si>
  <si>
    <t>TKT506513</t>
  </si>
  <si>
    <t>CUST57693</t>
  </si>
  <si>
    <t>TKT913396</t>
  </si>
  <si>
    <t>CUST98925</t>
  </si>
  <si>
    <t>TKT207882</t>
  </si>
  <si>
    <t>CUST62827</t>
  </si>
  <si>
    <t>TKT594136</t>
  </si>
  <si>
    <t>CUST46666</t>
  </si>
  <si>
    <t>23-06-2020</t>
  </si>
  <si>
    <t>24-06-2020</t>
  </si>
  <si>
    <t>TKT272062</t>
  </si>
  <si>
    <t>CUST43900</t>
  </si>
  <si>
    <t>22-05-2023</t>
  </si>
  <si>
    <t>17-06-2023</t>
  </si>
  <si>
    <t>TKT961968</t>
  </si>
  <si>
    <t>CUST38110</t>
  </si>
  <si>
    <t>21-10-2024</t>
  </si>
  <si>
    <t>TKT651774</t>
  </si>
  <si>
    <t>CUST79473</t>
  </si>
  <si>
    <t>TKT200582</t>
  </si>
  <si>
    <t>CUST73479</t>
  </si>
  <si>
    <t>22-11-2024</t>
  </si>
  <si>
    <t>TKT273245</t>
  </si>
  <si>
    <t>CUST59737</t>
  </si>
  <si>
    <t>31-01-2020</t>
  </si>
  <si>
    <t>TKT722527</t>
  </si>
  <si>
    <t>CUST76656</t>
  </si>
  <si>
    <t>18-09-2024</t>
  </si>
  <si>
    <t>TKT959917</t>
  </si>
  <si>
    <t>CUST30958</t>
  </si>
  <si>
    <t>TKT947842</t>
  </si>
  <si>
    <t>CUST16644</t>
  </si>
  <si>
    <t>TKT303054</t>
  </si>
  <si>
    <t>CUST11402</t>
  </si>
  <si>
    <t>TKT452588</t>
  </si>
  <si>
    <t>CUST45948</t>
  </si>
  <si>
    <t>TKT364425</t>
  </si>
  <si>
    <t>CUST60487</t>
  </si>
  <si>
    <t>21-01-2020</t>
  </si>
  <si>
    <t>TKT277010</t>
  </si>
  <si>
    <t>CUST19973</t>
  </si>
  <si>
    <t>14-06-2020</t>
  </si>
  <si>
    <t>TKT588140</t>
  </si>
  <si>
    <t>CUST56379</t>
  </si>
  <si>
    <t>TKT517285</t>
  </si>
  <si>
    <t>CUST77201</t>
  </si>
  <si>
    <t>TKT128084</t>
  </si>
  <si>
    <t>CUST58450</t>
  </si>
  <si>
    <t>TKT947358</t>
  </si>
  <si>
    <t>TKT420839</t>
  </si>
  <si>
    <t>CUST41142</t>
  </si>
  <si>
    <t>15-01-2020</t>
  </si>
  <si>
    <t>26-01-2020</t>
  </si>
  <si>
    <t>TKT471540</t>
  </si>
  <si>
    <t>CUST75076</t>
  </si>
  <si>
    <t>21-04-2023</t>
  </si>
  <si>
    <t>TKT356621</t>
  </si>
  <si>
    <t>CUST31395</t>
  </si>
  <si>
    <t>TKT788560</t>
  </si>
  <si>
    <t>CUST39418</t>
  </si>
  <si>
    <t>TKT573484</t>
  </si>
  <si>
    <t>CUST69763</t>
  </si>
  <si>
    <t>15-02-2020</t>
  </si>
  <si>
    <t>TKT777716</t>
  </si>
  <si>
    <t>CUST80173</t>
  </si>
  <si>
    <t>TKT610874</t>
  </si>
  <si>
    <t>CUST25807</t>
  </si>
  <si>
    <t>16-08-2022</t>
  </si>
  <si>
    <t>TKT563223</t>
  </si>
  <si>
    <t>CUST85600</t>
  </si>
  <si>
    <t>24-11-2023</t>
  </si>
  <si>
    <t>TKT202100</t>
  </si>
  <si>
    <t>CUST79962</t>
  </si>
  <si>
    <t>26-11-2023</t>
  </si>
  <si>
    <t>TKT715029</t>
  </si>
  <si>
    <t>CUST75118</t>
  </si>
  <si>
    <t>TKT800473</t>
  </si>
  <si>
    <t>CUST55818</t>
  </si>
  <si>
    <t>31-05-2020</t>
  </si>
  <si>
    <t>TKT507845</t>
  </si>
  <si>
    <t>CUST14018</t>
  </si>
  <si>
    <t>13-12-2022</t>
  </si>
  <si>
    <t>25-12-2022</t>
  </si>
  <si>
    <t>TKT185322</t>
  </si>
  <si>
    <t>CUST30301</t>
  </si>
  <si>
    <t>16-07-2020</t>
  </si>
  <si>
    <t>TKT441951</t>
  </si>
  <si>
    <t>CUST68532</t>
  </si>
  <si>
    <t>22-10-2020</t>
  </si>
  <si>
    <t>TKT557597</t>
  </si>
  <si>
    <t>CUST23234</t>
  </si>
  <si>
    <t>TKT364675</t>
  </si>
  <si>
    <t>CUST60206</t>
  </si>
  <si>
    <t>20-04-2020</t>
  </si>
  <si>
    <t>TKT720401</t>
  </si>
  <si>
    <t>CUST83871</t>
  </si>
  <si>
    <t>30-01-2020</t>
  </si>
  <si>
    <t>TKT986072</t>
  </si>
  <si>
    <t>CUST81293</t>
  </si>
  <si>
    <t>TKT988256</t>
  </si>
  <si>
    <t>CUST16646</t>
  </si>
  <si>
    <t>24-11-2021</t>
  </si>
  <si>
    <t>TKT875945</t>
  </si>
  <si>
    <t>CUST31200</t>
  </si>
  <si>
    <t>TKT681431</t>
  </si>
  <si>
    <t>CUST79624</t>
  </si>
  <si>
    <t>28-07-2023</t>
  </si>
  <si>
    <t>TKT299563</t>
  </si>
  <si>
    <t>CUST88042</t>
  </si>
  <si>
    <t>26-09-2024</t>
  </si>
  <si>
    <t>TKT480026</t>
  </si>
  <si>
    <t>CUST53427</t>
  </si>
  <si>
    <t>18-08-2022</t>
  </si>
  <si>
    <t>TKT583752</t>
  </si>
  <si>
    <t>CUST34143</t>
  </si>
  <si>
    <t>29-01-2023</t>
  </si>
  <si>
    <t>TKT940085</t>
  </si>
  <si>
    <t>CUST37353</t>
  </si>
  <si>
    <t>19-09-2020</t>
  </si>
  <si>
    <t>27-09-2020</t>
  </si>
  <si>
    <t>TKT819321</t>
  </si>
  <si>
    <t>CUST68567</t>
  </si>
  <si>
    <t>23-11-2022</t>
  </si>
  <si>
    <t>TKT411088</t>
  </si>
  <si>
    <t>CUST62407</t>
  </si>
  <si>
    <t>TKT836818</t>
  </si>
  <si>
    <t>CUST45657</t>
  </si>
  <si>
    <t>15-06-2022</t>
  </si>
  <si>
    <t>TKT412002</t>
  </si>
  <si>
    <t>CUST56981</t>
  </si>
  <si>
    <t>TKT425162</t>
  </si>
  <si>
    <t>CUST95460</t>
  </si>
  <si>
    <t>TKT610454</t>
  </si>
  <si>
    <t>CUST31461</t>
  </si>
  <si>
    <t>26-02-2024</t>
  </si>
  <si>
    <t>TKT975970</t>
  </si>
  <si>
    <t>CUST13807</t>
  </si>
  <si>
    <t>14-02-2022</t>
  </si>
  <si>
    <t>TKT314621</t>
  </si>
  <si>
    <t>CUST90855</t>
  </si>
  <si>
    <t>21-10-2020</t>
  </si>
  <si>
    <t>TKT864381</t>
  </si>
  <si>
    <t>CUST79063</t>
  </si>
  <si>
    <t>30-03-2023</t>
  </si>
  <si>
    <t>TKT343281</t>
  </si>
  <si>
    <t>CUST54093</t>
  </si>
  <si>
    <t>13-12-2024</t>
  </si>
  <si>
    <t>TKT124518</t>
  </si>
  <si>
    <t>CUST85215</t>
  </si>
  <si>
    <t>TKT685474</t>
  </si>
  <si>
    <t>CUST43686</t>
  </si>
  <si>
    <t>TKT457899</t>
  </si>
  <si>
    <t>CUST19954</t>
  </si>
  <si>
    <t>TKT696235</t>
  </si>
  <si>
    <t>CUST91416</t>
  </si>
  <si>
    <t>27-05-2023</t>
  </si>
  <si>
    <t>TKT977982</t>
  </si>
  <si>
    <t>CUST11848</t>
  </si>
  <si>
    <t>14-08-2023</t>
  </si>
  <si>
    <t>TKT488398</t>
  </si>
  <si>
    <t>CUST95305</t>
  </si>
  <si>
    <t>TKT832206</t>
  </si>
  <si>
    <t>CUST41260</t>
  </si>
  <si>
    <t>15-05-2023</t>
  </si>
  <si>
    <t>TKT218176</t>
  </si>
  <si>
    <t>CUST71595</t>
  </si>
  <si>
    <t>TKT283984</t>
  </si>
  <si>
    <t>CUST53971</t>
  </si>
  <si>
    <t>TKT456816</t>
  </si>
  <si>
    <t>CUST43789</t>
  </si>
  <si>
    <t>18-04-2022</t>
  </si>
  <si>
    <t>TKT171555</t>
  </si>
  <si>
    <t>CUST16657</t>
  </si>
  <si>
    <t>TKT494942</t>
  </si>
  <si>
    <t>CUST13483</t>
  </si>
  <si>
    <t>29-01-2021</t>
  </si>
  <si>
    <t>TKT701707</t>
  </si>
  <si>
    <t>CUST53309</t>
  </si>
  <si>
    <t>TKT950886</t>
  </si>
  <si>
    <t>CUST95478</t>
  </si>
  <si>
    <t>TKT458608</t>
  </si>
  <si>
    <t>CUST46221</t>
  </si>
  <si>
    <t>15-06-2021</t>
  </si>
  <si>
    <t>TKT649336</t>
  </si>
  <si>
    <t>CUST63341</t>
  </si>
  <si>
    <t>21-03-2023</t>
  </si>
  <si>
    <t>TKT104129</t>
  </si>
  <si>
    <t>CUST14364</t>
  </si>
  <si>
    <t>16-12-2024</t>
  </si>
  <si>
    <t>TKT656712</t>
  </si>
  <si>
    <t>CUST86007</t>
  </si>
  <si>
    <t>TKT599658</t>
  </si>
  <si>
    <t>CUST90774</t>
  </si>
  <si>
    <t>20-10-2021</t>
  </si>
  <si>
    <t>TKT644372</t>
  </si>
  <si>
    <t>CUST52755</t>
  </si>
  <si>
    <t>18-10-2024</t>
  </si>
  <si>
    <t>TKT622690</t>
  </si>
  <si>
    <t>CUST91581</t>
  </si>
  <si>
    <t>TKT513422</t>
  </si>
  <si>
    <t>CUST93807</t>
  </si>
  <si>
    <t>27-04-2024</t>
  </si>
  <si>
    <t>TKT128063</t>
  </si>
  <si>
    <t>CUST50166</t>
  </si>
  <si>
    <t>25-09-2024</t>
  </si>
  <si>
    <t>TKT890147</t>
  </si>
  <si>
    <t>CUST18591</t>
  </si>
  <si>
    <t>30-11-2024</t>
  </si>
  <si>
    <t>TKT456985</t>
  </si>
  <si>
    <t>CUST97158</t>
  </si>
  <si>
    <t>TKT862926</t>
  </si>
  <si>
    <t>CUST98859</t>
  </si>
  <si>
    <t>13-10-2022</t>
  </si>
  <si>
    <t>TKT186467</t>
  </si>
  <si>
    <t>CUST26672</t>
  </si>
  <si>
    <t>27-03-2021</t>
  </si>
  <si>
    <t>TKT991169</t>
  </si>
  <si>
    <t>CUST21564</t>
  </si>
  <si>
    <t>TKT894941</t>
  </si>
  <si>
    <t>CUST61417</t>
  </si>
  <si>
    <t>TKT206574</t>
  </si>
  <si>
    <t>CUST21689</t>
  </si>
  <si>
    <t>31-01-2021</t>
  </si>
  <si>
    <t>TKT366598</t>
  </si>
  <si>
    <t>CUST16851</t>
  </si>
  <si>
    <t>TKT535751</t>
  </si>
  <si>
    <t>CUST50914</t>
  </si>
  <si>
    <t>TKT369678</t>
  </si>
  <si>
    <t>CUST63639</t>
  </si>
  <si>
    <t>21-06-2020</t>
  </si>
  <si>
    <t>TKT543332</t>
  </si>
  <si>
    <t>CUST91411</t>
  </si>
  <si>
    <t>30-09-2024</t>
  </si>
  <si>
    <t>TKT368048</t>
  </si>
  <si>
    <t>CUST43366</t>
  </si>
  <si>
    <t>31-12-2022</t>
  </si>
  <si>
    <t>TKT911119</t>
  </si>
  <si>
    <t>CUST36774</t>
  </si>
  <si>
    <t>20-01-2021</t>
  </si>
  <si>
    <t>TKT934828</t>
  </si>
  <si>
    <t>CUST84036</t>
  </si>
  <si>
    <t>23-09-2024</t>
  </si>
  <si>
    <t>TKT547338</t>
  </si>
  <si>
    <t>CUST93850</t>
  </si>
  <si>
    <t>TKT401624</t>
  </si>
  <si>
    <t>CUST65521</t>
  </si>
  <si>
    <t>21-10-2023</t>
  </si>
  <si>
    <t>TKT782530</t>
  </si>
  <si>
    <t>CUST15569</t>
  </si>
  <si>
    <t>22-07-2021</t>
  </si>
  <si>
    <t>TKT662469</t>
  </si>
  <si>
    <t>CUST16077</t>
  </si>
  <si>
    <t>TKT933080</t>
  </si>
  <si>
    <t>CUST69531</t>
  </si>
  <si>
    <t>31-10-2023</t>
  </si>
  <si>
    <t>TKT451543</t>
  </si>
  <si>
    <t>CUST26371</t>
  </si>
  <si>
    <t>TKT235358</t>
  </si>
  <si>
    <t>CUST22293</t>
  </si>
  <si>
    <t>TKT931211</t>
  </si>
  <si>
    <t>CUST27355</t>
  </si>
  <si>
    <t>22-01-2023</t>
  </si>
  <si>
    <t>TKT509498</t>
  </si>
  <si>
    <t>CUST42384</t>
  </si>
  <si>
    <t>24-03-2020</t>
  </si>
  <si>
    <t>TKT657603</t>
  </si>
  <si>
    <t>CUST21893</t>
  </si>
  <si>
    <t>28-02-2023</t>
  </si>
  <si>
    <t>TKT486421</t>
  </si>
  <si>
    <t>CUST15199</t>
  </si>
  <si>
    <t>13-05-2020</t>
  </si>
  <si>
    <t>TKT869043</t>
  </si>
  <si>
    <t>CUST66037</t>
  </si>
  <si>
    <t>17-10-2022</t>
  </si>
  <si>
    <t>TKT334337</t>
  </si>
  <si>
    <t>CUST54487</t>
  </si>
  <si>
    <t>28-02-2020</t>
  </si>
  <si>
    <t>TKT536484</t>
  </si>
  <si>
    <t>CUST84943</t>
  </si>
  <si>
    <t>TKT403882</t>
  </si>
  <si>
    <t>CUST64655</t>
  </si>
  <si>
    <t>23-05-2022</t>
  </si>
  <si>
    <t>TKT670120</t>
  </si>
  <si>
    <t>CUST50016</t>
  </si>
  <si>
    <t>15-07-2022</t>
  </si>
  <si>
    <t>TKT705690</t>
  </si>
  <si>
    <t>CUST15083</t>
  </si>
  <si>
    <t>TKT444574</t>
  </si>
  <si>
    <t>CUST87237</t>
  </si>
  <si>
    <t>14-10-2022</t>
  </si>
  <si>
    <t>15-10-2022</t>
  </si>
  <si>
    <t>TKT686923</t>
  </si>
  <si>
    <t>CUST14684</t>
  </si>
  <si>
    <t>TKT297393</t>
  </si>
  <si>
    <t>CUST22530</t>
  </si>
  <si>
    <t>TKT317930</t>
  </si>
  <si>
    <t>CUST22909</t>
  </si>
  <si>
    <t>27-09-2021</t>
  </si>
  <si>
    <t>TKT169504</t>
  </si>
  <si>
    <t>CUST76173</t>
  </si>
  <si>
    <t>TKT470012</t>
  </si>
  <si>
    <t>CUST82180</t>
  </si>
  <si>
    <t>TKT953859</t>
  </si>
  <si>
    <t>CUST76663</t>
  </si>
  <si>
    <t>14-11-2020</t>
  </si>
  <si>
    <t>TKT940220</t>
  </si>
  <si>
    <t>CUST13795</t>
  </si>
  <si>
    <t>21-07-2021</t>
  </si>
  <si>
    <t>31-07-2021</t>
  </si>
  <si>
    <t>TKT593047</t>
  </si>
  <si>
    <t>CUST12366</t>
  </si>
  <si>
    <t>TKT416517</t>
  </si>
  <si>
    <t>CUST63844</t>
  </si>
  <si>
    <t>TKT762888</t>
  </si>
  <si>
    <t>CUST44877</t>
  </si>
  <si>
    <t>17-03-2023</t>
  </si>
  <si>
    <t>TKT752074</t>
  </si>
  <si>
    <t>CUST58856</t>
  </si>
  <si>
    <t>24-12-2020</t>
  </si>
  <si>
    <t>17-01-2021</t>
  </si>
  <si>
    <t>TKT451406</t>
  </si>
  <si>
    <t>CUST17335</t>
  </si>
  <si>
    <t>TKT887443</t>
  </si>
  <si>
    <t>CUST16914</t>
  </si>
  <si>
    <t>TKT382313</t>
  </si>
  <si>
    <t>CUST33534</t>
  </si>
  <si>
    <t>TKT793467</t>
  </si>
  <si>
    <t>CUST65903</t>
  </si>
  <si>
    <t>18-02-2023</t>
  </si>
  <si>
    <t>TKT743769</t>
  </si>
  <si>
    <t>CUST80454</t>
  </si>
  <si>
    <t>TKT847225</t>
  </si>
  <si>
    <t>CUST24651</t>
  </si>
  <si>
    <t>TKT267445</t>
  </si>
  <si>
    <t>CUST66905</t>
  </si>
  <si>
    <t>TKT624600</t>
  </si>
  <si>
    <t>CUST94998</t>
  </si>
  <si>
    <t>19-08-2020</t>
  </si>
  <si>
    <t>TKT393097</t>
  </si>
  <si>
    <t>CUST26749</t>
  </si>
  <si>
    <t>TKT890345</t>
  </si>
  <si>
    <t>CUST34380</t>
  </si>
  <si>
    <t>27-09-2022</t>
  </si>
  <si>
    <t>TKT501986</t>
  </si>
  <si>
    <t>CUST63933</t>
  </si>
  <si>
    <t>28-11-2021</t>
  </si>
  <si>
    <t>TKT669043</t>
  </si>
  <si>
    <t>CUST12901</t>
  </si>
  <si>
    <t>TKT485144</t>
  </si>
  <si>
    <t>CUST64156</t>
  </si>
  <si>
    <t>TKT496138</t>
  </si>
  <si>
    <t>CUST40927</t>
  </si>
  <si>
    <t>TKT434743</t>
  </si>
  <si>
    <t>CUST39753</t>
  </si>
  <si>
    <t>18-06-2023</t>
  </si>
  <si>
    <t>TKT279381</t>
  </si>
  <si>
    <t>CUST83135</t>
  </si>
  <si>
    <t>TKT486418</t>
  </si>
  <si>
    <t>CUST12290</t>
  </si>
  <si>
    <t>TKT451191</t>
  </si>
  <si>
    <t>CUST72328</t>
  </si>
  <si>
    <t>TKT627058</t>
  </si>
  <si>
    <t>CUST59699</t>
  </si>
  <si>
    <t>TKT243481</t>
  </si>
  <si>
    <t>CUST23537</t>
  </si>
  <si>
    <t>21-11-2021</t>
  </si>
  <si>
    <t>TKT290099</t>
  </si>
  <si>
    <t>CUST60107</t>
  </si>
  <si>
    <t>18-11-2020</t>
  </si>
  <si>
    <t>TKT916463</t>
  </si>
  <si>
    <t>CUST67550</t>
  </si>
  <si>
    <t>TKT380021</t>
  </si>
  <si>
    <t>CUST21510</t>
  </si>
  <si>
    <t>13-01-2023</t>
  </si>
  <si>
    <t>TKT619616</t>
  </si>
  <si>
    <t>CUST92626</t>
  </si>
  <si>
    <t>TKT824368</t>
  </si>
  <si>
    <t>CUST11239</t>
  </si>
  <si>
    <t>TKT610917</t>
  </si>
  <si>
    <t>CUST50935</t>
  </si>
  <si>
    <t>17-12-2024</t>
  </si>
  <si>
    <t>21-12-2024</t>
  </si>
  <si>
    <t>TKT907933</t>
  </si>
  <si>
    <t>CUST66190</t>
  </si>
  <si>
    <t>13-03-2024</t>
  </si>
  <si>
    <t>TKT606761</t>
  </si>
  <si>
    <t>CUST27505</t>
  </si>
  <si>
    <t>TKT417609</t>
  </si>
  <si>
    <t>CUST80668</t>
  </si>
  <si>
    <t>TKT313909</t>
  </si>
  <si>
    <t>CUST16473</t>
  </si>
  <si>
    <t>TKT295144</t>
  </si>
  <si>
    <t>CUST14141</t>
  </si>
  <si>
    <t>TKT925878</t>
  </si>
  <si>
    <t>CUST36307</t>
  </si>
  <si>
    <t>TKT647510</t>
  </si>
  <si>
    <t>CUST78272</t>
  </si>
  <si>
    <t>24-03-2023</t>
  </si>
  <si>
    <t>TKT597214</t>
  </si>
  <si>
    <t>CUST38276</t>
  </si>
  <si>
    <t>18-10-2020</t>
  </si>
  <si>
    <t>TKT488476</t>
  </si>
  <si>
    <t>CUST83884</t>
  </si>
  <si>
    <t>15-08-2021</t>
  </si>
  <si>
    <t>TKT451017</t>
  </si>
  <si>
    <t>CUST62666</t>
  </si>
  <si>
    <t>21-11-2022</t>
  </si>
  <si>
    <t>TKT909992</t>
  </si>
  <si>
    <t>CUST88640</t>
  </si>
  <si>
    <t>14-05-2020</t>
  </si>
  <si>
    <t>TKT802303</t>
  </si>
  <si>
    <t>CUST71051</t>
  </si>
  <si>
    <t>TKT584903</t>
  </si>
  <si>
    <t>CUST28009</t>
  </si>
  <si>
    <t>TKT188605</t>
  </si>
  <si>
    <t>CUST95939</t>
  </si>
  <si>
    <t>TKT791231</t>
  </si>
  <si>
    <t>CUST59389</t>
  </si>
  <si>
    <t>17-01-2020</t>
  </si>
  <si>
    <t>TKT794347</t>
  </si>
  <si>
    <t>CUST28037</t>
  </si>
  <si>
    <t>21-08-2023</t>
  </si>
  <si>
    <t>TKT719771</t>
  </si>
  <si>
    <t>CUST10585</t>
  </si>
  <si>
    <t>TKT488499</t>
  </si>
  <si>
    <t>CUST75713</t>
  </si>
  <si>
    <t>15-09-2024</t>
  </si>
  <si>
    <t>TKT417937</t>
  </si>
  <si>
    <t>CUST81856</t>
  </si>
  <si>
    <t>TKT498756</t>
  </si>
  <si>
    <t>TKT848312</t>
  </si>
  <si>
    <t>CUST88772</t>
  </si>
  <si>
    <t>22-09-2021</t>
  </si>
  <si>
    <t>TKT974198</t>
  </si>
  <si>
    <t>CUST21755</t>
  </si>
  <si>
    <t>TKT563896</t>
  </si>
  <si>
    <t>CUST11982</t>
  </si>
  <si>
    <t>18-10-2022</t>
  </si>
  <si>
    <t>TKT771956</t>
  </si>
  <si>
    <t>CUST25038</t>
  </si>
  <si>
    <t>19-01-2023</t>
  </si>
  <si>
    <t>TKT368885</t>
  </si>
  <si>
    <t>CUST39429</t>
  </si>
  <si>
    <t>27-03-2022</t>
  </si>
  <si>
    <t>TKT727847</t>
  </si>
  <si>
    <t>CUST48729</t>
  </si>
  <si>
    <t>TKT750141</t>
  </si>
  <si>
    <t>CUST50668</t>
  </si>
  <si>
    <t>TKT905609</t>
  </si>
  <si>
    <t>CUST98712</t>
  </si>
  <si>
    <t>14-12-2020</t>
  </si>
  <si>
    <t>TKT436598</t>
  </si>
  <si>
    <t>CUST12958</t>
  </si>
  <si>
    <t>30-06-2021</t>
  </si>
  <si>
    <t>TKT195965</t>
  </si>
  <si>
    <t>CUST60627</t>
  </si>
  <si>
    <t>19-12-2020</t>
  </si>
  <si>
    <t>TKT276748</t>
  </si>
  <si>
    <t>CUST39887</t>
  </si>
  <si>
    <t>TKT364300</t>
  </si>
  <si>
    <t>CUST33562</t>
  </si>
  <si>
    <t>TKT341147</t>
  </si>
  <si>
    <t>CUST95678</t>
  </si>
  <si>
    <t>29-04-2023</t>
  </si>
  <si>
    <t>TKT641499</t>
  </si>
  <si>
    <t>CUST33775</t>
  </si>
  <si>
    <t>22-08-2024</t>
  </si>
  <si>
    <t>TKT660393</t>
  </si>
  <si>
    <t>CUST41942</t>
  </si>
  <si>
    <t>TKT670267</t>
  </si>
  <si>
    <t>CUST52040</t>
  </si>
  <si>
    <t>TKT805561</t>
  </si>
  <si>
    <t>CUST75985</t>
  </si>
  <si>
    <t>16-09-2021</t>
  </si>
  <si>
    <t>TKT431915</t>
  </si>
  <si>
    <t>CUST57969</t>
  </si>
  <si>
    <t>TKT270327</t>
  </si>
  <si>
    <t>CUST69795</t>
  </si>
  <si>
    <t>TKT132537</t>
  </si>
  <si>
    <t>CUST24118</t>
  </si>
  <si>
    <t>TKT427736</t>
  </si>
  <si>
    <t>CUST19690</t>
  </si>
  <si>
    <t>TKT241889</t>
  </si>
  <si>
    <t>CUST23707</t>
  </si>
  <si>
    <t>14-10-2023</t>
  </si>
  <si>
    <t>TKT661211</t>
  </si>
  <si>
    <t>CUST37558</t>
  </si>
  <si>
    <t>16-12-2021</t>
  </si>
  <si>
    <t>TKT450587</t>
  </si>
  <si>
    <t>CUST98473</t>
  </si>
  <si>
    <t>TKT310346</t>
  </si>
  <si>
    <t>CUST34596</t>
  </si>
  <si>
    <t>TKT864538</t>
  </si>
  <si>
    <t>CUST30862</t>
  </si>
  <si>
    <t>27-01-2021</t>
  </si>
  <si>
    <t>TKT311782</t>
  </si>
  <si>
    <t>CUST59749</t>
  </si>
  <si>
    <t>TKT616937</t>
  </si>
  <si>
    <t>CUST93302</t>
  </si>
  <si>
    <t>17-09-2024</t>
  </si>
  <si>
    <t>TKT697194</t>
  </si>
  <si>
    <t>CUST81798</t>
  </si>
  <si>
    <t>15-04-2024</t>
  </si>
  <si>
    <t>24-04-2024</t>
  </si>
  <si>
    <t>TKT643925</t>
  </si>
  <si>
    <t>CUST42626</t>
  </si>
  <si>
    <t>TKT850556</t>
  </si>
  <si>
    <t>CUST30964</t>
  </si>
  <si>
    <t>16-03-2022</t>
  </si>
  <si>
    <t>TKT519193</t>
  </si>
  <si>
    <t>CUST57566</t>
  </si>
  <si>
    <t>30-12-2024</t>
  </si>
  <si>
    <t>TKT261094</t>
  </si>
  <si>
    <t>CUST24590</t>
  </si>
  <si>
    <t>TKT693649</t>
  </si>
  <si>
    <t>CUST74740</t>
  </si>
  <si>
    <t>TKT699127</t>
  </si>
  <si>
    <t>CUST17071</t>
  </si>
  <si>
    <t>TKT235066</t>
  </si>
  <si>
    <t>CUST63748</t>
  </si>
  <si>
    <t>TKT345206</t>
  </si>
  <si>
    <t>CUST48499</t>
  </si>
  <si>
    <t>28-12-2021</t>
  </si>
  <si>
    <t>TKT275971</t>
  </si>
  <si>
    <t>CUST57349</t>
  </si>
  <si>
    <t>TKT247767</t>
  </si>
  <si>
    <t>CUST21629</t>
  </si>
  <si>
    <t>31-08-2023</t>
  </si>
  <si>
    <t>TKT577831</t>
  </si>
  <si>
    <t>CUST98771</t>
  </si>
  <si>
    <t>26-02-2020</t>
  </si>
  <si>
    <t>TKT251272</t>
  </si>
  <si>
    <t>CUST71361</t>
  </si>
  <si>
    <t>24-05-2021</t>
  </si>
  <si>
    <t>TKT411623</t>
  </si>
  <si>
    <t>CUST32154</t>
  </si>
  <si>
    <t>TKT433605</t>
  </si>
  <si>
    <t>CUST14307</t>
  </si>
  <si>
    <t>30-10-2020</t>
  </si>
  <si>
    <t>TKT774518</t>
  </si>
  <si>
    <t>CUST98646</t>
  </si>
  <si>
    <t>31-08-2022</t>
  </si>
  <si>
    <t>TKT189967</t>
  </si>
  <si>
    <t>CUST38579</t>
  </si>
  <si>
    <t>19-08-2022</t>
  </si>
  <si>
    <t>TKT436878</t>
  </si>
  <si>
    <t>CUST11490</t>
  </si>
  <si>
    <t>TKT235636</t>
  </si>
  <si>
    <t>CUST84769</t>
  </si>
  <si>
    <t>TKT310640</t>
  </si>
  <si>
    <t>CUST63765</t>
  </si>
  <si>
    <t>24-02-2022</t>
  </si>
  <si>
    <t>TKT805776</t>
  </si>
  <si>
    <t>CUST44711</t>
  </si>
  <si>
    <t>17-11-2020</t>
  </si>
  <si>
    <t>TKT657114</t>
  </si>
  <si>
    <t>CUST82656</t>
  </si>
  <si>
    <t>TKT315716</t>
  </si>
  <si>
    <t>CUST34041</t>
  </si>
  <si>
    <t>14-06-2024</t>
  </si>
  <si>
    <t>TKT552472</t>
  </si>
  <si>
    <t>CUST92807</t>
  </si>
  <si>
    <t>TKT903713</t>
  </si>
  <si>
    <t>CUST42878</t>
  </si>
  <si>
    <t>26-02-2022</t>
  </si>
  <si>
    <t>TKT794441</t>
  </si>
  <si>
    <t>CUST47123</t>
  </si>
  <si>
    <t>15-11-2023</t>
  </si>
  <si>
    <t>TKT271224</t>
  </si>
  <si>
    <t>CUST39516</t>
  </si>
  <si>
    <t>28-04-2020</t>
  </si>
  <si>
    <t>TKT961758</t>
  </si>
  <si>
    <t>CUST55788</t>
  </si>
  <si>
    <t>TKT167452</t>
  </si>
  <si>
    <t>CUST66632</t>
  </si>
  <si>
    <t>27-02-2023</t>
  </si>
  <si>
    <t>TKT861793</t>
  </si>
  <si>
    <t>CUST89162</t>
  </si>
  <si>
    <t>16-12-2023</t>
  </si>
  <si>
    <t>TKT765184</t>
  </si>
  <si>
    <t>CUST83289</t>
  </si>
  <si>
    <t>18-02-2020</t>
  </si>
  <si>
    <t>19-03-2020</t>
  </si>
  <si>
    <t>TKT802969</t>
  </si>
  <si>
    <t>CUST11422</t>
  </si>
  <si>
    <t>14-03-2023</t>
  </si>
  <si>
    <t>TKT450819</t>
  </si>
  <si>
    <t>CUST50450</t>
  </si>
  <si>
    <t>TKT480346</t>
  </si>
  <si>
    <t>CUST19804</t>
  </si>
  <si>
    <t>22-12-2023</t>
  </si>
  <si>
    <t>TKT598029</t>
  </si>
  <si>
    <t>CUST99290</t>
  </si>
  <si>
    <t>TKT649777</t>
  </si>
  <si>
    <t>CUST35175</t>
  </si>
  <si>
    <t>25-11-2020</t>
  </si>
  <si>
    <t>TKT185573</t>
  </si>
  <si>
    <t>CUST74618</t>
  </si>
  <si>
    <t>29-03-2021</t>
  </si>
  <si>
    <t>TKT695482</t>
  </si>
  <si>
    <t>CUST96458</t>
  </si>
  <si>
    <t>25-03-2021</t>
  </si>
  <si>
    <t>TKT478611</t>
  </si>
  <si>
    <t>CUST30288</t>
  </si>
  <si>
    <t>TKT350880</t>
  </si>
  <si>
    <t>CUST19958</t>
  </si>
  <si>
    <t>TKT911182</t>
  </si>
  <si>
    <t>CUST18737</t>
  </si>
  <si>
    <t>20-03-2021</t>
  </si>
  <si>
    <t>TKT479587</t>
  </si>
  <si>
    <t>CUST42169</t>
  </si>
  <si>
    <t>TKT421123</t>
  </si>
  <si>
    <t>CUST91603</t>
  </si>
  <si>
    <t>TKT987191</t>
  </si>
  <si>
    <t>CUST86966</t>
  </si>
  <si>
    <t>TKT442291</t>
  </si>
  <si>
    <t>CUST46725</t>
  </si>
  <si>
    <t>16-11-2024</t>
  </si>
  <si>
    <t>25-11-2024</t>
  </si>
  <si>
    <t>TKT761098</t>
  </si>
  <si>
    <t>CUST96280</t>
  </si>
  <si>
    <t>14-03-2022</t>
  </si>
  <si>
    <t>25-03-2022</t>
  </si>
  <si>
    <t>TKT925834</t>
  </si>
  <si>
    <t>CUST99426</t>
  </si>
  <si>
    <t>TKT907166</t>
  </si>
  <si>
    <t>CUST63724</t>
  </si>
  <si>
    <t>21-01-2024</t>
  </si>
  <si>
    <t>TKT741396</t>
  </si>
  <si>
    <t>CUST94896</t>
  </si>
  <si>
    <t>TKT979237</t>
  </si>
  <si>
    <t>CUST40777</t>
  </si>
  <si>
    <t>TKT352720</t>
  </si>
  <si>
    <t>CUST36003</t>
  </si>
  <si>
    <t>18-03-2020</t>
  </si>
  <si>
    <t>TKT104240</t>
  </si>
  <si>
    <t>CUST43335</t>
  </si>
  <si>
    <t>TKT487884</t>
  </si>
  <si>
    <t>CUST75104</t>
  </si>
  <si>
    <t>TKT806263</t>
  </si>
  <si>
    <t>CUST11429</t>
  </si>
  <si>
    <t>24-07-2021</t>
  </si>
  <si>
    <t>TKT998371</t>
  </si>
  <si>
    <t>CUST39413</t>
  </si>
  <si>
    <t>TKT635722</t>
  </si>
  <si>
    <t>CUST75099</t>
  </si>
  <si>
    <t>TKT546390</t>
  </si>
  <si>
    <t>CUST26043</t>
  </si>
  <si>
    <t>23-08-2023</t>
  </si>
  <si>
    <t>TKT341628</t>
  </si>
  <si>
    <t>CUST74491</t>
  </si>
  <si>
    <t>25-08-2023</t>
  </si>
  <si>
    <t>TKT796688</t>
  </si>
  <si>
    <t>CUST10656</t>
  </si>
  <si>
    <t>TKT390375</t>
  </si>
  <si>
    <t>CUST13186</t>
  </si>
  <si>
    <t>25-04-2021</t>
  </si>
  <si>
    <t>TKT744940</t>
  </si>
  <si>
    <t>CUST92036</t>
  </si>
  <si>
    <t>TKT753201</t>
  </si>
  <si>
    <t>CUST99471</t>
  </si>
  <si>
    <t>17-01-2024</t>
  </si>
  <si>
    <t>TKT770190</t>
  </si>
  <si>
    <t>CUST91175</t>
  </si>
  <si>
    <t>TKT837693</t>
  </si>
  <si>
    <t>CUST97951</t>
  </si>
  <si>
    <t>29-04-2020</t>
  </si>
  <si>
    <t>TKT710601</t>
  </si>
  <si>
    <t>CUST88546</t>
  </si>
  <si>
    <t>TKT150872</t>
  </si>
  <si>
    <t>CUST22373</t>
  </si>
  <si>
    <t>27-08-2024</t>
  </si>
  <si>
    <t>TKT961949</t>
  </si>
  <si>
    <t>CUST90607</t>
  </si>
  <si>
    <t>28-10-2020</t>
  </si>
  <si>
    <t>29-10-2020</t>
  </si>
  <si>
    <t>TKT980954</t>
  </si>
  <si>
    <t>CUST48485</t>
  </si>
  <si>
    <t>31-12-2023</t>
  </si>
  <si>
    <t>13-01-2024</t>
  </si>
  <si>
    <t>TKT494314</t>
  </si>
  <si>
    <t>CUST16412</t>
  </si>
  <si>
    <t>TKT831223</t>
  </si>
  <si>
    <t>CUST76937</t>
  </si>
  <si>
    <t>30-03-2024</t>
  </si>
  <si>
    <t>TKT668692</t>
  </si>
  <si>
    <t>CUST20744</t>
  </si>
  <si>
    <t>TKT401484</t>
  </si>
  <si>
    <t>CUST37400</t>
  </si>
  <si>
    <t>14-02-2023</t>
  </si>
  <si>
    <t>TKT501967</t>
  </si>
  <si>
    <t>CUST66010</t>
  </si>
  <si>
    <t>26-06-2024</t>
  </si>
  <si>
    <t>TKT433319</t>
  </si>
  <si>
    <t>CUST31973</t>
  </si>
  <si>
    <t>25-02-2021</t>
  </si>
  <si>
    <t>TKT946248</t>
  </si>
  <si>
    <t>CUST61599</t>
  </si>
  <si>
    <t>29-09-2021</t>
  </si>
  <si>
    <t>TKT552716</t>
  </si>
  <si>
    <t>CUST96912</t>
  </si>
  <si>
    <t>TKT520915</t>
  </si>
  <si>
    <t>CUST42700</t>
  </si>
  <si>
    <t>TKT345326</t>
  </si>
  <si>
    <t>CUST87564</t>
  </si>
  <si>
    <t>TKT132603</t>
  </si>
  <si>
    <t>CUST13293</t>
  </si>
  <si>
    <t>14-08-2020</t>
  </si>
  <si>
    <t>TKT356986</t>
  </si>
  <si>
    <t>CUST26482</t>
  </si>
  <si>
    <t>TKT390969</t>
  </si>
  <si>
    <t>CUST60330</t>
  </si>
  <si>
    <t>TKT767223</t>
  </si>
  <si>
    <t>CUST37538</t>
  </si>
  <si>
    <t>TKT247999</t>
  </si>
  <si>
    <t>CUST89555</t>
  </si>
  <si>
    <t>TKT520718</t>
  </si>
  <si>
    <t>CUST56763</t>
  </si>
  <si>
    <t>TKT848121</t>
  </si>
  <si>
    <t>CUST38822</t>
  </si>
  <si>
    <t>13-12-2020</t>
  </si>
  <si>
    <t>TKT789973</t>
  </si>
  <si>
    <t>CUST41076</t>
  </si>
  <si>
    <t>20-08-2023</t>
  </si>
  <si>
    <t>TKT289824</t>
  </si>
  <si>
    <t>CUST72521</t>
  </si>
  <si>
    <t>31-01-2022</t>
  </si>
  <si>
    <t>TKT522223</t>
  </si>
  <si>
    <t>CUST14259</t>
  </si>
  <si>
    <t>16-05-2023</t>
  </si>
  <si>
    <t>TKT924297</t>
  </si>
  <si>
    <t>CUST61745</t>
  </si>
  <si>
    <t>TKT877196</t>
  </si>
  <si>
    <t>CUST99321</t>
  </si>
  <si>
    <t>TKT950267</t>
  </si>
  <si>
    <t>CUST39836</t>
  </si>
  <si>
    <t>TKT539845</t>
  </si>
  <si>
    <t>CUST40516</t>
  </si>
  <si>
    <t>21-09-2022</t>
  </si>
  <si>
    <t>TKT124743</t>
  </si>
  <si>
    <t>CUST86185</t>
  </si>
  <si>
    <t>TKT159783</t>
  </si>
  <si>
    <t>CUST63876</t>
  </si>
  <si>
    <t>20-03-2024</t>
  </si>
  <si>
    <t>TKT254277</t>
  </si>
  <si>
    <t>CUST83972</t>
  </si>
  <si>
    <t>13-07-2023</t>
  </si>
  <si>
    <t>TKT334045</t>
  </si>
  <si>
    <t>CUST10758</t>
  </si>
  <si>
    <t>TKT944877</t>
  </si>
  <si>
    <t>CUST61614</t>
  </si>
  <si>
    <t>22-10-2023</t>
  </si>
  <si>
    <t>26-10-2023</t>
  </si>
  <si>
    <t>TKT327102</t>
  </si>
  <si>
    <t>CUST78741</t>
  </si>
  <si>
    <t>28-12-2023</t>
  </si>
  <si>
    <t>TKT563747</t>
  </si>
  <si>
    <t>CUST41823</t>
  </si>
  <si>
    <t>TKT912517</t>
  </si>
  <si>
    <t>CUST10833</t>
  </si>
  <si>
    <t>19-11-2023</t>
  </si>
  <si>
    <t>TKT936392</t>
  </si>
  <si>
    <t>CUST27569</t>
  </si>
  <si>
    <t>TKT355248</t>
  </si>
  <si>
    <t>CUST71963</t>
  </si>
  <si>
    <t>TKT960379</t>
  </si>
  <si>
    <t>CUST32739</t>
  </si>
  <si>
    <t>21-04-2020</t>
  </si>
  <si>
    <t>TKT807349</t>
  </si>
  <si>
    <t>CUST12416</t>
  </si>
  <si>
    <t>19-10-2024</t>
  </si>
  <si>
    <t>TKT904323</t>
  </si>
  <si>
    <t>CUST90595</t>
  </si>
  <si>
    <t>TKT365512</t>
  </si>
  <si>
    <t>CUST56722</t>
  </si>
  <si>
    <t>TKT276132</t>
  </si>
  <si>
    <t>CUST44855</t>
  </si>
  <si>
    <t>20-07-2023</t>
  </si>
  <si>
    <t>TKT136427</t>
  </si>
  <si>
    <t>CUST70129</t>
  </si>
  <si>
    <t>26-05-2023</t>
  </si>
  <si>
    <t>TKT856384</t>
  </si>
  <si>
    <t>CUST62589</t>
  </si>
  <si>
    <t>TKT654387</t>
  </si>
  <si>
    <t>CUST21219</t>
  </si>
  <si>
    <t>TKT909100</t>
  </si>
  <si>
    <t>CUST84815</t>
  </si>
  <si>
    <t>23-09-2021</t>
  </si>
  <si>
    <t>TKT534330</t>
  </si>
  <si>
    <t>CUST97819</t>
  </si>
  <si>
    <t>27-12-2021</t>
  </si>
  <si>
    <t>TKT516595</t>
  </si>
  <si>
    <t>CUST22033</t>
  </si>
  <si>
    <t>17-08-2020</t>
  </si>
  <si>
    <t>TKT556280</t>
  </si>
  <si>
    <t>CUST93989</t>
  </si>
  <si>
    <t>28-01-2021</t>
  </si>
  <si>
    <t>TKT395677</t>
  </si>
  <si>
    <t>CUST77730</t>
  </si>
  <si>
    <t>TKT408742</t>
  </si>
  <si>
    <t>CUST49961</t>
  </si>
  <si>
    <t>22-08-2023</t>
  </si>
  <si>
    <t>TKT610149</t>
  </si>
  <si>
    <t>CUST85467</t>
  </si>
  <si>
    <t>16-01-2020</t>
  </si>
  <si>
    <t>TKT492662</t>
  </si>
  <si>
    <t>CUST94081</t>
  </si>
  <si>
    <t>14-03-2020</t>
  </si>
  <si>
    <t>TKT183026</t>
  </si>
  <si>
    <t>CUST66726</t>
  </si>
  <si>
    <t>TKT301350</t>
  </si>
  <si>
    <t>CUST54519</t>
  </si>
  <si>
    <t>TKT955334</t>
  </si>
  <si>
    <t>CUST24474</t>
  </si>
  <si>
    <t>TKT611415</t>
  </si>
  <si>
    <t>CUST71043</t>
  </si>
  <si>
    <t>27-10-2024</t>
  </si>
  <si>
    <t>TKT100292</t>
  </si>
  <si>
    <t>CUST49437</t>
  </si>
  <si>
    <t>TKT424141</t>
  </si>
  <si>
    <t>CUST30434</t>
  </si>
  <si>
    <t>TKT912848</t>
  </si>
  <si>
    <t>CUST61889</t>
  </si>
  <si>
    <t>TKT338697</t>
  </si>
  <si>
    <t>CUST48415</t>
  </si>
  <si>
    <t>22-11-2023</t>
  </si>
  <si>
    <t>25-11-2023</t>
  </si>
  <si>
    <t>TKT662664</t>
  </si>
  <si>
    <t>CUST50652</t>
  </si>
  <si>
    <t>TKT380623</t>
  </si>
  <si>
    <t>CUST53409</t>
  </si>
  <si>
    <t>20-05-2024</t>
  </si>
  <si>
    <t>TKT920863</t>
  </si>
  <si>
    <t>CUST18987</t>
  </si>
  <si>
    <t>TKT177262</t>
  </si>
  <si>
    <t>CUST60824</t>
  </si>
  <si>
    <t>13-09-2023</t>
  </si>
  <si>
    <t>TKT680229</t>
  </si>
  <si>
    <t>CUST21023</t>
  </si>
  <si>
    <t>TKT888043</t>
  </si>
  <si>
    <t>CUST86021</t>
  </si>
  <si>
    <t>TKT674321</t>
  </si>
  <si>
    <t>CUST96203</t>
  </si>
  <si>
    <t>TKT324325</t>
  </si>
  <si>
    <t>CUST13423</t>
  </si>
  <si>
    <t>28-01-2024</t>
  </si>
  <si>
    <t>15-02-2024</t>
  </si>
  <si>
    <t>TKT724879</t>
  </si>
  <si>
    <t>CUST53595</t>
  </si>
  <si>
    <t>TKT742109</t>
  </si>
  <si>
    <t>CUST97480</t>
  </si>
  <si>
    <t>27-12-2020</t>
  </si>
  <si>
    <t>TKT300055</t>
  </si>
  <si>
    <t>CUST57667</t>
  </si>
  <si>
    <t>TKT821823</t>
  </si>
  <si>
    <t>CUST17553</t>
  </si>
  <si>
    <t>15-06-2020</t>
  </si>
  <si>
    <t>TKT848529</t>
  </si>
  <si>
    <t>CUST82517</t>
  </si>
  <si>
    <t>15-11-2022</t>
  </si>
  <si>
    <t>TKT871309</t>
  </si>
  <si>
    <t>CUST66760</t>
  </si>
  <si>
    <t>23-07-2022</t>
  </si>
  <si>
    <t>TKT776585</t>
  </si>
  <si>
    <t>CUST19542</t>
  </si>
  <si>
    <t>TKT495891</t>
  </si>
  <si>
    <t>CUST65789</t>
  </si>
  <si>
    <t>TKT851960</t>
  </si>
  <si>
    <t>CUST54180</t>
  </si>
  <si>
    <t>21-05-2023</t>
  </si>
  <si>
    <t>TKT193503</t>
  </si>
  <si>
    <t>CUST40725</t>
  </si>
  <si>
    <t>13-10-2020</t>
  </si>
  <si>
    <t>TKT960085</t>
  </si>
  <si>
    <t>CUST48049</t>
  </si>
  <si>
    <t>27-10-2023</t>
  </si>
  <si>
    <t>TKT989644</t>
  </si>
  <si>
    <t>CUST21252</t>
  </si>
  <si>
    <t>TKT904820</t>
  </si>
  <si>
    <t>CUST43996</t>
  </si>
  <si>
    <t>13-10-2021</t>
  </si>
  <si>
    <t>TKT199171</t>
  </si>
  <si>
    <t>CUST76274</t>
  </si>
  <si>
    <t>TKT464024</t>
  </si>
  <si>
    <t>CUST17675</t>
  </si>
  <si>
    <t>19-04-2024</t>
  </si>
  <si>
    <t>TKT129788</t>
  </si>
  <si>
    <t>CUST17655</t>
  </si>
  <si>
    <t>16-12-2022</t>
  </si>
  <si>
    <t>27-12-2022</t>
  </si>
  <si>
    <t>TKT515707</t>
  </si>
  <si>
    <t>CUST14685</t>
  </si>
  <si>
    <t>26-03-2020</t>
  </si>
  <si>
    <t>TKT180878</t>
  </si>
  <si>
    <t>CUST76812</t>
  </si>
  <si>
    <t>TKT940869</t>
  </si>
  <si>
    <t>CUST67060</t>
  </si>
  <si>
    <t>TKT303229</t>
  </si>
  <si>
    <t>CUST73076</t>
  </si>
  <si>
    <t>TKT430313</t>
  </si>
  <si>
    <t>CUST67527</t>
  </si>
  <si>
    <t>22-05-2021</t>
  </si>
  <si>
    <t>TKT384713</t>
  </si>
  <si>
    <t>CUST92883</t>
  </si>
  <si>
    <t>TKT129175</t>
  </si>
  <si>
    <t>CUST95344</t>
  </si>
  <si>
    <t>30-03-2020</t>
  </si>
  <si>
    <t>TKT762412</t>
  </si>
  <si>
    <t>CUST60150</t>
  </si>
  <si>
    <t>TKT788168</t>
  </si>
  <si>
    <t>CUST45998</t>
  </si>
  <si>
    <t>18-01-2021</t>
  </si>
  <si>
    <t>TKT208853</t>
  </si>
  <si>
    <t>CUST47251</t>
  </si>
  <si>
    <t>TKT675679</t>
  </si>
  <si>
    <t>CUST44767</t>
  </si>
  <si>
    <t>23-03-2024</t>
  </si>
  <si>
    <t>TKT521481</t>
  </si>
  <si>
    <t>CUST20443</t>
  </si>
  <si>
    <t>TKT279766</t>
  </si>
  <si>
    <t>CUST11781</t>
  </si>
  <si>
    <t>20-08-2020</t>
  </si>
  <si>
    <t>TKT835611</t>
  </si>
  <si>
    <t>CUST85225</t>
  </si>
  <si>
    <t>30-06-2024</t>
  </si>
  <si>
    <t>TKT366229</t>
  </si>
  <si>
    <t>CUST58558</t>
  </si>
  <si>
    <t>TKT929349</t>
  </si>
  <si>
    <t>CUST48732</t>
  </si>
  <si>
    <t>TKT708581</t>
  </si>
  <si>
    <t>CUST96461</t>
  </si>
  <si>
    <t>TKT469232</t>
  </si>
  <si>
    <t>CUST61616</t>
  </si>
  <si>
    <t>21-09-2020</t>
  </si>
  <si>
    <t>TKT426317</t>
  </si>
  <si>
    <t>CUST12307</t>
  </si>
  <si>
    <t>TKT530986</t>
  </si>
  <si>
    <t>CUST88718</t>
  </si>
  <si>
    <t>25-05-2022</t>
  </si>
  <si>
    <t>TKT901948</t>
  </si>
  <si>
    <t>CUST34483</t>
  </si>
  <si>
    <t>TKT631056</t>
  </si>
  <si>
    <t>CUST55831</t>
  </si>
  <si>
    <t>18-10-2021</t>
  </si>
  <si>
    <t>TKT440493</t>
  </si>
  <si>
    <t>CUST29344</t>
  </si>
  <si>
    <t>TKT225226</t>
  </si>
  <si>
    <t>CUST70490</t>
  </si>
  <si>
    <t>19-07-2024</t>
  </si>
  <si>
    <t>TKT980088</t>
  </si>
  <si>
    <t>CUST38596</t>
  </si>
  <si>
    <t>27-01-2023</t>
  </si>
  <si>
    <t>TKT952382</t>
  </si>
  <si>
    <t>CUST99073</t>
  </si>
  <si>
    <t>19-10-2023</t>
  </si>
  <si>
    <t>TKT441948</t>
  </si>
  <si>
    <t>CUST66580</t>
  </si>
  <si>
    <t>25-03-2024</t>
  </si>
  <si>
    <t>TKT583693</t>
  </si>
  <si>
    <t>CUST85267</t>
  </si>
  <si>
    <t>25-06-2020</t>
  </si>
  <si>
    <t>22-07-2020</t>
  </si>
  <si>
    <t>TKT440107</t>
  </si>
  <si>
    <t>CUST85613</t>
  </si>
  <si>
    <t>14-05-2021</t>
  </si>
  <si>
    <t>TKT491135</t>
  </si>
  <si>
    <t>CUST77232</t>
  </si>
  <si>
    <t>TKT232351</t>
  </si>
  <si>
    <t>CUST61462</t>
  </si>
  <si>
    <t>25-07-2024</t>
  </si>
  <si>
    <t>TKT528893</t>
  </si>
  <si>
    <t>CUST20098</t>
  </si>
  <si>
    <t>20-12-2021</t>
  </si>
  <si>
    <t>TKT624179</t>
  </si>
  <si>
    <t>CUST85212</t>
  </si>
  <si>
    <t>TKT664458</t>
  </si>
  <si>
    <t>CUST18493</t>
  </si>
  <si>
    <t>TKT388398</t>
  </si>
  <si>
    <t>CUST94227</t>
  </si>
  <si>
    <t>TKT944261</t>
  </si>
  <si>
    <t>CUST92260</t>
  </si>
  <si>
    <t>23-02-2020</t>
  </si>
  <si>
    <t>TKT211962</t>
  </si>
  <si>
    <t>CUST58785</t>
  </si>
  <si>
    <t>TKT777464</t>
  </si>
  <si>
    <t>CUST31434</t>
  </si>
  <si>
    <t>TKT857800</t>
  </si>
  <si>
    <t>CUST59073</t>
  </si>
  <si>
    <t>TKT505172</t>
  </si>
  <si>
    <t>CUST70223</t>
  </si>
  <si>
    <t>TKT418794</t>
  </si>
  <si>
    <t>CUST97484</t>
  </si>
  <si>
    <t>24-06-2024</t>
  </si>
  <si>
    <t>TKT312676</t>
  </si>
  <si>
    <t>CUST48441</t>
  </si>
  <si>
    <t>28-06-2021</t>
  </si>
  <si>
    <t>TKT228162</t>
  </si>
  <si>
    <t>CUST59536</t>
  </si>
  <si>
    <t>TKT926995</t>
  </si>
  <si>
    <t>CUST65001</t>
  </si>
  <si>
    <t>TKT445245</t>
  </si>
  <si>
    <t>CUST24140</t>
  </si>
  <si>
    <t>20-10-2023</t>
  </si>
  <si>
    <t>23-10-2023</t>
  </si>
  <si>
    <t>TKT890434</t>
  </si>
  <si>
    <t>CUST63895</t>
  </si>
  <si>
    <t>TKT577895</t>
  </si>
  <si>
    <t>CUST23227</t>
  </si>
  <si>
    <t>14-08-2024</t>
  </si>
  <si>
    <t>TKT653846</t>
  </si>
  <si>
    <t>CUST73832</t>
  </si>
  <si>
    <t>29-05-2020</t>
  </si>
  <si>
    <t>TKT865740</t>
  </si>
  <si>
    <t>CUST72792</t>
  </si>
  <si>
    <t>14-01-2022</t>
  </si>
  <si>
    <t>TKT227687</t>
  </si>
  <si>
    <t>CUST56821</t>
  </si>
  <si>
    <t>23-07-2023</t>
  </si>
  <si>
    <t>TKT320871</t>
  </si>
  <si>
    <t>CUST83741</t>
  </si>
  <si>
    <t>26-03-2022</t>
  </si>
  <si>
    <t>TKT223297</t>
  </si>
  <si>
    <t>CUST52393</t>
  </si>
  <si>
    <t>TKT567853</t>
  </si>
  <si>
    <t>CUST23221</t>
  </si>
  <si>
    <t>TKT445526</t>
  </si>
  <si>
    <t>CUST95546</t>
  </si>
  <si>
    <t>TKT381335</t>
  </si>
  <si>
    <t>CUST61937</t>
  </si>
  <si>
    <t>13-06-2023</t>
  </si>
  <si>
    <t>TKT971616</t>
  </si>
  <si>
    <t>CUST86947</t>
  </si>
  <si>
    <t>TKT390404</t>
  </si>
  <si>
    <t>CUST32679</t>
  </si>
  <si>
    <t>TKT113234</t>
  </si>
  <si>
    <t>CUST16017</t>
  </si>
  <si>
    <t>25-05-2023</t>
  </si>
  <si>
    <t>TKT868993</t>
  </si>
  <si>
    <t>CUST57606</t>
  </si>
  <si>
    <t>23-06-2024</t>
  </si>
  <si>
    <t>18-07-2024</t>
  </si>
  <si>
    <t>TKT229581</t>
  </si>
  <si>
    <t>CUST35306</t>
  </si>
  <si>
    <t>TKT830672</t>
  </si>
  <si>
    <t>CUST74616</t>
  </si>
  <si>
    <t>TKT597579</t>
  </si>
  <si>
    <t>CUST22871</t>
  </si>
  <si>
    <t>TKT437773</t>
  </si>
  <si>
    <t>CUST89962</t>
  </si>
  <si>
    <t>20-07-2021</t>
  </si>
  <si>
    <t>TKT959193</t>
  </si>
  <si>
    <t>CUST70509</t>
  </si>
  <si>
    <t>TKT339601</t>
  </si>
  <si>
    <t>CUST40355</t>
  </si>
  <si>
    <t>TKT521721</t>
  </si>
  <si>
    <t>CUST59592</t>
  </si>
  <si>
    <t>20-09-2024</t>
  </si>
  <si>
    <t>TKT129488</t>
  </si>
  <si>
    <t>CUST57784</t>
  </si>
  <si>
    <t>29-11-2021</t>
  </si>
  <si>
    <t>TKT462257</t>
  </si>
  <si>
    <t>CUST68116</t>
  </si>
  <si>
    <t>23-06-2021</t>
  </si>
  <si>
    <t>TKT911034</t>
  </si>
  <si>
    <t>CUST71736</t>
  </si>
  <si>
    <t>TKT734522</t>
  </si>
  <si>
    <t>CUST33772</t>
  </si>
  <si>
    <t>16-02-2021</t>
  </si>
  <si>
    <t>TKT415710</t>
  </si>
  <si>
    <t>CUST52600</t>
  </si>
  <si>
    <t>TKT855422</t>
  </si>
  <si>
    <t>CUST95241</t>
  </si>
  <si>
    <t>26-07-2021</t>
  </si>
  <si>
    <t>TKT883934</t>
  </si>
  <si>
    <t>CUST61611</t>
  </si>
  <si>
    <t>23-09-2020</t>
  </si>
  <si>
    <t>TKT659873</t>
  </si>
  <si>
    <t>CUST44524</t>
  </si>
  <si>
    <t>TKT257415</t>
  </si>
  <si>
    <t>CUST16640</t>
  </si>
  <si>
    <t>TKT306878</t>
  </si>
  <si>
    <t>CUST92673</t>
  </si>
  <si>
    <t>TKT656792</t>
  </si>
  <si>
    <t>CUST51880</t>
  </si>
  <si>
    <t>TKT546796</t>
  </si>
  <si>
    <t>CUST65703</t>
  </si>
  <si>
    <t>TKT121269</t>
  </si>
  <si>
    <t>CUST98153</t>
  </si>
  <si>
    <t>14-09-2023</t>
  </si>
  <si>
    <t>TKT866119</t>
  </si>
  <si>
    <t>CUST94390</t>
  </si>
  <si>
    <t>30-09-2022</t>
  </si>
  <si>
    <t>24-10-2022</t>
  </si>
  <si>
    <t>TKT487612</t>
  </si>
  <si>
    <t>CUST63580</t>
  </si>
  <si>
    <t>28-05-2022</t>
  </si>
  <si>
    <t>TKT539252</t>
  </si>
  <si>
    <t>CUST26062</t>
  </si>
  <si>
    <t>TKT683473</t>
  </si>
  <si>
    <t>CUST34031</t>
  </si>
  <si>
    <t>23-05-2021</t>
  </si>
  <si>
    <t>TKT682841</t>
  </si>
  <si>
    <t>CUST72059</t>
  </si>
  <si>
    <t>TKT468989</t>
  </si>
  <si>
    <t>CUST96230</t>
  </si>
  <si>
    <t>TKT690044</t>
  </si>
  <si>
    <t>CUST65760</t>
  </si>
  <si>
    <t>25-08-2022</t>
  </si>
  <si>
    <t>TKT669325</t>
  </si>
  <si>
    <t>CUST18510</t>
  </si>
  <si>
    <t>TKT573540</t>
  </si>
  <si>
    <t>CUST96085</t>
  </si>
  <si>
    <t>TKT197118</t>
  </si>
  <si>
    <t>CUST63001</t>
  </si>
  <si>
    <t>14-10-2024</t>
  </si>
  <si>
    <t>TKT527431</t>
  </si>
  <si>
    <t>CUST96825</t>
  </si>
  <si>
    <t>TKT689538</t>
  </si>
  <si>
    <t>CUST11138</t>
  </si>
  <si>
    <t>29-08-2024</t>
  </si>
  <si>
    <t>TKT697163</t>
  </si>
  <si>
    <t>CUST96406</t>
  </si>
  <si>
    <t>TKT961583</t>
  </si>
  <si>
    <t>CUST29196</t>
  </si>
  <si>
    <t>TKT604471</t>
  </si>
  <si>
    <t>CUST18436</t>
  </si>
  <si>
    <t>TKT396645</t>
  </si>
  <si>
    <t>CUST47571</t>
  </si>
  <si>
    <t>TKT476120</t>
  </si>
  <si>
    <t>CUST81074</t>
  </si>
  <si>
    <t>TKT883687</t>
  </si>
  <si>
    <t>CUST21526</t>
  </si>
  <si>
    <t>21-06-2021</t>
  </si>
  <si>
    <t>TKT344208</t>
  </si>
  <si>
    <t>CUST41137</t>
  </si>
  <si>
    <t>30-07-2024</t>
  </si>
  <si>
    <t>TKT703225</t>
  </si>
  <si>
    <t>CUST63617</t>
  </si>
  <si>
    <t>TKT500856</t>
  </si>
  <si>
    <t>CUST70664</t>
  </si>
  <si>
    <t>25-05-2021</t>
  </si>
  <si>
    <t>TKT380121</t>
  </si>
  <si>
    <t>CUST45252</t>
  </si>
  <si>
    <t>TKT751803</t>
  </si>
  <si>
    <t>CUST36505</t>
  </si>
  <si>
    <t>TKT410516</t>
  </si>
  <si>
    <t>CUST12696</t>
  </si>
  <si>
    <t>24-04-2021</t>
  </si>
  <si>
    <t>TKT473364</t>
  </si>
  <si>
    <t>CUST39893</t>
  </si>
  <si>
    <t>TKT101114</t>
  </si>
  <si>
    <t>CUST95655</t>
  </si>
  <si>
    <t>24-12-2021</t>
  </si>
  <si>
    <t>17-01-2022</t>
  </si>
  <si>
    <t>TKT747182</t>
  </si>
  <si>
    <t>CUST86523</t>
  </si>
  <si>
    <t>TKT293293</t>
  </si>
  <si>
    <t>CUST24229</t>
  </si>
  <si>
    <t>TKT712429</t>
  </si>
  <si>
    <t>CUST54111</t>
  </si>
  <si>
    <t>14-01-2021</t>
  </si>
  <si>
    <t>TKT665742</t>
  </si>
  <si>
    <t>CUST22878</t>
  </si>
  <si>
    <t>TKT188453</t>
  </si>
  <si>
    <t>CUST34316</t>
  </si>
  <si>
    <t>18-01-2022</t>
  </si>
  <si>
    <t>TKT824114</t>
  </si>
  <si>
    <t>CUST34161</t>
  </si>
  <si>
    <t>TKT221701</t>
  </si>
  <si>
    <t>TKT564276</t>
  </si>
  <si>
    <t>CUST52712</t>
  </si>
  <si>
    <t>TKT620192</t>
  </si>
  <si>
    <t>CUST70641</t>
  </si>
  <si>
    <t>TKT374425</t>
  </si>
  <si>
    <t>CUST42299</t>
  </si>
  <si>
    <t>24-02-2023</t>
  </si>
  <si>
    <t>TKT754089</t>
  </si>
  <si>
    <t>CUST29455</t>
  </si>
  <si>
    <t>TKT270739</t>
  </si>
  <si>
    <t>CUST94610</t>
  </si>
  <si>
    <t>TKT962701</t>
  </si>
  <si>
    <t>CUST81969</t>
  </si>
  <si>
    <t>27-11-2023</t>
  </si>
  <si>
    <t>18-12-2023</t>
  </si>
  <si>
    <t>TKT688668</t>
  </si>
  <si>
    <t>CUST65459</t>
  </si>
  <si>
    <t>TKT162587</t>
  </si>
  <si>
    <t>CUST20478</t>
  </si>
  <si>
    <t>TKT773260</t>
  </si>
  <si>
    <t>CUST20604</t>
  </si>
  <si>
    <t>TKT985646</t>
  </si>
  <si>
    <t>CUST93120</t>
  </si>
  <si>
    <t>27-11-2021</t>
  </si>
  <si>
    <t>TKT156007</t>
  </si>
  <si>
    <t>CUST78531</t>
  </si>
  <si>
    <t>13-08-2020</t>
  </si>
  <si>
    <t>TKT949306</t>
  </si>
  <si>
    <t>CUST82697</t>
  </si>
  <si>
    <t>18-01-2023</t>
  </si>
  <si>
    <t>TKT490653</t>
  </si>
  <si>
    <t>CUST56632</t>
  </si>
  <si>
    <t>TKT891269</t>
  </si>
  <si>
    <t>CUST58250</t>
  </si>
  <si>
    <t>16-04-2020</t>
  </si>
  <si>
    <t>TKT931257</t>
  </si>
  <si>
    <t>CUST57365</t>
  </si>
  <si>
    <t>TKT364149</t>
  </si>
  <si>
    <t>CUST16656</t>
  </si>
  <si>
    <t>25-06-2024</t>
  </si>
  <si>
    <t>TKT241649</t>
  </si>
  <si>
    <t>CUST14162</t>
  </si>
  <si>
    <t>23-01-2021</t>
  </si>
  <si>
    <t>TKT433742</t>
  </si>
  <si>
    <t>CUST98853</t>
  </si>
  <si>
    <t>29-12-2021</t>
  </si>
  <si>
    <t>13-01-2022</t>
  </si>
  <si>
    <t>TKT171046</t>
  </si>
  <si>
    <t>CUST52216</t>
  </si>
  <si>
    <t>30-03-2021</t>
  </si>
  <si>
    <t>31-03-2021</t>
  </si>
  <si>
    <t>TKT273164</t>
  </si>
  <si>
    <t>CUST62503</t>
  </si>
  <si>
    <t>TKT600023</t>
  </si>
  <si>
    <t>CUST68155</t>
  </si>
  <si>
    <t>TKT384727</t>
  </si>
  <si>
    <t>CUST85348</t>
  </si>
  <si>
    <t>TKT215705</t>
  </si>
  <si>
    <t>CUST42858</t>
  </si>
  <si>
    <t>TKT327107</t>
  </si>
  <si>
    <t>CUST61849</t>
  </si>
  <si>
    <t>24-11-2024</t>
  </si>
  <si>
    <t>TKT770624</t>
  </si>
  <si>
    <t>CUST27480</t>
  </si>
  <si>
    <t>TKT183490</t>
  </si>
  <si>
    <t>CUST82551</t>
  </si>
  <si>
    <t>TKT462741</t>
  </si>
  <si>
    <t>CUST57781</t>
  </si>
  <si>
    <t>20-11-2022</t>
  </si>
  <si>
    <t>TKT581154</t>
  </si>
  <si>
    <t>CUST46530</t>
  </si>
  <si>
    <t>TKT537519</t>
  </si>
  <si>
    <t>CUST69058</t>
  </si>
  <si>
    <t>TKT821429</t>
  </si>
  <si>
    <t>CUST83966</t>
  </si>
  <si>
    <t>TKT450929</t>
  </si>
  <si>
    <t>CUST44410</t>
  </si>
  <si>
    <t>28-07-2022</t>
  </si>
  <si>
    <t>TKT777039</t>
  </si>
  <si>
    <t>TKT329900</t>
  </si>
  <si>
    <t>CUST33152</t>
  </si>
  <si>
    <t>18-06-2020</t>
  </si>
  <si>
    <t>15-07-2020</t>
  </si>
  <si>
    <t>TKT489562</t>
  </si>
  <si>
    <t>CUST44639</t>
  </si>
  <si>
    <t>29-03-2023</t>
  </si>
  <si>
    <t>TKT583148</t>
  </si>
  <si>
    <t>CUST61421</t>
  </si>
  <si>
    <t>15-10-2023</t>
  </si>
  <si>
    <t>TKT223364</t>
  </si>
  <si>
    <t>CUST66241</t>
  </si>
  <si>
    <t>20-05-2020</t>
  </si>
  <si>
    <t>TKT762235</t>
  </si>
  <si>
    <t>CUST45953</t>
  </si>
  <si>
    <t>29-08-2020</t>
  </si>
  <si>
    <t>TKT819475</t>
  </si>
  <si>
    <t>CUST44750</t>
  </si>
  <si>
    <t>21-02-2020</t>
  </si>
  <si>
    <t>TKT631585</t>
  </si>
  <si>
    <t>30-04-2024</t>
  </si>
  <si>
    <t>TKT290205</t>
  </si>
  <si>
    <t>CUST68980</t>
  </si>
  <si>
    <t>17-03-2020</t>
  </si>
  <si>
    <t>TKT180722</t>
  </si>
  <si>
    <t>CUST57515</t>
  </si>
  <si>
    <t>28-05-2020</t>
  </si>
  <si>
    <t>TKT507480</t>
  </si>
  <si>
    <t>CUST19018</t>
  </si>
  <si>
    <t>TKT390763</t>
  </si>
  <si>
    <t>CUST82813</t>
  </si>
  <si>
    <t>13-08-2021</t>
  </si>
  <si>
    <t>TKT828888</t>
  </si>
  <si>
    <t>CUST11046</t>
  </si>
  <si>
    <t>TKT751727</t>
  </si>
  <si>
    <t>CUST54778</t>
  </si>
  <si>
    <t>29-09-2024</t>
  </si>
  <si>
    <t>TKT976733</t>
  </si>
  <si>
    <t>CUST70562</t>
  </si>
  <si>
    <t>TKT346607</t>
  </si>
  <si>
    <t>CUST47220</t>
  </si>
  <si>
    <t>17-12-2021</t>
  </si>
  <si>
    <t>TKT107008</t>
  </si>
  <si>
    <t>CUST83745</t>
  </si>
  <si>
    <t>TKT127950</t>
  </si>
  <si>
    <t>CUST98793</t>
  </si>
  <si>
    <t>TKT279211</t>
  </si>
  <si>
    <t>CUST77375</t>
  </si>
  <si>
    <t>30-08-2020</t>
  </si>
  <si>
    <t>TKT727563</t>
  </si>
  <si>
    <t>CUST50785</t>
  </si>
  <si>
    <t>14-11-2022</t>
  </si>
  <si>
    <t>TKT378742</t>
  </si>
  <si>
    <t>CUST66899</t>
  </si>
  <si>
    <t>TKT698953</t>
  </si>
  <si>
    <t>CUST66733</t>
  </si>
  <si>
    <t>30-10-2024</t>
  </si>
  <si>
    <t>26-11-2024</t>
  </si>
  <si>
    <t>TKT593379</t>
  </si>
  <si>
    <t>CUST96322</t>
  </si>
  <si>
    <t>TKT295698</t>
  </si>
  <si>
    <t>CUST27862</t>
  </si>
  <si>
    <t>TKT341181</t>
  </si>
  <si>
    <t>CUST47680</t>
  </si>
  <si>
    <t>21-02-2022</t>
  </si>
  <si>
    <t>TKT119057</t>
  </si>
  <si>
    <t>CUST59841</t>
  </si>
  <si>
    <t>30-05-2023</t>
  </si>
  <si>
    <t>TKT333362</t>
  </si>
  <si>
    <t>CUST94545</t>
  </si>
  <si>
    <t>30-11-2023</t>
  </si>
  <si>
    <t>TKT514676</t>
  </si>
  <si>
    <t>CUST21407</t>
  </si>
  <si>
    <t>14-08-2021</t>
  </si>
  <si>
    <t>TKT678465</t>
  </si>
  <si>
    <t>CUST32056</t>
  </si>
  <si>
    <t>20-12-2022</t>
  </si>
  <si>
    <t>TKT727767</t>
  </si>
  <si>
    <t>CUST12469</t>
  </si>
  <si>
    <t>TKT456295</t>
  </si>
  <si>
    <t>CUST92886</t>
  </si>
  <si>
    <t>TKT238051</t>
  </si>
  <si>
    <t>CUST87476</t>
  </si>
  <si>
    <t>24-02-2020</t>
  </si>
  <si>
    <t>22-03-2020</t>
  </si>
  <si>
    <t>TKT839270</t>
  </si>
  <si>
    <t>CUST99973</t>
  </si>
  <si>
    <t>TKT905912</t>
  </si>
  <si>
    <t>CUST36781</t>
  </si>
  <si>
    <t>TKT474622</t>
  </si>
  <si>
    <t>CUST42151</t>
  </si>
  <si>
    <t>TKT727710</t>
  </si>
  <si>
    <t>CUST14148</t>
  </si>
  <si>
    <t>15-04-2021</t>
  </si>
  <si>
    <t>TKT390880</t>
  </si>
  <si>
    <t>CUST23193</t>
  </si>
  <si>
    <t>TKT258080</t>
  </si>
  <si>
    <t>CUST83603</t>
  </si>
  <si>
    <t>29-07-2022</t>
  </si>
  <si>
    <t>TKT560658</t>
  </si>
  <si>
    <t>CUST49959</t>
  </si>
  <si>
    <t>TKT103251</t>
  </si>
  <si>
    <t>CUST74098</t>
  </si>
  <si>
    <t>TKT831770</t>
  </si>
  <si>
    <t>CUST65749</t>
  </si>
  <si>
    <t>TKT877532</t>
  </si>
  <si>
    <t>CUST86003</t>
  </si>
  <si>
    <t>20-09-2022</t>
  </si>
  <si>
    <t>TKT333067</t>
  </si>
  <si>
    <t>CUST72394</t>
  </si>
  <si>
    <t>TKT133925</t>
  </si>
  <si>
    <t>CUST39326</t>
  </si>
  <si>
    <t>TKT582842</t>
  </si>
  <si>
    <t>CUST68819</t>
  </si>
  <si>
    <t>TKT823382</t>
  </si>
  <si>
    <t>CUST78804</t>
  </si>
  <si>
    <t>TKT695680</t>
  </si>
  <si>
    <t>CUST30742</t>
  </si>
  <si>
    <t>TKT235963</t>
  </si>
  <si>
    <t>CUST80447</t>
  </si>
  <si>
    <t>18-09-2023</t>
  </si>
  <si>
    <t>25-09-2023</t>
  </si>
  <si>
    <t>TKT785272</t>
  </si>
  <si>
    <t>CUST51118</t>
  </si>
  <si>
    <t>TKT195836</t>
  </si>
  <si>
    <t>CUST46683</t>
  </si>
  <si>
    <t>TKT867888</t>
  </si>
  <si>
    <t>CUST39602</t>
  </si>
  <si>
    <t>TKT407341</t>
  </si>
  <si>
    <t>CUST91149</t>
  </si>
  <si>
    <t>TKT483390</t>
  </si>
  <si>
    <t>CUST78917</t>
  </si>
  <si>
    <t>TKT102023</t>
  </si>
  <si>
    <t>CUST30992</t>
  </si>
  <si>
    <t>27-02-2020</t>
  </si>
  <si>
    <t>TKT649833</t>
  </si>
  <si>
    <t>CUST90316</t>
  </si>
  <si>
    <t>TKT717476</t>
  </si>
  <si>
    <t>CUST35723</t>
  </si>
  <si>
    <t>TKT511681</t>
  </si>
  <si>
    <t>CUST84694</t>
  </si>
  <si>
    <t>TKT537388</t>
  </si>
  <si>
    <t>CUST16393</t>
  </si>
  <si>
    <t>TKT517587</t>
  </si>
  <si>
    <t>CUST80329</t>
  </si>
  <si>
    <t>TKT455821</t>
  </si>
  <si>
    <t>CUST13983</t>
  </si>
  <si>
    <t>TKT818517</t>
  </si>
  <si>
    <t>CUST75604</t>
  </si>
  <si>
    <t>TKT368583</t>
  </si>
  <si>
    <t>CUST32396</t>
  </si>
  <si>
    <t>30-04-2022</t>
  </si>
  <si>
    <t>TKT630273</t>
  </si>
  <si>
    <t>CUST70271</t>
  </si>
  <si>
    <t>16-11-2023</t>
  </si>
  <si>
    <t>TKT352972</t>
  </si>
  <si>
    <t>CUST81284</t>
  </si>
  <si>
    <t>TKT740172</t>
  </si>
  <si>
    <t>CUST61183</t>
  </si>
  <si>
    <t>25-03-2020</t>
  </si>
  <si>
    <t>TKT947016</t>
  </si>
  <si>
    <t>CUST27360</t>
  </si>
  <si>
    <t>TKT778105</t>
  </si>
  <si>
    <t>CUST97537</t>
  </si>
  <si>
    <t>TKT144812</t>
  </si>
  <si>
    <t>CUST18187</t>
  </si>
  <si>
    <t>TKT952855</t>
  </si>
  <si>
    <t>CUST24734</t>
  </si>
  <si>
    <t>26-08-2022</t>
  </si>
  <si>
    <t>TKT457172</t>
  </si>
  <si>
    <t>CUST64710</t>
  </si>
  <si>
    <t>17-08-2021</t>
  </si>
  <si>
    <t>TKT683164</t>
  </si>
  <si>
    <t>CUST23700</t>
  </si>
  <si>
    <t>TKT415881</t>
  </si>
  <si>
    <t>CUST68660</t>
  </si>
  <si>
    <t>TKT680476</t>
  </si>
  <si>
    <t>CUST19691</t>
  </si>
  <si>
    <t>15-02-2023</t>
  </si>
  <si>
    <t>TKT432192</t>
  </si>
  <si>
    <t>CUST86459</t>
  </si>
  <si>
    <t>TKT607292</t>
  </si>
  <si>
    <t>CUST54140</t>
  </si>
  <si>
    <t>24-10-2021</t>
  </si>
  <si>
    <t>TKT111700</t>
  </si>
  <si>
    <t>CUST13292</t>
  </si>
  <si>
    <t>TKT533499</t>
  </si>
  <si>
    <t>CUST34908</t>
  </si>
  <si>
    <t>TKT783910</t>
  </si>
  <si>
    <t>CUST79270</t>
  </si>
  <si>
    <t>29-03-2022</t>
  </si>
  <si>
    <t>TKT426611</t>
  </si>
  <si>
    <t>CUST63714</t>
  </si>
  <si>
    <t>TKT631355</t>
  </si>
  <si>
    <t>CUST62864</t>
  </si>
  <si>
    <t>29-10-2021</t>
  </si>
  <si>
    <t>TKT576073</t>
  </si>
  <si>
    <t>CUST16110</t>
  </si>
  <si>
    <t>TKT729236</t>
  </si>
  <si>
    <t>CUST36668</t>
  </si>
  <si>
    <t>19-02-2021</t>
  </si>
  <si>
    <t>TKT438004</t>
  </si>
  <si>
    <t>CUST82734</t>
  </si>
  <si>
    <t>30-08-2021</t>
  </si>
  <si>
    <t>TKT313100</t>
  </si>
  <si>
    <t>CUST59381</t>
  </si>
  <si>
    <t>18-04-2020</t>
  </si>
  <si>
    <t>TKT187880</t>
  </si>
  <si>
    <t>CUST40659</t>
  </si>
  <si>
    <t>16-06-2024</t>
  </si>
  <si>
    <t>18-06-2024</t>
  </si>
  <si>
    <t>TKT342401</t>
  </si>
  <si>
    <t>CUST56745</t>
  </si>
  <si>
    <t>21-05-2024</t>
  </si>
  <si>
    <t>TKT879563</t>
  </si>
  <si>
    <t>CUST49672</t>
  </si>
  <si>
    <t>19-01-2024</t>
  </si>
  <si>
    <t>TKT867555</t>
  </si>
  <si>
    <t>CUST22170</t>
  </si>
  <si>
    <t>TKT328238</t>
  </si>
  <si>
    <t>CUST21102</t>
  </si>
  <si>
    <t>TKT784366</t>
  </si>
  <si>
    <t>CUST46679</t>
  </si>
  <si>
    <t>25-06-2021</t>
  </si>
  <si>
    <t>TKT704695</t>
  </si>
  <si>
    <t>CUST88465</t>
  </si>
  <si>
    <t>15-09-2022</t>
  </si>
  <si>
    <t>TKT136141</t>
  </si>
  <si>
    <t>CUST59101</t>
  </si>
  <si>
    <t>TKT276647</t>
  </si>
  <si>
    <t>CUST48670</t>
  </si>
  <si>
    <t>15-08-2023</t>
  </si>
  <si>
    <t>TKT978257</t>
  </si>
  <si>
    <t>CUST19267</t>
  </si>
  <si>
    <t>19-07-2023</t>
  </si>
  <si>
    <t>TKT409980</t>
  </si>
  <si>
    <t>CUST41664</t>
  </si>
  <si>
    <t>31-12-2021</t>
  </si>
  <si>
    <t>TKT678030</t>
  </si>
  <si>
    <t>CUST35770</t>
  </si>
  <si>
    <t>TKT214697</t>
  </si>
  <si>
    <t>TKT542088</t>
  </si>
  <si>
    <t>CUST80021</t>
  </si>
  <si>
    <t>TKT765799</t>
  </si>
  <si>
    <t>CUST51950</t>
  </si>
  <si>
    <t>TKT904720</t>
  </si>
  <si>
    <t>CUST44803</t>
  </si>
  <si>
    <t>TKT153798</t>
  </si>
  <si>
    <t>CUST79375</t>
  </si>
  <si>
    <t>13-09-2024</t>
  </si>
  <si>
    <t>TKT184969</t>
  </si>
  <si>
    <t>CUST34739</t>
  </si>
  <si>
    <t>23-03-2022</t>
  </si>
  <si>
    <t>TKT544542</t>
  </si>
  <si>
    <t>CUST12675</t>
  </si>
  <si>
    <t>17-05-2022</t>
  </si>
  <si>
    <t>TKT170728</t>
  </si>
  <si>
    <t>CUST24863</t>
  </si>
  <si>
    <t>TKT684637</t>
  </si>
  <si>
    <t>CUST48165</t>
  </si>
  <si>
    <t>22-12-2020</t>
  </si>
  <si>
    <t>TKT629912</t>
  </si>
  <si>
    <t>CUST31279</t>
  </si>
  <si>
    <t>15-10-2024</t>
  </si>
  <si>
    <t>TKT150965</t>
  </si>
  <si>
    <t>CUST20769</t>
  </si>
  <si>
    <t>29-09-2023</t>
  </si>
  <si>
    <t>TKT199962</t>
  </si>
  <si>
    <t>CUST14671</t>
  </si>
  <si>
    <t>TKT914172</t>
  </si>
  <si>
    <t>CUST79845</t>
  </si>
  <si>
    <t>TKT242302</t>
  </si>
  <si>
    <t>CUST11288</t>
  </si>
  <si>
    <t>TKT583431</t>
  </si>
  <si>
    <t>CUST81910</t>
  </si>
  <si>
    <t>TKT575709</t>
  </si>
  <si>
    <t>CUST86184</t>
  </si>
  <si>
    <t>TKT736758</t>
  </si>
  <si>
    <t>CUST44780</t>
  </si>
  <si>
    <t>TKT640825</t>
  </si>
  <si>
    <t>CUST88388</t>
  </si>
  <si>
    <t>TKT812521</t>
  </si>
  <si>
    <t>CUST30604</t>
  </si>
  <si>
    <t>TKT132100</t>
  </si>
  <si>
    <t>CUST83317</t>
  </si>
  <si>
    <t>TKT823462</t>
  </si>
  <si>
    <t>CUST65655</t>
  </si>
  <si>
    <t>14-02-2021</t>
  </si>
  <si>
    <t>TKT686007</t>
  </si>
  <si>
    <t>CUST21822</t>
  </si>
  <si>
    <t>TKT325515</t>
  </si>
  <si>
    <t>CUST38227</t>
  </si>
  <si>
    <t>21-02-2023</t>
  </si>
  <si>
    <t>TKT956686</t>
  </si>
  <si>
    <t>CUST15658</t>
  </si>
  <si>
    <t>TKT404555</t>
  </si>
  <si>
    <t>CUST55114</t>
  </si>
  <si>
    <t>TKT259464</t>
  </si>
  <si>
    <t>CUST77178</t>
  </si>
  <si>
    <t>14-04-2024</t>
  </si>
  <si>
    <t>TKT533869</t>
  </si>
  <si>
    <t>CUST54763</t>
  </si>
  <si>
    <t>13-07-2024</t>
  </si>
  <si>
    <t>31-07-2024</t>
  </si>
  <si>
    <t>TKT386987</t>
  </si>
  <si>
    <t>CUST21415</t>
  </si>
  <si>
    <t>16-01-2022</t>
  </si>
  <si>
    <t>TKT708824</t>
  </si>
  <si>
    <t>CUST70252</t>
  </si>
  <si>
    <t>23-03-2023</t>
  </si>
  <si>
    <t>TKT536212</t>
  </si>
  <si>
    <t>CUST42000</t>
  </si>
  <si>
    <t>TKT987936</t>
  </si>
  <si>
    <t>CUST80151</t>
  </si>
  <si>
    <t>22-04-2024</t>
  </si>
  <si>
    <t>TKT153635</t>
  </si>
  <si>
    <t>CUST78331</t>
  </si>
  <si>
    <t>TKT528752</t>
  </si>
  <si>
    <t>CUST71898</t>
  </si>
  <si>
    <t>TKT953321</t>
  </si>
  <si>
    <t>CUST51386</t>
  </si>
  <si>
    <t>TKT438987</t>
  </si>
  <si>
    <t>CUST48547</t>
  </si>
  <si>
    <t>29-10-2023</t>
  </si>
  <si>
    <t>TKT769523</t>
  </si>
  <si>
    <t>CUST94155</t>
  </si>
  <si>
    <t>25-01-2024</t>
  </si>
  <si>
    <t>TKT535492</t>
  </si>
  <si>
    <t>CUST92256</t>
  </si>
  <si>
    <t>TKT732465</t>
  </si>
  <si>
    <t>CUST70977</t>
  </si>
  <si>
    <t>17-09-2022</t>
  </si>
  <si>
    <t>TKT817591</t>
  </si>
  <si>
    <t>CUST74427</t>
  </si>
  <si>
    <t>TKT455407</t>
  </si>
  <si>
    <t>CUST87972</t>
  </si>
  <si>
    <t>TKT115774</t>
  </si>
  <si>
    <t>CUST96361</t>
  </si>
  <si>
    <t>27-07-2023</t>
  </si>
  <si>
    <t>13-08-2023</t>
  </si>
  <si>
    <t>TKT851218</t>
  </si>
  <si>
    <t>CUST65935</t>
  </si>
  <si>
    <t>TKT332636</t>
  </si>
  <si>
    <t>CUST74746</t>
  </si>
  <si>
    <t>TKT561557</t>
  </si>
  <si>
    <t>CUST71640</t>
  </si>
  <si>
    <t>28-11-2023</t>
  </si>
  <si>
    <t>TKT800710</t>
  </si>
  <si>
    <t>CUST69451</t>
  </si>
  <si>
    <t>TKT227378</t>
  </si>
  <si>
    <t>CUST27170</t>
  </si>
  <si>
    <t>TKT755070</t>
  </si>
  <si>
    <t>CUST19615</t>
  </si>
  <si>
    <t>19-07-2022</t>
  </si>
  <si>
    <t>TKT947554</t>
  </si>
  <si>
    <t>CUST52654</t>
  </si>
  <si>
    <t>TKT529089</t>
  </si>
  <si>
    <t>CUST14345</t>
  </si>
  <si>
    <t>TKT175609</t>
  </si>
  <si>
    <t>CUST78858</t>
  </si>
  <si>
    <t>28-02-2022</t>
  </si>
  <si>
    <t>TKT118081</t>
  </si>
  <si>
    <t>CUST64818</t>
  </si>
  <si>
    <t>TKT214638</t>
  </si>
  <si>
    <t>TKT253983</t>
  </si>
  <si>
    <t>CUST77446</t>
  </si>
  <si>
    <t>TKT865593</t>
  </si>
  <si>
    <t>CUST80419</t>
  </si>
  <si>
    <t>TKT859923</t>
  </si>
  <si>
    <t>CUST83502</t>
  </si>
  <si>
    <t>20-07-2022</t>
  </si>
  <si>
    <t>TKT391023</t>
  </si>
  <si>
    <t>CUST49921</t>
  </si>
  <si>
    <t>TKT144291</t>
  </si>
  <si>
    <t>CUST44518</t>
  </si>
  <si>
    <t>TKT244700</t>
  </si>
  <si>
    <t>CUST77705</t>
  </si>
  <si>
    <t>16-04-2023</t>
  </si>
  <si>
    <t>TKT863029</t>
  </si>
  <si>
    <t>CUST62114</t>
  </si>
  <si>
    <t>TKT941517</t>
  </si>
  <si>
    <t>CUST25251</t>
  </si>
  <si>
    <t>22-01-2024</t>
  </si>
  <si>
    <t>23-01-2024</t>
  </si>
  <si>
    <t>TKT541757</t>
  </si>
  <si>
    <t>CUST62056</t>
  </si>
  <si>
    <t>13-11-2023</t>
  </si>
  <si>
    <t>TKT947176</t>
  </si>
  <si>
    <t>CUST27404</t>
  </si>
  <si>
    <t>22-10-2024</t>
  </si>
  <si>
    <t>TKT949772</t>
  </si>
  <si>
    <t>CUST68193</t>
  </si>
  <si>
    <t>TKT613029</t>
  </si>
  <si>
    <t>CUST48777</t>
  </si>
  <si>
    <t>TKT622911</t>
  </si>
  <si>
    <t>CUST81101</t>
  </si>
  <si>
    <t>15-11-2021</t>
  </si>
  <si>
    <t>TKT724905</t>
  </si>
  <si>
    <t>CUST94500</t>
  </si>
  <si>
    <t>23-06-2022</t>
  </si>
  <si>
    <t>TKT994428</t>
  </si>
  <si>
    <t>CUST15487</t>
  </si>
  <si>
    <t>TKT849312</t>
  </si>
  <si>
    <t>CUST64915</t>
  </si>
  <si>
    <t>17-11-2021</t>
  </si>
  <si>
    <t>TKT660638</t>
  </si>
  <si>
    <t>CUST49643</t>
  </si>
  <si>
    <t>TKT253220</t>
  </si>
  <si>
    <t>CUST68451</t>
  </si>
  <si>
    <t>19-08-2021</t>
  </si>
  <si>
    <t>TKT794319</t>
  </si>
  <si>
    <t>CUST46490</t>
  </si>
  <si>
    <t>24-11-2020</t>
  </si>
  <si>
    <t>TKT773329</t>
  </si>
  <si>
    <t>CUST55422</t>
  </si>
  <si>
    <t>TKT371910</t>
  </si>
  <si>
    <t>CUST35130</t>
  </si>
  <si>
    <t>24-11-2022</t>
  </si>
  <si>
    <t>TKT949852</t>
  </si>
  <si>
    <t>CUST33895</t>
  </si>
  <si>
    <t>TKT390758</t>
  </si>
  <si>
    <t>CUST10392</t>
  </si>
  <si>
    <t>TKT253595</t>
  </si>
  <si>
    <t>CUST20172</t>
  </si>
  <si>
    <t>TKT167967</t>
  </si>
  <si>
    <t>CUST62079</t>
  </si>
  <si>
    <t>TKT353138</t>
  </si>
  <si>
    <t>CUST48684</t>
  </si>
  <si>
    <t>TKT367894</t>
  </si>
  <si>
    <t>CUST89559</t>
  </si>
  <si>
    <t>21-12-2023</t>
  </si>
  <si>
    <t>TKT539867</t>
  </si>
  <si>
    <t>CUST22807</t>
  </si>
  <si>
    <t>TKT391256</t>
  </si>
  <si>
    <t>CUST35926</t>
  </si>
  <si>
    <t>TKT274954</t>
  </si>
  <si>
    <t>CUST88093</t>
  </si>
  <si>
    <t>26-10-2022</t>
  </si>
  <si>
    <t>TKT514547</t>
  </si>
  <si>
    <t>CUST19791</t>
  </si>
  <si>
    <t>27-08-2020</t>
  </si>
  <si>
    <t>TKT374014</t>
  </si>
  <si>
    <t>CUST93696</t>
  </si>
  <si>
    <t>TKT823464</t>
  </si>
  <si>
    <t>CUST40723</t>
  </si>
  <si>
    <t>16-09-2024</t>
  </si>
  <si>
    <t>TKT145228</t>
  </si>
  <si>
    <t>CUST18997</t>
  </si>
  <si>
    <t>TKT802283</t>
  </si>
  <si>
    <t>CUST26453</t>
  </si>
  <si>
    <t>TKT804421</t>
  </si>
  <si>
    <t>CUST74987</t>
  </si>
  <si>
    <t>TKT166246</t>
  </si>
  <si>
    <t>CUST40899</t>
  </si>
  <si>
    <t>TKT277037</t>
  </si>
  <si>
    <t>CUST50844</t>
  </si>
  <si>
    <t>23-10-2022</t>
  </si>
  <si>
    <t>TKT760149</t>
  </si>
  <si>
    <t>CUST15420</t>
  </si>
  <si>
    <t>18-05-2020</t>
  </si>
  <si>
    <t>TKT934721</t>
  </si>
  <si>
    <t>CUST79237</t>
  </si>
  <si>
    <t>28-11-2024</t>
  </si>
  <si>
    <t>TKT937392</t>
  </si>
  <si>
    <t>CUST18367</t>
  </si>
  <si>
    <t>TKT316341</t>
  </si>
  <si>
    <t>CUST26604</t>
  </si>
  <si>
    <t>TKT273420</t>
  </si>
  <si>
    <t>CUST38057</t>
  </si>
  <si>
    <t>TKT327723</t>
  </si>
  <si>
    <t>CUST17452</t>
  </si>
  <si>
    <t>TKT305550</t>
  </si>
  <si>
    <t>CUST99741</t>
  </si>
  <si>
    <t>TKT855024</t>
  </si>
  <si>
    <t>CUST86673</t>
  </si>
  <si>
    <t>TKT215816</t>
  </si>
  <si>
    <t>CUST90116</t>
  </si>
  <si>
    <t>TKT337259</t>
  </si>
  <si>
    <t>CUST80889</t>
  </si>
  <si>
    <t>TKT522426</t>
  </si>
  <si>
    <t>CUST53492</t>
  </si>
  <si>
    <t>TKT728881</t>
  </si>
  <si>
    <t>CUST45691</t>
  </si>
  <si>
    <t>TKT133026</t>
  </si>
  <si>
    <t>CUST59448</t>
  </si>
  <si>
    <t>TKT615396</t>
  </si>
  <si>
    <t>CUST66353</t>
  </si>
  <si>
    <t>TKT272219</t>
  </si>
  <si>
    <t>CUST15244</t>
  </si>
  <si>
    <t>29-07-2020</t>
  </si>
  <si>
    <t>TKT862544</t>
  </si>
  <si>
    <t>CUST72812</t>
  </si>
  <si>
    <t>24-10-2020</t>
  </si>
  <si>
    <t>TKT684681</t>
  </si>
  <si>
    <t>CUST38718</t>
  </si>
  <si>
    <t>TKT983893</t>
  </si>
  <si>
    <t>CUST34640</t>
  </si>
  <si>
    <t>TKT894964</t>
  </si>
  <si>
    <t>CUST46106</t>
  </si>
  <si>
    <t>TKT751708</t>
  </si>
  <si>
    <t>CUST92663</t>
  </si>
  <si>
    <t>TKT484543</t>
  </si>
  <si>
    <t>CUST13741</t>
  </si>
  <si>
    <t>TKT836620</t>
  </si>
  <si>
    <t>CUST91950</t>
  </si>
  <si>
    <t>14-04-2020</t>
  </si>
  <si>
    <t>TKT748517</t>
  </si>
  <si>
    <t>CUST69240</t>
  </si>
  <si>
    <t>TKT621035</t>
  </si>
  <si>
    <t>CUST25219</t>
  </si>
  <si>
    <t>23-10-2020</t>
  </si>
  <si>
    <t>TKT518558</t>
  </si>
  <si>
    <t>CUST73353</t>
  </si>
  <si>
    <t>TKT896923</t>
  </si>
  <si>
    <t>CUST23613</t>
  </si>
  <si>
    <t>TKT563248</t>
  </si>
  <si>
    <t>CUST77334</t>
  </si>
  <si>
    <t>13-03-2023</t>
  </si>
  <si>
    <t>TKT567225</t>
  </si>
  <si>
    <t>CUST69942</t>
  </si>
  <si>
    <t>TKT748231</t>
  </si>
  <si>
    <t>CUST80931</t>
  </si>
  <si>
    <t>TKT292086</t>
  </si>
  <si>
    <t>CUST74787</t>
  </si>
  <si>
    <t>13-04-2021</t>
  </si>
  <si>
    <t>18-04-2021</t>
  </si>
  <si>
    <t>TKT147610</t>
  </si>
  <si>
    <t>CUST82959</t>
  </si>
  <si>
    <t>28-03-2022</t>
  </si>
  <si>
    <t>TKT754887</t>
  </si>
  <si>
    <t>CUST89077</t>
  </si>
  <si>
    <t>13-04-2022</t>
  </si>
  <si>
    <t>TKT612110</t>
  </si>
  <si>
    <t>CUST31276</t>
  </si>
  <si>
    <t>26-03-2021</t>
  </si>
  <si>
    <t>TKT172630</t>
  </si>
  <si>
    <t>CUST93415</t>
  </si>
  <si>
    <t>27-03-2020</t>
  </si>
  <si>
    <t>TKT244147</t>
  </si>
  <si>
    <t>CUST26450</t>
  </si>
  <si>
    <t>15-07-2021</t>
  </si>
  <si>
    <t>TKT274999</t>
  </si>
  <si>
    <t>CUST48642</t>
  </si>
  <si>
    <t>TKT958246</t>
  </si>
  <si>
    <t>CUST65387</t>
  </si>
  <si>
    <t>TKT100761</t>
  </si>
  <si>
    <t>CUST73227</t>
  </si>
  <si>
    <t>TKT698104</t>
  </si>
  <si>
    <t>CUST42057</t>
  </si>
  <si>
    <t>TKT373597</t>
  </si>
  <si>
    <t>CUST78763</t>
  </si>
  <si>
    <t>TKT405426</t>
  </si>
  <si>
    <t>CUST99375</t>
  </si>
  <si>
    <t>13-02-2023</t>
  </si>
  <si>
    <t>TKT823118</t>
  </si>
  <si>
    <t>CUST21019</t>
  </si>
  <si>
    <t>TKT247177</t>
  </si>
  <si>
    <t>CUST96455</t>
  </si>
  <si>
    <t>TKT331558</t>
  </si>
  <si>
    <t>CUST35839</t>
  </si>
  <si>
    <t>25-05-2020</t>
  </si>
  <si>
    <t>TKT555201</t>
  </si>
  <si>
    <t>CUST17603</t>
  </si>
  <si>
    <t>30-01-2023</t>
  </si>
  <si>
    <t>TKT473550</t>
  </si>
  <si>
    <t>CUST37292</t>
  </si>
  <si>
    <t>TKT236483</t>
  </si>
  <si>
    <t>CUST30619</t>
  </si>
  <si>
    <t>28-04-2022</t>
  </si>
  <si>
    <t>TKT215902</t>
  </si>
  <si>
    <t>CUST55747</t>
  </si>
  <si>
    <t>TKT543959</t>
  </si>
  <si>
    <t>CUST38426</t>
  </si>
  <si>
    <t>TKT547469</t>
  </si>
  <si>
    <t>CUST15821</t>
  </si>
  <si>
    <t>TKT413136</t>
  </si>
  <si>
    <t>CUST59313</t>
  </si>
  <si>
    <t>TKT111076</t>
  </si>
  <si>
    <t>CUST94117</t>
  </si>
  <si>
    <t>TKT708771</t>
  </si>
  <si>
    <t>CUST63188</t>
  </si>
  <si>
    <t>TKT580935</t>
  </si>
  <si>
    <t>CUST58087</t>
  </si>
  <si>
    <t>TKT854999</t>
  </si>
  <si>
    <t>CUST55985</t>
  </si>
  <si>
    <t>26-12-2022</t>
  </si>
  <si>
    <t>TKT112307</t>
  </si>
  <si>
    <t>CUST97667</t>
  </si>
  <si>
    <t>15-01-2022</t>
  </si>
  <si>
    <t>TKT903042</t>
  </si>
  <si>
    <t>CUST83167</t>
  </si>
  <si>
    <t>19-12-2021</t>
  </si>
  <si>
    <t>TKT217549</t>
  </si>
  <si>
    <t>CUST21168</t>
  </si>
  <si>
    <t>TKT908808</t>
  </si>
  <si>
    <t>CUST58707</t>
  </si>
  <si>
    <t>27-10-2020</t>
  </si>
  <si>
    <t>TKT997220</t>
  </si>
  <si>
    <t>CUST14465</t>
  </si>
  <si>
    <t>TKT335527</t>
  </si>
  <si>
    <t>CUST26198</t>
  </si>
  <si>
    <t>27-09-2023</t>
  </si>
  <si>
    <t>TKT974792</t>
  </si>
  <si>
    <t>CUST29759</t>
  </si>
  <si>
    <t>TKT202708</t>
  </si>
  <si>
    <t>CUST95821</t>
  </si>
  <si>
    <t>24-08-2020</t>
  </si>
  <si>
    <t>TKT999421</t>
  </si>
  <si>
    <t>CUST92993</t>
  </si>
  <si>
    <t>23-12-2022</t>
  </si>
  <si>
    <t>TKT399642</t>
  </si>
  <si>
    <t>CUST71302</t>
  </si>
  <si>
    <t>19-11-2022</t>
  </si>
  <si>
    <t>TKT435404</t>
  </si>
  <si>
    <t>CUST24394</t>
  </si>
  <si>
    <t>TKT673403</t>
  </si>
  <si>
    <t>CUST48513</t>
  </si>
  <si>
    <t>TKT633130</t>
  </si>
  <si>
    <t>CUST46964</t>
  </si>
  <si>
    <t>16-03-2021</t>
  </si>
  <si>
    <t>TKT489352</t>
  </si>
  <si>
    <t>CUST44984</t>
  </si>
  <si>
    <t>TKT775026</t>
  </si>
  <si>
    <t>CUST71398</t>
  </si>
  <si>
    <t>TKT722698</t>
  </si>
  <si>
    <t>CUST10523</t>
  </si>
  <si>
    <t>23-04-2023</t>
  </si>
  <si>
    <t>TKT523459</t>
  </si>
  <si>
    <t>CUST33145</t>
  </si>
  <si>
    <t>TKT238329</t>
  </si>
  <si>
    <t>CUST57434</t>
  </si>
  <si>
    <t>23-03-2020</t>
  </si>
  <si>
    <t>TKT192532</t>
  </si>
  <si>
    <t>CUST39063</t>
  </si>
  <si>
    <t>TKT834165</t>
  </si>
  <si>
    <t>CUST25336</t>
  </si>
  <si>
    <t>TKT682323</t>
  </si>
  <si>
    <t>CUST97365</t>
  </si>
  <si>
    <t>22-12-2022</t>
  </si>
  <si>
    <t>TKT599321</t>
  </si>
  <si>
    <t>CUST33638</t>
  </si>
  <si>
    <t>TKT665014</t>
  </si>
  <si>
    <t>CUST29208</t>
  </si>
  <si>
    <t>TKT898126</t>
  </si>
  <si>
    <t>CUST91032</t>
  </si>
  <si>
    <t>25-06-2023</t>
  </si>
  <si>
    <t>TKT127236</t>
  </si>
  <si>
    <t>CUST17646</t>
  </si>
  <si>
    <t>TKT113453</t>
  </si>
  <si>
    <t>CUST43127</t>
  </si>
  <si>
    <t>TKT518386</t>
  </si>
  <si>
    <t>CUST65083</t>
  </si>
  <si>
    <t>TKT895543</t>
  </si>
  <si>
    <t>CUST46754</t>
  </si>
  <si>
    <t>TKT875483</t>
  </si>
  <si>
    <t>CUST71457</t>
  </si>
  <si>
    <t>TKT589503</t>
  </si>
  <si>
    <t>CUST76341</t>
  </si>
  <si>
    <t>TKT557431</t>
  </si>
  <si>
    <t>CUST29137</t>
  </si>
  <si>
    <t>TKT821538</t>
  </si>
  <si>
    <t>CUST52189</t>
  </si>
  <si>
    <t>TKT145929</t>
  </si>
  <si>
    <t>CUST39726</t>
  </si>
  <si>
    <t>16-08-2024</t>
  </si>
  <si>
    <t>TKT721388</t>
  </si>
  <si>
    <t>CUST99089</t>
  </si>
  <si>
    <t>TKT986179</t>
  </si>
  <si>
    <t>CUST23934</t>
  </si>
  <si>
    <t>TKT655353</t>
  </si>
  <si>
    <t>CUST81031</t>
  </si>
  <si>
    <t>24-09-2022</t>
  </si>
  <si>
    <t>TKT843714</t>
  </si>
  <si>
    <t>CUST93202</t>
  </si>
  <si>
    <t>TKT717666</t>
  </si>
  <si>
    <t>CUST15665</t>
  </si>
  <si>
    <t>TKT693266</t>
  </si>
  <si>
    <t>CUST59282</t>
  </si>
  <si>
    <t>TKT843760</t>
  </si>
  <si>
    <t>CUST78849</t>
  </si>
  <si>
    <t>TKT359711</t>
  </si>
  <si>
    <t>CUST37300</t>
  </si>
  <si>
    <t>21-12-2022</t>
  </si>
  <si>
    <t>TKT821617</t>
  </si>
  <si>
    <t>CUST45080</t>
  </si>
  <si>
    <t>TKT991648</t>
  </si>
  <si>
    <t>CUST75609</t>
  </si>
  <si>
    <t>TKT357812</t>
  </si>
  <si>
    <t>CUST22275</t>
  </si>
  <si>
    <t>TKT510025</t>
  </si>
  <si>
    <t>CUST93770</t>
  </si>
  <si>
    <t>TKT662267</t>
  </si>
  <si>
    <t>CUST21939</t>
  </si>
  <si>
    <t>TKT682819</t>
  </si>
  <si>
    <t>CUST49128</t>
  </si>
  <si>
    <t>31-03-2020</t>
  </si>
  <si>
    <t>TKT329623</t>
  </si>
  <si>
    <t>TKT186820</t>
  </si>
  <si>
    <t>CUST21593</t>
  </si>
  <si>
    <t>TKT375893</t>
  </si>
  <si>
    <t>CUST47353</t>
  </si>
  <si>
    <t>TKT349806</t>
  </si>
  <si>
    <t>CUST47919</t>
  </si>
  <si>
    <t>TKT785464</t>
  </si>
  <si>
    <t>CUST95363</t>
  </si>
  <si>
    <t>13-02-2024</t>
  </si>
  <si>
    <t>TKT533338</t>
  </si>
  <si>
    <t>CUST24877</t>
  </si>
  <si>
    <t>TKT679435</t>
  </si>
  <si>
    <t>CUST44632</t>
  </si>
  <si>
    <t>15-07-2023</t>
  </si>
  <si>
    <t>TKT584479</t>
  </si>
  <si>
    <t>CUST19025</t>
  </si>
  <si>
    <t>TKT946245</t>
  </si>
  <si>
    <t>CUST84972</t>
  </si>
  <si>
    <t>14-04-2023</t>
  </si>
  <si>
    <t>TKT197889</t>
  </si>
  <si>
    <t>CUST46465</t>
  </si>
  <si>
    <t>TKT908951</t>
  </si>
  <si>
    <t>CUST36471</t>
  </si>
  <si>
    <t>31-10-2021</t>
  </si>
  <si>
    <t>TKT373340</t>
  </si>
  <si>
    <t>CUST21393</t>
  </si>
  <si>
    <t>TKT396443</t>
  </si>
  <si>
    <t>CUST56337</t>
  </si>
  <si>
    <t>28-05-2021</t>
  </si>
  <si>
    <t>TKT318712</t>
  </si>
  <si>
    <t>CUST36037</t>
  </si>
  <si>
    <t>TKT523441</t>
  </si>
  <si>
    <t>CUST27153</t>
  </si>
  <si>
    <t>TKT190316</t>
  </si>
  <si>
    <t>CUST56717</t>
  </si>
  <si>
    <t>TKT835178</t>
  </si>
  <si>
    <t>CUST74813</t>
  </si>
  <si>
    <t>TKT308008</t>
  </si>
  <si>
    <t>CUST56830</t>
  </si>
  <si>
    <t>TKT883798</t>
  </si>
  <si>
    <t>CUST19372</t>
  </si>
  <si>
    <t>TKT476932</t>
  </si>
  <si>
    <t>CUST81694</t>
  </si>
  <si>
    <t>19-05-2021</t>
  </si>
  <si>
    <t>TKT633161</t>
  </si>
  <si>
    <t>CUST92284</t>
  </si>
  <si>
    <t>TKT535855</t>
  </si>
  <si>
    <t>CUST53923</t>
  </si>
  <si>
    <t>TKT186425</t>
  </si>
  <si>
    <t>CUST56594</t>
  </si>
  <si>
    <t>TKT637995</t>
  </si>
  <si>
    <t>CUST42237</t>
  </si>
  <si>
    <t>16-06-2022</t>
  </si>
  <si>
    <t>TKT416227</t>
  </si>
  <si>
    <t>CUST37240</t>
  </si>
  <si>
    <t>17-10-2024</t>
  </si>
  <si>
    <t>TKT814708</t>
  </si>
  <si>
    <t>CUST21271</t>
  </si>
  <si>
    <t>21-03-2020</t>
  </si>
  <si>
    <t>TKT939099</t>
  </si>
  <si>
    <t>CUST74743</t>
  </si>
  <si>
    <t>TKT571852</t>
  </si>
  <si>
    <t>CUST12539</t>
  </si>
  <si>
    <t>18-08-2021</t>
  </si>
  <si>
    <t>TKT774131</t>
  </si>
  <si>
    <t>CUST34812</t>
  </si>
  <si>
    <t>TKT861159</t>
  </si>
  <si>
    <t>CUST69103</t>
  </si>
  <si>
    <t>30-10-2022</t>
  </si>
  <si>
    <t>TKT611516</t>
  </si>
  <si>
    <t>CUST93647</t>
  </si>
  <si>
    <t>20-05-2023</t>
  </si>
  <si>
    <t>15-06-2023</t>
  </si>
  <si>
    <t>TKT143468</t>
  </si>
  <si>
    <t>CUST78314</t>
  </si>
  <si>
    <t>TKT690621</t>
  </si>
  <si>
    <t>CUST98805</t>
  </si>
  <si>
    <t>TKT952315</t>
  </si>
  <si>
    <t>CUST11862</t>
  </si>
  <si>
    <t>TKT939172</t>
  </si>
  <si>
    <t>CUST19407</t>
  </si>
  <si>
    <t>16-02-2022</t>
  </si>
  <si>
    <t>TKT225023</t>
  </si>
  <si>
    <t>CUST48995</t>
  </si>
  <si>
    <t>TKT686047</t>
  </si>
  <si>
    <t>CUST29609</t>
  </si>
  <si>
    <t>TKT106485</t>
  </si>
  <si>
    <t>CUST65874</t>
  </si>
  <si>
    <t>TKT922610</t>
  </si>
  <si>
    <t>CUST75917</t>
  </si>
  <si>
    <t>17-11-2023</t>
  </si>
  <si>
    <t>TKT743957</t>
  </si>
  <si>
    <t>CUST95027</t>
  </si>
  <si>
    <t>TKT927915</t>
  </si>
  <si>
    <t>CUST10649</t>
  </si>
  <si>
    <t>TKT110725</t>
  </si>
  <si>
    <t>CUST49696</t>
  </si>
  <si>
    <t>TKT206475</t>
  </si>
  <si>
    <t>CUST76579</t>
  </si>
  <si>
    <t>TKT700011</t>
  </si>
  <si>
    <t>CUST69331</t>
  </si>
  <si>
    <t>TKT477697</t>
  </si>
  <si>
    <t>CUST96175</t>
  </si>
  <si>
    <t>TKT251373</t>
  </si>
  <si>
    <t>CUST58583</t>
  </si>
  <si>
    <t>TKT495828</t>
  </si>
  <si>
    <t>CUST64878</t>
  </si>
  <si>
    <t>27-01-2024</t>
  </si>
  <si>
    <t>TKT471079</t>
  </si>
  <si>
    <t>CUST37862</t>
  </si>
  <si>
    <t>TKT763779</t>
  </si>
  <si>
    <t>CUST18374</t>
  </si>
  <si>
    <t>TKT537528</t>
  </si>
  <si>
    <t>CUST65680</t>
  </si>
  <si>
    <t>TKT247616</t>
  </si>
  <si>
    <t>CUST52257</t>
  </si>
  <si>
    <t>TKT416442</t>
  </si>
  <si>
    <t>CUST51168</t>
  </si>
  <si>
    <t>TKT408557</t>
  </si>
  <si>
    <t>CUST63074</t>
  </si>
  <si>
    <t>TKT633868</t>
  </si>
  <si>
    <t>CUST54210</t>
  </si>
  <si>
    <t>TKT255825</t>
  </si>
  <si>
    <t>CUST99368</t>
  </si>
  <si>
    <t>18-12-2022</t>
  </si>
  <si>
    <t>TKT566106</t>
  </si>
  <si>
    <t>CUST70468</t>
  </si>
  <si>
    <t>TKT466289</t>
  </si>
  <si>
    <t>CUST18623</t>
  </si>
  <si>
    <t>TKT608023</t>
  </si>
  <si>
    <t>CUST16477</t>
  </si>
  <si>
    <t>23-12-2020</t>
  </si>
  <si>
    <t>TKT264125</t>
  </si>
  <si>
    <t>CUST54910</t>
  </si>
  <si>
    <t>TKT207318</t>
  </si>
  <si>
    <t>CUST40629</t>
  </si>
  <si>
    <t>TKT608967</t>
  </si>
  <si>
    <t>TKT209622</t>
  </si>
  <si>
    <t>CUST59040</t>
  </si>
  <si>
    <t>TKT654622</t>
  </si>
  <si>
    <t>CUST89189</t>
  </si>
  <si>
    <t>TKT248640</t>
  </si>
  <si>
    <t>CUST12545</t>
  </si>
  <si>
    <t>13-08-2024</t>
  </si>
  <si>
    <t>TKT793704</t>
  </si>
  <si>
    <t>CUST59796</t>
  </si>
  <si>
    <t>29-11-2023</t>
  </si>
  <si>
    <t>TKT271410</t>
  </si>
  <si>
    <t>CUST16009</t>
  </si>
  <si>
    <t>TKT201659</t>
  </si>
  <si>
    <t>CUST32259</t>
  </si>
  <si>
    <t>TKT418708</t>
  </si>
  <si>
    <t>CUST84254</t>
  </si>
  <si>
    <t>TKT257287</t>
  </si>
  <si>
    <t>CUST99765</t>
  </si>
  <si>
    <t>TKT987443</t>
  </si>
  <si>
    <t>CUST89318</t>
  </si>
  <si>
    <t>TKT451953</t>
  </si>
  <si>
    <t>CUST41780</t>
  </si>
  <si>
    <t>TKT673124</t>
  </si>
  <si>
    <t>CUST88244</t>
  </si>
  <si>
    <t>TKT503382</t>
  </si>
  <si>
    <t>CUST24361</t>
  </si>
  <si>
    <t>TKT671835</t>
  </si>
  <si>
    <t>CUST60081</t>
  </si>
  <si>
    <t>TKT446619</t>
  </si>
  <si>
    <t>CUST58952</t>
  </si>
  <si>
    <t>TKT922354</t>
  </si>
  <si>
    <t>CUST37426</t>
  </si>
  <si>
    <t>TKT568169</t>
  </si>
  <si>
    <t>CUST69094</t>
  </si>
  <si>
    <t>24-03-2024</t>
  </si>
  <si>
    <t>TKT637456</t>
  </si>
  <si>
    <t>CUST75756</t>
  </si>
  <si>
    <t>TKT294308</t>
  </si>
  <si>
    <t>CUST29634</t>
  </si>
  <si>
    <t>TKT346627</t>
  </si>
  <si>
    <t>CUST54758</t>
  </si>
  <si>
    <t>TKT428405</t>
  </si>
  <si>
    <t>CUST52633</t>
  </si>
  <si>
    <t>TKT306611</t>
  </si>
  <si>
    <t>CUST61602</t>
  </si>
  <si>
    <t>22-06-2020</t>
  </si>
  <si>
    <t>TKT913813</t>
  </si>
  <si>
    <t>CUST26454</t>
  </si>
  <si>
    <t>13-04-2020</t>
  </si>
  <si>
    <t>TKT525902</t>
  </si>
  <si>
    <t>CUST91084</t>
  </si>
  <si>
    <t>TKT847582</t>
  </si>
  <si>
    <t>CUST96674</t>
  </si>
  <si>
    <t>TKT206332</t>
  </si>
  <si>
    <t>CUST87376</t>
  </si>
  <si>
    <t>TKT771320</t>
  </si>
  <si>
    <t>CUST82682</t>
  </si>
  <si>
    <t>TKT539279</t>
  </si>
  <si>
    <t>CUST90108</t>
  </si>
  <si>
    <t>18-07-2023</t>
  </si>
  <si>
    <t>TKT306644</t>
  </si>
  <si>
    <t>CUST74532</t>
  </si>
  <si>
    <t>TKT161293</t>
  </si>
  <si>
    <t>CUST38285</t>
  </si>
  <si>
    <t>TKT851076</t>
  </si>
  <si>
    <t>CUST19830</t>
  </si>
  <si>
    <t>TKT356208</t>
  </si>
  <si>
    <t>CUST57501</t>
  </si>
  <si>
    <t>TKT973002</t>
  </si>
  <si>
    <t>CUST80521</t>
  </si>
  <si>
    <t>TKT825647</t>
  </si>
  <si>
    <t>CUST28357</t>
  </si>
  <si>
    <t>TKT693932</t>
  </si>
  <si>
    <t>CUST62467</t>
  </si>
  <si>
    <t>16-11-2022</t>
  </si>
  <si>
    <t>TKT253698</t>
  </si>
  <si>
    <t>CUST16128</t>
  </si>
  <si>
    <t>TKT979426</t>
  </si>
  <si>
    <t>CUST39790</t>
  </si>
  <si>
    <t>TKT255892</t>
  </si>
  <si>
    <t>CUST28636</t>
  </si>
  <si>
    <t>TKT728952</t>
  </si>
  <si>
    <t>CUST84397</t>
  </si>
  <si>
    <t>TKT759106</t>
  </si>
  <si>
    <t>CUST39598</t>
  </si>
  <si>
    <t>25-08-2020</t>
  </si>
  <si>
    <t>TKT618376</t>
  </si>
  <si>
    <t>CUST27054</t>
  </si>
  <si>
    <t>20-02-2021</t>
  </si>
  <si>
    <t>TKT316721</t>
  </si>
  <si>
    <t>CUST10357</t>
  </si>
  <si>
    <t>TKT309217</t>
  </si>
  <si>
    <t>CUST68720</t>
  </si>
  <si>
    <t>TKT246814</t>
  </si>
  <si>
    <t>CUST96120</t>
  </si>
  <si>
    <t>TKT550579</t>
  </si>
  <si>
    <t>CUST53712</t>
  </si>
  <si>
    <t>TKT856407</t>
  </si>
  <si>
    <t>CUST98165</t>
  </si>
  <si>
    <t>TKT638901</t>
  </si>
  <si>
    <t>CUST32253</t>
  </si>
  <si>
    <t>TKT579858</t>
  </si>
  <si>
    <t>CUST91316</t>
  </si>
  <si>
    <t>26-08-2021</t>
  </si>
  <si>
    <t>TKT523158</t>
  </si>
  <si>
    <t>CUST47449</t>
  </si>
  <si>
    <t>TKT483746</t>
  </si>
  <si>
    <t>CUST44065</t>
  </si>
  <si>
    <t>TKT492004</t>
  </si>
  <si>
    <t>CUST71080</t>
  </si>
  <si>
    <t>TKT342868</t>
  </si>
  <si>
    <t>CUST22845</t>
  </si>
  <si>
    <t>TKT217836</t>
  </si>
  <si>
    <t>CUST63823</t>
  </si>
  <si>
    <t>20-10-2022</t>
  </si>
  <si>
    <t>TKT895282</t>
  </si>
  <si>
    <t>CUST28394</t>
  </si>
  <si>
    <t>TKT415891</t>
  </si>
  <si>
    <t>CUST55395</t>
  </si>
  <si>
    <t>29-06-2021</t>
  </si>
  <si>
    <t>TKT389852</t>
  </si>
  <si>
    <t>CUST26452</t>
  </si>
  <si>
    <t>TKT863440</t>
  </si>
  <si>
    <t>CUST33853</t>
  </si>
  <si>
    <t>22-01-2020</t>
  </si>
  <si>
    <t>TKT941176</t>
  </si>
  <si>
    <t>CUST56718</t>
  </si>
  <si>
    <t>27-11-2024</t>
  </si>
  <si>
    <t>TKT802716</t>
  </si>
  <si>
    <t>CUST49209</t>
  </si>
  <si>
    <t>TKT290121</t>
  </si>
  <si>
    <t>CUST77655</t>
  </si>
  <si>
    <t>29-08-2022</t>
  </si>
  <si>
    <t>TKT565358</t>
  </si>
  <si>
    <t>CUST92081</t>
  </si>
  <si>
    <t>TKT837482</t>
  </si>
  <si>
    <t>CUST63911</t>
  </si>
  <si>
    <t>31-10-2022</t>
  </si>
  <si>
    <t>TKT827871</t>
  </si>
  <si>
    <t>CUST20010</t>
  </si>
  <si>
    <t>TKT792047</t>
  </si>
  <si>
    <t>CUST66495</t>
  </si>
  <si>
    <t>TKT829720</t>
  </si>
  <si>
    <t>CUST30571</t>
  </si>
  <si>
    <t>TKT357265</t>
  </si>
  <si>
    <t>CUST94239</t>
  </si>
  <si>
    <t>TKT648903</t>
  </si>
  <si>
    <t>CUST90756</t>
  </si>
  <si>
    <t>TKT355147</t>
  </si>
  <si>
    <t>CUST60177</t>
  </si>
  <si>
    <t>TKT651693</t>
  </si>
  <si>
    <t>CUST76032</t>
  </si>
  <si>
    <t>TKT307656</t>
  </si>
  <si>
    <t>CUST77257</t>
  </si>
  <si>
    <t>TKT684274</t>
  </si>
  <si>
    <t>13-11-2024</t>
  </si>
  <si>
    <t>TKT795535</t>
  </si>
  <si>
    <t>CUST29901</t>
  </si>
  <si>
    <t>TKT165581</t>
  </si>
  <si>
    <t>CUST38844</t>
  </si>
  <si>
    <t>18-03-2022</t>
  </si>
  <si>
    <t>TKT767466</t>
  </si>
  <si>
    <t>CUST14720</t>
  </si>
  <si>
    <t>31-07-2020</t>
  </si>
  <si>
    <t>TKT856883</t>
  </si>
  <si>
    <t>CUST93935</t>
  </si>
  <si>
    <t>TKT232275</t>
  </si>
  <si>
    <t>CUST61851</t>
  </si>
  <si>
    <t>15-05-2022</t>
  </si>
  <si>
    <t>TKT836856</t>
  </si>
  <si>
    <t>CUST81352</t>
  </si>
  <si>
    <t>TKT703219</t>
  </si>
  <si>
    <t>CUST56073</t>
  </si>
  <si>
    <t>TKT368547</t>
  </si>
  <si>
    <t>CUST43211</t>
  </si>
  <si>
    <t>TKT857675</t>
  </si>
  <si>
    <t>CUST16809</t>
  </si>
  <si>
    <t>TKT119077</t>
  </si>
  <si>
    <t>CUST72614</t>
  </si>
  <si>
    <t>TKT226838</t>
  </si>
  <si>
    <t>CUST36189</t>
  </si>
  <si>
    <t>TKT807463</t>
  </si>
  <si>
    <t>CUST36171</t>
  </si>
  <si>
    <t>TKT261634</t>
  </si>
  <si>
    <t>CUST81713</t>
  </si>
  <si>
    <t>TKT626142</t>
  </si>
  <si>
    <t>CUST24876</t>
  </si>
  <si>
    <t>26-12-2020</t>
  </si>
  <si>
    <t>TKT371937</t>
  </si>
  <si>
    <t>CUST94077</t>
  </si>
  <si>
    <t>TKT830447</t>
  </si>
  <si>
    <t>CUST97799</t>
  </si>
  <si>
    <t>TKT385174</t>
  </si>
  <si>
    <t>CUST21306</t>
  </si>
  <si>
    <t>TKT465021</t>
  </si>
  <si>
    <t>CUST58535</t>
  </si>
  <si>
    <t>TKT234665</t>
  </si>
  <si>
    <t>CUST98943</t>
  </si>
  <si>
    <t>TKT335984</t>
  </si>
  <si>
    <t>CUST96082</t>
  </si>
  <si>
    <t>TKT476298</t>
  </si>
  <si>
    <t>CUST45172</t>
  </si>
  <si>
    <t>16-02-2020</t>
  </si>
  <si>
    <t>TKT771291</t>
  </si>
  <si>
    <t>CUST50927</t>
  </si>
  <si>
    <t>23-05-2024</t>
  </si>
  <si>
    <t>27-05-2024</t>
  </si>
  <si>
    <t>TKT315672</t>
  </si>
  <si>
    <t>CUST89803</t>
  </si>
  <si>
    <t>TKT446973</t>
  </si>
  <si>
    <t>CUST35830</t>
  </si>
  <si>
    <t>TKT319955</t>
  </si>
  <si>
    <t>CUST97227</t>
  </si>
  <si>
    <t>TKT736137</t>
  </si>
  <si>
    <t>TKT625214</t>
  </si>
  <si>
    <t>CUST29775</t>
  </si>
  <si>
    <t>17-09-2020</t>
  </si>
  <si>
    <t>TKT698614</t>
  </si>
  <si>
    <t>CUST52410</t>
  </si>
  <si>
    <t>TKT161536</t>
  </si>
  <si>
    <t>CUST56607</t>
  </si>
  <si>
    <t>TKT592320</t>
  </si>
  <si>
    <t>CUST57491</t>
  </si>
  <si>
    <t>TKT243781</t>
  </si>
  <si>
    <t>CUST37651</t>
  </si>
  <si>
    <t>17-08-2023</t>
  </si>
  <si>
    <t>TKT655955</t>
  </si>
  <si>
    <t>CUST12123</t>
  </si>
  <si>
    <t>TKT929413</t>
  </si>
  <si>
    <t>CUST50088</t>
  </si>
  <si>
    <t>TKT539169</t>
  </si>
  <si>
    <t>CUST62537</t>
  </si>
  <si>
    <t>TKT840640</t>
  </si>
  <si>
    <t>CUST71229</t>
  </si>
  <si>
    <t>TKT990448</t>
  </si>
  <si>
    <t>CUST20337</t>
  </si>
  <si>
    <t>TKT885737</t>
  </si>
  <si>
    <t>CUST60197</t>
  </si>
  <si>
    <t>TKT270969</t>
  </si>
  <si>
    <t>CUST55878</t>
  </si>
  <si>
    <t>TKT705133</t>
  </si>
  <si>
    <t>CUST13942</t>
  </si>
  <si>
    <t>TKT299554</t>
  </si>
  <si>
    <t>CUST31222</t>
  </si>
  <si>
    <t>TKT498566</t>
  </si>
  <si>
    <t>CUST22502</t>
  </si>
  <si>
    <t>27-02-2021</t>
  </si>
  <si>
    <t>TKT903609</t>
  </si>
  <si>
    <t>CUST70335</t>
  </si>
  <si>
    <t>15-01-2023</t>
  </si>
  <si>
    <t>TKT690129</t>
  </si>
  <si>
    <t>CUST64794</t>
  </si>
  <si>
    <t>TKT164573</t>
  </si>
  <si>
    <t>CUST89580</t>
  </si>
  <si>
    <t>TKT604713</t>
  </si>
  <si>
    <t>CUST70478</t>
  </si>
  <si>
    <t>TKT125518</t>
  </si>
  <si>
    <t>CUST82767</t>
  </si>
  <si>
    <t>TKT707463</t>
  </si>
  <si>
    <t>CUST31054</t>
  </si>
  <si>
    <t>TKT902028</t>
  </si>
  <si>
    <t>CUST91045</t>
  </si>
  <si>
    <t>TKT186641</t>
  </si>
  <si>
    <t>CUST94594</t>
  </si>
  <si>
    <t>TKT646827</t>
  </si>
  <si>
    <t>CUST90039</t>
  </si>
  <si>
    <t>TKT561373</t>
  </si>
  <si>
    <t>CUST90373</t>
  </si>
  <si>
    <t>TKT802754</t>
  </si>
  <si>
    <t>CUST59652</t>
  </si>
  <si>
    <t>TKT451860</t>
  </si>
  <si>
    <t>CUST13704</t>
  </si>
  <si>
    <t>TKT991384</t>
  </si>
  <si>
    <t>CUST42251</t>
  </si>
  <si>
    <t>23-11-2021</t>
  </si>
  <si>
    <t>TKT331765</t>
  </si>
  <si>
    <t>CUST19363</t>
  </si>
  <si>
    <t>15-03-2024</t>
  </si>
  <si>
    <t>TKT767171</t>
  </si>
  <si>
    <t>CUST88855</t>
  </si>
  <si>
    <t>28-07-2020</t>
  </si>
  <si>
    <t>TKT413424</t>
  </si>
  <si>
    <t>CUST45438</t>
  </si>
  <si>
    <t>TKT255438</t>
  </si>
  <si>
    <t>CUST15851</t>
  </si>
  <si>
    <t>TKT148007</t>
  </si>
  <si>
    <t>CUST43161</t>
  </si>
  <si>
    <t>26-02-2021</t>
  </si>
  <si>
    <t>TKT680025</t>
  </si>
  <si>
    <t>CUST26078</t>
  </si>
  <si>
    <t>TKT957921</t>
  </si>
  <si>
    <t>CUST56444</t>
  </si>
  <si>
    <t>TKT740582</t>
  </si>
  <si>
    <t>CUST67314</t>
  </si>
  <si>
    <t>TKT430766</t>
  </si>
  <si>
    <t>CUST54355</t>
  </si>
  <si>
    <t>20-02-2020</t>
  </si>
  <si>
    <t>22-02-2020</t>
  </si>
  <si>
    <t>TKT782253</t>
  </si>
  <si>
    <t>CUST64686</t>
  </si>
  <si>
    <t>TKT246548</t>
  </si>
  <si>
    <t>CUST72585</t>
  </si>
  <si>
    <t>TKT547673</t>
  </si>
  <si>
    <t>CUST39762</t>
  </si>
  <si>
    <t>TKT482693</t>
  </si>
  <si>
    <t>CUST85370</t>
  </si>
  <si>
    <t>TKT355776</t>
  </si>
  <si>
    <t>CUST83187</t>
  </si>
  <si>
    <t>21-05-2022</t>
  </si>
  <si>
    <t>TKT811815</t>
  </si>
  <si>
    <t>CUST61968</t>
  </si>
  <si>
    <t>TKT348274</t>
  </si>
  <si>
    <t>CUST48222</t>
  </si>
  <si>
    <t>24-05-2020</t>
  </si>
  <si>
    <t>TKT221779</t>
  </si>
  <si>
    <t>CUST92662</t>
  </si>
  <si>
    <t>TKT346585</t>
  </si>
  <si>
    <t>CUST16331</t>
  </si>
  <si>
    <t>TKT824499</t>
  </si>
  <si>
    <t>CUST28771</t>
  </si>
  <si>
    <t>25-12-2023</t>
  </si>
  <si>
    <t>TKT394908</t>
  </si>
  <si>
    <t>CUST10847</t>
  </si>
  <si>
    <t>TKT341427</t>
  </si>
  <si>
    <t>CUST57844</t>
  </si>
  <si>
    <t>TKT135242</t>
  </si>
  <si>
    <t>CUST44314</t>
  </si>
  <si>
    <t>TKT917748</t>
  </si>
  <si>
    <t>CUST85177</t>
  </si>
  <si>
    <t>TKT499063</t>
  </si>
  <si>
    <t>CUST49318</t>
  </si>
  <si>
    <t>TKT524646</t>
  </si>
  <si>
    <t>CUST80699</t>
  </si>
  <si>
    <t>TKT385033</t>
  </si>
  <si>
    <t>CUST24018</t>
  </si>
  <si>
    <t>TKT413872</t>
  </si>
  <si>
    <t>CUST30615</t>
  </si>
  <si>
    <t>TKT696896</t>
  </si>
  <si>
    <t>CUST30646</t>
  </si>
  <si>
    <t>16-11-2021</t>
  </si>
  <si>
    <t>18-11-2021</t>
  </si>
  <si>
    <t>TKT334840</t>
  </si>
  <si>
    <t>CUST53353</t>
  </si>
  <si>
    <t>TKT546232</t>
  </si>
  <si>
    <t>CUST35184</t>
  </si>
  <si>
    <t>TKT140485</t>
  </si>
  <si>
    <t>CUST12270</t>
  </si>
  <si>
    <t>TKT345918</t>
  </si>
  <si>
    <t>CUST35923</t>
  </si>
  <si>
    <t>TKT634882</t>
  </si>
  <si>
    <t>CUST54975</t>
  </si>
  <si>
    <t>22-04-2021</t>
  </si>
  <si>
    <t>TKT941466</t>
  </si>
  <si>
    <t>CUST23468</t>
  </si>
  <si>
    <t>16-10-2020</t>
  </si>
  <si>
    <t>TKT653657</t>
  </si>
  <si>
    <t>CUST48774</t>
  </si>
  <si>
    <t>TKT558544</t>
  </si>
  <si>
    <t>CUST20576</t>
  </si>
  <si>
    <t>TKT750281</t>
  </si>
  <si>
    <t>CUST45230</t>
  </si>
  <si>
    <t>23-01-2020</t>
  </si>
  <si>
    <t>TKT251363</t>
  </si>
  <si>
    <t>CUST80832</t>
  </si>
  <si>
    <t>TKT253810</t>
  </si>
  <si>
    <t>CUST88481</t>
  </si>
  <si>
    <t>TKT593256</t>
  </si>
  <si>
    <t>CUST86743</t>
  </si>
  <si>
    <t>TKT955822</t>
  </si>
  <si>
    <t>CUST31484</t>
  </si>
  <si>
    <t>TKT742469</t>
  </si>
  <si>
    <t>CUST79667</t>
  </si>
  <si>
    <t>20-06-2022</t>
  </si>
  <si>
    <t>TKT295720</t>
  </si>
  <si>
    <t>CUST76450</t>
  </si>
  <si>
    <t>27-04-2020</t>
  </si>
  <si>
    <t>TKT832539</t>
  </si>
  <si>
    <t>CUST73698</t>
  </si>
  <si>
    <t>TKT464682</t>
  </si>
  <si>
    <t>CUST14846</t>
  </si>
  <si>
    <t>TKT668723</t>
  </si>
  <si>
    <t>CUST76175</t>
  </si>
  <si>
    <t>TKT609095</t>
  </si>
  <si>
    <t>CUST90613</t>
  </si>
  <si>
    <t>17-04-2021</t>
  </si>
  <si>
    <t>TKT593539</t>
  </si>
  <si>
    <t>CUST53533</t>
  </si>
  <si>
    <t>TKT333297</t>
  </si>
  <si>
    <t>CUST79549</t>
  </si>
  <si>
    <t>TKT804730</t>
  </si>
  <si>
    <t>CUST56232</t>
  </si>
  <si>
    <t>TKT293316</t>
  </si>
  <si>
    <t>CUST68145</t>
  </si>
  <si>
    <t>TKT327880</t>
  </si>
  <si>
    <t>CUST60278</t>
  </si>
  <si>
    <t>TKT230224</t>
  </si>
  <si>
    <t>CUST99950</t>
  </si>
  <si>
    <t>TKT447641</t>
  </si>
  <si>
    <t>CUST18828</t>
  </si>
  <si>
    <t>TKT279388</t>
  </si>
  <si>
    <t>CUST29861</t>
  </si>
  <si>
    <t>TKT673466</t>
  </si>
  <si>
    <t>CUST84005</t>
  </si>
  <si>
    <t>TKT152212</t>
  </si>
  <si>
    <t>CUST66319</t>
  </si>
  <si>
    <t>28-06-2020</t>
  </si>
  <si>
    <t>TKT580415</t>
  </si>
  <si>
    <t>CUST45992</t>
  </si>
  <si>
    <t>23-08-2022</t>
  </si>
  <si>
    <t>TKT645284</t>
  </si>
  <si>
    <t>CUST66885</t>
  </si>
  <si>
    <t>TKT557345</t>
  </si>
  <si>
    <t>CUST36722</t>
  </si>
  <si>
    <t>TKT909033</t>
  </si>
  <si>
    <t>CUST51361</t>
  </si>
  <si>
    <t>TKT876979</t>
  </si>
  <si>
    <t>CUST64214</t>
  </si>
  <si>
    <t>TKT926271</t>
  </si>
  <si>
    <t>CUST41155</t>
  </si>
  <si>
    <t>TKT879834</t>
  </si>
  <si>
    <t>CUST12418</t>
  </si>
  <si>
    <t>24-08-2022</t>
  </si>
  <si>
    <t>TKT228576</t>
  </si>
  <si>
    <t>CUST96372</t>
  </si>
  <si>
    <t>23-08-2020</t>
  </si>
  <si>
    <t>TKT713173</t>
  </si>
  <si>
    <t>CUST85564</t>
  </si>
  <si>
    <t>TKT777048</t>
  </si>
  <si>
    <t>CUST24312</t>
  </si>
  <si>
    <t>TKT398672</t>
  </si>
  <si>
    <t>CUST19478</t>
  </si>
  <si>
    <t>30-05-2020</t>
  </si>
  <si>
    <t>TKT642507</t>
  </si>
  <si>
    <t>CUST32610</t>
  </si>
  <si>
    <t>TKT863648</t>
  </si>
  <si>
    <t>CUST85010</t>
  </si>
  <si>
    <t>TKT836292</t>
  </si>
  <si>
    <t>CUST88731</t>
  </si>
  <si>
    <t>TKT803498</t>
  </si>
  <si>
    <t>CUST98349</t>
  </si>
  <si>
    <t>TKT703370</t>
  </si>
  <si>
    <t>TKT875574</t>
  </si>
  <si>
    <t>CUST99104</t>
  </si>
  <si>
    <t>TKT554390</t>
  </si>
  <si>
    <t>CUST92743</t>
  </si>
  <si>
    <t>TKT387128</t>
  </si>
  <si>
    <t>CUST75491</t>
  </si>
  <si>
    <t>TKT110738</t>
  </si>
  <si>
    <t>CUST28638</t>
  </si>
  <si>
    <t>TKT653590</t>
  </si>
  <si>
    <t>CUST31046</t>
  </si>
  <si>
    <t>TKT294369</t>
  </si>
  <si>
    <t>CUST20801</t>
  </si>
  <si>
    <t>TKT486401</t>
  </si>
  <si>
    <t>CUST28644</t>
  </si>
  <si>
    <t>30-12-2021</t>
  </si>
  <si>
    <t>TKT822524</t>
  </si>
  <si>
    <t>CUST89314</t>
  </si>
  <si>
    <t>TKT339571</t>
  </si>
  <si>
    <t>CUST25765</t>
  </si>
  <si>
    <t>19-07-2020</t>
  </si>
  <si>
    <t>TKT347565</t>
  </si>
  <si>
    <t>CUST26631</t>
  </si>
  <si>
    <t>30-08-2022</t>
  </si>
  <si>
    <t>TKT320548</t>
  </si>
  <si>
    <t>CUST69666</t>
  </si>
  <si>
    <t>26-01-2022</t>
  </si>
  <si>
    <t>TKT398592</t>
  </si>
  <si>
    <t>CUST46661</t>
  </si>
  <si>
    <t>TKT825971</t>
  </si>
  <si>
    <t>CUST90285</t>
  </si>
  <si>
    <t>TKT840136</t>
  </si>
  <si>
    <t>TKT484076</t>
  </si>
  <si>
    <t>CUST81150</t>
  </si>
  <si>
    <t>TKT785597</t>
  </si>
  <si>
    <t>CUST90981</t>
  </si>
  <si>
    <t>19-01-2020</t>
  </si>
  <si>
    <t>TKT843101</t>
  </si>
  <si>
    <t>CUST18076</t>
  </si>
  <si>
    <t>30-01-2024</t>
  </si>
  <si>
    <t>TKT468281</t>
  </si>
  <si>
    <t>CUST54611</t>
  </si>
  <si>
    <t>TKT776564</t>
  </si>
  <si>
    <t>CUST21611</t>
  </si>
  <si>
    <t>22-04-2020</t>
  </si>
  <si>
    <t>TKT129966</t>
  </si>
  <si>
    <t>CUST86730</t>
  </si>
  <si>
    <t>TKT292113</t>
  </si>
  <si>
    <t>CUST81043</t>
  </si>
  <si>
    <t>26-05-2024</t>
  </si>
  <si>
    <t>22-06-2024</t>
  </si>
  <si>
    <t>TKT671284</t>
  </si>
  <si>
    <t>CUST34992</t>
  </si>
  <si>
    <t>TKT462404</t>
  </si>
  <si>
    <t>CUST93603</t>
  </si>
  <si>
    <t>13-08-2022</t>
  </si>
  <si>
    <t>TKT489610</t>
  </si>
  <si>
    <t>CUST26432</t>
  </si>
  <si>
    <t>TKT289686</t>
  </si>
  <si>
    <t>CUST94649</t>
  </si>
  <si>
    <t>TKT331324</t>
  </si>
  <si>
    <t>CUST22734</t>
  </si>
  <si>
    <t>TKT952254</t>
  </si>
  <si>
    <t>CUST21059</t>
  </si>
  <si>
    <t>25-04-2022</t>
  </si>
  <si>
    <t>16-05-2022</t>
  </si>
  <si>
    <t>TKT556531</t>
  </si>
  <si>
    <t>TKT527851</t>
  </si>
  <si>
    <t>CUST40862</t>
  </si>
  <si>
    <t>16-05-2020</t>
  </si>
  <si>
    <t>TKT111501</t>
  </si>
  <si>
    <t>CUST45342</t>
  </si>
  <si>
    <t>TKT265723</t>
  </si>
  <si>
    <t>CUST37469</t>
  </si>
  <si>
    <t>26-12-2021</t>
  </si>
  <si>
    <t>TKT530862</t>
  </si>
  <si>
    <t>CUST91019</t>
  </si>
  <si>
    <t>19-04-2023</t>
  </si>
  <si>
    <t>TKT651109</t>
  </si>
  <si>
    <t>CUST36340</t>
  </si>
  <si>
    <t>27-07-2024</t>
  </si>
  <si>
    <t>TKT284866</t>
  </si>
  <si>
    <t>CUST29243</t>
  </si>
  <si>
    <t>TKT185595</t>
  </si>
  <si>
    <t>CUST26889</t>
  </si>
  <si>
    <t>TKT799784</t>
  </si>
  <si>
    <t>CUST77947</t>
  </si>
  <si>
    <t>13-09-2022</t>
  </si>
  <si>
    <t>28-09-2022</t>
  </si>
  <si>
    <t>TKT134949</t>
  </si>
  <si>
    <t>CUST40375</t>
  </si>
  <si>
    <t>TKT957514</t>
  </si>
  <si>
    <t>CUST36136</t>
  </si>
  <si>
    <t>TKT935941</t>
  </si>
  <si>
    <t>CUST88518</t>
  </si>
  <si>
    <t>24-06-2022</t>
  </si>
  <si>
    <t>TKT756087</t>
  </si>
  <si>
    <t>CUST97463</t>
  </si>
  <si>
    <t>28-04-2023</t>
  </si>
  <si>
    <t>TKT102638</t>
  </si>
  <si>
    <t>CUST62735</t>
  </si>
  <si>
    <t>13-12-2023</t>
  </si>
  <si>
    <t>TKT376714</t>
  </si>
  <si>
    <t>CUST45094</t>
  </si>
  <si>
    <t>TKT143455</t>
  </si>
  <si>
    <t>CUST20753</t>
  </si>
  <si>
    <t>TKT571537</t>
  </si>
  <si>
    <t>CUST93238</t>
  </si>
  <si>
    <t>TKT428174</t>
  </si>
  <si>
    <t>CUST29521</t>
  </si>
  <si>
    <t>TKT635058</t>
  </si>
  <si>
    <t>CUST76249</t>
  </si>
  <si>
    <t>TKT524101</t>
  </si>
  <si>
    <t>CUST94623</t>
  </si>
  <si>
    <t>21-08-2024</t>
  </si>
  <si>
    <t>TKT766737</t>
  </si>
  <si>
    <t>CUST64799</t>
  </si>
  <si>
    <t>TKT370532</t>
  </si>
  <si>
    <t>CUST88810</t>
  </si>
  <si>
    <t>TKT259711</t>
  </si>
  <si>
    <t>CUST85782</t>
  </si>
  <si>
    <t>TKT183532</t>
  </si>
  <si>
    <t>CUST28378</t>
  </si>
  <si>
    <t>TKT950381</t>
  </si>
  <si>
    <t>CUST49098</t>
  </si>
  <si>
    <t>16-05-2021</t>
  </si>
  <si>
    <t>TKT259935</t>
  </si>
  <si>
    <t>CUST70101</t>
  </si>
  <si>
    <t>TKT489220</t>
  </si>
  <si>
    <t>CUST42604</t>
  </si>
  <si>
    <t>TKT970711</t>
  </si>
  <si>
    <t>CUST90407</t>
  </si>
  <si>
    <t>TKT825828</t>
  </si>
  <si>
    <t>CUST36443</t>
  </si>
  <si>
    <t>TKT368888</t>
  </si>
  <si>
    <t>CUST45280</t>
  </si>
  <si>
    <t>TKT789586</t>
  </si>
  <si>
    <t>CUST87947</t>
  </si>
  <si>
    <t>16-06-2021</t>
  </si>
  <si>
    <t>TKT826004</t>
  </si>
  <si>
    <t>CUST71588</t>
  </si>
  <si>
    <t>TKT488101</t>
  </si>
  <si>
    <t>CUST37475</t>
  </si>
  <si>
    <t>23-04-2022</t>
  </si>
  <si>
    <t>TKT368397</t>
  </si>
  <si>
    <t>CUST41965</t>
  </si>
  <si>
    <t>TKT399614</t>
  </si>
  <si>
    <t>CUST76927</t>
  </si>
  <si>
    <t>27-04-2023</t>
  </si>
  <si>
    <t>TKT940530</t>
  </si>
  <si>
    <t>CUST38892</t>
  </si>
  <si>
    <t>22-02-2021</t>
  </si>
  <si>
    <t>TKT408741</t>
  </si>
  <si>
    <t>CUST39181</t>
  </si>
  <si>
    <t>TKT354675</t>
  </si>
  <si>
    <t>CUST15150</t>
  </si>
  <si>
    <t>TKT946156</t>
  </si>
  <si>
    <t>CUST25013</t>
  </si>
  <si>
    <t>TKT769752</t>
  </si>
  <si>
    <t>CUST49176</t>
  </si>
  <si>
    <t>TKT467849</t>
  </si>
  <si>
    <t>CUST59460</t>
  </si>
  <si>
    <t>TKT782881</t>
  </si>
  <si>
    <t>CUST21232</t>
  </si>
  <si>
    <t>20-07-2020</t>
  </si>
  <si>
    <t>TKT351748</t>
  </si>
  <si>
    <t>CUST15922</t>
  </si>
  <si>
    <t>TKT556968</t>
  </si>
  <si>
    <t>CUST45486</t>
  </si>
  <si>
    <t>30-05-2022</t>
  </si>
  <si>
    <t>TKT788669</t>
  </si>
  <si>
    <t>CUST50443</t>
  </si>
  <si>
    <t>13-11-2021</t>
  </si>
  <si>
    <t>TKT730504</t>
  </si>
  <si>
    <t>CUST94968</t>
  </si>
  <si>
    <t>TKT988880</t>
  </si>
  <si>
    <t>CUST52726</t>
  </si>
  <si>
    <t>29-09-2020</t>
  </si>
  <si>
    <t>TKT425720</t>
  </si>
  <si>
    <t>CUST32149</t>
  </si>
  <si>
    <t>15-02-2021</t>
  </si>
  <si>
    <t>TKT381164</t>
  </si>
  <si>
    <t>CUST40545</t>
  </si>
  <si>
    <t>TKT402673</t>
  </si>
  <si>
    <t>CUST58906</t>
  </si>
  <si>
    <t>20-12-2024</t>
  </si>
  <si>
    <t>TKT800847</t>
  </si>
  <si>
    <t>CUST62685</t>
  </si>
  <si>
    <t>16-08-2021</t>
  </si>
  <si>
    <t>TKT845942</t>
  </si>
  <si>
    <t>CUST56239</t>
  </si>
  <si>
    <t>TKT680647</t>
  </si>
  <si>
    <t>CUST67814</t>
  </si>
  <si>
    <t>TKT127299</t>
  </si>
  <si>
    <t>CUST56968</t>
  </si>
  <si>
    <t>TKT103682</t>
  </si>
  <si>
    <t>CUST92436</t>
  </si>
  <si>
    <t>TKT406549</t>
  </si>
  <si>
    <t>CUST45224</t>
  </si>
  <si>
    <t>TKT958413</t>
  </si>
  <si>
    <t>CUST70599</t>
  </si>
  <si>
    <t>TKT829372</t>
  </si>
  <si>
    <t>CUST86040</t>
  </si>
  <si>
    <t>TKT412404</t>
  </si>
  <si>
    <t>CUST99891</t>
  </si>
  <si>
    <t>18-10-2023</t>
  </si>
  <si>
    <t>TKT281204</t>
  </si>
  <si>
    <t>CUST52533</t>
  </si>
  <si>
    <t>TKT485551</t>
  </si>
  <si>
    <t>CUST91512</t>
  </si>
  <si>
    <t>13-06-2022</t>
  </si>
  <si>
    <t>TKT988562</t>
  </si>
  <si>
    <t>CUST96026</t>
  </si>
  <si>
    <t>TKT105798</t>
  </si>
  <si>
    <t>CUST49461</t>
  </si>
  <si>
    <t>29-05-2023</t>
  </si>
  <si>
    <t>TKT733843</t>
  </si>
  <si>
    <t>CUST65047</t>
  </si>
  <si>
    <t>TKT960562</t>
  </si>
  <si>
    <t>CUST35408</t>
  </si>
  <si>
    <t>TKT114099</t>
  </si>
  <si>
    <t>CUST31334</t>
  </si>
  <si>
    <t>TKT501233</t>
  </si>
  <si>
    <t>CUST91853</t>
  </si>
  <si>
    <t>TKT432841</t>
  </si>
  <si>
    <t>CUST66403</t>
  </si>
  <si>
    <t>TKT620084</t>
  </si>
  <si>
    <t>CUST26018</t>
  </si>
  <si>
    <t>29-05-2024</t>
  </si>
  <si>
    <t>TKT921156</t>
  </si>
  <si>
    <t>CUST51690</t>
  </si>
  <si>
    <t>TKT451356</t>
  </si>
  <si>
    <t>CUST19166</t>
  </si>
  <si>
    <t>16-07-2024</t>
  </si>
  <si>
    <t>TKT794230</t>
  </si>
  <si>
    <t>CUST13296</t>
  </si>
  <si>
    <t>TKT117183</t>
  </si>
  <si>
    <t>CUST40181</t>
  </si>
  <si>
    <t>TKT348041</t>
  </si>
  <si>
    <t>CUST97583</t>
  </si>
  <si>
    <t>TKT268725</t>
  </si>
  <si>
    <t>CUST88374</t>
  </si>
  <si>
    <t>TKT395033</t>
  </si>
  <si>
    <t>CUST52824</t>
  </si>
  <si>
    <t>TKT364698</t>
  </si>
  <si>
    <t>CUST73855</t>
  </si>
  <si>
    <t>TKT611774</t>
  </si>
  <si>
    <t>CUST58833</t>
  </si>
  <si>
    <t>TKT498423</t>
  </si>
  <si>
    <t>CUST87457</t>
  </si>
  <si>
    <t>TKT242061</t>
  </si>
  <si>
    <t>CUST46258</t>
  </si>
  <si>
    <t>TKT526057</t>
  </si>
  <si>
    <t>CUST13366</t>
  </si>
  <si>
    <t>TKT617066</t>
  </si>
  <si>
    <t>CUST71649</t>
  </si>
  <si>
    <t>TKT939846</t>
  </si>
  <si>
    <t>TKT335648</t>
  </si>
  <si>
    <t>CUST84865</t>
  </si>
  <si>
    <t>22-05-2020</t>
  </si>
  <si>
    <t>TKT611512</t>
  </si>
  <si>
    <t>CUST66676</t>
  </si>
  <si>
    <t>TKT954301</t>
  </si>
  <si>
    <t>CUST80159</t>
  </si>
  <si>
    <t>TKT736221</t>
  </si>
  <si>
    <t>CUST70513</t>
  </si>
  <si>
    <t>TKT914922</t>
  </si>
  <si>
    <t>CUST17089</t>
  </si>
  <si>
    <t>TKT445060</t>
  </si>
  <si>
    <t>CUST43581</t>
  </si>
  <si>
    <t>TKT704198</t>
  </si>
  <si>
    <t>CUST34979</t>
  </si>
  <si>
    <t>TKT504087</t>
  </si>
  <si>
    <t>CUST70265</t>
  </si>
  <si>
    <t>TKT222344</t>
  </si>
  <si>
    <t>CUST89224</t>
  </si>
  <si>
    <t>14-06-2022</t>
  </si>
  <si>
    <t>TKT185807</t>
  </si>
  <si>
    <t>CUST31280</t>
  </si>
  <si>
    <t>TKT257394</t>
  </si>
  <si>
    <t>CUST66570</t>
  </si>
  <si>
    <t>TKT321207</t>
  </si>
  <si>
    <t>CUST96665</t>
  </si>
  <si>
    <t>TKT362781</t>
  </si>
  <si>
    <t>CUST76886</t>
  </si>
  <si>
    <t>TKT703210</t>
  </si>
  <si>
    <t>CUST11262</t>
  </si>
  <si>
    <t>TKT777105</t>
  </si>
  <si>
    <t>CUST77033</t>
  </si>
  <si>
    <t>TKT950240</t>
  </si>
  <si>
    <t>CUST50105</t>
  </si>
  <si>
    <t>31-07-2022</t>
  </si>
  <si>
    <t>TKT305679</t>
  </si>
  <si>
    <t>CUST16217</t>
  </si>
  <si>
    <t>TKT469024</t>
  </si>
  <si>
    <t>CUST24250</t>
  </si>
  <si>
    <t>TKT780585</t>
  </si>
  <si>
    <t>CUST73003</t>
  </si>
  <si>
    <t>22-08-2020</t>
  </si>
  <si>
    <t>18-09-2020</t>
  </si>
  <si>
    <t>TKT718476</t>
  </si>
  <si>
    <t>CUST80517</t>
  </si>
  <si>
    <t>TKT224639</t>
  </si>
  <si>
    <t>CUST59225</t>
  </si>
  <si>
    <t>TKT145489</t>
  </si>
  <si>
    <t>CUST90590</t>
  </si>
  <si>
    <t>24-07-2023</t>
  </si>
  <si>
    <t>TKT769043</t>
  </si>
  <si>
    <t>CUST96469</t>
  </si>
  <si>
    <t>20-02-2022</t>
  </si>
  <si>
    <t>TKT436848</t>
  </si>
  <si>
    <t>CUST19586</t>
  </si>
  <si>
    <t>26-11-2021</t>
  </si>
  <si>
    <t>TKT836562</t>
  </si>
  <si>
    <t>CUST60651</t>
  </si>
  <si>
    <t>18-07-2021</t>
  </si>
  <si>
    <t>TKT828098</t>
  </si>
  <si>
    <t>CUST45620</t>
  </si>
  <si>
    <t>TKT568400</t>
  </si>
  <si>
    <t>CUST30378</t>
  </si>
  <si>
    <t>TKT351428</t>
  </si>
  <si>
    <t>CUST62725</t>
  </si>
  <si>
    <t>TKT486174</t>
  </si>
  <si>
    <t>CUST16189</t>
  </si>
  <si>
    <t>TKT471167</t>
  </si>
  <si>
    <t>CUST83412</t>
  </si>
  <si>
    <t>TKT761426</t>
  </si>
  <si>
    <t>CUST20251</t>
  </si>
  <si>
    <t>22-05-2024</t>
  </si>
  <si>
    <t>TKT790656</t>
  </si>
  <si>
    <t>CUST23883</t>
  </si>
  <si>
    <t>TKT808750</t>
  </si>
  <si>
    <t>CUST56099</t>
  </si>
  <si>
    <t>13-06-2024</t>
  </si>
  <si>
    <t>TKT202821</t>
  </si>
  <si>
    <t>TKT898212</t>
  </si>
  <si>
    <t>CUST65334</t>
  </si>
  <si>
    <t>TKT449201</t>
  </si>
  <si>
    <t>CUST92827</t>
  </si>
  <si>
    <t>TKT550341</t>
  </si>
  <si>
    <t>CUST89777</t>
  </si>
  <si>
    <t>TKT768571</t>
  </si>
  <si>
    <t>CUST96563</t>
  </si>
  <si>
    <t>TKT453920</t>
  </si>
  <si>
    <t>CUST20383</t>
  </si>
  <si>
    <t>TKT747890</t>
  </si>
  <si>
    <t>CUST13597</t>
  </si>
  <si>
    <t>TKT714234</t>
  </si>
  <si>
    <t>CUST46526</t>
  </si>
  <si>
    <t>TKT125965</t>
  </si>
  <si>
    <t>CUST71045</t>
  </si>
  <si>
    <t>TKT665676</t>
  </si>
  <si>
    <t>CUST37076</t>
  </si>
  <si>
    <t>21-01-2025</t>
  </si>
  <si>
    <t>TKT754209</t>
  </si>
  <si>
    <t>CUST95842</t>
  </si>
  <si>
    <t>27-12-2023</t>
  </si>
  <si>
    <t>TKT838423</t>
  </si>
  <si>
    <t>CUST84355</t>
  </si>
  <si>
    <t>23-05-2023</t>
  </si>
  <si>
    <t>TKT910558</t>
  </si>
  <si>
    <t>CUST33177</t>
  </si>
  <si>
    <t>27-06-2023</t>
  </si>
  <si>
    <t>TKT873703</t>
  </si>
  <si>
    <t>CUST85573</t>
  </si>
  <si>
    <t>TKT553132</t>
  </si>
  <si>
    <t>CUST46604</t>
  </si>
  <si>
    <t>28-08-2022</t>
  </si>
  <si>
    <t>TKT342855</t>
  </si>
  <si>
    <t>CUST35688</t>
  </si>
  <si>
    <t>TKT140923</t>
  </si>
  <si>
    <t>CUST90716</t>
  </si>
  <si>
    <t>TKT359535</t>
  </si>
  <si>
    <t>CUST32492</t>
  </si>
  <si>
    <t>TKT312121</t>
  </si>
  <si>
    <t>CUST17956</t>
  </si>
  <si>
    <t>TKT940227</t>
  </si>
  <si>
    <t>CUST49706</t>
  </si>
  <si>
    <t>TKT586487</t>
  </si>
  <si>
    <t>CUST23665</t>
  </si>
  <si>
    <t>TKT525018</t>
  </si>
  <si>
    <t>CUST69777</t>
  </si>
  <si>
    <t>TKT960724</t>
  </si>
  <si>
    <t>CUST29432</t>
  </si>
  <si>
    <t>TKT999969</t>
  </si>
  <si>
    <t>CUST82362</t>
  </si>
  <si>
    <t>TKT816198</t>
  </si>
  <si>
    <t>CUST31493</t>
  </si>
  <si>
    <t>TKT456152</t>
  </si>
  <si>
    <t>CUST68811</t>
  </si>
  <si>
    <t>TKT781385</t>
  </si>
  <si>
    <t>CUST55352</t>
  </si>
  <si>
    <t>TKT174985</t>
  </si>
  <si>
    <t>CUST49533</t>
  </si>
  <si>
    <t>TKT926513</t>
  </si>
  <si>
    <t>CUST18065</t>
  </si>
  <si>
    <t>TKT321751</t>
  </si>
  <si>
    <t>CUST12405</t>
  </si>
  <si>
    <t>TKT320656</t>
  </si>
  <si>
    <t>CUST62750</t>
  </si>
  <si>
    <t>TKT211707</t>
  </si>
  <si>
    <t>CUST97797</t>
  </si>
  <si>
    <t>TKT207536</t>
  </si>
  <si>
    <t>CUST40944</t>
  </si>
  <si>
    <t>TKT663536</t>
  </si>
  <si>
    <t>CUST27236</t>
  </si>
  <si>
    <t>TKT210466</t>
  </si>
  <si>
    <t>CUST43788</t>
  </si>
  <si>
    <t>TKT475869</t>
  </si>
  <si>
    <t>CUST94518</t>
  </si>
  <si>
    <t>TKT105026</t>
  </si>
  <si>
    <t>CUST80350</t>
  </si>
  <si>
    <t>TKT259996</t>
  </si>
  <si>
    <t>CUST59640</t>
  </si>
  <si>
    <t>TKT797462</t>
  </si>
  <si>
    <t>CUST87787</t>
  </si>
  <si>
    <t>15-09-2023</t>
  </si>
  <si>
    <t>TKT689225</t>
  </si>
  <si>
    <t>CUST26131</t>
  </si>
  <si>
    <t>31-12-2020</t>
  </si>
  <si>
    <t>TKT701036</t>
  </si>
  <si>
    <t>CUST26847</t>
  </si>
  <si>
    <t>TKT212283</t>
  </si>
  <si>
    <t>CUST99180</t>
  </si>
  <si>
    <t>30-07-2021</t>
  </si>
  <si>
    <t>TKT680740</t>
  </si>
  <si>
    <t>CUST99166</t>
  </si>
  <si>
    <t>25-09-2022</t>
  </si>
  <si>
    <t>TKT439536</t>
  </si>
  <si>
    <t>CUST58797</t>
  </si>
  <si>
    <t>TKT686540</t>
  </si>
  <si>
    <t>CUST36064</t>
  </si>
  <si>
    <t>TKT863120</t>
  </si>
  <si>
    <t>CUST33499</t>
  </si>
  <si>
    <t>TKT308065</t>
  </si>
  <si>
    <t>CUST78290</t>
  </si>
  <si>
    <t>TKT714979</t>
  </si>
  <si>
    <t>CUST30223</t>
  </si>
  <si>
    <t>TKT218150</t>
  </si>
  <si>
    <t>CUST89336</t>
  </si>
  <si>
    <t>TKT549279</t>
  </si>
  <si>
    <t>CUST66383</t>
  </si>
  <si>
    <t>15-07-2024</t>
  </si>
  <si>
    <t>TKT851908</t>
  </si>
  <si>
    <t>CUST70394</t>
  </si>
  <si>
    <t>25-01-2022</t>
  </si>
  <si>
    <t>TKT798080</t>
  </si>
  <si>
    <t>CUST59223</t>
  </si>
  <si>
    <t>TKT688946</t>
  </si>
  <si>
    <t>CUST52585</t>
  </si>
  <si>
    <t>TKT546635</t>
  </si>
  <si>
    <t>CUST75161</t>
  </si>
  <si>
    <t>24-03-2022</t>
  </si>
  <si>
    <t>TKT175836</t>
  </si>
  <si>
    <t>CUST69050</t>
  </si>
  <si>
    <t>TKT580891</t>
  </si>
  <si>
    <t>CUST88315</t>
  </si>
  <si>
    <t>TKT807870</t>
  </si>
  <si>
    <t>CUST24653</t>
  </si>
  <si>
    <t>TKT794206</t>
  </si>
  <si>
    <t>CUST55040</t>
  </si>
  <si>
    <t>TKT187147</t>
  </si>
  <si>
    <t>CUST49828</t>
  </si>
  <si>
    <t>TKT974423</t>
  </si>
  <si>
    <t>CUST13267</t>
  </si>
  <si>
    <t>TKT173084</t>
  </si>
  <si>
    <t>CUST57729</t>
  </si>
  <si>
    <t>TKT584408</t>
  </si>
  <si>
    <t>CUST16337</t>
  </si>
  <si>
    <t>14-02-2024</t>
  </si>
  <si>
    <t>TKT951640</t>
  </si>
  <si>
    <t>CUST79792</t>
  </si>
  <si>
    <t>TKT178471</t>
  </si>
  <si>
    <t>CUST11316</t>
  </si>
  <si>
    <t>20-12-2020</t>
  </si>
  <si>
    <t>TKT157608</t>
  </si>
  <si>
    <t>CUST17360</t>
  </si>
  <si>
    <t>TKT642836</t>
  </si>
  <si>
    <t>CUST59255</t>
  </si>
  <si>
    <t>23-01-2022</t>
  </si>
  <si>
    <t>TKT950555</t>
  </si>
  <si>
    <t>CUST44824</t>
  </si>
  <si>
    <t>19-12-2024</t>
  </si>
  <si>
    <t>TKT415277</t>
  </si>
  <si>
    <t>CUST89230</t>
  </si>
  <si>
    <t>TKT905277</t>
  </si>
  <si>
    <t>CUST33109</t>
  </si>
  <si>
    <t>27-06-2022</t>
  </si>
  <si>
    <t>TKT784865</t>
  </si>
  <si>
    <t>CUST99151</t>
  </si>
  <si>
    <t>TKT165780</t>
  </si>
  <si>
    <t>CUST21923</t>
  </si>
  <si>
    <t>TKT303941</t>
  </si>
  <si>
    <t>CUST66511</t>
  </si>
  <si>
    <t>TKT525216</t>
  </si>
  <si>
    <t>CUST25458</t>
  </si>
  <si>
    <t>TKT989138</t>
  </si>
  <si>
    <t>CUST88358</t>
  </si>
  <si>
    <t>29-02-2020</t>
  </si>
  <si>
    <t>13-03-2020</t>
  </si>
  <si>
    <t>TKT163911</t>
  </si>
  <si>
    <t>CUST58821</t>
  </si>
  <si>
    <t>TKT740346</t>
  </si>
  <si>
    <t>CUST42262</t>
  </si>
  <si>
    <t>18-08-2020</t>
  </si>
  <si>
    <t>TKT306503</t>
  </si>
  <si>
    <t>CUST52285</t>
  </si>
  <si>
    <t>TKT813707</t>
  </si>
  <si>
    <t>CUST95472</t>
  </si>
  <si>
    <t>26-10-2020</t>
  </si>
  <si>
    <t>TKT864751</t>
  </si>
  <si>
    <t>CUST73033</t>
  </si>
  <si>
    <t>TKT754414</t>
  </si>
  <si>
    <t>CUST56200</t>
  </si>
  <si>
    <t>TKT278741</t>
  </si>
  <si>
    <t>CUST69469</t>
  </si>
  <si>
    <t>31-05-2021</t>
  </si>
  <si>
    <t>20-06-2021</t>
  </si>
  <si>
    <t>TKT429395</t>
  </si>
  <si>
    <t>CUST91075</t>
  </si>
  <si>
    <t>TKT603140</t>
  </si>
  <si>
    <t>CUST88876</t>
  </si>
  <si>
    <t>TKT370913</t>
  </si>
  <si>
    <t>CUST74810</t>
  </si>
  <si>
    <t>TKT974130</t>
  </si>
  <si>
    <t>CUST60560</t>
  </si>
  <si>
    <t>19-05-2022</t>
  </si>
  <si>
    <t>TKT684623</t>
  </si>
  <si>
    <t>CUST13185</t>
  </si>
  <si>
    <t>22-12-2024</t>
  </si>
  <si>
    <t>TKT683787</t>
  </si>
  <si>
    <t>CUST39123</t>
  </si>
  <si>
    <t>TKT574574</t>
  </si>
  <si>
    <t>CUST77027</t>
  </si>
  <si>
    <t>13-04-2023</t>
  </si>
  <si>
    <t>TKT891572</t>
  </si>
  <si>
    <t>CUST36495</t>
  </si>
  <si>
    <t>TKT371564</t>
  </si>
  <si>
    <t>CUST12079</t>
  </si>
  <si>
    <t>TKT762969</t>
  </si>
  <si>
    <t>CUST16297</t>
  </si>
  <si>
    <t>TKT703180</t>
  </si>
  <si>
    <t>CUST14994</t>
  </si>
  <si>
    <t>30-09-2020</t>
  </si>
  <si>
    <t>TKT324620</t>
  </si>
  <si>
    <t>CUST47201</t>
  </si>
  <si>
    <t>TKT694014</t>
  </si>
  <si>
    <t>CUST35472</t>
  </si>
  <si>
    <t>TKT549552</t>
  </si>
  <si>
    <t>CUST73808</t>
  </si>
  <si>
    <t>TKT791826</t>
  </si>
  <si>
    <t>CUST20245</t>
  </si>
  <si>
    <t>23-12-2023</t>
  </si>
  <si>
    <t>TKT591558</t>
  </si>
  <si>
    <t>CUST69423</t>
  </si>
  <si>
    <t>17-11-2024</t>
  </si>
  <si>
    <t>18-11-2024</t>
  </si>
  <si>
    <t>TKT316176</t>
  </si>
  <si>
    <t>CUST59363</t>
  </si>
  <si>
    <t>14-07-2022</t>
  </si>
  <si>
    <t>TKT335067</t>
  </si>
  <si>
    <t>CUST66629</t>
  </si>
  <si>
    <t>16-09-2020</t>
  </si>
  <si>
    <t>TKT120666</t>
  </si>
  <si>
    <t>CUST65353</t>
  </si>
  <si>
    <t>TKT116948</t>
  </si>
  <si>
    <t>CUST89672</t>
  </si>
  <si>
    <t>TKT513241</t>
  </si>
  <si>
    <t>CUST49675</t>
  </si>
  <si>
    <t>14-05-2023</t>
  </si>
  <si>
    <t>TKT777281</t>
  </si>
  <si>
    <t>CUST36520</t>
  </si>
  <si>
    <t>TKT515302</t>
  </si>
  <si>
    <t>CUST21997</t>
  </si>
  <si>
    <t>TKT380956</t>
  </si>
  <si>
    <t>CUST76304</t>
  </si>
  <si>
    <t>TKT922566</t>
  </si>
  <si>
    <t>CUST71200</t>
  </si>
  <si>
    <t>TKT622779</t>
  </si>
  <si>
    <t>CUST89196</t>
  </si>
  <si>
    <t>28-03-2023</t>
  </si>
  <si>
    <t>TKT241484</t>
  </si>
  <si>
    <t>CUST90092</t>
  </si>
  <si>
    <t>TKT757132</t>
  </si>
  <si>
    <t>CUST95263</t>
  </si>
  <si>
    <t>TKT316907</t>
  </si>
  <si>
    <t>CUST84536</t>
  </si>
  <si>
    <t>TKT994521</t>
  </si>
  <si>
    <t>CUST65137</t>
  </si>
  <si>
    <t>TKT712742</t>
  </si>
  <si>
    <t>CUST50489</t>
  </si>
  <si>
    <t>TKT443149</t>
  </si>
  <si>
    <t>CUST29563</t>
  </si>
  <si>
    <t>16-06-2020</t>
  </si>
  <si>
    <t>TKT417099</t>
  </si>
  <si>
    <t>CUST68550</t>
  </si>
  <si>
    <t>TKT715610</t>
  </si>
  <si>
    <t>CUST51652</t>
  </si>
  <si>
    <t>27-02-2024</t>
  </si>
  <si>
    <t>TKT238579</t>
  </si>
  <si>
    <t>CUST46882</t>
  </si>
  <si>
    <t>TKT103689</t>
  </si>
  <si>
    <t>CUST97937</t>
  </si>
  <si>
    <t>22-07-2022</t>
  </si>
  <si>
    <t>TKT203348</t>
  </si>
  <si>
    <t>CUST80683</t>
  </si>
  <si>
    <t>30-11-2022</t>
  </si>
  <si>
    <t>TKT952647</t>
  </si>
  <si>
    <t>CUST55469</t>
  </si>
  <si>
    <t>17-08-2024</t>
  </si>
  <si>
    <t>TKT473926</t>
  </si>
  <si>
    <t>CUST65096</t>
  </si>
  <si>
    <t>TKT612121</t>
  </si>
  <si>
    <t>CUST76883</t>
  </si>
  <si>
    <t>20-10-2024</t>
  </si>
  <si>
    <t>TKT756153</t>
  </si>
  <si>
    <t>CUST52980</t>
  </si>
  <si>
    <t>26-09-2022</t>
  </si>
  <si>
    <t>TKT507439</t>
  </si>
  <si>
    <t>CUST25493</t>
  </si>
  <si>
    <t>TKT411914</t>
  </si>
  <si>
    <t>CUST73096</t>
  </si>
  <si>
    <t>16-01-2023</t>
  </si>
  <si>
    <t>TKT210289</t>
  </si>
  <si>
    <t>CUST14235</t>
  </si>
  <si>
    <t>18-11-2023</t>
  </si>
  <si>
    <t>TKT582084</t>
  </si>
  <si>
    <t>CUST14017</t>
  </si>
  <si>
    <t>TKT435171</t>
  </si>
  <si>
    <t>CUST88486</t>
  </si>
  <si>
    <t>21-05-2021</t>
  </si>
  <si>
    <t>29-05-2021</t>
  </si>
  <si>
    <t>TKT279496</t>
  </si>
  <si>
    <t>CUST66254</t>
  </si>
  <si>
    <t>TKT529336</t>
  </si>
  <si>
    <t>CUST94992</t>
  </si>
  <si>
    <t>TKT318219</t>
  </si>
  <si>
    <t>CUST45141</t>
  </si>
  <si>
    <t>23-11-2023</t>
  </si>
  <si>
    <t>TKT708448</t>
  </si>
  <si>
    <t>CUST14361</t>
  </si>
  <si>
    <t>23-04-2021</t>
  </si>
  <si>
    <t>TKT209128</t>
  </si>
  <si>
    <t>CUST68328</t>
  </si>
  <si>
    <t>24-04-2023</t>
  </si>
  <si>
    <t>26-04-2023</t>
  </si>
  <si>
    <t>TKT970329</t>
  </si>
  <si>
    <t>CUST98448</t>
  </si>
  <si>
    <t>TKT691480</t>
  </si>
  <si>
    <t>CUST54699</t>
  </si>
  <si>
    <t>29-03-2020</t>
  </si>
  <si>
    <t>23-04-2020</t>
  </si>
  <si>
    <t>TKT920027</t>
  </si>
  <si>
    <t>CUST47660</t>
  </si>
  <si>
    <t>24-06-2023</t>
  </si>
  <si>
    <t>TKT583064</t>
  </si>
  <si>
    <t>CUST79264</t>
  </si>
  <si>
    <t>TKT325972</t>
  </si>
  <si>
    <t>CUST59861</t>
  </si>
  <si>
    <t>TKT907476</t>
  </si>
  <si>
    <t>CUST25621</t>
  </si>
  <si>
    <t>15-04-2020</t>
  </si>
  <si>
    <t>TKT598618</t>
  </si>
  <si>
    <t>CUST52417</t>
  </si>
  <si>
    <t>TKT578526</t>
  </si>
  <si>
    <t>CUST59273</t>
  </si>
  <si>
    <t>TKT727330</t>
  </si>
  <si>
    <t>CUST67503</t>
  </si>
  <si>
    <t>TKT896429</t>
  </si>
  <si>
    <t>CUST18043</t>
  </si>
  <si>
    <t>TKT353693</t>
  </si>
  <si>
    <t>CUST32974</t>
  </si>
  <si>
    <t>24-09-2023</t>
  </si>
  <si>
    <t>TKT908345</t>
  </si>
  <si>
    <t>CUST50788</t>
  </si>
  <si>
    <t>TKT731542</t>
  </si>
  <si>
    <t>CUST29576</t>
  </si>
  <si>
    <t>TKT382638</t>
  </si>
  <si>
    <t>CUST15031</t>
  </si>
  <si>
    <t>TKT764752</t>
  </si>
  <si>
    <t>CUST98606</t>
  </si>
  <si>
    <t>21-04-2024</t>
  </si>
  <si>
    <t>TKT871707</t>
  </si>
  <si>
    <t>CUST41510</t>
  </si>
  <si>
    <t>TKT988716</t>
  </si>
  <si>
    <t>CUST85119</t>
  </si>
  <si>
    <t>TKT495127</t>
  </si>
  <si>
    <t>CUST64446</t>
  </si>
  <si>
    <t>TKT522399</t>
  </si>
  <si>
    <t>CUST36206</t>
  </si>
  <si>
    <t>TKT114072</t>
  </si>
  <si>
    <t>CUST74489</t>
  </si>
  <si>
    <t>25-01-2020</t>
  </si>
  <si>
    <t>TKT810078</t>
  </si>
  <si>
    <t>CUST24249</t>
  </si>
  <si>
    <t>TKT638209</t>
  </si>
  <si>
    <t>CUST25846</t>
  </si>
  <si>
    <t>TKT786435</t>
  </si>
  <si>
    <t>CUST60145</t>
  </si>
  <si>
    <t>17-04-2023</t>
  </si>
  <si>
    <t>TKT191888</t>
  </si>
  <si>
    <t>CUST57777</t>
  </si>
  <si>
    <t>TKT829448</t>
  </si>
  <si>
    <t>CUST62075</t>
  </si>
  <si>
    <t>TKT502163</t>
  </si>
  <si>
    <t>CUST78223</t>
  </si>
  <si>
    <t>TKT906618</t>
  </si>
  <si>
    <t>CUST56479</t>
  </si>
  <si>
    <t>TKT211146</t>
  </si>
  <si>
    <t>CUST48818</t>
  </si>
  <si>
    <t>14-12-2021</t>
  </si>
  <si>
    <t>TKT339133</t>
  </si>
  <si>
    <t>CUST17763</t>
  </si>
  <si>
    <t>TKT910070</t>
  </si>
  <si>
    <t>CUST16909</t>
  </si>
  <si>
    <t>TKT959179</t>
  </si>
  <si>
    <t>CUST99080</t>
  </si>
  <si>
    <t>TKT611224</t>
  </si>
  <si>
    <t>CUST41244</t>
  </si>
  <si>
    <t>TKT624931</t>
  </si>
  <si>
    <t>CUST68823</t>
  </si>
  <si>
    <t>TKT825847</t>
  </si>
  <si>
    <t>CUST52501</t>
  </si>
  <si>
    <t>19-02-2023</t>
  </si>
  <si>
    <t>TKT892784</t>
  </si>
  <si>
    <t>CUST97287</t>
  </si>
  <si>
    <t>TKT366176</t>
  </si>
  <si>
    <t>CUST26682</t>
  </si>
  <si>
    <t>23-07-2024</t>
  </si>
  <si>
    <t>TKT901625</t>
  </si>
  <si>
    <t>CUST79099</t>
  </si>
  <si>
    <t>TKT147362</t>
  </si>
  <si>
    <t>CUST30395</t>
  </si>
  <si>
    <t>TKT577033</t>
  </si>
  <si>
    <t>CUST20448</t>
  </si>
  <si>
    <t>25-02-2020</t>
  </si>
  <si>
    <t>TKT884720</t>
  </si>
  <si>
    <t>CUST30827</t>
  </si>
  <si>
    <t>20-03-2022</t>
  </si>
  <si>
    <t>TKT658228</t>
  </si>
  <si>
    <t>CUST41017</t>
  </si>
  <si>
    <t>30-06-2022</t>
  </si>
  <si>
    <t>TKT613047</t>
  </si>
  <si>
    <t>CUST69906</t>
  </si>
  <si>
    <t>TKT686376</t>
  </si>
  <si>
    <t>CUST22665</t>
  </si>
  <si>
    <t>TKT299052</t>
  </si>
  <si>
    <t>CUST90161</t>
  </si>
  <si>
    <t>TKT775779</t>
  </si>
  <si>
    <t>CUST85848</t>
  </si>
  <si>
    <t>TKT239866</t>
  </si>
  <si>
    <t>CUST47107</t>
  </si>
  <si>
    <t>TKT849934</t>
  </si>
  <si>
    <t>CUST75352</t>
  </si>
  <si>
    <t>TKT434036</t>
  </si>
  <si>
    <t>CUST38010</t>
  </si>
  <si>
    <t>TKT608494</t>
  </si>
  <si>
    <t>CUST99435</t>
  </si>
  <si>
    <t>13-10-2023</t>
  </si>
  <si>
    <t>TKT327228</t>
  </si>
  <si>
    <t>CUST40437</t>
  </si>
  <si>
    <t>TKT496753</t>
  </si>
  <si>
    <t>CUST66745</t>
  </si>
  <si>
    <t>TKT372947</t>
  </si>
  <si>
    <t>CUST80981</t>
  </si>
  <si>
    <t>TKT176856</t>
  </si>
  <si>
    <t>CUST24243</t>
  </si>
  <si>
    <t>TKT270300</t>
  </si>
  <si>
    <t>CUST83493</t>
  </si>
  <si>
    <t>22-02-2023</t>
  </si>
  <si>
    <t>TKT658834</t>
  </si>
  <si>
    <t>CUST66163</t>
  </si>
  <si>
    <t>TKT639330</t>
  </si>
  <si>
    <t>CUST93534</t>
  </si>
  <si>
    <t>24-09-2024</t>
  </si>
  <si>
    <t>TKT205489</t>
  </si>
  <si>
    <t>CUST16279</t>
  </si>
  <si>
    <t>TKT791656</t>
  </si>
  <si>
    <t>CUST95127</t>
  </si>
  <si>
    <t>26-04-2022</t>
  </si>
  <si>
    <t>TKT503955</t>
  </si>
  <si>
    <t>CUST74189</t>
  </si>
  <si>
    <t>TKT628236</t>
  </si>
  <si>
    <t>CUST23124</t>
  </si>
  <si>
    <t>TKT957637</t>
  </si>
  <si>
    <t>CUST92651</t>
  </si>
  <si>
    <t>TKT220305</t>
  </si>
  <si>
    <t>CUST28153</t>
  </si>
  <si>
    <t>29-10-2024</t>
  </si>
  <si>
    <t>TKT381928</t>
  </si>
  <si>
    <t>CUST87819</t>
  </si>
  <si>
    <t>TKT677686</t>
  </si>
  <si>
    <t>CUST53689</t>
  </si>
  <si>
    <t>TKT678515</t>
  </si>
  <si>
    <t>CUST74365</t>
  </si>
  <si>
    <t>TKT987420</t>
  </si>
  <si>
    <t>CUST48187</t>
  </si>
  <si>
    <t>31-03-2024</t>
  </si>
  <si>
    <t>16-04-2024</t>
  </si>
  <si>
    <t>TKT991764</t>
  </si>
  <si>
    <t>CUST62081</t>
  </si>
  <si>
    <t>TKT756622</t>
  </si>
  <si>
    <t>CUST36598</t>
  </si>
  <si>
    <t>TKT644693</t>
  </si>
  <si>
    <t>CUST34671</t>
  </si>
  <si>
    <t>TKT990294</t>
  </si>
  <si>
    <t>CUST43990</t>
  </si>
  <si>
    <t>27-05-2022</t>
  </si>
  <si>
    <t>TKT369311</t>
  </si>
  <si>
    <t>CUST25445</t>
  </si>
  <si>
    <t>TKT714955</t>
  </si>
  <si>
    <t>CUST24046</t>
  </si>
  <si>
    <t>TKT841475</t>
  </si>
  <si>
    <t>CUST49599</t>
  </si>
  <si>
    <t>26-06-2022</t>
  </si>
  <si>
    <t>TKT588618</t>
  </si>
  <si>
    <t>CUST73603</t>
  </si>
  <si>
    <t>24-12-2023</t>
  </si>
  <si>
    <t>TKT174214</t>
  </si>
  <si>
    <t>CUST58721</t>
  </si>
  <si>
    <t>24-05-2023</t>
  </si>
  <si>
    <t>TKT999286</t>
  </si>
  <si>
    <t>CUST52772</t>
  </si>
  <si>
    <t>TKT898230</t>
  </si>
  <si>
    <t>CUST66082</t>
  </si>
  <si>
    <t>30-10-2021</t>
  </si>
  <si>
    <t>TKT725177</t>
  </si>
  <si>
    <t>CUST28904</t>
  </si>
  <si>
    <t>TKT709420</t>
  </si>
  <si>
    <t>CUST59545</t>
  </si>
  <si>
    <t>TKT284119</t>
  </si>
  <si>
    <t>CUST68503</t>
  </si>
  <si>
    <t>TKT300094</t>
  </si>
  <si>
    <t>CUST51347</t>
  </si>
  <si>
    <t>26-01-2021</t>
  </si>
  <si>
    <t>TKT401099</t>
  </si>
  <si>
    <t>CUST83905</t>
  </si>
  <si>
    <t>TKT801871</t>
  </si>
  <si>
    <t>CUST84897</t>
  </si>
  <si>
    <t>TKT970663</t>
  </si>
  <si>
    <t>CUST92816</t>
  </si>
  <si>
    <t>TKT833700</t>
  </si>
  <si>
    <t>CUST48200</t>
  </si>
  <si>
    <t>TKT636244</t>
  </si>
  <si>
    <t>CUST70992</t>
  </si>
  <si>
    <t>17-07-2024</t>
  </si>
  <si>
    <t>TKT821561</t>
  </si>
  <si>
    <t>CUST80374</t>
  </si>
  <si>
    <t>TKT597076</t>
  </si>
  <si>
    <t>CUST55882</t>
  </si>
  <si>
    <t>23-10-2021</t>
  </si>
  <si>
    <t>TKT610206</t>
  </si>
  <si>
    <t>CUST38114</t>
  </si>
  <si>
    <t>TKT270650</t>
  </si>
  <si>
    <t>CUST63730</t>
  </si>
  <si>
    <t>TKT439719</t>
  </si>
  <si>
    <t>CUST20298</t>
  </si>
  <si>
    <t>TKT541530</t>
  </si>
  <si>
    <t>CUST41793</t>
  </si>
  <si>
    <t>16-01-2024</t>
  </si>
  <si>
    <t>TKT523096</t>
  </si>
  <si>
    <t>CUST90287</t>
  </si>
  <si>
    <t>TKT500141</t>
  </si>
  <si>
    <t>CUST93746</t>
  </si>
  <si>
    <t>25-08-2021</t>
  </si>
  <si>
    <t>TKT233358</t>
  </si>
  <si>
    <t>CUST27623</t>
  </si>
  <si>
    <t>TKT567220</t>
  </si>
  <si>
    <t>CUST85408</t>
  </si>
  <si>
    <t>TKT450151</t>
  </si>
  <si>
    <t>CUST62703</t>
  </si>
  <si>
    <t>TKT450378</t>
  </si>
  <si>
    <t>CUST26873</t>
  </si>
  <si>
    <t>TKT621640</t>
  </si>
  <si>
    <t>CUST72878</t>
  </si>
  <si>
    <t>TKT414711</t>
  </si>
  <si>
    <t>CUST71214</t>
  </si>
  <si>
    <t>TKT502482</t>
  </si>
  <si>
    <t>CUST68578</t>
  </si>
  <si>
    <t>21-07-2023</t>
  </si>
  <si>
    <t>TKT310255</t>
  </si>
  <si>
    <t>CUST78388</t>
  </si>
  <si>
    <t>13-05-2024</t>
  </si>
  <si>
    <t>TKT261124</t>
  </si>
  <si>
    <t>CUST85374</t>
  </si>
  <si>
    <t>TKT772704</t>
  </si>
  <si>
    <t>CUST34991</t>
  </si>
  <si>
    <t>TKT428606</t>
  </si>
  <si>
    <t>CUST25979</t>
  </si>
  <si>
    <t>TKT751387</t>
  </si>
  <si>
    <t>CUST97157</t>
  </si>
  <si>
    <t>16-11-2020</t>
  </si>
  <si>
    <t>TKT395750</t>
  </si>
  <si>
    <t>CUST10958</t>
  </si>
  <si>
    <t>TKT827449</t>
  </si>
  <si>
    <t>CUST16519</t>
  </si>
  <si>
    <t>TKT256533</t>
  </si>
  <si>
    <t>CUST40182</t>
  </si>
  <si>
    <t>TKT909615</t>
  </si>
  <si>
    <t>CUST66589</t>
  </si>
  <si>
    <t>TKT438177</t>
  </si>
  <si>
    <t>CUST67466</t>
  </si>
  <si>
    <t>TKT335743</t>
  </si>
  <si>
    <t>CUST21882</t>
  </si>
  <si>
    <t>TKT830093</t>
  </si>
  <si>
    <t>CUST50200</t>
  </si>
  <si>
    <t>TKT466240</t>
  </si>
  <si>
    <t>CUST77231</t>
  </si>
  <si>
    <t>TKT516072</t>
  </si>
  <si>
    <t>CUST58975</t>
  </si>
  <si>
    <t>TKT471803</t>
  </si>
  <si>
    <t>CUST70873</t>
  </si>
  <si>
    <t>TKT663416</t>
  </si>
  <si>
    <t>CUST20122</t>
  </si>
  <si>
    <t>17-05-2020</t>
  </si>
  <si>
    <t>TKT557051</t>
  </si>
  <si>
    <t>CUST84556</t>
  </si>
  <si>
    <t>TKT121540</t>
  </si>
  <si>
    <t>CUST45866</t>
  </si>
  <si>
    <t>TKT370445</t>
  </si>
  <si>
    <t>CUST47825</t>
  </si>
  <si>
    <t>30-07-2022</t>
  </si>
  <si>
    <t>TKT966560</t>
  </si>
  <si>
    <t>CUST41406</t>
  </si>
  <si>
    <t>TKT212381</t>
  </si>
  <si>
    <t>CUST32619</t>
  </si>
  <si>
    <t>TKT839319</t>
  </si>
  <si>
    <t>CUST31371</t>
  </si>
  <si>
    <t>TKT743594</t>
  </si>
  <si>
    <t>CUST28377</t>
  </si>
  <si>
    <t>TKT609270</t>
  </si>
  <si>
    <t>CUST61917</t>
  </si>
  <si>
    <t>TKT975586</t>
  </si>
  <si>
    <t>CUST22984</t>
  </si>
  <si>
    <t>29-06-2023</t>
  </si>
  <si>
    <t>TKT442097</t>
  </si>
  <si>
    <t>CUST22582</t>
  </si>
  <si>
    <t>TKT731545</t>
  </si>
  <si>
    <t>CUST54151</t>
  </si>
  <si>
    <t>TKT812084</t>
  </si>
  <si>
    <t>CUST34889</t>
  </si>
  <si>
    <t>TKT966341</t>
  </si>
  <si>
    <t>CUST64078</t>
  </si>
  <si>
    <t>TKT988645</t>
  </si>
  <si>
    <t>CUST10994</t>
  </si>
  <si>
    <t>13-07-2020</t>
  </si>
  <si>
    <t>TKT366892</t>
  </si>
  <si>
    <t>CUST66884</t>
  </si>
  <si>
    <t>TKT665229</t>
  </si>
  <si>
    <t>CUST74463</t>
  </si>
  <si>
    <t>TKT588603</t>
  </si>
  <si>
    <t>CUST58402</t>
  </si>
  <si>
    <t>TKT615856</t>
  </si>
  <si>
    <t>CUST65646</t>
  </si>
  <si>
    <t>TKT851419</t>
  </si>
  <si>
    <t>CUST53039</t>
  </si>
  <si>
    <t>TKT220918</t>
  </si>
  <si>
    <t>CUST89570</t>
  </si>
  <si>
    <t>TKT479978</t>
  </si>
  <si>
    <t>CUST44019</t>
  </si>
  <si>
    <t>TKT923181</t>
  </si>
  <si>
    <t>CUST93104</t>
  </si>
  <si>
    <t>TKT966283</t>
  </si>
  <si>
    <t>CUST22504</t>
  </si>
  <si>
    <t>TKT681243</t>
  </si>
  <si>
    <t>CUST44818</t>
  </si>
  <si>
    <t>15-10-2021</t>
  </si>
  <si>
    <t>TKT422940</t>
  </si>
  <si>
    <t>CUST89081</t>
  </si>
  <si>
    <t>TKT141720</t>
  </si>
  <si>
    <t>CUST75959</t>
  </si>
  <si>
    <t>31-10-2024</t>
  </si>
  <si>
    <t>TKT503907</t>
  </si>
  <si>
    <t>CUST19876</t>
  </si>
  <si>
    <t>TKT424654</t>
  </si>
  <si>
    <t>CUST43095</t>
  </si>
  <si>
    <t>TKT258673</t>
  </si>
  <si>
    <t>CUST35198</t>
  </si>
  <si>
    <t>TKT467391</t>
  </si>
  <si>
    <t>CUST80238</t>
  </si>
  <si>
    <t>TKT433692</t>
  </si>
  <si>
    <t>CUST33858</t>
  </si>
  <si>
    <t>TKT569683</t>
  </si>
  <si>
    <t>CUST81322</t>
  </si>
  <si>
    <t>TKT749017</t>
  </si>
  <si>
    <t>TKT507181</t>
  </si>
  <si>
    <t>CUST54205</t>
  </si>
  <si>
    <t>26-08-2020</t>
  </si>
  <si>
    <t>TKT202446</t>
  </si>
  <si>
    <t>CUST74406</t>
  </si>
  <si>
    <t>15-09-2021</t>
  </si>
  <si>
    <t>TKT190091</t>
  </si>
  <si>
    <t>CUST38219</t>
  </si>
  <si>
    <t>TKT927803</t>
  </si>
  <si>
    <t>CUST47788</t>
  </si>
  <si>
    <t>TKT187608</t>
  </si>
  <si>
    <t>CUST19994</t>
  </si>
  <si>
    <t>TKT112784</t>
  </si>
  <si>
    <t>CUST59373</t>
  </si>
  <si>
    <t>14-09-2024</t>
  </si>
  <si>
    <t>TKT580348</t>
  </si>
  <si>
    <t>CUST97722</t>
  </si>
  <si>
    <t>TKT982174</t>
  </si>
  <si>
    <t>CUST32557</t>
  </si>
  <si>
    <t>TKT467275</t>
  </si>
  <si>
    <t>CUST73400</t>
  </si>
  <si>
    <t>TKT527170</t>
  </si>
  <si>
    <t>CUST16131</t>
  </si>
  <si>
    <t>29-10-2022</t>
  </si>
  <si>
    <t>TKT140589</t>
  </si>
  <si>
    <t>CUST93931</t>
  </si>
  <si>
    <t>TKT640663</t>
  </si>
  <si>
    <t>CUST82665</t>
  </si>
  <si>
    <t>20-01-2022</t>
  </si>
  <si>
    <t>TKT259623</t>
  </si>
  <si>
    <t>CUST17088</t>
  </si>
  <si>
    <t>19-12-2023</t>
  </si>
  <si>
    <t>TKT284472</t>
  </si>
  <si>
    <t>CUST58929</t>
  </si>
  <si>
    <t>TKT649526</t>
  </si>
  <si>
    <t>CUST82629</t>
  </si>
  <si>
    <t>27-12-2024</t>
  </si>
  <si>
    <t>TKT858483</t>
  </si>
  <si>
    <t>CUST36088</t>
  </si>
  <si>
    <t>TKT249779</t>
  </si>
  <si>
    <t>CUST86989</t>
  </si>
  <si>
    <t>TKT136614</t>
  </si>
  <si>
    <t>CUST73123</t>
  </si>
  <si>
    <t>TKT912727</t>
  </si>
  <si>
    <t>CUST68485</t>
  </si>
  <si>
    <t>TKT856456</t>
  </si>
  <si>
    <t>CUST17246</t>
  </si>
  <si>
    <t>TKT922347</t>
  </si>
  <si>
    <t>CUST65398</t>
  </si>
  <si>
    <t>TKT277362</t>
  </si>
  <si>
    <t>CUST27985</t>
  </si>
  <si>
    <t>TKT467151</t>
  </si>
  <si>
    <t>CUST76481</t>
  </si>
  <si>
    <t>19-10-2021</t>
  </si>
  <si>
    <t>TKT713055</t>
  </si>
  <si>
    <t>CUST75525</t>
  </si>
  <si>
    <t>TKT474281</t>
  </si>
  <si>
    <t>CUST21968</t>
  </si>
  <si>
    <t>TKT136768</t>
  </si>
  <si>
    <t>CUST38973</t>
  </si>
  <si>
    <t>TKT861875</t>
  </si>
  <si>
    <t>CUST20234</t>
  </si>
  <si>
    <t>20-04-2021</t>
  </si>
  <si>
    <t>TKT163761</t>
  </si>
  <si>
    <t>CUST66675</t>
  </si>
  <si>
    <t>19-03-2021</t>
  </si>
  <si>
    <t>TKT792263</t>
  </si>
  <si>
    <t>CUST20235</t>
  </si>
  <si>
    <t>28-08-2020</t>
  </si>
  <si>
    <t>TKT521044</t>
  </si>
  <si>
    <t>CUST47138</t>
  </si>
  <si>
    <t>15-12-2023</t>
  </si>
  <si>
    <t>TKT219991</t>
  </si>
  <si>
    <t>CUST76975</t>
  </si>
  <si>
    <t>21-03-2021</t>
  </si>
  <si>
    <t>TKT949347</t>
  </si>
  <si>
    <t>CUST70552</t>
  </si>
  <si>
    <t>22-04-2023</t>
  </si>
  <si>
    <t>TKT767230</t>
  </si>
  <si>
    <t>CUST23298</t>
  </si>
  <si>
    <t>TKT573706</t>
  </si>
  <si>
    <t>CUST31548</t>
  </si>
  <si>
    <t>TKT495187</t>
  </si>
  <si>
    <t>CUST23407</t>
  </si>
  <si>
    <t>TKT128424</t>
  </si>
  <si>
    <t>CUST88280</t>
  </si>
  <si>
    <t>19-06-2020</t>
  </si>
  <si>
    <t>TKT762745</t>
  </si>
  <si>
    <t>CUST11546</t>
  </si>
  <si>
    <t>TKT287950</t>
  </si>
  <si>
    <t>CUST50192</t>
  </si>
  <si>
    <t>TKT347203</t>
  </si>
  <si>
    <t>CUST25720</t>
  </si>
  <si>
    <t>TKT335497</t>
  </si>
  <si>
    <t>CUST96776</t>
  </si>
  <si>
    <t>16-03-2023</t>
  </si>
  <si>
    <t>TKT176821</t>
  </si>
  <si>
    <t>CUST50455</t>
  </si>
  <si>
    <t>TKT738609</t>
  </si>
  <si>
    <t>CUST55002</t>
  </si>
  <si>
    <t>TKT913662</t>
  </si>
  <si>
    <t>CUST19268</t>
  </si>
  <si>
    <t>TKT189563</t>
  </si>
  <si>
    <t>CUST23195</t>
  </si>
  <si>
    <t>21-01-2021</t>
  </si>
  <si>
    <t>TKT495489</t>
  </si>
  <si>
    <t>CUST53791</t>
  </si>
  <si>
    <t>TKT145814</t>
  </si>
  <si>
    <t>CUST96902</t>
  </si>
  <si>
    <t>TKT208719</t>
  </si>
  <si>
    <t>CUST10189</t>
  </si>
  <si>
    <t>TKT900408</t>
  </si>
  <si>
    <t>CUST40600</t>
  </si>
  <si>
    <t>29-11-2024</t>
  </si>
  <si>
    <t>TKT656676</t>
  </si>
  <si>
    <t>CUST55702</t>
  </si>
  <si>
    <t>TKT688700</t>
  </si>
  <si>
    <t>CUST43451</t>
  </si>
  <si>
    <t>TKT446284</t>
  </si>
  <si>
    <t>CUST27708</t>
  </si>
  <si>
    <t>TKT751205</t>
  </si>
  <si>
    <t>CUST17843</t>
  </si>
  <si>
    <t>23-03-2021</t>
  </si>
  <si>
    <t>TKT533634</t>
  </si>
  <si>
    <t>CUST48700</t>
  </si>
  <si>
    <t>28-09-2024</t>
  </si>
  <si>
    <t>TKT590985</t>
  </si>
  <si>
    <t>CUST51843</t>
  </si>
  <si>
    <t>TKT808299</t>
  </si>
  <si>
    <t>CUST62492</t>
  </si>
  <si>
    <t>TKT288869</t>
  </si>
  <si>
    <t>CUST93491</t>
  </si>
  <si>
    <t>TKT972423</t>
  </si>
  <si>
    <t>CUST63465</t>
  </si>
  <si>
    <t>TKT205089</t>
  </si>
  <si>
    <t>CUST32504</t>
  </si>
  <si>
    <t>TKT256618</t>
  </si>
  <si>
    <t>CUST58096</t>
  </si>
  <si>
    <t>TKT206675</t>
  </si>
  <si>
    <t>CUST28677</t>
  </si>
  <si>
    <t>TKT500959</t>
  </si>
  <si>
    <t>CUST76318</t>
  </si>
  <si>
    <t>TKT762131</t>
  </si>
  <si>
    <t>CUST97042</t>
  </si>
  <si>
    <t>TKT191655</t>
  </si>
  <si>
    <t>CUST59657</t>
  </si>
  <si>
    <t>TKT710510</t>
  </si>
  <si>
    <t>CUST61615</t>
  </si>
  <si>
    <t>TKT303480</t>
  </si>
  <si>
    <t>CUST64814</t>
  </si>
  <si>
    <t>TKT821148</t>
  </si>
  <si>
    <t>CUST19773</t>
  </si>
  <si>
    <t>TKT311139</t>
  </si>
  <si>
    <t>CUST68257</t>
  </si>
  <si>
    <t>TKT178320</t>
  </si>
  <si>
    <t>CUST21041</t>
  </si>
  <si>
    <t>TKT104862</t>
  </si>
  <si>
    <t>CUST21397</t>
  </si>
  <si>
    <t>TKT985976</t>
  </si>
  <si>
    <t>CUST26990</t>
  </si>
  <si>
    <t>TKT429141</t>
  </si>
  <si>
    <t>CUST49823</t>
  </si>
  <si>
    <t>20-08-2021</t>
  </si>
  <si>
    <t>TKT347349</t>
  </si>
  <si>
    <t>CUST25020</t>
  </si>
  <si>
    <t>TKT175999</t>
  </si>
  <si>
    <t>CUST94544</t>
  </si>
  <si>
    <t>TKT153469</t>
  </si>
  <si>
    <t>TKT414806</t>
  </si>
  <si>
    <t>CUST50144</t>
  </si>
  <si>
    <t>21-10-2022</t>
  </si>
  <si>
    <t>TKT559392</t>
  </si>
  <si>
    <t>CUST47727</t>
  </si>
  <si>
    <t>18-12-2024</t>
  </si>
  <si>
    <t>TKT976198</t>
  </si>
  <si>
    <t>CUST33712</t>
  </si>
  <si>
    <t>TKT897215</t>
  </si>
  <si>
    <t>CUST75854</t>
  </si>
  <si>
    <t>29-11-2020</t>
  </si>
  <si>
    <t>TKT439695</t>
  </si>
  <si>
    <t>CUST61551</t>
  </si>
  <si>
    <t>TKT486950</t>
  </si>
  <si>
    <t>CUST95658</t>
  </si>
  <si>
    <t>26-12-2023</t>
  </si>
  <si>
    <t>24-01-2024</t>
  </si>
  <si>
    <t>TKT927144</t>
  </si>
  <si>
    <t>CUST77674</t>
  </si>
  <si>
    <t>TKT692876</t>
  </si>
  <si>
    <t>CUST27923</t>
  </si>
  <si>
    <t>TKT136026</t>
  </si>
  <si>
    <t>CUST25123</t>
  </si>
  <si>
    <t>TKT219215</t>
  </si>
  <si>
    <t>CUST11802</t>
  </si>
  <si>
    <t>TKT318981</t>
  </si>
  <si>
    <t>CUST67590</t>
  </si>
  <si>
    <t>TKT162257</t>
  </si>
  <si>
    <t>CUST69924</t>
  </si>
  <si>
    <t>TKT494630</t>
  </si>
  <si>
    <t>CUST49140</t>
  </si>
  <si>
    <t>21-02-2021</t>
  </si>
  <si>
    <t>TKT756790</t>
  </si>
  <si>
    <t>CUST85459</t>
  </si>
  <si>
    <t>TKT512578</t>
  </si>
  <si>
    <t>CUST24956</t>
  </si>
  <si>
    <t>TKT107813</t>
  </si>
  <si>
    <t>CUST20850</t>
  </si>
  <si>
    <t>TKT355552</t>
  </si>
  <si>
    <t>CUST56649</t>
  </si>
  <si>
    <t>TKT134634</t>
  </si>
  <si>
    <t>CUST21422</t>
  </si>
  <si>
    <t>TKT938786</t>
  </si>
  <si>
    <t>CUST68817</t>
  </si>
  <si>
    <t>TKT699998</t>
  </si>
  <si>
    <t>CUST53967</t>
  </si>
  <si>
    <t>TKT550067</t>
  </si>
  <si>
    <t>CUST18163</t>
  </si>
  <si>
    <t>TKT807315</t>
  </si>
  <si>
    <t>TKT277683</t>
  </si>
  <si>
    <t>CUST14904</t>
  </si>
  <si>
    <t>TKT819466</t>
  </si>
  <si>
    <t>CUST44601</t>
  </si>
  <si>
    <t>22-02-2024</t>
  </si>
  <si>
    <t>TKT324723</t>
  </si>
  <si>
    <t>CUST68483</t>
  </si>
  <si>
    <t>TKT225259</t>
  </si>
  <si>
    <t>CUST80347</t>
  </si>
  <si>
    <t>TKT763897</t>
  </si>
  <si>
    <t>CUST81562</t>
  </si>
  <si>
    <t>TKT146865</t>
  </si>
  <si>
    <t>CUST97899</t>
  </si>
  <si>
    <t>TKT516737</t>
  </si>
  <si>
    <t>CUST84953</t>
  </si>
  <si>
    <t>TKT229044</t>
  </si>
  <si>
    <t>CUST96871</t>
  </si>
  <si>
    <t>TKT177937</t>
  </si>
  <si>
    <t>CUST40418</t>
  </si>
  <si>
    <t>TKT514035</t>
  </si>
  <si>
    <t>CUST34356</t>
  </si>
  <si>
    <t>TKT297659</t>
  </si>
  <si>
    <t>CUST96012</t>
  </si>
  <si>
    <t>TKT595476</t>
  </si>
  <si>
    <t>CUST91661</t>
  </si>
  <si>
    <t>TKT502605</t>
  </si>
  <si>
    <t>CUST17130</t>
  </si>
  <si>
    <t>TKT322677</t>
  </si>
  <si>
    <t>CUST89134</t>
  </si>
  <si>
    <t>28-10-2022</t>
  </si>
  <si>
    <t>TKT304760</t>
  </si>
  <si>
    <t>CUST34721</t>
  </si>
  <si>
    <t>TKT988113</t>
  </si>
  <si>
    <t>CUST51986</t>
  </si>
  <si>
    <t>TKT460262</t>
  </si>
  <si>
    <t>CUST63931</t>
  </si>
  <si>
    <t>TKT526006</t>
  </si>
  <si>
    <t>CUST75812</t>
  </si>
  <si>
    <t>TKT817130</t>
  </si>
  <si>
    <t>CUST35100</t>
  </si>
  <si>
    <t>TKT681102</t>
  </si>
  <si>
    <t>CUST95044</t>
  </si>
  <si>
    <t>TKT148031</t>
  </si>
  <si>
    <t>CUST80493</t>
  </si>
  <si>
    <t>TKT551968</t>
  </si>
  <si>
    <t>CUST19388</t>
  </si>
  <si>
    <t>TKT906742</t>
  </si>
  <si>
    <t>CUST67213</t>
  </si>
  <si>
    <t>TKT338683</t>
  </si>
  <si>
    <t>CUST90464</t>
  </si>
  <si>
    <t>TKT337106</t>
  </si>
  <si>
    <t>CUST81601</t>
  </si>
  <si>
    <t>TKT483136</t>
  </si>
  <si>
    <t>CUST49956</t>
  </si>
  <si>
    <t>TKT666476</t>
  </si>
  <si>
    <t>CUST26988</t>
  </si>
  <si>
    <t>TKT799369</t>
  </si>
  <si>
    <t>CUST90919</t>
  </si>
  <si>
    <t>29-12-2023</t>
  </si>
  <si>
    <t>TKT799836</t>
  </si>
  <si>
    <t>CUST73536</t>
  </si>
  <si>
    <t>TKT341623</t>
  </si>
  <si>
    <t>CUST19438</t>
  </si>
  <si>
    <t>TKT401448</t>
  </si>
  <si>
    <t>CUST88154</t>
  </si>
  <si>
    <t>20-08-2022</t>
  </si>
  <si>
    <t>TKT440330</t>
  </si>
  <si>
    <t>CUST72120</t>
  </si>
  <si>
    <t>TKT683811</t>
  </si>
  <si>
    <t>CUST50781</t>
  </si>
  <si>
    <t>TKT137829</t>
  </si>
  <si>
    <t>CUST54608</t>
  </si>
  <si>
    <t>TKT834887</t>
  </si>
  <si>
    <t>CUST87581</t>
  </si>
  <si>
    <t>TKT732536</t>
  </si>
  <si>
    <t>CUST99120</t>
  </si>
  <si>
    <t>TKT818094</t>
  </si>
  <si>
    <t>CUST71466</t>
  </si>
  <si>
    <t>TKT874691</t>
  </si>
  <si>
    <t>CUST28066</t>
  </si>
  <si>
    <t>TKT897360</t>
  </si>
  <si>
    <t>CUST94556</t>
  </si>
  <si>
    <t>TKT445445</t>
  </si>
  <si>
    <t>CUST88787</t>
  </si>
  <si>
    <t>TKT204635</t>
  </si>
  <si>
    <t>CUST88827</t>
  </si>
  <si>
    <t>17-07-2020</t>
  </si>
  <si>
    <t>TKT605470</t>
  </si>
  <si>
    <t>CUST74769</t>
  </si>
  <si>
    <t>TKT370297</t>
  </si>
  <si>
    <t>CUST16250</t>
  </si>
  <si>
    <t>TKT447070</t>
  </si>
  <si>
    <t>TKT921453</t>
  </si>
  <si>
    <t>CUST43167</t>
  </si>
  <si>
    <t>TKT849603</t>
  </si>
  <si>
    <t>CUST89982</t>
  </si>
  <si>
    <t>TKT164480</t>
  </si>
  <si>
    <t>CUST39954</t>
  </si>
  <si>
    <t>TKT443598</t>
  </si>
  <si>
    <t>CUST36213</t>
  </si>
  <si>
    <t>TKT115515</t>
  </si>
  <si>
    <t>CUST69278</t>
  </si>
  <si>
    <t>31-08-2020</t>
  </si>
  <si>
    <t>TKT581721</t>
  </si>
  <si>
    <t>CUST83896</t>
  </si>
  <si>
    <t>13-10-2024</t>
  </si>
  <si>
    <t>TKT156818</t>
  </si>
  <si>
    <t>CUST37284</t>
  </si>
  <si>
    <t>TKT582673</t>
  </si>
  <si>
    <t>CUST75455</t>
  </si>
  <si>
    <t>TKT296590</t>
  </si>
  <si>
    <t>CUST64234</t>
  </si>
  <si>
    <t>22-03-2023</t>
  </si>
  <si>
    <t>TKT547845</t>
  </si>
  <si>
    <t>CUST56491</t>
  </si>
  <si>
    <t>TKT252668</t>
  </si>
  <si>
    <t>CUST49726</t>
  </si>
  <si>
    <t>TKT262087</t>
  </si>
  <si>
    <t>CUST75868</t>
  </si>
  <si>
    <t>TKT861830</t>
  </si>
  <si>
    <t>CUST54413</t>
  </si>
  <si>
    <t>TKT982392</t>
  </si>
  <si>
    <t>CUST64892</t>
  </si>
  <si>
    <t>TKT252873</t>
  </si>
  <si>
    <t>CUST99346</t>
  </si>
  <si>
    <t>TKT856575</t>
  </si>
  <si>
    <t>CUST34469</t>
  </si>
  <si>
    <t>TKT400238</t>
  </si>
  <si>
    <t>CUST77849</t>
  </si>
  <si>
    <t>TKT132424</t>
  </si>
  <si>
    <t>CUST25524</t>
  </si>
  <si>
    <t>TKT443736</t>
  </si>
  <si>
    <t>CUST75475</t>
  </si>
  <si>
    <t>TKT378659</t>
  </si>
  <si>
    <t>CUST89411</t>
  </si>
  <si>
    <t>TKT508741</t>
  </si>
  <si>
    <t>CUST69656</t>
  </si>
  <si>
    <t>TKT192236</t>
  </si>
  <si>
    <t>CUST88934</t>
  </si>
  <si>
    <t>14-02-2020</t>
  </si>
  <si>
    <t>TKT460607</t>
  </si>
  <si>
    <t>CUST78625</t>
  </si>
  <si>
    <t>15-01-2024</t>
  </si>
  <si>
    <t>TKT907801</t>
  </si>
  <si>
    <t>CUST56760</t>
  </si>
  <si>
    <t>TKT246937</t>
  </si>
  <si>
    <t>CUST56325</t>
  </si>
  <si>
    <t>TKT200851</t>
  </si>
  <si>
    <t>CUST74679</t>
  </si>
  <si>
    <t>TKT564007</t>
  </si>
  <si>
    <t>CUST68742</t>
  </si>
  <si>
    <t>23-05-2020</t>
  </si>
  <si>
    <t>TKT846808</t>
  </si>
  <si>
    <t>CUST79723</t>
  </si>
  <si>
    <t>TKT685656</t>
  </si>
  <si>
    <t>CUST15214</t>
  </si>
  <si>
    <t>23-02-2021</t>
  </si>
  <si>
    <t>TKT507319</t>
  </si>
  <si>
    <t>CUST32691</t>
  </si>
  <si>
    <t>TKT797353</t>
  </si>
  <si>
    <t>CUST75790</t>
  </si>
  <si>
    <t>19-09-2024</t>
  </si>
  <si>
    <t>TKT396368</t>
  </si>
  <si>
    <t>CUST24304</t>
  </si>
  <si>
    <t>TKT339352</t>
  </si>
  <si>
    <t>CUST84379</t>
  </si>
  <si>
    <t>TKT441060</t>
  </si>
  <si>
    <t>CUST36140</t>
  </si>
  <si>
    <t>30-07-2020</t>
  </si>
  <si>
    <t>TKT101233</t>
  </si>
  <si>
    <t>CUST25877</t>
  </si>
  <si>
    <t>TKT546943</t>
  </si>
  <si>
    <t>CUST35633</t>
  </si>
  <si>
    <t>TKT710116</t>
  </si>
  <si>
    <t>CUST91078</t>
  </si>
  <si>
    <t>26-11-2020</t>
  </si>
  <si>
    <t>TKT229029</t>
  </si>
  <si>
    <t>CUST44565</t>
  </si>
  <si>
    <t>TKT953722</t>
  </si>
  <si>
    <t>CUST31449</t>
  </si>
  <si>
    <t>TKT859804</t>
  </si>
  <si>
    <t>CUST17439</t>
  </si>
  <si>
    <t>TKT363579</t>
  </si>
  <si>
    <t>CUST10413</t>
  </si>
  <si>
    <t>TKT489209</t>
  </si>
  <si>
    <t>CUST64414</t>
  </si>
  <si>
    <t>31-03-2023</t>
  </si>
  <si>
    <t>TKT914257</t>
  </si>
  <si>
    <t>CUST17700</t>
  </si>
  <si>
    <t>22-10-2022</t>
  </si>
  <si>
    <t>TKT913544</t>
  </si>
  <si>
    <t>CUST47769</t>
  </si>
  <si>
    <t>TKT101706</t>
  </si>
  <si>
    <t>TKT762894</t>
  </si>
  <si>
    <t>CUST39024</t>
  </si>
  <si>
    <t>TKT917705</t>
  </si>
  <si>
    <t>CUST21678</t>
  </si>
  <si>
    <t>TKT147571</t>
  </si>
  <si>
    <t>CUST10230</t>
  </si>
  <si>
    <t>16-10-2024</t>
  </si>
  <si>
    <t>TKT889507</t>
  </si>
  <si>
    <t>CUST80225</t>
  </si>
  <si>
    <t>TKT306815</t>
  </si>
  <si>
    <t>CUST34790</t>
  </si>
  <si>
    <t>TKT681136</t>
  </si>
  <si>
    <t>CUST13796</t>
  </si>
  <si>
    <t>TKT326427</t>
  </si>
  <si>
    <t>CUST26727</t>
  </si>
  <si>
    <t>TKT549995</t>
  </si>
  <si>
    <t>CUST61298</t>
  </si>
  <si>
    <t>TKT255080</t>
  </si>
  <si>
    <t>CUST13195</t>
  </si>
  <si>
    <t>TKT806175</t>
  </si>
  <si>
    <t>CUST98647</t>
  </si>
  <si>
    <t>TKT526338</t>
  </si>
  <si>
    <t>CUST50238</t>
  </si>
  <si>
    <t>28-04-2024</t>
  </si>
  <si>
    <t>TKT809250</t>
  </si>
  <si>
    <t>CUST27586</t>
  </si>
  <si>
    <t>TKT177625</t>
  </si>
  <si>
    <t>CUST10481</t>
  </si>
  <si>
    <t>21-02-2024</t>
  </si>
  <si>
    <t>TKT892742</t>
  </si>
  <si>
    <t>CUST99404</t>
  </si>
  <si>
    <t>TKT110845</t>
  </si>
  <si>
    <t>CUST52150</t>
  </si>
  <si>
    <t>TKT276823</t>
  </si>
  <si>
    <t>CUST92502</t>
  </si>
  <si>
    <t>TKT212433</t>
  </si>
  <si>
    <t>CUST47319</t>
  </si>
  <si>
    <t>TKT350967</t>
  </si>
  <si>
    <t>CUST55089</t>
  </si>
  <si>
    <t>TKT223378</t>
  </si>
  <si>
    <t>CUST88522</t>
  </si>
  <si>
    <t>15-02-2022</t>
  </si>
  <si>
    <t>TKT724386</t>
  </si>
  <si>
    <t>CUST67989</t>
  </si>
  <si>
    <t>TKT762520</t>
  </si>
  <si>
    <t>CUST79634</t>
  </si>
  <si>
    <t>TKT944971</t>
  </si>
  <si>
    <t>CUST73900</t>
  </si>
  <si>
    <t>TKT968428</t>
  </si>
  <si>
    <t>CUST72937</t>
  </si>
  <si>
    <t>24-06-2021</t>
  </si>
  <si>
    <t>TKT363048</t>
  </si>
  <si>
    <t>CUST76851</t>
  </si>
  <si>
    <t>TKT601724</t>
  </si>
  <si>
    <t>CUST63679</t>
  </si>
  <si>
    <t>25-12-2024</t>
  </si>
  <si>
    <t>TKT901571</t>
  </si>
  <si>
    <t>CUST19933</t>
  </si>
  <si>
    <t>16-09-2022</t>
  </si>
  <si>
    <t>TKT397756</t>
  </si>
  <si>
    <t>CUST25243</t>
  </si>
  <si>
    <t>TKT580932</t>
  </si>
  <si>
    <t>CUST66549</t>
  </si>
  <si>
    <t>TKT373692</t>
  </si>
  <si>
    <t>CUST29930</t>
  </si>
  <si>
    <t>TKT764895</t>
  </si>
  <si>
    <t>CUST75282</t>
  </si>
  <si>
    <t>TKT101251</t>
  </si>
  <si>
    <t>CUST30317</t>
  </si>
  <si>
    <t>TKT568254</t>
  </si>
  <si>
    <t>CUST13098</t>
  </si>
  <si>
    <t>TKT484474</t>
  </si>
  <si>
    <t>CUST73616</t>
  </si>
  <si>
    <t>TKT842243</t>
  </si>
  <si>
    <t>TKT216075</t>
  </si>
  <si>
    <t>CUST47515</t>
  </si>
  <si>
    <t>TKT256084</t>
  </si>
  <si>
    <t>CUST80149</t>
  </si>
  <si>
    <t>19-05-2024</t>
  </si>
  <si>
    <t>TKT880333</t>
  </si>
  <si>
    <t>CUST17879</t>
  </si>
  <si>
    <t>TKT987486</t>
  </si>
  <si>
    <t>CUST15417</t>
  </si>
  <si>
    <t>TKT603141</t>
  </si>
  <si>
    <t>CUST91308</t>
  </si>
  <si>
    <t>14-07-2021</t>
  </si>
  <si>
    <t>TKT207254</t>
  </si>
  <si>
    <t>CUST23182</t>
  </si>
  <si>
    <t>TKT576590</t>
  </si>
  <si>
    <t>CUST17453</t>
  </si>
  <si>
    <t>TKT462958</t>
  </si>
  <si>
    <t>CUST24082</t>
  </si>
  <si>
    <t>TKT188007</t>
  </si>
  <si>
    <t>CUST88768</t>
  </si>
  <si>
    <t>TKT730120</t>
  </si>
  <si>
    <t>CUST81625</t>
  </si>
  <si>
    <t>TKT866026</t>
  </si>
  <si>
    <t>CUST27741</t>
  </si>
  <si>
    <t>TKT189600</t>
  </si>
  <si>
    <t>CUST48482</t>
  </si>
  <si>
    <t>TKT668483</t>
  </si>
  <si>
    <t>CUST40219</t>
  </si>
  <si>
    <t>28-11-2022</t>
  </si>
  <si>
    <t>TKT235355</t>
  </si>
  <si>
    <t>CUST10522</t>
  </si>
  <si>
    <t>TKT711122</t>
  </si>
  <si>
    <t>CUST61831</t>
  </si>
  <si>
    <t>16-08-2023</t>
  </si>
  <si>
    <t>TKT426916</t>
  </si>
  <si>
    <t>CUST76827</t>
  </si>
  <si>
    <t>TKT776042</t>
  </si>
  <si>
    <t>CUST57438</t>
  </si>
  <si>
    <t>23-04-2024</t>
  </si>
  <si>
    <t>TKT638573</t>
  </si>
  <si>
    <t>CUST75694</t>
  </si>
  <si>
    <t>TKT545057</t>
  </si>
  <si>
    <t>CUST42526</t>
  </si>
  <si>
    <t>TKT858761</t>
  </si>
  <si>
    <t>CUST12972</t>
  </si>
  <si>
    <t>TKT981089</t>
  </si>
  <si>
    <t>CUST64243</t>
  </si>
  <si>
    <t>13-05-2021</t>
  </si>
  <si>
    <t>TKT300453</t>
  </si>
  <si>
    <t>CUST91296</t>
  </si>
  <si>
    <t>13-07-2021</t>
  </si>
  <si>
    <t>TKT373307</t>
  </si>
  <si>
    <t>CUST73052</t>
  </si>
  <si>
    <t>TKT275480</t>
  </si>
  <si>
    <t>CUST87067</t>
  </si>
  <si>
    <t>TKT556873</t>
  </si>
  <si>
    <t>CUST20447</t>
  </si>
  <si>
    <t>27-04-2021</t>
  </si>
  <si>
    <t>TKT348109</t>
  </si>
  <si>
    <t>CUST92897</t>
  </si>
  <si>
    <t>TKT646409</t>
  </si>
  <si>
    <t>CUST51940</t>
  </si>
  <si>
    <t>TKT562722</t>
  </si>
  <si>
    <t>CUST58572</t>
  </si>
  <si>
    <t>13-07-2022</t>
  </si>
  <si>
    <t>TKT899272</t>
  </si>
  <si>
    <t>CUST53087</t>
  </si>
  <si>
    <t>TKT516663</t>
  </si>
  <si>
    <t>CUST43016</t>
  </si>
  <si>
    <t>TKT463636</t>
  </si>
  <si>
    <t>CUST18089</t>
  </si>
  <si>
    <t>TKT904233</t>
  </si>
  <si>
    <t>CUST42883</t>
  </si>
  <si>
    <t>TKT126712</t>
  </si>
  <si>
    <t>CUST98101</t>
  </si>
  <si>
    <t>TKT756226</t>
  </si>
  <si>
    <t>TKT194715</t>
  </si>
  <si>
    <t>CUST50493</t>
  </si>
  <si>
    <t>TKT873457</t>
  </si>
  <si>
    <t>CUST98597</t>
  </si>
  <si>
    <t>TKT571236</t>
  </si>
  <si>
    <t>CUST67692</t>
  </si>
  <si>
    <t>TKT644495</t>
  </si>
  <si>
    <t>CUST96886</t>
  </si>
  <si>
    <t>TKT433141</t>
  </si>
  <si>
    <t>CUST78600</t>
  </si>
  <si>
    <t>TKT635859</t>
  </si>
  <si>
    <t>CUST72547</t>
  </si>
  <si>
    <t>TKT518830</t>
  </si>
  <si>
    <t>CUST50197</t>
  </si>
  <si>
    <t>TKT867039</t>
  </si>
  <si>
    <t>CUST72405</t>
  </si>
  <si>
    <t>TKT717684</t>
  </si>
  <si>
    <t>CUST82116</t>
  </si>
  <si>
    <t>TKT107964</t>
  </si>
  <si>
    <t>CUST37159</t>
  </si>
  <si>
    <t>TKT248459</t>
  </si>
  <si>
    <t>CUST35576</t>
  </si>
  <si>
    <t>TKT545162</t>
  </si>
  <si>
    <t>CUST61047</t>
  </si>
  <si>
    <t>TKT960250</t>
  </si>
  <si>
    <t>CUST72957</t>
  </si>
  <si>
    <t>TKT306030</t>
  </si>
  <si>
    <t>CUST85409</t>
  </si>
  <si>
    <t>TKT650978</t>
  </si>
  <si>
    <t>CUST97561</t>
  </si>
  <si>
    <t>TKT467005</t>
  </si>
  <si>
    <t>CUST64167</t>
  </si>
  <si>
    <t>19-07-2021</t>
  </si>
  <si>
    <t>TKT413982</t>
  </si>
  <si>
    <t>CUST82469</t>
  </si>
  <si>
    <t>TKT433263</t>
  </si>
  <si>
    <t>CUST47882</t>
  </si>
  <si>
    <t>30-09-2023</t>
  </si>
  <si>
    <t>TKT587690</t>
  </si>
  <si>
    <t>CUST54157</t>
  </si>
  <si>
    <t>TKT282787</t>
  </si>
  <si>
    <t>CUST10150</t>
  </si>
  <si>
    <t>TKT598231</t>
  </si>
  <si>
    <t>CUST56409</t>
  </si>
  <si>
    <t>TKT206689</t>
  </si>
  <si>
    <t>CUST89258</t>
  </si>
  <si>
    <t>21-09-2021</t>
  </si>
  <si>
    <t>TKT875671</t>
  </si>
  <si>
    <t>CUST54463</t>
  </si>
  <si>
    <t>24-01-2020</t>
  </si>
  <si>
    <t>TKT408383</t>
  </si>
  <si>
    <t>CUST35342</t>
  </si>
  <si>
    <t>TKT386982</t>
  </si>
  <si>
    <t>28-02-2021</t>
  </si>
  <si>
    <t>TKT622935</t>
  </si>
  <si>
    <t>CUST40369</t>
  </si>
  <si>
    <t>TKT824616</t>
  </si>
  <si>
    <t>CUST73166</t>
  </si>
  <si>
    <t>TKT356275</t>
  </si>
  <si>
    <t>CUST52599</t>
  </si>
  <si>
    <t>17-06-2024</t>
  </si>
  <si>
    <t>TKT184260</t>
  </si>
  <si>
    <t>CUST39129</t>
  </si>
  <si>
    <t>TKT170326</t>
  </si>
  <si>
    <t>CUST97280</t>
  </si>
  <si>
    <t>TKT413601</t>
  </si>
  <si>
    <t>CUST40103</t>
  </si>
  <si>
    <t>TKT479450</t>
  </si>
  <si>
    <t>CUST52507</t>
  </si>
  <si>
    <t>TKT621152</t>
  </si>
  <si>
    <t>TKT227740</t>
  </si>
  <si>
    <t>CUST42847</t>
  </si>
  <si>
    <t>TKT614462</t>
  </si>
  <si>
    <t>CUST69766</t>
  </si>
  <si>
    <t>TKT892134</t>
  </si>
  <si>
    <t>CUST83751</t>
  </si>
  <si>
    <t>TKT898917</t>
  </si>
  <si>
    <t>CUST63976</t>
  </si>
  <si>
    <t>TKT916897</t>
  </si>
  <si>
    <t>CUST58712</t>
  </si>
  <si>
    <t>TKT876953</t>
  </si>
  <si>
    <t>CUST47074</t>
  </si>
  <si>
    <t>TKT325004</t>
  </si>
  <si>
    <t>CUST11494</t>
  </si>
  <si>
    <t>TKT913855</t>
  </si>
  <si>
    <t>CUST63649</t>
  </si>
  <si>
    <t>TKT922261</t>
  </si>
  <si>
    <t>CUST44355</t>
  </si>
  <si>
    <t>TKT299506</t>
  </si>
  <si>
    <t>CUST85363</t>
  </si>
  <si>
    <t>TKT852914</t>
  </si>
  <si>
    <t>CUST33696</t>
  </si>
  <si>
    <t>TKT947488</t>
  </si>
  <si>
    <t>CUST32884</t>
  </si>
  <si>
    <t>20-04-2023</t>
  </si>
  <si>
    <t>TKT568715</t>
  </si>
  <si>
    <t>CUST25860</t>
  </si>
  <si>
    <t>TKT462952</t>
  </si>
  <si>
    <t>CUST44070</t>
  </si>
  <si>
    <t>TKT321965</t>
  </si>
  <si>
    <t>CUST41539</t>
  </si>
  <si>
    <t>TKT126665</t>
  </si>
  <si>
    <t>CUST96136</t>
  </si>
  <si>
    <t>25-04-2023</t>
  </si>
  <si>
    <t>TKT233127</t>
  </si>
  <si>
    <t>CUST85879</t>
  </si>
  <si>
    <t>TKT668044</t>
  </si>
  <si>
    <t>CUST29148</t>
  </si>
  <si>
    <t>TKT612406</t>
  </si>
  <si>
    <t>CUST53318</t>
  </si>
  <si>
    <t>TKT542945</t>
  </si>
  <si>
    <t>CUST83711</t>
  </si>
  <si>
    <t>TKT413610</t>
  </si>
  <si>
    <t>CUST66944</t>
  </si>
  <si>
    <t>TKT542347</t>
  </si>
  <si>
    <t>CUST29525</t>
  </si>
  <si>
    <t>TKT243823</t>
  </si>
  <si>
    <t>CUST47644</t>
  </si>
  <si>
    <t>TKT688971</t>
  </si>
  <si>
    <t>CUST30160</t>
  </si>
  <si>
    <t>TKT206334</t>
  </si>
  <si>
    <t>CUST75863</t>
  </si>
  <si>
    <t>TKT573228</t>
  </si>
  <si>
    <t>CUST10534</t>
  </si>
  <si>
    <t>TKT393159</t>
  </si>
  <si>
    <t>CUST76352</t>
  </si>
  <si>
    <t>15-08-2022</t>
  </si>
  <si>
    <t>TKT247204</t>
  </si>
  <si>
    <t>CUST28800</t>
  </si>
  <si>
    <t>31-03-2022</t>
  </si>
  <si>
    <t>TKT235638</t>
  </si>
  <si>
    <t>CUST60215</t>
  </si>
  <si>
    <t>20-11-2023</t>
  </si>
  <si>
    <t>TKT450908</t>
  </si>
  <si>
    <t>CUST27312</t>
  </si>
  <si>
    <t>TKT960599</t>
  </si>
  <si>
    <t>CUST85458</t>
  </si>
  <si>
    <t>TKT912005</t>
  </si>
  <si>
    <t>CUST55417</t>
  </si>
  <si>
    <t>29-08-2021</t>
  </si>
  <si>
    <t>TKT153031</t>
  </si>
  <si>
    <t>CUST48756</t>
  </si>
  <si>
    <t>TKT666178</t>
  </si>
  <si>
    <t>CUST62882</t>
  </si>
  <si>
    <t>23-02-2022</t>
  </si>
  <si>
    <t>TKT770952</t>
  </si>
  <si>
    <t>CUST73764</t>
  </si>
  <si>
    <t>TKT461665</t>
  </si>
  <si>
    <t>CUST79229</t>
  </si>
  <si>
    <t>TKT226045</t>
  </si>
  <si>
    <t>CUST90463</t>
  </si>
  <si>
    <t>30-05-2021</t>
  </si>
  <si>
    <t>TKT371727</t>
  </si>
  <si>
    <t>CUST42881</t>
  </si>
  <si>
    <t>TKT413716</t>
  </si>
  <si>
    <t>CUST93439</t>
  </si>
  <si>
    <t>TKT329820</t>
  </si>
  <si>
    <t>CUST53477</t>
  </si>
  <si>
    <t>TKT797328</t>
  </si>
  <si>
    <t>CUST83267</t>
  </si>
  <si>
    <t>TKT949295</t>
  </si>
  <si>
    <t>CUST25993</t>
  </si>
  <si>
    <t>TKT151055</t>
  </si>
  <si>
    <t>CUST63802</t>
  </si>
  <si>
    <t>TKT804127</t>
  </si>
  <si>
    <t>CUST43655</t>
  </si>
  <si>
    <t>TKT464028</t>
  </si>
  <si>
    <t>CUST14966</t>
  </si>
  <si>
    <t>TKT388778</t>
  </si>
  <si>
    <t>CUST37927</t>
  </si>
  <si>
    <t>30-07-2023</t>
  </si>
  <si>
    <t>24-08-2023</t>
  </si>
  <si>
    <t>TKT550530</t>
  </si>
  <si>
    <t>CUST85989</t>
  </si>
  <si>
    <t>TKT874664</t>
  </si>
  <si>
    <t>CUST72386</t>
  </si>
  <si>
    <t>TKT350779</t>
  </si>
  <si>
    <t>CUST75936</t>
  </si>
  <si>
    <t>23-07-2020</t>
  </si>
  <si>
    <t>TKT484294</t>
  </si>
  <si>
    <t>CUST91230</t>
  </si>
  <si>
    <t>TKT497394</t>
  </si>
  <si>
    <t>CUST28182</t>
  </si>
  <si>
    <t>TKT757434</t>
  </si>
  <si>
    <t>CUST40733</t>
  </si>
  <si>
    <t>TKT697226</t>
  </si>
  <si>
    <t>CUST92882</t>
  </si>
  <si>
    <t>14-12-2024</t>
  </si>
  <si>
    <t>TKT177893</t>
  </si>
  <si>
    <t>CUST32460</t>
  </si>
  <si>
    <t>TKT173586</t>
  </si>
  <si>
    <t>CUST57601</t>
  </si>
  <si>
    <t>TKT657535</t>
  </si>
  <si>
    <t>CUST71261</t>
  </si>
  <si>
    <t>27-10-2022</t>
  </si>
  <si>
    <t>TKT565868</t>
  </si>
  <si>
    <t>CUST11589</t>
  </si>
  <si>
    <t>TKT387901</t>
  </si>
  <si>
    <t>CUST78146</t>
  </si>
  <si>
    <t>TKT508329</t>
  </si>
  <si>
    <t>TKT863017</t>
  </si>
  <si>
    <t>CUST26932</t>
  </si>
  <si>
    <t>TKT653690</t>
  </si>
  <si>
    <t>CUST97233</t>
  </si>
  <si>
    <t>TKT386318</t>
  </si>
  <si>
    <t>CUST64228</t>
  </si>
  <si>
    <t>TKT783062</t>
  </si>
  <si>
    <t>CUST90950</t>
  </si>
  <si>
    <t>TKT817587</t>
  </si>
  <si>
    <t>CUST11519</t>
  </si>
  <si>
    <t>TKT770448</t>
  </si>
  <si>
    <t>CUST12546</t>
  </si>
  <si>
    <t>TKT902688</t>
  </si>
  <si>
    <t>CUST69932</t>
  </si>
  <si>
    <t>TKT934020</t>
  </si>
  <si>
    <t>CUST98246</t>
  </si>
  <si>
    <t>TKT178938</t>
  </si>
  <si>
    <t>CUST96664</t>
  </si>
  <si>
    <t>TKT423400</t>
  </si>
  <si>
    <t>CUST75338</t>
  </si>
  <si>
    <t>28-08-2021</t>
  </si>
  <si>
    <t>TKT554702</t>
  </si>
  <si>
    <t>CUST10420</t>
  </si>
  <si>
    <t>TKT472244</t>
  </si>
  <si>
    <t>CUST55979</t>
  </si>
  <si>
    <t>TKT462534</t>
  </si>
  <si>
    <t>CUST82017</t>
  </si>
  <si>
    <t>TKT562295</t>
  </si>
  <si>
    <t>CUST76943</t>
  </si>
  <si>
    <t>17-09-2023</t>
  </si>
  <si>
    <t>TKT509361</t>
  </si>
  <si>
    <t>CUST53901</t>
  </si>
  <si>
    <t>TKT187255</t>
  </si>
  <si>
    <t>CUST21285</t>
  </si>
  <si>
    <t>TKT623823</t>
  </si>
  <si>
    <t>CUST42822</t>
  </si>
  <si>
    <t>TKT943777</t>
  </si>
  <si>
    <t>CUST43076</t>
  </si>
  <si>
    <t>TKT805108</t>
  </si>
  <si>
    <t>CUST12087</t>
  </si>
  <si>
    <t>TKT634087</t>
  </si>
  <si>
    <t>CUST16271</t>
  </si>
  <si>
    <t>TKT637851</t>
  </si>
  <si>
    <t>CUST58750</t>
  </si>
  <si>
    <t>TKT517844</t>
  </si>
  <si>
    <t>CUST30824</t>
  </si>
  <si>
    <t>TKT995816</t>
  </si>
  <si>
    <t>CUST54304</t>
  </si>
  <si>
    <t>TKT574675</t>
  </si>
  <si>
    <t>CUST34668</t>
  </si>
  <si>
    <t>TKT218245</t>
  </si>
  <si>
    <t>CUST16663</t>
  </si>
  <si>
    <t>TKT761506</t>
  </si>
  <si>
    <t>CUST33492</t>
  </si>
  <si>
    <t>TKT880839</t>
  </si>
  <si>
    <t>CUST29534</t>
  </si>
  <si>
    <t>TKT978809</t>
  </si>
  <si>
    <t>CUST87081</t>
  </si>
  <si>
    <t>TKT213387</t>
  </si>
  <si>
    <t>CUST37667</t>
  </si>
  <si>
    <t>TKT496329</t>
  </si>
  <si>
    <t>CUST65360</t>
  </si>
  <si>
    <t>TKT854663</t>
  </si>
  <si>
    <t>CUST28426</t>
  </si>
  <si>
    <t>22-09-2023</t>
  </si>
  <si>
    <t>TKT451652</t>
  </si>
  <si>
    <t>CUST68804</t>
  </si>
  <si>
    <t>TKT510173</t>
  </si>
  <si>
    <t>CUST50624</t>
  </si>
  <si>
    <t>TKT161837</t>
  </si>
  <si>
    <t>CUST72288</t>
  </si>
  <si>
    <t>TKT813953</t>
  </si>
  <si>
    <t>CUST59575</t>
  </si>
  <si>
    <t>TKT275053</t>
  </si>
  <si>
    <t>CUST94922</t>
  </si>
  <si>
    <t>TKT886550</t>
  </si>
  <si>
    <t>CUST33298</t>
  </si>
  <si>
    <t>14-05-2022</t>
  </si>
  <si>
    <t>TKT302902</t>
  </si>
  <si>
    <t>CUST74553</t>
  </si>
  <si>
    <t>23-11-2024</t>
  </si>
  <si>
    <t>TKT394469</t>
  </si>
  <si>
    <t>CUST44194</t>
  </si>
  <si>
    <t>TKT208768</t>
  </si>
  <si>
    <t>TKT853919</t>
  </si>
  <si>
    <t>CUST61053</t>
  </si>
  <si>
    <t>TKT351295</t>
  </si>
  <si>
    <t>CUST59388</t>
  </si>
  <si>
    <t>20-05-2022</t>
  </si>
  <si>
    <t>TKT498214</t>
  </si>
  <si>
    <t>CUST81219</t>
  </si>
  <si>
    <t>TKT547269</t>
  </si>
  <si>
    <t>CUST15230</t>
  </si>
  <si>
    <t>TKT409766</t>
  </si>
  <si>
    <t>CUST96067</t>
  </si>
  <si>
    <t>TKT360063</t>
  </si>
  <si>
    <t>CUST49342</t>
  </si>
  <si>
    <t>TKT615729</t>
  </si>
  <si>
    <t>CUST73519</t>
  </si>
  <si>
    <t>TKT384993</t>
  </si>
  <si>
    <t>CUST73057</t>
  </si>
  <si>
    <t>31-08-2024</t>
  </si>
  <si>
    <t>TKT211200</t>
  </si>
  <si>
    <t>CUST48802</t>
  </si>
  <si>
    <t>TKT791359</t>
  </si>
  <si>
    <t>CUST37791</t>
  </si>
  <si>
    <t>TKT302333</t>
  </si>
  <si>
    <t>CUST63238</t>
  </si>
  <si>
    <t>TKT432007</t>
  </si>
  <si>
    <t>CUST30685</t>
  </si>
  <si>
    <t>TKT631994</t>
  </si>
  <si>
    <t>CUST25512</t>
  </si>
  <si>
    <t>TKT792372</t>
  </si>
  <si>
    <t>CUST14425</t>
  </si>
  <si>
    <t>TKT231242</t>
  </si>
  <si>
    <t>CUST22821</t>
  </si>
  <si>
    <t>TKT727867</t>
  </si>
  <si>
    <t>CUST38857</t>
  </si>
  <si>
    <t>TKT535207</t>
  </si>
  <si>
    <t>CUST14509</t>
  </si>
  <si>
    <t>TKT996685</t>
  </si>
  <si>
    <t>CUST36969</t>
  </si>
  <si>
    <t>TKT770549</t>
  </si>
  <si>
    <t>CUST90353</t>
  </si>
  <si>
    <t>TKT962955</t>
  </si>
  <si>
    <t>CUST85482</t>
  </si>
  <si>
    <t>TKT169907</t>
  </si>
  <si>
    <t>CUST81711</t>
  </si>
  <si>
    <t>30-09-2021</t>
  </si>
  <si>
    <t>TKT787821</t>
  </si>
  <si>
    <t>CUST47782</t>
  </si>
  <si>
    <t>20-11-2020</t>
  </si>
  <si>
    <t>TKT195035</t>
  </si>
  <si>
    <t>CUST78690</t>
  </si>
  <si>
    <t>TKT829721</t>
  </si>
  <si>
    <t>CUST98544</t>
  </si>
  <si>
    <t>24-03-2021</t>
  </si>
  <si>
    <t>TKT428626</t>
  </si>
  <si>
    <t>CUST11869</t>
  </si>
  <si>
    <t>TKT926012</t>
  </si>
  <si>
    <t>28-05-2024</t>
  </si>
  <si>
    <t>TKT982157</t>
  </si>
  <si>
    <t>CUST99309</t>
  </si>
  <si>
    <t>TKT929790</t>
  </si>
  <si>
    <t>CUST35889</t>
  </si>
  <si>
    <t>TKT739208</t>
  </si>
  <si>
    <t>CUST43670</t>
  </si>
  <si>
    <t>TKT345400</t>
  </si>
  <si>
    <t>CUST22107</t>
  </si>
  <si>
    <t>TKT959755</t>
  </si>
  <si>
    <t>CUST38972</t>
  </si>
  <si>
    <t>TKT380760</t>
  </si>
  <si>
    <t>TKT603828</t>
  </si>
  <si>
    <t>CUST96542</t>
  </si>
  <si>
    <t>TKT509201</t>
  </si>
  <si>
    <t>CUST77584</t>
  </si>
  <si>
    <t>TKT833662</t>
  </si>
  <si>
    <t>CUST33608</t>
  </si>
  <si>
    <t>TKT546902</t>
  </si>
  <si>
    <t>CUST16026</t>
  </si>
  <si>
    <t>TKT473071</t>
  </si>
  <si>
    <t>CUST78645</t>
  </si>
  <si>
    <t>TKT991933</t>
  </si>
  <si>
    <t>CUST60477</t>
  </si>
  <si>
    <t>TKT212333</t>
  </si>
  <si>
    <t>CUST20313</t>
  </si>
  <si>
    <t>TKT930411</t>
  </si>
  <si>
    <t>CUST40095</t>
  </si>
  <si>
    <t>24-12-2022</t>
  </si>
  <si>
    <t>TKT104910</t>
  </si>
  <si>
    <t>CUST71533</t>
  </si>
  <si>
    <t>TKT341229</t>
  </si>
  <si>
    <t>CUST33282</t>
  </si>
  <si>
    <t>TKT578525</t>
  </si>
  <si>
    <t>CUST64964</t>
  </si>
  <si>
    <t>TKT635217</t>
  </si>
  <si>
    <t>CUST38701</t>
  </si>
  <si>
    <t>TKT583345</t>
  </si>
  <si>
    <t>CUST89970</t>
  </si>
  <si>
    <t>TKT127032</t>
  </si>
  <si>
    <t>CUST72507</t>
  </si>
  <si>
    <t>TKT311086</t>
  </si>
  <si>
    <t>TKT431641</t>
  </si>
  <si>
    <t>CUST59666</t>
  </si>
  <si>
    <t>TKT196309</t>
  </si>
  <si>
    <t>CUST54967</t>
  </si>
  <si>
    <t>18-07-2020</t>
  </si>
  <si>
    <t>TKT722632</t>
  </si>
  <si>
    <t>28-10-2021</t>
  </si>
  <si>
    <t>TKT157245</t>
  </si>
  <si>
    <t>CUST56822</t>
  </si>
  <si>
    <t>TKT392931</t>
  </si>
  <si>
    <t>CUST98575</t>
  </si>
  <si>
    <t>TKT810846</t>
  </si>
  <si>
    <t>CUST16766</t>
  </si>
  <si>
    <t>15-11-2020</t>
  </si>
  <si>
    <t>TKT593026</t>
  </si>
  <si>
    <t>CUST57324</t>
  </si>
  <si>
    <t>TKT355411</t>
  </si>
  <si>
    <t>CUST46365</t>
  </si>
  <si>
    <t>TKT401133</t>
  </si>
  <si>
    <t>CUST11821</t>
  </si>
  <si>
    <t>TKT711132</t>
  </si>
  <si>
    <t>CUST22963</t>
  </si>
  <si>
    <t>TKT729645</t>
  </si>
  <si>
    <t>CUST29950</t>
  </si>
  <si>
    <t>15-12-2024</t>
  </si>
  <si>
    <t>TKT109654</t>
  </si>
  <si>
    <t>CUST66869</t>
  </si>
  <si>
    <t>TKT385482</t>
  </si>
  <si>
    <t>CUST69339</t>
  </si>
  <si>
    <t>15-05-2020</t>
  </si>
  <si>
    <t>TKT954667</t>
  </si>
  <si>
    <t>CUST93503</t>
  </si>
  <si>
    <t>TKT427211</t>
  </si>
  <si>
    <t>CUST31246</t>
  </si>
  <si>
    <t>TKT726991</t>
  </si>
  <si>
    <t>CUST91313</t>
  </si>
  <si>
    <t>TKT823564</t>
  </si>
  <si>
    <t>CUST61469</t>
  </si>
  <si>
    <t>20-10-2020</t>
  </si>
  <si>
    <t>TKT573157</t>
  </si>
  <si>
    <t>CUST26729</t>
  </si>
  <si>
    <t>TKT933906</t>
  </si>
  <si>
    <t>CUST60019</t>
  </si>
  <si>
    <t>TKT826412</t>
  </si>
  <si>
    <t>CUST74231</t>
  </si>
  <si>
    <t>16-10-2023</t>
  </si>
  <si>
    <t>TKT686670</t>
  </si>
  <si>
    <t>CUST91089</t>
  </si>
  <si>
    <t>TKT360290</t>
  </si>
  <si>
    <t>CUST50092</t>
  </si>
  <si>
    <t>23-09-2022</t>
  </si>
  <si>
    <t>TKT152616</t>
  </si>
  <si>
    <t>CUST88168</t>
  </si>
  <si>
    <t>TKT743465</t>
  </si>
  <si>
    <t>CUST11950</t>
  </si>
  <si>
    <t>TKT234334</t>
  </si>
  <si>
    <t>CUST18398</t>
  </si>
  <si>
    <t>TKT242957</t>
  </si>
  <si>
    <t>CUST85533</t>
  </si>
  <si>
    <t>31-05-2024</t>
  </si>
  <si>
    <t>TKT169520</t>
  </si>
  <si>
    <t>CUST29520</t>
  </si>
  <si>
    <t>TKT332701</t>
  </si>
  <si>
    <t>CUST73281</t>
  </si>
  <si>
    <t>TKT810904</t>
  </si>
  <si>
    <t>CUST94619</t>
  </si>
  <si>
    <t>TKT526626</t>
  </si>
  <si>
    <t>CUST22802</t>
  </si>
  <si>
    <t>TKT281403</t>
  </si>
  <si>
    <t>CUST93869</t>
  </si>
  <si>
    <t>TKT509641</t>
  </si>
  <si>
    <t>CUST29311</t>
  </si>
  <si>
    <t>TKT686574</t>
  </si>
  <si>
    <t>CUST22741</t>
  </si>
  <si>
    <t>29-01-2022</t>
  </si>
  <si>
    <t>TKT691573</t>
  </si>
  <si>
    <t>CUST16154</t>
  </si>
  <si>
    <t>TKT317561</t>
  </si>
  <si>
    <t>CUST82643</t>
  </si>
  <si>
    <t>TKT104464</t>
  </si>
  <si>
    <t>CUST13237</t>
  </si>
  <si>
    <t>TKT329660</t>
  </si>
  <si>
    <t>CUST58771</t>
  </si>
  <si>
    <t>TKT829262</t>
  </si>
  <si>
    <t>CUST67682</t>
  </si>
  <si>
    <t>26-08-2023</t>
  </si>
  <si>
    <t>TKT316923</t>
  </si>
  <si>
    <t>CUST58168</t>
  </si>
  <si>
    <t>TKT171969</t>
  </si>
  <si>
    <t>CUST62727</t>
  </si>
  <si>
    <t>TKT135157</t>
  </si>
  <si>
    <t>CUST82146</t>
  </si>
  <si>
    <t>17-04-2022</t>
  </si>
  <si>
    <t>TKT944757</t>
  </si>
  <si>
    <t>CUST54859</t>
  </si>
  <si>
    <t>TKT918117</t>
  </si>
  <si>
    <t>CUST85899</t>
  </si>
  <si>
    <t>TKT837848</t>
  </si>
  <si>
    <t>CUST70389</t>
  </si>
  <si>
    <t>TKT844603</t>
  </si>
  <si>
    <t>CUST65573</t>
  </si>
  <si>
    <t>TKT346173</t>
  </si>
  <si>
    <t>CUST91346</t>
  </si>
  <si>
    <t>22-11-2020</t>
  </si>
  <si>
    <t>TKT450981</t>
  </si>
  <si>
    <t>CUST89023</t>
  </si>
  <si>
    <t>TKT297600</t>
  </si>
  <si>
    <t>CUST60388</t>
  </si>
  <si>
    <t>TKT859908</t>
  </si>
  <si>
    <t>CUST95462</t>
  </si>
  <si>
    <t>TKT533703</t>
  </si>
  <si>
    <t>CUST56798</t>
  </si>
  <si>
    <t>TKT658339</t>
  </si>
  <si>
    <t>CUST29641</t>
  </si>
  <si>
    <t>TKT359815</t>
  </si>
  <si>
    <t>CUST54936</t>
  </si>
  <si>
    <t>TKT121914</t>
  </si>
  <si>
    <t>CUST63550</t>
  </si>
  <si>
    <t>TKT117540</t>
  </si>
  <si>
    <t>CUST18363</t>
  </si>
  <si>
    <t>25-12-2021</t>
  </si>
  <si>
    <t>TKT955337</t>
  </si>
  <si>
    <t>CUST85685</t>
  </si>
  <si>
    <t>TKT194646</t>
  </si>
  <si>
    <t>CUST94206</t>
  </si>
  <si>
    <t>TKT376528</t>
  </si>
  <si>
    <t>CUST41502</t>
  </si>
  <si>
    <t>14-09-2020</t>
  </si>
  <si>
    <t>TKT616152</t>
  </si>
  <si>
    <t>CUST43214</t>
  </si>
  <si>
    <t>22-06-2023</t>
  </si>
  <si>
    <t>TKT157176</t>
  </si>
  <si>
    <t>CUST39710</t>
  </si>
  <si>
    <t>TKT253954</t>
  </si>
  <si>
    <t>CUST94074</t>
  </si>
  <si>
    <t>19-04-2020</t>
  </si>
  <si>
    <t>TKT598899</t>
  </si>
  <si>
    <t>CUST82587</t>
  </si>
  <si>
    <t>TKT168600</t>
  </si>
  <si>
    <t>CUST70146</t>
  </si>
  <si>
    <t>27-03-2023</t>
  </si>
  <si>
    <t>TKT519110</t>
  </si>
  <si>
    <t>CUST22654</t>
  </si>
  <si>
    <t>TKT434454</t>
  </si>
  <si>
    <t>CUST41164</t>
  </si>
  <si>
    <t>TKT349424</t>
  </si>
  <si>
    <t>CUST26087</t>
  </si>
  <si>
    <t>TKT384289</t>
  </si>
  <si>
    <t>CUST34400</t>
  </si>
  <si>
    <t>TKT768339</t>
  </si>
  <si>
    <t>CUST89222</t>
  </si>
  <si>
    <t>TKT793810</t>
  </si>
  <si>
    <t>CUST94159</t>
  </si>
  <si>
    <t>TKT226792</t>
  </si>
  <si>
    <t>CUST89818</t>
  </si>
  <si>
    <t>TKT310594</t>
  </si>
  <si>
    <t>CUST89913</t>
  </si>
  <si>
    <t>TKT300997</t>
  </si>
  <si>
    <t>CUST31079</t>
  </si>
  <si>
    <t>TKT555806</t>
  </si>
  <si>
    <t>CUST88223</t>
  </si>
  <si>
    <t>TKT515837</t>
  </si>
  <si>
    <t>CUST62756</t>
  </si>
  <si>
    <t>TKT314714</t>
  </si>
  <si>
    <t>CUST74593</t>
  </si>
  <si>
    <t>TKT102353</t>
  </si>
  <si>
    <t>CUST57010</t>
  </si>
  <si>
    <t>18-12-2020</t>
  </si>
  <si>
    <t>TKT199312</t>
  </si>
  <si>
    <t>CUST37914</t>
  </si>
  <si>
    <t>TKT725854</t>
  </si>
  <si>
    <t>CUST14067</t>
  </si>
  <si>
    <t>TKT991674</t>
  </si>
  <si>
    <t>CUST58175</t>
  </si>
  <si>
    <t>24-07-2022</t>
  </si>
  <si>
    <t>TKT585878</t>
  </si>
  <si>
    <t>CUST96850</t>
  </si>
  <si>
    <t>TKT236374</t>
  </si>
  <si>
    <t>CUST92793</t>
  </si>
  <si>
    <t>TKT673637</t>
  </si>
  <si>
    <t>CUST55590</t>
  </si>
  <si>
    <t>17-02-2022</t>
  </si>
  <si>
    <t>TKT127444</t>
  </si>
  <si>
    <t>CUST30320</t>
  </si>
  <si>
    <t>TKT953395</t>
  </si>
  <si>
    <t>CUST55307</t>
  </si>
  <si>
    <t>TKT573000</t>
  </si>
  <si>
    <t>CUST85011</t>
  </si>
  <si>
    <t>TKT104156</t>
  </si>
  <si>
    <t>CUST75039</t>
  </si>
  <si>
    <t>TKT594835</t>
  </si>
  <si>
    <t>CUST78533</t>
  </si>
  <si>
    <t>TKT894527</t>
  </si>
  <si>
    <t>CUST44606</t>
  </si>
  <si>
    <t>TKT157609</t>
  </si>
  <si>
    <t>CUST40669</t>
  </si>
  <si>
    <t>TKT257045</t>
  </si>
  <si>
    <t>CUST87587</t>
  </si>
  <si>
    <t>25-10-2020</t>
  </si>
  <si>
    <t>TKT387330</t>
  </si>
  <si>
    <t>CUST83041</t>
  </si>
  <si>
    <t>TKT163778</t>
  </si>
  <si>
    <t>CUST24220</t>
  </si>
  <si>
    <t>TKT667265</t>
  </si>
  <si>
    <t>CUST38132</t>
  </si>
  <si>
    <t>TKT569145</t>
  </si>
  <si>
    <t>CUST75086</t>
  </si>
  <si>
    <t>TKT575479</t>
  </si>
  <si>
    <t>CUST86861</t>
  </si>
  <si>
    <t>TKT927520</t>
  </si>
  <si>
    <t>CUST85024</t>
  </si>
  <si>
    <t>TKT523458</t>
  </si>
  <si>
    <t>CUST33682</t>
  </si>
  <si>
    <t>TKT939609</t>
  </si>
  <si>
    <t>CUST23614</t>
  </si>
  <si>
    <t>25-09-2020</t>
  </si>
  <si>
    <t>TKT806492</t>
  </si>
  <si>
    <t>CUST33068</t>
  </si>
  <si>
    <t>TKT293212</t>
  </si>
  <si>
    <t>CUST98150</t>
  </si>
  <si>
    <t>TKT431927</t>
  </si>
  <si>
    <t>CUST85231</t>
  </si>
  <si>
    <t>TKT526694</t>
  </si>
  <si>
    <t>CUST53615</t>
  </si>
  <si>
    <t>TKT749076</t>
  </si>
  <si>
    <t>CUST19076</t>
  </si>
  <si>
    <t>25-04-2020</t>
  </si>
  <si>
    <t>TKT343021</t>
  </si>
  <si>
    <t>CUST55784</t>
  </si>
  <si>
    <t>TKT785663</t>
  </si>
  <si>
    <t>CUST24668</t>
  </si>
  <si>
    <t>TKT724539</t>
  </si>
  <si>
    <t>CUST40660</t>
  </si>
  <si>
    <t>TKT867346</t>
  </si>
  <si>
    <t>CUST13285</t>
  </si>
  <si>
    <t>TKT924316</t>
  </si>
  <si>
    <t>CUST33861</t>
  </si>
  <si>
    <t>TKT279421</t>
  </si>
  <si>
    <t>CUST46731</t>
  </si>
  <si>
    <t>TKT963089</t>
  </si>
  <si>
    <t>CUST86097</t>
  </si>
  <si>
    <t>TKT362343</t>
  </si>
  <si>
    <t>CUST35093</t>
  </si>
  <si>
    <t>TKT709061</t>
  </si>
  <si>
    <t>CUST71209</t>
  </si>
  <si>
    <t>TKT478033</t>
  </si>
  <si>
    <t>CUST64898</t>
  </si>
  <si>
    <t>19-02-2020</t>
  </si>
  <si>
    <t>TKT459947</t>
  </si>
  <si>
    <t>CUST33340</t>
  </si>
  <si>
    <t>TKT945558</t>
  </si>
  <si>
    <t>CUST39987</t>
  </si>
  <si>
    <t>TKT240925</t>
  </si>
  <si>
    <t>CUST22880</t>
  </si>
  <si>
    <t>14-09-2022</t>
  </si>
  <si>
    <t>TKT734682</t>
  </si>
  <si>
    <t>CUST62554</t>
  </si>
  <si>
    <t>TKT352408</t>
  </si>
  <si>
    <t>CUST26065</t>
  </si>
  <si>
    <t>TKT868353</t>
  </si>
  <si>
    <t>CUST59681</t>
  </si>
  <si>
    <t>TKT496033</t>
  </si>
  <si>
    <t>CUST56530</t>
  </si>
  <si>
    <t>TKT296561</t>
  </si>
  <si>
    <t>CUST23010</t>
  </si>
  <si>
    <t>TKT963406</t>
  </si>
  <si>
    <t>CUST49339</t>
  </si>
  <si>
    <t>TKT343303</t>
  </si>
  <si>
    <t>CUST96710</t>
  </si>
  <si>
    <t>TKT820242</t>
  </si>
  <si>
    <t>CUST56147</t>
  </si>
  <si>
    <t>TKT482604</t>
  </si>
  <si>
    <t>CUST49680</t>
  </si>
  <si>
    <t>TKT459484</t>
  </si>
  <si>
    <t>CUST96202</t>
  </si>
  <si>
    <t>TKT219140</t>
  </si>
  <si>
    <t>CUST25137</t>
  </si>
  <si>
    <t>TKT351638</t>
  </si>
  <si>
    <t>CUST80090</t>
  </si>
  <si>
    <t>TKT837453</t>
  </si>
  <si>
    <t>CUST89402</t>
  </si>
  <si>
    <t>26-05-2022</t>
  </si>
  <si>
    <t>TKT425686</t>
  </si>
  <si>
    <t>CUST49809</t>
  </si>
  <si>
    <t>TKT860612</t>
  </si>
  <si>
    <t>CUST41492</t>
  </si>
  <si>
    <t>TKT741326</t>
  </si>
  <si>
    <t>CUST58228</t>
  </si>
  <si>
    <t>TKT271707</t>
  </si>
  <si>
    <t>CUST48028</t>
  </si>
  <si>
    <t>TKT718896</t>
  </si>
  <si>
    <t>CUST41822</t>
  </si>
  <si>
    <t>TKT322470</t>
  </si>
  <si>
    <t>CUST32914</t>
  </si>
  <si>
    <t>TKT907700</t>
  </si>
  <si>
    <t>CUST86453</t>
  </si>
  <si>
    <t>TKT306103</t>
  </si>
  <si>
    <t>CUST99836</t>
  </si>
  <si>
    <t>TKT750342</t>
  </si>
  <si>
    <t>CUST16503</t>
  </si>
  <si>
    <t>TKT383251</t>
  </si>
  <si>
    <t>CUST89509</t>
  </si>
  <si>
    <t>TKT279306</t>
  </si>
  <si>
    <t>CUST97398</t>
  </si>
  <si>
    <t>17-02-2023</t>
  </si>
  <si>
    <t>TKT788086</t>
  </si>
  <si>
    <t>CUST74727</t>
  </si>
  <si>
    <t>26-03-2024</t>
  </si>
  <si>
    <t>TKT176780</t>
  </si>
  <si>
    <t>CUST48452</t>
  </si>
  <si>
    <t>TKT976926</t>
  </si>
  <si>
    <t>CUST27832</t>
  </si>
  <si>
    <t>TKT166831</t>
  </si>
  <si>
    <t>CUST38064</t>
  </si>
  <si>
    <t>15-04-2023</t>
  </si>
  <si>
    <t>TKT288998</t>
  </si>
  <si>
    <t>CUST51771</t>
  </si>
  <si>
    <t>TKT155490</t>
  </si>
  <si>
    <t>CUST13140</t>
  </si>
  <si>
    <t>TKT554022</t>
  </si>
  <si>
    <t>CUST30093</t>
  </si>
  <si>
    <t>TKT749335</t>
  </si>
  <si>
    <t>CUST49560</t>
  </si>
  <si>
    <t>TKT865840</t>
  </si>
  <si>
    <t>CUST80835</t>
  </si>
  <si>
    <t>TKT397246</t>
  </si>
  <si>
    <t>CUST32576</t>
  </si>
  <si>
    <t>TKT877148</t>
  </si>
  <si>
    <t>CUST95092</t>
  </si>
  <si>
    <t>TKT406697</t>
  </si>
  <si>
    <t>TKT477125</t>
  </si>
  <si>
    <t>CUST68638</t>
  </si>
  <si>
    <t>TKT523998</t>
  </si>
  <si>
    <t>CUST13590</t>
  </si>
  <si>
    <t>TKT996773</t>
  </si>
  <si>
    <t>CUST57191</t>
  </si>
  <si>
    <t>TKT113878</t>
  </si>
  <si>
    <t>CUST17185</t>
  </si>
  <si>
    <t>TKT574747</t>
  </si>
  <si>
    <t>CUST34636</t>
  </si>
  <si>
    <t>TKT800451</t>
  </si>
  <si>
    <t>CUST59809</t>
  </si>
  <si>
    <t>TKT117552</t>
  </si>
  <si>
    <t>CUST46276</t>
  </si>
  <si>
    <t>TKT983404</t>
  </si>
  <si>
    <t>CUST81766</t>
  </si>
  <si>
    <t>28-12-2022</t>
  </si>
  <si>
    <t>TKT397121</t>
  </si>
  <si>
    <t>CUST76991</t>
  </si>
  <si>
    <t>TKT334807</t>
  </si>
  <si>
    <t>CUST84162</t>
  </si>
  <si>
    <t>TKT407767</t>
  </si>
  <si>
    <t>CUST58949</t>
  </si>
  <si>
    <t>TKT975577</t>
  </si>
  <si>
    <t>CUST77779</t>
  </si>
  <si>
    <t>TKT349332</t>
  </si>
  <si>
    <t>CUST39929</t>
  </si>
  <si>
    <t>TKT935390</t>
  </si>
  <si>
    <t>CUST65155</t>
  </si>
  <si>
    <t>TKT188552</t>
  </si>
  <si>
    <t>CUST93456</t>
  </si>
  <si>
    <t>TKT131726</t>
  </si>
  <si>
    <t>CUST87434</t>
  </si>
  <si>
    <t>TKT767416</t>
  </si>
  <si>
    <t>CUST23552</t>
  </si>
  <si>
    <t>TKT451205</t>
  </si>
  <si>
    <t>CUST57248</t>
  </si>
  <si>
    <t>TKT748930</t>
  </si>
  <si>
    <t>CUST81478</t>
  </si>
  <si>
    <t>TKT706958</t>
  </si>
  <si>
    <t>CUST33656</t>
  </si>
  <si>
    <t>TKT963677</t>
  </si>
  <si>
    <t>CUST10983</t>
  </si>
  <si>
    <t>TKT411593</t>
  </si>
  <si>
    <t>CUST43755</t>
  </si>
  <si>
    <t>27-07-2022</t>
  </si>
  <si>
    <t>TKT551193</t>
  </si>
  <si>
    <t>CUST53109</t>
  </si>
  <si>
    <t>TKT313730</t>
  </si>
  <si>
    <t>CUST81173</t>
  </si>
  <si>
    <t>TKT537331</t>
  </si>
  <si>
    <t>CUST31343</t>
  </si>
  <si>
    <t>TKT584345</t>
  </si>
  <si>
    <t>CUST64560</t>
  </si>
  <si>
    <t>TKT873379</t>
  </si>
  <si>
    <t>CUST24717</t>
  </si>
  <si>
    <t>20-02-2023</t>
  </si>
  <si>
    <t>TKT747440</t>
  </si>
  <si>
    <t>CUST27030</t>
  </si>
  <si>
    <t>TKT257759</t>
  </si>
  <si>
    <t>CUST89144</t>
  </si>
  <si>
    <t>TKT304353</t>
  </si>
  <si>
    <t>CUST53183</t>
  </si>
  <si>
    <t>TKT564330</t>
  </si>
  <si>
    <t>CUST87460</t>
  </si>
  <si>
    <t>13-09-2021</t>
  </si>
  <si>
    <t>TKT732504</t>
  </si>
  <si>
    <t>CUST12161</t>
  </si>
  <si>
    <t>TKT517221</t>
  </si>
  <si>
    <t>CUST77171</t>
  </si>
  <si>
    <t>TKT757839</t>
  </si>
  <si>
    <t>CUST63075</t>
  </si>
  <si>
    <t>TKT260014</t>
  </si>
  <si>
    <t>CUST11992</t>
  </si>
  <si>
    <t>28-12-2024</t>
  </si>
  <si>
    <t>TKT208717</t>
  </si>
  <si>
    <t>CUST58725</t>
  </si>
  <si>
    <t>TKT209078</t>
  </si>
  <si>
    <t>CUST10443</t>
  </si>
  <si>
    <t>TKT211234</t>
  </si>
  <si>
    <t>CUST84032</t>
  </si>
  <si>
    <t>TKT349963</t>
  </si>
  <si>
    <t>TKT813544</t>
  </si>
  <si>
    <t>CUST16244</t>
  </si>
  <si>
    <t>TKT675588</t>
  </si>
  <si>
    <t>CUST86590</t>
  </si>
  <si>
    <t>TKT407440</t>
  </si>
  <si>
    <t>CUST92980</t>
  </si>
  <si>
    <t>TKT748390</t>
  </si>
  <si>
    <t>CUST68184</t>
  </si>
  <si>
    <t>25-11-2022</t>
  </si>
  <si>
    <t>TKT605544</t>
  </si>
  <si>
    <t>CUST60152</t>
  </si>
  <si>
    <t>23-07-2021</t>
  </si>
  <si>
    <t>TKT272489</t>
  </si>
  <si>
    <t>CUST47428</t>
  </si>
  <si>
    <t>TKT318959</t>
  </si>
  <si>
    <t>CUST55375</t>
  </si>
  <si>
    <t>TKT291666</t>
  </si>
  <si>
    <t>CUST73533</t>
  </si>
  <si>
    <t>TKT921921</t>
  </si>
  <si>
    <t>CUST13517</t>
  </si>
  <si>
    <t>TKT617856</t>
  </si>
  <si>
    <t>CUST86144</t>
  </si>
  <si>
    <t>TKT419616</t>
  </si>
  <si>
    <t>CUST84188</t>
  </si>
  <si>
    <t>TKT711593</t>
  </si>
  <si>
    <t>CUST12370</t>
  </si>
  <si>
    <t>TKT817186</t>
  </si>
  <si>
    <t>CUST99776</t>
  </si>
  <si>
    <t>TKT482876</t>
  </si>
  <si>
    <t>CUST99672</t>
  </si>
  <si>
    <t>TKT638239</t>
  </si>
  <si>
    <t>CUST56576</t>
  </si>
  <si>
    <t>TKT434333</t>
  </si>
  <si>
    <t>CUST41098</t>
  </si>
  <si>
    <t>TKT676235</t>
  </si>
  <si>
    <t>CUST48628</t>
  </si>
  <si>
    <t>TKT207835</t>
  </si>
  <si>
    <t>CUST92397</t>
  </si>
  <si>
    <t>TKT466827</t>
  </si>
  <si>
    <t>CUST45191</t>
  </si>
  <si>
    <t>TKT713650</t>
  </si>
  <si>
    <t>TKT150017</t>
  </si>
  <si>
    <t>CUST69658</t>
  </si>
  <si>
    <t>TKT940622</t>
  </si>
  <si>
    <t>CUST13836</t>
  </si>
  <si>
    <t>TKT283725</t>
  </si>
  <si>
    <t>CUST85752</t>
  </si>
  <si>
    <t>TKT918245</t>
  </si>
  <si>
    <t>CUST10745</t>
  </si>
  <si>
    <t>TKT389859</t>
  </si>
  <si>
    <t>CUST53010</t>
  </si>
  <si>
    <t>TKT959243</t>
  </si>
  <si>
    <t>CUST20624</t>
  </si>
  <si>
    <t>TKT416075</t>
  </si>
  <si>
    <t>CUST63228</t>
  </si>
  <si>
    <t>TKT781309</t>
  </si>
  <si>
    <t>CUST36014</t>
  </si>
  <si>
    <t>TKT263510</t>
  </si>
  <si>
    <t>CUST57323</t>
  </si>
  <si>
    <t>TKT905380</t>
  </si>
  <si>
    <t>CUST46885</t>
  </si>
  <si>
    <t>TKT292525</t>
  </si>
  <si>
    <t>TKT680781</t>
  </si>
  <si>
    <t>CUST21482</t>
  </si>
  <si>
    <t>24-07-2024</t>
  </si>
  <si>
    <t>TKT524729</t>
  </si>
  <si>
    <t>CUST29645</t>
  </si>
  <si>
    <t>TKT338414</t>
  </si>
  <si>
    <t>CUST70518</t>
  </si>
  <si>
    <t>24-02-2024</t>
  </si>
  <si>
    <t>TKT900921</t>
  </si>
  <si>
    <t>CUST56069</t>
  </si>
  <si>
    <t>TKT790050</t>
  </si>
  <si>
    <t>CUST89154</t>
  </si>
  <si>
    <t>TKT934401</t>
  </si>
  <si>
    <t>CUST79208</t>
  </si>
  <si>
    <t>TKT407300</t>
  </si>
  <si>
    <t>CUST11892</t>
  </si>
  <si>
    <t>TKT279360</t>
  </si>
  <si>
    <t>CUST95121</t>
  </si>
  <si>
    <t>TKT273371</t>
  </si>
  <si>
    <t>CUST21346</t>
  </si>
  <si>
    <t>TKT528345</t>
  </si>
  <si>
    <t>CUST47551</t>
  </si>
  <si>
    <t>TKT435960</t>
  </si>
  <si>
    <t>CUST99800</t>
  </si>
  <si>
    <t>TKT926601</t>
  </si>
  <si>
    <t>CUST82160</t>
  </si>
  <si>
    <t>TKT816353</t>
  </si>
  <si>
    <t>CUST91630</t>
  </si>
  <si>
    <t>TKT774297</t>
  </si>
  <si>
    <t>CUST59838</t>
  </si>
  <si>
    <t>TKT897558</t>
  </si>
  <si>
    <t>CUST30550</t>
  </si>
  <si>
    <t>TKT731767</t>
  </si>
  <si>
    <t>CUST98923</t>
  </si>
  <si>
    <t>21-06-2023</t>
  </si>
  <si>
    <t>TKT430545</t>
  </si>
  <si>
    <t>CUST94596</t>
  </si>
  <si>
    <t>TKT697475</t>
  </si>
  <si>
    <t>CUST74728</t>
  </si>
  <si>
    <t>18-05-2024</t>
  </si>
  <si>
    <t>TKT513563</t>
  </si>
  <si>
    <t>CUST19689</t>
  </si>
  <si>
    <t>TKT112693</t>
  </si>
  <si>
    <t>CUST21003</t>
  </si>
  <si>
    <t>TKT894648</t>
  </si>
  <si>
    <t>CUST19057</t>
  </si>
  <si>
    <t>28-07-2021</t>
  </si>
  <si>
    <t>TKT774928</t>
  </si>
  <si>
    <t>CUST57177</t>
  </si>
  <si>
    <t>TKT637168</t>
  </si>
  <si>
    <t>CUST70905</t>
  </si>
  <si>
    <t>TKT276430</t>
  </si>
  <si>
    <t>CUST56524</t>
  </si>
  <si>
    <t>TKT139723</t>
  </si>
  <si>
    <t>CUST52644</t>
  </si>
  <si>
    <t>TKT303939</t>
  </si>
  <si>
    <t>CUST72463</t>
  </si>
  <si>
    <t>TKT579224</t>
  </si>
  <si>
    <t>CUST63622</t>
  </si>
  <si>
    <t>16-08-2020</t>
  </si>
  <si>
    <t>TKT922332</t>
  </si>
  <si>
    <t>CUST97817</t>
  </si>
  <si>
    <t>TKT868817</t>
  </si>
  <si>
    <t>19-11-2020</t>
  </si>
  <si>
    <t>TKT531468</t>
  </si>
  <si>
    <t>CUST20706</t>
  </si>
  <si>
    <t>TKT376506</t>
  </si>
  <si>
    <t>CUST73508</t>
  </si>
  <si>
    <t>TKT180584</t>
  </si>
  <si>
    <t>CUST87889</t>
  </si>
  <si>
    <t>TKT374944</t>
  </si>
  <si>
    <t>CUST41129</t>
  </si>
  <si>
    <t>TKT260071</t>
  </si>
  <si>
    <t>CUST11724</t>
  </si>
  <si>
    <t>26-09-2020</t>
  </si>
  <si>
    <t>TKT333186</t>
  </si>
  <si>
    <t>CUST92824</t>
  </si>
  <si>
    <t>TKT336957</t>
  </si>
  <si>
    <t>CUST86918</t>
  </si>
  <si>
    <t>TKT969366</t>
  </si>
  <si>
    <t>CUST78060</t>
  </si>
  <si>
    <t>TKT860922</t>
  </si>
  <si>
    <t>CUST12651</t>
  </si>
  <si>
    <t>TKT158563</t>
  </si>
  <si>
    <t>CUST70111</t>
  </si>
  <si>
    <t>TKT577338</t>
  </si>
  <si>
    <t>CUST86198</t>
  </si>
  <si>
    <t>TKT574367</t>
  </si>
  <si>
    <t>TKT710435</t>
  </si>
  <si>
    <t>CUST23684</t>
  </si>
  <si>
    <t>29-06-2024</t>
  </si>
  <si>
    <t>TKT113135</t>
  </si>
  <si>
    <t>CUST95919</t>
  </si>
  <si>
    <t>TKT198859</t>
  </si>
  <si>
    <t>CUST82715</t>
  </si>
  <si>
    <t>TKT277537</t>
  </si>
  <si>
    <t>CUST55501</t>
  </si>
  <si>
    <t>TKT327765</t>
  </si>
  <si>
    <t>CUST81049</t>
  </si>
  <si>
    <t>TKT886210</t>
  </si>
  <si>
    <t>CUST70015</t>
  </si>
  <si>
    <t>TKT556619</t>
  </si>
  <si>
    <t>CUST35189</t>
  </si>
  <si>
    <t>TKT671459</t>
  </si>
  <si>
    <t>CUST33859</t>
  </si>
  <si>
    <t>TKT918683</t>
  </si>
  <si>
    <t>CUST50249</t>
  </si>
  <si>
    <t>TKT493460</t>
  </si>
  <si>
    <t>CUST31086</t>
  </si>
  <si>
    <t>26-06-2021</t>
  </si>
  <si>
    <t>TKT582113</t>
  </si>
  <si>
    <t>CUST58028</t>
  </si>
  <si>
    <t>TKT325410</t>
  </si>
  <si>
    <t>CUST74490</t>
  </si>
  <si>
    <t>TKT169856</t>
  </si>
  <si>
    <t>CUST76088</t>
  </si>
  <si>
    <t>TKT191003</t>
  </si>
  <si>
    <t>CUST64960</t>
  </si>
  <si>
    <t>TKT232438</t>
  </si>
  <si>
    <t>CUST57143</t>
  </si>
  <si>
    <t>TKT190335</t>
  </si>
  <si>
    <t>CUST25114</t>
  </si>
  <si>
    <t>TKT745094</t>
  </si>
  <si>
    <t>CUST20924</t>
  </si>
  <si>
    <t>TKT425982</t>
  </si>
  <si>
    <t>CUST47805</t>
  </si>
  <si>
    <t>TKT817379</t>
  </si>
  <si>
    <t>CUST14896</t>
  </si>
  <si>
    <t>TKT646634</t>
  </si>
  <si>
    <t>CUST48138</t>
  </si>
  <si>
    <t>TKT971236</t>
  </si>
  <si>
    <t>CUST86272</t>
  </si>
  <si>
    <t>TKT897447</t>
  </si>
  <si>
    <t>CUST91058</t>
  </si>
  <si>
    <t>TKT566740</t>
  </si>
  <si>
    <t>CUST55648</t>
  </si>
  <si>
    <t>TKT291042</t>
  </si>
  <si>
    <t>CUST99535</t>
  </si>
  <si>
    <t>TKT537894</t>
  </si>
  <si>
    <t>CUST81056</t>
  </si>
  <si>
    <t>TKT797479</t>
  </si>
  <si>
    <t>CUST34302</t>
  </si>
  <si>
    <t>TKT848310</t>
  </si>
  <si>
    <t>CUST99966</t>
  </si>
  <si>
    <t>TKT695999</t>
  </si>
  <si>
    <t>CUST65962</t>
  </si>
  <si>
    <t>TKT423394</t>
  </si>
  <si>
    <t>CUST65888</t>
  </si>
  <si>
    <t>TKT297216</t>
  </si>
  <si>
    <t>CUST79107</t>
  </si>
  <si>
    <t>TKT999973</t>
  </si>
  <si>
    <t>CUST26302</t>
  </si>
  <si>
    <t>TKT592485</t>
  </si>
  <si>
    <t>CUST92890</t>
  </si>
  <si>
    <t>TKT989895</t>
  </si>
  <si>
    <t>CUST18930</t>
  </si>
  <si>
    <t>TKT301970</t>
  </si>
  <si>
    <t>CUST56184</t>
  </si>
  <si>
    <t>TKT978340</t>
  </si>
  <si>
    <t>CUST98841</t>
  </si>
  <si>
    <t>TKT774767</t>
  </si>
  <si>
    <t>CUST43114</t>
  </si>
  <si>
    <t>TKT175294</t>
  </si>
  <si>
    <t>CUST68661</t>
  </si>
  <si>
    <t>TKT311636</t>
  </si>
  <si>
    <t>CUST62452</t>
  </si>
  <si>
    <t>TKT590109</t>
  </si>
  <si>
    <t>CUST57875</t>
  </si>
  <si>
    <t>TKT166631</t>
  </si>
  <si>
    <t>CUST75134</t>
  </si>
  <si>
    <t>TKT717206</t>
  </si>
  <si>
    <t>CUST32367</t>
  </si>
  <si>
    <t>TKT718851</t>
  </si>
  <si>
    <t>CUST47046</t>
  </si>
  <si>
    <t>TKT463954</t>
  </si>
  <si>
    <t>CUST56464</t>
  </si>
  <si>
    <t>20-09-2023</t>
  </si>
  <si>
    <t>TKT429076</t>
  </si>
  <si>
    <t>CUST80160</t>
  </si>
  <si>
    <t>TKT325417</t>
  </si>
  <si>
    <t>CUST70751</t>
  </si>
  <si>
    <t>TKT958233</t>
  </si>
  <si>
    <t>CUST47800</t>
  </si>
  <si>
    <t>TKT516522</t>
  </si>
  <si>
    <t>CUST90361</t>
  </si>
  <si>
    <t>TKT292714</t>
  </si>
  <si>
    <t>CUST70104</t>
  </si>
  <si>
    <t>TKT910905</t>
  </si>
  <si>
    <t>CUST33406</t>
  </si>
  <si>
    <t>30-08-2024</t>
  </si>
  <si>
    <t>TKT974462</t>
  </si>
  <si>
    <t>CUST66283</t>
  </si>
  <si>
    <t>TKT382700</t>
  </si>
  <si>
    <t>CUST81595</t>
  </si>
  <si>
    <t>TKT873481</t>
  </si>
  <si>
    <t>CUST24905</t>
  </si>
  <si>
    <t>TKT609351</t>
  </si>
  <si>
    <t>CUST18921</t>
  </si>
  <si>
    <t>TKT736860</t>
  </si>
  <si>
    <t>CUST73482</t>
  </si>
  <si>
    <t>TKT241389</t>
  </si>
  <si>
    <t>CUST48986</t>
  </si>
  <si>
    <t>26-03-2023</t>
  </si>
  <si>
    <t>TKT862736</t>
  </si>
  <si>
    <t>CUST28270</t>
  </si>
  <si>
    <t>TKT795345</t>
  </si>
  <si>
    <t>CUST36616</t>
  </si>
  <si>
    <t>TKT244797</t>
  </si>
  <si>
    <t>CUST36687</t>
  </si>
  <si>
    <t>TKT147877</t>
  </si>
  <si>
    <t>CUST25022</t>
  </si>
  <si>
    <t>TKT581843</t>
  </si>
  <si>
    <t>CUST76469</t>
  </si>
  <si>
    <t>TKT169647</t>
  </si>
  <si>
    <t>CUST69828</t>
  </si>
  <si>
    <t>TKT634269</t>
  </si>
  <si>
    <t>CUST86635</t>
  </si>
  <si>
    <t>TKT666204</t>
  </si>
  <si>
    <t>CUST78405</t>
  </si>
  <si>
    <t>TKT239959</t>
  </si>
  <si>
    <t>CUST92712</t>
  </si>
  <si>
    <t>TKT245549</t>
  </si>
  <si>
    <t>CUST75805</t>
  </si>
  <si>
    <t>TKT358552</t>
  </si>
  <si>
    <t>CUST93683</t>
  </si>
  <si>
    <t>TKT441033</t>
  </si>
  <si>
    <t>CUST60455</t>
  </si>
  <si>
    <t>TKT642399</t>
  </si>
  <si>
    <t>CUST58680</t>
  </si>
  <si>
    <t>17-12-2023</t>
  </si>
  <si>
    <t>TKT222270</t>
  </si>
  <si>
    <t>CUST71343</t>
  </si>
  <si>
    <t>TKT776674</t>
  </si>
  <si>
    <t>CUST12076</t>
  </si>
  <si>
    <t>TKT821371</t>
  </si>
  <si>
    <t>CUST50269</t>
  </si>
  <si>
    <t>TKT922845</t>
  </si>
  <si>
    <t>CUST45092</t>
  </si>
  <si>
    <t>TKT578554</t>
  </si>
  <si>
    <t>CUST18240</t>
  </si>
  <si>
    <t>TKT820882</t>
  </si>
  <si>
    <t>CUST53947</t>
  </si>
  <si>
    <t>TKT187517</t>
  </si>
  <si>
    <t>TKT560098</t>
  </si>
  <si>
    <t>CUST88443</t>
  </si>
  <si>
    <t>TKT317292</t>
  </si>
  <si>
    <t>CUST76158</t>
  </si>
  <si>
    <t>TKT103419</t>
  </si>
  <si>
    <t>CUST10148</t>
  </si>
  <si>
    <t>TKT947887</t>
  </si>
  <si>
    <t>CUST55930</t>
  </si>
  <si>
    <t>TKT641801</t>
  </si>
  <si>
    <t>CUST60405</t>
  </si>
  <si>
    <t>TKT649942</t>
  </si>
  <si>
    <t>CUST57264</t>
  </si>
  <si>
    <t>TKT369640</t>
  </si>
  <si>
    <t>CUST13546</t>
  </si>
  <si>
    <t>TKT342562</t>
  </si>
  <si>
    <t>CUST60234</t>
  </si>
  <si>
    <t>TKT591738</t>
  </si>
  <si>
    <t>CUST56940</t>
  </si>
  <si>
    <t>TKT343388</t>
  </si>
  <si>
    <t>CUST61680</t>
  </si>
  <si>
    <t>TKT467318</t>
  </si>
  <si>
    <t>CUST64992</t>
  </si>
  <si>
    <t>TKT944581</t>
  </si>
  <si>
    <t>CUST80996</t>
  </si>
  <si>
    <t>TKT356271</t>
  </si>
  <si>
    <t>CUST52804</t>
  </si>
  <si>
    <t>26-12-2024</t>
  </si>
  <si>
    <t>TKT219713</t>
  </si>
  <si>
    <t>CUST73558</t>
  </si>
  <si>
    <t>TKT793746</t>
  </si>
  <si>
    <t>CUST67082</t>
  </si>
  <si>
    <t>TKT833199</t>
  </si>
  <si>
    <t>CUST90879</t>
  </si>
  <si>
    <t>16-09-2023</t>
  </si>
  <si>
    <t>TKT602492</t>
  </si>
  <si>
    <t>CUST10594</t>
  </si>
  <si>
    <t>TKT515193</t>
  </si>
  <si>
    <t>CUST57038</t>
  </si>
  <si>
    <t>TKT504652</t>
  </si>
  <si>
    <t>CUST19862</t>
  </si>
  <si>
    <t>TKT801694</t>
  </si>
  <si>
    <t>CUST24897</t>
  </si>
  <si>
    <t>TKT972787</t>
  </si>
  <si>
    <t>CUST14291</t>
  </si>
  <si>
    <t>TKT761350</t>
  </si>
  <si>
    <t>CUST53090</t>
  </si>
  <si>
    <t>TKT858261</t>
  </si>
  <si>
    <t>CUST11990</t>
  </si>
  <si>
    <t>TKT658880</t>
  </si>
  <si>
    <t>CUST16705</t>
  </si>
  <si>
    <t>TKT120561</t>
  </si>
  <si>
    <t>CUST62597</t>
  </si>
  <si>
    <t>TKT129836</t>
  </si>
  <si>
    <t>CUST91654</t>
  </si>
  <si>
    <t>TKT489205</t>
  </si>
  <si>
    <t>CUST32852</t>
  </si>
  <si>
    <t>TKT218663</t>
  </si>
  <si>
    <t>CUST93188</t>
  </si>
  <si>
    <t>TKT947556</t>
  </si>
  <si>
    <t>CUST23844</t>
  </si>
  <si>
    <t>TKT708502</t>
  </si>
  <si>
    <t>CUST98725</t>
  </si>
  <si>
    <t>TKT763220</t>
  </si>
  <si>
    <t>CUST38401</t>
  </si>
  <si>
    <t>TKT752827</t>
  </si>
  <si>
    <t>CUST17364</t>
  </si>
  <si>
    <t>TKT700235</t>
  </si>
  <si>
    <t>CUST19733</t>
  </si>
  <si>
    <t>TKT281497</t>
  </si>
  <si>
    <t>CUST72766</t>
  </si>
  <si>
    <t>TKT248467</t>
  </si>
  <si>
    <t>CUST75414</t>
  </si>
  <si>
    <t>TKT344847</t>
  </si>
  <si>
    <t>CUST14030</t>
  </si>
  <si>
    <t>TKT997712</t>
  </si>
  <si>
    <t>CUST14020</t>
  </si>
  <si>
    <t>25-01-2023</t>
  </si>
  <si>
    <t>TKT422055</t>
  </si>
  <si>
    <t>TKT421302</t>
  </si>
  <si>
    <t>CUST45779</t>
  </si>
  <si>
    <t>TKT835957</t>
  </si>
  <si>
    <t>CUST62215</t>
  </si>
  <si>
    <t>20-08-2024</t>
  </si>
  <si>
    <t>TKT629614</t>
  </si>
  <si>
    <t>CUST27224</t>
  </si>
  <si>
    <t>TKT806822</t>
  </si>
  <si>
    <t>CUST62954</t>
  </si>
  <si>
    <t>TKT526759</t>
  </si>
  <si>
    <t>CUST25677</t>
  </si>
  <si>
    <t>TKT570219</t>
  </si>
  <si>
    <t>CUST20327</t>
  </si>
  <si>
    <t>TKT155908</t>
  </si>
  <si>
    <t>CUST59989</t>
  </si>
  <si>
    <t>TKT677200</t>
  </si>
  <si>
    <t>CUST63992</t>
  </si>
  <si>
    <t>21-07-2020</t>
  </si>
  <si>
    <t>TKT162271</t>
  </si>
  <si>
    <t>30-03-2022</t>
  </si>
  <si>
    <t>TKT261137</t>
  </si>
  <si>
    <t>CUST44665</t>
  </si>
  <si>
    <t>TKT136577</t>
  </si>
  <si>
    <t>CUST72306</t>
  </si>
  <si>
    <t>TKT551894</t>
  </si>
  <si>
    <t>CUST89159</t>
  </si>
  <si>
    <t>TKT918357</t>
  </si>
  <si>
    <t>CUST16491</t>
  </si>
  <si>
    <t>TKT441849</t>
  </si>
  <si>
    <t>CUST63261</t>
  </si>
  <si>
    <t>TKT597877</t>
  </si>
  <si>
    <t>CUST44320</t>
  </si>
  <si>
    <t>TKT916885</t>
  </si>
  <si>
    <t>CUST22028</t>
  </si>
  <si>
    <t>19-12-2022</t>
  </si>
  <si>
    <t>TKT917453</t>
  </si>
  <si>
    <t>CUST65954</t>
  </si>
  <si>
    <t>TKT548187</t>
  </si>
  <si>
    <t>CUST59585</t>
  </si>
  <si>
    <t>TKT665919</t>
  </si>
  <si>
    <t>CUST19527</t>
  </si>
  <si>
    <t>TKT679778</t>
  </si>
  <si>
    <t>CUST80266</t>
  </si>
  <si>
    <t>15-01-2025</t>
  </si>
  <si>
    <t>TKT812024</t>
  </si>
  <si>
    <t>CUST95988</t>
  </si>
  <si>
    <t>TKT201401</t>
  </si>
  <si>
    <t>CUST33286</t>
  </si>
  <si>
    <t>21-06-2022</t>
  </si>
  <si>
    <t>TKT982496</t>
  </si>
  <si>
    <t>CUST12322</t>
  </si>
  <si>
    <t>TKT465035</t>
  </si>
  <si>
    <t>CUST48717</t>
  </si>
  <si>
    <t>TKT900588</t>
  </si>
  <si>
    <t>CUST25667</t>
  </si>
  <si>
    <t>TKT666377</t>
  </si>
  <si>
    <t>CUST98430</t>
  </si>
  <si>
    <t>TKT410425</t>
  </si>
  <si>
    <t>CUST84183</t>
  </si>
  <si>
    <t>TKT942989</t>
  </si>
  <si>
    <t>CUST83235</t>
  </si>
  <si>
    <t>TKT924604</t>
  </si>
  <si>
    <t>CUST24307</t>
  </si>
  <si>
    <t>20-06-2024</t>
  </si>
  <si>
    <t>TKT448529</t>
  </si>
  <si>
    <t>CUST46228</t>
  </si>
  <si>
    <t>14-04-2021</t>
  </si>
  <si>
    <t>TKT201553</t>
  </si>
  <si>
    <t>TKT624677</t>
  </si>
  <si>
    <t>CUST78595</t>
  </si>
  <si>
    <t>TKT339151</t>
  </si>
  <si>
    <t>CUST39353</t>
  </si>
  <si>
    <t>TKT203025</t>
  </si>
  <si>
    <t>CUST73419</t>
  </si>
  <si>
    <t>TKT563014</t>
  </si>
  <si>
    <t>CUST69429</t>
  </si>
  <si>
    <t>TKT846161</t>
  </si>
  <si>
    <t>CUST50027</t>
  </si>
  <si>
    <t>TKT707876</t>
  </si>
  <si>
    <t>CUST12550</t>
  </si>
  <si>
    <t>TKT249990</t>
  </si>
  <si>
    <t>CUST29253</t>
  </si>
  <si>
    <t>TKT556428</t>
  </si>
  <si>
    <t>CUST10766</t>
  </si>
  <si>
    <t>TKT756489</t>
  </si>
  <si>
    <t>CUST48224</t>
  </si>
  <si>
    <t>TKT242288</t>
  </si>
  <si>
    <t>CUST48132</t>
  </si>
  <si>
    <t>TKT391401</t>
  </si>
  <si>
    <t>CUST37132</t>
  </si>
  <si>
    <t>TKT636905</t>
  </si>
  <si>
    <t>CUST99490</t>
  </si>
  <si>
    <t>TKT821531</t>
  </si>
  <si>
    <t>CUST23458</t>
  </si>
  <si>
    <t>TKT621305</t>
  </si>
  <si>
    <t>CUST19872</t>
  </si>
  <si>
    <t>TKT954594</t>
  </si>
  <si>
    <t>CUST77879</t>
  </si>
  <si>
    <t>TKT546067</t>
  </si>
  <si>
    <t>CUST68946</t>
  </si>
  <si>
    <t>TKT463440</t>
  </si>
  <si>
    <t>CUST83445</t>
  </si>
  <si>
    <t>TKT122878</t>
  </si>
  <si>
    <t>CUST74775</t>
  </si>
  <si>
    <t>TKT486152</t>
  </si>
  <si>
    <t>CUST17019</t>
  </si>
  <si>
    <t>30-04-2020</t>
  </si>
  <si>
    <t>TKT112620</t>
  </si>
  <si>
    <t>CUST17503</t>
  </si>
  <si>
    <t>TKT545661</t>
  </si>
  <si>
    <t>CUST23554</t>
  </si>
  <si>
    <t>19-04-2021</t>
  </si>
  <si>
    <t>TKT790728</t>
  </si>
  <si>
    <t>CUST25433</t>
  </si>
  <si>
    <t>26-08-2024</t>
  </si>
  <si>
    <t>TKT733813</t>
  </si>
  <si>
    <t>CUST91651</t>
  </si>
  <si>
    <t>TKT450801</t>
  </si>
  <si>
    <t>CUST30844</t>
  </si>
  <si>
    <t>TKT400751</t>
  </si>
  <si>
    <t>CUST18350</t>
  </si>
  <si>
    <t>TKT459512</t>
  </si>
  <si>
    <t>CUST45383</t>
  </si>
  <si>
    <t>TKT539819</t>
  </si>
  <si>
    <t>CUST41835</t>
  </si>
  <si>
    <t>TKT199775</t>
  </si>
  <si>
    <t>CUST55217</t>
  </si>
  <si>
    <t>TKT693841</t>
  </si>
  <si>
    <t>CUST23830</t>
  </si>
  <si>
    <t>TKT967809</t>
  </si>
  <si>
    <t>CUST20771</t>
  </si>
  <si>
    <t>TKT184170</t>
  </si>
  <si>
    <t>CUST51415</t>
  </si>
  <si>
    <t>TKT518487</t>
  </si>
  <si>
    <t>CUST92365</t>
  </si>
  <si>
    <t>TKT914503</t>
  </si>
  <si>
    <t>CUST87766</t>
  </si>
  <si>
    <t>28-03-2024</t>
  </si>
  <si>
    <t>TKT211603</t>
  </si>
  <si>
    <t>CUST60710</t>
  </si>
  <si>
    <t>TKT580420</t>
  </si>
  <si>
    <t>CUST23408</t>
  </si>
  <si>
    <t>TKT630296</t>
  </si>
  <si>
    <t>CUST82192</t>
  </si>
  <si>
    <t>TKT147692</t>
  </si>
  <si>
    <t>CUST99613</t>
  </si>
  <si>
    <t>TKT396971</t>
  </si>
  <si>
    <t>CUST93012</t>
  </si>
  <si>
    <t>TKT669371</t>
  </si>
  <si>
    <t>CUST50151</t>
  </si>
  <si>
    <t>TKT263478</t>
  </si>
  <si>
    <t>CUST33079</t>
  </si>
  <si>
    <t>TKT995067</t>
  </si>
  <si>
    <t>CUST67688</t>
  </si>
  <si>
    <t>TKT114678</t>
  </si>
  <si>
    <t>CUST61292</t>
  </si>
  <si>
    <t>TKT101177</t>
  </si>
  <si>
    <t>CUST42817</t>
  </si>
  <si>
    <t>TKT425971</t>
  </si>
  <si>
    <t>CUST21982</t>
  </si>
  <si>
    <t>TKT919735</t>
  </si>
  <si>
    <t>CUST81936</t>
  </si>
  <si>
    <t>TKT675009</t>
  </si>
  <si>
    <t>CUST27025</t>
  </si>
  <si>
    <t>TKT887654</t>
  </si>
  <si>
    <t>CUST62097</t>
  </si>
  <si>
    <t>TKT372175</t>
  </si>
  <si>
    <t>CUST99463</t>
  </si>
  <si>
    <t>TKT266003</t>
  </si>
  <si>
    <t>CUST44012</t>
  </si>
  <si>
    <t>TKT262781</t>
  </si>
  <si>
    <t>CUST31042</t>
  </si>
  <si>
    <t>TKT911522</t>
  </si>
  <si>
    <t>CUST96295</t>
  </si>
  <si>
    <t>TKT375973</t>
  </si>
  <si>
    <t>CUST88393</t>
  </si>
  <si>
    <t>TKT950867</t>
  </si>
  <si>
    <t>CUST80455</t>
  </si>
  <si>
    <t>TKT703756</t>
  </si>
  <si>
    <t>CUST54455</t>
  </si>
  <si>
    <t>TKT308863</t>
  </si>
  <si>
    <t>CUST35948</t>
  </si>
  <si>
    <t>TKT680279</t>
  </si>
  <si>
    <t>CUST95124</t>
  </si>
  <si>
    <t>26-06-2023</t>
  </si>
  <si>
    <t>TKT893646</t>
  </si>
  <si>
    <t>CUST39223</t>
  </si>
  <si>
    <t>TKT427708</t>
  </si>
  <si>
    <t>CUST92606</t>
  </si>
  <si>
    <t>TKT201545</t>
  </si>
  <si>
    <t>CUST34737</t>
  </si>
  <si>
    <t>TKT343088</t>
  </si>
  <si>
    <t>CUST61347</t>
  </si>
  <si>
    <t>TKT245886</t>
  </si>
  <si>
    <t>CUST85789</t>
  </si>
  <si>
    <t>TKT344810</t>
  </si>
  <si>
    <t>CUST13177</t>
  </si>
  <si>
    <t>TKT261990</t>
  </si>
  <si>
    <t>CUST77774</t>
  </si>
  <si>
    <t>TKT886172</t>
  </si>
  <si>
    <t>CUST67978</t>
  </si>
  <si>
    <t>TKT103787</t>
  </si>
  <si>
    <t>CUST83389</t>
  </si>
  <si>
    <t>TKT837034</t>
  </si>
  <si>
    <t>CUST71568</t>
  </si>
  <si>
    <t>TKT960322</t>
  </si>
  <si>
    <t>CUST42933</t>
  </si>
  <si>
    <t>TKT979974</t>
  </si>
  <si>
    <t>CUST76166</t>
  </si>
  <si>
    <t>TKT965542</t>
  </si>
  <si>
    <t>CUST54584</t>
  </si>
  <si>
    <t>TKT489662</t>
  </si>
  <si>
    <t>CUST18430</t>
  </si>
  <si>
    <t>22-04-2022</t>
  </si>
  <si>
    <t>TKT287756</t>
  </si>
  <si>
    <t>CUST14982</t>
  </si>
  <si>
    <t>TKT389451</t>
  </si>
  <si>
    <t>CUST37257</t>
  </si>
  <si>
    <t>TKT274545</t>
  </si>
  <si>
    <t>CUST22001</t>
  </si>
  <si>
    <t>TKT388207</t>
  </si>
  <si>
    <t>CUST20331</t>
  </si>
  <si>
    <t>TKT299759</t>
  </si>
  <si>
    <t>CUST42510</t>
  </si>
  <si>
    <t>TKT451784</t>
  </si>
  <si>
    <t>CUST55462</t>
  </si>
  <si>
    <t>TKT283881</t>
  </si>
  <si>
    <t>CUST43975</t>
  </si>
  <si>
    <t>TKT733489</t>
  </si>
  <si>
    <t>CUST83781</t>
  </si>
  <si>
    <t>TKT527347</t>
  </si>
  <si>
    <t>CUST77316</t>
  </si>
  <si>
    <t>29-11-2022</t>
  </si>
  <si>
    <t>TKT515515</t>
  </si>
  <si>
    <t>CUST40925</t>
  </si>
  <si>
    <t>TKT766992</t>
  </si>
  <si>
    <t>CUST64608</t>
  </si>
  <si>
    <t>TKT752276</t>
  </si>
  <si>
    <t>CUST69230</t>
  </si>
  <si>
    <t>TKT213458</t>
  </si>
  <si>
    <t>CUST47454</t>
  </si>
  <si>
    <t>TKT572513</t>
  </si>
  <si>
    <t>CUST19956</t>
  </si>
  <si>
    <t>TKT120413</t>
  </si>
  <si>
    <t>CUST80640</t>
  </si>
  <si>
    <t>TKT879208</t>
  </si>
  <si>
    <t>CUST56013</t>
  </si>
  <si>
    <t>TKT350652</t>
  </si>
  <si>
    <t>CUST39059</t>
  </si>
  <si>
    <t>17-02-2020</t>
  </si>
  <si>
    <t>TKT557444</t>
  </si>
  <si>
    <t>CUST22672</t>
  </si>
  <si>
    <t>TKT375677</t>
  </si>
  <si>
    <t>CUST71711</t>
  </si>
  <si>
    <t>TKT867525</t>
  </si>
  <si>
    <t>CUST30683</t>
  </si>
  <si>
    <t>TKT777016</t>
  </si>
  <si>
    <t>CUST75857</t>
  </si>
  <si>
    <t>TKT145676</t>
  </si>
  <si>
    <t>CUST43011</t>
  </si>
  <si>
    <t>TKT498901</t>
  </si>
  <si>
    <t>CUST51925</t>
  </si>
  <si>
    <t>TKT550639</t>
  </si>
  <si>
    <t>CUST95704</t>
  </si>
  <si>
    <t>TKT519855</t>
  </si>
  <si>
    <t>CUST15161</t>
  </si>
  <si>
    <t>TKT810303</t>
  </si>
  <si>
    <t>CUST30171</t>
  </si>
  <si>
    <t>TKT819810</t>
  </si>
  <si>
    <t>CUST36991</t>
  </si>
  <si>
    <t>TKT300048</t>
  </si>
  <si>
    <t>CUST49603</t>
  </si>
  <si>
    <t>TKT466306</t>
  </si>
  <si>
    <t>CUST33886</t>
  </si>
  <si>
    <t>TKT227152</t>
  </si>
  <si>
    <t>CUST31586</t>
  </si>
  <si>
    <t>TKT826041</t>
  </si>
  <si>
    <t>CUST71765</t>
  </si>
  <si>
    <t>TKT292961</t>
  </si>
  <si>
    <t>CUST37567</t>
  </si>
  <si>
    <t>25-02-2022</t>
  </si>
  <si>
    <t>TKT193688</t>
  </si>
  <si>
    <t>CUST44175</t>
  </si>
  <si>
    <t>25-10-2022</t>
  </si>
  <si>
    <t>TKT518962</t>
  </si>
  <si>
    <t>CUST85182</t>
  </si>
  <si>
    <t>TKT586301</t>
  </si>
  <si>
    <t>CUST81385</t>
  </si>
  <si>
    <t>TKT505596</t>
  </si>
  <si>
    <t>CUST17115</t>
  </si>
  <si>
    <t>TKT107728</t>
  </si>
  <si>
    <t>CUST82194</t>
  </si>
  <si>
    <t>TKT899294</t>
  </si>
  <si>
    <t>CUST46707</t>
  </si>
  <si>
    <t>TKT202417</t>
  </si>
  <si>
    <t>CUST34901</t>
  </si>
  <si>
    <t>TKT865737</t>
  </si>
  <si>
    <t>CUST11988</t>
  </si>
  <si>
    <t>TKT876646</t>
  </si>
  <si>
    <t>CUST24778</t>
  </si>
  <si>
    <t>TKT375143</t>
  </si>
  <si>
    <t>CUST66098</t>
  </si>
  <si>
    <t>TKT600250</t>
  </si>
  <si>
    <t>CUST73083</t>
  </si>
  <si>
    <t>TKT902375</t>
  </si>
  <si>
    <t>CUST98267</t>
  </si>
  <si>
    <t>TKT633534</t>
  </si>
  <si>
    <t>CUST56068</t>
  </si>
  <si>
    <t>TKT588349</t>
  </si>
  <si>
    <t>CUST29056</t>
  </si>
  <si>
    <t>TKT203988</t>
  </si>
  <si>
    <t>CUST61985</t>
  </si>
  <si>
    <t>TKT909605</t>
  </si>
  <si>
    <t>CUST36506</t>
  </si>
  <si>
    <t>TKT990252</t>
  </si>
  <si>
    <t>CUST28893</t>
  </si>
  <si>
    <t>TKT454985</t>
  </si>
  <si>
    <t>CUST15055</t>
  </si>
  <si>
    <t>TKT467789</t>
  </si>
  <si>
    <t>CUST33606</t>
  </si>
  <si>
    <t>TKT140262</t>
  </si>
  <si>
    <t>CUST49592</t>
  </si>
  <si>
    <t>TKT444054</t>
  </si>
  <si>
    <t>CUST82782</t>
  </si>
  <si>
    <t>TKT266197</t>
  </si>
  <si>
    <t>CUST31895</t>
  </si>
  <si>
    <t>TKT598492</t>
  </si>
  <si>
    <t>CUST40551</t>
  </si>
  <si>
    <t>31-05-2023</t>
  </si>
  <si>
    <t>TKT591707</t>
  </si>
  <si>
    <t>CUST38838</t>
  </si>
  <si>
    <t>TKT471196</t>
  </si>
  <si>
    <t>CUST92951</t>
  </si>
  <si>
    <t>TKT235126</t>
  </si>
  <si>
    <t>CUST73459</t>
  </si>
  <si>
    <t>15-03-2022</t>
  </si>
  <si>
    <t>TKT714328</t>
  </si>
  <si>
    <t>CUST43715</t>
  </si>
  <si>
    <t>14-07-2020</t>
  </si>
  <si>
    <t>TKT662883</t>
  </si>
  <si>
    <t>CUST29290</t>
  </si>
  <si>
    <t>TKT816632</t>
  </si>
  <si>
    <t>CUST86016</t>
  </si>
  <si>
    <t>TKT945851</t>
  </si>
  <si>
    <t>CUST14507</t>
  </si>
  <si>
    <t>TKT661550</t>
  </si>
  <si>
    <t>CUST44331</t>
  </si>
  <si>
    <t>TKT752192</t>
  </si>
  <si>
    <t>26-04-2021</t>
  </si>
  <si>
    <t>TKT398281</t>
  </si>
  <si>
    <t>CUST24919</t>
  </si>
  <si>
    <t>TKT809927</t>
  </si>
  <si>
    <t>CUST10753</t>
  </si>
  <si>
    <t>TKT321641</t>
  </si>
  <si>
    <t>CUST79769</t>
  </si>
  <si>
    <t>TKT600330</t>
  </si>
  <si>
    <t>CUST96741</t>
  </si>
  <si>
    <t>TKT556755</t>
  </si>
  <si>
    <t>CUST64096</t>
  </si>
  <si>
    <t>TKT833091</t>
  </si>
  <si>
    <t>CUST51718</t>
  </si>
  <si>
    <t>TKT187990</t>
  </si>
  <si>
    <t>CUST74183</t>
  </si>
  <si>
    <t>TKT279568</t>
  </si>
  <si>
    <t>CUST59287</t>
  </si>
  <si>
    <t>TKT881578</t>
  </si>
  <si>
    <t>CUST88928</t>
  </si>
  <si>
    <t>TKT808659</t>
  </si>
  <si>
    <t>CUST72006</t>
  </si>
  <si>
    <t>TKT688738</t>
  </si>
  <si>
    <t>CUST36810</t>
  </si>
  <si>
    <t>TKT787874</t>
  </si>
  <si>
    <t>CUST65008</t>
  </si>
  <si>
    <t>TKT875349</t>
  </si>
  <si>
    <t>CUST21574</t>
  </si>
  <si>
    <t>TKT465313</t>
  </si>
  <si>
    <t>CUST96000</t>
  </si>
  <si>
    <t>TKT786139</t>
  </si>
  <si>
    <t>CUST73081</t>
  </si>
  <si>
    <t>TKT249325</t>
  </si>
  <si>
    <t>CUST63396</t>
  </si>
  <si>
    <t>TKT628710</t>
  </si>
  <si>
    <t>TKT179368</t>
  </si>
  <si>
    <t>CUST21587</t>
  </si>
  <si>
    <t>20-01-2020</t>
  </si>
  <si>
    <t>TKT350521</t>
  </si>
  <si>
    <t>CUST67190</t>
  </si>
  <si>
    <t>TKT396237</t>
  </si>
  <si>
    <t>CUST67030</t>
  </si>
  <si>
    <t>TKT742694</t>
  </si>
  <si>
    <t>CUST37416</t>
  </si>
  <si>
    <t>TKT956566</t>
  </si>
  <si>
    <t>CUST55563</t>
  </si>
  <si>
    <t>TKT502615</t>
  </si>
  <si>
    <t>CUST14728</t>
  </si>
  <si>
    <t>TKT182785</t>
  </si>
  <si>
    <t>CUST89732</t>
  </si>
  <si>
    <t>TKT473821</t>
  </si>
  <si>
    <t>CUST54169</t>
  </si>
  <si>
    <t>TKT569986</t>
  </si>
  <si>
    <t>CUST51074</t>
  </si>
  <si>
    <t>TKT254658</t>
  </si>
  <si>
    <t>CUST92792</t>
  </si>
  <si>
    <t>TKT228592</t>
  </si>
  <si>
    <t>CUST31982</t>
  </si>
  <si>
    <t>TKT613521</t>
  </si>
  <si>
    <t>CUST73128</t>
  </si>
  <si>
    <t>17-04-2020</t>
  </si>
  <si>
    <t>TKT401542</t>
  </si>
  <si>
    <t>CUST16588</t>
  </si>
  <si>
    <t>TKT392919</t>
  </si>
  <si>
    <t>CUST24565</t>
  </si>
  <si>
    <t>TKT561917</t>
  </si>
  <si>
    <t>CUST62964</t>
  </si>
  <si>
    <t>TKT485517</t>
  </si>
  <si>
    <t>CUST32543</t>
  </si>
  <si>
    <t>TKT221070</t>
  </si>
  <si>
    <t>CUST30556</t>
  </si>
  <si>
    <t>TKT935622</t>
  </si>
  <si>
    <t>CUST93153</t>
  </si>
  <si>
    <t>TKT824756</t>
  </si>
  <si>
    <t>CUST84021</t>
  </si>
  <si>
    <t>TKT687504</t>
  </si>
  <si>
    <t>CUST93607</t>
  </si>
  <si>
    <t>TKT955599</t>
  </si>
  <si>
    <t>CUST34167</t>
  </si>
  <si>
    <t>TKT569530</t>
  </si>
  <si>
    <t>CUST35914</t>
  </si>
  <si>
    <t>TKT662776</t>
  </si>
  <si>
    <t>CUST85485</t>
  </si>
  <si>
    <t>TKT458506</t>
  </si>
  <si>
    <t>CUST66616</t>
  </si>
  <si>
    <t>TKT371172</t>
  </si>
  <si>
    <t>CUST77991</t>
  </si>
  <si>
    <t>29-06-2020</t>
  </si>
  <si>
    <t>TKT967951</t>
  </si>
  <si>
    <t>CUST35517</t>
  </si>
  <si>
    <t>TKT154547</t>
  </si>
  <si>
    <t>CUST97002</t>
  </si>
  <si>
    <t>TKT898351</t>
  </si>
  <si>
    <t>CUST36785</t>
  </si>
  <si>
    <t>TKT739425</t>
  </si>
  <si>
    <t>CUST97211</t>
  </si>
  <si>
    <t>TKT335513</t>
  </si>
  <si>
    <t>CUST23190</t>
  </si>
  <si>
    <t>TKT668871</t>
  </si>
  <si>
    <t>CUST38457</t>
  </si>
  <si>
    <t>TKT658415</t>
  </si>
  <si>
    <t>CUST84830</t>
  </si>
  <si>
    <t>TKT946707</t>
  </si>
  <si>
    <t>TKT923320</t>
  </si>
  <si>
    <t>CUST31635</t>
  </si>
  <si>
    <t>TKT599332</t>
  </si>
  <si>
    <t>CUST12238</t>
  </si>
  <si>
    <t>TKT559667</t>
  </si>
  <si>
    <t>CUST81828</t>
  </si>
  <si>
    <t>TKT187898</t>
  </si>
  <si>
    <t>CUST66672</t>
  </si>
  <si>
    <t>TKT110852</t>
  </si>
  <si>
    <t>CUST89756</t>
  </si>
  <si>
    <t>TKT750544</t>
  </si>
  <si>
    <t>CUST65435</t>
  </si>
  <si>
    <t>TKT240161</t>
  </si>
  <si>
    <t>CUST19419</t>
  </si>
  <si>
    <t>TKT367069</t>
  </si>
  <si>
    <t>CUST59565</t>
  </si>
  <si>
    <t>TKT541508</t>
  </si>
  <si>
    <t>CUST45228</t>
  </si>
  <si>
    <t>TKT270568</t>
  </si>
  <si>
    <t>CUST41946</t>
  </si>
  <si>
    <t>TKT595618</t>
  </si>
  <si>
    <t>CUST89951</t>
  </si>
  <si>
    <t>TKT962351</t>
  </si>
  <si>
    <t>CUST44135</t>
  </si>
  <si>
    <t>TKT182239</t>
  </si>
  <si>
    <t>CUST13254</t>
  </si>
  <si>
    <t>TKT982105</t>
  </si>
  <si>
    <t>CUST15252</t>
  </si>
  <si>
    <t>27-06-2024</t>
  </si>
  <si>
    <t>TKT690731</t>
  </si>
  <si>
    <t>CUST93235</t>
  </si>
  <si>
    <t>TKT223051</t>
  </si>
  <si>
    <t>CUST17488</t>
  </si>
  <si>
    <t>TKT480687</t>
  </si>
  <si>
    <t>CUST46621</t>
  </si>
  <si>
    <t>TKT815437</t>
  </si>
  <si>
    <t>CUST63073</t>
  </si>
  <si>
    <t>TKT823834</t>
  </si>
  <si>
    <t>CUST97569</t>
  </si>
  <si>
    <t>TKT898558</t>
  </si>
  <si>
    <t>CUST54783</t>
  </si>
  <si>
    <t>TKT660620</t>
  </si>
  <si>
    <t>CUST94953</t>
  </si>
  <si>
    <t>TKT348905</t>
  </si>
  <si>
    <t>CUST91773</t>
  </si>
  <si>
    <t>TKT133287</t>
  </si>
  <si>
    <t>CUST85342</t>
  </si>
  <si>
    <t>TKT576356</t>
  </si>
  <si>
    <t>CUST32729</t>
  </si>
  <si>
    <t>TKT747002</t>
  </si>
  <si>
    <t>CUST53978</t>
  </si>
  <si>
    <t>TKT521254</t>
  </si>
  <si>
    <t>CUST40985</t>
  </si>
  <si>
    <t>TKT987909</t>
  </si>
  <si>
    <t>CUST51772</t>
  </si>
  <si>
    <t>TKT135570</t>
  </si>
  <si>
    <t>CUST63553</t>
  </si>
  <si>
    <t>TKT153801</t>
  </si>
  <si>
    <t>CUST71638</t>
  </si>
  <si>
    <t>26-01-2023</t>
  </si>
  <si>
    <t>TKT282976</t>
  </si>
  <si>
    <t>CUST17092</t>
  </si>
  <si>
    <t>TKT573686</t>
  </si>
  <si>
    <t>CUST67329</t>
  </si>
  <si>
    <t>TKT961221</t>
  </si>
  <si>
    <t>CUST26094</t>
  </si>
  <si>
    <t>19-09-2023</t>
  </si>
  <si>
    <t>TKT807750</t>
  </si>
  <si>
    <t>CUST41877</t>
  </si>
  <si>
    <t>TKT442872</t>
  </si>
  <si>
    <t>CUST88384</t>
  </si>
  <si>
    <t>TKT485052</t>
  </si>
  <si>
    <t>CUST35550</t>
  </si>
  <si>
    <t>TKT327094</t>
  </si>
  <si>
    <t>CUST67116</t>
  </si>
  <si>
    <t>TKT737471</t>
  </si>
  <si>
    <t>CUST33730</t>
  </si>
  <si>
    <t>TKT228164</t>
  </si>
  <si>
    <t>CUST87168</t>
  </si>
  <si>
    <t>TKT189191</t>
  </si>
  <si>
    <t>CUST36450</t>
  </si>
  <si>
    <t>TKT483059</t>
  </si>
  <si>
    <t>CUST31468</t>
  </si>
  <si>
    <t>20-01-2024</t>
  </si>
  <si>
    <t>TKT774741</t>
  </si>
  <si>
    <t>CUST89129</t>
  </si>
  <si>
    <t>TKT608969</t>
  </si>
  <si>
    <t>CUST68650</t>
  </si>
  <si>
    <t>TKT261677</t>
  </si>
  <si>
    <t>CUST34135</t>
  </si>
  <si>
    <t>TKT312043</t>
  </si>
  <si>
    <t>CUST71545</t>
  </si>
  <si>
    <t>TKT299828</t>
  </si>
  <si>
    <t>CUST35353</t>
  </si>
  <si>
    <t>TKT564710</t>
  </si>
  <si>
    <t>CUST90805</t>
  </si>
  <si>
    <t>TKT715241</t>
  </si>
  <si>
    <t>CUST48153</t>
  </si>
  <si>
    <t>TKT958910</t>
  </si>
  <si>
    <t>CUST14769</t>
  </si>
  <si>
    <t>CUST60295</t>
  </si>
  <si>
    <t>TKT359627</t>
  </si>
  <si>
    <t>CUST53593</t>
  </si>
  <si>
    <t>TKT213048</t>
  </si>
  <si>
    <t>CUST25214</t>
  </si>
  <si>
    <t>TKT775363</t>
  </si>
  <si>
    <t>CUST40631</t>
  </si>
  <si>
    <t>TKT111190</t>
  </si>
  <si>
    <t>CUST82726</t>
  </si>
  <si>
    <t>30-12-2020</t>
  </si>
  <si>
    <t>TKT443501</t>
  </si>
  <si>
    <t>CUST19470</t>
  </si>
  <si>
    <t>CUST79043</t>
  </si>
  <si>
    <t>TKT810363</t>
  </si>
  <si>
    <t>CUST17098</t>
  </si>
  <si>
    <t>TKT193091</t>
  </si>
  <si>
    <t>CUST97904</t>
  </si>
  <si>
    <t>TKT755446</t>
  </si>
  <si>
    <t>CUST52513</t>
  </si>
  <si>
    <t>TKT753288</t>
  </si>
  <si>
    <t>CUST46685</t>
  </si>
  <si>
    <t>TKT696489</t>
  </si>
  <si>
    <t>CUST16335</t>
  </si>
  <si>
    <t>TKT244064</t>
  </si>
  <si>
    <t>CUST64778</t>
  </si>
  <si>
    <t>16-04-2022</t>
  </si>
  <si>
    <t>TKT429317</t>
  </si>
  <si>
    <t>CUST78460</t>
  </si>
  <si>
    <t>13-04-2024</t>
  </si>
  <si>
    <t>TKT659356</t>
  </si>
  <si>
    <t>CUST49186</t>
  </si>
  <si>
    <t>TKT113240</t>
  </si>
  <si>
    <t>CUST54968</t>
  </si>
  <si>
    <t>TKT810440</t>
  </si>
  <si>
    <t>CUST16345</t>
  </si>
  <si>
    <t>TKT354049</t>
  </si>
  <si>
    <t>CUST54528</t>
  </si>
  <si>
    <t>23-01-2023</t>
  </si>
  <si>
    <t>TKT203193</t>
  </si>
  <si>
    <t>CUST39101</t>
  </si>
  <si>
    <t>TKT179242</t>
  </si>
  <si>
    <t>CUST51272</t>
  </si>
  <si>
    <t>27-06-2020</t>
  </si>
  <si>
    <t>TKT326742</t>
  </si>
  <si>
    <t>CUST40880</t>
  </si>
  <si>
    <t>TKT195732</t>
  </si>
  <si>
    <t>CUST20683</t>
  </si>
  <si>
    <t>TKT292982</t>
  </si>
  <si>
    <t>CUST70713</t>
  </si>
  <si>
    <t>TKT687158</t>
  </si>
  <si>
    <t>CUST42334</t>
  </si>
  <si>
    <t>TKT473819</t>
  </si>
  <si>
    <t>CUST76620</t>
  </si>
  <si>
    <t>TKT482255</t>
  </si>
  <si>
    <t>CUST49510</t>
  </si>
  <si>
    <t>TKT904905</t>
  </si>
  <si>
    <t>CUST18620</t>
  </si>
  <si>
    <t>TKT556879</t>
  </si>
  <si>
    <t>CUST21231</t>
  </si>
  <si>
    <t>TKT558392</t>
  </si>
  <si>
    <t>CUST14161</t>
  </si>
  <si>
    <t>TKT981924</t>
  </si>
  <si>
    <t>CUST95128</t>
  </si>
  <si>
    <t>TKT410119</t>
  </si>
  <si>
    <t>CUST39312</t>
  </si>
  <si>
    <t>TKT414200</t>
  </si>
  <si>
    <t>CUST63452</t>
  </si>
  <si>
    <t>TKT358705</t>
  </si>
  <si>
    <t>CUST44997</t>
  </si>
  <si>
    <t>TKT489580</t>
  </si>
  <si>
    <t>CUST12310</t>
  </si>
  <si>
    <t>TKT306927</t>
  </si>
  <si>
    <t>CUST47089</t>
  </si>
  <si>
    <t>TKT537551</t>
  </si>
  <si>
    <t>TKT404974</t>
  </si>
  <si>
    <t>CUST78014</t>
  </si>
  <si>
    <t>TKT768019</t>
  </si>
  <si>
    <t>CUST36921</t>
  </si>
  <si>
    <t>TKT400752</t>
  </si>
  <si>
    <t>CUST10331</t>
  </si>
  <si>
    <t>16-03-2024</t>
  </si>
  <si>
    <t>TKT819569</t>
  </si>
  <si>
    <t>CUST58894</t>
  </si>
  <si>
    <t>TKT966925</t>
  </si>
  <si>
    <t>CUST79291</t>
  </si>
  <si>
    <t>TKT408470</t>
  </si>
  <si>
    <t>CUST46913</t>
  </si>
  <si>
    <t>TKT437380</t>
  </si>
  <si>
    <t>CUST53872</t>
  </si>
  <si>
    <t>TKT368877</t>
  </si>
  <si>
    <t>CUST81708</t>
  </si>
  <si>
    <t>16-01-2021</t>
  </si>
  <si>
    <t>TKT966414</t>
  </si>
  <si>
    <t>CUST68432</t>
  </si>
  <si>
    <t>TKT533157</t>
  </si>
  <si>
    <t>CUST21951</t>
  </si>
  <si>
    <t>TKT896410</t>
  </si>
  <si>
    <t>CUST22259</t>
  </si>
  <si>
    <t>TKT641719</t>
  </si>
  <si>
    <t>CUST26590</t>
  </si>
  <si>
    <t>TKT168150</t>
  </si>
  <si>
    <t>CUST60136</t>
  </si>
  <si>
    <t>TKT131139</t>
  </si>
  <si>
    <t>CUST66867</t>
  </si>
  <si>
    <t>TKT308868</t>
  </si>
  <si>
    <t>CUST84816</t>
  </si>
  <si>
    <t>TKT904358</t>
  </si>
  <si>
    <t>CUST76606</t>
  </si>
  <si>
    <t>TKT142469</t>
  </si>
  <si>
    <t>CUST26596</t>
  </si>
  <si>
    <t>TKT767683</t>
  </si>
  <si>
    <t>CUST96851</t>
  </si>
  <si>
    <t>TKT179240</t>
  </si>
  <si>
    <t>CUST27936</t>
  </si>
  <si>
    <t>TKT357825</t>
  </si>
  <si>
    <t>CUST93236</t>
  </si>
  <si>
    <t>TKT256691</t>
  </si>
  <si>
    <t>CUST25882</t>
  </si>
  <si>
    <t>TKT327415</t>
  </si>
  <si>
    <t>CUST22081</t>
  </si>
  <si>
    <t>TKT133514</t>
  </si>
  <si>
    <t>CUST54453</t>
  </si>
  <si>
    <t>TKT481514</t>
  </si>
  <si>
    <t>CUST13329</t>
  </si>
  <si>
    <t>TKT482236</t>
  </si>
  <si>
    <t>CUST17157</t>
  </si>
  <si>
    <t>TKT769273</t>
  </si>
  <si>
    <t>CUST11909</t>
  </si>
  <si>
    <t>TKT347814</t>
  </si>
  <si>
    <t>CUST92642</t>
  </si>
  <si>
    <t>TKT642234</t>
  </si>
  <si>
    <t>TKT954687</t>
  </si>
  <si>
    <t>CUST90454</t>
  </si>
  <si>
    <t>TKT972047</t>
  </si>
  <si>
    <t>CUST74417</t>
  </si>
  <si>
    <t>TKT413005</t>
  </si>
  <si>
    <t>CUST40794</t>
  </si>
  <si>
    <t>TKT798137</t>
  </si>
  <si>
    <t>CUST16036</t>
  </si>
  <si>
    <t>TKT991141</t>
  </si>
  <si>
    <t>CUST62316</t>
  </si>
  <si>
    <t>TKT654037</t>
  </si>
  <si>
    <t>CUST31957</t>
  </si>
  <si>
    <t>TKT944231</t>
  </si>
  <si>
    <t>CUST40942</t>
  </si>
  <si>
    <t>TKT511005</t>
  </si>
  <si>
    <t>TKT651367</t>
  </si>
  <si>
    <t>TKT625083</t>
  </si>
  <si>
    <t>CUST54139</t>
  </si>
  <si>
    <t>TKT722234</t>
  </si>
  <si>
    <t>CUST85019</t>
  </si>
  <si>
    <t>TKT155200</t>
  </si>
  <si>
    <t>CUST76218</t>
  </si>
  <si>
    <t>TKT114825</t>
  </si>
  <si>
    <t>CUST35436</t>
  </si>
  <si>
    <t>TKT709686</t>
  </si>
  <si>
    <t>CUST18354</t>
  </si>
  <si>
    <t>TKT450304</t>
  </si>
  <si>
    <t>CUST17626</t>
  </si>
  <si>
    <t>TKT906459</t>
  </si>
  <si>
    <t>CUST40400</t>
  </si>
  <si>
    <t>TKT470556</t>
  </si>
  <si>
    <t>CUST20767</t>
  </si>
  <si>
    <t>TKT275413</t>
  </si>
  <si>
    <t>CUST49396</t>
  </si>
  <si>
    <t>TKT615072</t>
  </si>
  <si>
    <t>CUST34662</t>
  </si>
  <si>
    <t>27-01-2020</t>
  </si>
  <si>
    <t>TKT924413</t>
  </si>
  <si>
    <t>CUST28526</t>
  </si>
  <si>
    <t>TKT821501</t>
  </si>
  <si>
    <t>CUST67501</t>
  </si>
  <si>
    <t>TKT613462</t>
  </si>
  <si>
    <t>CUST97162</t>
  </si>
  <si>
    <t>TKT550799</t>
  </si>
  <si>
    <t>CUST69714</t>
  </si>
  <si>
    <t>TKT925242</t>
  </si>
  <si>
    <t>CUST65229</t>
  </si>
  <si>
    <t>TKT572192</t>
  </si>
  <si>
    <t>CUST21795</t>
  </si>
  <si>
    <t>TKT128130</t>
  </si>
  <si>
    <t>CUST89985</t>
  </si>
  <si>
    <t>TKT290980</t>
  </si>
  <si>
    <t>CUST63391</t>
  </si>
  <si>
    <t>TKT874587</t>
  </si>
  <si>
    <t>CUST33650</t>
  </si>
  <si>
    <t>TKT110754</t>
  </si>
  <si>
    <t>CUST88683</t>
  </si>
  <si>
    <t>TKT412234</t>
  </si>
  <si>
    <t>CUST27080</t>
  </si>
  <si>
    <t>TKT698274</t>
  </si>
  <si>
    <t>CUST46013</t>
  </si>
  <si>
    <t>TKT768070</t>
  </si>
  <si>
    <t>CUST75191</t>
  </si>
  <si>
    <t>TKT435815</t>
  </si>
  <si>
    <t>CUST35479</t>
  </si>
  <si>
    <t>TKT303365</t>
  </si>
  <si>
    <t>CUST79944</t>
  </si>
  <si>
    <t>TKT499066</t>
  </si>
  <si>
    <t>CUST87789</t>
  </si>
  <si>
    <t>TKT748041</t>
  </si>
  <si>
    <t>CUST25605</t>
  </si>
  <si>
    <t>TKT447403</t>
  </si>
  <si>
    <t>CUST72609</t>
  </si>
  <si>
    <t>TKT878774</t>
  </si>
  <si>
    <t>CUST95070</t>
  </si>
  <si>
    <t>TKT882105</t>
  </si>
  <si>
    <t>CUST55794</t>
  </si>
  <si>
    <t>TKT213392</t>
  </si>
  <si>
    <t>CUST51979</t>
  </si>
  <si>
    <t>30-11-2021</t>
  </si>
  <si>
    <t>TKT535566</t>
  </si>
  <si>
    <t>CUST52971</t>
  </si>
  <si>
    <t>TKT880814</t>
  </si>
  <si>
    <t>CUST42534</t>
  </si>
  <si>
    <t>TKT847776</t>
  </si>
  <si>
    <t>CUST53812</t>
  </si>
  <si>
    <t>TKT251214</t>
  </si>
  <si>
    <t>CUST24790</t>
  </si>
  <si>
    <t>TKT864534</t>
  </si>
  <si>
    <t>CUST78825</t>
  </si>
  <si>
    <t>TKT986193</t>
  </si>
  <si>
    <t>CUST87635</t>
  </si>
  <si>
    <t>TKT272610</t>
  </si>
  <si>
    <t>CUST16563</t>
  </si>
  <si>
    <t>TKT444592</t>
  </si>
  <si>
    <t>CUST80391</t>
  </si>
  <si>
    <t>TKT702102</t>
  </si>
  <si>
    <t>CUST64515</t>
  </si>
  <si>
    <t>TKT310457</t>
  </si>
  <si>
    <t>CUST83094</t>
  </si>
  <si>
    <t>TKT696614</t>
  </si>
  <si>
    <t>CUST94988</t>
  </si>
  <si>
    <t>TKT669922</t>
  </si>
  <si>
    <t>CUST17012</t>
  </si>
  <si>
    <t>TKT916962</t>
  </si>
  <si>
    <t>CUST10686</t>
  </si>
  <si>
    <t>TKT891110</t>
  </si>
  <si>
    <t>CUST51018</t>
  </si>
  <si>
    <t>TKT815570</t>
  </si>
  <si>
    <t>CUST71544</t>
  </si>
  <si>
    <t>TKT262911</t>
  </si>
  <si>
    <t>CUST44543</t>
  </si>
  <si>
    <t>14-10-2021</t>
  </si>
  <si>
    <t>TKT473610</t>
  </si>
  <si>
    <t>CUST90501</t>
  </si>
  <si>
    <t>TKT203551</t>
  </si>
  <si>
    <t>CUST27973</t>
  </si>
  <si>
    <t>TKT217684</t>
  </si>
  <si>
    <t>CUST50057</t>
  </si>
  <si>
    <t>TKT615913</t>
  </si>
  <si>
    <t>CUST57451</t>
  </si>
  <si>
    <t>TKT310506</t>
  </si>
  <si>
    <t>CUST20020</t>
  </si>
  <si>
    <t>TKT899541</t>
  </si>
  <si>
    <t>CUST39193</t>
  </si>
  <si>
    <t>TKT666538</t>
  </si>
  <si>
    <t>CUST38632</t>
  </si>
  <si>
    <t>TKT702449</t>
  </si>
  <si>
    <t>CUST20566</t>
  </si>
  <si>
    <t>TKT880623</t>
  </si>
  <si>
    <t>CUST77516</t>
  </si>
  <si>
    <t>TKT189519</t>
  </si>
  <si>
    <t>CUST13302</t>
  </si>
  <si>
    <t>TKT625193</t>
  </si>
  <si>
    <t>CUST40684</t>
  </si>
  <si>
    <t>TKT381334</t>
  </si>
  <si>
    <t>TKT927660</t>
  </si>
  <si>
    <t>CUST58783</t>
  </si>
  <si>
    <t>TKT551194</t>
  </si>
  <si>
    <t>CUST92496</t>
  </si>
  <si>
    <t>TKT425086</t>
  </si>
  <si>
    <t>CUST91871</t>
  </si>
  <si>
    <t>TKT812964</t>
  </si>
  <si>
    <t>CUST53696</t>
  </si>
  <si>
    <t>TKT607772</t>
  </si>
  <si>
    <t>CUST81521</t>
  </si>
  <si>
    <t>TKT446788</t>
  </si>
  <si>
    <t>CUST63636</t>
  </si>
  <si>
    <t>30-05-2024</t>
  </si>
  <si>
    <t>TKT947039</t>
  </si>
  <si>
    <t>CUST30582</t>
  </si>
  <si>
    <t>TKT599205</t>
  </si>
  <si>
    <t>CUST43274</t>
  </si>
  <si>
    <t>TKT614663</t>
  </si>
  <si>
    <t>CUST23296</t>
  </si>
  <si>
    <t>TKT674786</t>
  </si>
  <si>
    <t>CUST26239</t>
  </si>
  <si>
    <t>TKT876764</t>
  </si>
  <si>
    <t>CUST91992</t>
  </si>
  <si>
    <t>TKT739576</t>
  </si>
  <si>
    <t>CUST30082</t>
  </si>
  <si>
    <t>26-02-2023</t>
  </si>
  <si>
    <t>TKT596454</t>
  </si>
  <si>
    <t>CUST42649</t>
  </si>
  <si>
    <t>TKT546900</t>
  </si>
  <si>
    <t>CUST51824</t>
  </si>
  <si>
    <t>TKT554948</t>
  </si>
  <si>
    <t>CUST39661</t>
  </si>
  <si>
    <t>TKT395127</t>
  </si>
  <si>
    <t>CUST54593</t>
  </si>
  <si>
    <t>TKT984539</t>
  </si>
  <si>
    <t>CUST82383</t>
  </si>
  <si>
    <t>TKT699673</t>
  </si>
  <si>
    <t>CUST66695</t>
  </si>
  <si>
    <t>TKT554612</t>
  </si>
  <si>
    <t>CUST74086</t>
  </si>
  <si>
    <t>TKT159519</t>
  </si>
  <si>
    <t>CUST54186</t>
  </si>
  <si>
    <t>TKT199793</t>
  </si>
  <si>
    <t>CUST83839</t>
  </si>
  <si>
    <t>TKT884955</t>
  </si>
  <si>
    <t>CUST60302</t>
  </si>
  <si>
    <t>TKT652631</t>
  </si>
  <si>
    <t>CUST32023</t>
  </si>
  <si>
    <t>TKT654258</t>
  </si>
  <si>
    <t>CUST86128</t>
  </si>
  <si>
    <t>TKT484017</t>
  </si>
  <si>
    <t>CUST97876</t>
  </si>
  <si>
    <t>TKT931567</t>
  </si>
  <si>
    <t>CUST18822</t>
  </si>
  <si>
    <t>TKT843497</t>
  </si>
  <si>
    <t>CUST89153</t>
  </si>
  <si>
    <t>TKT552380</t>
  </si>
  <si>
    <t>CUST40503</t>
  </si>
  <si>
    <t>TKT676795</t>
  </si>
  <si>
    <t>CUST68318</t>
  </si>
  <si>
    <t>TKT724237</t>
  </si>
  <si>
    <t>CUST22558</t>
  </si>
  <si>
    <t>TKT944430</t>
  </si>
  <si>
    <t>CUST26577</t>
  </si>
  <si>
    <t>TKT437292</t>
  </si>
  <si>
    <t>CUST66541</t>
  </si>
  <si>
    <t>TKT277620</t>
  </si>
  <si>
    <t>CUST64711</t>
  </si>
  <si>
    <t>TKT151390</t>
  </si>
  <si>
    <t>CUST80222</t>
  </si>
  <si>
    <t>TKT880865</t>
  </si>
  <si>
    <t>CUST31615</t>
  </si>
  <si>
    <t>TKT729341</t>
  </si>
  <si>
    <t>CUST48652</t>
  </si>
  <si>
    <t>TKT284113</t>
  </si>
  <si>
    <t>CUST32309</t>
  </si>
  <si>
    <t>17-06-2021</t>
  </si>
  <si>
    <t>TKT794848</t>
  </si>
  <si>
    <t>CUST68394</t>
  </si>
  <si>
    <t>17-01-2025</t>
  </si>
  <si>
    <t>TKT399854</t>
  </si>
  <si>
    <t>CUST21075</t>
  </si>
  <si>
    <t>30-12-2023</t>
  </si>
  <si>
    <t>TKT716004</t>
  </si>
  <si>
    <t>TKT485717</t>
  </si>
  <si>
    <t>CUST81068</t>
  </si>
  <si>
    <t>TKT786148</t>
  </si>
  <si>
    <t>CUST33471</t>
  </si>
  <si>
    <t>TKT692443</t>
  </si>
  <si>
    <t>CUST78512</t>
  </si>
  <si>
    <t>TKT272239</t>
  </si>
  <si>
    <t>CUST97476</t>
  </si>
  <si>
    <t>TKT972449</t>
  </si>
  <si>
    <t>CUST74559</t>
  </si>
  <si>
    <t>13-05-2023</t>
  </si>
  <si>
    <t>TKT878729</t>
  </si>
  <si>
    <t>CUST24508</t>
  </si>
  <si>
    <t>TKT953430</t>
  </si>
  <si>
    <t>CUST59728</t>
  </si>
  <si>
    <t>TKT899510</t>
  </si>
  <si>
    <t>CUST96457</t>
  </si>
  <si>
    <t>TKT236138</t>
  </si>
  <si>
    <t>CUST53882</t>
  </si>
  <si>
    <t>TKT119250</t>
  </si>
  <si>
    <t>CUST50243</t>
  </si>
  <si>
    <t>TKT189542</t>
  </si>
  <si>
    <t>TKT991904</t>
  </si>
  <si>
    <t>CUST51641</t>
  </si>
  <si>
    <t>TKT614352</t>
  </si>
  <si>
    <t>CUST31100</t>
  </si>
  <si>
    <t>30-04-2021</t>
  </si>
  <si>
    <t>TKT844931</t>
  </si>
  <si>
    <t>CUST88324</t>
  </si>
  <si>
    <t>TKT577214</t>
  </si>
  <si>
    <t>CUST89278</t>
  </si>
  <si>
    <t>TKT714758</t>
  </si>
  <si>
    <t>CUST91223</t>
  </si>
  <si>
    <t>TKT499889</t>
  </si>
  <si>
    <t>CUST73650</t>
  </si>
  <si>
    <t>TKT211400</t>
  </si>
  <si>
    <t>CUST70540</t>
  </si>
  <si>
    <t>TKT770800</t>
  </si>
  <si>
    <t>CUST68224</t>
  </si>
  <si>
    <t>TKT160665</t>
  </si>
  <si>
    <t>CUST64473</t>
  </si>
  <si>
    <t>TKT874676</t>
  </si>
  <si>
    <t>CUST41307</t>
  </si>
  <si>
    <t>TKT782718</t>
  </si>
  <si>
    <t>CUST43459</t>
  </si>
  <si>
    <t>TKT530344</t>
  </si>
  <si>
    <t>CUST25043</t>
  </si>
  <si>
    <t>TKT564073</t>
  </si>
  <si>
    <t>CUST77688</t>
  </si>
  <si>
    <t>TKT428525</t>
  </si>
  <si>
    <t>CUST11156</t>
  </si>
  <si>
    <t>TKT179253</t>
  </si>
  <si>
    <t>CUST46776</t>
  </si>
  <si>
    <t>TKT755290</t>
  </si>
  <si>
    <t>CUST31755</t>
  </si>
  <si>
    <t>31-05-2022</t>
  </si>
  <si>
    <t>TKT971037</t>
  </si>
  <si>
    <t>CUST48139</t>
  </si>
  <si>
    <t>TKT133722</t>
  </si>
  <si>
    <t>CUST42992</t>
  </si>
  <si>
    <t>TKT115473</t>
  </si>
  <si>
    <t>CUST97694</t>
  </si>
  <si>
    <t>TKT407371</t>
  </si>
  <si>
    <t>CUST89916</t>
  </si>
  <si>
    <t>TKT675314</t>
  </si>
  <si>
    <t>CUST70397</t>
  </si>
  <si>
    <t>TKT826533</t>
  </si>
  <si>
    <t>CUST65280</t>
  </si>
  <si>
    <t>TKT126740</t>
  </si>
  <si>
    <t>CUST26880</t>
  </si>
  <si>
    <t>TKT839472</t>
  </si>
  <si>
    <t>CUST35712</t>
  </si>
  <si>
    <t>TKT252926</t>
  </si>
  <si>
    <t>CUST17069</t>
  </si>
  <si>
    <t>TKT373623</t>
  </si>
  <si>
    <t>CUST29258</t>
  </si>
  <si>
    <t>17-03-2022</t>
  </si>
  <si>
    <t>TKT483886</t>
  </si>
  <si>
    <t>CUST74767</t>
  </si>
  <si>
    <t>TKT329519</t>
  </si>
  <si>
    <t>CUST18985</t>
  </si>
  <si>
    <t>TKT279164</t>
  </si>
  <si>
    <t>CUST21518</t>
  </si>
  <si>
    <t>TKT344172</t>
  </si>
  <si>
    <t>CUST98954</t>
  </si>
  <si>
    <t>TKT287266</t>
  </si>
  <si>
    <t>CUST15848</t>
  </si>
  <si>
    <t>TKT503771</t>
  </si>
  <si>
    <t>CUST31918</t>
  </si>
  <si>
    <t>TKT517369</t>
  </si>
  <si>
    <t>CUST57917</t>
  </si>
  <si>
    <t>TKT635357</t>
  </si>
  <si>
    <t>TKT434350</t>
  </si>
  <si>
    <t>CUST31000</t>
  </si>
  <si>
    <t>TKT736808</t>
  </si>
  <si>
    <t>CUST67910</t>
  </si>
  <si>
    <t>TKT201748</t>
  </si>
  <si>
    <t>CUST82461</t>
  </si>
  <si>
    <t>TKT696752</t>
  </si>
  <si>
    <t>CUST90298</t>
  </si>
  <si>
    <t>TKT289666</t>
  </si>
  <si>
    <t>CUST97805</t>
  </si>
  <si>
    <t>19-06-2022</t>
  </si>
  <si>
    <t>TKT567555</t>
  </si>
  <si>
    <t>CUST87481</t>
  </si>
  <si>
    <t>TKT322221</t>
  </si>
  <si>
    <t>CUST36993</t>
  </si>
  <si>
    <t>TKT313400</t>
  </si>
  <si>
    <t>CUST99939</t>
  </si>
  <si>
    <t>TKT622849</t>
  </si>
  <si>
    <t>CUST69417</t>
  </si>
  <si>
    <t>TKT501040</t>
  </si>
  <si>
    <t>CUST46087</t>
  </si>
  <si>
    <t>TKT234323</t>
  </si>
  <si>
    <t>CUST35808</t>
  </si>
  <si>
    <t>TKT104141</t>
  </si>
  <si>
    <t>CUST27851</t>
  </si>
  <si>
    <t>TKT100699</t>
  </si>
  <si>
    <t>CUST36164</t>
  </si>
  <si>
    <t>TKT760199</t>
  </si>
  <si>
    <t>CUST35552</t>
  </si>
  <si>
    <t>TKT241906</t>
  </si>
  <si>
    <t>CUST73803</t>
  </si>
  <si>
    <t>TKT821418</t>
  </si>
  <si>
    <t>CUST55798</t>
  </si>
  <si>
    <t>TKT613033</t>
  </si>
  <si>
    <t>CUST14793</t>
  </si>
  <si>
    <t>TKT358354</t>
  </si>
  <si>
    <t>CUST90386</t>
  </si>
  <si>
    <t>TKT851690</t>
  </si>
  <si>
    <t>CUST15579</t>
  </si>
  <si>
    <t>13-01-2020</t>
  </si>
  <si>
    <t>TKT296774</t>
  </si>
  <si>
    <t>CUST46691</t>
  </si>
  <si>
    <t>TKT803400</t>
  </si>
  <si>
    <t>CUST65271</t>
  </si>
  <si>
    <t>TKT296271</t>
  </si>
  <si>
    <t>CUST33979</t>
  </si>
  <si>
    <t>TKT137815</t>
  </si>
  <si>
    <t>CUST72898</t>
  </si>
  <si>
    <t>17-07-2023</t>
  </si>
  <si>
    <t>TKT450174</t>
  </si>
  <si>
    <t>CUST89575</t>
  </si>
  <si>
    <t>TKT613575</t>
  </si>
  <si>
    <t>CUST49569</t>
  </si>
  <si>
    <t>30-04-2023</t>
  </si>
  <si>
    <t>TKT574314</t>
  </si>
  <si>
    <t>CUST58483</t>
  </si>
  <si>
    <t>TKT234875</t>
  </si>
  <si>
    <t>CUST62569</t>
  </si>
  <si>
    <t>TKT884557</t>
  </si>
  <si>
    <t>CUST86790</t>
  </si>
  <si>
    <t>TKT506877</t>
  </si>
  <si>
    <t>CUST76351</t>
  </si>
  <si>
    <t>23-02-2024</t>
  </si>
  <si>
    <t>TKT451570</t>
  </si>
  <si>
    <t>CUST25707</t>
  </si>
  <si>
    <t>TKT339258</t>
  </si>
  <si>
    <t>CUST85050</t>
  </si>
  <si>
    <t>TKT741536</t>
  </si>
  <si>
    <t>CUST10521</t>
  </si>
  <si>
    <t>TKT106553</t>
  </si>
  <si>
    <t>CUST75547</t>
  </si>
  <si>
    <t>TKT312202</t>
  </si>
  <si>
    <t>CUST94046</t>
  </si>
  <si>
    <t>TKT248927</t>
  </si>
  <si>
    <t>CUST17584</t>
  </si>
  <si>
    <t>TKT906168</t>
  </si>
  <si>
    <t>CUST39261</t>
  </si>
  <si>
    <t>TKT960345</t>
  </si>
  <si>
    <t>CUST86148</t>
  </si>
  <si>
    <t>TKT809517</t>
  </si>
  <si>
    <t>CUST30061</t>
  </si>
  <si>
    <t>TKT306385</t>
  </si>
  <si>
    <t>CUST32936</t>
  </si>
  <si>
    <t>TKT776522</t>
  </si>
  <si>
    <t>CUST20987</t>
  </si>
  <si>
    <t>TKT543984</t>
  </si>
  <si>
    <t>CUST11911</t>
  </si>
  <si>
    <t>24-07-2020</t>
  </si>
  <si>
    <t>TKT697761</t>
  </si>
  <si>
    <t>CUST80637</t>
  </si>
  <si>
    <t>TKT769934</t>
  </si>
  <si>
    <t>CUST11123</t>
  </si>
  <si>
    <t>TKT860591</t>
  </si>
  <si>
    <t>CUST82650</t>
  </si>
  <si>
    <t>TKT812948</t>
  </si>
  <si>
    <t>CUST63963</t>
  </si>
  <si>
    <t>21-01-2023</t>
  </si>
  <si>
    <t>TKT495785</t>
  </si>
  <si>
    <t>CUST32430</t>
  </si>
  <si>
    <t>TKT460218</t>
  </si>
  <si>
    <t>CUST32208</t>
  </si>
  <si>
    <t>TKT407862</t>
  </si>
  <si>
    <t>CUST42369</t>
  </si>
  <si>
    <t>TKT116593</t>
  </si>
  <si>
    <t>CUST72671</t>
  </si>
  <si>
    <t>TKT453505</t>
  </si>
  <si>
    <t>CUST82609</t>
  </si>
  <si>
    <t>TKT184311</t>
  </si>
  <si>
    <t>CUST71439</t>
  </si>
  <si>
    <t>TKT283285</t>
  </si>
  <si>
    <t>CUST92737</t>
  </si>
  <si>
    <t>TKT961830</t>
  </si>
  <si>
    <t>CUST60122</t>
  </si>
  <si>
    <t>TKT580762</t>
  </si>
  <si>
    <t>CUST84908</t>
  </si>
  <si>
    <t>TKT688623</t>
  </si>
  <si>
    <t>CUST91833</t>
  </si>
  <si>
    <t>TKT970149</t>
  </si>
  <si>
    <t>CUST66414</t>
  </si>
  <si>
    <t>TKT468405</t>
  </si>
  <si>
    <t>CUST34958</t>
  </si>
  <si>
    <t>TKT491617</t>
  </si>
  <si>
    <t>CUST26251</t>
  </si>
  <si>
    <t>TKT184257</t>
  </si>
  <si>
    <t>CUST20094</t>
  </si>
  <si>
    <t>TKT941018</t>
  </si>
  <si>
    <t>CUST88362</t>
  </si>
  <si>
    <t>TKT385730</t>
  </si>
  <si>
    <t>TKT193505</t>
  </si>
  <si>
    <t>CUST35856</t>
  </si>
  <si>
    <t>TKT875438</t>
  </si>
  <si>
    <t>CUST62457</t>
  </si>
  <si>
    <t>TKT326595</t>
  </si>
  <si>
    <t>CUST90248</t>
  </si>
  <si>
    <t>TKT957360</t>
  </si>
  <si>
    <t>CUST61909</t>
  </si>
  <si>
    <t>TKT930576</t>
  </si>
  <si>
    <t>CUST61000</t>
  </si>
  <si>
    <t>TKT164556</t>
  </si>
  <si>
    <t>CUST63848</t>
  </si>
  <si>
    <t>TKT856754</t>
  </si>
  <si>
    <t>CUST18574</t>
  </si>
  <si>
    <t>TKT181179</t>
  </si>
  <si>
    <t>CUST96676</t>
  </si>
  <si>
    <t>TKT768403</t>
  </si>
  <si>
    <t>CUST63934</t>
  </si>
  <si>
    <t>TKT846324</t>
  </si>
  <si>
    <t>CUST71048</t>
  </si>
  <si>
    <t>19-01-2022</t>
  </si>
  <si>
    <t>TKT194052</t>
  </si>
  <si>
    <t>CUST14572</t>
  </si>
  <si>
    <t>TKT478903</t>
  </si>
  <si>
    <t>CUST59207</t>
  </si>
  <si>
    <t>TKT350722</t>
  </si>
  <si>
    <t>CUST28467</t>
  </si>
  <si>
    <t>TKT847255</t>
  </si>
  <si>
    <t>CUST81119</t>
  </si>
  <si>
    <t>TKT549599</t>
  </si>
  <si>
    <t>CUST40439</t>
  </si>
  <si>
    <t>TKT988210</t>
  </si>
  <si>
    <t>CUST46007</t>
  </si>
  <si>
    <t>14-12-2023</t>
  </si>
  <si>
    <t>TKT867653</t>
  </si>
  <si>
    <t>CUST44899</t>
  </si>
  <si>
    <t>TKT484479</t>
  </si>
  <si>
    <t>CUST56700</t>
  </si>
  <si>
    <t>TKT663002</t>
  </si>
  <si>
    <t>CUST76863</t>
  </si>
  <si>
    <t>TKT151703</t>
  </si>
  <si>
    <t>CUST60269</t>
  </si>
  <si>
    <t>TKT193083</t>
  </si>
  <si>
    <t>CUST45679</t>
  </si>
  <si>
    <t>TKT312740</t>
  </si>
  <si>
    <t>CUST98456</t>
  </si>
  <si>
    <t>TKT466146</t>
  </si>
  <si>
    <t>CUST24242</t>
  </si>
  <si>
    <t>TKT127090</t>
  </si>
  <si>
    <t>CUST56385</t>
  </si>
  <si>
    <t>TKT276247</t>
  </si>
  <si>
    <t>CUST27540</t>
  </si>
  <si>
    <t>TKT996780</t>
  </si>
  <si>
    <t>CUST83516</t>
  </si>
  <si>
    <t>TKT971870</t>
  </si>
  <si>
    <t>CUST27338</t>
  </si>
  <si>
    <t>TKT968244</t>
  </si>
  <si>
    <t>TKT687303</t>
  </si>
  <si>
    <t>CUST57243</t>
  </si>
  <si>
    <t>TKT540771</t>
  </si>
  <si>
    <t>CUST76410</t>
  </si>
  <si>
    <t>TKT574163</t>
  </si>
  <si>
    <t>CUST88999</t>
  </si>
  <si>
    <t>TKT507191</t>
  </si>
  <si>
    <t>CUST81231</t>
  </si>
  <si>
    <t>TKT664432</t>
  </si>
  <si>
    <t>CUST17823</t>
  </si>
  <si>
    <t>TKT919115</t>
  </si>
  <si>
    <t>CUST20216</t>
  </si>
  <si>
    <t>TKT114702</t>
  </si>
  <si>
    <t>TKT381490</t>
  </si>
  <si>
    <t>CUST91697</t>
  </si>
  <si>
    <t>TKT978729</t>
  </si>
  <si>
    <t>CUST13454</t>
  </si>
  <si>
    <t>TKT972624</t>
  </si>
  <si>
    <t>CUST30417</t>
  </si>
  <si>
    <t>TKT307308</t>
  </si>
  <si>
    <t>CUST56802</t>
  </si>
  <si>
    <t>27-05-2020</t>
  </si>
  <si>
    <t>TKT851061</t>
  </si>
  <si>
    <t>CUST78336</t>
  </si>
  <si>
    <t>TKT852523</t>
  </si>
  <si>
    <t>CUST35288</t>
  </si>
  <si>
    <t>TKT971248</t>
  </si>
  <si>
    <t>CUST90391</t>
  </si>
  <si>
    <t>TKT141652</t>
  </si>
  <si>
    <t>CUST72164</t>
  </si>
  <si>
    <t>TKT919994</t>
  </si>
  <si>
    <t>CUST37882</t>
  </si>
  <si>
    <t>TKT440116</t>
  </si>
  <si>
    <t>CUST67829</t>
  </si>
  <si>
    <t>TKT884549</t>
  </si>
  <si>
    <t>CUST68895</t>
  </si>
  <si>
    <t>TKT487028</t>
  </si>
  <si>
    <t>TKT383169</t>
  </si>
  <si>
    <t>CUST80596</t>
  </si>
  <si>
    <t>TKT262334</t>
  </si>
  <si>
    <t>CUST48666</t>
  </si>
  <si>
    <t>TKT100432</t>
  </si>
  <si>
    <t>CUST46932</t>
  </si>
  <si>
    <t>TKT574347</t>
  </si>
  <si>
    <t>CUST20392</t>
  </si>
  <si>
    <t>TKT954422</t>
  </si>
  <si>
    <t>CUST83150</t>
  </si>
  <si>
    <t>TKT801709</t>
  </si>
  <si>
    <t>CUST90510</t>
  </si>
  <si>
    <t>TKT663111</t>
  </si>
  <si>
    <t>CUST65700</t>
  </si>
  <si>
    <t>TKT609942</t>
  </si>
  <si>
    <t>CUST43795</t>
  </si>
  <si>
    <t>TKT338495</t>
  </si>
  <si>
    <t>CUST14110</t>
  </si>
  <si>
    <t>TKT584110</t>
  </si>
  <si>
    <t>CUST77469</t>
  </si>
  <si>
    <t>TKT257768</t>
  </si>
  <si>
    <t>CUST65973</t>
  </si>
  <si>
    <t>TKT839822</t>
  </si>
  <si>
    <t>CUST36856</t>
  </si>
  <si>
    <t>TKT162642</t>
  </si>
  <si>
    <t>CUST10430</t>
  </si>
  <si>
    <t>TKT163009</t>
  </si>
  <si>
    <t>CUST97689</t>
  </si>
  <si>
    <t>20-09-2020</t>
  </si>
  <si>
    <t>TKT216516</t>
  </si>
  <si>
    <t>CUST30163</t>
  </si>
  <si>
    <t>TKT660554</t>
  </si>
  <si>
    <t>CUST40587</t>
  </si>
  <si>
    <t>TKT409271</t>
  </si>
  <si>
    <t>CUST36173</t>
  </si>
  <si>
    <t>TKT456123</t>
  </si>
  <si>
    <t>CUST94299</t>
  </si>
  <si>
    <t>TKT930054</t>
  </si>
  <si>
    <t>CUST10634</t>
  </si>
  <si>
    <t>TKT276984</t>
  </si>
  <si>
    <t>CUST45446</t>
  </si>
  <si>
    <t>TKT374813</t>
  </si>
  <si>
    <t>CUST50236</t>
  </si>
  <si>
    <t>TKT688812</t>
  </si>
  <si>
    <t>CUST62565</t>
  </si>
  <si>
    <t>TKT142980</t>
  </si>
  <si>
    <t>CUST76640</t>
  </si>
  <si>
    <t>TKT245009</t>
  </si>
  <si>
    <t>CUST47147</t>
  </si>
  <si>
    <t>TKT525813</t>
  </si>
  <si>
    <t>CUST26136</t>
  </si>
  <si>
    <t>TKT313584</t>
  </si>
  <si>
    <t>TKT975446</t>
  </si>
  <si>
    <t>CUST90573</t>
  </si>
  <si>
    <t>TKT434211</t>
  </si>
  <si>
    <t>CUST32097</t>
  </si>
  <si>
    <t>TKT933168</t>
  </si>
  <si>
    <t>CUST48726</t>
  </si>
  <si>
    <t>TKT430080</t>
  </si>
  <si>
    <t>CUST64851</t>
  </si>
  <si>
    <t>TKT622009</t>
  </si>
  <si>
    <t>CUST73112</t>
  </si>
  <si>
    <t>TKT963186</t>
  </si>
  <si>
    <t>CUST72666</t>
  </si>
  <si>
    <t>TKT960655</t>
  </si>
  <si>
    <t>CUST89506</t>
  </si>
  <si>
    <t>TKT794015</t>
  </si>
  <si>
    <t>CUST60148</t>
  </si>
  <si>
    <t>TKT538568</t>
  </si>
  <si>
    <t>CUST96714</t>
  </si>
  <si>
    <t>TKT164900</t>
  </si>
  <si>
    <t>CUST87137</t>
  </si>
  <si>
    <t>TKT519863</t>
  </si>
  <si>
    <t>CUST37950</t>
  </si>
  <si>
    <t>TKT614130</t>
  </si>
  <si>
    <t>CUST67332</t>
  </si>
  <si>
    <t>TKT670395</t>
  </si>
  <si>
    <t>CUST36279</t>
  </si>
  <si>
    <t>TKT966823</t>
  </si>
  <si>
    <t>CUST92820</t>
  </si>
  <si>
    <t>TKT148209</t>
  </si>
  <si>
    <t>CUST54261</t>
  </si>
  <si>
    <t>TKT454283</t>
  </si>
  <si>
    <t>TKT667262</t>
  </si>
  <si>
    <t>CUST95530</t>
  </si>
  <si>
    <t>TKT144793</t>
  </si>
  <si>
    <t>CUST91983</t>
  </si>
  <si>
    <t>TKT290175</t>
  </si>
  <si>
    <t>CUST49206</t>
  </si>
  <si>
    <t>TKT373802</t>
  </si>
  <si>
    <t>CUST57006</t>
  </si>
  <si>
    <t>TKT196763</t>
  </si>
  <si>
    <t>CUST22515</t>
  </si>
  <si>
    <t>18-02-2024</t>
  </si>
  <si>
    <t>TKT992811</t>
  </si>
  <si>
    <t>CUST72007</t>
  </si>
  <si>
    <t>TKT142871</t>
  </si>
  <si>
    <t>CUST88889</t>
  </si>
  <si>
    <t>TKT468342</t>
  </si>
  <si>
    <t>CUST30874</t>
  </si>
  <si>
    <t>TKT215162</t>
  </si>
  <si>
    <t>CUST97482</t>
  </si>
  <si>
    <t>16-07-2022</t>
  </si>
  <si>
    <t>TKT651433</t>
  </si>
  <si>
    <t>CUST59367</t>
  </si>
  <si>
    <t>TKT559215</t>
  </si>
  <si>
    <t>CUST23173</t>
  </si>
  <si>
    <t>24-09-2021</t>
  </si>
  <si>
    <t>TKT255141</t>
  </si>
  <si>
    <t>CUST30691</t>
  </si>
  <si>
    <t>TKT869321</t>
  </si>
  <si>
    <t>CUST22297</t>
  </si>
  <si>
    <t>26-11-2022</t>
  </si>
  <si>
    <t>TKT138581</t>
  </si>
  <si>
    <t>CUST59126</t>
  </si>
  <si>
    <t>TKT178216</t>
  </si>
  <si>
    <t>CUST72567</t>
  </si>
  <si>
    <t>TKT905303</t>
  </si>
  <si>
    <t>CUST45780</t>
  </si>
  <si>
    <t>TKT508779</t>
  </si>
  <si>
    <t>CUST43382</t>
  </si>
  <si>
    <t>TKT973813</t>
  </si>
  <si>
    <t>CUST47390</t>
  </si>
  <si>
    <t>TKT312914</t>
  </si>
  <si>
    <t>CUST58193</t>
  </si>
  <si>
    <t>TKT712640</t>
  </si>
  <si>
    <t>CUST41025</t>
  </si>
  <si>
    <t>TKT997719</t>
  </si>
  <si>
    <t>CUST59701</t>
  </si>
  <si>
    <t>TKT151754</t>
  </si>
  <si>
    <t>CUST35398</t>
  </si>
  <si>
    <t>TKT321691</t>
  </si>
  <si>
    <t>TKT782077</t>
  </si>
  <si>
    <t>CUST72241</t>
  </si>
  <si>
    <t>TKT383243</t>
  </si>
  <si>
    <t>CUST13759</t>
  </si>
  <si>
    <t>TKT177563</t>
  </si>
  <si>
    <t>CUST28976</t>
  </si>
  <si>
    <t>TKT878937</t>
  </si>
  <si>
    <t>CUST99220</t>
  </si>
  <si>
    <t>TKT401340</t>
  </si>
  <si>
    <t>CUST82102</t>
  </si>
  <si>
    <t>TKT921445</t>
  </si>
  <si>
    <t>CUST56852</t>
  </si>
  <si>
    <t>TKT815626</t>
  </si>
  <si>
    <t>CUST28451</t>
  </si>
  <si>
    <t>TKT422777</t>
  </si>
  <si>
    <t>CUST69164</t>
  </si>
  <si>
    <t>TKT293844</t>
  </si>
  <si>
    <t>CUST93692</t>
  </si>
  <si>
    <t>TKT687065</t>
  </si>
  <si>
    <t>CUST48743</t>
  </si>
  <si>
    <t>TKT936979</t>
  </si>
  <si>
    <t>CUST38097</t>
  </si>
  <si>
    <t>TKT669709</t>
  </si>
  <si>
    <t>CUST59726</t>
  </si>
  <si>
    <t>19-05-2020</t>
  </si>
  <si>
    <t>TKT155613</t>
  </si>
  <si>
    <t>CUST68677</t>
  </si>
  <si>
    <t>TKT408842</t>
  </si>
  <si>
    <t>CUST98515</t>
  </si>
  <si>
    <t>TKT926112</t>
  </si>
  <si>
    <t>CUST90200</t>
  </si>
  <si>
    <t>TKT211958</t>
  </si>
  <si>
    <t>CUST72603</t>
  </si>
  <si>
    <t>20-05-2021</t>
  </si>
  <si>
    <t>TKT270037</t>
  </si>
  <si>
    <t>CUST38400</t>
  </si>
  <si>
    <t>TKT998793</t>
  </si>
  <si>
    <t>CUST29532</t>
  </si>
  <si>
    <t>22-02-2022</t>
  </si>
  <si>
    <t>TKT432217</t>
  </si>
  <si>
    <t>CUST36585</t>
  </si>
  <si>
    <t>TKT391413</t>
  </si>
  <si>
    <t>TKT794372</t>
  </si>
  <si>
    <t>CUST19654</t>
  </si>
  <si>
    <t>TKT666388</t>
  </si>
  <si>
    <t>TKT580154</t>
  </si>
  <si>
    <t>CUST94785</t>
  </si>
  <si>
    <t>TKT223241</t>
  </si>
  <si>
    <t>CUST56911</t>
  </si>
  <si>
    <t>TKT675121</t>
  </si>
  <si>
    <t>CUST70528</t>
  </si>
  <si>
    <t>TKT474718</t>
  </si>
  <si>
    <t>CUST33517</t>
  </si>
  <si>
    <t>TKT680424</t>
  </si>
  <si>
    <t>CUST57545</t>
  </si>
  <si>
    <t>22-07-2023</t>
  </si>
  <si>
    <t>TKT436743</t>
  </si>
  <si>
    <t>CUST35782</t>
  </si>
  <si>
    <t>TKT834416</t>
  </si>
  <si>
    <t>CUST90358</t>
  </si>
  <si>
    <t>TKT853828</t>
  </si>
  <si>
    <t>CUST45009</t>
  </si>
  <si>
    <t>TKT961070</t>
  </si>
  <si>
    <t>CUST63784</t>
  </si>
  <si>
    <t>TKT889182</t>
  </si>
  <si>
    <t>CUST39835</t>
  </si>
  <si>
    <t>TKT583544</t>
  </si>
  <si>
    <t>CUST40016</t>
  </si>
  <si>
    <t>TKT837625</t>
  </si>
  <si>
    <t>CUST37329</t>
  </si>
  <si>
    <t>TKT872010</t>
  </si>
  <si>
    <t>CUST65624</t>
  </si>
  <si>
    <t>TKT488636</t>
  </si>
  <si>
    <t>CUST10622</t>
  </si>
  <si>
    <t>TKT174784</t>
  </si>
  <si>
    <t>CUST84568</t>
  </si>
  <si>
    <t>TKT539782</t>
  </si>
  <si>
    <t>CUST56278</t>
  </si>
  <si>
    <t>TKT358500</t>
  </si>
  <si>
    <t>CUST29927</t>
  </si>
  <si>
    <t>TKT198255</t>
  </si>
  <si>
    <t>CUST70003</t>
  </si>
  <si>
    <t>TKT185228</t>
  </si>
  <si>
    <t>CUST82655</t>
  </si>
  <si>
    <t>TKT806562</t>
  </si>
  <si>
    <t>CUST33525</t>
  </si>
  <si>
    <t>TKT146852</t>
  </si>
  <si>
    <t>CUST98787</t>
  </si>
  <si>
    <t>TKT608324</t>
  </si>
  <si>
    <t>CUST10653</t>
  </si>
  <si>
    <t>TKT359954</t>
  </si>
  <si>
    <t>CUST77482</t>
  </si>
  <si>
    <t>TKT816188</t>
  </si>
  <si>
    <t>CUST43284</t>
  </si>
  <si>
    <t>TKT261989</t>
  </si>
  <si>
    <t>CUST15509</t>
  </si>
  <si>
    <t>TKT475744</t>
  </si>
  <si>
    <t>CUST27907</t>
  </si>
  <si>
    <t>TKT784514</t>
  </si>
  <si>
    <t>CUST22146</t>
  </si>
  <si>
    <t>TKT707109</t>
  </si>
  <si>
    <t>CUST25599</t>
  </si>
  <si>
    <t>TKT627416</t>
  </si>
  <si>
    <t>CUST32152</t>
  </si>
  <si>
    <t>TKT420117</t>
  </si>
  <si>
    <t>CUST93814</t>
  </si>
  <si>
    <t>TKT909786</t>
  </si>
  <si>
    <t>CUST56412</t>
  </si>
  <si>
    <t>TKT217161</t>
  </si>
  <si>
    <t>CUST81503</t>
  </si>
  <si>
    <t>TKT520255</t>
  </si>
  <si>
    <t>CUST63429</t>
  </si>
  <si>
    <t>TKT201531</t>
  </si>
  <si>
    <t>CUST29846</t>
  </si>
  <si>
    <t>TKT558225</t>
  </si>
  <si>
    <t>CUST16797</t>
  </si>
  <si>
    <t>TKT889304</t>
  </si>
  <si>
    <t>CUST27767</t>
  </si>
  <si>
    <t>TKT140811</t>
  </si>
  <si>
    <t>CUST85217</t>
  </si>
  <si>
    <t>TKT836368</t>
  </si>
  <si>
    <t>CUST74765</t>
  </si>
  <si>
    <t>TKT317737</t>
  </si>
  <si>
    <t>CUST76366</t>
  </si>
  <si>
    <t>TKT633120</t>
  </si>
  <si>
    <t>CUST72279</t>
  </si>
  <si>
    <t>TKT908280</t>
  </si>
  <si>
    <t>CUST12119</t>
  </si>
  <si>
    <t>TKT154352</t>
  </si>
  <si>
    <t>CUST63671</t>
  </si>
  <si>
    <t>13-11-2022</t>
  </si>
  <si>
    <t>TKT461359</t>
  </si>
  <si>
    <t>CUST46835</t>
  </si>
  <si>
    <t>TKT474018</t>
  </si>
  <si>
    <t>CUST50348</t>
  </si>
  <si>
    <t>TKT994822</t>
  </si>
  <si>
    <t>CUST41289</t>
  </si>
  <si>
    <t>TKT716734</t>
  </si>
  <si>
    <t>CUST99110</t>
  </si>
  <si>
    <t>TKT491634</t>
  </si>
  <si>
    <t>CUST81058</t>
  </si>
  <si>
    <t>TKT552848</t>
  </si>
  <si>
    <t>CUST95383</t>
  </si>
  <si>
    <t>20-06-2020</t>
  </si>
  <si>
    <t>TKT357362</t>
  </si>
  <si>
    <t>CUST95642</t>
  </si>
  <si>
    <t>TKT188030</t>
  </si>
  <si>
    <t>CUST73944</t>
  </si>
  <si>
    <t>TKT162951</t>
  </si>
  <si>
    <t>CUST18159</t>
  </si>
  <si>
    <t>22-01-2021</t>
  </si>
  <si>
    <t>TKT510863</t>
  </si>
  <si>
    <t>CUST56787</t>
  </si>
  <si>
    <t>TKT716721</t>
  </si>
  <si>
    <t>CUST35949</t>
  </si>
  <si>
    <t>TKT303653</t>
  </si>
  <si>
    <t>CUST91177</t>
  </si>
  <si>
    <t>TKT824553</t>
  </si>
  <si>
    <t>CUST99062</t>
  </si>
  <si>
    <t>TKT910274</t>
  </si>
  <si>
    <t>CUST32611</t>
  </si>
  <si>
    <t>TKT980334</t>
  </si>
  <si>
    <t>CUST24215</t>
  </si>
  <si>
    <t>TKT711480</t>
  </si>
  <si>
    <t>CUST96332</t>
  </si>
  <si>
    <t>TKT238874</t>
  </si>
  <si>
    <t>CUST37960</t>
  </si>
  <si>
    <t>TKT362484</t>
  </si>
  <si>
    <t>CUST24003</t>
  </si>
  <si>
    <t>TKT797141</t>
  </si>
  <si>
    <t>CUST13263</t>
  </si>
  <si>
    <t>TKT362918</t>
  </si>
  <si>
    <t>CUST57094</t>
  </si>
  <si>
    <t>TKT755381</t>
  </si>
  <si>
    <t>CUST96114</t>
  </si>
  <si>
    <t>TKT624076</t>
  </si>
  <si>
    <t>CUST15058</t>
  </si>
  <si>
    <t>29-01-2024</t>
  </si>
  <si>
    <t>TKT628290</t>
  </si>
  <si>
    <t>CUST39628</t>
  </si>
  <si>
    <t>TKT897927</t>
  </si>
  <si>
    <t>CUST66365</t>
  </si>
  <si>
    <t>TKT452395</t>
  </si>
  <si>
    <t>CUST23326</t>
  </si>
  <si>
    <t>TKT274738</t>
  </si>
  <si>
    <t>CUST61951</t>
  </si>
  <si>
    <t>TKT356743</t>
  </si>
  <si>
    <t>CUST44851</t>
  </si>
  <si>
    <t>TKT175506</t>
  </si>
  <si>
    <t>CUST13768</t>
  </si>
  <si>
    <t>TKT568325</t>
  </si>
  <si>
    <t>CUST38971</t>
  </si>
  <si>
    <t>TKT534211</t>
  </si>
  <si>
    <t>CUST23568</t>
  </si>
  <si>
    <t>TKT131441</t>
  </si>
  <si>
    <t>CUST66913</t>
  </si>
  <si>
    <t>TKT506804</t>
  </si>
  <si>
    <t>CUST21508</t>
  </si>
  <si>
    <t>TKT256939</t>
  </si>
  <si>
    <t>TKT173803</t>
  </si>
  <si>
    <t>CUST65369</t>
  </si>
  <si>
    <t>TKT762739</t>
  </si>
  <si>
    <t>CUST90762</t>
  </si>
  <si>
    <t>TKT918563</t>
  </si>
  <si>
    <t>CUST32078</t>
  </si>
  <si>
    <t>TKT108944</t>
  </si>
  <si>
    <t>CUST65234</t>
  </si>
  <si>
    <t>TKT260548</t>
  </si>
  <si>
    <t>CUST79044</t>
  </si>
  <si>
    <t>TKT119436</t>
  </si>
  <si>
    <t>CUST33548</t>
  </si>
  <si>
    <t>TKT438544</t>
  </si>
  <si>
    <t>CUST75978</t>
  </si>
  <si>
    <t>TKT310953</t>
  </si>
  <si>
    <t>CUST83200</t>
  </si>
  <si>
    <t>TKT782764</t>
  </si>
  <si>
    <t>CUST86909</t>
  </si>
  <si>
    <t>TKT958855</t>
  </si>
  <si>
    <t>CUST60517</t>
  </si>
  <si>
    <t>TKT737655</t>
  </si>
  <si>
    <t>CUST22150</t>
  </si>
  <si>
    <t>TKT935335</t>
  </si>
  <si>
    <t>CUST56166</t>
  </si>
  <si>
    <t>TKT410427</t>
  </si>
  <si>
    <t>CUST94529</t>
  </si>
  <si>
    <t>TKT769785</t>
  </si>
  <si>
    <t>CUST68739</t>
  </si>
  <si>
    <t>TKT930929</t>
  </si>
  <si>
    <t>CUST73556</t>
  </si>
  <si>
    <t>29-07-2021</t>
  </si>
  <si>
    <t>TKT653127</t>
  </si>
  <si>
    <t>CUST94553</t>
  </si>
  <si>
    <t>TKT164771</t>
  </si>
  <si>
    <t>CUST30466</t>
  </si>
  <si>
    <t>TKT125027</t>
  </si>
  <si>
    <t>CUST81083</t>
  </si>
  <si>
    <t>TKT322745</t>
  </si>
  <si>
    <t>CUST78319</t>
  </si>
  <si>
    <t>27-06-2021</t>
  </si>
  <si>
    <t>TKT103191</t>
  </si>
  <si>
    <t>CUST15323</t>
  </si>
  <si>
    <t>TKT312132</t>
  </si>
  <si>
    <t>CUST96157</t>
  </si>
  <si>
    <t>TKT263310</t>
  </si>
  <si>
    <t>CUST35666</t>
  </si>
  <si>
    <t>TKT962107</t>
  </si>
  <si>
    <t>CUST93098</t>
  </si>
  <si>
    <t>TKT811143</t>
  </si>
  <si>
    <t>CUST44139</t>
  </si>
  <si>
    <t>TKT366897</t>
  </si>
  <si>
    <t>CUST39946</t>
  </si>
  <si>
    <t>TKT601896</t>
  </si>
  <si>
    <t>CUST60309</t>
  </si>
  <si>
    <t>TKT971500</t>
  </si>
  <si>
    <t>CUST76185</t>
  </si>
  <si>
    <t>TKT831118</t>
  </si>
  <si>
    <t>CUST40249</t>
  </si>
  <si>
    <t>TKT296927</t>
  </si>
  <si>
    <t>CUST96385</t>
  </si>
  <si>
    <t>TKT210869</t>
  </si>
  <si>
    <t>CUST96063</t>
  </si>
  <si>
    <t>TKT221275</t>
  </si>
  <si>
    <t>CUST38683</t>
  </si>
  <si>
    <t>TKT796480</t>
  </si>
  <si>
    <t>CUST86260</t>
  </si>
  <si>
    <t>TKT724018</t>
  </si>
  <si>
    <t>CUST66140</t>
  </si>
  <si>
    <t>TKT152670</t>
  </si>
  <si>
    <t>CUST75138</t>
  </si>
  <si>
    <t>TKT580964</t>
  </si>
  <si>
    <t>CUST91219</t>
  </si>
  <si>
    <t>TKT291607</t>
  </si>
  <si>
    <t>CUST65588</t>
  </si>
  <si>
    <t>TKT292620</t>
  </si>
  <si>
    <t>CUST38948</t>
  </si>
  <si>
    <t>TKT409338</t>
  </si>
  <si>
    <t>CUST56161</t>
  </si>
  <si>
    <t>CUST27083</t>
  </si>
  <si>
    <t>TKT325675</t>
  </si>
  <si>
    <t>CUST54193</t>
  </si>
  <si>
    <t>TKT187302</t>
  </si>
  <si>
    <t>CUST92464</t>
  </si>
  <si>
    <t>TKT889509</t>
  </si>
  <si>
    <t>CUST94026</t>
  </si>
  <si>
    <t>TKT354864</t>
  </si>
  <si>
    <t>CUST87361</t>
  </si>
  <si>
    <t>TKT312668</t>
  </si>
  <si>
    <t>CUST36220</t>
  </si>
  <si>
    <t>TKT798147</t>
  </si>
  <si>
    <t>CUST77932</t>
  </si>
  <si>
    <t>TKT129956</t>
  </si>
  <si>
    <t>CUST84143</t>
  </si>
  <si>
    <t>TKT195405</t>
  </si>
  <si>
    <t>CUST29364</t>
  </si>
  <si>
    <t>TKT990597</t>
  </si>
  <si>
    <t>CUST54340</t>
  </si>
  <si>
    <t>TKT517919</t>
  </si>
  <si>
    <t>CUST96636</t>
  </si>
  <si>
    <t>TKT907668</t>
  </si>
  <si>
    <t>CUST96271</t>
  </si>
  <si>
    <t>TKT159030</t>
  </si>
  <si>
    <t>CUST35267</t>
  </si>
  <si>
    <t>TKT402065</t>
  </si>
  <si>
    <t>CUST73034</t>
  </si>
  <si>
    <t>TKT521782</t>
  </si>
  <si>
    <t>CUST75101</t>
  </si>
  <si>
    <t>TKT304421</t>
  </si>
  <si>
    <t>CUST80653</t>
  </si>
  <si>
    <t>TKT561990</t>
  </si>
  <si>
    <t>CUST60073</t>
  </si>
  <si>
    <t>TKT529614</t>
  </si>
  <si>
    <t>CUST33401</t>
  </si>
  <si>
    <t>TKT484740</t>
  </si>
  <si>
    <t>CUST60257</t>
  </si>
  <si>
    <t>TKT172235</t>
  </si>
  <si>
    <t>CUST49417</t>
  </si>
  <si>
    <t>TKT778409</t>
  </si>
  <si>
    <t>CUST23866</t>
  </si>
  <si>
    <t>TKT742027</t>
  </si>
  <si>
    <t>CUST42274</t>
  </si>
  <si>
    <t>TKT984625</t>
  </si>
  <si>
    <t>CUST35358</t>
  </si>
  <si>
    <t>24-05-2022</t>
  </si>
  <si>
    <t>TKT215214</t>
  </si>
  <si>
    <t>CUST87005</t>
  </si>
  <si>
    <t>TKT210663</t>
  </si>
  <si>
    <t>CUST17910</t>
  </si>
  <si>
    <t>TKT229933</t>
  </si>
  <si>
    <t>CUST96396</t>
  </si>
  <si>
    <t>TKT526490</t>
  </si>
  <si>
    <t>CUST83165</t>
  </si>
  <si>
    <t>TKT871262</t>
  </si>
  <si>
    <t>CUST89481</t>
  </si>
  <si>
    <t>TKT690846</t>
  </si>
  <si>
    <t>CUST89183</t>
  </si>
  <si>
    <t>TKT526907</t>
  </si>
  <si>
    <t>CUST83155</t>
  </si>
  <si>
    <t>TKT542316</t>
  </si>
  <si>
    <t>CUST31272</t>
  </si>
  <si>
    <t>TKT581121</t>
  </si>
  <si>
    <t>CUST35171</t>
  </si>
  <si>
    <t>TKT543966</t>
  </si>
  <si>
    <t>CUST37634</t>
  </si>
  <si>
    <t>TKT888118</t>
  </si>
  <si>
    <t>CUST58298</t>
  </si>
  <si>
    <t>TKT796789</t>
  </si>
  <si>
    <t>CUST21856</t>
  </si>
  <si>
    <t>TKT108517</t>
  </si>
  <si>
    <t>CUST54394</t>
  </si>
  <si>
    <t>TKT166732</t>
  </si>
  <si>
    <t>CUST34975</t>
  </si>
  <si>
    <t>TKT974863</t>
  </si>
  <si>
    <t>CUST64126</t>
  </si>
  <si>
    <t>TKT391113</t>
  </si>
  <si>
    <t>CUST44245</t>
  </si>
  <si>
    <t>TKT308933</t>
  </si>
  <si>
    <t>CUST45085</t>
  </si>
  <si>
    <t>TKT904667</t>
  </si>
  <si>
    <t>CUST87586</t>
  </si>
  <si>
    <t>TKT667166</t>
  </si>
  <si>
    <t>CUST14212</t>
  </si>
  <si>
    <t>TKT380602</t>
  </si>
  <si>
    <t>CUST90544</t>
  </si>
  <si>
    <t>TKT394468</t>
  </si>
  <si>
    <t>CUST60412</t>
  </si>
  <si>
    <t>TKT988637</t>
  </si>
  <si>
    <t>CUST40089</t>
  </si>
  <si>
    <t>TKT546953</t>
  </si>
  <si>
    <t>CUST51046</t>
  </si>
  <si>
    <t>TKT324645</t>
  </si>
  <si>
    <t>CUST52741</t>
  </si>
  <si>
    <t>TKT219045</t>
  </si>
  <si>
    <t>CUST56933</t>
  </si>
  <si>
    <t>TKT769492</t>
  </si>
  <si>
    <t>CUST48439</t>
  </si>
  <si>
    <t>TKT766948</t>
  </si>
  <si>
    <t>CUST80801</t>
  </si>
  <si>
    <t>TKT750782</t>
  </si>
  <si>
    <t>CUST75293</t>
  </si>
  <si>
    <t>TKT601168</t>
  </si>
  <si>
    <t>CUST20462</t>
  </si>
  <si>
    <t>TKT554408</t>
  </si>
  <si>
    <t>CUST94444</t>
  </si>
  <si>
    <t>21-10-2021</t>
  </si>
  <si>
    <t>TKT953778</t>
  </si>
  <si>
    <t>CUST98858</t>
  </si>
  <si>
    <t>TKT856550</t>
  </si>
  <si>
    <t>CUST15147</t>
  </si>
  <si>
    <t>TKT694780</t>
  </si>
  <si>
    <t>CUST73030</t>
  </si>
  <si>
    <t>TKT604279</t>
  </si>
  <si>
    <t>CUST43849</t>
  </si>
  <si>
    <t>TKT541330</t>
  </si>
  <si>
    <t>CUST43942</t>
  </si>
  <si>
    <t>CUST29593</t>
  </si>
  <si>
    <t>TKT208351</t>
  </si>
  <si>
    <t>CUST47030</t>
  </si>
  <si>
    <t>TKT373379</t>
  </si>
  <si>
    <t>CUST56413</t>
  </si>
  <si>
    <t>TKT171651</t>
  </si>
  <si>
    <t>CUST94816</t>
  </si>
  <si>
    <t>TKT418896</t>
  </si>
  <si>
    <t>CUST13948</t>
  </si>
  <si>
    <t>TKT619214</t>
  </si>
  <si>
    <t>CUST14644</t>
  </si>
  <si>
    <t>TKT957135</t>
  </si>
  <si>
    <t>CUST47035</t>
  </si>
  <si>
    <t>TKT843116</t>
  </si>
  <si>
    <t>CUST42596</t>
  </si>
  <si>
    <t>TKT984105</t>
  </si>
  <si>
    <t>CUST46158</t>
  </si>
  <si>
    <t>TKT484767</t>
  </si>
  <si>
    <t>CUST48417</t>
  </si>
  <si>
    <t>TKT750699</t>
  </si>
  <si>
    <t>CUST71667</t>
  </si>
  <si>
    <t>TKT199464</t>
  </si>
  <si>
    <t>CUST10765</t>
  </si>
  <si>
    <t>TKT192119</t>
  </si>
  <si>
    <t>CUST91799</t>
  </si>
  <si>
    <t>TKT378905</t>
  </si>
  <si>
    <t>CUST97742</t>
  </si>
  <si>
    <t>TKT979828</t>
  </si>
  <si>
    <t>CUST38241</t>
  </si>
  <si>
    <t>TKT967797</t>
  </si>
  <si>
    <t>CUST98244</t>
  </si>
  <si>
    <t>TKT640873</t>
  </si>
  <si>
    <t>TKT571000</t>
  </si>
  <si>
    <t>CUST12879</t>
  </si>
  <si>
    <t>TKT858717</t>
  </si>
  <si>
    <t>CUST96889</t>
  </si>
  <si>
    <t>TKT989518</t>
  </si>
  <si>
    <t>CUST46252</t>
  </si>
  <si>
    <t>TKT856758</t>
  </si>
  <si>
    <t>TKT290421</t>
  </si>
  <si>
    <t>CUST43441</t>
  </si>
  <si>
    <t>TKT735398</t>
  </si>
  <si>
    <t>CUST34794</t>
  </si>
  <si>
    <t>TKT506748</t>
  </si>
  <si>
    <t>CUST26174</t>
  </si>
  <si>
    <t>TKT500485</t>
  </si>
  <si>
    <t>CUST18340</t>
  </si>
  <si>
    <t>TKT518352</t>
  </si>
  <si>
    <t>CUST23031</t>
  </si>
  <si>
    <t>TKT987066</t>
  </si>
  <si>
    <t>CUST34800</t>
  </si>
  <si>
    <t>TKT203964</t>
  </si>
  <si>
    <t>CUST31239</t>
  </si>
  <si>
    <t>TKT237644</t>
  </si>
  <si>
    <t>CUST72110</t>
  </si>
  <si>
    <t>TKT307799</t>
  </si>
  <si>
    <t>CUST71741</t>
  </si>
  <si>
    <t>TKT665559</t>
  </si>
  <si>
    <t>CUST65081</t>
  </si>
  <si>
    <t>TKT956897</t>
  </si>
  <si>
    <t>CUST46927</t>
  </si>
  <si>
    <t>TKT538927</t>
  </si>
  <si>
    <t>CUST10539</t>
  </si>
  <si>
    <t>TKT132124</t>
  </si>
  <si>
    <t>CUST25151</t>
  </si>
  <si>
    <t>14-03-2021</t>
  </si>
  <si>
    <t>TKT994217</t>
  </si>
  <si>
    <t>CUST55766</t>
  </si>
  <si>
    <t>TKT530912</t>
  </si>
  <si>
    <t>CUST76321</t>
  </si>
  <si>
    <t>TKT212427</t>
  </si>
  <si>
    <t>CUST18361</t>
  </si>
  <si>
    <t>TKT912374</t>
  </si>
  <si>
    <t>CUST52663</t>
  </si>
  <si>
    <t>TKT789056</t>
  </si>
  <si>
    <t>CUST31903</t>
  </si>
  <si>
    <t>26-09-2023</t>
  </si>
  <si>
    <t>TKT653256</t>
  </si>
  <si>
    <t>CUST24958</t>
  </si>
  <si>
    <t>TKT758901</t>
  </si>
  <si>
    <t>CUST20790</t>
  </si>
  <si>
    <t>TKT651189</t>
  </si>
  <si>
    <t>CUST52744</t>
  </si>
  <si>
    <t>TKT997864</t>
  </si>
  <si>
    <t>CUST72691</t>
  </si>
  <si>
    <t>TKT789214</t>
  </si>
  <si>
    <t>CUST13281</t>
  </si>
  <si>
    <t>TKT879685</t>
  </si>
  <si>
    <t>CUST45171</t>
  </si>
  <si>
    <t>TKT498729</t>
  </si>
  <si>
    <t>CUST14143</t>
  </si>
  <si>
    <t>CUST73106</t>
  </si>
  <si>
    <t>TKT767096</t>
  </si>
  <si>
    <t>CUST84631</t>
  </si>
  <si>
    <t>TKT500963</t>
  </si>
  <si>
    <t>CUST63457</t>
  </si>
  <si>
    <t>28-03-2020</t>
  </si>
  <si>
    <t>TKT502526</t>
  </si>
  <si>
    <t>CUST70749</t>
  </si>
  <si>
    <t>TKT231303</t>
  </si>
  <si>
    <t>CUST25565</t>
  </si>
  <si>
    <t>TKT132755</t>
  </si>
  <si>
    <t>CUST13203</t>
  </si>
  <si>
    <t>TKT397604</t>
  </si>
  <si>
    <t>CUST62741</t>
  </si>
  <si>
    <t>TKT906221</t>
  </si>
  <si>
    <t>CUST88109</t>
  </si>
  <si>
    <t>TKT389121</t>
  </si>
  <si>
    <t>CUST81863</t>
  </si>
  <si>
    <t>TKT527708</t>
  </si>
  <si>
    <t>CUST76480</t>
  </si>
  <si>
    <t>TKT522371</t>
  </si>
  <si>
    <t>CUST88830</t>
  </si>
  <si>
    <t>TKT553013</t>
  </si>
  <si>
    <t>CUST23481</t>
  </si>
  <si>
    <t>TKT676763</t>
  </si>
  <si>
    <t>CUST75760</t>
  </si>
  <si>
    <t>TKT962802</t>
  </si>
  <si>
    <t>CUST99141</t>
  </si>
  <si>
    <t>TKT755730</t>
  </si>
  <si>
    <t>CUST70289</t>
  </si>
  <si>
    <t>14-11-2023</t>
  </si>
  <si>
    <t>TKT942946</t>
  </si>
  <si>
    <t>TKT995431</t>
  </si>
  <si>
    <t>CUST76178</t>
  </si>
  <si>
    <t>TKT956484</t>
  </si>
  <si>
    <t>CUST54284</t>
  </si>
  <si>
    <t>TKT963411</t>
  </si>
  <si>
    <t>CUST77931</t>
  </si>
  <si>
    <t>TKT290663</t>
  </si>
  <si>
    <t>CUST47272</t>
  </si>
  <si>
    <t>TKT939541</t>
  </si>
  <si>
    <t>CUST53604</t>
  </si>
  <si>
    <t>TKT460541</t>
  </si>
  <si>
    <t>CUST49881</t>
  </si>
  <si>
    <t>TKT365239</t>
  </si>
  <si>
    <t>CUST87729</t>
  </si>
  <si>
    <t>TKT282719</t>
  </si>
  <si>
    <t>CUST43558</t>
  </si>
  <si>
    <t>TKT888927</t>
  </si>
  <si>
    <t>CUST61250</t>
  </si>
  <si>
    <t>TKT681766</t>
  </si>
  <si>
    <t>TKT663645</t>
  </si>
  <si>
    <t>CUST51569</t>
  </si>
  <si>
    <t>TKT669181</t>
  </si>
  <si>
    <t>CUST73669</t>
  </si>
  <si>
    <t>TKT510411</t>
  </si>
  <si>
    <t>CUST90389</t>
  </si>
  <si>
    <t>TKT732970</t>
  </si>
  <si>
    <t>CUST11132</t>
  </si>
  <si>
    <t>TKT943950</t>
  </si>
  <si>
    <t>CUST84150</t>
  </si>
  <si>
    <t>TKT770487</t>
  </si>
  <si>
    <t>CUST37952</t>
  </si>
  <si>
    <t>TKT480934</t>
  </si>
  <si>
    <t>CUST37989</t>
  </si>
  <si>
    <t>TKT787797</t>
  </si>
  <si>
    <t>CUST31760</t>
  </si>
  <si>
    <t>TKT503838</t>
  </si>
  <si>
    <t>CUST54385</t>
  </si>
  <si>
    <t>TKT161356</t>
  </si>
  <si>
    <t>CUST86873</t>
  </si>
  <si>
    <t>TKT912078</t>
  </si>
  <si>
    <t>CUST29752</t>
  </si>
  <si>
    <t>TKT656275</t>
  </si>
  <si>
    <t>CUST48886</t>
  </si>
  <si>
    <t>TKT778164</t>
  </si>
  <si>
    <t>CUST42567</t>
  </si>
  <si>
    <t>TKT256821</t>
  </si>
  <si>
    <t>CUST68225</t>
  </si>
  <si>
    <t>20-04-2022</t>
  </si>
  <si>
    <t>TKT359985</t>
  </si>
  <si>
    <t>CUST57134</t>
  </si>
  <si>
    <t>TKT343921</t>
  </si>
  <si>
    <t>CUST62166</t>
  </si>
  <si>
    <t>TKT283766</t>
  </si>
  <si>
    <t>CUST22738</t>
  </si>
  <si>
    <t>TKT889613</t>
  </si>
  <si>
    <t>CUST84714</t>
  </si>
  <si>
    <t>TKT845238</t>
  </si>
  <si>
    <t>CUST50351</t>
  </si>
  <si>
    <t>TKT944546</t>
  </si>
  <si>
    <t>CUST12541</t>
  </si>
  <si>
    <t>TKT366460</t>
  </si>
  <si>
    <t>CUST35697</t>
  </si>
  <si>
    <t>TKT781678</t>
  </si>
  <si>
    <t>CUST89894</t>
  </si>
  <si>
    <t>TKT347784</t>
  </si>
  <si>
    <t>CUST20650</t>
  </si>
  <si>
    <t>TKT415127</t>
  </si>
  <si>
    <t>CUST16240</t>
  </si>
  <si>
    <t>TKT947306</t>
  </si>
  <si>
    <t>CUST27653</t>
  </si>
  <si>
    <t>TKT945042</t>
  </si>
  <si>
    <t>CUST23507</t>
  </si>
  <si>
    <t>TKT702855</t>
  </si>
  <si>
    <t>CUST22917</t>
  </si>
  <si>
    <t>TKT237996</t>
  </si>
  <si>
    <t>CUST75603</t>
  </si>
  <si>
    <t>TKT720633</t>
  </si>
  <si>
    <t>CUST80592</t>
  </si>
  <si>
    <t>TKT629598</t>
  </si>
  <si>
    <t>CUST81380</t>
  </si>
  <si>
    <t>TKT551974</t>
  </si>
  <si>
    <t>CUST29954</t>
  </si>
  <si>
    <t>TKT419954</t>
  </si>
  <si>
    <t>CUST16140</t>
  </si>
  <si>
    <t>TKT489083</t>
  </si>
  <si>
    <t>CUST95938</t>
  </si>
  <si>
    <t>TKT949743</t>
  </si>
  <si>
    <t>CUST35541</t>
  </si>
  <si>
    <t>TKT148785</t>
  </si>
  <si>
    <t>CUST10866</t>
  </si>
  <si>
    <t>TKT936822</t>
  </si>
  <si>
    <t>CUST16596</t>
  </si>
  <si>
    <t>TKT513493</t>
  </si>
  <si>
    <t>CUST86690</t>
  </si>
  <si>
    <t>TKT296240</t>
  </si>
  <si>
    <t>CUST63100</t>
  </si>
  <si>
    <t>TKT880262</t>
  </si>
  <si>
    <t>CUST19602</t>
  </si>
  <si>
    <t>TKT794770</t>
  </si>
  <si>
    <t>CUST52278</t>
  </si>
  <si>
    <t>TKT444276</t>
  </si>
  <si>
    <t>CUST14636</t>
  </si>
  <si>
    <t>TKT394769</t>
  </si>
  <si>
    <t>CUST38855</t>
  </si>
  <si>
    <t>TKT885160</t>
  </si>
  <si>
    <t>CUST24689</t>
  </si>
  <si>
    <t>18-05-2023</t>
  </si>
  <si>
    <t>TKT615881</t>
  </si>
  <si>
    <t>CUST92510</t>
  </si>
  <si>
    <t>TKT565035</t>
  </si>
  <si>
    <t>CUST91916</t>
  </si>
  <si>
    <t>TKT793961</t>
  </si>
  <si>
    <t>CUST97322</t>
  </si>
  <si>
    <t>TKT882456</t>
  </si>
  <si>
    <t>CUST29726</t>
  </si>
  <si>
    <t>TKT285953</t>
  </si>
  <si>
    <t>CUST63237</t>
  </si>
  <si>
    <t>TKT612510</t>
  </si>
  <si>
    <t>CUST41900</t>
  </si>
  <si>
    <t>TKT367299</t>
  </si>
  <si>
    <t>CUST60289</t>
  </si>
  <si>
    <t>TKT198474</t>
  </si>
  <si>
    <t>CUST96160</t>
  </si>
  <si>
    <t>TKT223969</t>
  </si>
  <si>
    <t>CUST72695</t>
  </si>
  <si>
    <t>TKT336105</t>
  </si>
  <si>
    <t>CUST79908</t>
  </si>
  <si>
    <t>TKT361875</t>
  </si>
  <si>
    <t>CUST47847</t>
  </si>
  <si>
    <t>TKT455634</t>
  </si>
  <si>
    <t>CUST97772</t>
  </si>
  <si>
    <t>TKT422694</t>
  </si>
  <si>
    <t>CUST78018</t>
  </si>
  <si>
    <t>TKT931477</t>
  </si>
  <si>
    <t>CUST33075</t>
  </si>
  <si>
    <t>TKT571607</t>
  </si>
  <si>
    <t>CUST67546</t>
  </si>
  <si>
    <t>TKT599007</t>
  </si>
  <si>
    <t>CUST58778</t>
  </si>
  <si>
    <t>TKT924229</t>
  </si>
  <si>
    <t>CUST54871</t>
  </si>
  <si>
    <t>TKT957753</t>
  </si>
  <si>
    <t>CUST50110</t>
  </si>
  <si>
    <t>TKT575975</t>
  </si>
  <si>
    <t>CUST59987</t>
  </si>
  <si>
    <t>TKT278740</t>
  </si>
  <si>
    <t>CUST90739</t>
  </si>
  <si>
    <t>TKT273070</t>
  </si>
  <si>
    <t>CUST33841</t>
  </si>
  <si>
    <t>TKT115714</t>
  </si>
  <si>
    <t>CUST23824</t>
  </si>
  <si>
    <t>TKT812280</t>
  </si>
  <si>
    <t>CUST99719</t>
  </si>
  <si>
    <t>TKT562377</t>
  </si>
  <si>
    <t>CUST88884</t>
  </si>
  <si>
    <t>TKT454795</t>
  </si>
  <si>
    <t>CUST22383</t>
  </si>
  <si>
    <t>TKT525046</t>
  </si>
  <si>
    <t>CUST52066</t>
  </si>
  <si>
    <t>TKT921904</t>
  </si>
  <si>
    <t>CUST35880</t>
  </si>
  <si>
    <t>TKT913893</t>
  </si>
  <si>
    <t>CUST52053</t>
  </si>
  <si>
    <t>25-07-2023</t>
  </si>
  <si>
    <t>TKT318235</t>
  </si>
  <si>
    <t>CUST94389</t>
  </si>
  <si>
    <t>TKT425983</t>
  </si>
  <si>
    <t>CUST59553</t>
  </si>
  <si>
    <t>TKT643445</t>
  </si>
  <si>
    <t>CUST44651</t>
  </si>
  <si>
    <t>TKT974926</t>
  </si>
  <si>
    <t>CUST10327</t>
  </si>
  <si>
    <t>TKT568629</t>
  </si>
  <si>
    <t>CUST24338</t>
  </si>
  <si>
    <t>TKT242455</t>
  </si>
  <si>
    <t>CUST82409</t>
  </si>
  <si>
    <t>TKT742869</t>
  </si>
  <si>
    <t>CUST34375</t>
  </si>
  <si>
    <t>TKT684496</t>
  </si>
  <si>
    <t>CUST92720</t>
  </si>
  <si>
    <t>TKT485870</t>
  </si>
  <si>
    <t>CUST63277</t>
  </si>
  <si>
    <t>TKT974841</t>
  </si>
  <si>
    <t>CUST25943</t>
  </si>
  <si>
    <t>TKT535150</t>
  </si>
  <si>
    <t>CUST11357</t>
  </si>
  <si>
    <t>TKT925617</t>
  </si>
  <si>
    <t>CUST54382</t>
  </si>
  <si>
    <t>TKT926467</t>
  </si>
  <si>
    <t>CUST34023</t>
  </si>
  <si>
    <t>TKT268335</t>
  </si>
  <si>
    <t>CUST12592</t>
  </si>
  <si>
    <t>TKT649031</t>
  </si>
  <si>
    <t>CUST60523</t>
  </si>
  <si>
    <t>TKT236805</t>
  </si>
  <si>
    <t>CUST89358</t>
  </si>
  <si>
    <t>TKT337503</t>
  </si>
  <si>
    <t>CUST93339</t>
  </si>
  <si>
    <t>TKT153210</t>
  </si>
  <si>
    <t>CUST89286</t>
  </si>
  <si>
    <t>TKT588855</t>
  </si>
  <si>
    <t>CUST97630</t>
  </si>
  <si>
    <t>TKT662021</t>
  </si>
  <si>
    <t>CUST43881</t>
  </si>
  <si>
    <t>TKT627651</t>
  </si>
  <si>
    <t>CUST51792</t>
  </si>
  <si>
    <t>TKT437497</t>
  </si>
  <si>
    <t>CUST43786</t>
  </si>
  <si>
    <t>TKT172056</t>
  </si>
  <si>
    <t>CUST37597</t>
  </si>
  <si>
    <t>TKT749584</t>
  </si>
  <si>
    <t>CUST76988</t>
  </si>
  <si>
    <t>TKT966777</t>
  </si>
  <si>
    <t>CUST65615</t>
  </si>
  <si>
    <t>TKT891565</t>
  </si>
  <si>
    <t>CUST46536</t>
  </si>
  <si>
    <t>TKT870598</t>
  </si>
  <si>
    <t>CUST54465</t>
  </si>
  <si>
    <t>TKT919690</t>
  </si>
  <si>
    <t>CUST70659</t>
  </si>
  <si>
    <t>TKT274494</t>
  </si>
  <si>
    <t>CUST97220</t>
  </si>
  <si>
    <t>TKT836022</t>
  </si>
  <si>
    <t>CUST33440</t>
  </si>
  <si>
    <t>TKT219391</t>
  </si>
  <si>
    <t>CUST52327</t>
  </si>
  <si>
    <t>TKT707632</t>
  </si>
  <si>
    <t>CUST88524</t>
  </si>
  <si>
    <t>TKT357741</t>
  </si>
  <si>
    <t>CUST97277</t>
  </si>
  <si>
    <t>TKT177590</t>
  </si>
  <si>
    <t>CUST98617</t>
  </si>
  <si>
    <t>TKT616884</t>
  </si>
  <si>
    <t>CUST36334</t>
  </si>
  <si>
    <t>TKT546815</t>
  </si>
  <si>
    <t>CUST70504</t>
  </si>
  <si>
    <t>TKT716014</t>
  </si>
  <si>
    <t>CUST97261</t>
  </si>
  <si>
    <t>TKT159049</t>
  </si>
  <si>
    <t>TKT129389</t>
  </si>
  <si>
    <t>CUST69167</t>
  </si>
  <si>
    <t>TKT241643</t>
  </si>
  <si>
    <t>CUST87607</t>
  </si>
  <si>
    <t>TKT411329</t>
  </si>
  <si>
    <t>CUST43519</t>
  </si>
  <si>
    <t>TKT916187</t>
  </si>
  <si>
    <t>CUST11771</t>
  </si>
  <si>
    <t>TKT435215</t>
  </si>
  <si>
    <t>CUST89811</t>
  </si>
  <si>
    <t>TKT725681</t>
  </si>
  <si>
    <t>CUST61349</t>
  </si>
  <si>
    <t>TKT185026</t>
  </si>
  <si>
    <t>CUST80622</t>
  </si>
  <si>
    <t>TKT516424</t>
  </si>
  <si>
    <t>CUST10295</t>
  </si>
  <si>
    <t>TKT679494</t>
  </si>
  <si>
    <t>CUST59828</t>
  </si>
  <si>
    <t>TKT859919</t>
  </si>
  <si>
    <t>CUST62184</t>
  </si>
  <si>
    <t>TKT560507</t>
  </si>
  <si>
    <t>CUST52276</t>
  </si>
  <si>
    <t>TKT635299</t>
  </si>
  <si>
    <t>CUST86034</t>
  </si>
  <si>
    <t>TKT368604</t>
  </si>
  <si>
    <t>CUST44574</t>
  </si>
  <si>
    <t>TKT523007</t>
  </si>
  <si>
    <t>CUST73862</t>
  </si>
  <si>
    <t>TKT731749</t>
  </si>
  <si>
    <t>CUST66153</t>
  </si>
  <si>
    <t>TKT529872</t>
  </si>
  <si>
    <t>CUST17043</t>
  </si>
  <si>
    <t>TKT770943</t>
  </si>
  <si>
    <t>CUST79504</t>
  </si>
  <si>
    <t>21-07-2022</t>
  </si>
  <si>
    <t>TKT714370</t>
  </si>
  <si>
    <t>CUST20467</t>
  </si>
  <si>
    <t>TKT486400</t>
  </si>
  <si>
    <t>CUST37630</t>
  </si>
  <si>
    <t>TKT790777</t>
  </si>
  <si>
    <t>CUST97301</t>
  </si>
  <si>
    <t>TKT519898</t>
  </si>
  <si>
    <t>CUST86894</t>
  </si>
  <si>
    <t>TKT345354</t>
  </si>
  <si>
    <t>CUST78870</t>
  </si>
  <si>
    <t>TKT666655</t>
  </si>
  <si>
    <t>CUST31911</t>
  </si>
  <si>
    <t>TKT329683</t>
  </si>
  <si>
    <t>CUST48036</t>
  </si>
  <si>
    <t>TKT689779</t>
  </si>
  <si>
    <t>CUST89353</t>
  </si>
  <si>
    <t>TKT907463</t>
  </si>
  <si>
    <t>CUST10186</t>
  </si>
  <si>
    <t>TKT814281</t>
  </si>
  <si>
    <t>CUST40963</t>
  </si>
  <si>
    <t>TKT705308</t>
  </si>
  <si>
    <t>CUST18435</t>
  </si>
  <si>
    <t>TKT123635</t>
  </si>
  <si>
    <t>CUST93220</t>
  </si>
  <si>
    <t>TKT915956</t>
  </si>
  <si>
    <t>CUST72776</t>
  </si>
  <si>
    <t>TKT195334</t>
  </si>
  <si>
    <t>CUST77657</t>
  </si>
  <si>
    <t>TKT578624</t>
  </si>
  <si>
    <t>CUST15589</t>
  </si>
  <si>
    <t>TKT901700</t>
  </si>
  <si>
    <t>CUST57420</t>
  </si>
  <si>
    <t>TKT222840</t>
  </si>
  <si>
    <t>CUST84905</t>
  </si>
  <si>
    <t>TKT441425</t>
  </si>
  <si>
    <t>CUST30116</t>
  </si>
  <si>
    <t>TKT183590</t>
  </si>
  <si>
    <t>CUST10641</t>
  </si>
  <si>
    <t>TKT868786</t>
  </si>
  <si>
    <t>CUST63945</t>
  </si>
  <si>
    <t>TKT282753</t>
  </si>
  <si>
    <t>CUST44114</t>
  </si>
  <si>
    <t>TKT689586</t>
  </si>
  <si>
    <t>CUST50590</t>
  </si>
  <si>
    <t>TKT882722</t>
  </si>
  <si>
    <t>CUST22954</t>
  </si>
  <si>
    <t>TKT308075</t>
  </si>
  <si>
    <t>CUST92769</t>
  </si>
  <si>
    <t>TKT921410</t>
  </si>
  <si>
    <t>CUST60579</t>
  </si>
  <si>
    <t>TKT191057</t>
  </si>
  <si>
    <t>CUST97496</t>
  </si>
  <si>
    <t>TKT911748</t>
  </si>
  <si>
    <t>CUST44268</t>
  </si>
  <si>
    <t>TKT119350</t>
  </si>
  <si>
    <t>CUST51449</t>
  </si>
  <si>
    <t>TKT697850</t>
  </si>
  <si>
    <t>CUST43133</t>
  </si>
  <si>
    <t>TKT150737</t>
  </si>
  <si>
    <t>CUST25395</t>
  </si>
  <si>
    <t>TKT195367</t>
  </si>
  <si>
    <t>CUST50338</t>
  </si>
  <si>
    <t>TKT260635</t>
  </si>
  <si>
    <t>CUST49816</t>
  </si>
  <si>
    <t>TKT499243</t>
  </si>
  <si>
    <t>CUST46098</t>
  </si>
  <si>
    <t>TKT863025</t>
  </si>
  <si>
    <t>CUST94489</t>
  </si>
  <si>
    <t>TKT230370</t>
  </si>
  <si>
    <t>CUST93223</t>
  </si>
  <si>
    <t>TKT943423</t>
  </si>
  <si>
    <t>CUST14733</t>
  </si>
  <si>
    <t>TKT555188</t>
  </si>
  <si>
    <t>CUST50791</t>
  </si>
  <si>
    <t>TKT507285</t>
  </si>
  <si>
    <t>CUST86064</t>
  </si>
  <si>
    <t>TKT770723</t>
  </si>
  <si>
    <t>CUST53629</t>
  </si>
  <si>
    <t>TKT469641</t>
  </si>
  <si>
    <t>CUST55706</t>
  </si>
  <si>
    <t>TKT246440</t>
  </si>
  <si>
    <t>CUST77640</t>
  </si>
  <si>
    <t>TKT104222</t>
  </si>
  <si>
    <t>CUST90857</t>
  </si>
  <si>
    <t>TKT242718</t>
  </si>
  <si>
    <t>CUST23756</t>
  </si>
  <si>
    <t>TKT181067</t>
  </si>
  <si>
    <t>CUST15543</t>
  </si>
  <si>
    <t>TKT538458</t>
  </si>
  <si>
    <t>TKT861581</t>
  </si>
  <si>
    <t>CUST30798</t>
  </si>
  <si>
    <t>TKT653060</t>
  </si>
  <si>
    <t>CUST93737</t>
  </si>
  <si>
    <t>TKT417597</t>
  </si>
  <si>
    <t>CUST62545</t>
  </si>
  <si>
    <t>TKT231957</t>
  </si>
  <si>
    <t>CUST70402</t>
  </si>
  <si>
    <t>TKT777756</t>
  </si>
  <si>
    <t>CUST92952</t>
  </si>
  <si>
    <t>TKT654852</t>
  </si>
  <si>
    <t>CUST56256</t>
  </si>
  <si>
    <t>TKT960679</t>
  </si>
  <si>
    <t>CUST10953</t>
  </si>
  <si>
    <t>TKT515186</t>
  </si>
  <si>
    <t>CUST50922</t>
  </si>
  <si>
    <t>TKT661849</t>
  </si>
  <si>
    <t>CUST79597</t>
  </si>
  <si>
    <t>TKT399898</t>
  </si>
  <si>
    <t>CUST42261</t>
  </si>
  <si>
    <t>TKT640598</t>
  </si>
  <si>
    <t>CUST95568</t>
  </si>
  <si>
    <t>TKT165760</t>
  </si>
  <si>
    <t>CUST94025</t>
  </si>
  <si>
    <t>TKT650242</t>
  </si>
  <si>
    <t>CUST36427</t>
  </si>
  <si>
    <t>TKT474952</t>
  </si>
  <si>
    <t>CUST51295</t>
  </si>
  <si>
    <t>TKT410360</t>
  </si>
  <si>
    <t>CUST14838</t>
  </si>
  <si>
    <t>TKT107804</t>
  </si>
  <si>
    <t>CUST46892</t>
  </si>
  <si>
    <t>TKT546471</t>
  </si>
  <si>
    <t>CUST52927</t>
  </si>
  <si>
    <t>28-06-2024</t>
  </si>
  <si>
    <t>TKT351971</t>
  </si>
  <si>
    <t>CUST40199</t>
  </si>
  <si>
    <t>TKT605642</t>
  </si>
  <si>
    <t>CUST10038</t>
  </si>
  <si>
    <t>TKT921588</t>
  </si>
  <si>
    <t>CUST20121</t>
  </si>
  <si>
    <t>TKT193049</t>
  </si>
  <si>
    <t>CUST78277</t>
  </si>
  <si>
    <t>TKT500162</t>
  </si>
  <si>
    <t>CUST38073</t>
  </si>
  <si>
    <t>TKT825128</t>
  </si>
  <si>
    <t>CUST13169</t>
  </si>
  <si>
    <t>TKT819068</t>
  </si>
  <si>
    <t>CUST72854</t>
  </si>
  <si>
    <t>TKT378594</t>
  </si>
  <si>
    <t>CUST34805</t>
  </si>
  <si>
    <t>TKT322984</t>
  </si>
  <si>
    <t>CUST49180</t>
  </si>
  <si>
    <t>TKT419812</t>
  </si>
  <si>
    <t>CUST50262</t>
  </si>
  <si>
    <t>TKT843283</t>
  </si>
  <si>
    <t>CUST32521</t>
  </si>
  <si>
    <t>TKT874012</t>
  </si>
  <si>
    <t>CUST74577</t>
  </si>
  <si>
    <t>TKT738138</t>
  </si>
  <si>
    <t>CUST48425</t>
  </si>
  <si>
    <t>TKT747490</t>
  </si>
  <si>
    <t>CUST78090</t>
  </si>
  <si>
    <t>TKT210392</t>
  </si>
  <si>
    <t>CUST59235</t>
  </si>
  <si>
    <t>TKT303469</t>
  </si>
  <si>
    <t>CUST57794</t>
  </si>
  <si>
    <t>TKT336307</t>
  </si>
  <si>
    <t>CUST11932</t>
  </si>
  <si>
    <t>TKT125639</t>
  </si>
  <si>
    <t>CUST50839</t>
  </si>
  <si>
    <t>26-10-2024</t>
  </si>
  <si>
    <t>TKT972323</t>
  </si>
  <si>
    <t>CUST52119</t>
  </si>
  <si>
    <t>TKT351793</t>
  </si>
  <si>
    <t>CUST32558</t>
  </si>
  <si>
    <t>TKT876030</t>
  </si>
  <si>
    <t>CUST94806</t>
  </si>
  <si>
    <t>TKT508076</t>
  </si>
  <si>
    <t>CUST60822</t>
  </si>
  <si>
    <t>TKT185539</t>
  </si>
  <si>
    <t>CUST93226</t>
  </si>
  <si>
    <t>TKT308823</t>
  </si>
  <si>
    <t>CUST12565</t>
  </si>
  <si>
    <t>TKT788599</t>
  </si>
  <si>
    <t>CUST11920</t>
  </si>
  <si>
    <t>TKT803129</t>
  </si>
  <si>
    <t>CUST94782</t>
  </si>
  <si>
    <t>TKT285517</t>
  </si>
  <si>
    <t>CUST29261</t>
  </si>
  <si>
    <t>TKT210675</t>
  </si>
  <si>
    <t>CUST76764</t>
  </si>
  <si>
    <t>TKT456906</t>
  </si>
  <si>
    <t>CUST56991</t>
  </si>
  <si>
    <t>TKT304660</t>
  </si>
  <si>
    <t>CUST26905</t>
  </si>
  <si>
    <t>TKT782772</t>
  </si>
  <si>
    <t>CUST40465</t>
  </si>
  <si>
    <t>TKT616408</t>
  </si>
  <si>
    <t>CUST66448</t>
  </si>
  <si>
    <t>TKT165712</t>
  </si>
  <si>
    <t>CUST31255</t>
  </si>
  <si>
    <t>TKT893480</t>
  </si>
  <si>
    <t>CUST60721</t>
  </si>
  <si>
    <t>TKT575276</t>
  </si>
  <si>
    <t>CUST12207</t>
  </si>
  <si>
    <t>TKT958774</t>
  </si>
  <si>
    <t>TKT611013</t>
  </si>
  <si>
    <t>CUST40314</t>
  </si>
  <si>
    <t>TKT488029</t>
  </si>
  <si>
    <t>CUST54437</t>
  </si>
  <si>
    <t>TKT583193</t>
  </si>
  <si>
    <t>CUST29683</t>
  </si>
  <si>
    <t>TKT330387</t>
  </si>
  <si>
    <t>CUST14375</t>
  </si>
  <si>
    <t>TKT575862</t>
  </si>
  <si>
    <t>CUST80303</t>
  </si>
  <si>
    <t>TKT221425</t>
  </si>
  <si>
    <t>CUST44794</t>
  </si>
  <si>
    <t>TKT571536</t>
  </si>
  <si>
    <t>CUST28011</t>
  </si>
  <si>
    <t>TKT935964</t>
  </si>
  <si>
    <t>CUST26503</t>
  </si>
  <si>
    <t>TKT311003</t>
  </si>
  <si>
    <t>CUST97315</t>
  </si>
  <si>
    <t>TKT358448</t>
  </si>
  <si>
    <t>CUST60940</t>
  </si>
  <si>
    <t>TKT342417</t>
  </si>
  <si>
    <t>CUST47823</t>
  </si>
  <si>
    <t>TKT659692</t>
  </si>
  <si>
    <t>CUST59662</t>
  </si>
  <si>
    <t>19-10-2020</t>
  </si>
  <si>
    <t>TKT545817</t>
  </si>
  <si>
    <t>CUST39477</t>
  </si>
  <si>
    <t>TKT614882</t>
  </si>
  <si>
    <t>CUST15888</t>
  </si>
  <si>
    <t>TKT551824</t>
  </si>
  <si>
    <t>CUST72447</t>
  </si>
  <si>
    <t>TKT948120</t>
  </si>
  <si>
    <t>CUST48758</t>
  </si>
  <si>
    <t>TKT599987</t>
  </si>
  <si>
    <t>CUST47642</t>
  </si>
  <si>
    <t>CUST96263</t>
  </si>
  <si>
    <t>TKT933704</t>
  </si>
  <si>
    <t>CUST30021</t>
  </si>
  <si>
    <t>TKT396998</t>
  </si>
  <si>
    <t>CUST77439</t>
  </si>
  <si>
    <t>TKT280193</t>
  </si>
  <si>
    <t>CUST74317</t>
  </si>
  <si>
    <t>TKT375016</t>
  </si>
  <si>
    <t>CUST91612</t>
  </si>
  <si>
    <t>TKT295975</t>
  </si>
  <si>
    <t>CUST50517</t>
  </si>
  <si>
    <t>TKT876923</t>
  </si>
  <si>
    <t>CUST45861</t>
  </si>
  <si>
    <t>TKT386989</t>
  </si>
  <si>
    <t>CUST88489</t>
  </si>
  <si>
    <t>TKT564427</t>
  </si>
  <si>
    <t>CUST88444</t>
  </si>
  <si>
    <t>TKT530627</t>
  </si>
  <si>
    <t>CUST70230</t>
  </si>
  <si>
    <t>TKT301494</t>
  </si>
  <si>
    <t>CUST31966</t>
  </si>
  <si>
    <t>TKT871263</t>
  </si>
  <si>
    <t>TKT922288</t>
  </si>
  <si>
    <t>CUST50533</t>
  </si>
  <si>
    <t>TKT447922</t>
  </si>
  <si>
    <t>CUST60363</t>
  </si>
  <si>
    <t>TKT866266</t>
  </si>
  <si>
    <t>CUST17580</t>
  </si>
  <si>
    <t>TKT787392</t>
  </si>
  <si>
    <t>CUST44812</t>
  </si>
  <si>
    <t>TKT191647</t>
  </si>
  <si>
    <t>CUST49664</t>
  </si>
  <si>
    <t>TKT940423</t>
  </si>
  <si>
    <t>CUST31292</t>
  </si>
  <si>
    <t>TKT327405</t>
  </si>
  <si>
    <t>CUST74030</t>
  </si>
  <si>
    <t>TKT338408</t>
  </si>
  <si>
    <t>CUST31408</t>
  </si>
  <si>
    <t>TKT223095</t>
  </si>
  <si>
    <t>CUST57594</t>
  </si>
  <si>
    <t>TKT693447</t>
  </si>
  <si>
    <t>CUST46575</t>
  </si>
  <si>
    <t>TKT324080</t>
  </si>
  <si>
    <t>CUST68602</t>
  </si>
  <si>
    <t>TKT103725</t>
  </si>
  <si>
    <t>CUST72879</t>
  </si>
  <si>
    <t>TKT923279</t>
  </si>
  <si>
    <t>CUST69614</t>
  </si>
  <si>
    <t>TKT805370</t>
  </si>
  <si>
    <t>CUST71690</t>
  </si>
  <si>
    <t>TKT463845</t>
  </si>
  <si>
    <t>TKT505120</t>
  </si>
  <si>
    <t>CUST66013</t>
  </si>
  <si>
    <t>TKT978616</t>
  </si>
  <si>
    <t>CUST92417</t>
  </si>
  <si>
    <t>TKT760983</t>
  </si>
  <si>
    <t>CUST93713</t>
  </si>
  <si>
    <t>TKT248762</t>
  </si>
  <si>
    <t>CUST81970</t>
  </si>
  <si>
    <t>TKT322704</t>
  </si>
  <si>
    <t>CUST29252</t>
  </si>
  <si>
    <t>TKT372974</t>
  </si>
  <si>
    <t>CUST45178</t>
  </si>
  <si>
    <t>TKT725415</t>
  </si>
  <si>
    <t>CUST65834</t>
  </si>
  <si>
    <t>TKT183589</t>
  </si>
  <si>
    <t>TKT588486</t>
  </si>
  <si>
    <t>CUST42752</t>
  </si>
  <si>
    <t>TKT781159</t>
  </si>
  <si>
    <t>CUST64212</t>
  </si>
  <si>
    <t>16-03-2020</t>
  </si>
  <si>
    <t>TKT293720</t>
  </si>
  <si>
    <t>CUST12114</t>
  </si>
  <si>
    <t>TKT499485</t>
  </si>
  <si>
    <t>CUST80769</t>
  </si>
  <si>
    <t>TKT632419</t>
  </si>
  <si>
    <t>CUST39966</t>
  </si>
  <si>
    <t>TKT819169</t>
  </si>
  <si>
    <t>CUST61157</t>
  </si>
  <si>
    <t>TKT528851</t>
  </si>
  <si>
    <t>CUST51877</t>
  </si>
  <si>
    <t>TKT838756</t>
  </si>
  <si>
    <t>CUST59046</t>
  </si>
  <si>
    <t>TKT968831</t>
  </si>
  <si>
    <t>CUST41274</t>
  </si>
  <si>
    <t>TKT948955</t>
  </si>
  <si>
    <t>CUST27520</t>
  </si>
  <si>
    <t>TKT549509</t>
  </si>
  <si>
    <t>CUST33278</t>
  </si>
  <si>
    <t>TKT251016</t>
  </si>
  <si>
    <t>CUST61572</t>
  </si>
  <si>
    <t>TKT788712</t>
  </si>
  <si>
    <t>CUST84329</t>
  </si>
  <si>
    <t>TKT348714</t>
  </si>
  <si>
    <t>CUST19078</t>
  </si>
  <si>
    <t>TKT798084</t>
  </si>
  <si>
    <t>CUST10933</t>
  </si>
  <si>
    <t>TKT982840</t>
  </si>
  <si>
    <t>CUST51856</t>
  </si>
  <si>
    <t>21-06-2024</t>
  </si>
  <si>
    <t>TKT202438</t>
  </si>
  <si>
    <t>CUST20897</t>
  </si>
  <si>
    <t>TKT253194</t>
  </si>
  <si>
    <t>CUST24842</t>
  </si>
  <si>
    <t>22-09-2022</t>
  </si>
  <si>
    <t>TKT857877</t>
  </si>
  <si>
    <t>CUST52924</t>
  </si>
  <si>
    <t>TKT706356</t>
  </si>
  <si>
    <t>CUST31174</t>
  </si>
  <si>
    <t>TKT296279</t>
  </si>
  <si>
    <t>CUST82563</t>
  </si>
  <si>
    <t>TKT804359</t>
  </si>
  <si>
    <t>CUST25092</t>
  </si>
  <si>
    <t>TKT453954</t>
  </si>
  <si>
    <t>CUST21950</t>
  </si>
  <si>
    <t>TKT459323</t>
  </si>
  <si>
    <t>CUST73387</t>
  </si>
  <si>
    <t>TKT131148</t>
  </si>
  <si>
    <t>CUST72215</t>
  </si>
  <si>
    <t>TKT205666</t>
  </si>
  <si>
    <t>CUST57636</t>
  </si>
  <si>
    <t>TKT950542</t>
  </si>
  <si>
    <t>CUST28970</t>
  </si>
  <si>
    <t>TKT630856</t>
  </si>
  <si>
    <t>CUST36084</t>
  </si>
  <si>
    <t>TKT402070</t>
  </si>
  <si>
    <t>CUST93403</t>
  </si>
  <si>
    <t>TKT253184</t>
  </si>
  <si>
    <t>CUST35137</t>
  </si>
  <si>
    <t>TKT526099</t>
  </si>
  <si>
    <t>CUST36246</t>
  </si>
  <si>
    <t>TKT501127</t>
  </si>
  <si>
    <t>CUST22666</t>
  </si>
  <si>
    <t>TKT191961</t>
  </si>
  <si>
    <t>CUST22483</t>
  </si>
  <si>
    <t>CUST52159</t>
  </si>
  <si>
    <t>TKT867356</t>
  </si>
  <si>
    <t>CUST90942</t>
  </si>
  <si>
    <t>TKT716445</t>
  </si>
  <si>
    <t>TKT385757</t>
  </si>
  <si>
    <t>CUST74415</t>
  </si>
  <si>
    <t>TKT355222</t>
  </si>
  <si>
    <t>CUST38669</t>
  </si>
  <si>
    <t>17-01-2023</t>
  </si>
  <si>
    <t>TKT493338</t>
  </si>
  <si>
    <t>CUST89812</t>
  </si>
  <si>
    <t>TKT944953</t>
  </si>
  <si>
    <t>CUST35570</t>
  </si>
  <si>
    <t>TKT481162</t>
  </si>
  <si>
    <t>CUST28891</t>
  </si>
  <si>
    <t>TKT192729</t>
  </si>
  <si>
    <t>CUST14952</t>
  </si>
  <si>
    <t>TKT345975</t>
  </si>
  <si>
    <t>CUST82012</t>
  </si>
  <si>
    <t>TKT701226</t>
  </si>
  <si>
    <t>CUST39649</t>
  </si>
  <si>
    <t>TKT537946</t>
  </si>
  <si>
    <t>CUST80662</t>
  </si>
  <si>
    <t>TKT567028</t>
  </si>
  <si>
    <t>CUST28280</t>
  </si>
  <si>
    <t>TKT691456</t>
  </si>
  <si>
    <t>CUST11201</t>
  </si>
  <si>
    <t>TKT273416</t>
  </si>
  <si>
    <t>CUST51573</t>
  </si>
  <si>
    <t>TKT462141</t>
  </si>
  <si>
    <t>CUST65108</t>
  </si>
  <si>
    <t>TKT376266</t>
  </si>
  <si>
    <t>CUST79838</t>
  </si>
  <si>
    <t>TKT318499</t>
  </si>
  <si>
    <t>CUST75439</t>
  </si>
  <si>
    <t>TKT891397</t>
  </si>
  <si>
    <t>CUST20361</t>
  </si>
  <si>
    <t>TKT269527</t>
  </si>
  <si>
    <t>CUST66185</t>
  </si>
  <si>
    <t>TKT797243</t>
  </si>
  <si>
    <t>CUST25363</t>
  </si>
  <si>
    <t>TKT473179</t>
  </si>
  <si>
    <t>CUST21361</t>
  </si>
  <si>
    <t>TKT512381</t>
  </si>
  <si>
    <t>CUST69578</t>
  </si>
  <si>
    <t>TKT782653</t>
  </si>
  <si>
    <t>CUST61839</t>
  </si>
  <si>
    <t>TKT866076</t>
  </si>
  <si>
    <t>CUST84857</t>
  </si>
  <si>
    <t>TKT523633</t>
  </si>
  <si>
    <t>CUST65782</t>
  </si>
  <si>
    <t>TKT422503</t>
  </si>
  <si>
    <t>CUST17352</t>
  </si>
  <si>
    <t>TKT312946</t>
  </si>
  <si>
    <t>TKT710747</t>
  </si>
  <si>
    <t>CUST80772</t>
  </si>
  <si>
    <t>TKT853755</t>
  </si>
  <si>
    <t>CUST16095</t>
  </si>
  <si>
    <t>TKT855067</t>
  </si>
  <si>
    <t>CUST49774</t>
  </si>
  <si>
    <t>TKT528141</t>
  </si>
  <si>
    <t>CUST38546</t>
  </si>
  <si>
    <t>TKT307785</t>
  </si>
  <si>
    <t>CUST40357</t>
  </si>
  <si>
    <t>TKT149649</t>
  </si>
  <si>
    <t>CUST99486</t>
  </si>
  <si>
    <t>TKT834293</t>
  </si>
  <si>
    <t>CUST73856</t>
  </si>
  <si>
    <t>TKT840470</t>
  </si>
  <si>
    <t>CUST97638</t>
  </si>
  <si>
    <t>16-07-2023</t>
  </si>
  <si>
    <t>TKT372638</t>
  </si>
  <si>
    <t>CUST52678</t>
  </si>
  <si>
    <t>TKT610199</t>
  </si>
  <si>
    <t>CUST52406</t>
  </si>
  <si>
    <t>TKT873846</t>
  </si>
  <si>
    <t>CUST38788</t>
  </si>
  <si>
    <t>TKT253303</t>
  </si>
  <si>
    <t>CUST36874</t>
  </si>
  <si>
    <t>TKT572554</t>
  </si>
  <si>
    <t>CUST39019</t>
  </si>
  <si>
    <t>TKT667863</t>
  </si>
  <si>
    <t>CUST76467</t>
  </si>
  <si>
    <t>TKT362464</t>
  </si>
  <si>
    <t>CUST71049</t>
  </si>
  <si>
    <t>TKT455537</t>
  </si>
  <si>
    <t>CUST15902</t>
  </si>
  <si>
    <t>TKT206121</t>
  </si>
  <si>
    <t>CUST73753</t>
  </si>
  <si>
    <t>TKT530241</t>
  </si>
  <si>
    <t>CUST70013</t>
  </si>
  <si>
    <t>TKT460370</t>
  </si>
  <si>
    <t>CUST67691</t>
  </si>
  <si>
    <t>TKT323657</t>
  </si>
  <si>
    <t>CUST43525</t>
  </si>
  <si>
    <t>TKT760794</t>
  </si>
  <si>
    <t>CUST55758</t>
  </si>
  <si>
    <t>TKT609820</t>
  </si>
  <si>
    <t>CUST34922</t>
  </si>
  <si>
    <t>TKT452986</t>
  </si>
  <si>
    <t>CUST39568</t>
  </si>
  <si>
    <t>TKT329283</t>
  </si>
  <si>
    <t>CUST62224</t>
  </si>
  <si>
    <t>TKT130327</t>
  </si>
  <si>
    <t>CUST85853</t>
  </si>
  <si>
    <t>TKT641023</t>
  </si>
  <si>
    <t>CUST79125</t>
  </si>
  <si>
    <t>TKT901652</t>
  </si>
  <si>
    <t>CUST76259</t>
  </si>
  <si>
    <t>TKT933276</t>
  </si>
  <si>
    <t>CUST56667</t>
  </si>
  <si>
    <t>TKT188813</t>
  </si>
  <si>
    <t>CUST40951</t>
  </si>
  <si>
    <t>TKT282062</t>
  </si>
  <si>
    <t>CUST26818</t>
  </si>
  <si>
    <t>TKT747761</t>
  </si>
  <si>
    <t>CUST68529</t>
  </si>
  <si>
    <t>TKT474631</t>
  </si>
  <si>
    <t>CUST97423</t>
  </si>
  <si>
    <t>TKT137318</t>
  </si>
  <si>
    <t>CUST41257</t>
  </si>
  <si>
    <t>TKT657560</t>
  </si>
  <si>
    <t>CUST95920</t>
  </si>
  <si>
    <t>TKT100758</t>
  </si>
  <si>
    <t>CUST43540</t>
  </si>
  <si>
    <t>TKT794100</t>
  </si>
  <si>
    <t>CUST31500</t>
  </si>
  <si>
    <t>28-09-2023</t>
  </si>
  <si>
    <t>TKT346624</t>
  </si>
  <si>
    <t>CUST26210</t>
  </si>
  <si>
    <t>TKT782099</t>
  </si>
  <si>
    <t>CUST89407</t>
  </si>
  <si>
    <t>TKT211051</t>
  </si>
  <si>
    <t>CUST27867</t>
  </si>
  <si>
    <t>TKT330353</t>
  </si>
  <si>
    <t>CUST20623</t>
  </si>
  <si>
    <t>TKT511095</t>
  </si>
  <si>
    <t>CUST27562</t>
  </si>
  <si>
    <t>TKT421796</t>
  </si>
  <si>
    <t>CUST42641</t>
  </si>
  <si>
    <t>TKT315036</t>
  </si>
  <si>
    <t>CUST91860</t>
  </si>
  <si>
    <t>TKT771937</t>
  </si>
  <si>
    <t>CUST28703</t>
  </si>
  <si>
    <t>22-03-2024</t>
  </si>
  <si>
    <t>TKT183870</t>
  </si>
  <si>
    <t>CUST43339</t>
  </si>
  <si>
    <t>TKT270299</t>
  </si>
  <si>
    <t>CUST56222</t>
  </si>
  <si>
    <t>TKT466095</t>
  </si>
  <si>
    <t>CUST22453</t>
  </si>
  <si>
    <t>TKT496155</t>
  </si>
  <si>
    <t>CUST93976</t>
  </si>
  <si>
    <t>TKT303591</t>
  </si>
  <si>
    <t>CUST44816</t>
  </si>
  <si>
    <t>TKT756316</t>
  </si>
  <si>
    <t>CUST96947</t>
  </si>
  <si>
    <t>TKT522946</t>
  </si>
  <si>
    <t>CUST52050</t>
  </si>
  <si>
    <t>TKT529607</t>
  </si>
  <si>
    <t>CUST62486</t>
  </si>
  <si>
    <t>TKT325336</t>
  </si>
  <si>
    <t>CUST72301</t>
  </si>
  <si>
    <t>TKT365119</t>
  </si>
  <si>
    <t>CUST59546</t>
  </si>
  <si>
    <t>TKT110933</t>
  </si>
  <si>
    <t>CUST60331</t>
  </si>
  <si>
    <t>TKT514027</t>
  </si>
  <si>
    <t>CUST66329</t>
  </si>
  <si>
    <t>TKT668736</t>
  </si>
  <si>
    <t>CUST78643</t>
  </si>
  <si>
    <t>TKT861177</t>
  </si>
  <si>
    <t>CUST93994</t>
  </si>
  <si>
    <t>TKT501453</t>
  </si>
  <si>
    <t>CUST26828</t>
  </si>
  <si>
    <t>TKT199470</t>
  </si>
  <si>
    <t>CUST98120</t>
  </si>
  <si>
    <t>TKT580562</t>
  </si>
  <si>
    <t>CUST71079</t>
  </si>
  <si>
    <t>TKT193097</t>
  </si>
  <si>
    <t>TKT489882</t>
  </si>
  <si>
    <t>CUST10935</t>
  </si>
  <si>
    <t>TKT519146</t>
  </si>
  <si>
    <t>CUST15605</t>
  </si>
  <si>
    <t>TKT439083</t>
  </si>
  <si>
    <t>CUST36196</t>
  </si>
  <si>
    <t>TKT393051</t>
  </si>
  <si>
    <t>CUST92728</t>
  </si>
  <si>
    <t>TKT471870</t>
  </si>
  <si>
    <t>CUST29610</t>
  </si>
  <si>
    <t>TKT763681</t>
  </si>
  <si>
    <t>CUST40813</t>
  </si>
  <si>
    <t>TKT428480</t>
  </si>
  <si>
    <t>CUST26639</t>
  </si>
  <si>
    <t>TKT577761</t>
  </si>
  <si>
    <t>CUST32224</t>
  </si>
  <si>
    <t>15-01-2021</t>
  </si>
  <si>
    <t>TKT495125</t>
  </si>
  <si>
    <t>CUST99278</t>
  </si>
  <si>
    <t>TKT215576</t>
  </si>
  <si>
    <t>CUST81183</t>
  </si>
  <si>
    <t>TKT487085</t>
  </si>
  <si>
    <t>TKT935558</t>
  </si>
  <si>
    <t>CUST27437</t>
  </si>
  <si>
    <t>TKT249680</t>
  </si>
  <si>
    <t>CUST34765</t>
  </si>
  <si>
    <t>TKT857631</t>
  </si>
  <si>
    <t>CUST76101</t>
  </si>
  <si>
    <t>TKT940703</t>
  </si>
  <si>
    <t>CUST53315</t>
  </si>
  <si>
    <t>TKT865710</t>
  </si>
  <si>
    <t>CUST90096</t>
  </si>
  <si>
    <t>TKT145134</t>
  </si>
  <si>
    <t>CUST50024</t>
  </si>
  <si>
    <t>TKT226595</t>
  </si>
  <si>
    <t>CUST48084</t>
  </si>
  <si>
    <t>TKT906074</t>
  </si>
  <si>
    <t>TKT208328</t>
  </si>
  <si>
    <t>CUST66750</t>
  </si>
  <si>
    <t>TKT514923</t>
  </si>
  <si>
    <t>CUST38629</t>
  </si>
  <si>
    <t>28-02-2024</t>
  </si>
  <si>
    <t>TKT906367</t>
  </si>
  <si>
    <t>CUST35827</t>
  </si>
  <si>
    <t>TKT883413</t>
  </si>
  <si>
    <t>CUST63176</t>
  </si>
  <si>
    <t>TKT291796</t>
  </si>
  <si>
    <t>CUST79972</t>
  </si>
  <si>
    <t>TKT860997</t>
  </si>
  <si>
    <t>CUST45189</t>
  </si>
  <si>
    <t>TKT885310</t>
  </si>
  <si>
    <t>CUST23139</t>
  </si>
  <si>
    <t>TKT933785</t>
  </si>
  <si>
    <t>CUST80067</t>
  </si>
  <si>
    <t>TKT577055</t>
  </si>
  <si>
    <t>CUST10514</t>
  </si>
  <si>
    <t>TKT895801</t>
  </si>
  <si>
    <t>CUST66725</t>
  </si>
  <si>
    <t>TKT456532</t>
  </si>
  <si>
    <t>CUST73723</t>
  </si>
  <si>
    <t>TKT240497</t>
  </si>
  <si>
    <t>CUST87976</t>
  </si>
  <si>
    <t>TKT578438</t>
  </si>
  <si>
    <t>CUST88684</t>
  </si>
  <si>
    <t>TKT744508</t>
  </si>
  <si>
    <t>CUST64522</t>
  </si>
  <si>
    <t>TKT948953</t>
  </si>
  <si>
    <t>CUST31348</t>
  </si>
  <si>
    <t>TKT225624</t>
  </si>
  <si>
    <t>CUST15705</t>
  </si>
  <si>
    <t>TKT770244</t>
  </si>
  <si>
    <t>CUST13562</t>
  </si>
  <si>
    <t>TKT692264</t>
  </si>
  <si>
    <t>CUST88379</t>
  </si>
  <si>
    <t>TKT935452</t>
  </si>
  <si>
    <t>CUST85001</t>
  </si>
  <si>
    <t>TKT565252</t>
  </si>
  <si>
    <t>CUST56811</t>
  </si>
  <si>
    <t>TKT529871</t>
  </si>
  <si>
    <t>CUST53074</t>
  </si>
  <si>
    <t>TKT398868</t>
  </si>
  <si>
    <t>CUST12911</t>
  </si>
  <si>
    <t>TKT445531</t>
  </si>
  <si>
    <t>CUST75688</t>
  </si>
  <si>
    <t>TKT300853</t>
  </si>
  <si>
    <t>CUST70955</t>
  </si>
  <si>
    <t>TKT213992</t>
  </si>
  <si>
    <t>CUST83668</t>
  </si>
  <si>
    <t>TKT877672</t>
  </si>
  <si>
    <t>CUST90126</t>
  </si>
  <si>
    <t>TKT303570</t>
  </si>
  <si>
    <t>CUST47566</t>
  </si>
  <si>
    <t>TKT809421</t>
  </si>
  <si>
    <t>CUST29371</t>
  </si>
  <si>
    <t>TKT441250</t>
  </si>
  <si>
    <t>CUST70740</t>
  </si>
  <si>
    <t>TKT139765</t>
  </si>
  <si>
    <t>CUST37606</t>
  </si>
  <si>
    <t>TKT149861</t>
  </si>
  <si>
    <t>CUST58091</t>
  </si>
  <si>
    <t>TKT709496</t>
  </si>
  <si>
    <t>CUST84497</t>
  </si>
  <si>
    <t>TKT842340</t>
  </si>
  <si>
    <t>CUST88945</t>
  </si>
  <si>
    <t>TKT242944</t>
  </si>
  <si>
    <t>CUST59141</t>
  </si>
  <si>
    <t>TKT409791</t>
  </si>
  <si>
    <t>CUST47288</t>
  </si>
  <si>
    <t>TKT630471</t>
  </si>
  <si>
    <t>CUST97488</t>
  </si>
  <si>
    <t>TKT562690</t>
  </si>
  <si>
    <t>CUST46583</t>
  </si>
  <si>
    <t>TKT516823</t>
  </si>
  <si>
    <t>CUST17977</t>
  </si>
  <si>
    <t>TKT841462</t>
  </si>
  <si>
    <t>TKT663927</t>
  </si>
  <si>
    <t>CUST32117</t>
  </si>
  <si>
    <t>TKT154844</t>
  </si>
  <si>
    <t>CUST96745</t>
  </si>
  <si>
    <t>TKT827633</t>
  </si>
  <si>
    <t>CUST60318</t>
  </si>
  <si>
    <t>TKT810134</t>
  </si>
  <si>
    <t>CUST24337</t>
  </si>
  <si>
    <t>TKT737537</t>
  </si>
  <si>
    <t>CUST60186</t>
  </si>
  <si>
    <t>TKT997531</t>
  </si>
  <si>
    <t>TKT686935</t>
  </si>
  <si>
    <t>CUST21707</t>
  </si>
  <si>
    <t>TKT588359</t>
  </si>
  <si>
    <t>CUST20465</t>
  </si>
  <si>
    <t>TKT751608</t>
  </si>
  <si>
    <t>CUST10159</t>
  </si>
  <si>
    <t>TKT930889</t>
  </si>
  <si>
    <t>CUST97435</t>
  </si>
  <si>
    <t>TKT222985</t>
  </si>
  <si>
    <t>CUST45689</t>
  </si>
  <si>
    <t>TKT205429</t>
  </si>
  <si>
    <t>TKT318097</t>
  </si>
  <si>
    <t>CUST59491</t>
  </si>
  <si>
    <t>TKT784900</t>
  </si>
  <si>
    <t>CUST38080</t>
  </si>
  <si>
    <t>TKT990455</t>
  </si>
  <si>
    <t>CUST64756</t>
  </si>
  <si>
    <t>TKT919432</t>
  </si>
  <si>
    <t>CUST12714</t>
  </si>
  <si>
    <t>TKT915131</t>
  </si>
  <si>
    <t>CUST88879</t>
  </si>
  <si>
    <t>TKT913833</t>
  </si>
  <si>
    <t>CUST92012</t>
  </si>
  <si>
    <t>28-10-2023</t>
  </si>
  <si>
    <t>TKT794103</t>
  </si>
  <si>
    <t>CUST95259</t>
  </si>
  <si>
    <t>TKT766358</t>
  </si>
  <si>
    <t>CUST57842</t>
  </si>
  <si>
    <t>TKT888701</t>
  </si>
  <si>
    <t>CUST75489</t>
  </si>
  <si>
    <t>TKT456141</t>
  </si>
  <si>
    <t>CUST95256</t>
  </si>
  <si>
    <t>TKT762523</t>
  </si>
  <si>
    <t>CUST73107</t>
  </si>
  <si>
    <t>TKT305231</t>
  </si>
  <si>
    <t>TKT818877</t>
  </si>
  <si>
    <t>TKT524980</t>
  </si>
  <si>
    <t>CUST71784</t>
  </si>
  <si>
    <t>TKT820496</t>
  </si>
  <si>
    <t>CUST36716</t>
  </si>
  <si>
    <t>TKT163740</t>
  </si>
  <si>
    <t>CUST43848</t>
  </si>
  <si>
    <t>TKT103139</t>
  </si>
  <si>
    <t>CUST19906</t>
  </si>
  <si>
    <t>TKT348863</t>
  </si>
  <si>
    <t>TKT174730</t>
  </si>
  <si>
    <t>CUST33924</t>
  </si>
  <si>
    <t>TKT381576</t>
  </si>
  <si>
    <t>CUST21047</t>
  </si>
  <si>
    <t>TKT385541</t>
  </si>
  <si>
    <t>CUST72010</t>
  </si>
  <si>
    <t>TKT892156</t>
  </si>
  <si>
    <t>CUST50407</t>
  </si>
  <si>
    <t>TKT651008</t>
  </si>
  <si>
    <t>CUST14459</t>
  </si>
  <si>
    <t>TKT585099</t>
  </si>
  <si>
    <t>CUST22969</t>
  </si>
  <si>
    <t>TKT890195</t>
  </si>
  <si>
    <t>CUST75641</t>
  </si>
  <si>
    <t>TKT715158</t>
  </si>
  <si>
    <t>CUST53274</t>
  </si>
  <si>
    <t>TKT959281</t>
  </si>
  <si>
    <t>CUST31472</t>
  </si>
  <si>
    <t>TKT640556</t>
  </si>
  <si>
    <t>CUST16720</t>
  </si>
  <si>
    <t>TKT600310</t>
  </si>
  <si>
    <t>CUST19588</t>
  </si>
  <si>
    <t>TKT204338</t>
  </si>
  <si>
    <t>TKT860307</t>
  </si>
  <si>
    <t>CUST48457</t>
  </si>
  <si>
    <t>TKT815449</t>
  </si>
  <si>
    <t>CUST82525</t>
  </si>
  <si>
    <t>TKT992103</t>
  </si>
  <si>
    <t>CUST90022</t>
  </si>
  <si>
    <t>CUST58910</t>
  </si>
  <si>
    <t>TKT643940</t>
  </si>
  <si>
    <t>CUST85344</t>
  </si>
  <si>
    <t>TKT622488</t>
  </si>
  <si>
    <t>CUST64919</t>
  </si>
  <si>
    <t>TKT867763</t>
  </si>
  <si>
    <t>CUST64599</t>
  </si>
  <si>
    <t>TKT143185</t>
  </si>
  <si>
    <t>CUST95636</t>
  </si>
  <si>
    <t>TKT193970</t>
  </si>
  <si>
    <t>CUST43648</t>
  </si>
  <si>
    <t>TKT204361</t>
  </si>
  <si>
    <t>CUST73684</t>
  </si>
  <si>
    <t>TKT944962</t>
  </si>
  <si>
    <t>CUST27297</t>
  </si>
  <si>
    <t>TKT903093</t>
  </si>
  <si>
    <t>CUST85579</t>
  </si>
  <si>
    <t>TKT848673</t>
  </si>
  <si>
    <t>CUST44593</t>
  </si>
  <si>
    <t>TKT555169</t>
  </si>
  <si>
    <t>CUST69607</t>
  </si>
  <si>
    <t>TKT650188</t>
  </si>
  <si>
    <t>CUST67902</t>
  </si>
  <si>
    <t>TKT393648</t>
  </si>
  <si>
    <t>CUST86361</t>
  </si>
  <si>
    <t>TKT809641</t>
  </si>
  <si>
    <t>CUST95641</t>
  </si>
  <si>
    <t>TKT811855</t>
  </si>
  <si>
    <t>CUST49201</t>
  </si>
  <si>
    <t>25-03-2023</t>
  </si>
  <si>
    <t>TKT727338</t>
  </si>
  <si>
    <t>CUST29323</t>
  </si>
  <si>
    <t>TKT539841</t>
  </si>
  <si>
    <t>CUST94414</t>
  </si>
  <si>
    <t>TKT727442</t>
  </si>
  <si>
    <t>CUST19913</t>
  </si>
  <si>
    <t>TKT820241</t>
  </si>
  <si>
    <t>CUST36701</t>
  </si>
  <si>
    <t>TKT849432</t>
  </si>
  <si>
    <t>CUST68180</t>
  </si>
  <si>
    <t>TKT494058</t>
  </si>
  <si>
    <t>CUST83210</t>
  </si>
  <si>
    <t>TKT775324</t>
  </si>
  <si>
    <t>CUST31807</t>
  </si>
  <si>
    <t>TKT116079</t>
  </si>
  <si>
    <t>CUST50346</t>
  </si>
  <si>
    <t>TKT693202</t>
  </si>
  <si>
    <t>CUST98359</t>
  </si>
  <si>
    <t>TKT505149</t>
  </si>
  <si>
    <t>CUST98188</t>
  </si>
  <si>
    <t>TKT755857</t>
  </si>
  <si>
    <t>CUST97575</t>
  </si>
  <si>
    <t>TKT695528</t>
  </si>
  <si>
    <t>CUST37309</t>
  </si>
  <si>
    <t>24-05-2024</t>
  </si>
  <si>
    <t>TKT932034</t>
  </si>
  <si>
    <t>CUST46114</t>
  </si>
  <si>
    <t>TKT158106</t>
  </si>
  <si>
    <t>CUST50663</t>
  </si>
  <si>
    <t>TKT863886</t>
  </si>
  <si>
    <t>CUST46028</t>
  </si>
  <si>
    <t>TKT285639</t>
  </si>
  <si>
    <t>CUST80880</t>
  </si>
  <si>
    <t>TKT558685</t>
  </si>
  <si>
    <t>CUST20774</t>
  </si>
  <si>
    <t>TKT976244</t>
  </si>
  <si>
    <t>CUST19698</t>
  </si>
  <si>
    <t>TKT351550</t>
  </si>
  <si>
    <t>CUST13363</t>
  </si>
  <si>
    <t>TKT818231</t>
  </si>
  <si>
    <t>CUST79522</t>
  </si>
  <si>
    <t>TKT705285</t>
  </si>
  <si>
    <t>CUST96940</t>
  </si>
  <si>
    <t>TKT512427</t>
  </si>
  <si>
    <t>CUST62086</t>
  </si>
  <si>
    <t>18-01-2024</t>
  </si>
  <si>
    <t>TKT825746</t>
  </si>
  <si>
    <t>CUST50893</t>
  </si>
  <si>
    <t>TKT818710</t>
  </si>
  <si>
    <t>CUST47018</t>
  </si>
  <si>
    <t>TKT287583</t>
  </si>
  <si>
    <t>CUST71814</t>
  </si>
  <si>
    <t>TKT245986</t>
  </si>
  <si>
    <t>CUST61233</t>
  </si>
  <si>
    <t>TKT396664</t>
  </si>
  <si>
    <t>CUST36466</t>
  </si>
  <si>
    <t>TKT796915</t>
  </si>
  <si>
    <t>CUST98916</t>
  </si>
  <si>
    <t>TKT749027</t>
  </si>
  <si>
    <t>CUST96069</t>
  </si>
  <si>
    <t>TKT949811</t>
  </si>
  <si>
    <t>CUST48679</t>
  </si>
  <si>
    <t>TKT939581</t>
  </si>
  <si>
    <t>CUST39850</t>
  </si>
  <si>
    <t>TKT867043</t>
  </si>
  <si>
    <t>CUST17144</t>
  </si>
  <si>
    <t>TKT231322</t>
  </si>
  <si>
    <t>CUST87343</t>
  </si>
  <si>
    <t>TKT841184</t>
  </si>
  <si>
    <t>CUST83194</t>
  </si>
  <si>
    <t>TKT583729</t>
  </si>
  <si>
    <t>CUST10417</t>
  </si>
  <si>
    <t>TKT503655</t>
  </si>
  <si>
    <t>CUST52442</t>
  </si>
  <si>
    <t>TKT524640</t>
  </si>
  <si>
    <t>CUST73308</t>
  </si>
  <si>
    <t>TKT147108</t>
  </si>
  <si>
    <t>CUST91210</t>
  </si>
  <si>
    <t>TKT998544</t>
  </si>
  <si>
    <t>CUST35359</t>
  </si>
  <si>
    <t>TKT383461</t>
  </si>
  <si>
    <t>CUST81364</t>
  </si>
  <si>
    <t>TKT421890</t>
  </si>
  <si>
    <t>CUST42556</t>
  </si>
  <si>
    <t>TKT427566</t>
  </si>
  <si>
    <t>CUST78284</t>
  </si>
  <si>
    <t>TKT199676</t>
  </si>
  <si>
    <t>CUST12967</t>
  </si>
  <si>
    <t>TKT990659</t>
  </si>
  <si>
    <t>CUST37251</t>
  </si>
  <si>
    <t>TKT649493</t>
  </si>
  <si>
    <t>CUST21286</t>
  </si>
  <si>
    <t>TKT278931</t>
  </si>
  <si>
    <t>CUST17594</t>
  </si>
  <si>
    <t>TKT945359</t>
  </si>
  <si>
    <t>CUST77112</t>
  </si>
  <si>
    <t>TKT981603</t>
  </si>
  <si>
    <t>CUST79140</t>
  </si>
  <si>
    <t>TKT446940</t>
  </si>
  <si>
    <t>CUST49399</t>
  </si>
  <si>
    <t>TKT480018</t>
  </si>
  <si>
    <t>CUST36996</t>
  </si>
  <si>
    <t>TKT872520</t>
  </si>
  <si>
    <t>CUST47196</t>
  </si>
  <si>
    <t>TKT773566</t>
  </si>
  <si>
    <t>CUST63250</t>
  </si>
  <si>
    <t>TKT254600</t>
  </si>
  <si>
    <t>CUST41930</t>
  </si>
  <si>
    <t>TKT718443</t>
  </si>
  <si>
    <t>CUST59774</t>
  </si>
  <si>
    <t>TKT836229</t>
  </si>
  <si>
    <t>CUST41886</t>
  </si>
  <si>
    <t>TKT554355</t>
  </si>
  <si>
    <t>CUST88124</t>
  </si>
  <si>
    <t>TKT951961</t>
  </si>
  <si>
    <t>CUST92933</t>
  </si>
  <si>
    <t>TKT414285</t>
  </si>
  <si>
    <t>CUST86312</t>
  </si>
  <si>
    <t>TKT120115</t>
  </si>
  <si>
    <t>CUST11913</t>
  </si>
  <si>
    <t>TKT889246</t>
  </si>
  <si>
    <t>CUST51635</t>
  </si>
  <si>
    <t>TKT885770</t>
  </si>
  <si>
    <t>CUST34183</t>
  </si>
  <si>
    <t>TKT469912</t>
  </si>
  <si>
    <t>CUST38116</t>
  </si>
  <si>
    <t>TKT974947</t>
  </si>
  <si>
    <t>CUST22968</t>
  </si>
  <si>
    <t>TKT796734</t>
  </si>
  <si>
    <t>CUST58938</t>
  </si>
  <si>
    <t>TKT526721</t>
  </si>
  <si>
    <t>CUST68559</t>
  </si>
  <si>
    <t>TKT947893</t>
  </si>
  <si>
    <t>CUST48510</t>
  </si>
  <si>
    <t>TKT951026</t>
  </si>
  <si>
    <t>CUST31758</t>
  </si>
  <si>
    <t>TKT359360</t>
  </si>
  <si>
    <t>CUST98827</t>
  </si>
  <si>
    <t>TKT156931</t>
  </si>
  <si>
    <t>CUST43666</t>
  </si>
  <si>
    <t>TKT494357</t>
  </si>
  <si>
    <t>CUST90665</t>
  </si>
  <si>
    <t>TKT689463</t>
  </si>
  <si>
    <t>CUST43104</t>
  </si>
  <si>
    <t>TKT647303</t>
  </si>
  <si>
    <t>CUST88428</t>
  </si>
  <si>
    <t>TKT719173</t>
  </si>
  <si>
    <t>CUST97332</t>
  </si>
  <si>
    <t>23-09-2023</t>
  </si>
  <si>
    <t>TKT163204</t>
  </si>
  <si>
    <t>CUST85341</t>
  </si>
  <si>
    <t>TKT258824</t>
  </si>
  <si>
    <t>CUST75955</t>
  </si>
  <si>
    <t>TKT770476</t>
  </si>
  <si>
    <t>CUST44728</t>
  </si>
  <si>
    <t>TKT512781</t>
  </si>
  <si>
    <t>CUST56244</t>
  </si>
  <si>
    <t>TKT260406</t>
  </si>
  <si>
    <t>CUST74851</t>
  </si>
  <si>
    <t>TKT246747</t>
  </si>
  <si>
    <t>CUST57265</t>
  </si>
  <si>
    <t>TKT349550</t>
  </si>
  <si>
    <t>CUST62131</t>
  </si>
  <si>
    <t>TKT668970</t>
  </si>
  <si>
    <t>CUST74309</t>
  </si>
  <si>
    <t>TKT314571</t>
  </si>
  <si>
    <t>CUST37087</t>
  </si>
  <si>
    <t>28-01-2020</t>
  </si>
  <si>
    <t>TKT519116</t>
  </si>
  <si>
    <t>CUST98566</t>
  </si>
  <si>
    <t>TKT938590</t>
  </si>
  <si>
    <t>CUST39846</t>
  </si>
  <si>
    <t>TKT288369</t>
  </si>
  <si>
    <t>CUST75533</t>
  </si>
  <si>
    <t>TKT356193</t>
  </si>
  <si>
    <t>CUST43005</t>
  </si>
  <si>
    <t>TKT408650</t>
  </si>
  <si>
    <t>CUST14723</t>
  </si>
  <si>
    <t>TKT370011</t>
  </si>
  <si>
    <t>CUST78264</t>
  </si>
  <si>
    <t>TKT993615</t>
  </si>
  <si>
    <t>CUST69196</t>
  </si>
  <si>
    <t>TKT220313</t>
  </si>
  <si>
    <t>CUST60881</t>
  </si>
  <si>
    <t>TKT886889</t>
  </si>
  <si>
    <t>CUST53929</t>
  </si>
  <si>
    <t>TKT656257</t>
  </si>
  <si>
    <t>CUST34560</t>
  </si>
  <si>
    <t>TKT716058</t>
  </si>
  <si>
    <t>CUST17201</t>
  </si>
  <si>
    <t>TKT384504</t>
  </si>
  <si>
    <t>CUST45832</t>
  </si>
  <si>
    <t>TKT408125</t>
  </si>
  <si>
    <t>CUST51302</t>
  </si>
  <si>
    <t>TKT214413</t>
  </si>
  <si>
    <t>CUST29855</t>
  </si>
  <si>
    <t>TKT641662</t>
  </si>
  <si>
    <t>CUST14495</t>
  </si>
  <si>
    <t>TKT661614</t>
  </si>
  <si>
    <t>CUST40692</t>
  </si>
  <si>
    <t>TKT505963</t>
  </si>
  <si>
    <t>CUST65204</t>
  </si>
  <si>
    <t>25-06-2022</t>
  </si>
  <si>
    <t>TKT681181</t>
  </si>
  <si>
    <t>CUST28404</t>
  </si>
  <si>
    <t>TKT681109</t>
  </si>
  <si>
    <t>CUST86422</t>
  </si>
  <si>
    <t>TKT905501</t>
  </si>
  <si>
    <t>CUST46950</t>
  </si>
  <si>
    <t>TKT516324</t>
  </si>
  <si>
    <t>CUST51796</t>
  </si>
  <si>
    <t>TKT773214</t>
  </si>
  <si>
    <t>CUST32499</t>
  </si>
  <si>
    <t>TKT212639</t>
  </si>
  <si>
    <t>TKT868842</t>
  </si>
  <si>
    <t>CUST25100</t>
  </si>
  <si>
    <t>TKT702131</t>
  </si>
  <si>
    <t>CUST61032</t>
  </si>
  <si>
    <t>TKT984350</t>
  </si>
  <si>
    <t>CUST62698</t>
  </si>
  <si>
    <t>TKT545297</t>
  </si>
  <si>
    <t>CUST24051</t>
  </si>
  <si>
    <t>TKT101961</t>
  </si>
  <si>
    <t>CUST36883</t>
  </si>
  <si>
    <t>TKT312387</t>
  </si>
  <si>
    <t>CUST34750</t>
  </si>
  <si>
    <t>TKT601031</t>
  </si>
  <si>
    <t>CUST53011</t>
  </si>
  <si>
    <t>TKT533837</t>
  </si>
  <si>
    <t>CUST89639</t>
  </si>
  <si>
    <t>TKT755321</t>
  </si>
  <si>
    <t>CUST95664</t>
  </si>
  <si>
    <t>TKT785689</t>
  </si>
  <si>
    <t>CUST75331</t>
  </si>
  <si>
    <t>TKT231596</t>
  </si>
  <si>
    <t>CUST37531</t>
  </si>
  <si>
    <t>TKT230868</t>
  </si>
  <si>
    <t>CUST56992</t>
  </si>
  <si>
    <t>TKT413327</t>
  </si>
  <si>
    <t>CUST42598</t>
  </si>
  <si>
    <t>TKT118384</t>
  </si>
  <si>
    <t>CUST75268</t>
  </si>
  <si>
    <t>TKT564109</t>
  </si>
  <si>
    <t>CUST91710</t>
  </si>
  <si>
    <t>TKT837611</t>
  </si>
  <si>
    <t>CUST67819</t>
  </si>
  <si>
    <t>TKT337151</t>
  </si>
  <si>
    <t>CUST84515</t>
  </si>
  <si>
    <t>TKT198274</t>
  </si>
  <si>
    <t>CUST78354</t>
  </si>
  <si>
    <t>TKT344395</t>
  </si>
  <si>
    <t>CUST66684</t>
  </si>
  <si>
    <t>TKT450945</t>
  </si>
  <si>
    <t>CUST53665</t>
  </si>
  <si>
    <t>TKT773974</t>
  </si>
  <si>
    <t>CUST47115</t>
  </si>
  <si>
    <t>25-10-2021</t>
  </si>
  <si>
    <t>TKT445076</t>
  </si>
  <si>
    <t>CUST54999</t>
  </si>
  <si>
    <t>TKT307719</t>
  </si>
  <si>
    <t>CUST85823</t>
  </si>
  <si>
    <t>TKT596957</t>
  </si>
  <si>
    <t>CUST78517</t>
  </si>
  <si>
    <t>TKT479200</t>
  </si>
  <si>
    <t>CUST10193</t>
  </si>
  <si>
    <t>TKT875145</t>
  </si>
  <si>
    <t>CUST94483</t>
  </si>
  <si>
    <t>TKT299007</t>
  </si>
  <si>
    <t>CUST98785</t>
  </si>
  <si>
    <t>TKT615585</t>
  </si>
  <si>
    <t>CUST26784</t>
  </si>
  <si>
    <t>TKT920959</t>
  </si>
  <si>
    <t>CUST63885</t>
  </si>
  <si>
    <t>TKT905384</t>
  </si>
  <si>
    <t>CUST98209</t>
  </si>
  <si>
    <t>TKT438005</t>
  </si>
  <si>
    <t>CUST77681</t>
  </si>
  <si>
    <t>TKT416982</t>
  </si>
  <si>
    <t>CUST15890</t>
  </si>
  <si>
    <t>TKT151361</t>
  </si>
  <si>
    <t>CUST71145</t>
  </si>
  <si>
    <t>TKT808584</t>
  </si>
  <si>
    <t>CUST48180</t>
  </si>
  <si>
    <t>TKT125329</t>
  </si>
  <si>
    <t>CUST39761</t>
  </si>
  <si>
    <t>TKT520265</t>
  </si>
  <si>
    <t>CUST67600</t>
  </si>
  <si>
    <t>TKT301229</t>
  </si>
  <si>
    <t>CUST71179</t>
  </si>
  <si>
    <t>TKT391635</t>
  </si>
  <si>
    <t>CUST84860</t>
  </si>
  <si>
    <t>TKT610854</t>
  </si>
  <si>
    <t>CUST89814</t>
  </si>
  <si>
    <t>TKT134213</t>
  </si>
  <si>
    <t>CUST12386</t>
  </si>
  <si>
    <t>TKT101467</t>
  </si>
  <si>
    <t>CUST30730</t>
  </si>
  <si>
    <t>TKT538324</t>
  </si>
  <si>
    <t>CUST76360</t>
  </si>
  <si>
    <t>TKT764715</t>
  </si>
  <si>
    <t>CUST30316</t>
  </si>
  <si>
    <t>TKT725490</t>
  </si>
  <si>
    <t>CUST10242</t>
  </si>
  <si>
    <t>TKT656048</t>
  </si>
  <si>
    <t>CUST36123</t>
  </si>
  <si>
    <t>TKT305028</t>
  </si>
  <si>
    <t>CUST20537</t>
  </si>
  <si>
    <t>TKT271809</t>
  </si>
  <si>
    <t>CUST74580</t>
  </si>
  <si>
    <t>TKT357264</t>
  </si>
  <si>
    <t>CUST16727</t>
  </si>
  <si>
    <t>TKT678351</t>
  </si>
  <si>
    <t>CUST59566</t>
  </si>
  <si>
    <t>TKT820209</t>
  </si>
  <si>
    <t>CUST24218</t>
  </si>
  <si>
    <t>TKT703267</t>
  </si>
  <si>
    <t>CUST43526</t>
  </si>
  <si>
    <t>18-09-2022</t>
  </si>
  <si>
    <t>TKT922822</t>
  </si>
  <si>
    <t>CUST76097</t>
  </si>
  <si>
    <t>TKT556094</t>
  </si>
  <si>
    <t>CUST69448</t>
  </si>
  <si>
    <t>TKT628285</t>
  </si>
  <si>
    <t>CUST25726</t>
  </si>
  <si>
    <t>TKT332103</t>
  </si>
  <si>
    <t>CUST64045</t>
  </si>
  <si>
    <t>TKT491134</t>
  </si>
  <si>
    <t>CUST11824</t>
  </si>
  <si>
    <t>21-03-2022</t>
  </si>
  <si>
    <t>TKT592077</t>
  </si>
  <si>
    <t>CUST68152</t>
  </si>
  <si>
    <t>TKT721082</t>
  </si>
  <si>
    <t>CUST10310</t>
  </si>
  <si>
    <t>TKT963253</t>
  </si>
  <si>
    <t>CUST94256</t>
  </si>
  <si>
    <t>TKT126755</t>
  </si>
  <si>
    <t>CUST48263</t>
  </si>
  <si>
    <t>TKT998547</t>
  </si>
  <si>
    <t>CUST93861</t>
  </si>
  <si>
    <t>TKT419414</t>
  </si>
  <si>
    <t>CUST12532</t>
  </si>
  <si>
    <t>TKT317355</t>
  </si>
  <si>
    <t>CUST42857</t>
  </si>
  <si>
    <t>TKT662425</t>
  </si>
  <si>
    <t>CUST70302</t>
  </si>
  <si>
    <t>TKT752733</t>
  </si>
  <si>
    <t>CUST49229</t>
  </si>
  <si>
    <t>TKT516617</t>
  </si>
  <si>
    <t>CUST20747</t>
  </si>
  <si>
    <t>TKT766830</t>
  </si>
  <si>
    <t>CUST60406</t>
  </si>
  <si>
    <t>TKT534270</t>
  </si>
  <si>
    <t>CUST49173</t>
  </si>
  <si>
    <t>TKT525621</t>
  </si>
  <si>
    <t>CUST15913</t>
  </si>
  <si>
    <t>TKT118810</t>
  </si>
  <si>
    <t>CUST76563</t>
  </si>
  <si>
    <t>TKT841018</t>
  </si>
  <si>
    <t>CUST90615</t>
  </si>
  <si>
    <t>TKT885041</t>
  </si>
  <si>
    <t>CUST42671</t>
  </si>
  <si>
    <t>TKT371621</t>
  </si>
  <si>
    <t>CUST70917</t>
  </si>
  <si>
    <t>TKT876093</t>
  </si>
  <si>
    <t>CUST71565</t>
  </si>
  <si>
    <t>TKT770342</t>
  </si>
  <si>
    <t>CUST42719</t>
  </si>
  <si>
    <t>27-07-2021</t>
  </si>
  <si>
    <t>TKT325542</t>
  </si>
  <si>
    <t>CUST68769</t>
  </si>
  <si>
    <t>TKT918301</t>
  </si>
  <si>
    <t>CUST53835</t>
  </si>
  <si>
    <t>TKT438706</t>
  </si>
  <si>
    <t>CUST54776</t>
  </si>
  <si>
    <t>TKT880117</t>
  </si>
  <si>
    <t>CUST70720</t>
  </si>
  <si>
    <t>TKT890443</t>
  </si>
  <si>
    <t>CUST81974</t>
  </si>
  <si>
    <t>TKT337195</t>
  </si>
  <si>
    <t>CUST29469</t>
  </si>
  <si>
    <t>TKT152649</t>
  </si>
  <si>
    <t>CUST97292</t>
  </si>
  <si>
    <t>TKT136019</t>
  </si>
  <si>
    <t>CUST58994</t>
  </si>
  <si>
    <t>TKT523476</t>
  </si>
  <si>
    <t>CUST29909</t>
  </si>
  <si>
    <t>TKT840103</t>
  </si>
  <si>
    <t>CUST41322</t>
  </si>
  <si>
    <t>TKT894561</t>
  </si>
  <si>
    <t>CUST93178</t>
  </si>
  <si>
    <t>TKT758760</t>
  </si>
  <si>
    <t>CUST36113</t>
  </si>
  <si>
    <t>TKT264953</t>
  </si>
  <si>
    <t>CUST40167</t>
  </si>
  <si>
    <t>TKT879970</t>
  </si>
  <si>
    <t>CUST46699</t>
  </si>
  <si>
    <t>TKT273659</t>
  </si>
  <si>
    <t>CUST28774</t>
  </si>
  <si>
    <t>TKT149592</t>
  </si>
  <si>
    <t>CUST56397</t>
  </si>
  <si>
    <t>TKT936889</t>
  </si>
  <si>
    <t>CUST19450</t>
  </si>
  <si>
    <t>TKT781209</t>
  </si>
  <si>
    <t>CUST67218</t>
  </si>
  <si>
    <t>TKT633919</t>
  </si>
  <si>
    <t>CUST50774</t>
  </si>
  <si>
    <t>TKT165031</t>
  </si>
  <si>
    <t>CUST53934</t>
  </si>
  <si>
    <t>TKT957336</t>
  </si>
  <si>
    <t>CUST22671</t>
  </si>
  <si>
    <t>TKT899144</t>
  </si>
  <si>
    <t>CUST98747</t>
  </si>
  <si>
    <t>TKT416329</t>
  </si>
  <si>
    <t>CUST45316</t>
  </si>
  <si>
    <t>TKT707157</t>
  </si>
  <si>
    <t>CUST89826</t>
  </si>
  <si>
    <t>TKT385404</t>
  </si>
  <si>
    <t>CUST72380</t>
  </si>
  <si>
    <t>TKT359132</t>
  </si>
  <si>
    <t>CUST51549</t>
  </si>
  <si>
    <t>14-11-2021</t>
  </si>
  <si>
    <t>TKT260699</t>
  </si>
  <si>
    <t>CUST44562</t>
  </si>
  <si>
    <t>TKT207739</t>
  </si>
  <si>
    <t>TKT692909</t>
  </si>
  <si>
    <t>CUST95155</t>
  </si>
  <si>
    <t>TKT235266</t>
  </si>
  <si>
    <t>CUST88501</t>
  </si>
  <si>
    <t>TKT955455</t>
  </si>
  <si>
    <t>CUST56809</t>
  </si>
  <si>
    <t>26-04-2020</t>
  </si>
  <si>
    <t>TKT703054</t>
  </si>
  <si>
    <t>CUST83912</t>
  </si>
  <si>
    <t>TKT243826</t>
  </si>
  <si>
    <t>CUST64042</t>
  </si>
  <si>
    <t>TKT161063</t>
  </si>
  <si>
    <t>CUST63547</t>
  </si>
  <si>
    <t>TKT188517</t>
  </si>
  <si>
    <t>CUST62182</t>
  </si>
  <si>
    <t>TKT322260</t>
  </si>
  <si>
    <t>CUST47662</t>
  </si>
  <si>
    <t>TKT655884</t>
  </si>
  <si>
    <t>CUST63593</t>
  </si>
  <si>
    <t>TKT737472</t>
  </si>
  <si>
    <t>CUST49650</t>
  </si>
  <si>
    <t>TKT703773</t>
  </si>
  <si>
    <t>CUST13982</t>
  </si>
  <si>
    <t>TKT467353</t>
  </si>
  <si>
    <t>CUST72307</t>
  </si>
  <si>
    <t>17-02-2024</t>
  </si>
  <si>
    <t>TKT764374</t>
  </si>
  <si>
    <t>CUST40833</t>
  </si>
  <si>
    <t>TKT880345</t>
  </si>
  <si>
    <t>CUST33521</t>
  </si>
  <si>
    <t>TKT155409</t>
  </si>
  <si>
    <t>CUST68571</t>
  </si>
  <si>
    <t>TKT153388</t>
  </si>
  <si>
    <t>CUST65778</t>
  </si>
  <si>
    <t>TKT667781</t>
  </si>
  <si>
    <t>CUST91200</t>
  </si>
  <si>
    <t>TKT607562</t>
  </si>
  <si>
    <t>CUST88182</t>
  </si>
  <si>
    <t>TKT764112</t>
  </si>
  <si>
    <t>CUST81724</t>
  </si>
  <si>
    <t>TKT930202</t>
  </si>
  <si>
    <t>CUST60658</t>
  </si>
  <si>
    <t>TKT764373</t>
  </si>
  <si>
    <t>CUST40824</t>
  </si>
  <si>
    <t>TKT105901</t>
  </si>
  <si>
    <t>CUST21580</t>
  </si>
  <si>
    <t>TKT815646</t>
  </si>
  <si>
    <t>CUST83214</t>
  </si>
  <si>
    <t>TKT408982</t>
  </si>
  <si>
    <t>CUST29597</t>
  </si>
  <si>
    <t>TKT997696</t>
  </si>
  <si>
    <t>CUST55274</t>
  </si>
  <si>
    <t>TKT131175</t>
  </si>
  <si>
    <t>TKT237481</t>
  </si>
  <si>
    <t>CUST13120</t>
  </si>
  <si>
    <t>TKT670951</t>
  </si>
  <si>
    <t>CUST22473</t>
  </si>
  <si>
    <t>TKT353209</t>
  </si>
  <si>
    <t>CUST67024</t>
  </si>
  <si>
    <t>TKT515439</t>
  </si>
  <si>
    <t>CUST12917</t>
  </si>
  <si>
    <t>TKT864452</t>
  </si>
  <si>
    <t>CUST88229</t>
  </si>
  <si>
    <t>TKT334206</t>
  </si>
  <si>
    <t>CUST40291</t>
  </si>
  <si>
    <t>TKT626456</t>
  </si>
  <si>
    <t>CUST71699</t>
  </si>
  <si>
    <t>18-12-2021</t>
  </si>
  <si>
    <t>TKT570228</t>
  </si>
  <si>
    <t>CUST65312</t>
  </si>
  <si>
    <t>TKT876698</t>
  </si>
  <si>
    <t>CUST98980</t>
  </si>
  <si>
    <t>TKT251690</t>
  </si>
  <si>
    <t>CUST71914</t>
  </si>
  <si>
    <t>TKT539914</t>
  </si>
  <si>
    <t>CUST68237</t>
  </si>
  <si>
    <t>TKT486671</t>
  </si>
  <si>
    <t>CUST58744</t>
  </si>
  <si>
    <t>TKT985889</t>
  </si>
  <si>
    <t>CUST12096</t>
  </si>
  <si>
    <t>TKT122496</t>
  </si>
  <si>
    <t>CUST34105</t>
  </si>
  <si>
    <t>19-06-2024</t>
  </si>
  <si>
    <t>TKT518376</t>
  </si>
  <si>
    <t>CUST49051</t>
  </si>
  <si>
    <t>TKT628222</t>
  </si>
  <si>
    <t>CUST57791</t>
  </si>
  <si>
    <t>TKT524326</t>
  </si>
  <si>
    <t>CUST75153</t>
  </si>
  <si>
    <t>TKT979080</t>
  </si>
  <si>
    <t>CUST44140</t>
  </si>
  <si>
    <t>18-08-2024</t>
  </si>
  <si>
    <t>TKT795415</t>
  </si>
  <si>
    <t>CUST64049</t>
  </si>
  <si>
    <t>TKT140842</t>
  </si>
  <si>
    <t>CUST72358</t>
  </si>
  <si>
    <t>TKT916736</t>
  </si>
  <si>
    <t>CUST11265</t>
  </si>
  <si>
    <t>TKT696415</t>
  </si>
  <si>
    <t>CUST24030</t>
  </si>
  <si>
    <t>TKT922302</t>
  </si>
  <si>
    <t>CUST45140</t>
  </si>
  <si>
    <t>TKT968043</t>
  </si>
  <si>
    <t>CUST28525</t>
  </si>
  <si>
    <t>TKT616690</t>
  </si>
  <si>
    <t>CUST70690</t>
  </si>
  <si>
    <t>TKT525177</t>
  </si>
  <si>
    <t>CUST76180</t>
  </si>
  <si>
    <t>TKT426849</t>
  </si>
  <si>
    <t>CUST32320</t>
  </si>
  <si>
    <t>TKT773405</t>
  </si>
  <si>
    <t>CUST12870</t>
  </si>
  <si>
    <t>TKT551791</t>
  </si>
  <si>
    <t>CUST42504</t>
  </si>
  <si>
    <t>TKT445479</t>
  </si>
  <si>
    <t>CUST35452</t>
  </si>
  <si>
    <t>TKT964629</t>
  </si>
  <si>
    <t>CUST18872</t>
  </si>
  <si>
    <t>TKT472991</t>
  </si>
  <si>
    <t>CUST54764</t>
  </si>
  <si>
    <t>TKT805444</t>
  </si>
  <si>
    <t>CUST41614</t>
  </si>
  <si>
    <t>TKT871453</t>
  </si>
  <si>
    <t>CUST50373</t>
  </si>
  <si>
    <t>TKT288389</t>
  </si>
  <si>
    <t>CUST62824</t>
  </si>
  <si>
    <t>TKT789017</t>
  </si>
  <si>
    <t>CUST94662</t>
  </si>
  <si>
    <t>TKT476234</t>
  </si>
  <si>
    <t>CUST48319</t>
  </si>
  <si>
    <t>TKT270137</t>
  </si>
  <si>
    <t>CUST24302</t>
  </si>
  <si>
    <t>TKT626527</t>
  </si>
  <si>
    <t>CUST51993</t>
  </si>
  <si>
    <t>TKT142715</t>
  </si>
  <si>
    <t>CUST72235</t>
  </si>
  <si>
    <t>TKT835014</t>
  </si>
  <si>
    <t>CUST88356</t>
  </si>
  <si>
    <t>TKT918543</t>
  </si>
  <si>
    <t>CUST66052</t>
  </si>
  <si>
    <t>TKT623085</t>
  </si>
  <si>
    <t>CUST15129</t>
  </si>
  <si>
    <t>TKT946871</t>
  </si>
  <si>
    <t>CUST43599</t>
  </si>
  <si>
    <t>TKT158830</t>
  </si>
  <si>
    <t>CUST25912</t>
  </si>
  <si>
    <t>TKT210314</t>
  </si>
  <si>
    <t>CUST22972</t>
  </si>
  <si>
    <t>TKT201825</t>
  </si>
  <si>
    <t>CUST99066</t>
  </si>
  <si>
    <t>TKT689029</t>
  </si>
  <si>
    <t>CUST30921</t>
  </si>
  <si>
    <t>28-09-2020</t>
  </si>
  <si>
    <t>TKT314753</t>
  </si>
  <si>
    <t>CUST57322</t>
  </si>
  <si>
    <t>14-10-2020</t>
  </si>
  <si>
    <t>TKT325903</t>
  </si>
  <si>
    <t>CUST92808</t>
  </si>
  <si>
    <t>TKT285468</t>
  </si>
  <si>
    <t>CUST14645</t>
  </si>
  <si>
    <t>TKT840702</t>
  </si>
  <si>
    <t>CUST65511</t>
  </si>
  <si>
    <t>TKT137175</t>
  </si>
  <si>
    <t>CUST23203</t>
  </si>
  <si>
    <t>TKT296648</t>
  </si>
  <si>
    <t>CUST47050</t>
  </si>
  <si>
    <t>TKT289707</t>
  </si>
  <si>
    <t>CUST85443</t>
  </si>
  <si>
    <t>TKT247811</t>
  </si>
  <si>
    <t>CUST64334</t>
  </si>
  <si>
    <t>TKT425375</t>
  </si>
  <si>
    <t>CUST45017</t>
  </si>
  <si>
    <t>TKT641058</t>
  </si>
  <si>
    <t>CUST59665</t>
  </si>
  <si>
    <t>TKT643076</t>
  </si>
  <si>
    <t>CUST68370</t>
  </si>
  <si>
    <t>TKT815104</t>
  </si>
  <si>
    <t>CUST25779</t>
  </si>
  <si>
    <t>TKT170835</t>
  </si>
  <si>
    <t>CUST65256</t>
  </si>
  <si>
    <t>TKT180025</t>
  </si>
  <si>
    <t>CUST24173</t>
  </si>
  <si>
    <t>TKT508365</t>
  </si>
  <si>
    <t>CUST67797</t>
  </si>
  <si>
    <t>TKT177114</t>
  </si>
  <si>
    <t>CUST58740</t>
  </si>
  <si>
    <t>TKT759365</t>
  </si>
  <si>
    <t>CUST89625</t>
  </si>
  <si>
    <t>TKT302105</t>
  </si>
  <si>
    <t>CUST93017</t>
  </si>
  <si>
    <t>CUST47344</t>
  </si>
  <si>
    <t>TKT503747</t>
  </si>
  <si>
    <t>CUST72907</t>
  </si>
  <si>
    <t>TKT350055</t>
  </si>
  <si>
    <t>TKT743514</t>
  </si>
  <si>
    <t>CUST37851</t>
  </si>
  <si>
    <t>TKT705667</t>
  </si>
  <si>
    <t>CUST43081</t>
  </si>
  <si>
    <t>TKT995265</t>
  </si>
  <si>
    <t>CUST71631</t>
  </si>
  <si>
    <t>TKT679965</t>
  </si>
  <si>
    <t>TKT767802</t>
  </si>
  <si>
    <t>CUST73210</t>
  </si>
  <si>
    <t>TKT282818</t>
  </si>
  <si>
    <t>CUST96532</t>
  </si>
  <si>
    <t>TKT304720</t>
  </si>
  <si>
    <t>CUST48781</t>
  </si>
  <si>
    <t>TKT179249</t>
  </si>
  <si>
    <t>CUST45737</t>
  </si>
  <si>
    <t>TKT449485</t>
  </si>
  <si>
    <t>CUST29143</t>
  </si>
  <si>
    <t>TKT663385</t>
  </si>
  <si>
    <t>CUST85704</t>
  </si>
  <si>
    <t>TKT183315</t>
  </si>
  <si>
    <t>CUST92805</t>
  </si>
  <si>
    <t>TKT794887</t>
  </si>
  <si>
    <t>CUST66713</t>
  </si>
  <si>
    <t>TKT860368</t>
  </si>
  <si>
    <t>CUST39732</t>
  </si>
  <si>
    <t>TKT614523</t>
  </si>
  <si>
    <t>CUST27157</t>
  </si>
  <si>
    <t>29-04-2022</t>
  </si>
  <si>
    <t>TKT359354</t>
  </si>
  <si>
    <t>CUST45321</t>
  </si>
  <si>
    <t>TKT378142</t>
  </si>
  <si>
    <t>CUST10112</t>
  </si>
  <si>
    <t>TKT531348</t>
  </si>
  <si>
    <t>CUST94942</t>
  </si>
  <si>
    <t>TKT189488</t>
  </si>
  <si>
    <t>CUST11171</t>
  </si>
  <si>
    <t>TKT524747</t>
  </si>
  <si>
    <t>CUST92758</t>
  </si>
  <si>
    <t>13-05-2022</t>
  </si>
  <si>
    <t>TKT275172</t>
  </si>
  <si>
    <t>CUST27085</t>
  </si>
  <si>
    <t>TKT566386</t>
  </si>
  <si>
    <t>CUST14813</t>
  </si>
  <si>
    <t>TKT519829</t>
  </si>
  <si>
    <t>CUST78702</t>
  </si>
  <si>
    <t>TKT635674</t>
  </si>
  <si>
    <t>CUST38592</t>
  </si>
  <si>
    <t>TKT891369</t>
  </si>
  <si>
    <t>CUST68544</t>
  </si>
  <si>
    <t>TKT269628</t>
  </si>
  <si>
    <t>TKT251347</t>
  </si>
  <si>
    <t>CUST71309</t>
  </si>
  <si>
    <t>TKT543024</t>
  </si>
  <si>
    <t>CUST73935</t>
  </si>
  <si>
    <t>TKT278614</t>
  </si>
  <si>
    <t>CUST30343</t>
  </si>
  <si>
    <t>TKT360999</t>
  </si>
  <si>
    <t>CUST50295</t>
  </si>
  <si>
    <t>TKT723651</t>
  </si>
  <si>
    <t>CUST86288</t>
  </si>
  <si>
    <t>TKT490784</t>
  </si>
  <si>
    <t>CUST56644</t>
  </si>
  <si>
    <t>TKT462619</t>
  </si>
  <si>
    <t>CUST30201</t>
  </si>
  <si>
    <t>TKT480584</t>
  </si>
  <si>
    <t>CUST35077</t>
  </si>
  <si>
    <t>TKT111522</t>
  </si>
  <si>
    <t>CUST79800</t>
  </si>
  <si>
    <t>TKT895466</t>
  </si>
  <si>
    <t>CUST40218</t>
  </si>
  <si>
    <t>TKT697541</t>
  </si>
  <si>
    <t>CUST86840</t>
  </si>
  <si>
    <t>TKT475099</t>
  </si>
  <si>
    <t>CUST84347</t>
  </si>
  <si>
    <t>TKT934631</t>
  </si>
  <si>
    <t>CUST76057</t>
  </si>
  <si>
    <t>TKT800592</t>
  </si>
  <si>
    <t>CUST34810</t>
  </si>
  <si>
    <t>TKT452319</t>
  </si>
  <si>
    <t>CUST98501</t>
  </si>
  <si>
    <t>TKT187657</t>
  </si>
  <si>
    <t>CUST53650</t>
  </si>
  <si>
    <t>TKT839390</t>
  </si>
  <si>
    <t>CUST46622</t>
  </si>
  <si>
    <t>TKT533600</t>
  </si>
  <si>
    <t>CUST67839</t>
  </si>
  <si>
    <t>13-01-2021</t>
  </si>
  <si>
    <t>TKT730456</t>
  </si>
  <si>
    <t>CUST67905</t>
  </si>
  <si>
    <t>TKT770871</t>
  </si>
  <si>
    <t>CUST93947</t>
  </si>
  <si>
    <t>TKT807296</t>
  </si>
  <si>
    <t>CUST33149</t>
  </si>
  <si>
    <t>TKT187665</t>
  </si>
  <si>
    <t>CUST43858</t>
  </si>
  <si>
    <t>15-12-2022</t>
  </si>
  <si>
    <t>TKT684283</t>
  </si>
  <si>
    <t>CUST59667</t>
  </si>
  <si>
    <t>TKT696055</t>
  </si>
  <si>
    <t>CUST31737</t>
  </si>
  <si>
    <t>TKT786982</t>
  </si>
  <si>
    <t>CUST65982</t>
  </si>
  <si>
    <t>TKT528577</t>
  </si>
  <si>
    <t>CUST66342</t>
  </si>
  <si>
    <t>TKT465757</t>
  </si>
  <si>
    <t>CUST54442</t>
  </si>
  <si>
    <t>TKT522112</t>
  </si>
  <si>
    <t>CUST41608</t>
  </si>
  <si>
    <t>TKT852473</t>
  </si>
  <si>
    <t>CUST40332</t>
  </si>
  <si>
    <t>TKT402071</t>
  </si>
  <si>
    <t>CUST89843</t>
  </si>
  <si>
    <t>TKT637244</t>
  </si>
  <si>
    <t>TKT230154</t>
  </si>
  <si>
    <t>CUST95006</t>
  </si>
  <si>
    <t>TKT804793</t>
  </si>
  <si>
    <t>CUST34115</t>
  </si>
  <si>
    <t>TKT347044</t>
  </si>
  <si>
    <t>CUST12931</t>
  </si>
  <si>
    <t>TKT743589</t>
  </si>
  <si>
    <t>CUST38856</t>
  </si>
  <si>
    <t>TKT378666</t>
  </si>
  <si>
    <t>CUST37086</t>
  </si>
  <si>
    <t>TKT743568</t>
  </si>
  <si>
    <t>CUST31495</t>
  </si>
  <si>
    <t>TKT269691</t>
  </si>
  <si>
    <t>TKT787540</t>
  </si>
  <si>
    <t>CUST26558</t>
  </si>
  <si>
    <t>TKT808484</t>
  </si>
  <si>
    <t>CUST25679</t>
  </si>
  <si>
    <t>TKT670992</t>
  </si>
  <si>
    <t>CUST43623</t>
  </si>
  <si>
    <t>TKT142663</t>
  </si>
  <si>
    <t>CUST29185</t>
  </si>
  <si>
    <t>TKT293222</t>
  </si>
  <si>
    <t>CUST53906</t>
  </si>
  <si>
    <t>TKT921793</t>
  </si>
  <si>
    <t>CUST82801</t>
  </si>
  <si>
    <t>TKT353731</t>
  </si>
  <si>
    <t>TKT662563</t>
  </si>
  <si>
    <t>CUST46216</t>
  </si>
  <si>
    <t>TKT788294</t>
  </si>
  <si>
    <t>CUST35199</t>
  </si>
  <si>
    <t>TKT244313</t>
  </si>
  <si>
    <t>CUST52154</t>
  </si>
  <si>
    <t>TKT710386</t>
  </si>
  <si>
    <t>CUST53509</t>
  </si>
  <si>
    <t>TKT280307</t>
  </si>
  <si>
    <t>CUST83702</t>
  </si>
  <si>
    <t>TKT270946</t>
  </si>
  <si>
    <t>CUST69993</t>
  </si>
  <si>
    <t>TKT427366</t>
  </si>
  <si>
    <t>CUST71819</t>
  </si>
  <si>
    <t>TKT438645</t>
  </si>
  <si>
    <t>CUST15322</t>
  </si>
  <si>
    <t>TKT359266</t>
  </si>
  <si>
    <t>CUST51751</t>
  </si>
  <si>
    <t>TKT888258</t>
  </si>
  <si>
    <t>CUST20601</t>
  </si>
  <si>
    <t>TKT896562</t>
  </si>
  <si>
    <t>CUST44261</t>
  </si>
  <si>
    <t>TKT465924</t>
  </si>
  <si>
    <t>CUST75911</t>
  </si>
  <si>
    <t>TKT785342</t>
  </si>
  <si>
    <t>CUST31640</t>
  </si>
  <si>
    <t>TKT894579</t>
  </si>
  <si>
    <t>CUST79137</t>
  </si>
  <si>
    <t>TKT908908</t>
  </si>
  <si>
    <t>CUST21157</t>
  </si>
  <si>
    <t>TKT660034</t>
  </si>
  <si>
    <t>CUST71366</t>
  </si>
  <si>
    <t>TKT260419</t>
  </si>
  <si>
    <t>CUST60784</t>
  </si>
  <si>
    <t>TKT180770</t>
  </si>
  <si>
    <t>CUST62054</t>
  </si>
  <si>
    <t>TKT211487</t>
  </si>
  <si>
    <t>CUST37521</t>
  </si>
  <si>
    <t>26-07-2023</t>
  </si>
  <si>
    <t>TKT135937</t>
  </si>
  <si>
    <t>CUST51803</t>
  </si>
  <si>
    <t>TKT374495</t>
  </si>
  <si>
    <t>CUST14447</t>
  </si>
  <si>
    <t>TKT259475</t>
  </si>
  <si>
    <t>CUST97171</t>
  </si>
  <si>
    <t>TKT871585</t>
  </si>
  <si>
    <t>CUST82472</t>
  </si>
  <si>
    <t>TKT944160</t>
  </si>
  <si>
    <t>CUST53203</t>
  </si>
  <si>
    <t>TKT798264</t>
  </si>
  <si>
    <t>CUST63027</t>
  </si>
  <si>
    <t>TKT920856</t>
  </si>
  <si>
    <t>CUST57174</t>
  </si>
  <si>
    <t>TKT434639</t>
  </si>
  <si>
    <t>CUST57651</t>
  </si>
  <si>
    <t>TKT375566</t>
  </si>
  <si>
    <t>CUST11186</t>
  </si>
  <si>
    <t>TKT110242</t>
  </si>
  <si>
    <t>CUST74391</t>
  </si>
  <si>
    <t>TKT863027</t>
  </si>
  <si>
    <t>CUST35803</t>
  </si>
  <si>
    <t>TKT885501</t>
  </si>
  <si>
    <t>CUST33723</t>
  </si>
  <si>
    <t>TKT445322</t>
  </si>
  <si>
    <t>CUST72176</t>
  </si>
  <si>
    <t>TKT249139</t>
  </si>
  <si>
    <t>CUST34188</t>
  </si>
  <si>
    <t>TKT748340</t>
  </si>
  <si>
    <t>CUST42645</t>
  </si>
  <si>
    <t>TKT881157</t>
  </si>
  <si>
    <t>CUST51284</t>
  </si>
  <si>
    <t>TKT339833</t>
  </si>
  <si>
    <t>CUST76312</t>
  </si>
  <si>
    <t>TKT673664</t>
  </si>
  <si>
    <t>CUST63613</t>
  </si>
  <si>
    <t>TKT320862</t>
  </si>
  <si>
    <t>CUST85476</t>
  </si>
  <si>
    <t>TKT719032</t>
  </si>
  <si>
    <t>CUST42968</t>
  </si>
  <si>
    <t>TKT344911</t>
  </si>
  <si>
    <t>CUST26744</t>
  </si>
  <si>
    <t>TKT592843</t>
  </si>
  <si>
    <t>CUST42985</t>
  </si>
  <si>
    <t>TKT932222</t>
  </si>
  <si>
    <t>CUST31891</t>
  </si>
  <si>
    <t>TKT397892</t>
  </si>
  <si>
    <t>CUST32870</t>
  </si>
  <si>
    <t>TKT124390</t>
  </si>
  <si>
    <t>CUST19443</t>
  </si>
  <si>
    <t>TKT388165</t>
  </si>
  <si>
    <t>CUST42201</t>
  </si>
  <si>
    <t>TKT374997</t>
  </si>
  <si>
    <t>CUST65182</t>
  </si>
  <si>
    <t>TKT657493</t>
  </si>
  <si>
    <t>TKT714384</t>
  </si>
  <si>
    <t>CUST86093</t>
  </si>
  <si>
    <t>TKT387389</t>
  </si>
  <si>
    <t>CUST68059</t>
  </si>
  <si>
    <t>20-12-2023</t>
  </si>
  <si>
    <t>TKT625142</t>
  </si>
  <si>
    <t>CUST17359</t>
  </si>
  <si>
    <t>CUST84575</t>
  </si>
  <si>
    <t>TKT265285</t>
  </si>
  <si>
    <t>CUST69864</t>
  </si>
  <si>
    <t>TKT502996</t>
  </si>
  <si>
    <t>CUST77840</t>
  </si>
  <si>
    <t>TKT295837</t>
  </si>
  <si>
    <t>CUST38475</t>
  </si>
  <si>
    <t>TKT971371</t>
  </si>
  <si>
    <t>TKT619137</t>
  </si>
  <si>
    <t>CUST90798</t>
  </si>
  <si>
    <t>TKT262103</t>
  </si>
  <si>
    <t>CUST46215</t>
  </si>
  <si>
    <t>TKT300870</t>
  </si>
  <si>
    <t>CUST76805</t>
  </si>
  <si>
    <t>TKT539849</t>
  </si>
  <si>
    <t>CUST21892</t>
  </si>
  <si>
    <t>TKT967690</t>
  </si>
  <si>
    <t>CUST26942</t>
  </si>
  <si>
    <t>TKT384984</t>
  </si>
  <si>
    <t>CUST81612</t>
  </si>
  <si>
    <t>TKT238837</t>
  </si>
  <si>
    <t>CUST12262</t>
  </si>
  <si>
    <t>TKT745512</t>
  </si>
  <si>
    <t>CUST31375</t>
  </si>
  <si>
    <t>TKT717701</t>
  </si>
  <si>
    <t>CUST30002</t>
  </si>
  <si>
    <t>TKT974922</t>
  </si>
  <si>
    <t>CUST94198</t>
  </si>
  <si>
    <t>TKT893553</t>
  </si>
  <si>
    <t>CUST97724</t>
  </si>
  <si>
    <t>TKT665448</t>
  </si>
  <si>
    <t>CUST22025</t>
  </si>
  <si>
    <t>TKT284044</t>
  </si>
  <si>
    <t>CUST96809</t>
  </si>
  <si>
    <t>TKT662109</t>
  </si>
  <si>
    <t>CUST34019</t>
  </si>
  <si>
    <t>TKT581731</t>
  </si>
  <si>
    <t>CUST15502</t>
  </si>
  <si>
    <t>TKT159331</t>
  </si>
  <si>
    <t>CUST99867</t>
  </si>
  <si>
    <t>TKT888544</t>
  </si>
  <si>
    <t>CUST10227</t>
  </si>
  <si>
    <t>TKT995867</t>
  </si>
  <si>
    <t>CUST39981</t>
  </si>
  <si>
    <t>TKT879084</t>
  </si>
  <si>
    <t>CUST74409</t>
  </si>
  <si>
    <t>TKT364499</t>
  </si>
  <si>
    <t>CUST59179</t>
  </si>
  <si>
    <t>TKT696882</t>
  </si>
  <si>
    <t>CUST28743</t>
  </si>
  <si>
    <t>TKT588795</t>
  </si>
  <si>
    <t>CUST84603</t>
  </si>
  <si>
    <t>TKT136831</t>
  </si>
  <si>
    <t>CUST90632</t>
  </si>
  <si>
    <t>TKT532191</t>
  </si>
  <si>
    <t>CUST19541</t>
  </si>
  <si>
    <t>TKT813026</t>
  </si>
  <si>
    <t>CUST93115</t>
  </si>
  <si>
    <t>TKT189988</t>
  </si>
  <si>
    <t>CUST59954</t>
  </si>
  <si>
    <t>TKT144292</t>
  </si>
  <si>
    <t>CUST16699</t>
  </si>
  <si>
    <t>TKT167257</t>
  </si>
  <si>
    <t>CUST36966</t>
  </si>
  <si>
    <t>TKT436350</t>
  </si>
  <si>
    <t>CUST83886</t>
  </si>
  <si>
    <t>TKT706981</t>
  </si>
  <si>
    <t>CUST68017</t>
  </si>
  <si>
    <t>TKT672890</t>
  </si>
  <si>
    <t>CUST80782</t>
  </si>
  <si>
    <t>TKT298641</t>
  </si>
  <si>
    <t>CUST62941</t>
  </si>
  <si>
    <t>TKT976207</t>
  </si>
  <si>
    <t>CUST36718</t>
  </si>
  <si>
    <t>TKT991792</t>
  </si>
  <si>
    <t>CUST36468</t>
  </si>
  <si>
    <t>TKT258715</t>
  </si>
  <si>
    <t>CUST94512</t>
  </si>
  <si>
    <t>TKT158496</t>
  </si>
  <si>
    <t>CUST51632</t>
  </si>
  <si>
    <t>TKT947719</t>
  </si>
  <si>
    <t>CUST33688</t>
  </si>
  <si>
    <t>TKT419569</t>
  </si>
  <si>
    <t>CUST93526</t>
  </si>
  <si>
    <t>TKT155302</t>
  </si>
  <si>
    <t>CUST82620</t>
  </si>
  <si>
    <t>TKT585113</t>
  </si>
  <si>
    <t>CUST44510</t>
  </si>
  <si>
    <t>TKT649390</t>
  </si>
  <si>
    <t>CUST65004</t>
  </si>
  <si>
    <t>TKT709452</t>
  </si>
  <si>
    <t>CUST96837</t>
  </si>
  <si>
    <t>TKT830800</t>
  </si>
  <si>
    <t>CUST61230</t>
  </si>
  <si>
    <t>TKT278342</t>
  </si>
  <si>
    <t>CUST99740</t>
  </si>
  <si>
    <t>21-05-2020</t>
  </si>
  <si>
    <t>TKT735111</t>
  </si>
  <si>
    <t>CUST34478</t>
  </si>
  <si>
    <t>TKT702977</t>
  </si>
  <si>
    <t>CUST42723</t>
  </si>
  <si>
    <t>TKT782314</t>
  </si>
  <si>
    <t>CUST38334</t>
  </si>
  <si>
    <t>TKT740381</t>
  </si>
  <si>
    <t>TKT726634</t>
  </si>
  <si>
    <t>CUST84664</t>
  </si>
  <si>
    <t>TKT975933</t>
  </si>
  <si>
    <t>CUST64099</t>
  </si>
  <si>
    <t>TKT163522</t>
  </si>
  <si>
    <t>CUST93102</t>
  </si>
  <si>
    <t>TKT212114</t>
  </si>
  <si>
    <t>CUST18577</t>
  </si>
  <si>
    <t>TKT481957</t>
  </si>
  <si>
    <t>CUST84479</t>
  </si>
  <si>
    <t>TKT384228</t>
  </si>
  <si>
    <t>CUST56282</t>
  </si>
  <si>
    <t>TKT264384</t>
  </si>
  <si>
    <t>CUST73451</t>
  </si>
  <si>
    <t>TKT298509</t>
  </si>
  <si>
    <t>CUST15535</t>
  </si>
  <si>
    <t>TKT942792</t>
  </si>
  <si>
    <t>TKT260463</t>
  </si>
  <si>
    <t>CUST32761</t>
  </si>
  <si>
    <t>TKT268174</t>
  </si>
  <si>
    <t>CUST70802</t>
  </si>
  <si>
    <t>14-07-2023</t>
  </si>
  <si>
    <t>TKT120892</t>
  </si>
  <si>
    <t>TKT436139</t>
  </si>
  <si>
    <t>CUST41603</t>
  </si>
  <si>
    <t>TKT748419</t>
  </si>
  <si>
    <t>CUST71949</t>
  </si>
  <si>
    <t>TKT611246</t>
  </si>
  <si>
    <t>CUST95780</t>
  </si>
  <si>
    <t>TKT695085</t>
  </si>
  <si>
    <t>CUST63242</t>
  </si>
  <si>
    <t>TKT484943</t>
  </si>
  <si>
    <t>CUST41203</t>
  </si>
  <si>
    <t>TKT814188</t>
  </si>
  <si>
    <t>CUST20432</t>
  </si>
  <si>
    <t>TKT784313</t>
  </si>
  <si>
    <t>CUST94878</t>
  </si>
  <si>
    <t>TKT571870</t>
  </si>
  <si>
    <t>CUST15160</t>
  </si>
  <si>
    <t>TKT594980</t>
  </si>
  <si>
    <t>CUST29976</t>
  </si>
  <si>
    <t>TKT879375</t>
  </si>
  <si>
    <t>CUST20270</t>
  </si>
  <si>
    <t>TKT344761</t>
  </si>
  <si>
    <t>CUST55399</t>
  </si>
  <si>
    <t>TKT421506</t>
  </si>
  <si>
    <t>CUST77345</t>
  </si>
  <si>
    <t>TKT474466</t>
  </si>
  <si>
    <t>CUST23279</t>
  </si>
  <si>
    <t>TKT352649</t>
  </si>
  <si>
    <t>CUST45836</t>
  </si>
  <si>
    <t>TKT705764</t>
  </si>
  <si>
    <t>CUST39215</t>
  </si>
  <si>
    <t>TKT948233</t>
  </si>
  <si>
    <t>CUST78952</t>
  </si>
  <si>
    <t>TKT565354</t>
  </si>
  <si>
    <t>CUST82376</t>
  </si>
  <si>
    <t>TKT808595</t>
  </si>
  <si>
    <t>CUST62861</t>
  </si>
  <si>
    <t>TKT902177</t>
  </si>
  <si>
    <t>CUST44136</t>
  </si>
  <si>
    <t>TKT209794</t>
  </si>
  <si>
    <t>CUST11562</t>
  </si>
  <si>
    <t>TKT224747</t>
  </si>
  <si>
    <t>CUST21384</t>
  </si>
  <si>
    <t>TKT368010</t>
  </si>
  <si>
    <t>CUST20373</t>
  </si>
  <si>
    <t>TKT142640</t>
  </si>
  <si>
    <t>CUST45889</t>
  </si>
  <si>
    <t>TKT724923</t>
  </si>
  <si>
    <t>CUST18256</t>
  </si>
  <si>
    <t>TKT423075</t>
  </si>
  <si>
    <t>CUST44559</t>
  </si>
  <si>
    <t>TKT310364</t>
  </si>
  <si>
    <t>CUST77515</t>
  </si>
  <si>
    <t>TKT699957</t>
  </si>
  <si>
    <t>CUST84177</t>
  </si>
  <si>
    <t>TKT535821</t>
  </si>
  <si>
    <t>CUST35145</t>
  </si>
  <si>
    <t>TKT260113</t>
  </si>
  <si>
    <t>CUST45921</t>
  </si>
  <si>
    <t>TKT784374</t>
  </si>
  <si>
    <t>CUST54597</t>
  </si>
  <si>
    <t>TKT905895</t>
  </si>
  <si>
    <t>CUST78938</t>
  </si>
  <si>
    <t>TKT746719</t>
  </si>
  <si>
    <t>CUST24099</t>
  </si>
  <si>
    <t>TKT752191</t>
  </si>
  <si>
    <t>CUST84958</t>
  </si>
  <si>
    <t>TKT869785</t>
  </si>
  <si>
    <t>CUST16888</t>
  </si>
  <si>
    <t>TKT919459</t>
  </si>
  <si>
    <t>CUST94815</t>
  </si>
  <si>
    <t>TKT316305</t>
  </si>
  <si>
    <t>CUST15290</t>
  </si>
  <si>
    <t>TKT474790</t>
  </si>
  <si>
    <t>CUST86680</t>
  </si>
  <si>
    <t>TKT639231</t>
  </si>
  <si>
    <t>CUST75392</t>
  </si>
  <si>
    <t>TKT772381</t>
  </si>
  <si>
    <t>CUST90422</t>
  </si>
  <si>
    <t>TKT444388</t>
  </si>
  <si>
    <t>CUST32623</t>
  </si>
  <si>
    <t>TKT223373</t>
  </si>
  <si>
    <t>CUST72085</t>
  </si>
  <si>
    <t>TKT142018</t>
  </si>
  <si>
    <t>CUST12464</t>
  </si>
  <si>
    <t>TKT610391</t>
  </si>
  <si>
    <t>CUST91348</t>
  </si>
  <si>
    <t>TKT335724</t>
  </si>
  <si>
    <t>CUST58607</t>
  </si>
  <si>
    <t>TKT630321</t>
  </si>
  <si>
    <t>CUST18870</t>
  </si>
  <si>
    <t>TKT657458</t>
  </si>
  <si>
    <t>CUST85166</t>
  </si>
  <si>
    <t>TKT130072</t>
  </si>
  <si>
    <t>CUST97105</t>
  </si>
  <si>
    <t>TKT974257</t>
  </si>
  <si>
    <t>CUST21227</t>
  </si>
  <si>
    <t>TKT591567</t>
  </si>
  <si>
    <t>CUST70461</t>
  </si>
  <si>
    <t>TKT836650</t>
  </si>
  <si>
    <t>CUST66150</t>
  </si>
  <si>
    <t>TKT779593</t>
  </si>
  <si>
    <t>CUST91026</t>
  </si>
  <si>
    <t>TKT893261</t>
  </si>
  <si>
    <t>CUST33342</t>
  </si>
  <si>
    <t>TKT557211</t>
  </si>
  <si>
    <t>CUST56919</t>
  </si>
  <si>
    <t>TKT418375</t>
  </si>
  <si>
    <t>CUST59216</t>
  </si>
  <si>
    <t>TKT568696</t>
  </si>
  <si>
    <t>CUST29192</t>
  </si>
  <si>
    <t>TKT432813</t>
  </si>
  <si>
    <t>CUST14022</t>
  </si>
  <si>
    <t>TKT143388</t>
  </si>
  <si>
    <t>CUST60128</t>
  </si>
  <si>
    <t>TKT240741</t>
  </si>
  <si>
    <t>CUST97237</t>
  </si>
  <si>
    <t>TKT595370</t>
  </si>
  <si>
    <t>CUST80973</t>
  </si>
  <si>
    <t>TKT262735</t>
  </si>
  <si>
    <t>CUST16795</t>
  </si>
  <si>
    <t>TKT829855</t>
  </si>
  <si>
    <t>CUST16436</t>
  </si>
  <si>
    <t>TKT134994</t>
  </si>
  <si>
    <t>CUST25235</t>
  </si>
  <si>
    <t>TKT835925</t>
  </si>
  <si>
    <t>CUST61107</t>
  </si>
  <si>
    <t>TKT608378</t>
  </si>
  <si>
    <t>CUST77549</t>
  </si>
  <si>
    <t>TKT836468</t>
  </si>
  <si>
    <t>CUST49669</t>
  </si>
  <si>
    <t>TKT720646</t>
  </si>
  <si>
    <t>CUST73452</t>
  </si>
  <si>
    <t>TKT624634</t>
  </si>
  <si>
    <t>CUST97720</t>
  </si>
  <si>
    <t>TKT915968</t>
  </si>
  <si>
    <t>CUST75796</t>
  </si>
  <si>
    <t>TKT336880</t>
  </si>
  <si>
    <t>CUST65193</t>
  </si>
  <si>
    <t>TKT350109</t>
  </si>
  <si>
    <t>CUST69166</t>
  </si>
  <si>
    <t>TKT521564</t>
  </si>
  <si>
    <t>CUST99666</t>
  </si>
  <si>
    <t>TKT363225</t>
  </si>
  <si>
    <t>CUST16136</t>
  </si>
  <si>
    <t>TKT875685</t>
  </si>
  <si>
    <t>CUST14192</t>
  </si>
  <si>
    <t>TKT140960</t>
  </si>
  <si>
    <t>CUST48720</t>
  </si>
  <si>
    <t>TKT128934</t>
  </si>
  <si>
    <t>CUST90050</t>
  </si>
  <si>
    <t>TKT834893</t>
  </si>
  <si>
    <t>CUST27893</t>
  </si>
  <si>
    <t>TKT794600</t>
  </si>
  <si>
    <t>CUST83993</t>
  </si>
  <si>
    <t>TKT980603</t>
  </si>
  <si>
    <t>CUST19729</t>
  </si>
  <si>
    <t>TKT695302</t>
  </si>
  <si>
    <t>CUST95470</t>
  </si>
  <si>
    <t>TKT985180</t>
  </si>
  <si>
    <t>CUST24013</t>
  </si>
  <si>
    <t>TKT185803</t>
  </si>
  <si>
    <t>CUST74747</t>
  </si>
  <si>
    <t>TKT248331</t>
  </si>
  <si>
    <t>CUST18173</t>
  </si>
  <si>
    <t>TKT283302</t>
  </si>
  <si>
    <t>CUST98623</t>
  </si>
  <si>
    <t>TKT998021</t>
  </si>
  <si>
    <t>CUST70697</t>
  </si>
  <si>
    <t>TKT739603</t>
  </si>
  <si>
    <t>TKT666991</t>
  </si>
  <si>
    <t>CUST58625</t>
  </si>
  <si>
    <t>CUST59045</t>
  </si>
  <si>
    <t>TKT220108</t>
  </si>
  <si>
    <t>CUST33491</t>
  </si>
  <si>
    <t>TKT184117</t>
  </si>
  <si>
    <t>CUST60419</t>
  </si>
  <si>
    <t>TKT650664</t>
  </si>
  <si>
    <t>CUST35385</t>
  </si>
  <si>
    <t>TKT766660</t>
  </si>
  <si>
    <t>TKT971439</t>
  </si>
  <si>
    <t>CUST65478</t>
  </si>
  <si>
    <t>TKT245100</t>
  </si>
  <si>
    <t>CUST24773</t>
  </si>
  <si>
    <t>TKT181054</t>
  </si>
  <si>
    <t>CUST14961</t>
  </si>
  <si>
    <t>TKT248681</t>
  </si>
  <si>
    <t>CUST46045</t>
  </si>
  <si>
    <t>TKT650329</t>
  </si>
  <si>
    <t>CUST42898</t>
  </si>
  <si>
    <t>TKT198036</t>
  </si>
  <si>
    <t>CUST51338</t>
  </si>
  <si>
    <t>TKT590710</t>
  </si>
  <si>
    <t>CUST77473</t>
  </si>
  <si>
    <t>TKT690226</t>
  </si>
  <si>
    <t>CUST38970</t>
  </si>
  <si>
    <t>TKT426843</t>
  </si>
  <si>
    <t>CUST94114</t>
  </si>
  <si>
    <t>TKT935855</t>
  </si>
  <si>
    <t>CUST13503</t>
  </si>
  <si>
    <t>TKT270207</t>
  </si>
  <si>
    <t>CUST26483</t>
  </si>
  <si>
    <t>TKT647506</t>
  </si>
  <si>
    <t>CUST17705</t>
  </si>
  <si>
    <t>TKT553863</t>
  </si>
  <si>
    <t>CUST54522</t>
  </si>
  <si>
    <t>TKT378785</t>
  </si>
  <si>
    <t>CUST42178</t>
  </si>
  <si>
    <t>TKT692728</t>
  </si>
  <si>
    <t>CUST20434</t>
  </si>
  <si>
    <t>TKT723931</t>
  </si>
  <si>
    <t>CUST40938</t>
  </si>
  <si>
    <t>TKT288319</t>
  </si>
  <si>
    <t>CUST60634</t>
  </si>
  <si>
    <t>TKT819603</t>
  </si>
  <si>
    <t>CUST19221</t>
  </si>
  <si>
    <t>TKT535960</t>
  </si>
  <si>
    <t>CUST57112</t>
  </si>
  <si>
    <t>TKT955884</t>
  </si>
  <si>
    <t>CUST48205</t>
  </si>
  <si>
    <t>TKT793343</t>
  </si>
  <si>
    <t>CUST11984</t>
  </si>
  <si>
    <t>TKT911000</t>
  </si>
  <si>
    <t>CUST86292</t>
  </si>
  <si>
    <t>TKT404482</t>
  </si>
  <si>
    <t>CUST15654</t>
  </si>
  <si>
    <t>TKT522800</t>
  </si>
  <si>
    <t>CUST63973</t>
  </si>
  <si>
    <t>TKT460183</t>
  </si>
  <si>
    <t>CUST62402</t>
  </si>
  <si>
    <t>TKT649998</t>
  </si>
  <si>
    <t>CUST95308</t>
  </si>
  <si>
    <t>TKT904925</t>
  </si>
  <si>
    <t>CUST53094</t>
  </si>
  <si>
    <t>TKT663699</t>
  </si>
  <si>
    <t>CUST41132</t>
  </si>
  <si>
    <t>TKT788427</t>
  </si>
  <si>
    <t>CUST61585</t>
  </si>
  <si>
    <t>TKT879784</t>
  </si>
  <si>
    <t>CUST60159</t>
  </si>
  <si>
    <t>TKT145392</t>
  </si>
  <si>
    <t>CUST84236</t>
  </si>
  <si>
    <t>TKT428592</t>
  </si>
  <si>
    <t>CUST24044</t>
  </si>
  <si>
    <t>TKT155306</t>
  </si>
  <si>
    <t>CUST12250</t>
  </si>
  <si>
    <t>TKT934547</t>
  </si>
  <si>
    <t>CUST91562</t>
  </si>
  <si>
    <t>TKT420529</t>
  </si>
  <si>
    <t>CUST57344</t>
  </si>
  <si>
    <t>CUST89455</t>
  </si>
  <si>
    <t>TKT860289</t>
  </si>
  <si>
    <t>CUST48438</t>
  </si>
  <si>
    <t>TKT929875</t>
  </si>
  <si>
    <t>CUST27165</t>
  </si>
  <si>
    <t>TKT559258</t>
  </si>
  <si>
    <t>CUST18001</t>
  </si>
  <si>
    <t>TKT671675</t>
  </si>
  <si>
    <t>CUST52317</t>
  </si>
  <si>
    <t>13-02-2022</t>
  </si>
  <si>
    <t>TKT919737</t>
  </si>
  <si>
    <t>CUST35780</t>
  </si>
  <si>
    <t>TKT949113</t>
  </si>
  <si>
    <t>CUST12505</t>
  </si>
  <si>
    <t>TKT151677</t>
  </si>
  <si>
    <t>CUST21535</t>
  </si>
  <si>
    <t>TKT262162</t>
  </si>
  <si>
    <t>CUST69532</t>
  </si>
  <si>
    <t>TKT126459</t>
  </si>
  <si>
    <t>CUST19734</t>
  </si>
  <si>
    <t>TKT357499</t>
  </si>
  <si>
    <t>CUST68280</t>
  </si>
  <si>
    <t>TKT471304</t>
  </si>
  <si>
    <t>CUST19007</t>
  </si>
  <si>
    <t>TKT682030</t>
  </si>
  <si>
    <t>CUST55448</t>
  </si>
  <si>
    <t>TKT706857</t>
  </si>
  <si>
    <t>CUST54216</t>
  </si>
  <si>
    <t>TKT180011</t>
  </si>
  <si>
    <t>CUST26237</t>
  </si>
  <si>
    <t>TKT951748</t>
  </si>
  <si>
    <t>CUST23204</t>
  </si>
  <si>
    <t>TKT898810</t>
  </si>
  <si>
    <t>CUST38608</t>
  </si>
  <si>
    <t>TKT224080</t>
  </si>
  <si>
    <t>CUST69363</t>
  </si>
  <si>
    <t>TKT420392</t>
  </si>
  <si>
    <t>CUST91103</t>
  </si>
  <si>
    <t>TKT937631</t>
  </si>
  <si>
    <t>CUST39918</t>
  </si>
  <si>
    <t>TKT445330</t>
  </si>
  <si>
    <t>TKT801576</t>
  </si>
  <si>
    <t>CUST63780</t>
  </si>
  <si>
    <t>TKT954409</t>
  </si>
  <si>
    <t>CUST17545</t>
  </si>
  <si>
    <t>TKT179578</t>
  </si>
  <si>
    <t>CUST82060</t>
  </si>
  <si>
    <t>TKT157817</t>
  </si>
  <si>
    <t>CUST67823</t>
  </si>
  <si>
    <t>TKT488033</t>
  </si>
  <si>
    <t>CUST21998</t>
  </si>
  <si>
    <t>TKT845223</t>
  </si>
  <si>
    <t>CUST34443</t>
  </si>
  <si>
    <t>TKT142729</t>
  </si>
  <si>
    <t>CUST44342</t>
  </si>
  <si>
    <t>TKT588060</t>
  </si>
  <si>
    <t>CUST26233</t>
  </si>
  <si>
    <t>TKT643553</t>
  </si>
  <si>
    <t>CUST48331</t>
  </si>
  <si>
    <t>TKT442887</t>
  </si>
  <si>
    <t>CUST44737</t>
  </si>
  <si>
    <t>TKT915885</t>
  </si>
  <si>
    <t>CUST67800</t>
  </si>
  <si>
    <t>TKT491119</t>
  </si>
  <si>
    <t>CUST16504</t>
  </si>
  <si>
    <t>TKT637155</t>
  </si>
  <si>
    <t>CUST14643</t>
  </si>
  <si>
    <t>TKT288803</t>
  </si>
  <si>
    <t>CUST72818</t>
  </si>
  <si>
    <t>TKT505886</t>
  </si>
  <si>
    <t>CUST85023</t>
  </si>
  <si>
    <t>TKT837089</t>
  </si>
  <si>
    <t>CUST92686</t>
  </si>
  <si>
    <t>TKT662597</t>
  </si>
  <si>
    <t>CUST82090</t>
  </si>
  <si>
    <t>TKT582378</t>
  </si>
  <si>
    <t>CUST39065</t>
  </si>
  <si>
    <t>TKT742372</t>
  </si>
  <si>
    <t>CUST67773</t>
  </si>
  <si>
    <t>TKT801646</t>
  </si>
  <si>
    <t>CUST59688</t>
  </si>
  <si>
    <t>TKT193781</t>
  </si>
  <si>
    <t>CUST76015</t>
  </si>
  <si>
    <t>TKT205932</t>
  </si>
  <si>
    <t>CUST24351</t>
  </si>
  <si>
    <t>TKT308477</t>
  </si>
  <si>
    <t>CUST74436</t>
  </si>
  <si>
    <t>TKT788872</t>
  </si>
  <si>
    <t>CUST49962</t>
  </si>
  <si>
    <t>TKT818935</t>
  </si>
  <si>
    <t>CUST79425</t>
  </si>
  <si>
    <t>TKT659704</t>
  </si>
  <si>
    <t>CUST66463</t>
  </si>
  <si>
    <t>TKT935549</t>
  </si>
  <si>
    <t>CUST38214</t>
  </si>
  <si>
    <t>TKT787804</t>
  </si>
  <si>
    <t>CUST28109</t>
  </si>
  <si>
    <t>TKT409056</t>
  </si>
  <si>
    <t>CUST13204</t>
  </si>
  <si>
    <t>TKT975668</t>
  </si>
  <si>
    <t>CUST95541</t>
  </si>
  <si>
    <t>TKT336340</t>
  </si>
  <si>
    <t>CUST55793</t>
  </si>
  <si>
    <t>TKT433713</t>
  </si>
  <si>
    <t>CUST13502</t>
  </si>
  <si>
    <t>TKT215480</t>
  </si>
  <si>
    <t>CUST94446</t>
  </si>
  <si>
    <t>TKT578134</t>
  </si>
  <si>
    <t>CUST69737</t>
  </si>
  <si>
    <t>TKT903455</t>
  </si>
  <si>
    <t>TKT976049</t>
  </si>
  <si>
    <t>CUST63820</t>
  </si>
  <si>
    <t>TKT162790</t>
  </si>
  <si>
    <t>TKT389104</t>
  </si>
  <si>
    <t>TKT460166</t>
  </si>
  <si>
    <t>CUST13037</t>
  </si>
  <si>
    <t>TKT181686</t>
  </si>
  <si>
    <t>CUST47844</t>
  </si>
  <si>
    <t>TKT891812</t>
  </si>
  <si>
    <t>CUST60132</t>
  </si>
  <si>
    <t>TKT598405</t>
  </si>
  <si>
    <t>TKT695303</t>
  </si>
  <si>
    <t>CUST65111</t>
  </si>
  <si>
    <t>TKT703020</t>
  </si>
  <si>
    <t>CUST23275</t>
  </si>
  <si>
    <t>TKT632786</t>
  </si>
  <si>
    <t>CUST79083</t>
  </si>
  <si>
    <t>TKT508687</t>
  </si>
  <si>
    <t>CUST73214</t>
  </si>
  <si>
    <t>TKT705084</t>
  </si>
  <si>
    <t>CUST58351</t>
  </si>
  <si>
    <t>TKT273579</t>
  </si>
  <si>
    <t>CUST37050</t>
  </si>
  <si>
    <t>TKT370212</t>
  </si>
  <si>
    <t>CUST42833</t>
  </si>
  <si>
    <t>TKT724061</t>
  </si>
  <si>
    <t>CUST30370</t>
  </si>
  <si>
    <t>TKT395038</t>
  </si>
  <si>
    <t>CUST84845</t>
  </si>
  <si>
    <t>TKT118876</t>
  </si>
  <si>
    <t>CUST79129</t>
  </si>
  <si>
    <t>TKT397643</t>
  </si>
  <si>
    <t>CUST39678</t>
  </si>
  <si>
    <t>TKT700787</t>
  </si>
  <si>
    <t>CUST58163</t>
  </si>
  <si>
    <t>TKT754053</t>
  </si>
  <si>
    <t>CUST65826</t>
  </si>
  <si>
    <t>TKT972716</t>
  </si>
  <si>
    <t>CUST32336</t>
  </si>
  <si>
    <t>TKT780297</t>
  </si>
  <si>
    <t>CUST81383</t>
  </si>
  <si>
    <t>TKT595429</t>
  </si>
  <si>
    <t>CUST48210</t>
  </si>
  <si>
    <t>TKT474962</t>
  </si>
  <si>
    <t>TKT966852</t>
  </si>
  <si>
    <t>CUST72912</t>
  </si>
  <si>
    <t>TKT335747</t>
  </si>
  <si>
    <t>CUST37147</t>
  </si>
  <si>
    <t>TKT926980</t>
  </si>
  <si>
    <t>CUST64988</t>
  </si>
  <si>
    <t>TKT380819</t>
  </si>
  <si>
    <t>CUST25329</t>
  </si>
  <si>
    <t>TKT451315</t>
  </si>
  <si>
    <t>CUST97063</t>
  </si>
  <si>
    <t>TKT997131</t>
  </si>
  <si>
    <t>CUST70867</t>
  </si>
  <si>
    <t>TKT728061</t>
  </si>
  <si>
    <t>CUST66476</t>
  </si>
  <si>
    <t>TKT661863</t>
  </si>
  <si>
    <t>CUST41600</t>
  </si>
  <si>
    <t>TKT528484</t>
  </si>
  <si>
    <t>CUST63800</t>
  </si>
  <si>
    <t>TKT312762</t>
  </si>
  <si>
    <t>CUST25377</t>
  </si>
  <si>
    <t>TKT295843</t>
  </si>
  <si>
    <t>CUST55235</t>
  </si>
  <si>
    <t>TKT146875</t>
  </si>
  <si>
    <t>CUST99878</t>
  </si>
  <si>
    <t>TKT243486</t>
  </si>
  <si>
    <t>CUST77348</t>
  </si>
  <si>
    <t>TKT320694</t>
  </si>
  <si>
    <t>CUST81719</t>
  </si>
  <si>
    <t>TKT758484</t>
  </si>
  <si>
    <t>CUST77552</t>
  </si>
  <si>
    <t>TKT515158</t>
  </si>
  <si>
    <t>CUST30657</t>
  </si>
  <si>
    <t>TKT669903</t>
  </si>
  <si>
    <t>CUST56568</t>
  </si>
  <si>
    <t>TKT195414</t>
  </si>
  <si>
    <t>CUST30096</t>
  </si>
  <si>
    <t>TKT102101</t>
  </si>
  <si>
    <t>CUST40060</t>
  </si>
  <si>
    <t>TKT229924</t>
  </si>
  <si>
    <t>CUST90807</t>
  </si>
  <si>
    <t>TKT387367</t>
  </si>
  <si>
    <t>CUST88392</t>
  </si>
  <si>
    <t>TKT844692</t>
  </si>
  <si>
    <t>CUST51466</t>
  </si>
  <si>
    <t>TKT619828</t>
  </si>
  <si>
    <t>CUST87804</t>
  </si>
  <si>
    <t>TKT232033</t>
  </si>
  <si>
    <t>CUST54471</t>
  </si>
  <si>
    <t>TKT917751</t>
  </si>
  <si>
    <t>CUST28194</t>
  </si>
  <si>
    <t>TKT670788</t>
  </si>
  <si>
    <t>CUST36660</t>
  </si>
  <si>
    <t>TKT148970</t>
  </si>
  <si>
    <t>CUST24855</t>
  </si>
  <si>
    <t>TKT185152</t>
  </si>
  <si>
    <t>CUST24244</t>
  </si>
  <si>
    <t>TKT173888</t>
  </si>
  <si>
    <t>CUST75657</t>
  </si>
  <si>
    <t>TKT977704</t>
  </si>
  <si>
    <t>CUST60059</t>
  </si>
  <si>
    <t>TKT553192</t>
  </si>
  <si>
    <t>CUST86301</t>
  </si>
  <si>
    <t>TKT993572</t>
  </si>
  <si>
    <t>CUST47597</t>
  </si>
  <si>
    <t>TKT250652</t>
  </si>
  <si>
    <t>CUST22342</t>
  </si>
  <si>
    <t>TKT604798</t>
  </si>
  <si>
    <t>CUST25863</t>
  </si>
  <si>
    <t>TKT958509</t>
  </si>
  <si>
    <t>CUST93324</t>
  </si>
  <si>
    <t>TKT297037</t>
  </si>
  <si>
    <t>CUST49865</t>
  </si>
  <si>
    <t>TKT837869</t>
  </si>
  <si>
    <t>CUST63124</t>
  </si>
  <si>
    <t>TKT734773</t>
  </si>
  <si>
    <t>CUST80182</t>
  </si>
  <si>
    <t>TKT353877</t>
  </si>
  <si>
    <t>CUST49731</t>
  </si>
  <si>
    <t>TKT279043</t>
  </si>
  <si>
    <t>CUST15723</t>
  </si>
  <si>
    <t>TKT440349</t>
  </si>
  <si>
    <t>CUST59748</t>
  </si>
  <si>
    <t>TKT595245</t>
  </si>
  <si>
    <t>CUST82749</t>
  </si>
  <si>
    <t>TKT140470</t>
  </si>
  <si>
    <t>CUST74928</t>
  </si>
  <si>
    <t>TKT240691</t>
  </si>
  <si>
    <t>CUST90951</t>
  </si>
  <si>
    <t>TKT196942</t>
  </si>
  <si>
    <t>CUST54834</t>
  </si>
  <si>
    <t>TKT713919</t>
  </si>
  <si>
    <t>CUST52594</t>
  </si>
  <si>
    <t>TKT199963</t>
  </si>
  <si>
    <t>CUST11721</t>
  </si>
  <si>
    <t>TKT363433</t>
  </si>
  <si>
    <t>CUST20736</t>
  </si>
  <si>
    <t>TKT272632</t>
  </si>
  <si>
    <t>CUST48836</t>
  </si>
  <si>
    <t>TKT276543</t>
  </si>
  <si>
    <t>CUST78428</t>
  </si>
  <si>
    <t>TKT432783</t>
  </si>
  <si>
    <t>CUST44642</t>
  </si>
  <si>
    <t>TKT332128</t>
  </si>
  <si>
    <t>CUST41537</t>
  </si>
  <si>
    <t>TKT700947</t>
  </si>
  <si>
    <t>CUST14203</t>
  </si>
  <si>
    <t>TKT725590</t>
  </si>
  <si>
    <t>CUST67772</t>
  </si>
  <si>
    <t>TKT600326</t>
  </si>
  <si>
    <t>TKT502379</t>
  </si>
  <si>
    <t>CUST27365</t>
  </si>
  <si>
    <t>TKT843148</t>
  </si>
  <si>
    <t>CUST14472</t>
  </si>
  <si>
    <t>TKT665663</t>
  </si>
  <si>
    <t>CUST45402</t>
  </si>
  <si>
    <t>TKT423253</t>
  </si>
  <si>
    <t>CUST98991</t>
  </si>
  <si>
    <t>14-08-2022</t>
  </si>
  <si>
    <t>TKT679357</t>
  </si>
  <si>
    <t>CUST55765</t>
  </si>
  <si>
    <t>TKT715140</t>
  </si>
  <si>
    <t>CUST21215</t>
  </si>
  <si>
    <t>TKT233398</t>
  </si>
  <si>
    <t>CUST89638</t>
  </si>
  <si>
    <t>TKT552060</t>
  </si>
  <si>
    <t>CUST32292</t>
  </si>
  <si>
    <t>22-01-2022</t>
  </si>
  <si>
    <t>TKT479931</t>
  </si>
  <si>
    <t>CUST27175</t>
  </si>
  <si>
    <t>TKT517745</t>
  </si>
  <si>
    <t>CUST10708</t>
  </si>
  <si>
    <t>TKT419704</t>
  </si>
  <si>
    <t>CUST80437</t>
  </si>
  <si>
    <t>TKT583141</t>
  </si>
  <si>
    <t>CUST23942</t>
  </si>
  <si>
    <t>TKT450859</t>
  </si>
  <si>
    <t>TKT823420</t>
  </si>
  <si>
    <t>CUST20582</t>
  </si>
  <si>
    <t>TKT575973</t>
  </si>
  <si>
    <t>CUST24327</t>
  </si>
  <si>
    <t>TKT627360</t>
  </si>
  <si>
    <t>CUST17923</t>
  </si>
  <si>
    <t>TKT498461</t>
  </si>
  <si>
    <t>CUST47446</t>
  </si>
  <si>
    <t>TKT577755</t>
  </si>
  <si>
    <t>CUST48594</t>
  </si>
  <si>
    <t>TKT673236</t>
  </si>
  <si>
    <t>CUST90026</t>
  </si>
  <si>
    <t>TKT112659</t>
  </si>
  <si>
    <t>CUST67339</t>
  </si>
  <si>
    <t>TKT290650</t>
  </si>
  <si>
    <t>CUST21468</t>
  </si>
  <si>
    <t>TKT163220</t>
  </si>
  <si>
    <t>CUST35261</t>
  </si>
  <si>
    <t>TKT714776</t>
  </si>
  <si>
    <t>CUST65370</t>
  </si>
  <si>
    <t>TKT955386</t>
  </si>
  <si>
    <t>CUST73991</t>
  </si>
  <si>
    <t>TKT972195</t>
  </si>
  <si>
    <t>CUST40402</t>
  </si>
  <si>
    <t>TKT382496</t>
  </si>
  <si>
    <t>CUST95788</t>
  </si>
  <si>
    <t>TKT335196</t>
  </si>
  <si>
    <t>CUST78739</t>
  </si>
  <si>
    <t>TKT150229</t>
  </si>
  <si>
    <t>CUST73784</t>
  </si>
  <si>
    <t>TKT797030</t>
  </si>
  <si>
    <t>CUST55541</t>
  </si>
  <si>
    <t>TKT360087</t>
  </si>
  <si>
    <t>CUST92124</t>
  </si>
  <si>
    <t>TKT305567</t>
  </si>
  <si>
    <t>TKT741569</t>
  </si>
  <si>
    <t>CUST29332</t>
  </si>
  <si>
    <t>TKT415275</t>
  </si>
  <si>
    <t>CUST65483</t>
  </si>
  <si>
    <t>TKT226991</t>
  </si>
  <si>
    <t>CUST68426</t>
  </si>
  <si>
    <t>TKT615212</t>
  </si>
  <si>
    <t>CUST27112</t>
  </si>
  <si>
    <t>TKT408582</t>
  </si>
  <si>
    <t>CUST84553</t>
  </si>
  <si>
    <t>TKT812715</t>
  </si>
  <si>
    <t>CUST23879</t>
  </si>
  <si>
    <t>TKT712034</t>
  </si>
  <si>
    <t>CUST50944</t>
  </si>
  <si>
    <t>TKT218177</t>
  </si>
  <si>
    <t>CUST85997</t>
  </si>
  <si>
    <t>TKT546500</t>
  </si>
  <si>
    <t>CUST72157</t>
  </si>
  <si>
    <t>TKT697526</t>
  </si>
  <si>
    <t>CUST30836</t>
  </si>
  <si>
    <t>TKT893569</t>
  </si>
  <si>
    <t>CUST42360</t>
  </si>
  <si>
    <t>TKT606505</t>
  </si>
  <si>
    <t>CUST90132</t>
  </si>
  <si>
    <t>TKT633143</t>
  </si>
  <si>
    <t>CUST89007</t>
  </si>
  <si>
    <t>TKT350886</t>
  </si>
  <si>
    <t>CUST37098</t>
  </si>
  <si>
    <t>TKT298711</t>
  </si>
  <si>
    <t>CUST44031</t>
  </si>
  <si>
    <t>TKT128269</t>
  </si>
  <si>
    <t>CUST73136</t>
  </si>
  <si>
    <t>TKT219250</t>
  </si>
  <si>
    <t>CUST11914</t>
  </si>
  <si>
    <t>TKT624912</t>
  </si>
  <si>
    <t>CUST57966</t>
  </si>
  <si>
    <t>TKT765503</t>
  </si>
  <si>
    <t>CUST39889</t>
  </si>
  <si>
    <t>TKT720140</t>
  </si>
  <si>
    <t>CUST82165</t>
  </si>
  <si>
    <t>TKT981150</t>
  </si>
  <si>
    <t>CUST23050</t>
  </si>
  <si>
    <t>TKT441160</t>
  </si>
  <si>
    <t>CUST87758</t>
  </si>
  <si>
    <t>TKT278519</t>
  </si>
  <si>
    <t>CUST30997</t>
  </si>
  <si>
    <t>TKT802285</t>
  </si>
  <si>
    <t>CUST63561</t>
  </si>
  <si>
    <t>TKT977374</t>
  </si>
  <si>
    <t>CUST10625</t>
  </si>
  <si>
    <t>TKT683068</t>
  </si>
  <si>
    <t>TKT920096</t>
  </si>
  <si>
    <t>CUST53782</t>
  </si>
  <si>
    <t>TKT353688</t>
  </si>
  <si>
    <t>CUST67518</t>
  </si>
  <si>
    <t>TKT116188</t>
  </si>
  <si>
    <t>CUST33116</t>
  </si>
  <si>
    <t>TKT202468</t>
  </si>
  <si>
    <t>CUST23513</t>
  </si>
  <si>
    <t>TKT119044</t>
  </si>
  <si>
    <t>TKT259576</t>
  </si>
  <si>
    <t>CUST88540</t>
  </si>
  <si>
    <t>TKT409514</t>
  </si>
  <si>
    <t>CUST29396</t>
  </si>
  <si>
    <t>TKT228032</t>
  </si>
  <si>
    <t>CUST43228</t>
  </si>
  <si>
    <t>TKT914832</t>
  </si>
  <si>
    <t>CUST11954</t>
  </si>
  <si>
    <t>TKT543311</t>
  </si>
  <si>
    <t>CUST58907</t>
  </si>
  <si>
    <t>TKT566882</t>
  </si>
  <si>
    <t>CUST89151</t>
  </si>
  <si>
    <t>TKT860044</t>
  </si>
  <si>
    <t>CUST24329</t>
  </si>
  <si>
    <t>TKT903985</t>
  </si>
  <si>
    <t>CUST24345</t>
  </si>
  <si>
    <t>TKT775143</t>
  </si>
  <si>
    <t>CUST30710</t>
  </si>
  <si>
    <t>TKT472117</t>
  </si>
  <si>
    <t>CUST64266</t>
  </si>
  <si>
    <t>TKT136422</t>
  </si>
  <si>
    <t>CUST69798</t>
  </si>
  <si>
    <t>TKT473261</t>
  </si>
  <si>
    <t>TKT714872</t>
  </si>
  <si>
    <t>CUST64869</t>
  </si>
  <si>
    <t>TKT144372</t>
  </si>
  <si>
    <t>CUST53082</t>
  </si>
  <si>
    <t>TKT293052</t>
  </si>
  <si>
    <t>CUST32124</t>
  </si>
  <si>
    <t>TKT963423</t>
  </si>
  <si>
    <t>CUST77464</t>
  </si>
  <si>
    <t>TKT215246</t>
  </si>
  <si>
    <t>TKT118648</t>
  </si>
  <si>
    <t>CUST78696</t>
  </si>
  <si>
    <t>TKT626412</t>
  </si>
  <si>
    <t>TKT791387</t>
  </si>
  <si>
    <t>CUST54752</t>
  </si>
  <si>
    <t>TKT289035</t>
  </si>
  <si>
    <t>CUST73972</t>
  </si>
  <si>
    <t>TKT529859</t>
  </si>
  <si>
    <t>CUST51492</t>
  </si>
  <si>
    <t>TKT812474</t>
  </si>
  <si>
    <t>CUST46273</t>
  </si>
  <si>
    <t>TKT551034</t>
  </si>
  <si>
    <t>CUST83411</t>
  </si>
  <si>
    <t>TKT284937</t>
  </si>
  <si>
    <t>CUST86250</t>
  </si>
  <si>
    <t>TKT293906</t>
  </si>
  <si>
    <t>CUST60738</t>
  </si>
  <si>
    <t>TKT357270</t>
  </si>
  <si>
    <t>CUST11832</t>
  </si>
  <si>
    <t>TKT165081</t>
  </si>
  <si>
    <t>CUST78992</t>
  </si>
  <si>
    <t>TKT786241</t>
  </si>
  <si>
    <t>CUST61405</t>
  </si>
  <si>
    <t>TKT934061</t>
  </si>
  <si>
    <t>CUST15406</t>
  </si>
  <si>
    <t>TKT647693</t>
  </si>
  <si>
    <t>CUST29556</t>
  </si>
  <si>
    <t>TKT160100</t>
  </si>
  <si>
    <t>CUST68595</t>
  </si>
  <si>
    <t>TKT965504</t>
  </si>
  <si>
    <t>CUST16651</t>
  </si>
  <si>
    <t>TKT394236</t>
  </si>
  <si>
    <t>CUST60338</t>
  </si>
  <si>
    <t>TKT999568</t>
  </si>
  <si>
    <t>CUST10659</t>
  </si>
  <si>
    <t>TKT173122</t>
  </si>
  <si>
    <t>CUST55081</t>
  </si>
  <si>
    <t>TKT341124</t>
  </si>
  <si>
    <t>CUST84111</t>
  </si>
  <si>
    <t>TKT615639</t>
  </si>
  <si>
    <t>CUST28534</t>
  </si>
  <si>
    <t>TKT618325</t>
  </si>
  <si>
    <t>CUST10820</t>
  </si>
  <si>
    <t>TKT766273</t>
  </si>
  <si>
    <t>CUST29228</t>
  </si>
  <si>
    <t>TKT840315</t>
  </si>
  <si>
    <t>CUST44823</t>
  </si>
  <si>
    <t>TKT633244</t>
  </si>
  <si>
    <t>CUST91737</t>
  </si>
  <si>
    <t>TKT328425</t>
  </si>
  <si>
    <t>CUST14788</t>
  </si>
  <si>
    <t>TKT280743</t>
  </si>
  <si>
    <t>CUST21045</t>
  </si>
  <si>
    <t>TKT533761</t>
  </si>
  <si>
    <t>CUST90296</t>
  </si>
  <si>
    <t>TKT436921</t>
  </si>
  <si>
    <t>CUST98898</t>
  </si>
  <si>
    <t>TKT944263</t>
  </si>
  <si>
    <t>CUST16566</t>
  </si>
  <si>
    <t>TKT638012</t>
  </si>
  <si>
    <t>CUST39037</t>
  </si>
  <si>
    <t>TKT715488</t>
  </si>
  <si>
    <t>CUST99424</t>
  </si>
  <si>
    <t>TKT813428</t>
  </si>
  <si>
    <t>CUST39296</t>
  </si>
  <si>
    <t>TKT318043</t>
  </si>
  <si>
    <t>CUST63049</t>
  </si>
  <si>
    <t>TKT472189</t>
  </si>
  <si>
    <t>CUST47993</t>
  </si>
  <si>
    <t>TKT752450</t>
  </si>
  <si>
    <t>CUST14369</t>
  </si>
  <si>
    <t>TKT599328</t>
  </si>
  <si>
    <t>CUST32665</t>
  </si>
  <si>
    <t>TKT148473</t>
  </si>
  <si>
    <t>CUST33519</t>
  </si>
  <si>
    <t>TKT873684</t>
  </si>
  <si>
    <t>CUST71396</t>
  </si>
  <si>
    <t>TKT568170</t>
  </si>
  <si>
    <t>CUST56378</t>
  </si>
  <si>
    <t>TKT915165</t>
  </si>
  <si>
    <t>CUST16011</t>
  </si>
  <si>
    <t>TKT155342</t>
  </si>
  <si>
    <t>CUST57613</t>
  </si>
  <si>
    <t>TKT398927</t>
  </si>
  <si>
    <t>CUST43639</t>
  </si>
  <si>
    <t>TKT379203</t>
  </si>
  <si>
    <t>CUST56293</t>
  </si>
  <si>
    <t>TKT338457</t>
  </si>
  <si>
    <t>CUST36305</t>
  </si>
  <si>
    <t>TKT698157</t>
  </si>
  <si>
    <t>CUST84425</t>
  </si>
  <si>
    <t>TKT430777</t>
  </si>
  <si>
    <t>CUST63932</t>
  </si>
  <si>
    <t>TKT879762</t>
  </si>
  <si>
    <t>TKT114052</t>
  </si>
  <si>
    <t>CUST10011</t>
  </si>
  <si>
    <t>TKT434796</t>
  </si>
  <si>
    <t>CUST37747</t>
  </si>
  <si>
    <t>TKT471105</t>
  </si>
  <si>
    <t>CUST90661</t>
  </si>
  <si>
    <t>TKT106030</t>
  </si>
  <si>
    <t>CUST96689</t>
  </si>
  <si>
    <t>29-12-2022</t>
  </si>
  <si>
    <t>TKT291588</t>
  </si>
  <si>
    <t>CUST22524</t>
  </si>
  <si>
    <t>TKT107183</t>
  </si>
  <si>
    <t>CUST95770</t>
  </si>
  <si>
    <t>TKT521353</t>
  </si>
  <si>
    <t>CUST35066</t>
  </si>
  <si>
    <t>TKT598556</t>
  </si>
  <si>
    <t>CUST41029</t>
  </si>
  <si>
    <t>TKT273491</t>
  </si>
  <si>
    <t>CUST91790</t>
  </si>
  <si>
    <t>TKT475739</t>
  </si>
  <si>
    <t>CUST69080</t>
  </si>
  <si>
    <t>TKT626472</t>
  </si>
  <si>
    <t>CUST17235</t>
  </si>
  <si>
    <t>TKT577271</t>
  </si>
  <si>
    <t>CUST47041</t>
  </si>
  <si>
    <t>TKT432392</t>
  </si>
  <si>
    <t>CUST77118</t>
  </si>
  <si>
    <t>TKT616902</t>
  </si>
  <si>
    <t>CUST62303</t>
  </si>
  <si>
    <t>TKT866160</t>
  </si>
  <si>
    <t>CUST64525</t>
  </si>
  <si>
    <t>TKT279335</t>
  </si>
  <si>
    <t>CUST26836</t>
  </si>
  <si>
    <t>TKT641447</t>
  </si>
  <si>
    <t>TKT990231</t>
  </si>
  <si>
    <t>CUST69468</t>
  </si>
  <si>
    <t>TKT404472</t>
  </si>
  <si>
    <t>CUST87663</t>
  </si>
  <si>
    <t>TKT383676</t>
  </si>
  <si>
    <t>CUST62415</t>
  </si>
  <si>
    <t>TKT298529</t>
  </si>
  <si>
    <t>CUST87339</t>
  </si>
  <si>
    <t>TKT959572</t>
  </si>
  <si>
    <t>CUST56286</t>
  </si>
  <si>
    <t>TKT565338</t>
  </si>
  <si>
    <t>TKT203777</t>
  </si>
  <si>
    <t>CUST90809</t>
  </si>
  <si>
    <t>TKT863202</t>
  </si>
  <si>
    <t>CUST86707</t>
  </si>
  <si>
    <t>TKT838109</t>
  </si>
  <si>
    <t>CUST34582</t>
  </si>
  <si>
    <t>TKT570568</t>
  </si>
  <si>
    <t>CUST79877</t>
  </si>
  <si>
    <t>TKT766676</t>
  </si>
  <si>
    <t>CUST61385</t>
  </si>
  <si>
    <t>TKT406233</t>
  </si>
  <si>
    <t>CUST46289</t>
  </si>
  <si>
    <t>TKT277370</t>
  </si>
  <si>
    <t>CUST33433</t>
  </si>
  <si>
    <t>TKT680689</t>
  </si>
  <si>
    <t>CUST36538</t>
  </si>
  <si>
    <t>28-07-2024</t>
  </si>
  <si>
    <t>TKT646445</t>
  </si>
  <si>
    <t>CUST99327</t>
  </si>
  <si>
    <t>TKT906229</t>
  </si>
  <si>
    <t>CUST52165</t>
  </si>
  <si>
    <t>TKT965059</t>
  </si>
  <si>
    <t>CUST28047</t>
  </si>
  <si>
    <t>TKT369901</t>
  </si>
  <si>
    <t>CUST15803</t>
  </si>
  <si>
    <t>TKT714579</t>
  </si>
  <si>
    <t>CUST82780</t>
  </si>
  <si>
    <t>TKT644984</t>
  </si>
  <si>
    <t>CUST71823</t>
  </si>
  <si>
    <t>TKT604345</t>
  </si>
  <si>
    <t>CUST18939</t>
  </si>
  <si>
    <t>TKT872205</t>
  </si>
  <si>
    <t>CUST17009</t>
  </si>
  <si>
    <t>TKT114823</t>
  </si>
  <si>
    <t>TKT303222</t>
  </si>
  <si>
    <t>CUST49969</t>
  </si>
  <si>
    <t>TKT441104</t>
  </si>
  <si>
    <t>CUST89231</t>
  </si>
  <si>
    <t>TKT997068</t>
  </si>
  <si>
    <t>CUST59164</t>
  </si>
  <si>
    <t>TKT774276</t>
  </si>
  <si>
    <t>CUST87010</t>
  </si>
  <si>
    <t>TKT829295</t>
  </si>
  <si>
    <t>CUST66617</t>
  </si>
  <si>
    <t>TKT215267</t>
  </si>
  <si>
    <t>CUST42659</t>
  </si>
  <si>
    <t>TKT309030</t>
  </si>
  <si>
    <t>CUST77919</t>
  </si>
  <si>
    <t>TKT367480</t>
  </si>
  <si>
    <t>CUST98962</t>
  </si>
  <si>
    <t>TKT856879</t>
  </si>
  <si>
    <t>CUST26319</t>
  </si>
  <si>
    <t>TKT464425</t>
  </si>
  <si>
    <t>CUST74326</t>
  </si>
  <si>
    <t>TKT213091</t>
  </si>
  <si>
    <t>CUST20605</t>
  </si>
  <si>
    <t>TKT881704</t>
  </si>
  <si>
    <t>CUST55397</t>
  </si>
  <si>
    <t>TKT746195</t>
  </si>
  <si>
    <t>CUST74012</t>
  </si>
  <si>
    <t>TKT609462</t>
  </si>
  <si>
    <t>CUST42328</t>
  </si>
  <si>
    <t>TKT216035</t>
  </si>
  <si>
    <t>CUST73362</t>
  </si>
  <si>
    <t>TKT547306</t>
  </si>
  <si>
    <t>CUST31370</t>
  </si>
  <si>
    <t>TKT182011</t>
  </si>
  <si>
    <t>CUST21686</t>
  </si>
  <si>
    <t>TKT810388</t>
  </si>
  <si>
    <t>CUST55960</t>
  </si>
  <si>
    <t>TKT733257</t>
  </si>
  <si>
    <t>CUST19706</t>
  </si>
  <si>
    <t>TKT790471</t>
  </si>
  <si>
    <t>CUST69258</t>
  </si>
  <si>
    <t>TKT583727</t>
  </si>
  <si>
    <t>CUST78322</t>
  </si>
  <si>
    <t>TKT317312</t>
  </si>
  <si>
    <t>CUST19100</t>
  </si>
  <si>
    <t>TKT936904</t>
  </si>
  <si>
    <t>CUST18636</t>
  </si>
  <si>
    <t>TKT838857</t>
  </si>
  <si>
    <t>CUST60453</t>
  </si>
  <si>
    <t>TKT796513</t>
  </si>
  <si>
    <t>CUST88535</t>
  </si>
  <si>
    <t>TKT713776</t>
  </si>
  <si>
    <t>CUST45901</t>
  </si>
  <si>
    <t>TKT585914</t>
  </si>
  <si>
    <t>CUST13411</t>
  </si>
  <si>
    <t>TKT847357</t>
  </si>
  <si>
    <t>CUST41139</t>
  </si>
  <si>
    <t>TKT307626</t>
  </si>
  <si>
    <t>CUST47430</t>
  </si>
  <si>
    <t>TKT799131</t>
  </si>
  <si>
    <t>CUST85454</t>
  </si>
  <si>
    <t>TKT543636</t>
  </si>
  <si>
    <t>CUST78831</t>
  </si>
  <si>
    <t>TKT522000</t>
  </si>
  <si>
    <t>CUST46579</t>
  </si>
  <si>
    <t>TKT493565</t>
  </si>
  <si>
    <t>CUST94852</t>
  </si>
  <si>
    <t>TKT698918</t>
  </si>
  <si>
    <t>CUST31668</t>
  </si>
  <si>
    <t>TKT796655</t>
  </si>
  <si>
    <t>TKT904678</t>
  </si>
  <si>
    <t>CUST79898</t>
  </si>
  <si>
    <t>TKT908194</t>
  </si>
  <si>
    <t>CUST16080</t>
  </si>
  <si>
    <t>TKT932066</t>
  </si>
  <si>
    <t>CUST24438</t>
  </si>
  <si>
    <t>TKT635964</t>
  </si>
  <si>
    <t>CUST28027</t>
  </si>
  <si>
    <t>TKT996133</t>
  </si>
  <si>
    <t>CUST12632</t>
  </si>
  <si>
    <t>TKT325196</t>
  </si>
  <si>
    <t>CUST26360</t>
  </si>
  <si>
    <t>TKT411061</t>
  </si>
  <si>
    <t>CUST91228</t>
  </si>
  <si>
    <t>TKT308874</t>
  </si>
  <si>
    <t>CUST16401</t>
  </si>
  <si>
    <t>TKT943395</t>
  </si>
  <si>
    <t>CUST87279</t>
  </si>
  <si>
    <t>TKT124272</t>
  </si>
  <si>
    <t>CUST36227</t>
  </si>
  <si>
    <t>TKT859405</t>
  </si>
  <si>
    <t>CUST96314</t>
  </si>
  <si>
    <t>TKT984041</t>
  </si>
  <si>
    <t>TKT642259</t>
  </si>
  <si>
    <t>CUST81286</t>
  </si>
  <si>
    <t>TKT656770</t>
  </si>
  <si>
    <t>TKT835852</t>
  </si>
  <si>
    <t>CUST86735</t>
  </si>
  <si>
    <t>TKT310809</t>
  </si>
  <si>
    <t>CUST15038</t>
  </si>
  <si>
    <t>TKT224816</t>
  </si>
  <si>
    <t>CUST32232</t>
  </si>
  <si>
    <t>TKT259244</t>
  </si>
  <si>
    <t>TKT108227</t>
  </si>
  <si>
    <t>CUST26336</t>
  </si>
  <si>
    <t>TKT507008</t>
  </si>
  <si>
    <t>TKT214318</t>
  </si>
  <si>
    <t>CUST68331</t>
  </si>
  <si>
    <t>TKT632235</t>
  </si>
  <si>
    <t>CUST83616</t>
  </si>
  <si>
    <t>TKT243864</t>
  </si>
  <si>
    <t>CUST15490</t>
  </si>
  <si>
    <t>TKT857176</t>
  </si>
  <si>
    <t>CUST56729</t>
  </si>
  <si>
    <t>TKT935161</t>
  </si>
  <si>
    <t>CUST72015</t>
  </si>
  <si>
    <t>TKT512510</t>
  </si>
  <si>
    <t>CUST58416</t>
  </si>
  <si>
    <t>TKT786836</t>
  </si>
  <si>
    <t>TKT489376</t>
  </si>
  <si>
    <t>CUST87699</t>
  </si>
  <si>
    <t>TKT942072</t>
  </si>
  <si>
    <t>CUST54010</t>
  </si>
  <si>
    <t>TKT405424</t>
  </si>
  <si>
    <t>CUST78676</t>
  </si>
  <si>
    <t>18-04-2023</t>
  </si>
  <si>
    <t>TKT988589</t>
  </si>
  <si>
    <t>CUST72283</t>
  </si>
  <si>
    <t>TKT626164</t>
  </si>
  <si>
    <t>CUST89766</t>
  </si>
  <si>
    <t>TKT101565</t>
  </si>
  <si>
    <t>CUST95719</t>
  </si>
  <si>
    <t>TKT364340</t>
  </si>
  <si>
    <t>CUST28647</t>
  </si>
  <si>
    <t>TKT621254</t>
  </si>
  <si>
    <t>CUST16632</t>
  </si>
  <si>
    <t>TKT171112</t>
  </si>
  <si>
    <t>CUST29504</t>
  </si>
  <si>
    <t>TKT308661</t>
  </si>
  <si>
    <t>CUST13855</t>
  </si>
  <si>
    <t>TKT826861</t>
  </si>
  <si>
    <t>CUST31812</t>
  </si>
  <si>
    <t>TKT455765</t>
  </si>
  <si>
    <t>CUST84115</t>
  </si>
  <si>
    <t>TKT605782</t>
  </si>
  <si>
    <t>CUST13194</t>
  </si>
  <si>
    <t>TKT795157</t>
  </si>
  <si>
    <t>CUST63208</t>
  </si>
  <si>
    <t>TKT185076</t>
  </si>
  <si>
    <t>CUST55588</t>
  </si>
  <si>
    <t>TKT817222</t>
  </si>
  <si>
    <t>CUST21992</t>
  </si>
  <si>
    <t>31-10-2020</t>
  </si>
  <si>
    <t>TKT426964</t>
  </si>
  <si>
    <t>CUST91140</t>
  </si>
  <si>
    <t>TKT273419</t>
  </si>
  <si>
    <t>CUST99648</t>
  </si>
  <si>
    <t>TKT126901</t>
  </si>
  <si>
    <t>TKT297884</t>
  </si>
  <si>
    <t>CUST23091</t>
  </si>
  <si>
    <t>TKT673632</t>
  </si>
  <si>
    <t>CUST30186</t>
  </si>
  <si>
    <t>TKT258523</t>
  </si>
  <si>
    <t>CUST26306</t>
  </si>
  <si>
    <t>CUST51326</t>
  </si>
  <si>
    <t>TKT493328</t>
  </si>
  <si>
    <t>TKT277441</t>
  </si>
  <si>
    <t>CUST48232</t>
  </si>
  <si>
    <t>TKT301124</t>
  </si>
  <si>
    <t>CUST16055</t>
  </si>
  <si>
    <t>TKT945670</t>
  </si>
  <si>
    <t>CUST40636</t>
  </si>
  <si>
    <t>TKT606023</t>
  </si>
  <si>
    <t>CUST86663</t>
  </si>
  <si>
    <t>TKT375391</t>
  </si>
  <si>
    <t>CUST59183</t>
  </si>
  <si>
    <t>TKT267644</t>
  </si>
  <si>
    <t>CUST15639</t>
  </si>
  <si>
    <t>TKT492157</t>
  </si>
  <si>
    <t>CUST81883</t>
  </si>
  <si>
    <t>TKT404740</t>
  </si>
  <si>
    <t>CUST49685</t>
  </si>
  <si>
    <t>TKT441310</t>
  </si>
  <si>
    <t>CUST39116</t>
  </si>
  <si>
    <t>TKT145099</t>
  </si>
  <si>
    <t>CUST45210</t>
  </si>
  <si>
    <t>TKT787878</t>
  </si>
  <si>
    <t>CUST86068</t>
  </si>
  <si>
    <t>TKT651980</t>
  </si>
  <si>
    <t>CUST84206</t>
  </si>
  <si>
    <t>TKT148206</t>
  </si>
  <si>
    <t>CUST82104</t>
  </si>
  <si>
    <t>TKT933557</t>
  </si>
  <si>
    <t>CUST31521</t>
  </si>
  <si>
    <t>TKT737780</t>
  </si>
  <si>
    <t>CUST39845</t>
  </si>
  <si>
    <t>TKT254923</t>
  </si>
  <si>
    <t>CUST47851</t>
  </si>
  <si>
    <t>TKT428523</t>
  </si>
  <si>
    <t>CUST45056</t>
  </si>
  <si>
    <t>TKT238114</t>
  </si>
  <si>
    <t>CUST25288</t>
  </si>
  <si>
    <t>TKT933150</t>
  </si>
  <si>
    <t>CUST78708</t>
  </si>
  <si>
    <t>TKT308251</t>
  </si>
  <si>
    <t>CUST21534</t>
  </si>
  <si>
    <t>TKT431128</t>
  </si>
  <si>
    <t>CUST33690</t>
  </si>
  <si>
    <t>TKT626611</t>
  </si>
  <si>
    <t>CUST61509</t>
  </si>
  <si>
    <t>TKT365346</t>
  </si>
  <si>
    <t>TKT558423</t>
  </si>
  <si>
    <t>CUST95786</t>
  </si>
  <si>
    <t>TKT661118</t>
  </si>
  <si>
    <t>CUST46520</t>
  </si>
  <si>
    <t>TKT106277</t>
  </si>
  <si>
    <t>CUST11512</t>
  </si>
  <si>
    <t>TKT855663</t>
  </si>
  <si>
    <t>CUST59550</t>
  </si>
  <si>
    <t>TKT857872</t>
  </si>
  <si>
    <t>CUST55209</t>
  </si>
  <si>
    <t>TKT827499</t>
  </si>
  <si>
    <t>CUST18326</t>
  </si>
  <si>
    <t>TKT948339</t>
  </si>
  <si>
    <t>TKT506298</t>
  </si>
  <si>
    <t>CUST42416</t>
  </si>
  <si>
    <t>TKT664782</t>
  </si>
  <si>
    <t>CUST78298</t>
  </si>
  <si>
    <t>TKT406853</t>
  </si>
  <si>
    <t>CUST30425</t>
  </si>
  <si>
    <t>Total No. of Tickets</t>
  </si>
  <si>
    <t>Resolved Tickets</t>
  </si>
  <si>
    <t>16-02-2024 00:03:54</t>
  </si>
  <si>
    <t>15-12-2020 02:52:56</t>
  </si>
  <si>
    <t>20-07-2024 12:44:14</t>
  </si>
  <si>
    <t>21-12-2021 22:17:13</t>
  </si>
  <si>
    <t>30-06-2023 12:39:56</t>
  </si>
  <si>
    <t>21-03-2024 23:27:30</t>
  </si>
  <si>
    <t>19-06-2021 18:16:10</t>
  </si>
  <si>
    <t>16-05-2024 12:02:14</t>
  </si>
  <si>
    <t>17-10-2020 19:04:23</t>
  </si>
  <si>
    <t>21-11-2024 05:57:30</t>
  </si>
  <si>
    <t>15-03-2020 00:16:04</t>
  </si>
  <si>
    <t>25-07-2021 05:24:14</t>
  </si>
  <si>
    <t>25-12-2020 04:30:20</t>
  </si>
  <si>
    <t>18-06-2021 19:20:14</t>
  </si>
  <si>
    <t>29-09-2022 05:02:09</t>
  </si>
  <si>
    <t>24-01-2025 23:29:18</t>
  </si>
  <si>
    <t>26-09-2021 08:47:42</t>
  </si>
  <si>
    <t>30-01-2022 12:19:44</t>
  </si>
  <si>
    <t>30-08-2023 07:55:48</t>
  </si>
  <si>
    <t>19-10-2022 02:34:21</t>
  </si>
  <si>
    <t>13-12-2021 04:17:01</t>
  </si>
  <si>
    <t>19-08-2024 15:36:38</t>
  </si>
  <si>
    <t>13-03-2022 23:47:01</t>
  </si>
  <si>
    <t>14-01-2020 21:18:10</t>
  </si>
  <si>
    <t>21-04-2022 00:00:05</t>
  </si>
  <si>
    <t>17-07-2022 09:13:18</t>
  </si>
  <si>
    <t>19-03-2024 14:17:23</t>
  </si>
  <si>
    <t>31-01-2023 14:13:09</t>
  </si>
  <si>
    <t>26-01-2025 02:05:46</t>
  </si>
  <si>
    <t>22-08-2021 19:34:30</t>
  </si>
  <si>
    <t>31-08-2021 20:56:07</t>
  </si>
  <si>
    <t>23-10-2024 18:22:16</t>
  </si>
  <si>
    <t>18-05-2021 05:32:06</t>
  </si>
  <si>
    <t>15-05-2021 07:20:43</t>
  </si>
  <si>
    <t>19-09-2021 19:59:39</t>
  </si>
  <si>
    <t>22-08-2022 00:07:52</t>
  </si>
  <si>
    <t>21-12-2020 07:03:47</t>
  </si>
  <si>
    <t>22-06-2021 19:38:47</t>
  </si>
  <si>
    <t>18-08-2023 10:35:47</t>
  </si>
  <si>
    <t>24-01-2022 12:48:40</t>
  </si>
  <si>
    <t>22-05-2022 09:36:36</t>
  </si>
  <si>
    <t>30-10-2023 06:26:26</t>
  </si>
  <si>
    <t>14-11-2024 12:13:57</t>
  </si>
  <si>
    <t>13-03-2021 13:30:42</t>
  </si>
  <si>
    <t>28-06-2022 13:33:26</t>
  </si>
  <si>
    <t>17-10-2020 23:41:21</t>
  </si>
  <si>
    <t>28-03-2021 23:01:25</t>
  </si>
  <si>
    <t>18-02-2021 20:34:57</t>
  </si>
  <si>
    <t>13-02-2021 08:39:27</t>
  </si>
  <si>
    <t>29-02-2024 21:26:13</t>
  </si>
  <si>
    <t>19-02-2024 09:50:53</t>
  </si>
  <si>
    <t>15-05-2024 21:49:10</t>
  </si>
  <si>
    <t>27-01-2022 01:25:59</t>
  </si>
  <si>
    <t>30-06-2020 13:52:12</t>
  </si>
  <si>
    <t>22-08-2022 23:26:06</t>
  </si>
  <si>
    <t>19-11-2024 19:38:59</t>
  </si>
  <si>
    <t>19-08-2024 09:01:55</t>
  </si>
  <si>
    <t>24-06-2020 03:52:02</t>
  </si>
  <si>
    <t>17-06-2023 13:06:11</t>
  </si>
  <si>
    <t>18-09-2024 15:11:04</t>
  </si>
  <si>
    <t>26-01-2020 01:22:44</t>
  </si>
  <si>
    <t>16-08-2022 11:22:54</t>
  </si>
  <si>
    <t>31-05-2020 22:38:58</t>
  </si>
  <si>
    <t>25-12-2022 07:18:57</t>
  </si>
  <si>
    <t>20-04-2020 05:17:59</t>
  </si>
  <si>
    <t>26-09-2024 15:28:39</t>
  </si>
  <si>
    <t>27-09-2020 18:56:30</t>
  </si>
  <si>
    <t>23-11-2022 04:29:06</t>
  </si>
  <si>
    <t>13-02-2020 09:01:50</t>
  </si>
  <si>
    <t>29-01-2021 12:37:35</t>
  </si>
  <si>
    <t>31-07-2023 15:25:30</t>
  </si>
  <si>
    <t>28-08-2023 13:31:38</t>
  </si>
  <si>
    <t>21-06-2020 01:12:47</t>
  </si>
  <si>
    <t>23-10-2024 03:00:03</t>
  </si>
  <si>
    <t>20-01-2021 15:00:34</t>
  </si>
  <si>
    <t>31-10-2023 13:01:41</t>
  </si>
  <si>
    <t>24-03-2020 18:26:04</t>
  </si>
  <si>
    <t>28-02-2023 19:23:06</t>
  </si>
  <si>
    <t>17-10-2022 17:03:57</t>
  </si>
  <si>
    <t>15-10-2022 06:39:14</t>
  </si>
  <si>
    <t>31-07-2021 17:13:38</t>
  </si>
  <si>
    <t>17-01-2021 23:42:49</t>
  </si>
  <si>
    <t>25-09-2024 00:43:12</t>
  </si>
  <si>
    <t>19-08-2020 17:44:05</t>
  </si>
  <si>
    <t>28-11-2021 03:12:07</t>
  </si>
  <si>
    <t>18-06-2023 08:28:17</t>
  </si>
  <si>
    <t>14-11-2024 02:07:03</t>
  </si>
  <si>
    <t>21-12-2024 09:53:47</t>
  </si>
  <si>
    <t>24-03-2023 13:22:01</t>
  </si>
  <si>
    <t>16-10-2021 17:17:38</t>
  </si>
  <si>
    <t>17-01-2020 07:26:28</t>
  </si>
  <si>
    <t>18-10-2022 08:24:16</t>
  </si>
  <si>
    <t>30-06-2021 13:23:43</t>
  </si>
  <si>
    <t>29-04-2023 21:13:13</t>
  </si>
  <si>
    <t>22-08-2024 10:14:47</t>
  </si>
  <si>
    <t>15-12-2020 04:55:29</t>
  </si>
  <si>
    <t>16-12-2021 07:09:06</t>
  </si>
  <si>
    <t>24-04-2024 04:45:55</t>
  </si>
  <si>
    <t>26-02-2020 23:04:54</t>
  </si>
  <si>
    <t>24-02-2022 04:36:15</t>
  </si>
  <si>
    <t>17-12-2020 04:51:15</t>
  </si>
  <si>
    <t>27-02-2023 23:53:24</t>
  </si>
  <si>
    <t>19-03-2020 22:37:00</t>
  </si>
  <si>
    <t>25-11-2024 16:17:32</t>
  </si>
  <si>
    <t>25-03-2022 19:58:41</t>
  </si>
  <si>
    <t>15-08-2020 15:20:47</t>
  </si>
  <si>
    <t>30-01-2020 04:27:11</t>
  </si>
  <si>
    <t>27-08-2024 08:29:57</t>
  </si>
  <si>
    <t>29-10-2020 20:49:59</t>
  </si>
  <si>
    <t>13-01-2024 14:12:01</t>
  </si>
  <si>
    <t>30-03-2024 01:45:26</t>
  </si>
  <si>
    <t>14-02-2023 10:19:21</t>
  </si>
  <si>
    <t>17-03-2021 01:05:42</t>
  </si>
  <si>
    <t>15-10-2022 13:03:22</t>
  </si>
  <si>
    <t>16-12-2021 09:11:36</t>
  </si>
  <si>
    <t>26-10-2023 16:35:56</t>
  </si>
  <si>
    <t>19-10-2024 21:48:15</t>
  </si>
  <si>
    <t>31-01-2023 20:48:22</t>
  </si>
  <si>
    <t>20-07-2023 22:56:17</t>
  </si>
  <si>
    <t>14-03-2020 23:49:36</t>
  </si>
  <si>
    <t>18-08-2023 22:01:02</t>
  </si>
  <si>
    <t>25-11-2023 21:39:37</t>
  </si>
  <si>
    <t>20-05-2024 16:40:14</t>
  </si>
  <si>
    <t>19-08-2022 12:53:36</t>
  </si>
  <si>
    <t>15-02-2024 16:52:53</t>
  </si>
  <si>
    <t>27-12-2020 08:05:17</t>
  </si>
  <si>
    <t>15-11-2022 00:43:43</t>
  </si>
  <si>
    <t>13-10-2021 11:08:16</t>
  </si>
  <si>
    <t>19-04-2024 03:33:06</t>
  </si>
  <si>
    <t>27-12-2022 22:49:42</t>
  </si>
  <si>
    <t>23-03-2024 04:17:47</t>
  </si>
  <si>
    <t>20-08-2020 00:50:31</t>
  </si>
  <si>
    <t>21-10-2023 09:35:35</t>
  </si>
  <si>
    <t>25-03-2024 21:00:10</t>
  </si>
  <si>
    <t>22-07-2020 22:51:46</t>
  </si>
  <si>
    <t>26-06-2024 11:06:34</t>
  </si>
  <si>
    <t>23-10-2023 05:46:47</t>
  </si>
  <si>
    <t>14-08-2024 07:59:31</t>
  </si>
  <si>
    <t>14-01-2022 22:14:52</t>
  </si>
  <si>
    <t>18-07-2024 17:03:15</t>
  </si>
  <si>
    <t>20-09-2024 08:20:15</t>
  </si>
  <si>
    <t>24-10-2022 15:49:34</t>
  </si>
  <si>
    <t>14-11-2024 22:20:37</t>
  </si>
  <si>
    <t>24-03-2023 23:00:01</t>
  </si>
  <si>
    <t>21-06-2021 20:49:54</t>
  </si>
  <si>
    <t>30-07-2024 07:17:39</t>
  </si>
  <si>
    <t>25-04-2021 01:52:09</t>
  </si>
  <si>
    <t>17-01-2022 01:01:29</t>
  </si>
  <si>
    <t>18-12-2023 21:38:06</t>
  </si>
  <si>
    <t>16-04-2020 10:32:20</t>
  </si>
  <si>
    <t>29-01-2021 18:41:57</t>
  </si>
  <si>
    <t>13-01-2022 05:10:54</t>
  </si>
  <si>
    <t>31-03-2021 09:16:25</t>
  </si>
  <si>
    <t>15-07-2020 08:24:27</t>
  </si>
  <si>
    <t>15-10-2023 22:03:30</t>
  </si>
  <si>
    <t>28-05-2020 17:54:31</t>
  </si>
  <si>
    <t>29-09-2024 09:01:06</t>
  </si>
  <si>
    <t>30-08-2020 06:37:08</t>
  </si>
  <si>
    <t>26-11-2024 01:38:32</t>
  </si>
  <si>
    <t>24-02-2022 05:34:16</t>
  </si>
  <si>
    <t>22-03-2020 09:49:22</t>
  </si>
  <si>
    <t>25-02-2024 21:33:54</t>
  </si>
  <si>
    <t>15-04-2021 23:56:53</t>
  </si>
  <si>
    <t>18-03-2023 14:58:28</t>
  </si>
  <si>
    <t>26-09-2021 21:47:10</t>
  </si>
  <si>
    <t>25-09-2023 04:04:49</t>
  </si>
  <si>
    <t>27-02-2020 04:56:08</t>
  </si>
  <si>
    <t>22-06-2022 15:22:54</t>
  </si>
  <si>
    <t>16-11-2023 16:56:34</t>
  </si>
  <si>
    <t>17-02-2021 01:48:17</t>
  </si>
  <si>
    <t>19-02-2021 20:50:53</t>
  </si>
  <si>
    <t>27-09-2021 00:01:16</t>
  </si>
  <si>
    <t>18-04-2020 21:13:41</t>
  </si>
  <si>
    <t>18-06-2024 06:12:15</t>
  </si>
  <si>
    <t>27-09-2022 06:52:52</t>
  </si>
  <si>
    <t>15-08-2023 16:56:37</t>
  </si>
  <si>
    <t>30-03-2021 07:45:56</t>
  </si>
  <si>
    <t>19-03-2024 22:17:43</t>
  </si>
  <si>
    <t>24-05-2021 10:06:08</t>
  </si>
  <si>
    <t>22-12-2020 05:21:50</t>
  </si>
  <si>
    <t>15-10-2024 17:50:56</t>
  </si>
  <si>
    <t>18-02-2023 11:29:25</t>
  </si>
  <si>
    <t>28-08-2023 23:09:21</t>
  </si>
  <si>
    <t>16-08-2022 01:35:30</t>
  </si>
  <si>
    <t>28-08-2023 06:12:55</t>
  </si>
  <si>
    <t>25-09-2024 16:45:30</t>
  </si>
  <si>
    <t>14-04-2024 10:59:45</t>
  </si>
  <si>
    <t>31-07-2024 09:55:00</t>
  </si>
  <si>
    <t>16-01-2022 06:25:42</t>
  </si>
  <si>
    <t>23-03-2023 12:45:57</t>
  </si>
  <si>
    <t>19-11-2023 22:36:37</t>
  </si>
  <si>
    <t>25-01-2024 22:11:21</t>
  </si>
  <si>
    <t>13-08-2023 22:32:19</t>
  </si>
  <si>
    <t>28-11-2023 20:55:06</t>
  </si>
  <si>
    <t>28-02-2022 16:16:49</t>
  </si>
  <si>
    <t>15-10-2024 19:26:07</t>
  </si>
  <si>
    <t>20-07-2024 18:50:54</t>
  </si>
  <si>
    <t>23-01-2024 16:59:59</t>
  </si>
  <si>
    <t>15-11-2023 18:50:40</t>
  </si>
  <si>
    <t>22-10-2024 12:51:59</t>
  </si>
  <si>
    <t>15-11-2021 05:39:04</t>
  </si>
  <si>
    <t>24-11-2022 12:50:52</t>
  </si>
  <si>
    <t>29-09-2022 03:18:13</t>
  </si>
  <si>
    <t>26-05-2020 13:12:52</t>
  </si>
  <si>
    <t>19-02-2021 16:35:41</t>
  </si>
  <si>
    <t>14-04-2020 09:17:01</t>
  </si>
  <si>
    <t>18-04-2021 00:51:57</t>
  </si>
  <si>
    <t>13-04-2022 10:09:39</t>
  </si>
  <si>
    <t>18-04-2021 01:20:10</t>
  </si>
  <si>
    <t>13-02-2023 23:05:02</t>
  </si>
  <si>
    <t>21-08-2023 22:46:22</t>
  </si>
  <si>
    <t>23-01-2021 00:20:06</t>
  </si>
  <si>
    <t>20-07-2023 20:07:54</t>
  </si>
  <si>
    <t>27-10-2020 18:10:26</t>
  </si>
  <si>
    <t>19-11-2022 03:48:00</t>
  </si>
  <si>
    <t>25-06-2023 00:02:20</t>
  </si>
  <si>
    <t>16-05-2023 04:10:00</t>
  </si>
  <si>
    <t>16-02-2023 09:14:43</t>
  </si>
  <si>
    <t>18-06-2020 21:05:25</t>
  </si>
  <si>
    <t>31-03-2020 07:00:17</t>
  </si>
  <si>
    <t>13-03-2023 22:02:07</t>
  </si>
  <si>
    <t>28-05-2021 15:51:39</t>
  </si>
  <si>
    <t>16-06-2022 08:39:05</t>
  </si>
  <si>
    <t>17-10-2024 01:15:42</t>
  </si>
  <si>
    <t>15-06-2023 21:14:30</t>
  </si>
  <si>
    <t>21-12-2020 18:44:48</t>
  </si>
  <si>
    <t>22-09-2021 14:41:48</t>
  </si>
  <si>
    <t>17-11-2023 17:05:27</t>
  </si>
  <si>
    <t>15-03-2020 23:01:16</t>
  </si>
  <si>
    <t>18-12-2022 00:44:33</t>
  </si>
  <si>
    <t>13-01-2024 09:56:06</t>
  </si>
  <si>
    <t>29-11-2023 02:48:35</t>
  </si>
  <si>
    <t>15-10-2020 19:10:49</t>
  </si>
  <si>
    <t>18-07-2023 19:53:19</t>
  </si>
  <si>
    <t>16-11-2022 21:19:26</t>
  </si>
  <si>
    <t>30-09-2024 00:31:47</t>
  </si>
  <si>
    <t>25-08-2020 08:29:10</t>
  </si>
  <si>
    <t>23-09-2021 07:33:51</t>
  </si>
  <si>
    <t>15-11-2024 14:32:32</t>
  </si>
  <si>
    <t>31-07-2020 00:09:32</t>
  </si>
  <si>
    <t>29-01-2023 03:49:07</t>
  </si>
  <si>
    <t>18-07-2024 12:04:40</t>
  </si>
  <si>
    <t>27-05-2024 09:10:39</t>
  </si>
  <si>
    <t>27-10-2024 03:23:12</t>
  </si>
  <si>
    <t>27-02-2021 18:59:18</t>
  </si>
  <si>
    <t>15-01-2023 05:47:06</t>
  </si>
  <si>
    <t>21-02-2022 02:21:12</t>
  </si>
  <si>
    <t>15-03-2024 00:55:28</t>
  </si>
  <si>
    <t>28-07-2020 10:21:12</t>
  </si>
  <si>
    <t>22-02-2020 06:21:02</t>
  </si>
  <si>
    <t>16-12-2024 15:55:07</t>
  </si>
  <si>
    <t>25-12-2023 13:58:50</t>
  </si>
  <si>
    <t>14-10-2022 19:51:30</t>
  </si>
  <si>
    <t>18-11-2021 09:06:43</t>
  </si>
  <si>
    <t>18-08-2022 06:48:54</t>
  </si>
  <si>
    <t>28-04-2021 22:38:20</t>
  </si>
  <si>
    <t>15-02-2020 13:54:17</t>
  </si>
  <si>
    <t>31-08-2022 05:19:13</t>
  </si>
  <si>
    <t>23-08-2022 01:50:52</t>
  </si>
  <si>
    <t>17-09-2020 15:54:26</t>
  </si>
  <si>
    <t>30-05-2020 05:56:59</t>
  </si>
  <si>
    <t>21-02-2022 22:16:37</t>
  </si>
  <si>
    <t>19-07-2020 15:47:27</t>
  </si>
  <si>
    <t>18-02-2020 04:20:34</t>
  </si>
  <si>
    <t>22-06-2024 05:21:45</t>
  </si>
  <si>
    <t>16-05-2022 21:40:17</t>
  </si>
  <si>
    <t>24-01-2022 01:18:41</t>
  </si>
  <si>
    <t>28-09-2022 06:09:18</t>
  </si>
  <si>
    <t>24-06-2022 00:22:49</t>
  </si>
  <si>
    <t>13-06-2023 00:52:48</t>
  </si>
  <si>
    <t>22-11-2022 08:08:48</t>
  </si>
  <si>
    <t>29-07-2020 13:16:26</t>
  </si>
  <si>
    <t>13-04-2021 03:57:22</t>
  </si>
  <si>
    <t>29-05-2023 23:40:21</t>
  </si>
  <si>
    <t>27-10-2024 20:36:19</t>
  </si>
  <si>
    <t>15-09-2022 13:31:10</t>
  </si>
  <si>
    <t>18-09-2020 10:20:44</t>
  </si>
  <si>
    <t>27-09-2021 14:11:20</t>
  </si>
  <si>
    <t>18-07-2021 08:37:21</t>
  </si>
  <si>
    <t>22-05-2024 18:51:22</t>
  </si>
  <si>
    <t>21-12-2023 19:41:18</t>
  </si>
  <si>
    <t>31-10-2021 06:36:25</t>
  </si>
  <si>
    <t>21-01-2025 20:58:34</t>
  </si>
  <si>
    <t>28-08-2022 19:31:28</t>
  </si>
  <si>
    <t>16-01-2022 14:39:06</t>
  </si>
  <si>
    <t>20-10-2022 15:32:03</t>
  </si>
  <si>
    <t>25-03-2022 23:59:42</t>
  </si>
  <si>
    <t>14-02-2024 10:57:53</t>
  </si>
  <si>
    <t>23-01-2022 05:53:28</t>
  </si>
  <si>
    <t>19-12-2024 18:44:11</t>
  </si>
  <si>
    <t>18-10-2022 22:53:50</t>
  </si>
  <si>
    <t>13-03-2020 14:40:32</t>
  </si>
  <si>
    <t>26-10-2020 11:03:39</t>
  </si>
  <si>
    <t>13-08-2020 06:55:46</t>
  </si>
  <si>
    <t>25-04-2021 04:08:03</t>
  </si>
  <si>
    <t>20-06-2021 01:06:46</t>
  </si>
  <si>
    <t>15-04-2022 05:28:21</t>
  </si>
  <si>
    <t>18-11-2024 09:08:49</t>
  </si>
  <si>
    <t>24-11-2020 01:25:45</t>
  </si>
  <si>
    <t>29-10-2020 18:12:43</t>
  </si>
  <si>
    <t>28-11-2020 08:13:16</t>
  </si>
  <si>
    <t>25-06-2020 15:06:12</t>
  </si>
  <si>
    <t>21-08-2024 06:39:55</t>
  </si>
  <si>
    <t>18-11-2023 17:43:30</t>
  </si>
  <si>
    <t>29-05-2021 19:49:48</t>
  </si>
  <si>
    <t>28-09-2021 13:16:53</t>
  </si>
  <si>
    <t>23-04-2021 07:09:26</t>
  </si>
  <si>
    <t>26-04-2023 09:23:11</t>
  </si>
  <si>
    <t>23-04-2020 17:50:10</t>
  </si>
  <si>
    <t>15-04-2020 18:57:27</t>
  </si>
  <si>
    <t>29-10-2023 00:56:58</t>
  </si>
  <si>
    <t>24-09-2022 04:50:43</t>
  </si>
  <si>
    <t>19-12-2021 07:26:02</t>
  </si>
  <si>
    <t>25-05-2022 04:25:48</t>
  </si>
  <si>
    <t>29-12-2021 00:00:07</t>
  </si>
  <si>
    <t>19-03-2023 01:28:01</t>
  </si>
  <si>
    <t>22-08-2024 09:18:13</t>
  </si>
  <si>
    <t>28-03-2022 23:39:40</t>
  </si>
  <si>
    <t>30-06-2022 01:33:39</t>
  </si>
  <si>
    <t>25-09-2021 22:59:51</t>
  </si>
  <si>
    <t>22-02-2023 08:29:26</t>
  </si>
  <si>
    <t>25-05-2022 16:43:28</t>
  </si>
  <si>
    <t>16-04-2024 04:20:23</t>
  </si>
  <si>
    <t>26-05-2021 16:07:51</t>
  </si>
  <si>
    <t>28-08-2023 13:28:02</t>
  </si>
  <si>
    <t>24-05-2023 20:57:09</t>
  </si>
  <si>
    <t>21-11-2021 23:41:36</t>
  </si>
  <si>
    <t>28-11-2024 00:00:36</t>
  </si>
  <si>
    <t>31-07-2024 07:40:12</t>
  </si>
  <si>
    <t>26-09-2022 06:12:43</t>
  </si>
  <si>
    <t>25-08-2021 06:03:53</t>
  </si>
  <si>
    <t>17-06-2022 09:45:25</t>
  </si>
  <si>
    <t>13-07-2020 23:24:59</t>
  </si>
  <si>
    <t>17-11-2023 07:22:38</t>
  </si>
  <si>
    <t>13-05-2024 09:47:02</t>
  </si>
  <si>
    <t>19-11-2022 23:58:46</t>
  </si>
  <si>
    <t>30-12-2024 00:09:39</t>
  </si>
  <si>
    <t>19-02-2023 05:42:52</t>
  </si>
  <si>
    <t>20-04-2021 14:25:42</t>
  </si>
  <si>
    <t>23-09-2020 12:48:59</t>
  </si>
  <si>
    <t>19-06-2023 12:59:33</t>
  </si>
  <si>
    <t>16-03-2023 09:30:44</t>
  </si>
  <si>
    <t>19-07-2023 07:08:10</t>
  </si>
  <si>
    <t>25-07-2024 10:39:43</t>
  </si>
  <si>
    <t>20-08-2021 03:25:35</t>
  </si>
  <si>
    <t>21-10-2022 03:52:03</t>
  </si>
  <si>
    <t>18-12-2024 19:14:11</t>
  </si>
  <si>
    <t>29-04-2020 23:49:56</t>
  </si>
  <si>
    <t>23-08-2021 15:15:49</t>
  </si>
  <si>
    <t>24-01-2024 05:54:09</t>
  </si>
  <si>
    <t>24-11-2024 22:06:23</t>
  </si>
  <si>
    <t>29-05-2022 15:16:44</t>
  </si>
  <si>
    <t>21-02-2021 02:47:06</t>
  </si>
  <si>
    <t>27-05-2024 14:01:26</t>
  </si>
  <si>
    <t>19-10-2023 23:25:00</t>
  </si>
  <si>
    <t>25-11-2020 13:36:43</t>
  </si>
  <si>
    <t>22-11-2021 10:02:16</t>
  </si>
  <si>
    <t>17-07-2020 02:46:00</t>
  </si>
  <si>
    <t>27-05-2023 03:13:22</t>
  </si>
  <si>
    <t>31-08-2020 20:08:53</t>
  </si>
  <si>
    <t>13-10-2024 17:37:09</t>
  </si>
  <si>
    <t>15-10-2024 02:38:29</t>
  </si>
  <si>
    <t>13-06-2022 06:52:32</t>
  </si>
  <si>
    <t>14-02-2020 00:42:35</t>
  </si>
  <si>
    <t>27-10-2021 13:23:39</t>
  </si>
  <si>
    <t>23-02-2021 02:28:37</t>
  </si>
  <si>
    <t>24-04-2021 22:36:26</t>
  </si>
  <si>
    <t>17-08-2020 17:15:34</t>
  </si>
  <si>
    <t>30-06-2024 13:25:58</t>
  </si>
  <si>
    <t>13-02-2024 18:37:26</t>
  </si>
  <si>
    <t>25-04-2024 14:10:44</t>
  </si>
  <si>
    <t>20-05-2024 19:27:58</t>
  </si>
  <si>
    <t>22-12-2020 09:15:43</t>
  </si>
  <si>
    <t>20-09-2024 16:10:35</t>
  </si>
  <si>
    <t>24-06-2021 04:24:28</t>
  </si>
  <si>
    <t>23-12-2024 07:36:31</t>
  </si>
  <si>
    <t>25-12-2024 07:35:58</t>
  </si>
  <si>
    <t>22-09-2020 10:47:52</t>
  </si>
  <si>
    <t>20-08-2023 21:26:19</t>
  </si>
  <si>
    <t>23-05-2024 05:33:39</t>
  </si>
  <si>
    <t>22-08-2023 19:00:39</t>
  </si>
  <si>
    <t>24-11-2022 05:29:43</t>
  </si>
  <si>
    <t>15-02-2023 06:46:34</t>
  </si>
  <si>
    <t>27-02-2021 23:03:54</t>
  </si>
  <si>
    <t>21-10-2024 05:02:37</t>
  </si>
  <si>
    <t>15-09-2020 08:25:04</t>
  </si>
  <si>
    <t>19-07-2021 11:29:02</t>
  </si>
  <si>
    <t>30-09-2023 02:38:51</t>
  </si>
  <si>
    <t>28-02-2021 10:21:31</t>
  </si>
  <si>
    <t>24-09-2023 07:06:23</t>
  </si>
  <si>
    <t>17-09-2022 10:00:05</t>
  </si>
  <si>
    <t>21-09-2021 12:08:14</t>
  </si>
  <si>
    <t>30-08-2022 21:57:45</t>
  </si>
  <si>
    <t>17-07-2020 16:33:33</t>
  </si>
  <si>
    <t>23-11-2022 21:09:18</t>
  </si>
  <si>
    <t>13-08-2022 17:50:21</t>
  </si>
  <si>
    <t>24-11-2020 01:38:35</t>
  </si>
  <si>
    <t>25-08-2022 01:32:04</t>
  </si>
  <si>
    <t>29-08-2021 15:04:48</t>
  </si>
  <si>
    <t>31-10-2021 20:42:59</t>
  </si>
  <si>
    <t>18-06-2021 19:03:04</t>
  </si>
  <si>
    <t>29-03-2024 23:23:54</t>
  </si>
  <si>
    <t>15-11-2024 09:11:38</t>
  </si>
  <si>
    <t>24-08-2023 07:51:38</t>
  </si>
  <si>
    <t>26-03-2021 21:22:20</t>
  </si>
  <si>
    <t>21-06-2021 10:08:49</t>
  </si>
  <si>
    <t>20-07-2021 08:30:56</t>
  </si>
  <si>
    <t>23-12-2022 21:28:03</t>
  </si>
  <si>
    <t>29-11-2020 05:50:21</t>
  </si>
  <si>
    <t>22-09-2023 15:31:08</t>
  </si>
  <si>
    <t>17-06-2022 12:59:09</t>
  </si>
  <si>
    <t>23-05-2022 00:22:09</t>
  </si>
  <si>
    <t>30-09-2021 08:08:37</t>
  </si>
  <si>
    <t>30-11-2023 23:57:49</t>
  </si>
  <si>
    <t>14-12-2024 04:32:23</t>
  </si>
  <si>
    <t>30-07-2024 13:50:23</t>
  </si>
  <si>
    <t>15-11-2020 18:49:02</t>
  </si>
  <si>
    <t>16-10-2022 01:02:47</t>
  </si>
  <si>
    <t>25-12-2024 04:34:39</t>
  </si>
  <si>
    <t>22-10-2024 20:30:23</t>
  </si>
  <si>
    <t>14-03-2023 12:27:30</t>
  </si>
  <si>
    <t>15-11-2023 21:15:42</t>
  </si>
  <si>
    <t>17-06-2024 19:02:16</t>
  </si>
  <si>
    <t>24-04-2021 03:22:20</t>
  </si>
  <si>
    <t>23-08-2020 08:58:44</t>
  </si>
  <si>
    <t>26-06-2024 07:35:35</t>
  </si>
  <si>
    <t>22-11-2020 03:46:43</t>
  </si>
  <si>
    <t>25-12-2020 01:12:02</t>
  </si>
  <si>
    <t>26-10-2022 21:05:59</t>
  </si>
  <si>
    <t>14-09-2020 19:43:24</t>
  </si>
  <si>
    <t>22-09-2023 03:00:38</t>
  </si>
  <si>
    <t>28-01-2023 00:22:48</t>
  </si>
  <si>
    <t>26-07-2022 05:57:50</t>
  </si>
  <si>
    <t>19-03-2022 07:56:45</t>
  </si>
  <si>
    <t>20-08-2022 09:54:57</t>
  </si>
  <si>
    <t>14-12-2022 11:49:33</t>
  </si>
  <si>
    <t>17-05-2021 12:24:52</t>
  </si>
  <si>
    <t>14-11-2024 08:04:38</t>
  </si>
  <si>
    <t>14-09-2022 15:34:36</t>
  </si>
  <si>
    <t>31-03-2024 16:14:18</t>
  </si>
  <si>
    <t>19-02-2020 08:38:00</t>
  </si>
  <si>
    <t>23-01-2024 21:40:41</t>
  </si>
  <si>
    <t>28-08-2024 16:21:22</t>
  </si>
  <si>
    <t>28-07-2022 18:48:24</t>
  </si>
  <si>
    <t>20-02-2020 03:19:19</t>
  </si>
  <si>
    <t>17-02-2023 01:34:03</t>
  </si>
  <si>
    <t>17-05-2022 13:12:20</t>
  </si>
  <si>
    <t>18-11-2021 19:11:34</t>
  </si>
  <si>
    <t>26-09-2021 18:42:59</t>
  </si>
  <si>
    <t>31-03-2023 02:43:24</t>
  </si>
  <si>
    <t>29-01-2022 12:53:05</t>
  </si>
  <si>
    <t>28-12-2022 09:25:32</t>
  </si>
  <si>
    <t>26-01-2024 03:48:36</t>
  </si>
  <si>
    <t>18-10-2024 22:53:22</t>
  </si>
  <si>
    <t>13-09-2021 03:15:45</t>
  </si>
  <si>
    <t>30-07-2023 20:04:40</t>
  </si>
  <si>
    <t>13-01-2022 04:29:28</t>
  </si>
  <si>
    <t>14-11-2022 13:45:29</t>
  </si>
  <si>
    <t>21-04-2023 10:10:25</t>
  </si>
  <si>
    <t>21-05-2021 06:06:36</t>
  </si>
  <si>
    <t>30-09-2020 10:25:52</t>
  </si>
  <si>
    <t>22-07-2022 14:42:19</t>
  </si>
  <si>
    <t>26-05-2020 17:13:56</t>
  </si>
  <si>
    <t>18-05-2024 13:40:04</t>
  </si>
  <si>
    <t>28-07-2021 09:25:40</t>
  </si>
  <si>
    <t>24-10-2021 06:58:38</t>
  </si>
  <si>
    <t>19-11-2020 03:55:17</t>
  </si>
  <si>
    <t>22-04-2021 13:43:13</t>
  </si>
  <si>
    <t>26-09-2020 16:57:04</t>
  </si>
  <si>
    <t>14-01-2021 02:24:02</t>
  </si>
  <si>
    <t>18-02-2022 13:40:06</t>
  </si>
  <si>
    <t>29-07-2023 18:13:34</t>
  </si>
  <si>
    <t>22-07-2021 01:45:11</t>
  </si>
  <si>
    <t>20-07-2023 00:30:55</t>
  </si>
  <si>
    <t>20-03-2024 01:09:04</t>
  </si>
  <si>
    <t>24-03-2021 02:50:15</t>
  </si>
  <si>
    <t>21-09-2022 03:21:51</t>
  </si>
  <si>
    <t>26-10-2020 21:17:35</t>
  </si>
  <si>
    <t>17-01-2021 19:49:34</t>
  </si>
  <si>
    <t>25-08-2021 10:51:58</t>
  </si>
  <si>
    <t>31-07-2021 10:42:21</t>
  </si>
  <si>
    <t>15-02-2024 20:14:06</t>
  </si>
  <si>
    <t>27-09-2022 19:27:57</t>
  </si>
  <si>
    <t>29-05-2022 04:27:52</t>
  </si>
  <si>
    <t>25-08-2022 04:56:37</t>
  </si>
  <si>
    <t>17-06-2024 06:30:45</t>
  </si>
  <si>
    <t>26-12-2024 02:41:38</t>
  </si>
  <si>
    <t>31-10-2023 11:36:07</t>
  </si>
  <si>
    <t>26-11-2020 11:05:31</t>
  </si>
  <si>
    <t>21-03-2023 16:53:32</t>
  </si>
  <si>
    <t>25-10-2023 16:39:46</t>
  </si>
  <si>
    <t>22-11-2023 00:39:06</t>
  </si>
  <si>
    <t>16-09-2021 18:06:06</t>
  </si>
  <si>
    <t>19-06-2020 00:49:18</t>
  </si>
  <si>
    <t>21-07-2020 08:57:25</t>
  </si>
  <si>
    <t>29-05-2023 08:20:24</t>
  </si>
  <si>
    <t>28-12-2022 04:15:14</t>
  </si>
  <si>
    <t>15-10-2024 23:03:32</t>
  </si>
  <si>
    <t>15-01-2025 03:51:52</t>
  </si>
  <si>
    <t>15-06-2020 03:35:27</t>
  </si>
  <si>
    <t>19-07-2024 21:57:28</t>
  </si>
  <si>
    <t>27-05-2022 21:16:15</t>
  </si>
  <si>
    <t>22-09-2020 21:09:53</t>
  </si>
  <si>
    <t>31-01-2024 23:31:24</t>
  </si>
  <si>
    <t>30-10-2020 04:42:10</t>
  </si>
  <si>
    <t>18-04-2024 08:53:46</t>
  </si>
  <si>
    <t>29-05-2022 12:44:21</t>
  </si>
  <si>
    <t>24-11-2020 11:36:45</t>
  </si>
  <si>
    <t>25-08-2022 14:56:33</t>
  </si>
  <si>
    <t>26-06-2023 06:35:53</t>
  </si>
  <si>
    <t>27-09-2023 07:53:11</t>
  </si>
  <si>
    <t>22-04-2022 05:34:03</t>
  </si>
  <si>
    <t>17-08-2023 05:28:39</t>
  </si>
  <si>
    <t>14-02-2022 16:14:00</t>
  </si>
  <si>
    <t>17-02-2020 14:37:01</t>
  </si>
  <si>
    <t>18-07-2020 12:19:33</t>
  </si>
  <si>
    <t>17-10-2023 04:51:15</t>
  </si>
  <si>
    <t>23-03-2022 04:22:46</t>
  </si>
  <si>
    <t>25-10-2022 00:17:55</t>
  </si>
  <si>
    <t>14-10-2022 10:53:30</t>
  </si>
  <si>
    <t>28-01-2021 14:58:53</t>
  </si>
  <si>
    <t>29-05-2021 15:29:21</t>
  </si>
  <si>
    <t>16-05-2023 05:35:18</t>
  </si>
  <si>
    <t>29-11-2024 07:42:15</t>
  </si>
  <si>
    <t>15-03-2022 03:22:59</t>
  </si>
  <si>
    <t>20-07-2020 08:47:38</t>
  </si>
  <si>
    <t>26-04-2021 04:59:50</t>
  </si>
  <si>
    <t>27-04-2022 04:22:19</t>
  </si>
  <si>
    <t>28-12-2023 01:05:04</t>
  </si>
  <si>
    <t>15-05-2020 23:38:06</t>
  </si>
  <si>
    <t>23-12-2022 17:24:39</t>
  </si>
  <si>
    <t>16-10-2021 19:44:10</t>
  </si>
  <si>
    <t>27-05-2023 02:58:26</t>
  </si>
  <si>
    <t>21-10-2020 09:05:36</t>
  </si>
  <si>
    <t>14-05-2022 16:57:21</t>
  </si>
  <si>
    <t>29-10-2022 01:04:13</t>
  </si>
  <si>
    <t>19-06-2020 10:14:41</t>
  </si>
  <si>
    <t>13-02-2024 05:24:08</t>
  </si>
  <si>
    <t>17-02-2022 01:42:05</t>
  </si>
  <si>
    <t>25-05-2021 23:38:27</t>
  </si>
  <si>
    <t>27-12-2020 08:26:45</t>
  </si>
  <si>
    <t>17-05-2023 20:07:30</t>
  </si>
  <si>
    <t>20-07-2020 01:54:08</t>
  </si>
  <si>
    <t>16-07-2020 12:34:58</t>
  </si>
  <si>
    <t>24-06-2021 15:48:38</t>
  </si>
  <si>
    <t>26-01-2023 21:55:47</t>
  </si>
  <si>
    <t>24-02-2021 21:10:45</t>
  </si>
  <si>
    <t>31-07-2021 04:39:48</t>
  </si>
  <si>
    <t>23-01-2023 16:30:37</t>
  </si>
  <si>
    <t>23-08-2022 06:24:18</t>
  </si>
  <si>
    <t>22-09-2020 13:15:01</t>
  </si>
  <si>
    <t>15-04-2024 18:26:25</t>
  </si>
  <si>
    <t>16-01-2021 17:41:35</t>
  </si>
  <si>
    <t>15-01-2023 14:40:58</t>
  </si>
  <si>
    <t>20-05-2020 00:27:54</t>
  </si>
  <si>
    <t>30-03-2022 09:16:43</t>
  </si>
  <si>
    <t>28-01-2024 03:54:03</t>
  </si>
  <si>
    <t>28-08-2020 14:01:39</t>
  </si>
  <si>
    <t>23-10-2022 21:03:04</t>
  </si>
  <si>
    <t>29-08-2022 11:30:01</t>
  </si>
  <si>
    <t>27-01-2020 22:47:38</t>
  </si>
  <si>
    <t>30-09-2024 21:39:41</t>
  </si>
  <si>
    <t>18-04-2024 08:43:11</t>
  </si>
  <si>
    <t>31-03-2020 11:24:32</t>
  </si>
  <si>
    <t>30-11-2021 07:00:45</t>
  </si>
  <si>
    <t>13-04-2024 15:20:21</t>
  </si>
  <si>
    <t>31-10-2021 06:55:05</t>
  </si>
  <si>
    <t>29-06-2022 09:05:02</t>
  </si>
  <si>
    <t>14-10-2021 06:35:50</t>
  </si>
  <si>
    <t>17-10-2023 05:45:12</t>
  </si>
  <si>
    <t>28-03-2021 13:45:00</t>
  </si>
  <si>
    <t>19-03-2023 16:41:51</t>
  </si>
  <si>
    <t>20-06-2024 18:20:32</t>
  </si>
  <si>
    <t>21-07-2024 06:18:41</t>
  </si>
  <si>
    <t>26-12-2024 20:56:22</t>
  </si>
  <si>
    <t>15-10-2023 07:13:08</t>
  </si>
  <si>
    <t>26-02-2023 15:20:08</t>
  </si>
  <si>
    <t>19-07-2023 22:55:11</t>
  </si>
  <si>
    <t>18-04-2021 02:08:30</t>
  </si>
  <si>
    <t>24-12-2023 19:36:27</t>
  </si>
  <si>
    <t>27-09-2022 12:23:07</t>
  </si>
  <si>
    <t>26-12-2022 21:34:31</t>
  </si>
  <si>
    <t>23-04-2021 01:32:37</t>
  </si>
  <si>
    <t>29-04-2024 20:17:14</t>
  </si>
  <si>
    <t>17-01-2025 20:01:10</t>
  </si>
  <si>
    <t>30-12-2023 17:45:03</t>
  </si>
  <si>
    <t>27-02-2020 07:56:50</t>
  </si>
  <si>
    <t>13-07-2020 02:21:07</t>
  </si>
  <si>
    <t>21-02-2022 01:00:46</t>
  </si>
  <si>
    <t>19-07-2021 19:04:35</t>
  </si>
  <si>
    <t>26-03-2020 14:40:19</t>
  </si>
  <si>
    <t>17-07-2022 06:02:13</t>
  </si>
  <si>
    <t>26-11-2023 15:49:07</t>
  </si>
  <si>
    <t>27-09-2020 16:32:44</t>
  </si>
  <si>
    <t>19-06-2022 22:16:41</t>
  </si>
  <si>
    <t>28-05-2023 08:14:17</t>
  </si>
  <si>
    <t>26-02-2024 13:22:07</t>
  </si>
  <si>
    <t>26-05-2020 13:09:37</t>
  </si>
  <si>
    <t>24-04-2023 13:57:06</t>
  </si>
  <si>
    <t>22-01-2023 12:28:27</t>
  </si>
  <si>
    <t>30-03-2020 05:11:35</t>
  </si>
  <si>
    <t>17-12-2023 00:00:28</t>
  </si>
  <si>
    <t>16-04-2021 02:53:17</t>
  </si>
  <si>
    <t>25-05-2024 20:45:18</t>
  </si>
  <si>
    <t>21-07-2021 23:47:57</t>
  </si>
  <si>
    <t>13-12-2021 13:41:46</t>
  </si>
  <si>
    <t>27-05-2020 17:25:42</t>
  </si>
  <si>
    <t>26-08-2022 12:28:08</t>
  </si>
  <si>
    <t>30-10-2022 20:44:26</t>
  </si>
  <si>
    <t>27-02-2023 02:38:51</t>
  </si>
  <si>
    <t>20-09-2020 01:14:16</t>
  </si>
  <si>
    <t>19-11-2021 04:26:19</t>
  </si>
  <si>
    <t>19-08-2021 04:56:22</t>
  </si>
  <si>
    <t>25-05-2022 01:43:31</t>
  </si>
  <si>
    <t>13-08-2022 21:47:47</t>
  </si>
  <si>
    <t>27-10-2022 22:40:38</t>
  </si>
  <si>
    <t>16-07-2022 15:23:11</t>
  </si>
  <si>
    <t>28-07-2021 03:55:16</t>
  </si>
  <si>
    <t>30-09-2023 05:21:37</t>
  </si>
  <si>
    <t>29-06-2024 22:43:23</t>
  </si>
  <si>
    <t>29-01-2022 10:43:39</t>
  </si>
  <si>
    <t>18-11-2021 12:43:44</t>
  </si>
  <si>
    <t>24-01-2023 17:58:45</t>
  </si>
  <si>
    <t>19-05-2020 07:15:01</t>
  </si>
  <si>
    <t>15-07-2023 20:09:38</t>
  </si>
  <si>
    <t>25-05-2021 01:28:24</t>
  </si>
  <si>
    <t>28-06-2021 18:42:22</t>
  </si>
  <si>
    <t>16-05-2023 10:40:07</t>
  </si>
  <si>
    <t>26-12-2020 07:47:49</t>
  </si>
  <si>
    <t>29-01-2020 17:30:56</t>
  </si>
  <si>
    <t>29-09-2024 15:40:58</t>
  </si>
  <si>
    <t>13-02-2024 12:46:44</t>
  </si>
  <si>
    <t>18-04-2024 10:33:21</t>
  </si>
  <si>
    <t>20-06-2020 18:43:15</t>
  </si>
  <si>
    <t>15-01-2024 06:34:44</t>
  </si>
  <si>
    <t>22-01-2021 13:45:42</t>
  </si>
  <si>
    <t>20-01-2021 16:27:36</t>
  </si>
  <si>
    <t>21-05-2022 03:08:21</t>
  </si>
  <si>
    <t>24-01-2022 11:13:06</t>
  </si>
  <si>
    <t>19-01-2024 21:27:22</t>
  </si>
  <si>
    <t>22-12-2022 10:24:34</t>
  </si>
  <si>
    <t>28-12-2022 16:01:32</t>
  </si>
  <si>
    <t>29-05-2020 08:50:39</t>
  </si>
  <si>
    <t>27-02-2024 21:15:05</t>
  </si>
  <si>
    <t>15-04-2021 07:12:02</t>
  </si>
  <si>
    <t>15-06-2022 21:18:19</t>
  </si>
  <si>
    <t>18-11-2020 16:34:05</t>
  </si>
  <si>
    <t>20-05-2022 01:15:38</t>
  </si>
  <si>
    <t>27-06-2021 08:15:19</t>
  </si>
  <si>
    <t>26-01-2023 07:55:37</t>
  </si>
  <si>
    <t>22-07-2021 17:23:42</t>
  </si>
  <si>
    <t>25-08-2024 09:54:45</t>
  </si>
  <si>
    <t>19-08-2024 11:13:22</t>
  </si>
  <si>
    <t>24-02-2020 03:41:30</t>
  </si>
  <si>
    <t>26-09-2020 20:28:34</t>
  </si>
  <si>
    <t>24-05-2022 12:04:30</t>
  </si>
  <si>
    <t>25-12-2020 13:42:29</t>
  </si>
  <si>
    <t>27-11-2021 17:15:48</t>
  </si>
  <si>
    <t>29-05-2024 14:12:43</t>
  </si>
  <si>
    <t>26-03-2023 20:26:10</t>
  </si>
  <si>
    <t>27-01-2021 03:49:30</t>
  </si>
  <si>
    <t>23-06-2022 19:13:51</t>
  </si>
  <si>
    <t>14-11-2024 07:49:59</t>
  </si>
  <si>
    <t>24-10-2020 12:50:06</t>
  </si>
  <si>
    <t>26-02-2024 18:36:14</t>
  </si>
  <si>
    <t>20-02-2022 15:57:41</t>
  </si>
  <si>
    <t>17-03-2020 07:48:18</t>
  </si>
  <si>
    <t>30-01-2021 02:15:34</t>
  </si>
  <si>
    <t>27-06-2023 05:35:13</t>
  </si>
  <si>
    <t>14-03-2021 09:32:13</t>
  </si>
  <si>
    <t>27-09-2023 03:45:34</t>
  </si>
  <si>
    <t>16-08-2020 20:00:41</t>
  </si>
  <si>
    <t>17-10-2023 15:38:14</t>
  </si>
  <si>
    <t>25-08-2023 21:30:47</t>
  </si>
  <si>
    <t>30-06-2021 10:32:04</t>
  </si>
  <si>
    <t>20-06-2024 07:07:48</t>
  </si>
  <si>
    <t>23-09-2024 09:25:53</t>
  </si>
  <si>
    <t>23-03-2020 06:52:23</t>
  </si>
  <si>
    <t>15-11-2021 05:50:02</t>
  </si>
  <si>
    <t>14-05-2022 06:13:33</t>
  </si>
  <si>
    <t>28-12-2024 09:38:42</t>
  </si>
  <si>
    <t>20-04-2022 05:35:41</t>
  </si>
  <si>
    <t>27-01-2024 05:10:31</t>
  </si>
  <si>
    <t>20-08-2021 21:26:49</t>
  </si>
  <si>
    <t>19-01-2023 21:56:42</t>
  </si>
  <si>
    <t>19-08-2024 01:01:22</t>
  </si>
  <si>
    <t>15-12-2020 00:20:07</t>
  </si>
  <si>
    <t>16-08-2020 12:35:57</t>
  </si>
  <si>
    <t>31-07-2022 17:48:41</t>
  </si>
  <si>
    <t>23-05-2024 21:57:42</t>
  </si>
  <si>
    <t>27-06-2020 18:55:21</t>
  </si>
  <si>
    <t>17-04-2021 10:18:22</t>
  </si>
  <si>
    <t>17-02-2022 04:37:07</t>
  </si>
  <si>
    <t>18-02-2021 12:46:41</t>
  </si>
  <si>
    <t>24-02-2020 05:14:44</t>
  </si>
  <si>
    <t>21-01-2020 03:42:33</t>
  </si>
  <si>
    <t>23-07-2024 06:40:19</t>
  </si>
  <si>
    <t>23-02-2023 08:50:52</t>
  </si>
  <si>
    <t>26-08-2023 23:47:40</t>
  </si>
  <si>
    <t>26-03-2020 21:06:57</t>
  </si>
  <si>
    <t>22-06-2023 19:01:04</t>
  </si>
  <si>
    <t>18-11-2023 23:27:25</t>
  </si>
  <si>
    <t>23-12-2023 20:09:10</t>
  </si>
  <si>
    <t>30-09-2020 16:56:29</t>
  </si>
  <si>
    <t>21-12-2022 07:20:27</t>
  </si>
  <si>
    <t>21-05-2021 15:30:26</t>
  </si>
  <si>
    <t>19-07-2024 11:48:21</t>
  </si>
  <si>
    <t>24-10-2022 01:11:37</t>
  </si>
  <si>
    <t>16-03-2023 15:37:45</t>
  </si>
  <si>
    <t>22-05-2021 14:13:58</t>
  </si>
  <si>
    <t>24-09-2023 22:57:50</t>
  </si>
  <si>
    <t>17-08-2020 02:09:31</t>
  </si>
  <si>
    <t>16-10-2020 22:42:47</t>
  </si>
  <si>
    <t>15-09-2022 09:42:10</t>
  </si>
  <si>
    <t>20-05-2024 22:55:35</t>
  </si>
  <si>
    <t>17-01-2022 16:42:49</t>
  </si>
  <si>
    <t>15-09-2022 13:37:51</t>
  </si>
  <si>
    <t>13-04-2022 21:43:15</t>
  </si>
  <si>
    <t>26-06-2024 13:25:30</t>
  </si>
  <si>
    <t>15-01-2022 22:31:04</t>
  </si>
  <si>
    <t>25-03-2024 10:14:11</t>
  </si>
  <si>
    <t>23-02-2020 22:26:15</t>
  </si>
  <si>
    <t>20-02-2023 13:18:30</t>
  </si>
  <si>
    <t>27-06-2022 03:28:30</t>
  </si>
  <si>
    <t>20-05-2023 06:26:56</t>
  </si>
  <si>
    <t>19-10-2020 17:27:58</t>
  </si>
  <si>
    <t>24-11-2024 05:11:07</t>
  </si>
  <si>
    <t>29-08-2021 11:19:53</t>
  </si>
  <si>
    <t>31-03-2021 11:28:08</t>
  </si>
  <si>
    <t>29-08-2020 01:24:14</t>
  </si>
  <si>
    <t>15-08-2022 17:37:36</t>
  </si>
  <si>
    <t>25-08-2020 12:29:17</t>
  </si>
  <si>
    <t>14-08-2024 08:06:50</t>
  </si>
  <si>
    <t>15-07-2024 18:17:41</t>
  </si>
  <si>
    <t>20-04-2021 10:50:21</t>
  </si>
  <si>
    <t>17-01-2023 14:55:11</t>
  </si>
  <si>
    <t>13-12-2023 16:34:40</t>
  </si>
  <si>
    <t>15-10-2022 18:03:53</t>
  </si>
  <si>
    <t>29-08-2020 08:10:32</t>
  </si>
  <si>
    <t>31-05-2022 22:52:04</t>
  </si>
  <si>
    <t>18-09-2023 07:31:30</t>
  </si>
  <si>
    <t>30-05-2021 00:40:01</t>
  </si>
  <si>
    <t>25-05-2021 10:43:07</t>
  </si>
  <si>
    <t>13-07-2024 08:33:18</t>
  </si>
  <si>
    <t>26-08-2021 16:50:06</t>
  </si>
  <si>
    <t>18-10-2023 01:40:22</t>
  </si>
  <si>
    <t>17-03-2020 08:46:28</t>
  </si>
  <si>
    <t>13-06-2021 10:40:05</t>
  </si>
  <si>
    <t>29-04-2023 04:50:57</t>
  </si>
  <si>
    <t>31-08-2024 15:32:18</t>
  </si>
  <si>
    <t>14-01-2021 21:19:27</t>
  </si>
  <si>
    <t>17-06-2022 02:16:01</t>
  </si>
  <si>
    <t>30-06-2022 15:03:45</t>
  </si>
  <si>
    <t>29-10-2020 21:51:25</t>
  </si>
  <si>
    <t>26-12-2024 22:44:14</t>
  </si>
  <si>
    <t>17-06-2023 17:02:56</t>
  </si>
  <si>
    <t>15-02-2021 14:17:49</t>
  </si>
  <si>
    <t>28-02-2024 10:45:07</t>
  </si>
  <si>
    <t>13-01-2024 09:00:39</t>
  </si>
  <si>
    <t>14-05-2023 08:45:10</t>
  </si>
  <si>
    <t>22-08-2020 02:23:00</t>
  </si>
  <si>
    <t>19-05-2023 16:13:21</t>
  </si>
  <si>
    <t>14-04-2023 13:59:07</t>
  </si>
  <si>
    <t>29-03-2021 00:41:15</t>
  </si>
  <si>
    <t>15-07-2020 22:50:14</t>
  </si>
  <si>
    <t>15-10-2024 12:27:48</t>
  </si>
  <si>
    <t>16-09-2020 16:06:04</t>
  </si>
  <si>
    <t>22-07-2024 16:58:38</t>
  </si>
  <si>
    <t>22-10-2024 04:01:37</t>
  </si>
  <si>
    <t>19-03-2024 18:07:29</t>
  </si>
  <si>
    <t>17-01-2025 09:17:25</t>
  </si>
  <si>
    <t>29-10-2021 04:03:34</t>
  </si>
  <si>
    <t>25-03-2020 09:21:50</t>
  </si>
  <si>
    <t>15-12-2021 09:09:03</t>
  </si>
  <si>
    <t>30-08-2023 05:46:03</t>
  </si>
  <si>
    <t>30-03-2023 13:58:48</t>
  </si>
  <si>
    <t>23-10-2024 14:25:45</t>
  </si>
  <si>
    <t>27-10-2021 16:38:29</t>
  </si>
  <si>
    <t>23-06-2022 19:55:27</t>
  </si>
  <si>
    <t>24-05-2024 09:57:07</t>
  </si>
  <si>
    <t>17-03-2022 08:47:04</t>
  </si>
  <si>
    <t>21-01-2021 22:52:08</t>
  </si>
  <si>
    <t>17-08-2022 04:59:52</t>
  </si>
  <si>
    <t>13-06-2023 13:31:28</t>
  </si>
  <si>
    <t>26-06-2024 06:44:10</t>
  </si>
  <si>
    <t>21-12-2024 10:52:40</t>
  </si>
  <si>
    <t>15-02-2024 02:31:21</t>
  </si>
  <si>
    <t>31-10-2024 10:35:00</t>
  </si>
  <si>
    <t>28-07-2020 09:17:38</t>
  </si>
  <si>
    <t>22-05-2023 20:35:00</t>
  </si>
  <si>
    <t>14-04-2024 02:17:02</t>
  </si>
  <si>
    <t>27-05-2024 16:51:23</t>
  </si>
  <si>
    <t>17-07-2020 00:31:21</t>
  </si>
  <si>
    <t>19-06-2020 17:33:42</t>
  </si>
  <si>
    <t>25-09-2023 14:29:07</t>
  </si>
  <si>
    <t>19-12-2020 11:24:15</t>
  </si>
  <si>
    <t>22-08-2024 12:08:36</t>
  </si>
  <si>
    <t>22-11-2023 21:08:13</t>
  </si>
  <si>
    <t>23-11-2021 02:01:13</t>
  </si>
  <si>
    <t>28-12-2020 14:46:49</t>
  </si>
  <si>
    <t>19-11-2021 18:17:55</t>
  </si>
  <si>
    <t>24-03-2023 02:36:13</t>
  </si>
  <si>
    <t>17-08-2021 04:57:03</t>
  </si>
  <si>
    <t>21-03-2022 18:56:19</t>
  </si>
  <si>
    <t>30-03-2023 05:56:55</t>
  </si>
  <si>
    <t>27-07-2023 17:40:18</t>
  </si>
  <si>
    <t>13-11-2020 12:08:28</t>
  </si>
  <si>
    <t>21-07-2023 23:57:35</t>
  </si>
  <si>
    <t>30-06-2021 13:20:59</t>
  </si>
  <si>
    <t>17-03-2023 08:59:03</t>
  </si>
  <si>
    <t>14-07-2024 16:25:44</t>
  </si>
  <si>
    <t>23-07-2021 22:31:18</t>
  </si>
  <si>
    <t>21-04-2023 05:31:38</t>
  </si>
  <si>
    <t>26-09-2023 00:04:46</t>
  </si>
  <si>
    <t>27-09-2023 10:10:48</t>
  </si>
  <si>
    <t>29-07-2022 06:32:57</t>
  </si>
  <si>
    <t>17-11-2022 17:44:03</t>
  </si>
  <si>
    <t>21-04-2023 16:34:23</t>
  </si>
  <si>
    <t>30-12-2021 02:24:22</t>
  </si>
  <si>
    <t>19-07-2023 05:46:54</t>
  </si>
  <si>
    <t>26-09-2022 00:46:42</t>
  </si>
  <si>
    <t>18-09-2023 00:11:47</t>
  </si>
  <si>
    <t>18-05-2020 05:53:45</t>
  </si>
  <si>
    <t>14-07-2020 01:22:40</t>
  </si>
  <si>
    <t>30-01-2020 06:05:13</t>
  </si>
  <si>
    <t>28-04-2023 10:27:02</t>
  </si>
  <si>
    <t>30-05-2020 13:46:24</t>
  </si>
  <si>
    <t>20-11-2024 06:00:53</t>
  </si>
  <si>
    <t>13-10-2020 09:13:36</t>
  </si>
  <si>
    <t>17-03-2023 06:18:54</t>
  </si>
  <si>
    <t>14-09-2024 18:16:09</t>
  </si>
  <si>
    <t>26-09-2020 13:32:51</t>
  </si>
  <si>
    <t>20-03-2021 13:14:51</t>
  </si>
  <si>
    <t>18-09-2021 06:51:53</t>
  </si>
  <si>
    <t>16-02-2023 04:36:48</t>
  </si>
  <si>
    <t>16-05-2022 18:57:50</t>
  </si>
  <si>
    <t>23-06-2020 04:30:36</t>
  </si>
  <si>
    <t>19-05-2022 12:15:38</t>
  </si>
  <si>
    <t>24-06-2020 08:33:00</t>
  </si>
  <si>
    <t>15-01-2023 13:03:46</t>
  </si>
  <si>
    <t>21-05-2022 20:58:21</t>
  </si>
  <si>
    <t>13-09-2022 18:48:23</t>
  </si>
  <si>
    <t>19-02-2024 12:25:56</t>
  </si>
  <si>
    <t>15-12-2022 10:50:13</t>
  </si>
  <si>
    <t>15-06-2024 10:05:26</t>
  </si>
  <si>
    <t>16-09-2023 20:22:08</t>
  </si>
  <si>
    <t>29-01-2023 03:42:37</t>
  </si>
  <si>
    <t>21-06-2020 13:01:01</t>
  </si>
  <si>
    <t>26-08-2020 10:48:38</t>
  </si>
  <si>
    <t>22-02-2020 11:15:37</t>
  </si>
  <si>
    <t>15-07-2023 15:14:27</t>
  </si>
  <si>
    <t>22-02-2024 20:46:10</t>
  </si>
  <si>
    <t>31-03-2023 11:05:12</t>
  </si>
  <si>
    <t>23-05-2022 23:59:21</t>
  </si>
  <si>
    <t>24-02-2022 01:12:54</t>
  </si>
  <si>
    <t>30-12-2021 12:16:30</t>
  </si>
  <si>
    <t>26-07-2023 09:06:28</t>
  </si>
  <si>
    <t>22-05-2024 01:56:33</t>
  </si>
  <si>
    <t>15-09-2021 11:18:43</t>
  </si>
  <si>
    <t>13-02-2024 17:13:51</t>
  </si>
  <si>
    <t>28-03-2022 16:59:51</t>
  </si>
  <si>
    <t>17-07-2021 02:43:56</t>
  </si>
  <si>
    <t>17-04-2021 16:13:56</t>
  </si>
  <si>
    <t>20-11-2024 13:53:56</t>
  </si>
  <si>
    <t>26-02-2021 22:29:15</t>
  </si>
  <si>
    <t>15-03-2024 13:43:58</t>
  </si>
  <si>
    <t>13-06-2022 01:49:45</t>
  </si>
  <si>
    <t>15-08-2021 06:37:12</t>
  </si>
  <si>
    <t>20-08-2022 01:00:12</t>
  </si>
  <si>
    <t>24-03-2024 09:13:00</t>
  </si>
  <si>
    <t>19-03-2022 00:02:16</t>
  </si>
  <si>
    <t>14-06-2020 19:42:26</t>
  </si>
  <si>
    <t>25-07-2020 09:23:40</t>
  </si>
  <si>
    <t>21-10-2020 03:44:15</t>
  </si>
  <si>
    <t>27-05-2024 22:24:57</t>
  </si>
  <si>
    <t>28-05-2020 23:44:35</t>
  </si>
  <si>
    <t>13-08-2020 20:13:24</t>
  </si>
  <si>
    <t>28-05-2023 04:28:04</t>
  </si>
  <si>
    <t>20-03-2022 04:25:03</t>
  </si>
  <si>
    <t>29-11-2020 07:58:40</t>
  </si>
  <si>
    <t>18-11-2020 07:26:20</t>
  </si>
  <si>
    <t>17-06-2021 19:08:28</t>
  </si>
  <si>
    <t>18-01-2023 13:59:13</t>
  </si>
  <si>
    <t>18-12-2021 07:05:12</t>
  </si>
  <si>
    <t>19-07-2023 12:25:41</t>
  </si>
  <si>
    <t>26-08-2024 02:31:39</t>
  </si>
  <si>
    <t>16-01-2022 02:50:14</t>
  </si>
  <si>
    <t>18-10-2024 10:54:15</t>
  </si>
  <si>
    <t>29-12-2021 11:55:09</t>
  </si>
  <si>
    <t>25-11-2023 02:30:16</t>
  </si>
  <si>
    <t>23-02-2020 10:53:07</t>
  </si>
  <si>
    <t>24-04-2024 15:56:28</t>
  </si>
  <si>
    <t>20-11-2024 19:28:14</t>
  </si>
  <si>
    <t>20-10-2023 19:01:52</t>
  </si>
  <si>
    <t>23-05-2023 15:50:21</t>
  </si>
  <si>
    <t>19-08-2022 12:50:44</t>
  </si>
  <si>
    <t>23-09-2024 23:24:55</t>
  </si>
  <si>
    <t>26-02-2023 14:09:12</t>
  </si>
  <si>
    <t>21-10-2023 20:01:08</t>
  </si>
  <si>
    <t>25-07-2022 00:48:03</t>
  </si>
  <si>
    <t>14-04-2023 21:05:24</t>
  </si>
  <si>
    <t>30-09-2022 01:09:07</t>
  </si>
  <si>
    <t>15-10-2024 00:49:10</t>
  </si>
  <si>
    <t>31-01-2022 20:36:19</t>
  </si>
  <si>
    <t>16-12-2021 21:18:47</t>
  </si>
  <si>
    <t>15-03-2020 14:44:28</t>
  </si>
  <si>
    <t>24-03-2020 12:06:02</t>
  </si>
  <si>
    <t>13-02-2022 17:25:45</t>
  </si>
  <si>
    <t>16-12-2021 03:11:12</t>
  </si>
  <si>
    <t>15-05-2020 10:59:52</t>
  </si>
  <si>
    <t>20-06-2020 03:22:37</t>
  </si>
  <si>
    <t>17-02-2020 23:14:30</t>
  </si>
  <si>
    <t>19-01-2024 20:46:46</t>
  </si>
  <si>
    <t>13-05-2022 19:00:27</t>
  </si>
  <si>
    <t>21-12-2020 22:40:10</t>
  </si>
  <si>
    <t>17-10-2023 02:23:15</t>
  </si>
  <si>
    <t>18-03-2022 12:29:33</t>
  </si>
  <si>
    <t>17-04-2020 10:15:04</t>
  </si>
  <si>
    <t>20-06-2020 11:02:15</t>
  </si>
  <si>
    <t>27-05-2023 07:59:20</t>
  </si>
  <si>
    <t>18-01-2024 14:22:11</t>
  </si>
  <si>
    <t>21-05-2020 14:16:19</t>
  </si>
  <si>
    <t>19-08-2023 21:04:09</t>
  </si>
  <si>
    <t>15-12-2020 07:51:41</t>
  </si>
  <si>
    <t>15-04-2024 03:17:29</t>
  </si>
  <si>
    <t>26-01-2021 09:41:29</t>
  </si>
  <si>
    <t>30-09-2024 06:55:37</t>
  </si>
  <si>
    <t>16-02-2022 09:07:11</t>
  </si>
  <si>
    <t>31-12-2024 11:31:31</t>
  </si>
  <si>
    <t>20-06-2024 19:36:41</t>
  </si>
  <si>
    <t>17-09-2023 13:20:25</t>
  </si>
  <si>
    <t>14-08-2022 15:38:12</t>
  </si>
  <si>
    <t>29-01-2022 10:42:11</t>
  </si>
  <si>
    <t>18-01-2020 00:35:07</t>
  </si>
  <si>
    <t>17-04-2023 07:52:39</t>
  </si>
  <si>
    <t>23-09-2024 13:37:15</t>
  </si>
  <si>
    <t>20-09-2020 01:23:37</t>
  </si>
  <si>
    <t>13-09-2021 19:38:39</t>
  </si>
  <si>
    <t>20-02-2022 06:58:22</t>
  </si>
  <si>
    <t>25-03-2020 12:32:54</t>
  </si>
  <si>
    <t>28-05-2023 01:41:50</t>
  </si>
  <si>
    <t>18-11-2024 00:13:35</t>
  </si>
  <si>
    <t>14-03-2022 15:39:37</t>
  </si>
  <si>
    <t>25-10-2022 16:44:47</t>
  </si>
  <si>
    <t>23-01-2021 07:00:54</t>
  </si>
  <si>
    <t>18-05-2020 01:02:07</t>
  </si>
  <si>
    <t>25-08-2021 20:03:00</t>
  </si>
  <si>
    <t>23-10-2020 09:21:26</t>
  </si>
  <si>
    <t>13-05-2023 08:45:01</t>
  </si>
  <si>
    <t>15-11-2022 07:09:26</t>
  </si>
  <si>
    <t>23-02-2023 16:06:58</t>
  </si>
  <si>
    <t>16-04-2020 15:05:19</t>
  </si>
  <si>
    <t>27-12-2023 19:43:36</t>
  </si>
  <si>
    <t>30-11-2022 15:28:47</t>
  </si>
  <si>
    <t>13-08-2020 17:43:41</t>
  </si>
  <si>
    <t>20-02-2020 09:08:10</t>
  </si>
  <si>
    <t>19-03-2023 08:56:59</t>
  </si>
  <si>
    <t>24-09-2022 07:22:54</t>
  </si>
  <si>
    <t>13-02-2023 22:13:58</t>
  </si>
  <si>
    <t>13-05-2022 20:21:12</t>
  </si>
  <si>
    <t>18-06-2024 06:29:30</t>
  </si>
  <si>
    <t>22-05-2023 11:01:41</t>
  </si>
  <si>
    <t>24-07-2024 05:54:51</t>
  </si>
  <si>
    <t>30-03-2024 16:50:00</t>
  </si>
  <si>
    <t>23-05-2022 15:37:52</t>
  </si>
  <si>
    <t>20-12-2023 15:44:24</t>
  </si>
  <si>
    <t>13-06-2021 18:45:31</t>
  </si>
  <si>
    <t>24-09-2021 03:06:14</t>
  </si>
  <si>
    <t>25-10-2022 22:01:12</t>
  </si>
  <si>
    <t>19-05-2022 04:23:40</t>
  </si>
  <si>
    <t>22-07-2023 16:36:49</t>
  </si>
  <si>
    <t>25-09-2020 21:06:25</t>
  </si>
  <si>
    <t>31-10-2020 09:23:05</t>
  </si>
  <si>
    <t>21-03-2023 17:15:10</t>
  </si>
  <si>
    <t>29-11-2024 00:58:38</t>
  </si>
  <si>
    <t>18-11-2021 07:42:02</t>
  </si>
  <si>
    <t>24-03-2020 20:36:57</t>
  </si>
  <si>
    <t>26-11-2024 12:16:29</t>
  </si>
  <si>
    <t>13-07-2024 13:01:38</t>
  </si>
  <si>
    <t>16-11-2022 21:49:23</t>
  </si>
  <si>
    <t>Open Tickets</t>
  </si>
  <si>
    <t>Inprogress Tickets</t>
  </si>
  <si>
    <t>Average Resolution time</t>
  </si>
  <si>
    <t>RISK ASSESSMENT MATRIX</t>
  </si>
  <si>
    <t>Month wise tickets raised</t>
  </si>
  <si>
    <t>Row Labels</t>
  </si>
  <si>
    <t>Grand Total</t>
  </si>
  <si>
    <t>Count of Ticket ID</t>
  </si>
  <si>
    <t>Hours wise Issue</t>
  </si>
  <si>
    <t>00</t>
  </si>
  <si>
    <t>01</t>
  </si>
  <si>
    <t>02</t>
  </si>
  <si>
    <t>03</t>
  </si>
  <si>
    <t>04</t>
  </si>
  <si>
    <t>05</t>
  </si>
  <si>
    <t>06</t>
  </si>
  <si>
    <t>07</t>
  </si>
  <si>
    <t>08</t>
  </si>
  <si>
    <t>09</t>
  </si>
  <si>
    <t>10</t>
  </si>
  <si>
    <t>11</t>
  </si>
  <si>
    <t>12</t>
  </si>
  <si>
    <t>13</t>
  </si>
  <si>
    <t>14</t>
  </si>
  <si>
    <t>15</t>
  </si>
  <si>
    <t>16</t>
  </si>
  <si>
    <t>17</t>
  </si>
  <si>
    <t>18</t>
  </si>
  <si>
    <t>19</t>
  </si>
  <si>
    <t>20</t>
  </si>
  <si>
    <t>21</t>
  </si>
  <si>
    <t>22</t>
  </si>
  <si>
    <t>23</t>
  </si>
  <si>
    <t>(blank)</t>
  </si>
  <si>
    <t>Year wise tickets</t>
  </si>
  <si>
    <t>Month wise ticket issue</t>
  </si>
  <si>
    <t>Month wise ticket resolved</t>
  </si>
  <si>
    <t>-</t>
  </si>
  <si>
    <t>Count of Month wise ticket resolved 2</t>
  </si>
  <si>
    <t>Blank</t>
  </si>
  <si>
    <t>Cost/ticket</t>
  </si>
  <si>
    <t>Total impact</t>
  </si>
  <si>
    <t>2020</t>
  </si>
  <si>
    <t>2021</t>
  </si>
  <si>
    <t>2022</t>
  </si>
  <si>
    <t>2023</t>
  </si>
  <si>
    <t>2024</t>
  </si>
  <si>
    <t>Skewness</t>
  </si>
  <si>
    <t>Impact of 2020</t>
  </si>
  <si>
    <t>Impact of 2021</t>
  </si>
  <si>
    <t>Impact of 2022</t>
  </si>
  <si>
    <t>Impact of 2023</t>
  </si>
  <si>
    <t>Impact of 2024</t>
  </si>
  <si>
    <t>Midean of impact</t>
  </si>
  <si>
    <t>skewness</t>
  </si>
  <si>
    <t>Median of likelyhood</t>
  </si>
  <si>
    <t>Median of Likelyhood</t>
  </si>
  <si>
    <t>Median of Impact</t>
  </si>
  <si>
    <t>Mean</t>
  </si>
  <si>
    <t>Standard Deviantion</t>
  </si>
  <si>
    <t>Z score of likelyhood</t>
  </si>
  <si>
    <t>Z score of Impact</t>
  </si>
  <si>
    <t>Probability of likelyhood</t>
  </si>
  <si>
    <t>Probability of impact</t>
  </si>
  <si>
    <t>ID 1</t>
  </si>
  <si>
    <t>ID 2</t>
  </si>
  <si>
    <t>ID 3</t>
  </si>
  <si>
    <t>ID 4</t>
  </si>
  <si>
    <t>ID 5</t>
  </si>
  <si>
    <t>ID 6</t>
  </si>
  <si>
    <t>ID 7</t>
  </si>
  <si>
    <t>ID 8</t>
  </si>
  <si>
    <t>ID 9</t>
  </si>
  <si>
    <t>ID 10</t>
  </si>
  <si>
    <t>ID 11</t>
  </si>
  <si>
    <t>ID 12</t>
  </si>
  <si>
    <t>ID 13</t>
  </si>
  <si>
    <t>ID 14</t>
  </si>
  <si>
    <t>ID 15</t>
  </si>
  <si>
    <t>ID 16</t>
  </si>
  <si>
    <t>ID 17</t>
  </si>
  <si>
    <t>ID 18</t>
  </si>
  <si>
    <t>ID 19</t>
  </si>
  <si>
    <t>ID 20</t>
  </si>
  <si>
    <t>ID 21</t>
  </si>
  <si>
    <t>ID 22</t>
  </si>
  <si>
    <t>ID 23</t>
  </si>
  <si>
    <t>ID 24</t>
  </si>
  <si>
    <t>ID 25</t>
  </si>
  <si>
    <t>ID 26</t>
  </si>
  <si>
    <t>ID 27</t>
  </si>
  <si>
    <t>ID 28</t>
  </si>
  <si>
    <t>ID 29</t>
  </si>
  <si>
    <t>ID 30</t>
  </si>
  <si>
    <t>ID 31</t>
  </si>
  <si>
    <t>ID 32</t>
  </si>
  <si>
    <t>ID 33</t>
  </si>
  <si>
    <t>ID 34</t>
  </si>
  <si>
    <t>ID 35</t>
  </si>
  <si>
    <t>ID 36</t>
  </si>
  <si>
    <t>Out of 5</t>
  </si>
  <si>
    <t>Likelyhood</t>
  </si>
  <si>
    <t>Impact</t>
  </si>
  <si>
    <t>In Value 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</si>
</sst>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_(&quot;$&quot;* \(#,##0.00\);_(&quot;$&quot;* &quot;-&quot;??_);_(@_)"/>
    <numFmt numFmtId="165" formatCode="[$-14009]dd\-mm\-yyyy;@"/>
    <numFmt numFmtId="166" formatCode="[$-14009]hh:mm:ss;@"/>
    <numFmt numFmtId="167" formatCode="&quot;$&quot;#,##0.00"/>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0"/>
      <color theme="1"/>
      <name val="Aptos Narrow"/>
      <family val="2"/>
      <scheme val="minor"/>
    </font>
    <font>
      <sz val="22"/>
      <color theme="1"/>
      <name val="Aptos Narrow"/>
      <family val="2"/>
      <scheme val="minor"/>
    </font>
    <font>
      <sz val="24"/>
      <color theme="1"/>
      <name val="Aptos Narrow"/>
      <family val="2"/>
      <scheme val="minor"/>
    </font>
    <font>
      <sz val="28"/>
      <color theme="1"/>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indexed="64"/>
      </left>
      <right style="thin">
        <color indexed="64"/>
      </right>
      <top style="thin">
        <color indexed="64"/>
      </top>
      <bottom style="thin">
        <color indexed="64"/>
      </bottom>
      <diagonal/>
    </border>
  </borders>
  <cellStyleXfs count="44">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3">
    <xf numFmtId="0" fontId="0" fillId="0" borderId="0" xfId="0"/>
    <xf numFmtId="165" fontId="0" fillId="0" borderId="0" xfId="0" applyNumberFormat="1" applyAlignment="1">
      <alignment horizontal="center" vertical="center"/>
    </xf>
    <xf numFmtId="166" fontId="0" fillId="0" borderId="0" xfId="0" applyNumberFormat="1"/>
    <xf numFmtId="166" fontId="0" fillId="0" borderId="0" xfId="0" applyNumberFormat="1" applyAlignment="1">
      <alignment horizontal="center" vertical="center"/>
    </xf>
    <xf numFmtId="22"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Alignment="1">
      <alignment wrapText="1"/>
    </xf>
    <xf numFmtId="167" fontId="0" fillId="0" borderId="0" xfId="0" applyNumberFormat="1"/>
    <xf numFmtId="164" fontId="0" fillId="0" borderId="0" xfId="1" applyFont="1"/>
    <xf numFmtId="164" fontId="0" fillId="0" borderId="0" xfId="0" applyNumberFormat="1"/>
    <xf numFmtId="12" fontId="0" fillId="0" borderId="0" xfId="0" applyNumberFormat="1"/>
    <xf numFmtId="2" fontId="0" fillId="0" borderId="0" xfId="1" applyNumberFormat="1" applyFont="1"/>
    <xf numFmtId="9" fontId="0" fillId="0" borderId="0" xfId="2" applyFont="1"/>
    <xf numFmtId="0" fontId="0" fillId="0" borderId="0" xfId="0" applyAlignment="1">
      <alignment horizontal="center"/>
    </xf>
    <xf numFmtId="0" fontId="19" fillId="0" borderId="0" xfId="0" applyFont="1" applyAlignment="1">
      <alignment horizontal="center" vertical="center"/>
    </xf>
    <xf numFmtId="0" fontId="0" fillId="0" borderId="0" xfId="0" applyAlignment="1">
      <alignment horizontal="center" vertical="center"/>
    </xf>
    <xf numFmtId="166" fontId="18" fillId="0" borderId="0" xfId="0" applyNumberFormat="1" applyFont="1" applyAlignment="1">
      <alignment horizontal="center" vertical="center"/>
    </xf>
    <xf numFmtId="0" fontId="21" fillId="0" borderId="0" xfId="0" applyFont="1" applyAlignment="1">
      <alignment horizontal="center" vertical="center"/>
    </xf>
    <xf numFmtId="0" fontId="20" fillId="0" borderId="0" xfId="0" applyFont="1" applyAlignment="1">
      <alignment horizontal="center" vertical="center"/>
    </xf>
    <xf numFmtId="0" fontId="0" fillId="0" borderId="0" xfId="0" applyNumberFormat="1"/>
    <xf numFmtId="0" fontId="0" fillId="0" borderId="19" xfId="0" applyBorder="1" applyAlignment="1">
      <alignment horizontal="center"/>
    </xf>
    <xf numFmtId="0" fontId="0" fillId="0" borderId="19" xfId="0" applyBorder="1"/>
    <xf numFmtId="2" fontId="0" fillId="0" borderId="19" xfId="2" applyNumberFormat="1" applyFont="1" applyBorder="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0"/>
  <tableStyles count="0" defaultTableStyle="TableStyleMedium2" defaultPivotStyle="PivotStyleLight16"/>
  <colors>
    <mruColors>
      <color rgb="FFFF6D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4.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 wise ticket raised vs ticket</a:t>
            </a:r>
            <a:r>
              <a:rPr lang="en-US" baseline="0"/>
              <a:t> resolved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Sheet4!$F$3:$F$15</c:f>
              <c:strCache>
                <c:ptCount val="13"/>
                <c:pt idx="0">
                  <c:v>Row Labels</c:v>
                </c:pt>
                <c:pt idx="1">
                  <c:v>01</c:v>
                </c:pt>
                <c:pt idx="2">
                  <c:v>02</c:v>
                </c:pt>
                <c:pt idx="3">
                  <c:v>03</c:v>
                </c:pt>
                <c:pt idx="4">
                  <c:v>04</c:v>
                </c:pt>
                <c:pt idx="5">
                  <c:v>05</c:v>
                </c:pt>
                <c:pt idx="6">
                  <c:v>06</c:v>
                </c:pt>
                <c:pt idx="7">
                  <c:v>07</c:v>
                </c:pt>
                <c:pt idx="8">
                  <c:v>08</c:v>
                </c:pt>
                <c:pt idx="9">
                  <c:v>09</c:v>
                </c:pt>
                <c:pt idx="10">
                  <c:v>10</c:v>
                </c:pt>
                <c:pt idx="11">
                  <c:v>11</c:v>
                </c:pt>
                <c:pt idx="12">
                  <c:v>12</c:v>
                </c:pt>
              </c:strCache>
            </c:strRef>
          </c:cat>
          <c:val>
            <c:numRef>
              <c:f>Sheet4!$G$3:$G$15</c:f>
              <c:numCache>
                <c:formatCode>General</c:formatCode>
                <c:ptCount val="13"/>
                <c:pt idx="0">
                  <c:v>0</c:v>
                </c:pt>
                <c:pt idx="1">
                  <c:v>109</c:v>
                </c:pt>
                <c:pt idx="2">
                  <c:v>97</c:v>
                </c:pt>
                <c:pt idx="3">
                  <c:v>80</c:v>
                </c:pt>
                <c:pt idx="4">
                  <c:v>126</c:v>
                </c:pt>
                <c:pt idx="5">
                  <c:v>104</c:v>
                </c:pt>
                <c:pt idx="6">
                  <c:v>105</c:v>
                </c:pt>
                <c:pt idx="7">
                  <c:v>97</c:v>
                </c:pt>
                <c:pt idx="8">
                  <c:v>98</c:v>
                </c:pt>
                <c:pt idx="9">
                  <c:v>94</c:v>
                </c:pt>
                <c:pt idx="10">
                  <c:v>95</c:v>
                </c:pt>
                <c:pt idx="11">
                  <c:v>109</c:v>
                </c:pt>
                <c:pt idx="12">
                  <c:v>103</c:v>
                </c:pt>
              </c:numCache>
            </c:numRef>
          </c:val>
          <c:extLst>
            <c:ext xmlns:c16="http://schemas.microsoft.com/office/drawing/2014/chart" uri="{C3380CC4-5D6E-409C-BE32-E72D297353CC}">
              <c16:uniqueId val="{00000000-90E5-42EB-B2AC-AB20FC66359E}"/>
            </c:ext>
          </c:extLst>
        </c:ser>
        <c:ser>
          <c:idx val="1"/>
          <c:order val="1"/>
          <c:spPr>
            <a:solidFill>
              <a:schemeClr val="accent2"/>
            </a:solidFill>
            <a:ln>
              <a:noFill/>
            </a:ln>
            <a:effectLst/>
          </c:spPr>
          <c:invertIfNegative val="0"/>
          <c:cat>
            <c:strRef>
              <c:f>Sheet4!$F$3:$F$15</c:f>
              <c:strCache>
                <c:ptCount val="13"/>
                <c:pt idx="0">
                  <c:v>Row Labels</c:v>
                </c:pt>
                <c:pt idx="1">
                  <c:v>01</c:v>
                </c:pt>
                <c:pt idx="2">
                  <c:v>02</c:v>
                </c:pt>
                <c:pt idx="3">
                  <c:v>03</c:v>
                </c:pt>
                <c:pt idx="4">
                  <c:v>04</c:v>
                </c:pt>
                <c:pt idx="5">
                  <c:v>05</c:v>
                </c:pt>
                <c:pt idx="6">
                  <c:v>06</c:v>
                </c:pt>
                <c:pt idx="7">
                  <c:v>07</c:v>
                </c:pt>
                <c:pt idx="8">
                  <c:v>08</c:v>
                </c:pt>
                <c:pt idx="9">
                  <c:v>09</c:v>
                </c:pt>
                <c:pt idx="10">
                  <c:v>10</c:v>
                </c:pt>
                <c:pt idx="11">
                  <c:v>11</c:v>
                </c:pt>
                <c:pt idx="12">
                  <c:v>12</c:v>
                </c:pt>
              </c:strCache>
            </c:strRef>
          </c:cat>
          <c:val>
            <c:numRef>
              <c:f>Sheet4!$H$3:$H$15</c:f>
              <c:numCache>
                <c:formatCode>General</c:formatCode>
                <c:ptCount val="13"/>
                <c:pt idx="1">
                  <c:v>134</c:v>
                </c:pt>
                <c:pt idx="2">
                  <c:v>128</c:v>
                </c:pt>
                <c:pt idx="3">
                  <c:v>142</c:v>
                </c:pt>
                <c:pt idx="4">
                  <c:v>107</c:v>
                </c:pt>
                <c:pt idx="5">
                  <c:v>160</c:v>
                </c:pt>
                <c:pt idx="6">
                  <c:v>134</c:v>
                </c:pt>
                <c:pt idx="7">
                  <c:v>141</c:v>
                </c:pt>
                <c:pt idx="8">
                  <c:v>139</c:v>
                </c:pt>
                <c:pt idx="9">
                  <c:v>143</c:v>
                </c:pt>
                <c:pt idx="10">
                  <c:v>141</c:v>
                </c:pt>
                <c:pt idx="11">
                  <c:v>139</c:v>
                </c:pt>
                <c:pt idx="12">
                  <c:v>115</c:v>
                </c:pt>
              </c:numCache>
            </c:numRef>
          </c:val>
          <c:extLst>
            <c:ext xmlns:c16="http://schemas.microsoft.com/office/drawing/2014/chart" uri="{C3380CC4-5D6E-409C-BE32-E72D297353CC}">
              <c16:uniqueId val="{00000001-90E5-42EB-B2AC-AB20FC66359E}"/>
            </c:ext>
          </c:extLst>
        </c:ser>
        <c:dLbls>
          <c:showLegendKey val="0"/>
          <c:showVal val="0"/>
          <c:showCatName val="0"/>
          <c:showSerName val="0"/>
          <c:showPercent val="0"/>
          <c:showBubbleSize val="0"/>
        </c:dLbls>
        <c:gapWidth val="219"/>
        <c:overlap val="-27"/>
        <c:axId val="1555344432"/>
        <c:axId val="1555344912"/>
      </c:barChart>
      <c:catAx>
        <c:axId val="155534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344912"/>
        <c:crosses val="autoZero"/>
        <c:auto val="1"/>
        <c:lblAlgn val="ctr"/>
        <c:lblOffset val="100"/>
        <c:noMultiLvlLbl val="0"/>
      </c:catAx>
      <c:valAx>
        <c:axId val="1555344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3444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issues tickets.xlsx]PIVOT 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ticket</a:t>
            </a:r>
            <a:r>
              <a:rPr lang="en-US" baseline="0"/>
              <a:t> raised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TABLE'!$A$4:$A$5</c:f>
              <c:strCache>
                <c:ptCount val="1"/>
                <c:pt idx="0">
                  <c:v>Account</c:v>
                </c:pt>
              </c:strCache>
            </c:strRef>
          </c:cat>
          <c:val>
            <c:numRef>
              <c:f>'PIVOT TABLE'!$B$4:$B$5</c:f>
              <c:numCache>
                <c:formatCode>General</c:formatCode>
                <c:ptCount val="1"/>
                <c:pt idx="0">
                  <c:v>1217</c:v>
                </c:pt>
              </c:numCache>
            </c:numRef>
          </c:val>
          <c:extLst>
            <c:ext xmlns:c16="http://schemas.microsoft.com/office/drawing/2014/chart" uri="{C3380CC4-5D6E-409C-BE32-E72D297353CC}">
              <c16:uniqueId val="{00000000-B87C-49F4-BB54-1E27C202774D}"/>
            </c:ext>
          </c:extLst>
        </c:ser>
        <c:dLbls>
          <c:dLblPos val="outEnd"/>
          <c:showLegendKey val="0"/>
          <c:showVal val="1"/>
          <c:showCatName val="0"/>
          <c:showSerName val="0"/>
          <c:showPercent val="0"/>
          <c:showBubbleSize val="0"/>
        </c:dLbls>
        <c:gapWidth val="219"/>
        <c:overlap val="-27"/>
        <c:axId val="1354555231"/>
        <c:axId val="1354557631"/>
      </c:barChart>
      <c:catAx>
        <c:axId val="13545552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557631"/>
        <c:crosses val="autoZero"/>
        <c:auto val="1"/>
        <c:lblAlgn val="ctr"/>
        <c:lblOffset val="100"/>
        <c:noMultiLvlLbl val="0"/>
      </c:catAx>
      <c:valAx>
        <c:axId val="1354557631"/>
        <c:scaling>
          <c:orientation val="minMax"/>
        </c:scaling>
        <c:delete val="1"/>
        <c:axPos val="l"/>
        <c:numFmt formatCode="General" sourceLinked="1"/>
        <c:majorTickMark val="none"/>
        <c:minorTickMark val="none"/>
        <c:tickLblPos val="nextTo"/>
        <c:crossAx val="1354555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issues tickets.xlsx]PIVOT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 wise tickets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TABLE'!$B$10</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TABLE'!$A$11:$A$36</c:f>
              <c:strCache>
                <c:ptCount val="25"/>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c:v>
                </c:pt>
              </c:strCache>
            </c:strRef>
          </c:cat>
          <c:val>
            <c:numRef>
              <c:f>'PIVOT TABLE'!$B$11:$B$36</c:f>
              <c:numCache>
                <c:formatCode>General</c:formatCode>
                <c:ptCount val="25"/>
                <c:pt idx="0">
                  <c:v>77</c:v>
                </c:pt>
                <c:pt idx="1">
                  <c:v>72</c:v>
                </c:pt>
                <c:pt idx="2">
                  <c:v>51</c:v>
                </c:pt>
                <c:pt idx="3">
                  <c:v>68</c:v>
                </c:pt>
                <c:pt idx="4">
                  <c:v>80</c:v>
                </c:pt>
                <c:pt idx="5">
                  <c:v>78</c:v>
                </c:pt>
                <c:pt idx="6">
                  <c:v>71</c:v>
                </c:pt>
                <c:pt idx="7">
                  <c:v>81</c:v>
                </c:pt>
                <c:pt idx="8">
                  <c:v>84</c:v>
                </c:pt>
                <c:pt idx="9">
                  <c:v>94</c:v>
                </c:pt>
                <c:pt idx="10">
                  <c:v>72</c:v>
                </c:pt>
                <c:pt idx="11">
                  <c:v>65</c:v>
                </c:pt>
                <c:pt idx="12">
                  <c:v>84</c:v>
                </c:pt>
                <c:pt idx="13">
                  <c:v>82</c:v>
                </c:pt>
                <c:pt idx="14">
                  <c:v>67</c:v>
                </c:pt>
                <c:pt idx="15">
                  <c:v>76</c:v>
                </c:pt>
                <c:pt idx="16">
                  <c:v>82</c:v>
                </c:pt>
                <c:pt idx="17">
                  <c:v>79</c:v>
                </c:pt>
                <c:pt idx="18">
                  <c:v>68</c:v>
                </c:pt>
                <c:pt idx="19">
                  <c:v>63</c:v>
                </c:pt>
                <c:pt idx="20">
                  <c:v>66</c:v>
                </c:pt>
                <c:pt idx="21">
                  <c:v>68</c:v>
                </c:pt>
                <c:pt idx="22">
                  <c:v>88</c:v>
                </c:pt>
                <c:pt idx="23">
                  <c:v>84</c:v>
                </c:pt>
                <c:pt idx="24">
                  <c:v>3200</c:v>
                </c:pt>
              </c:numCache>
            </c:numRef>
          </c:val>
          <c:smooth val="0"/>
          <c:extLst>
            <c:ext xmlns:c16="http://schemas.microsoft.com/office/drawing/2014/chart" uri="{C3380CC4-5D6E-409C-BE32-E72D297353CC}">
              <c16:uniqueId val="{00000000-BF03-47D1-A85B-DE26C0B8BA9C}"/>
            </c:ext>
          </c:extLst>
        </c:ser>
        <c:dLbls>
          <c:dLblPos val="t"/>
          <c:showLegendKey val="0"/>
          <c:showVal val="1"/>
          <c:showCatName val="0"/>
          <c:showSerName val="0"/>
          <c:showPercent val="0"/>
          <c:showBubbleSize val="0"/>
        </c:dLbls>
        <c:smooth val="0"/>
        <c:axId val="133070191"/>
        <c:axId val="133060111"/>
      </c:lineChart>
      <c:catAx>
        <c:axId val="133070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60111"/>
        <c:crosses val="autoZero"/>
        <c:auto val="1"/>
        <c:lblAlgn val="ctr"/>
        <c:lblOffset val="100"/>
        <c:noMultiLvlLbl val="0"/>
      </c:catAx>
      <c:valAx>
        <c:axId val="133060111"/>
        <c:scaling>
          <c:orientation val="minMax"/>
        </c:scaling>
        <c:delete val="1"/>
        <c:axPos val="l"/>
        <c:numFmt formatCode="General" sourceLinked="1"/>
        <c:majorTickMark val="none"/>
        <c:minorTickMark val="none"/>
        <c:tickLblPos val="nextTo"/>
        <c:crossAx val="133070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issues tickets.xlsx]PIVOT TABLE!PivotTable1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impact</a:t>
            </a:r>
          </a:p>
        </c:rich>
      </c:tx>
      <c:layout>
        <c:manualLayout>
          <c:xMode val="edge"/>
          <c:yMode val="edge"/>
          <c:x val="0.37427077865266845"/>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B0C1D06-2DEC-406A-9227-796245972603}" type="CELLRANGE">
                  <a:rPr lang="en-US"/>
                  <a:pPr>
                    <a:defRPr sz="900" b="0" i="0" u="none" strike="noStrike" kern="1200" baseline="0">
                      <a:solidFill>
                        <a:schemeClr val="tx1">
                          <a:lumMod val="75000"/>
                          <a:lumOff val="25000"/>
                        </a:schemeClr>
                      </a:solidFill>
                      <a:latin typeface="+mn-lt"/>
                      <a:ea typeface="+mn-ea"/>
                      <a:cs typeface="+mn-cs"/>
                    </a:defRPr>
                  </a:pPr>
                  <a:t>[CELLRANGE]</a:t>
                </a:fld>
                <a:r>
                  <a:rPr lang="en-US" baseline="0"/>
                  <a:t>, </a:t>
                </a:r>
                <a:fld id="{1597EC20-452D-4F6C-B877-836599EB9212}"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C76CC2-82E6-4B42-8C7A-37D69C5BC400}" type="CELLRANGE">
                  <a:rPr lang="en-US"/>
                  <a:pPr>
                    <a:defRPr sz="900" b="0" i="0" u="none" strike="noStrike" kern="1200" baseline="0">
                      <a:solidFill>
                        <a:schemeClr val="tx1">
                          <a:lumMod val="75000"/>
                          <a:lumOff val="25000"/>
                        </a:schemeClr>
                      </a:solidFill>
                      <a:latin typeface="+mn-lt"/>
                      <a:ea typeface="+mn-ea"/>
                      <a:cs typeface="+mn-cs"/>
                    </a:defRPr>
                  </a:pPr>
                  <a:t>[CELLRANGE]</a:t>
                </a:fld>
                <a:r>
                  <a:rPr lang="en-US" baseline="0"/>
                  <a:t>, </a:t>
                </a:r>
                <a:fld id="{FD9193D6-A0B6-4D8D-B347-A728AC3BE5DA}"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1CAE168-A050-4A2C-97AB-F0F3E881BDB7}" type="CELLRANGE">
                  <a:rPr lang="en-US"/>
                  <a:pPr>
                    <a:defRPr sz="900" b="0" i="0" u="none" strike="noStrike" kern="1200" baseline="0">
                      <a:solidFill>
                        <a:schemeClr val="tx1">
                          <a:lumMod val="75000"/>
                          <a:lumOff val="25000"/>
                        </a:schemeClr>
                      </a:solidFill>
                      <a:latin typeface="+mn-lt"/>
                      <a:ea typeface="+mn-ea"/>
                      <a:cs typeface="+mn-cs"/>
                    </a:defRPr>
                  </a:pPr>
                  <a:t>[CELLRANGE]</a:t>
                </a:fld>
                <a:r>
                  <a:rPr lang="en-US" baseline="0"/>
                  <a:t>, </a:t>
                </a:r>
                <a:fld id="{299C66D3-0358-4E88-8555-ABF204A26F2F}"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BE31F65-A87D-4DA6-B725-CE20554851D5}" type="CELLRANGE">
                  <a:rPr lang="en-US"/>
                  <a:pPr>
                    <a:defRPr sz="900" b="0" i="0" u="none" strike="noStrike" kern="1200" baseline="0">
                      <a:solidFill>
                        <a:schemeClr val="tx1">
                          <a:lumMod val="75000"/>
                          <a:lumOff val="25000"/>
                        </a:schemeClr>
                      </a:solidFill>
                      <a:latin typeface="+mn-lt"/>
                      <a:ea typeface="+mn-ea"/>
                      <a:cs typeface="+mn-cs"/>
                    </a:defRPr>
                  </a:pPr>
                  <a:t>[CELLRANGE]</a:t>
                </a:fld>
                <a:r>
                  <a:rPr lang="en-US" baseline="0"/>
                  <a:t>, </a:t>
                </a:r>
                <a:fld id="{8C54D8DC-B44D-48D6-90BB-D79107042B71}"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9D24E8-D50B-40B7-B4D4-310A56B72671}" type="CELLRANGE">
                  <a:rPr lang="en-US"/>
                  <a:pPr>
                    <a:defRPr sz="900" b="0" i="0" u="none" strike="noStrike" kern="1200" baseline="0">
                      <a:solidFill>
                        <a:schemeClr val="tx1">
                          <a:lumMod val="75000"/>
                          <a:lumOff val="25000"/>
                        </a:schemeClr>
                      </a:solidFill>
                      <a:latin typeface="+mn-lt"/>
                      <a:ea typeface="+mn-ea"/>
                      <a:cs typeface="+mn-cs"/>
                    </a:defRPr>
                  </a:pPr>
                  <a:t>[CELLRANGE]</a:t>
                </a:fld>
                <a:r>
                  <a:rPr lang="en-US" baseline="0"/>
                  <a:t>, </a:t>
                </a:r>
                <a:fld id="{B6721989-F42B-474B-A1F0-7161E6964AFA}"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62B6C1D-4106-4CD8-8100-B78DC2A44610}" type="CELLRANGE">
                  <a:rPr lang="en-US"/>
                  <a:pPr>
                    <a:defRPr sz="900" b="0" i="0" u="none" strike="noStrike" kern="1200" baseline="0">
                      <a:solidFill>
                        <a:schemeClr val="tx1">
                          <a:lumMod val="75000"/>
                          <a:lumOff val="25000"/>
                        </a:schemeClr>
                      </a:solidFill>
                      <a:latin typeface="+mn-lt"/>
                      <a:ea typeface="+mn-ea"/>
                      <a:cs typeface="+mn-cs"/>
                    </a:defRPr>
                  </a:pPr>
                  <a:t>[CELLRANGE]</a:t>
                </a:fld>
                <a:r>
                  <a:rPr lang="en-US" baseline="0"/>
                  <a:t>, </a:t>
                </a:r>
                <a:fld id="{38BEE7EB-EAB5-4142-A82E-8DDB2F0F2F9B}"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322769-554F-4F98-BC96-B6AC39E29DD9}" type="CELLRANGE">
                  <a:rPr lang="en-US"/>
                  <a:pPr>
                    <a:defRPr sz="900" b="0" i="0" u="none" strike="noStrike" kern="1200" baseline="0">
                      <a:solidFill>
                        <a:schemeClr val="tx1">
                          <a:lumMod val="75000"/>
                          <a:lumOff val="25000"/>
                        </a:schemeClr>
                      </a:solidFill>
                      <a:latin typeface="+mn-lt"/>
                      <a:ea typeface="+mn-ea"/>
                      <a:cs typeface="+mn-cs"/>
                    </a:defRPr>
                  </a:pPr>
                  <a:t>[CELLRANGE]</a:t>
                </a:fld>
                <a:r>
                  <a:rPr lang="en-US" baseline="0"/>
                  <a:t>, </a:t>
                </a:r>
                <a:fld id="{C24664D2-5B36-4FAC-9E27-53177C4DD58D}"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5BA3BD-A65F-406A-94C3-DB4B7C5D4C88}" type="CELLRANGE">
                  <a:rPr lang="en-US"/>
                  <a:pPr>
                    <a:defRPr sz="900" b="0" i="0" u="none" strike="noStrike" kern="1200" baseline="0">
                      <a:solidFill>
                        <a:schemeClr val="tx1">
                          <a:lumMod val="75000"/>
                          <a:lumOff val="25000"/>
                        </a:schemeClr>
                      </a:solidFill>
                      <a:latin typeface="+mn-lt"/>
                      <a:ea typeface="+mn-ea"/>
                      <a:cs typeface="+mn-cs"/>
                    </a:defRPr>
                  </a:pPr>
                  <a:t>[CELLRANGE]</a:t>
                </a:fld>
                <a:r>
                  <a:rPr lang="en-US" baseline="0"/>
                  <a:t>, </a:t>
                </a:r>
                <a:fld id="{4D3D19D0-7467-4081-9988-FB0AC9FE593B}"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2A8F0A5-2070-4FA2-B4B1-826A0B14053A}" type="CELLRANGE">
                  <a:rPr lang="en-US"/>
                  <a:pPr>
                    <a:defRPr/>
                  </a:pPr>
                  <a:t>[CELLRANGE]</a:t>
                </a:fld>
                <a:r>
                  <a:rPr lang="en-US" baseline="0"/>
                  <a:t>, </a:t>
                </a:r>
                <a:fld id="{B2D4DED8-A44C-4990-B11D-2E9EC4E5A8A6}"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14B2CFD-58C3-41D0-92F4-E9BB0897FDD5}" type="CELLRANGE">
                  <a:rPr lang="en-US"/>
                  <a:pPr>
                    <a:defRPr/>
                  </a:pPr>
                  <a:t>[CELLRANGE]</a:t>
                </a:fld>
                <a:r>
                  <a:rPr lang="en-US" baseline="0"/>
                  <a:t>, </a:t>
                </a:r>
                <a:fld id="{0FE72D9D-D902-4D50-9C2E-06CE0210636F}"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58AFBA-E047-4C17-B8FA-711F5224E262}" type="CELLRANGE">
                  <a:rPr lang="en-US"/>
                  <a:pPr>
                    <a:defRPr/>
                  </a:pPr>
                  <a:t>[CELLRANGE]</a:t>
                </a:fld>
                <a:r>
                  <a:rPr lang="en-US" baseline="0"/>
                  <a:t>, </a:t>
                </a:r>
                <a:fld id="{FDED42AC-A6CF-482D-AD0B-6A28EB992C33}"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6B5D545-F7C5-46D9-B378-F3C3E928330A}" type="CELLRANGE">
                  <a:rPr lang="en-US"/>
                  <a:pPr>
                    <a:defRPr/>
                  </a:pPr>
                  <a:t>[CELLRANGE]</a:t>
                </a:fld>
                <a:r>
                  <a:rPr lang="en-US" baseline="0"/>
                  <a:t>, </a:t>
                </a:r>
                <a:fld id="{AAEC76E0-1187-4DDF-B1B9-220C22FF80D8}"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'PIVOT TABLE'!$C$4:$C$7</c:f>
              <c:strCache>
                <c:ptCount val="1"/>
                <c:pt idx="0">
                  <c:v>Total</c:v>
                </c:pt>
              </c:strCache>
            </c:strRef>
          </c:tx>
          <c:spPr>
            <a:solidFill>
              <a:schemeClr val="accent1"/>
            </a:solidFill>
            <a:ln>
              <a:noFill/>
            </a:ln>
            <a:effectLst/>
          </c:spPr>
          <c:invertIfNegative val="0"/>
          <c:dLbls>
            <c:dLbl>
              <c:idx val="0"/>
              <c:tx>
                <c:rich>
                  <a:bodyPr/>
                  <a:lstStyle/>
                  <a:p>
                    <a:fld id="{72A8F0A5-2070-4FA2-B4B1-826A0B14053A}" type="CELLRANGE">
                      <a:rPr lang="en-US"/>
                      <a:pPr/>
                      <a:t>[CELLRANGE]</a:t>
                    </a:fld>
                    <a:r>
                      <a:rPr lang="en-US" baseline="0"/>
                      <a:t>, </a:t>
                    </a:r>
                    <a:fld id="{B2D4DED8-A44C-4990-B11D-2E9EC4E5A8A6}"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D351-47AD-B462-06D19932F7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 TABLE'!$C$4:$C$7</c:f>
              <c:strCache>
                <c:ptCount val="1"/>
                <c:pt idx="0">
                  <c:v>Account</c:v>
                </c:pt>
              </c:strCache>
            </c:strRef>
          </c:cat>
          <c:val>
            <c:numRef>
              <c:f>'PIVOT TABLE'!$C$4:$C$7</c:f>
              <c:numCache>
                <c:formatCode>General</c:formatCode>
                <c:ptCount val="1"/>
                <c:pt idx="0">
                  <c:v>1217</c:v>
                </c:pt>
              </c:numCache>
            </c:numRef>
          </c:val>
          <c:extLst>
            <c:ext xmlns:c15="http://schemas.microsoft.com/office/drawing/2012/chart" uri="{02D57815-91ED-43cb-92C2-25804820EDAC}">
              <c15:datalabelsRange>
                <c15:f>'PIVOT TABLE'!$C$4:$C$7</c15:f>
                <c15:dlblRangeCache>
                  <c:ptCount val="4"/>
                  <c:pt idx="0">
                    <c:v>$7,10,65,193.75</c:v>
                  </c:pt>
                  <c:pt idx="1">
                    <c:v>$7,10,65,193.75</c:v>
                  </c:pt>
                  <c:pt idx="2">
                    <c:v>$0.00</c:v>
                  </c:pt>
                  <c:pt idx="3">
                    <c:v>$0.00</c:v>
                  </c:pt>
                </c15:dlblRangeCache>
              </c15:datalabelsRange>
            </c:ext>
            <c:ext xmlns:c16="http://schemas.microsoft.com/office/drawing/2014/chart" uri="{C3380CC4-5D6E-409C-BE32-E72D297353CC}">
              <c16:uniqueId val="{00000004-D351-47AD-B462-06D19932F7AF}"/>
            </c:ext>
          </c:extLst>
        </c:ser>
        <c:dLbls>
          <c:dLblPos val="outEnd"/>
          <c:showLegendKey val="0"/>
          <c:showVal val="1"/>
          <c:showCatName val="0"/>
          <c:showSerName val="0"/>
          <c:showPercent val="0"/>
          <c:showBubbleSize val="0"/>
        </c:dLbls>
        <c:gapWidth val="219"/>
        <c:overlap val="-27"/>
        <c:axId val="1655002192"/>
        <c:axId val="1655002672"/>
      </c:barChart>
      <c:catAx>
        <c:axId val="165500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02672"/>
        <c:crosses val="autoZero"/>
        <c:auto val="1"/>
        <c:lblAlgn val="ctr"/>
        <c:lblOffset val="100"/>
        <c:noMultiLvlLbl val="0"/>
      </c:catAx>
      <c:valAx>
        <c:axId val="1655002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02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'PROBABILITY OF RISK'!$H$2</c:f>
              <c:strCache>
                <c:ptCount val="1"/>
                <c:pt idx="0">
                  <c:v>Probability of impact</c:v>
                </c:pt>
              </c:strCache>
            </c:strRef>
          </c:tx>
          <c:spPr>
            <a:ln w="38100" cap="rnd">
              <a:noFill/>
              <a:round/>
            </a:ln>
            <a:effectLst/>
          </c:spPr>
          <c:marker>
            <c:symbol val="circle"/>
            <c:size val="5"/>
            <c:spPr>
              <a:solidFill>
                <a:schemeClr val="accent1"/>
              </a:solidFill>
              <a:ln w="9525">
                <a:solidFill>
                  <a:schemeClr val="accent1"/>
                </a:solidFill>
              </a:ln>
              <a:effectLst/>
            </c:spPr>
          </c:marker>
          <c:xVal>
            <c:numRef>
              <c:f>'PROBABILITY OF RISK'!$G$3:$G$38</c:f>
              <c:numCache>
                <c:formatCode>0%</c:formatCode>
                <c:ptCount val="36"/>
                <c:pt idx="0">
                  <c:v>3.1248870291820587E-2</c:v>
                </c:pt>
                <c:pt idx="1">
                  <c:v>0.67351094381285903</c:v>
                </c:pt>
                <c:pt idx="2">
                  <c:v>0.44889034945264317</c:v>
                </c:pt>
                <c:pt idx="3">
                  <c:v>0.67351094381285903</c:v>
                </c:pt>
                <c:pt idx="4">
                  <c:v>0.56378857219391187</c:v>
                </c:pt>
                <c:pt idx="5">
                  <c:v>0.84795992480533622</c:v>
                </c:pt>
                <c:pt idx="6">
                  <c:v>0.76994808798147696</c:v>
                </c:pt>
                <c:pt idx="7">
                  <c:v>0.56378857219391187</c:v>
                </c:pt>
                <c:pt idx="8">
                  <c:v>0.67351094381285903</c:v>
                </c:pt>
                <c:pt idx="9">
                  <c:v>0.44889034945264317</c:v>
                </c:pt>
                <c:pt idx="10">
                  <c:v>0.94584295668782947</c:v>
                </c:pt>
                <c:pt idx="11">
                  <c:v>0.76994808798147696</c:v>
                </c:pt>
                <c:pt idx="12">
                  <c:v>0.56378857219391187</c:v>
                </c:pt>
                <c:pt idx="13">
                  <c:v>0.76994808798147696</c:v>
                </c:pt>
                <c:pt idx="14">
                  <c:v>0.67351094381285903</c:v>
                </c:pt>
                <c:pt idx="15">
                  <c:v>0.44889034945264317</c:v>
                </c:pt>
                <c:pt idx="16">
                  <c:v>0.44889034945264317</c:v>
                </c:pt>
                <c:pt idx="17">
                  <c:v>0.33815180455396471</c:v>
                </c:pt>
                <c:pt idx="18">
                  <c:v>0.44889034945264317</c:v>
                </c:pt>
                <c:pt idx="19">
                  <c:v>3.1248870291820587E-2</c:v>
                </c:pt>
                <c:pt idx="20">
                  <c:v>0.76994808798147696</c:v>
                </c:pt>
                <c:pt idx="21">
                  <c:v>0.90604214769308267</c:v>
                </c:pt>
                <c:pt idx="22">
                  <c:v>5.7778315167767526E-2</c:v>
                </c:pt>
                <c:pt idx="23">
                  <c:v>0.56378857219391187</c:v>
                </c:pt>
                <c:pt idx="24">
                  <c:v>0.33815180455396471</c:v>
                </c:pt>
                <c:pt idx="25">
                  <c:v>0.67351094381285903</c:v>
                </c:pt>
                <c:pt idx="26">
                  <c:v>0.23992011514542022</c:v>
                </c:pt>
                <c:pt idx="27">
                  <c:v>0.99330001382370936</c:v>
                </c:pt>
                <c:pt idx="28">
                  <c:v>0.15972065211203007</c:v>
                </c:pt>
                <c:pt idx="29">
                  <c:v>9.9456655705838268E-2</c:v>
                </c:pt>
                <c:pt idx="30">
                  <c:v>0.44889034945264317</c:v>
                </c:pt>
                <c:pt idx="31">
                  <c:v>1.5706751534565931E-2</c:v>
                </c:pt>
                <c:pt idx="32">
                  <c:v>0.33815180455396471</c:v>
                </c:pt>
                <c:pt idx="33">
                  <c:v>0.90604214769308267</c:v>
                </c:pt>
                <c:pt idx="34">
                  <c:v>0.56378857219391187</c:v>
                </c:pt>
                <c:pt idx="35">
                  <c:v>9.9456655705838268E-2</c:v>
                </c:pt>
              </c:numCache>
            </c:numRef>
          </c:xVal>
          <c:yVal>
            <c:numRef>
              <c:f>'PROBABILITY OF RISK'!$H$3:$H$38</c:f>
              <c:numCache>
                <c:formatCode>0%</c:formatCode>
                <c:ptCount val="36"/>
                <c:pt idx="0">
                  <c:v>0.51246446696602077</c:v>
                </c:pt>
                <c:pt idx="1">
                  <c:v>0.74968885561523002</c:v>
                </c:pt>
                <c:pt idx="2">
                  <c:v>0.67324462095308601</c:v>
                </c:pt>
                <c:pt idx="3">
                  <c:v>0.74968885561523002</c:v>
                </c:pt>
                <c:pt idx="4">
                  <c:v>0.7135509849903009</c:v>
                </c:pt>
                <c:pt idx="5">
                  <c:v>0.80176985521361588</c:v>
                </c:pt>
                <c:pt idx="6">
                  <c:v>0.77933465651721512</c:v>
                </c:pt>
                <c:pt idx="7">
                  <c:v>0.7135509849903009</c:v>
                </c:pt>
                <c:pt idx="8">
                  <c:v>0.74968885561523002</c:v>
                </c:pt>
                <c:pt idx="9">
                  <c:v>0.67324462095308601</c:v>
                </c:pt>
                <c:pt idx="10">
                  <c:v>0.82788565405429826</c:v>
                </c:pt>
                <c:pt idx="11">
                  <c:v>0.77933465651721512</c:v>
                </c:pt>
                <c:pt idx="12">
                  <c:v>0.7135509849903009</c:v>
                </c:pt>
                <c:pt idx="13">
                  <c:v>0.77933465651721512</c:v>
                </c:pt>
                <c:pt idx="14">
                  <c:v>0.74968885561523002</c:v>
                </c:pt>
                <c:pt idx="15">
                  <c:v>0.67324462095308601</c:v>
                </c:pt>
                <c:pt idx="16">
                  <c:v>0.67324462095308601</c:v>
                </c:pt>
                <c:pt idx="17">
                  <c:v>0.63237560346728328</c:v>
                </c:pt>
                <c:pt idx="18">
                  <c:v>0.67324462095308601</c:v>
                </c:pt>
                <c:pt idx="19">
                  <c:v>0.51246446696602077</c:v>
                </c:pt>
                <c:pt idx="20">
                  <c:v>0.77933465651721512</c:v>
                </c:pt>
                <c:pt idx="21">
                  <c:v>0.8175432278484307</c:v>
                </c:pt>
                <c:pt idx="22">
                  <c:v>0.5230373943465747</c:v>
                </c:pt>
                <c:pt idx="23">
                  <c:v>0.7135509849903009</c:v>
                </c:pt>
                <c:pt idx="24">
                  <c:v>0.63237560346728328</c:v>
                </c:pt>
                <c:pt idx="25">
                  <c:v>0.74968885561523002</c:v>
                </c:pt>
                <c:pt idx="26">
                  <c:v>0.59480390670406169</c:v>
                </c:pt>
                <c:pt idx="27">
                  <c:v>0.83971811458938395</c:v>
                </c:pt>
                <c:pt idx="28">
                  <c:v>0.56344943413903581</c:v>
                </c:pt>
                <c:pt idx="29">
                  <c:v>0.53961214952633452</c:v>
                </c:pt>
                <c:pt idx="30">
                  <c:v>0.67324462095308601</c:v>
                </c:pt>
                <c:pt idx="31">
                  <c:v>0.5062658296416761</c:v>
                </c:pt>
                <c:pt idx="32">
                  <c:v>0.63237560346728328</c:v>
                </c:pt>
                <c:pt idx="33">
                  <c:v>0.8175432278484307</c:v>
                </c:pt>
                <c:pt idx="34">
                  <c:v>0.7135509849903009</c:v>
                </c:pt>
                <c:pt idx="35">
                  <c:v>0.53961214952633452</c:v>
                </c:pt>
              </c:numCache>
            </c:numRef>
          </c:yVal>
          <c:smooth val="0"/>
          <c:extLst>
            <c:ext xmlns:c16="http://schemas.microsoft.com/office/drawing/2014/chart" uri="{C3380CC4-5D6E-409C-BE32-E72D297353CC}">
              <c16:uniqueId val="{00000000-10F8-4BD1-8D61-324430144DEC}"/>
            </c:ext>
          </c:extLst>
        </c:ser>
        <c:dLbls>
          <c:showLegendKey val="0"/>
          <c:showVal val="0"/>
          <c:showCatName val="0"/>
          <c:showSerName val="0"/>
          <c:showPercent val="0"/>
          <c:showBubbleSize val="0"/>
        </c:dLbls>
        <c:axId val="1677132384"/>
        <c:axId val="1677134304"/>
      </c:scatterChart>
      <c:valAx>
        <c:axId val="1677132384"/>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134304"/>
        <c:crosses val="autoZero"/>
        <c:crossBetween val="midCat"/>
        <c:majorUnit val="0.1"/>
        <c:minorUnit val="0.1"/>
      </c:valAx>
      <c:valAx>
        <c:axId val="167713430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132384"/>
        <c:crosses val="autoZero"/>
        <c:crossBetween val="midCat"/>
        <c:majorUnit val="0.1"/>
        <c:minorUnit val="0.1"/>
      </c:valAx>
      <c:spPr>
        <a:gradFill flip="none" rotWithShape="1">
          <a:gsLst>
            <a:gs pos="0">
              <a:srgbClr val="FF0000"/>
            </a:gs>
            <a:gs pos="45000">
              <a:srgbClr val="FFFF00"/>
            </a:gs>
            <a:gs pos="84000">
              <a:srgbClr val="92D050"/>
            </a:gs>
            <a:gs pos="64000">
              <a:srgbClr val="FFFF00"/>
            </a:gs>
            <a:gs pos="100000">
              <a:srgbClr val="92D050"/>
            </a:gs>
          </a:gsLst>
          <a:lin ang="8100000" scaled="1"/>
          <a:tileRect/>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xVal>
            <c:numRef>
              <c:f>'PROBABILITY OF RISK'!$M$3:$M$38</c:f>
              <c:numCache>
                <c:formatCode>General</c:formatCode>
                <c:ptCount val="36"/>
                <c:pt idx="0">
                  <c:v>1</c:v>
                </c:pt>
                <c:pt idx="1">
                  <c:v>4</c:v>
                </c:pt>
                <c:pt idx="2">
                  <c:v>3</c:v>
                </c:pt>
                <c:pt idx="3">
                  <c:v>4</c:v>
                </c:pt>
                <c:pt idx="4">
                  <c:v>3</c:v>
                </c:pt>
                <c:pt idx="5">
                  <c:v>5</c:v>
                </c:pt>
                <c:pt idx="6">
                  <c:v>4</c:v>
                </c:pt>
                <c:pt idx="7">
                  <c:v>3</c:v>
                </c:pt>
                <c:pt idx="8">
                  <c:v>4</c:v>
                </c:pt>
                <c:pt idx="9">
                  <c:v>3</c:v>
                </c:pt>
                <c:pt idx="10">
                  <c:v>5</c:v>
                </c:pt>
                <c:pt idx="11">
                  <c:v>4</c:v>
                </c:pt>
                <c:pt idx="12">
                  <c:v>3</c:v>
                </c:pt>
                <c:pt idx="13">
                  <c:v>4</c:v>
                </c:pt>
                <c:pt idx="14">
                  <c:v>4</c:v>
                </c:pt>
                <c:pt idx="15">
                  <c:v>3</c:v>
                </c:pt>
                <c:pt idx="16">
                  <c:v>3</c:v>
                </c:pt>
                <c:pt idx="17">
                  <c:v>2</c:v>
                </c:pt>
                <c:pt idx="18">
                  <c:v>3</c:v>
                </c:pt>
                <c:pt idx="19">
                  <c:v>1</c:v>
                </c:pt>
                <c:pt idx="20">
                  <c:v>4</c:v>
                </c:pt>
                <c:pt idx="21">
                  <c:v>5</c:v>
                </c:pt>
                <c:pt idx="22">
                  <c:v>1</c:v>
                </c:pt>
                <c:pt idx="23">
                  <c:v>3</c:v>
                </c:pt>
                <c:pt idx="24">
                  <c:v>2</c:v>
                </c:pt>
                <c:pt idx="25">
                  <c:v>4</c:v>
                </c:pt>
                <c:pt idx="26">
                  <c:v>2</c:v>
                </c:pt>
                <c:pt idx="27">
                  <c:v>5</c:v>
                </c:pt>
                <c:pt idx="28">
                  <c:v>1</c:v>
                </c:pt>
                <c:pt idx="29">
                  <c:v>1</c:v>
                </c:pt>
                <c:pt idx="30">
                  <c:v>3</c:v>
                </c:pt>
                <c:pt idx="31">
                  <c:v>1</c:v>
                </c:pt>
                <c:pt idx="32">
                  <c:v>2</c:v>
                </c:pt>
                <c:pt idx="33">
                  <c:v>5</c:v>
                </c:pt>
                <c:pt idx="34">
                  <c:v>3</c:v>
                </c:pt>
                <c:pt idx="35">
                  <c:v>1</c:v>
                </c:pt>
              </c:numCache>
            </c:numRef>
          </c:xVal>
          <c:yVal>
            <c:numRef>
              <c:f>'PROBABILITY OF RISK'!$N$3:$N$38</c:f>
              <c:numCache>
                <c:formatCode>General</c:formatCode>
                <c:ptCount val="36"/>
                <c:pt idx="0">
                  <c:v>3</c:v>
                </c:pt>
                <c:pt idx="1">
                  <c:v>4</c:v>
                </c:pt>
                <c:pt idx="2">
                  <c:v>4</c:v>
                </c:pt>
                <c:pt idx="3">
                  <c:v>4</c:v>
                </c:pt>
                <c:pt idx="4">
                  <c:v>4</c:v>
                </c:pt>
                <c:pt idx="5">
                  <c:v>5</c:v>
                </c:pt>
                <c:pt idx="6">
                  <c:v>4</c:v>
                </c:pt>
                <c:pt idx="7">
                  <c:v>4</c:v>
                </c:pt>
                <c:pt idx="8">
                  <c:v>4</c:v>
                </c:pt>
                <c:pt idx="9">
                  <c:v>4</c:v>
                </c:pt>
                <c:pt idx="10">
                  <c:v>5</c:v>
                </c:pt>
                <c:pt idx="11">
                  <c:v>4</c:v>
                </c:pt>
                <c:pt idx="12">
                  <c:v>4</c:v>
                </c:pt>
                <c:pt idx="13">
                  <c:v>4</c:v>
                </c:pt>
                <c:pt idx="14">
                  <c:v>4</c:v>
                </c:pt>
                <c:pt idx="15">
                  <c:v>4</c:v>
                </c:pt>
                <c:pt idx="16">
                  <c:v>4</c:v>
                </c:pt>
                <c:pt idx="17">
                  <c:v>4</c:v>
                </c:pt>
                <c:pt idx="18">
                  <c:v>4</c:v>
                </c:pt>
                <c:pt idx="19">
                  <c:v>3</c:v>
                </c:pt>
                <c:pt idx="20">
                  <c:v>4</c:v>
                </c:pt>
                <c:pt idx="21">
                  <c:v>5</c:v>
                </c:pt>
                <c:pt idx="22">
                  <c:v>3</c:v>
                </c:pt>
                <c:pt idx="23">
                  <c:v>4</c:v>
                </c:pt>
                <c:pt idx="24">
                  <c:v>4</c:v>
                </c:pt>
                <c:pt idx="25">
                  <c:v>4</c:v>
                </c:pt>
                <c:pt idx="26">
                  <c:v>3</c:v>
                </c:pt>
                <c:pt idx="27">
                  <c:v>5</c:v>
                </c:pt>
                <c:pt idx="28">
                  <c:v>3</c:v>
                </c:pt>
                <c:pt idx="29">
                  <c:v>3</c:v>
                </c:pt>
                <c:pt idx="30">
                  <c:v>4</c:v>
                </c:pt>
                <c:pt idx="31">
                  <c:v>3</c:v>
                </c:pt>
                <c:pt idx="32">
                  <c:v>4</c:v>
                </c:pt>
                <c:pt idx="33">
                  <c:v>5</c:v>
                </c:pt>
                <c:pt idx="34">
                  <c:v>4</c:v>
                </c:pt>
                <c:pt idx="35">
                  <c:v>3</c:v>
                </c:pt>
              </c:numCache>
            </c:numRef>
          </c:yVal>
          <c:smooth val="0"/>
          <c:extLst>
            <c:ext xmlns:c16="http://schemas.microsoft.com/office/drawing/2014/chart" uri="{C3380CC4-5D6E-409C-BE32-E72D297353CC}">
              <c16:uniqueId val="{00000000-951A-4B4B-9266-B47C7F2C085D}"/>
            </c:ext>
          </c:extLst>
        </c:ser>
        <c:dLbls>
          <c:showLegendKey val="0"/>
          <c:showVal val="0"/>
          <c:showCatName val="0"/>
          <c:showSerName val="0"/>
          <c:showPercent val="0"/>
          <c:showBubbleSize val="0"/>
        </c:dLbls>
        <c:axId val="2123408047"/>
        <c:axId val="2123409967"/>
      </c:scatterChart>
      <c:valAx>
        <c:axId val="2123408047"/>
        <c:scaling>
          <c:orientation val="minMax"/>
          <c:max val="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Likelyhood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409967"/>
        <c:crosses val="autoZero"/>
        <c:crossBetween val="midCat"/>
      </c:valAx>
      <c:valAx>
        <c:axId val="2123409967"/>
        <c:scaling>
          <c:orientation val="minMax"/>
          <c:max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Impact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408047"/>
        <c:crosses val="autoZero"/>
        <c:crossBetween val="midCat"/>
        <c:majorUnit val="1"/>
      </c:valAx>
      <c:spPr>
        <a:gradFill flip="none" rotWithShape="1">
          <a:gsLst>
            <a:gs pos="35000">
              <a:srgbClr val="FFFF00"/>
            </a:gs>
            <a:gs pos="0">
              <a:schemeClr val="accent6">
                <a:lumMod val="75000"/>
              </a:schemeClr>
            </a:gs>
            <a:gs pos="16000">
              <a:schemeClr val="accent6">
                <a:lumMod val="60000"/>
                <a:lumOff val="40000"/>
              </a:schemeClr>
            </a:gs>
            <a:gs pos="77000">
              <a:srgbClr val="FF6D6D"/>
            </a:gs>
            <a:gs pos="58000">
              <a:srgbClr val="FFC000"/>
            </a:gs>
            <a:gs pos="49000">
              <a:srgbClr val="FFFF00"/>
            </a:gs>
            <a:gs pos="100000">
              <a:srgbClr val="FF0000"/>
            </a:gs>
          </a:gsLst>
          <a:lin ang="18900000" scaled="1"/>
          <a:tileRect/>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180975</xdr:rowOff>
    </xdr:from>
    <xdr:to>
      <xdr:col>7</xdr:col>
      <xdr:colOff>304800</xdr:colOff>
      <xdr:row>21</xdr:row>
      <xdr:rowOff>66675</xdr:rowOff>
    </xdr:to>
    <xdr:graphicFrame macro="">
      <xdr:nvGraphicFramePr>
        <xdr:cNvPr id="2" name="Chart 1">
          <a:extLst>
            <a:ext uri="{FF2B5EF4-FFF2-40B4-BE49-F238E27FC236}">
              <a16:creationId xmlns:a16="http://schemas.microsoft.com/office/drawing/2014/main" id="{A539057B-3168-493E-8BE1-170F631CF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7</xdr:row>
      <xdr:rowOff>27214</xdr:rowOff>
    </xdr:from>
    <xdr:to>
      <xdr:col>16</xdr:col>
      <xdr:colOff>304800</xdr:colOff>
      <xdr:row>21</xdr:row>
      <xdr:rowOff>103414</xdr:rowOff>
    </xdr:to>
    <xdr:graphicFrame macro="">
      <xdr:nvGraphicFramePr>
        <xdr:cNvPr id="3" name="Chart 2">
          <a:extLst>
            <a:ext uri="{FF2B5EF4-FFF2-40B4-BE49-F238E27FC236}">
              <a16:creationId xmlns:a16="http://schemas.microsoft.com/office/drawing/2014/main" id="{3662D4A4-8D7E-4E71-8A63-3C724472A6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23</xdr:row>
      <xdr:rowOff>13607</xdr:rowOff>
    </xdr:from>
    <xdr:to>
      <xdr:col>7</xdr:col>
      <xdr:colOff>285750</xdr:colOff>
      <xdr:row>37</xdr:row>
      <xdr:rowOff>89807</xdr:rowOff>
    </xdr:to>
    <xdr:graphicFrame macro="">
      <xdr:nvGraphicFramePr>
        <xdr:cNvPr id="4" name="Chart 3">
          <a:extLst>
            <a:ext uri="{FF2B5EF4-FFF2-40B4-BE49-F238E27FC236}">
              <a16:creationId xmlns:a16="http://schemas.microsoft.com/office/drawing/2014/main" id="{15C58865-70A4-45DB-863F-7E13C9475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22</xdr:row>
      <xdr:rowOff>176893</xdr:rowOff>
    </xdr:from>
    <xdr:to>
      <xdr:col>16</xdr:col>
      <xdr:colOff>285750</xdr:colOff>
      <xdr:row>37</xdr:row>
      <xdr:rowOff>62593</xdr:rowOff>
    </xdr:to>
    <xdr:graphicFrame macro="">
      <xdr:nvGraphicFramePr>
        <xdr:cNvPr id="5" name="Chart 4">
          <a:extLst>
            <a:ext uri="{FF2B5EF4-FFF2-40B4-BE49-F238E27FC236}">
              <a16:creationId xmlns:a16="http://schemas.microsoft.com/office/drawing/2014/main" id="{585AAC32-8AC2-40D6-A2D1-2FA307BE1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405491</xdr:colOff>
      <xdr:row>8</xdr:row>
      <xdr:rowOff>121103</xdr:rowOff>
    </xdr:from>
    <xdr:to>
      <xdr:col>24</xdr:col>
      <xdr:colOff>424542</xdr:colOff>
      <xdr:row>17</xdr:row>
      <xdr:rowOff>76200</xdr:rowOff>
    </xdr:to>
    <mc:AlternateContent xmlns:mc="http://schemas.openxmlformats.org/markup-compatibility/2006" xmlns:a14="http://schemas.microsoft.com/office/drawing/2010/main">
      <mc:Choice Requires="a14">
        <xdr:graphicFrame macro="">
          <xdr:nvGraphicFramePr>
            <xdr:cNvPr id="11" name="Issue Category 1">
              <a:extLst>
                <a:ext uri="{FF2B5EF4-FFF2-40B4-BE49-F238E27FC236}">
                  <a16:creationId xmlns:a16="http://schemas.microsoft.com/office/drawing/2014/main" id="{36C1202B-F01F-512C-42F6-2CDBF644CD11}"/>
                </a:ext>
              </a:extLst>
            </xdr:cNvPr>
            <xdr:cNvGraphicFramePr/>
          </xdr:nvGraphicFramePr>
          <xdr:xfrm>
            <a:off x="0" y="0"/>
            <a:ext cx="0" cy="0"/>
          </xdr:xfrm>
          <a:graphic>
            <a:graphicData uri="http://schemas.microsoft.com/office/drawing/2010/slicer">
              <sle:slicer xmlns:sle="http://schemas.microsoft.com/office/drawing/2010/slicer" name="Issue Category 1"/>
            </a:graphicData>
          </a:graphic>
        </xdr:graphicFrame>
      </mc:Choice>
      <mc:Fallback xmlns="">
        <xdr:sp macro="" textlink="">
          <xdr:nvSpPr>
            <xdr:cNvPr id="0" name=""/>
            <xdr:cNvSpPr>
              <a:spLocks noTextEdit="1"/>
            </xdr:cNvSpPr>
          </xdr:nvSpPr>
          <xdr:spPr>
            <a:xfrm>
              <a:off x="13264242" y="1645103"/>
              <a:ext cx="1828800" cy="15117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323850</xdr:colOff>
      <xdr:row>8</xdr:row>
      <xdr:rowOff>148316</xdr:rowOff>
    </xdr:from>
    <xdr:to>
      <xdr:col>21</xdr:col>
      <xdr:colOff>315686</xdr:colOff>
      <xdr:row>17</xdr:row>
      <xdr:rowOff>68035</xdr:rowOff>
    </xdr:to>
    <mc:AlternateContent xmlns:mc="http://schemas.openxmlformats.org/markup-compatibility/2006" xmlns:a14="http://schemas.microsoft.com/office/drawing/2010/main">
      <mc:Choice Requires="a14">
        <xdr:graphicFrame macro="">
          <xdr:nvGraphicFramePr>
            <xdr:cNvPr id="12" name="Issue Category">
              <a:extLst>
                <a:ext uri="{FF2B5EF4-FFF2-40B4-BE49-F238E27FC236}">
                  <a16:creationId xmlns:a16="http://schemas.microsoft.com/office/drawing/2014/main" id="{DC405376-8092-F72D-5B25-758F6F48BD77}"/>
                </a:ext>
              </a:extLst>
            </xdr:cNvPr>
            <xdr:cNvGraphicFramePr/>
          </xdr:nvGraphicFramePr>
          <xdr:xfrm>
            <a:off x="0" y="0"/>
            <a:ext cx="0" cy="0"/>
          </xdr:xfrm>
          <a:graphic>
            <a:graphicData uri="http://schemas.microsoft.com/office/drawing/2010/slicer">
              <sle:slicer xmlns:sle="http://schemas.microsoft.com/office/drawing/2010/slicer" name="Issue Category"/>
            </a:graphicData>
          </a:graphic>
        </xdr:graphicFrame>
      </mc:Choice>
      <mc:Fallback xmlns="">
        <xdr:sp macro="" textlink="">
          <xdr:nvSpPr>
            <xdr:cNvPr id="0" name=""/>
            <xdr:cNvSpPr>
              <a:spLocks noTextEdit="1"/>
            </xdr:cNvSpPr>
          </xdr:nvSpPr>
          <xdr:spPr>
            <a:xfrm>
              <a:off x="11345636" y="1672316"/>
              <a:ext cx="1828800" cy="1634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199901</xdr:colOff>
      <xdr:row>38</xdr:row>
      <xdr:rowOff>177140</xdr:rowOff>
    </xdr:from>
    <xdr:to>
      <xdr:col>16</xdr:col>
      <xdr:colOff>412667</xdr:colOff>
      <xdr:row>53</xdr:row>
      <xdr:rowOff>68282</xdr:rowOff>
    </xdr:to>
    <xdr:graphicFrame macro="">
      <xdr:nvGraphicFramePr>
        <xdr:cNvPr id="2" name="Chart 1">
          <a:extLst>
            <a:ext uri="{FF2B5EF4-FFF2-40B4-BE49-F238E27FC236}">
              <a16:creationId xmlns:a16="http://schemas.microsoft.com/office/drawing/2014/main" id="{F92DCE5A-9669-4CE4-9AC2-64E6D4E88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317824</xdr:colOff>
      <xdr:row>6</xdr:row>
      <xdr:rowOff>137712</xdr:rowOff>
    </xdr:from>
    <xdr:to>
      <xdr:col>22</xdr:col>
      <xdr:colOff>35966</xdr:colOff>
      <xdr:row>21</xdr:row>
      <xdr:rowOff>177042</xdr:rowOff>
    </xdr:to>
    <xdr:graphicFrame macro="">
      <xdr:nvGraphicFramePr>
        <xdr:cNvPr id="3" name="Chart 2">
          <a:extLst>
            <a:ext uri="{FF2B5EF4-FFF2-40B4-BE49-F238E27FC236}">
              <a16:creationId xmlns:a16="http://schemas.microsoft.com/office/drawing/2014/main" id="{87B8C015-9675-D169-C159-0DC3932CE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 Rathod" refreshedDate="45708.547517708335" createdVersion="8" refreshedVersion="8" minRefreshableVersion="3" recordCount="5000" xr:uid="{22A2D963-E76E-4B3F-8AB5-94E86F4333E4}">
  <cacheSource type="worksheet">
    <worksheetSource ref="A1:Q5001" sheet="customer issues tickets"/>
  </cacheSource>
  <cacheFields count="17">
    <cacheField name="Ticket ID" numFmtId="0">
      <sharedItems/>
    </cacheField>
    <cacheField name="Issue Description" numFmtId="0">
      <sharedItems count="36">
        <s v="Scheduled maintenance causing downtime"/>
        <s v="Refund for canceled service"/>
        <s v="Charged more than expected"/>
        <s v="Account suspended due to suspicious activity"/>
        <s v="Password reset link not received"/>
        <s v="Battery draining quickly"/>
        <s v="Frequent service interruptions"/>
        <s v="Error message displayed"/>
        <s v="Unable to connect to Wi-Fi"/>
        <s v="Device not powering on"/>
        <s v="Unable to reset password"/>
        <s v="Incorrect billing amount"/>
        <s v="Request for refund due to service issues"/>
        <s v="Unable to reactivate suspended account"/>
        <s v="Service performance degradation"/>
        <s v="Account suspended without notice"/>
        <s v="Two-factor authentication not working"/>
        <s v="High latency in service response"/>
        <s v="Password reset link expired"/>
        <s v="Card declined"/>
        <s v="Payment not going through"/>
        <s v="Internet connection drops frequently"/>
        <s v="Unable to login to account"/>
        <s v="Issues after service upgrade"/>
        <s v="Service unavailable in my area"/>
        <s v="Service slower than expected"/>
        <s v="Feature not working as expected"/>
        <s v="Account locked due to multiple failed attempts"/>
        <s v="Payment gateway error"/>
        <s v="Request for service upgrade not processed"/>
        <s v="Duplicate charges on account"/>
        <s v="Refund for overcharge"/>
        <s v="Application crashes on startup"/>
        <s v="Slow internet speed"/>
        <s v="Screen malfunction"/>
        <s v="Upgrade causing compatibility issues"/>
      </sharedItems>
    </cacheField>
    <cacheField name="Date of Resolution" numFmtId="0">
      <sharedItems containsDate="1" containsMixedTypes="1" minDate="2020-01-02T09:01:00" maxDate="2025-11-01T01:28:00"/>
    </cacheField>
    <cacheField name="Issue Category" numFmtId="0">
      <sharedItems/>
    </cacheField>
    <cacheField name="Issue Subcategory" numFmtId="0">
      <sharedItems/>
    </cacheField>
    <cacheField name="Customer ID" numFmtId="0">
      <sharedItems/>
    </cacheField>
    <cacheField name="Status" numFmtId="0">
      <sharedItems/>
    </cacheField>
    <cacheField name="Date of Issue" numFmtId="165">
      <sharedItems containsDate="1" containsMixedTypes="1" minDate="2020-01-01T00:00:00" maxDate="2024-12-13T00:00:00"/>
    </cacheField>
    <cacheField name="Time of Issue" numFmtId="166">
      <sharedItems containsSemiMixedTypes="0" containsNonDate="0" containsDate="1" containsString="0" minDate="1899-12-30T00:00:00" maxDate="1899-12-30T23:59:42"/>
    </cacheField>
    <cacheField name="Date of Resolution2" numFmtId="165">
      <sharedItems containsDate="1" containsMixedTypes="1" minDate="2020-01-02T00:00:00" maxDate="2025-11-02T00:00:00"/>
    </cacheField>
    <cacheField name="Time of Resolution" numFmtId="166">
      <sharedItems containsDate="1" containsMixedTypes="1" minDate="1899-12-30T00:00:05" maxDate="1899-12-30T23:59:42"/>
    </cacheField>
    <cacheField name="Month wise tickets raised" numFmtId="166">
      <sharedItems/>
    </cacheField>
    <cacheField name="Month wise tickets raised2" numFmtId="0">
      <sharedItems/>
    </cacheField>
    <cacheField name="Date of Issue2" numFmtId="0">
      <sharedItems/>
    </cacheField>
    <cacheField name="Month wise ticket issue" numFmtId="0">
      <sharedItems/>
    </cacheField>
    <cacheField name="Year wise tickets" numFmtId="0">
      <sharedItems/>
    </cacheField>
    <cacheField name="Hours wise Issue" numFmtId="0">
      <sharedItems containsBlank="1" count="26">
        <s v="12"/>
        <s v="13"/>
        <s v="00"/>
        <s v="18"/>
        <s v="07"/>
        <s v="05"/>
        <s v="16"/>
        <s v="02"/>
        <s v="03"/>
        <s v="21"/>
        <s v="22"/>
        <s v="14"/>
        <s v="01"/>
        <s v="23"/>
        <s v="17"/>
        <s v="06"/>
        <s v="08"/>
        <s v="04"/>
        <s v="10"/>
        <s v="20"/>
        <s v="19"/>
        <s v="11"/>
        <s v="15"/>
        <s v="09"/>
        <s v="-"/>
        <m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 Rathod" refreshedDate="45708.572657060184" createdVersion="8" refreshedVersion="8" minRefreshableVersion="3" recordCount="5001" xr:uid="{D555D77C-D2BF-42DA-85C6-0B692FD31AD6}">
  <cacheSource type="worksheet">
    <worksheetSource ref="A1:S1048576" sheet="customer issues tickets"/>
  </cacheSource>
  <cacheFields count="19">
    <cacheField name="Ticket ID" numFmtId="0">
      <sharedItems containsBlank="1"/>
    </cacheField>
    <cacheField name="Issue Description" numFmtId="0">
      <sharedItems containsBlank="1" count="37">
        <s v="Scheduled maintenance causing downtime"/>
        <s v="Refund for canceled service"/>
        <s v="Charged more than expected"/>
        <s v="Account suspended due to suspicious activity"/>
        <s v="Password reset link not received"/>
        <s v="Battery draining quickly"/>
        <s v="Frequent service interruptions"/>
        <s v="Error message displayed"/>
        <s v="Unable to connect to Wi-Fi"/>
        <s v="Device not powering on"/>
        <s v="Unable to reset password"/>
        <s v="Incorrect billing amount"/>
        <s v="Request for refund due to service issues"/>
        <s v="Unable to reactivate suspended account"/>
        <s v="Service performance degradation"/>
        <s v="Account suspended without notice"/>
        <s v="Two-factor authentication not working"/>
        <s v="High latency in service response"/>
        <s v="Password reset link expired"/>
        <s v="Card declined"/>
        <s v="Payment not going through"/>
        <s v="Internet connection drops frequently"/>
        <s v="Unable to login to account"/>
        <s v="Issues after service upgrade"/>
        <s v="Service unavailable in my area"/>
        <s v="Service slower than expected"/>
        <s v="Feature not working as expected"/>
        <s v="Account locked due to multiple failed attempts"/>
        <s v="Payment gateway error"/>
        <s v="Request for service upgrade not processed"/>
        <s v="Duplicate charges on account"/>
        <s v="Refund for overcharge"/>
        <s v="Application crashes on startup"/>
        <s v="Slow internet speed"/>
        <s v="Screen malfunction"/>
        <s v="Upgrade causing compatibility issues"/>
        <m/>
      </sharedItems>
    </cacheField>
    <cacheField name="Date of Resolution" numFmtId="0">
      <sharedItems containsDate="1" containsBlank="1" containsMixedTypes="1" minDate="2020-01-02T09:01:00" maxDate="2025-11-01T01:28:00"/>
    </cacheField>
    <cacheField name="Issue Category" numFmtId="0">
      <sharedItems containsBlank="1"/>
    </cacheField>
    <cacheField name="Issue Subcategory" numFmtId="0">
      <sharedItems containsBlank="1"/>
    </cacheField>
    <cacheField name="Customer ID" numFmtId="0">
      <sharedItems containsBlank="1"/>
    </cacheField>
    <cacheField name="Status" numFmtId="0">
      <sharedItems containsBlank="1"/>
    </cacheField>
    <cacheField name="Date of Issue" numFmtId="165">
      <sharedItems containsDate="1" containsBlank="1" containsMixedTypes="1" minDate="2020-01-01T00:00:00" maxDate="2024-12-13T00:00:00"/>
    </cacheField>
    <cacheField name="Time of Issue" numFmtId="166">
      <sharedItems containsNonDate="0" containsDate="1" containsString="0" containsBlank="1" minDate="1899-12-30T00:00:00" maxDate="1899-12-30T23:59:42"/>
    </cacheField>
    <cacheField name="Date of Resolution2" numFmtId="165">
      <sharedItems containsDate="1" containsBlank="1" containsMixedTypes="1" minDate="2020-01-02T00:00:00" maxDate="2025-11-02T00:00:00"/>
    </cacheField>
    <cacheField name="Time of Resolution" numFmtId="166">
      <sharedItems containsDate="1" containsBlank="1" containsMixedTypes="1" minDate="1899-12-30T00:00:05" maxDate="1899-12-30T23:59:42"/>
    </cacheField>
    <cacheField name="Month wise tickets raised" numFmtId="166">
      <sharedItems containsBlank="1"/>
    </cacheField>
    <cacheField name="Month wise tickets raised2" numFmtId="0">
      <sharedItems containsBlank="1"/>
    </cacheField>
    <cacheField name="Date of Issue2" numFmtId="0">
      <sharedItems containsBlank="1"/>
    </cacheField>
    <cacheField name="Month wise ticket issue" numFmtId="0">
      <sharedItems containsBlank="1"/>
    </cacheField>
    <cacheField name="Year wise tickets" numFmtId="0">
      <sharedItems containsBlank="1"/>
    </cacheField>
    <cacheField name="Hours wise Issue" numFmtId="0">
      <sharedItems containsBlank="1"/>
    </cacheField>
    <cacheField name="Month wise ticket resolved" numFmtId="0">
      <sharedItems containsBlank="1"/>
    </cacheField>
    <cacheField name="Month wise ticket resolved2"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ur Rathod" refreshedDate="45708.573009490741" createdVersion="8" refreshedVersion="8" minRefreshableVersion="3" recordCount="5000" xr:uid="{0159663C-415F-4783-9665-927439FF6256}">
  <cacheSource type="worksheet">
    <worksheetSource ref="A1:K5001" sheet="customer issues tickets"/>
  </cacheSource>
  <cacheFields count="11">
    <cacheField name="Ticket ID" numFmtId="0">
      <sharedItems/>
    </cacheField>
    <cacheField name="Issue Description" numFmtId="0">
      <sharedItems/>
    </cacheField>
    <cacheField name="Date of Resolution" numFmtId="0">
      <sharedItems containsDate="1" containsMixedTypes="1" minDate="2020-01-02T09:01:00" maxDate="2025-11-01T01:28:00"/>
    </cacheField>
    <cacheField name="Issue Category" numFmtId="0">
      <sharedItems count="4">
        <s v="Service"/>
        <s v="Billing"/>
        <s v="Account"/>
        <s v="Technical"/>
      </sharedItems>
    </cacheField>
    <cacheField name="Issue Subcategory" numFmtId="0">
      <sharedItems/>
    </cacheField>
    <cacheField name="Customer ID" numFmtId="0">
      <sharedItems/>
    </cacheField>
    <cacheField name="Status" numFmtId="0">
      <sharedItems/>
    </cacheField>
    <cacheField name="Date of Issue" numFmtId="165">
      <sharedItems containsDate="1" containsMixedTypes="1" minDate="2020-01-01T00:00:00" maxDate="2024-12-13T00:00:00"/>
    </cacheField>
    <cacheField name="Time of Issue" numFmtId="166">
      <sharedItems containsSemiMixedTypes="0" containsNonDate="0" containsDate="1" containsString="0" minDate="1899-12-30T00:00:00" maxDate="1899-12-30T23:59:42"/>
    </cacheField>
    <cacheField name="Date of Resolution2" numFmtId="165">
      <sharedItems containsDate="1" containsMixedTypes="1" minDate="2020-01-02T00:00:00" maxDate="2025-11-02T00:00:00"/>
    </cacheField>
    <cacheField name="Time of Resolution" numFmtId="166">
      <sharedItems containsDate="1" containsMixedTypes="1" minDate="1899-12-30T00:00:05" maxDate="1899-12-30T23:59:42"/>
    </cacheField>
  </cacheFields>
  <extLst>
    <ext xmlns:x14="http://schemas.microsoft.com/office/spreadsheetml/2009/9/main" uri="{725AE2AE-9491-48be-B2B4-4EB974FC3084}">
      <x14:pivotCacheDefinition pivotCacheId="141766990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yur Rathod" refreshedDate="45960.492669791667" backgroundQuery="1" createdVersion="8" refreshedVersion="8" minRefreshableVersion="3" recordCount="0" supportSubquery="1" supportAdvancedDrill="1" xr:uid="{2255CE17-FCED-4082-9D40-A1CD9BB83D40}">
  <cacheSource type="external" connectionId="1"/>
  <cacheFields count="4">
    <cacheField name="[Range].[Month wise ticket issue].[Month wise ticket issue]" caption="Month wise ticket issue" numFmtId="0" hierarchy="14" level="1">
      <sharedItems count="12">
        <s v="01"/>
        <s v="02"/>
        <s v="03"/>
        <s v="04"/>
        <s v="05"/>
        <s v="06"/>
        <s v="07"/>
        <s v="08"/>
        <s v="09"/>
        <s v="10"/>
        <s v="11"/>
        <s v="12"/>
      </sharedItems>
    </cacheField>
    <cacheField name="[Measures].[Count of Ticket ID]" caption="Count of Ticket ID" numFmtId="0" hierarchy="28" level="32767"/>
    <cacheField name="[Range].[Issue Category].[Issue Category]" caption="Issue Category" numFmtId="0" hierarchy="3" level="1">
      <sharedItems containsSemiMixedTypes="0" containsNonDate="0" containsString="0"/>
    </cacheField>
    <cacheField name="[Range 1].[Year wise tickets].[Year wise tickets]" caption="Year wise tickets" numFmtId="0" hierarchy="21" level="1">
      <sharedItems containsSemiMixedTypes="0" containsNonDate="0" containsString="0"/>
    </cacheField>
  </cacheFields>
  <cacheHierarchies count="34">
    <cacheHierarchy uniqueName="[Range].[Ticket ID]" caption="Ticket ID" attribute="1" defaultMemberUniqueName="[Range].[Ticket ID].[All]" allUniqueName="[Range].[Ticket ID].[All]" dimensionUniqueName="[Range]" displayFolder="" count="0" memberValueDatatype="130" unbalanced="0"/>
    <cacheHierarchy uniqueName="[Range].[Issue Description]" caption="Issue Description" attribute="1" defaultMemberUniqueName="[Range].[Issue Description].[All]" allUniqueName="[Range].[Issue Description].[All]" dimensionUniqueName="[Range]" displayFolder="" count="0" memberValueDatatype="130" unbalanced="0"/>
    <cacheHierarchy uniqueName="[Range].[Date of Resolution]" caption="Date of Resolution" attribute="1" defaultMemberUniqueName="[Range].[Date of Resolution].[All]" allUniqueName="[Range].[Date of Resolution].[All]" dimensionUniqueName="[Range]" displayFolder="" count="0" memberValueDatatype="130" unbalanced="0"/>
    <cacheHierarchy uniqueName="[Range].[Issue Category]" caption="Issue Category" attribute="1" defaultMemberUniqueName="[Range].[Issue Category].[All]" allUniqueName="[Range].[Issue Category].[All]" dimensionUniqueName="[Range]" displayFolder="" count="2" memberValueDatatype="130" unbalanced="0">
      <fieldsUsage count="2">
        <fieldUsage x="-1"/>
        <fieldUsage x="2"/>
      </fieldsUsage>
    </cacheHierarchy>
    <cacheHierarchy uniqueName="[Range].[Issue Subcategory]" caption="Issue Subcategory" attribute="1" defaultMemberUniqueName="[Range].[Issue Subcategory].[All]" allUniqueName="[Range].[Issue Subcategor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Status]" caption="Status" attribute="1" defaultMemberUniqueName="[Range].[Status].[All]" allUniqueName="[Range].[Status].[All]" dimensionUniqueName="[Range]" displayFolder="" count="0" memberValueDatatype="130" unbalanced="0"/>
    <cacheHierarchy uniqueName="[Range].[Date of Issue]" caption="Date of Issue" attribute="1" defaultMemberUniqueName="[Range].[Date of Issue].[All]" allUniqueName="[Range].[Date of Issue].[All]" dimensionUniqueName="[Range]" displayFolder="" count="0" memberValueDatatype="130" unbalanced="0"/>
    <cacheHierarchy uniqueName="[Range].[Time of Issue]" caption="Time of Issue" attribute="1" time="1" defaultMemberUniqueName="[Range].[Time of Issue].[All]" allUniqueName="[Range].[Time of Issue].[All]" dimensionUniqueName="[Range]" displayFolder="" count="0" memberValueDatatype="7" unbalanced="0"/>
    <cacheHierarchy uniqueName="[Range].[Date of Resolution 2]" caption="Date of Resolution 2" attribute="1" defaultMemberUniqueName="[Range].[Date of Resolution 2].[All]" allUniqueName="[Range].[Date of Resolution 2].[All]" dimensionUniqueName="[Range]" displayFolder="" count="0" memberValueDatatype="130" unbalanced="0"/>
    <cacheHierarchy uniqueName="[Range].[Time of Resolution]" caption="Time of Resolution" attribute="1" defaultMemberUniqueName="[Range].[Time of Resolution].[All]" allUniqueName="[Range].[Time of Resolution].[All]" dimensionUniqueName="[Range]" displayFolder="" count="0" memberValueDatatype="130" unbalanced="0"/>
    <cacheHierarchy uniqueName="[Range].[Month wise tickets raised]" caption="Month wise tickets raised" attribute="1" defaultMemberUniqueName="[Range].[Month wise tickets raised].[All]" allUniqueName="[Range].[Month wise tickets raised].[All]" dimensionUniqueName="[Range]" displayFolder="" count="0" memberValueDatatype="130" unbalanced="0"/>
    <cacheHierarchy uniqueName="[Range].[Month wise tickets raised 2]" caption="Month wise tickets raised 2" attribute="1" defaultMemberUniqueName="[Range].[Month wise tickets raised 2].[All]" allUniqueName="[Range].[Month wise tickets raised 2].[All]" dimensionUniqueName="[Range]" displayFolder="" count="0" memberValueDatatype="130" unbalanced="0"/>
    <cacheHierarchy uniqueName="[Range].[Date of Issue 2]" caption="Date of Issue 2" attribute="1" defaultMemberUniqueName="[Range].[Date of Issue 2].[All]" allUniqueName="[Range].[Date of Issue 2].[All]" dimensionUniqueName="[Range]" displayFolder="" count="0" memberValueDatatype="130" unbalanced="0"/>
    <cacheHierarchy uniqueName="[Range].[Month wise ticket issue]" caption="Month wise ticket issue" attribute="1" defaultMemberUniqueName="[Range].[Month wise ticket issue].[All]" allUniqueName="[Range].[Month wise ticket issue].[All]" dimensionUniqueName="[Range]" displayFolder="" count="2" memberValueDatatype="130" unbalanced="0">
      <fieldsUsage count="2">
        <fieldUsage x="-1"/>
        <fieldUsage x="0"/>
      </fieldsUsage>
    </cacheHierarchy>
    <cacheHierarchy uniqueName="[Range].[Year wise tickets]" caption="Year wise tickets" attribute="1" defaultMemberUniqueName="[Range].[Year wise tickets].[All]" allUniqueName="[Range].[Year wise tickets].[All]" dimensionUniqueName="[Range]" displayFolder="" count="0" memberValueDatatype="130" unbalanced="0"/>
    <cacheHierarchy uniqueName="[Range].[Hours wise Issue]" caption="Hours wise Issue" attribute="1" defaultMemberUniqueName="[Range].[Hours wise Issue].[All]" allUniqueName="[Range].[Hours wise Issue].[All]" dimensionUniqueName="[Range]" displayFolder="" count="0" memberValueDatatype="130" unbalanced="0"/>
    <cacheHierarchy uniqueName="[Range 1].[Month wise tickets raised]" caption="Month wise tickets raised" attribute="1" defaultMemberUniqueName="[Range 1].[Month wise tickets raised].[All]" allUniqueName="[Range 1].[Month wise tickets raised].[All]" dimensionUniqueName="[Range 1]" displayFolder="" count="0" memberValueDatatype="130" unbalanced="0"/>
    <cacheHierarchy uniqueName="[Range 1].[Month wise tickets raised 2]" caption="Month wise tickets raised 2" attribute="1" defaultMemberUniqueName="[Range 1].[Month wise tickets raised 2].[All]" allUniqueName="[Range 1].[Month wise tickets raised 2].[All]" dimensionUniqueName="[Range 1]" displayFolder="" count="0" memberValueDatatype="130" unbalanced="0"/>
    <cacheHierarchy uniqueName="[Range 1].[Date of Issue]" caption="Date of Issue" attribute="1" defaultMemberUniqueName="[Range 1].[Date of Issue].[All]" allUniqueName="[Range 1].[Date of Issue].[All]" dimensionUniqueName="[Range 1]" displayFolder="" count="0" memberValueDatatype="130" unbalanced="0"/>
    <cacheHierarchy uniqueName="[Range 1].[Month wise ticket issue]" caption="Month wise ticket issue" attribute="1" defaultMemberUniqueName="[Range 1].[Month wise ticket issue].[All]" allUniqueName="[Range 1].[Month wise ticket issue].[All]" dimensionUniqueName="[Range 1]" displayFolder="" count="0" memberValueDatatype="130" unbalanced="0"/>
    <cacheHierarchy uniqueName="[Range 1].[Year wise tickets]" caption="Year wise tickets" attribute="1" defaultMemberUniqueName="[Range 1].[Year wise tickets].[All]" allUniqueName="[Range 1].[Year wise tickets].[All]" dimensionUniqueName="[Range 1]" displayFolder="" count="2" memberValueDatatype="130" unbalanced="0">
      <fieldsUsage count="2">
        <fieldUsage x="-1"/>
        <fieldUsage x="3"/>
      </fieldsUsage>
    </cacheHierarchy>
    <cacheHierarchy uniqueName="[Range 1].[Hours wise Issue]" caption="Hours wise Issue" attribute="1" defaultMemberUniqueName="[Range 1].[Hours wise Issue].[All]" allUniqueName="[Range 1].[Hours wise Issue].[All]" dimensionUniqueName="[Range 1]" displayFolder="" count="0" memberValueDatatype="130" unbalanced="0"/>
    <cacheHierarchy uniqueName="[Range 1].[Month wise ticket resolved]" caption="Month wise ticket resolved" attribute="1" defaultMemberUniqueName="[Range 1].[Month wise ticket resolved].[All]" allUniqueName="[Range 1].[Month wise ticket resolved].[All]" dimensionUniqueName="[Range 1]" displayFolder="" count="0" memberValueDatatype="130" unbalanced="0"/>
    <cacheHierarchy uniqueName="[Range 1].[Month wise ticket resolved 2]" caption="Month wise ticket resolved 2" attribute="1" defaultMemberUniqueName="[Range 1].[Month wise ticket resolved 2].[All]" allUniqueName="[Range 1].[Month wise ticket resolved 2].[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Ticket ID]" caption="Count of Ticket 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Status]" caption="Count of Status" measure="1" displayFolder="" measureGroup="Range" count="0" hidden="1">
      <extLst>
        <ext xmlns:x15="http://schemas.microsoft.com/office/spreadsheetml/2010/11/main" uri="{B97F6D7D-B522-45F9-BDA1-12C45D357490}">
          <x15:cacheHierarchy aggregatedColumn="6"/>
        </ext>
      </extLst>
    </cacheHierarchy>
    <cacheHierarchy uniqueName="[Measures].[Count of Month wise ticket resolved]" caption="Count of Month wise ticket resolved" measure="1" displayFolder="" measureGroup="Range 1" count="0" hidden="1">
      <extLst>
        <ext xmlns:x15="http://schemas.microsoft.com/office/spreadsheetml/2010/11/main" uri="{B97F6D7D-B522-45F9-BDA1-12C45D357490}">
          <x15:cacheHierarchy aggregatedColumn="23"/>
        </ext>
      </extLst>
    </cacheHierarchy>
    <cacheHierarchy uniqueName="[Measures].[Count of Month wise ticket resolved 2]" caption="Count of Month wise ticket resolved 2" measure="1" displayFolder="" measureGroup="Range 1" count="0" hidden="1">
      <extLst>
        <ext xmlns:x15="http://schemas.microsoft.com/office/spreadsheetml/2010/11/main" uri="{B97F6D7D-B522-45F9-BDA1-12C45D357490}">
          <x15:cacheHierarchy aggregatedColumn="24"/>
        </ext>
      </extLst>
    </cacheHierarchy>
    <cacheHierarchy uniqueName="[Measures].[Count of Year wise tickets]" caption="Count of Year wise tickets" measure="1" displayFolder="" measureGroup="Range 1" count="0" hidden="1">
      <extLst>
        <ext xmlns:x15="http://schemas.microsoft.com/office/spreadsheetml/2010/11/main" uri="{B97F6D7D-B522-45F9-BDA1-12C45D357490}">
          <x15:cacheHierarchy aggregatedColumn="21"/>
        </ext>
      </extLst>
    </cacheHierarchy>
    <cacheHierarchy uniqueName="[Measures].[Count of Year wise tickets 2]" caption="Count of Year wise tickets 2" measure="1" displayFolder="" measureGroup="Range"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yur Rathod" refreshedDate="45960.492670370368" backgroundQuery="1" createdVersion="8" refreshedVersion="8" minRefreshableVersion="3" recordCount="0" supportSubquery="1" supportAdvancedDrill="1" xr:uid="{72DF4671-C4CA-4830-B9D8-39DF23E2A2AF}">
  <cacheSource type="external" connectionId="1"/>
  <cacheFields count="4">
    <cacheField name="[Range 1].[Month wise ticket resolved 2].[Month wise ticket resolved 2]" caption="Month wise ticket resolved 2" numFmtId="0" hierarchy="24" level="1">
      <sharedItems count="13">
        <s v=""/>
        <s v="01"/>
        <s v="02"/>
        <s v="03"/>
        <s v="04"/>
        <s v="05"/>
        <s v="06"/>
        <s v="07"/>
        <s v="08"/>
        <s v="09"/>
        <s v="10"/>
        <s v="11"/>
        <s v="12"/>
      </sharedItems>
    </cacheField>
    <cacheField name="[Measures].[Count of Month wise ticket resolved 2]" caption="Count of Month wise ticket resolved 2" numFmtId="0" hierarchy="31" level="32767"/>
    <cacheField name="[Range].[Issue Category].[Issue Category]" caption="Issue Category" numFmtId="0" hierarchy="3" level="1">
      <sharedItems containsSemiMixedTypes="0" containsNonDate="0" containsString="0"/>
    </cacheField>
    <cacheField name="[Range 1].[Year wise tickets].[Year wise tickets]" caption="Year wise tickets" numFmtId="0" hierarchy="21" level="1">
      <sharedItems containsSemiMixedTypes="0" containsNonDate="0" containsString="0"/>
    </cacheField>
  </cacheFields>
  <cacheHierarchies count="34">
    <cacheHierarchy uniqueName="[Range].[Ticket ID]" caption="Ticket ID" attribute="1" defaultMemberUniqueName="[Range].[Ticket ID].[All]" allUniqueName="[Range].[Ticket ID].[All]" dimensionUniqueName="[Range]" displayFolder="" count="0" memberValueDatatype="130" unbalanced="0"/>
    <cacheHierarchy uniqueName="[Range].[Issue Description]" caption="Issue Description" attribute="1" defaultMemberUniqueName="[Range].[Issue Description].[All]" allUniqueName="[Range].[Issue Description].[All]" dimensionUniqueName="[Range]" displayFolder="" count="0" memberValueDatatype="130" unbalanced="0"/>
    <cacheHierarchy uniqueName="[Range].[Date of Resolution]" caption="Date of Resolution" attribute="1" defaultMemberUniqueName="[Range].[Date of Resolution].[All]" allUniqueName="[Range].[Date of Resolution].[All]" dimensionUniqueName="[Range]" displayFolder="" count="0" memberValueDatatype="130" unbalanced="0"/>
    <cacheHierarchy uniqueName="[Range].[Issue Category]" caption="Issue Category" attribute="1" defaultMemberUniqueName="[Range].[Issue Category].[All]" allUniqueName="[Range].[Issue Category].[All]" dimensionUniqueName="[Range]" displayFolder="" count="2" memberValueDatatype="130" unbalanced="0">
      <fieldsUsage count="2">
        <fieldUsage x="-1"/>
        <fieldUsage x="2"/>
      </fieldsUsage>
    </cacheHierarchy>
    <cacheHierarchy uniqueName="[Range].[Issue Subcategory]" caption="Issue Subcategory" attribute="1" defaultMemberUniqueName="[Range].[Issue Subcategory].[All]" allUniqueName="[Range].[Issue Subcategor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Status]" caption="Status" attribute="1" defaultMemberUniqueName="[Range].[Status].[All]" allUniqueName="[Range].[Status].[All]" dimensionUniqueName="[Range]" displayFolder="" count="0" memberValueDatatype="130" unbalanced="0"/>
    <cacheHierarchy uniqueName="[Range].[Date of Issue]" caption="Date of Issue" attribute="1" defaultMemberUniqueName="[Range].[Date of Issue].[All]" allUniqueName="[Range].[Date of Issue].[All]" dimensionUniqueName="[Range]" displayFolder="" count="0" memberValueDatatype="130" unbalanced="0"/>
    <cacheHierarchy uniqueName="[Range].[Time of Issue]" caption="Time of Issue" attribute="1" time="1" defaultMemberUniqueName="[Range].[Time of Issue].[All]" allUniqueName="[Range].[Time of Issue].[All]" dimensionUniqueName="[Range]" displayFolder="" count="0" memberValueDatatype="7" unbalanced="0"/>
    <cacheHierarchy uniqueName="[Range].[Date of Resolution 2]" caption="Date of Resolution 2" attribute="1" defaultMemberUniqueName="[Range].[Date of Resolution 2].[All]" allUniqueName="[Range].[Date of Resolution 2].[All]" dimensionUniqueName="[Range]" displayFolder="" count="0" memberValueDatatype="130" unbalanced="0"/>
    <cacheHierarchy uniqueName="[Range].[Time of Resolution]" caption="Time of Resolution" attribute="1" defaultMemberUniqueName="[Range].[Time of Resolution].[All]" allUniqueName="[Range].[Time of Resolution].[All]" dimensionUniqueName="[Range]" displayFolder="" count="0" memberValueDatatype="130" unbalanced="0"/>
    <cacheHierarchy uniqueName="[Range].[Month wise tickets raised]" caption="Month wise tickets raised" attribute="1" defaultMemberUniqueName="[Range].[Month wise tickets raised].[All]" allUniqueName="[Range].[Month wise tickets raised].[All]" dimensionUniqueName="[Range]" displayFolder="" count="0" memberValueDatatype="130" unbalanced="0"/>
    <cacheHierarchy uniqueName="[Range].[Month wise tickets raised 2]" caption="Month wise tickets raised 2" attribute="1" defaultMemberUniqueName="[Range].[Month wise tickets raised 2].[All]" allUniqueName="[Range].[Month wise tickets raised 2].[All]" dimensionUniqueName="[Range]" displayFolder="" count="0" memberValueDatatype="130" unbalanced="0"/>
    <cacheHierarchy uniqueName="[Range].[Date of Issue 2]" caption="Date of Issue 2" attribute="1" defaultMemberUniqueName="[Range].[Date of Issue 2].[All]" allUniqueName="[Range].[Date of Issue 2].[All]" dimensionUniqueName="[Range]" displayFolder="" count="0" memberValueDatatype="130" unbalanced="0"/>
    <cacheHierarchy uniqueName="[Range].[Month wise ticket issue]" caption="Month wise ticket issue" attribute="1" defaultMemberUniqueName="[Range].[Month wise ticket issue].[All]" allUniqueName="[Range].[Month wise ticket issue].[All]" dimensionUniqueName="[Range]" displayFolder="" count="0" memberValueDatatype="130" unbalanced="0"/>
    <cacheHierarchy uniqueName="[Range].[Year wise tickets]" caption="Year wise tickets" attribute="1" defaultMemberUniqueName="[Range].[Year wise tickets].[All]" allUniqueName="[Range].[Year wise tickets].[All]" dimensionUniqueName="[Range]" displayFolder="" count="0" memberValueDatatype="130" unbalanced="0"/>
    <cacheHierarchy uniqueName="[Range].[Hours wise Issue]" caption="Hours wise Issue" attribute="1" defaultMemberUniqueName="[Range].[Hours wise Issue].[All]" allUniqueName="[Range].[Hours wise Issue].[All]" dimensionUniqueName="[Range]" displayFolder="" count="0" memberValueDatatype="130" unbalanced="0"/>
    <cacheHierarchy uniqueName="[Range 1].[Month wise tickets raised]" caption="Month wise tickets raised" attribute="1" defaultMemberUniqueName="[Range 1].[Month wise tickets raised].[All]" allUniqueName="[Range 1].[Month wise tickets raised].[All]" dimensionUniqueName="[Range 1]" displayFolder="" count="0" memberValueDatatype="130" unbalanced="0"/>
    <cacheHierarchy uniqueName="[Range 1].[Month wise tickets raised 2]" caption="Month wise tickets raised 2" attribute="1" defaultMemberUniqueName="[Range 1].[Month wise tickets raised 2].[All]" allUniqueName="[Range 1].[Month wise tickets raised 2].[All]" dimensionUniqueName="[Range 1]" displayFolder="" count="0" memberValueDatatype="130" unbalanced="0"/>
    <cacheHierarchy uniqueName="[Range 1].[Date of Issue]" caption="Date of Issue" attribute="1" defaultMemberUniqueName="[Range 1].[Date of Issue].[All]" allUniqueName="[Range 1].[Date of Issue].[All]" dimensionUniqueName="[Range 1]" displayFolder="" count="0" memberValueDatatype="130" unbalanced="0"/>
    <cacheHierarchy uniqueName="[Range 1].[Month wise ticket issue]" caption="Month wise ticket issue" attribute="1" defaultMemberUniqueName="[Range 1].[Month wise ticket issue].[All]" allUniqueName="[Range 1].[Month wise ticket issue].[All]" dimensionUniqueName="[Range 1]" displayFolder="" count="0" memberValueDatatype="130" unbalanced="0"/>
    <cacheHierarchy uniqueName="[Range 1].[Year wise tickets]" caption="Year wise tickets" attribute="1" defaultMemberUniqueName="[Range 1].[Year wise tickets].[All]" allUniqueName="[Range 1].[Year wise tickets].[All]" dimensionUniqueName="[Range 1]" displayFolder="" count="2" memberValueDatatype="130" unbalanced="0">
      <fieldsUsage count="2">
        <fieldUsage x="-1"/>
        <fieldUsage x="3"/>
      </fieldsUsage>
    </cacheHierarchy>
    <cacheHierarchy uniqueName="[Range 1].[Hours wise Issue]" caption="Hours wise Issue" attribute="1" defaultMemberUniqueName="[Range 1].[Hours wise Issue].[All]" allUniqueName="[Range 1].[Hours wise Issue].[All]" dimensionUniqueName="[Range 1]" displayFolder="" count="0" memberValueDatatype="130" unbalanced="0"/>
    <cacheHierarchy uniqueName="[Range 1].[Month wise ticket resolved]" caption="Month wise ticket resolved" attribute="1" defaultMemberUniqueName="[Range 1].[Month wise ticket resolved].[All]" allUniqueName="[Range 1].[Month wise ticket resolved].[All]" dimensionUniqueName="[Range 1]" displayFolder="" count="0" memberValueDatatype="130" unbalanced="0"/>
    <cacheHierarchy uniqueName="[Range 1].[Month wise ticket resolved 2]" caption="Month wise ticket resolved 2" attribute="1" defaultMemberUniqueName="[Range 1].[Month wise ticket resolved 2].[All]" allUniqueName="[Range 1].[Month wise ticket resolved 2].[All]" dimensionUniqueName="[Range 1]"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Ticket ID]" caption="Count of Ticket ID" measure="1" displayFolder="" measureGroup="Range" count="0" hidden="1">
      <extLst>
        <ext xmlns:x15="http://schemas.microsoft.com/office/spreadsheetml/2010/11/main" uri="{B97F6D7D-B522-45F9-BDA1-12C45D357490}">
          <x15:cacheHierarchy aggregatedColumn="0"/>
        </ext>
      </extLst>
    </cacheHierarchy>
    <cacheHierarchy uniqueName="[Measures].[Count of Status]" caption="Count of Status" measure="1" displayFolder="" measureGroup="Range" count="0" hidden="1">
      <extLst>
        <ext xmlns:x15="http://schemas.microsoft.com/office/spreadsheetml/2010/11/main" uri="{B97F6D7D-B522-45F9-BDA1-12C45D357490}">
          <x15:cacheHierarchy aggregatedColumn="6"/>
        </ext>
      </extLst>
    </cacheHierarchy>
    <cacheHierarchy uniqueName="[Measures].[Count of Month wise ticket resolved]" caption="Count of Month wise ticket resolved" measure="1" displayFolder="" measureGroup="Range 1" count="0" hidden="1">
      <extLst>
        <ext xmlns:x15="http://schemas.microsoft.com/office/spreadsheetml/2010/11/main" uri="{B97F6D7D-B522-45F9-BDA1-12C45D357490}">
          <x15:cacheHierarchy aggregatedColumn="23"/>
        </ext>
      </extLst>
    </cacheHierarchy>
    <cacheHierarchy uniqueName="[Measures].[Count of Month wise ticket resolved 2]" caption="Count of Month wise ticket resolved 2" measure="1" displayFolder="" measureGroup="Range 1"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Year wise tickets]" caption="Count of Year wise tickets" measure="1" displayFolder="" measureGroup="Range 1" count="0" hidden="1">
      <extLst>
        <ext xmlns:x15="http://schemas.microsoft.com/office/spreadsheetml/2010/11/main" uri="{B97F6D7D-B522-45F9-BDA1-12C45D357490}">
          <x15:cacheHierarchy aggregatedColumn="21"/>
        </ext>
      </extLst>
    </cacheHierarchy>
    <cacheHierarchy uniqueName="[Measures].[Count of Year wise tickets 2]" caption="Count of Year wise tickets 2" measure="1" displayFolder="" measureGroup="Range" count="0" hidden="1">
      <extLst>
        <ext xmlns:x15="http://schemas.microsoft.com/office/spreadsheetml/2010/11/main" uri="{B97F6D7D-B522-45F9-BDA1-12C45D357490}">
          <x15:cacheHierarchy aggregatedColumn="15"/>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yur Rathod" refreshedDate="45708.568699305557" backgroundQuery="1" createdVersion="3" refreshedVersion="8" minRefreshableVersion="3" recordCount="0" supportSubquery="1" supportAdvancedDrill="1" xr:uid="{42BB3F3A-2BF2-4040-BC36-A3F284EA11D9}">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Measures]" caption="Measures" attribute="1" keyAttribute="1" defaultMemberUniqueName="[Measures].[__No measures defined]" dimensionUniqueName="[Measures]" displayFolder="" measures="1" count="1" memberValueDatatype="130" unbalanced="0"/>
    <cacheHierarchy uniqueName="[Range].[Ticket ID]" caption="Ticket ID" attribute="1" defaultMemberUniqueName="[Range].[Ticket ID].[All]" allUniqueName="[Range].[Ticket ID].[All]" dimensionUniqueName="[Range]" displayFolder="" count="2" memberValueDatatype="130" unbalanced="0"/>
    <cacheHierarchy uniqueName="[Range].[Issue Description]" caption="Issue Description" attribute="1" defaultMemberUniqueName="[Range].[Issue Description].[All]" allUniqueName="[Range].[Issue Description].[All]" dimensionUniqueName="[Range]" displayFolder="" count="2" memberValueDatatype="130" unbalanced="0"/>
    <cacheHierarchy uniqueName="[Range].[Date of Resolution]" caption="Date of Resolution" attribute="1" defaultMemberUniqueName="[Range].[Date of Resolution].[All]" allUniqueName="[Range].[Date of Resolution].[All]" dimensionUniqueName="[Range]" displayFolder="" count="2" memberValueDatatype="130" unbalanced="0"/>
    <cacheHierarchy uniqueName="[Range].[Issue Category]" caption="Issue Category" attribute="1" defaultMemberUniqueName="[Range].[Issue Category].[All]" allUniqueName="[Range].[Issue Category].[All]" dimensionUniqueName="[Range]" displayFolder="" count="2" memberValueDatatype="130" unbalanced="0"/>
    <cacheHierarchy uniqueName="[Range].[Issue Subcategory]" caption="Issue Subcategory" attribute="1" defaultMemberUniqueName="[Range].[Issue Subcategory].[All]" allUniqueName="[Range].[Issue Subcategory].[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Status]" caption="Status" attribute="1" defaultMemberUniqueName="[Range].[Status].[All]" allUniqueName="[Range].[Status].[All]" dimensionUniqueName="[Range]" displayFolder="" count="2" memberValueDatatype="130" unbalanced="0"/>
    <cacheHierarchy uniqueName="[Range].[Date of Issue]" caption="Date of Issue" attribute="1" defaultMemberUniqueName="[Range].[Date of Issue].[All]" allUniqueName="[Range].[Date of Issue].[All]" dimensionUniqueName="[Range]" displayFolder="" count="2" memberValueDatatype="130" unbalanced="0"/>
    <cacheHierarchy uniqueName="[Range].[Time of Issue]" caption="Time of Issue" attribute="1" time="1" defaultMemberUniqueName="[Range].[Time of Issue].[All]" allUniqueName="[Range].[Time of Issue].[All]" dimensionUniqueName="[Range]" displayFolder="" count="2" memberValueDatatype="7" unbalanced="0"/>
    <cacheHierarchy uniqueName="[Range].[Date of Resolution 2]" caption="Date of Resolution 2" attribute="1" defaultMemberUniqueName="[Range].[Date of Resolution 2].[All]" allUniqueName="[Range].[Date of Resolution 2].[All]" dimensionUniqueName="[Range]" displayFolder="" count="2" memberValueDatatype="130" unbalanced="0"/>
    <cacheHierarchy uniqueName="[Range].[Time of Resolution]" caption="Time of Resolution" attribute="1" defaultMemberUniqueName="[Range].[Time of Resolution].[All]" allUniqueName="[Range].[Time of Resolution].[All]" dimensionUniqueName="[Range]" displayFolder="" count="2" memberValueDatatype="130" unbalanced="0"/>
    <cacheHierarchy uniqueName="[Range].[Month wise tickets raised]" caption="Month wise tickets raised" attribute="1" defaultMemberUniqueName="[Range].[Month wise tickets raised].[All]" allUniqueName="[Range].[Month wise tickets raised].[All]" dimensionUniqueName="[Range]" displayFolder="" count="2" memberValueDatatype="130" unbalanced="0"/>
    <cacheHierarchy uniqueName="[Range].[Month wise tickets raised 2]" caption="Month wise tickets raised 2" attribute="1" defaultMemberUniqueName="[Range].[Month wise tickets raised 2].[All]" allUniqueName="[Range].[Month wise tickets raised 2].[All]" dimensionUniqueName="[Range]" displayFolder="" count="2" memberValueDatatype="130" unbalanced="0"/>
    <cacheHierarchy uniqueName="[Range].[Date of Issue 2]" caption="Date of Issue 2" attribute="1" defaultMemberUniqueName="[Range].[Date of Issue 2].[All]" allUniqueName="[Range].[Date of Issue 2].[All]" dimensionUniqueName="[Range]" displayFolder="" count="2" memberValueDatatype="130" unbalanced="0"/>
    <cacheHierarchy uniqueName="[Range].[Month wise ticket issue]" caption="Month wise ticket issue" attribute="1" defaultMemberUniqueName="[Range].[Month wise ticket issue].[All]" allUniqueName="[Range].[Month wise ticket issue].[All]" dimensionUniqueName="[Range]" displayFolder="" count="2" memberValueDatatype="130" unbalanced="0"/>
    <cacheHierarchy uniqueName="[Range].[Year wise tickets]" caption="Year wise tickets" attribute="1" defaultMemberUniqueName="[Range].[Year wise tickets].[All]" allUniqueName="[Range].[Year wise tickets].[All]" dimensionUniqueName="[Range]" displayFolder="" count="2" memberValueDatatype="130" unbalanced="0"/>
    <cacheHierarchy uniqueName="[Range].[Hours wise Issue]" caption="Hours wise Issue" attribute="1" defaultMemberUniqueName="[Range].[Hours wise Issue].[All]" allUniqueName="[Range].[Hours wise Issue].[All]" dimensionUniqueName="[Range]" displayFolder="" count="2" memberValueDatatype="130" unbalanced="0"/>
    <cacheHierarchy uniqueName="[Range 1].[Month wise tickets raised]" caption="Month wise tickets raised" attribute="1" defaultMemberUniqueName="[Range 1].[Month wise tickets raised].[All]" allUniqueName="[Range 1].[Month wise tickets raised].[All]" dimensionUniqueName="[Range 1]" displayFolder="" count="2" memberValueDatatype="130" unbalanced="0"/>
    <cacheHierarchy uniqueName="[Range 1].[Month wise tickets raised 2]" caption="Month wise tickets raised 2" attribute="1" defaultMemberUniqueName="[Range 1].[Month wise tickets raised 2].[All]" allUniqueName="[Range 1].[Month wise tickets raised 2].[All]" dimensionUniqueName="[Range 1]" displayFolder="" count="2" memberValueDatatype="130" unbalanced="0"/>
    <cacheHierarchy uniqueName="[Range 1].[Date of Issue]" caption="Date of Issue" attribute="1" defaultMemberUniqueName="[Range 1].[Date of Issue].[All]" allUniqueName="[Range 1].[Date of Issue].[All]" dimensionUniqueName="[Range 1]" displayFolder="" count="2" memberValueDatatype="130" unbalanced="0"/>
    <cacheHierarchy uniqueName="[Range 1].[Month wise ticket issue]" caption="Month wise ticket issue" attribute="1" defaultMemberUniqueName="[Range 1].[Month wise ticket issue].[All]" allUniqueName="[Range 1].[Month wise ticket issue].[All]" dimensionUniqueName="[Range 1]" displayFolder="" count="2" memberValueDatatype="130" unbalanced="0"/>
    <cacheHierarchy uniqueName="[Range 1].[Year wise tickets]" caption="Year wise tickets" attribute="1" defaultMemberUniqueName="[Range 1].[Year wise tickets].[All]" allUniqueName="[Range 1].[Year wise tickets].[All]" dimensionUniqueName="[Range 1]" displayFolder="" count="2" memberValueDatatype="130" unbalanced="0"/>
    <cacheHierarchy uniqueName="[Range 1].[Hours wise Issue]" caption="Hours wise Issue" attribute="1" defaultMemberUniqueName="[Range 1].[Hours wise Issue].[All]" allUniqueName="[Range 1].[Hours wise Issue].[All]" dimensionUniqueName="[Range 1]" displayFolder="" count="2" memberValueDatatype="130" unbalanced="0"/>
    <cacheHierarchy uniqueName="[Range 1].[Month wise ticket resolved]" caption="Month wise ticket resolved" attribute="1" defaultMemberUniqueName="[Range 1].[Month wise ticket resolved].[All]" allUniqueName="[Range 1].[Month wise ticket resolved].[All]" dimensionUniqueName="[Range 1]" displayFolder="" count="2" memberValueDatatype="130" unbalanced="0"/>
    <cacheHierarchy uniqueName="[Range 1].[Month wise ticket resolved 2]" caption="Month wise ticket resolved 2" attribute="1" defaultMemberUniqueName="[Range 1].[Month wise ticket resolved 2].[All]" allUniqueName="[Range 1].[Month wise ticket resolved 2].[All]" dimensionUniqueName="[Range 1]"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Ticket ID]" caption="Count of Ticket ID" measure="1" displayFolder="" measureGroup="Range" count="0" hidden="1">
      <extLst>
        <ext xmlns:x15="http://schemas.microsoft.com/office/spreadsheetml/2010/11/main" uri="{B97F6D7D-B522-45F9-BDA1-12C45D357490}">
          <x15:cacheHierarchy aggregatedColumn="1"/>
        </ext>
      </extLst>
    </cacheHierarchy>
    <cacheHierarchy uniqueName="[Measures].[Count of Status]" caption="Count of Status" measure="1" displayFolder="" measureGroup="Range" count="0" hidden="1">
      <extLst>
        <ext xmlns:x15="http://schemas.microsoft.com/office/spreadsheetml/2010/11/main" uri="{B97F6D7D-B522-45F9-BDA1-12C45D357490}">
          <x15:cacheHierarchy aggregatedColumn="7"/>
        </ext>
      </extLst>
    </cacheHierarchy>
    <cacheHierarchy uniqueName="[Measures].[Count of Month wise ticket resolved]" caption="Count of Month wise ticket resolved" measure="1" displayFolder="" measureGroup="Range 1" count="0" hidden="1">
      <extLst>
        <ext xmlns:x15="http://schemas.microsoft.com/office/spreadsheetml/2010/11/main" uri="{B97F6D7D-B522-45F9-BDA1-12C45D357490}">
          <x15:cacheHierarchy aggregatedColumn="24"/>
        </ext>
      </extLst>
    </cacheHierarchy>
    <cacheHierarchy uniqueName="[Measures].[Count of Month wise ticket resolved 2]" caption="Count of Month wise ticket resolved 2" measure="1" displayFolder="" measureGroup="Range 1" count="0" hidden="1">
      <extLst>
        <ext xmlns:x15="http://schemas.microsoft.com/office/spreadsheetml/2010/11/main" uri="{B97F6D7D-B522-45F9-BDA1-12C45D357490}">
          <x15:cacheHierarchy aggregatedColumn="25"/>
        </ext>
      </extLst>
    </cacheHierarchy>
    <cacheHierarchy uniqueName="[Measures].[Count of Year wise tickets]" caption="Count of Year wise tickets" measure="1" displayFolder="" measureGroup="Range 1" count="0" hidden="1">
      <extLst>
        <ext xmlns:x15="http://schemas.microsoft.com/office/spreadsheetml/2010/11/main" uri="{B97F6D7D-B522-45F9-BDA1-12C45D357490}">
          <x15:cacheHierarchy aggregatedColumn="22"/>
        </ext>
      </extLst>
    </cacheHierarchy>
    <cacheHierarchy uniqueName="[Measures].[Count of Year wise tickets 2]" caption="Count of Year wise tickets 2" measure="1" displayFolder="" measureGroup="Range" count="0" hidden="1">
      <extLst>
        <ext xmlns:x15="http://schemas.microsoft.com/office/spreadsheetml/2010/11/main" uri="{B97F6D7D-B522-45F9-BDA1-12C45D357490}">
          <x15:cacheHierarchy aggregatedColumn="1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licerData="1" pivotCacheId="85882573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TKT942014"/>
    <x v="0"/>
    <s v="-"/>
    <s v="Service"/>
    <s v="Service Outage"/>
    <s v="CUST21145"/>
    <s v="Open"/>
    <s v="24-09-2020"/>
    <d v="1899-12-30T12:35:56"/>
    <s v="-"/>
    <s v="-"/>
    <s v="09"/>
    <s v="24-09-2020"/>
    <s v="24-09-2020"/>
    <s v="09"/>
    <s v="2020"/>
    <x v="0"/>
  </r>
  <r>
    <s v="TKT856985"/>
    <x v="1"/>
    <s v="-"/>
    <s v="Billing"/>
    <s v="Refund Request"/>
    <s v="CUST11287"/>
    <s v="In Progress"/>
    <s v="20-03-2023"/>
    <d v="1899-12-30T13:13:18"/>
    <s v="-"/>
    <s v="-"/>
    <s v="-"/>
    <s v="-"/>
    <s v="20-03-2023"/>
    <s v="03"/>
    <s v="2023"/>
    <x v="1"/>
  </r>
  <r>
    <s v="TKT404225"/>
    <x v="2"/>
    <s v="16-02-2024 00:03:54"/>
    <s v="Billing"/>
    <s v="Overcharge"/>
    <s v="CUST22895"/>
    <s v="Resolved"/>
    <s v="31-01-2024"/>
    <d v="1899-12-30T00:03:54"/>
    <s v="16-02-2024"/>
    <d v="1899-12-30T00:03:54"/>
    <s v="-"/>
    <s v="-"/>
    <s v="31-01-2024"/>
    <s v="01"/>
    <s v="2024"/>
    <x v="2"/>
  </r>
  <r>
    <s v="TKT417855"/>
    <x v="3"/>
    <s v="-"/>
    <s v="Account"/>
    <s v="Account Suspension"/>
    <s v="CUST32218"/>
    <s v="In Progress"/>
    <d v="2024-06-09T00:00:00"/>
    <d v="1899-12-30T18:57:00"/>
    <s v="-"/>
    <s v="-"/>
    <s v="-"/>
    <s v="Jun"/>
    <s v="09-06-2024"/>
    <s v="06"/>
    <s v="2024"/>
    <x v="3"/>
  </r>
  <r>
    <s v="TKT392616"/>
    <x v="4"/>
    <s v="-"/>
    <s v="Account"/>
    <s v="Password Reset"/>
    <s v="CUST52184"/>
    <s v="Open"/>
    <s v="22-10-2021"/>
    <d v="1899-12-30T00:55:32"/>
    <s v="-"/>
    <s v="-"/>
    <s v="-"/>
    <s v="22-10-2021"/>
    <s v="22-10-2021"/>
    <s v="10"/>
    <s v="2021"/>
    <x v="2"/>
  </r>
  <r>
    <s v="TKT349518"/>
    <x v="3"/>
    <s v="-"/>
    <s v="Account"/>
    <s v="Account Suspension"/>
    <s v="CUST25069"/>
    <s v="In Progress"/>
    <s v="17-05-2024"/>
    <d v="1899-12-30T07:48:59"/>
    <s v="-"/>
    <s v="-"/>
    <s v="-"/>
    <s v="17-05-2024"/>
    <s v="17-05-2024"/>
    <s v="05"/>
    <s v="2024"/>
    <x v="4"/>
  </r>
  <r>
    <s v="TKT744025"/>
    <x v="3"/>
    <s v="-"/>
    <s v="Account"/>
    <s v="Account Suspension"/>
    <s v="CUST76522"/>
    <s v="Open"/>
    <s v="17-05-2023"/>
    <d v="1899-12-30T05:28:57"/>
    <s v="-"/>
    <s v="-"/>
    <s v="-"/>
    <s v="17-05-2023"/>
    <s v="17-05-2023"/>
    <s v="05"/>
    <s v="2023"/>
    <x v="5"/>
  </r>
  <r>
    <s v="TKT869487"/>
    <x v="5"/>
    <s v="-"/>
    <s v="Technical"/>
    <s v="Hardware Issue"/>
    <s v="CUST32225"/>
    <s v="In Progress"/>
    <d v="2020-08-05T00:00:00"/>
    <d v="1899-12-30T16:02:00"/>
    <s v="-"/>
    <s v="-"/>
    <s v="-"/>
    <s v="Aug"/>
    <s v="05-08-2020"/>
    <s v="08"/>
    <s v="2020"/>
    <x v="6"/>
  </r>
  <r>
    <s v="TKT109914"/>
    <x v="6"/>
    <s v="15-12-2020 02:52:56"/>
    <s v="Service"/>
    <s v="Service Outage"/>
    <s v="CUST98133"/>
    <s v="Resolved"/>
    <s v="28-11-2020"/>
    <d v="1899-12-30T02:52:56"/>
    <s v="15-12-2020"/>
    <d v="1899-12-30T02:52:56"/>
    <s v="-"/>
    <s v="28-11-2020"/>
    <s v="28-11-2020"/>
    <s v="11"/>
    <s v="2020"/>
    <x v="7"/>
  </r>
  <r>
    <s v="TKT948016"/>
    <x v="5"/>
    <s v="20-07-2024 12:44:14"/>
    <s v="Technical"/>
    <s v="Hardware Issue"/>
    <s v="CUST76445"/>
    <s v="Resolved"/>
    <d v="2024-03-07T00:00:00"/>
    <d v="1899-12-30T12:44:00"/>
    <s v="20-07-2024"/>
    <d v="1899-12-30T12:44:14"/>
    <s v="-"/>
    <s v="Mar"/>
    <s v="07-03-2024"/>
    <s v="03"/>
    <s v="2024"/>
    <x v="0"/>
  </r>
  <r>
    <s v="TKT619768"/>
    <x v="4"/>
    <s v="-"/>
    <s v="Account"/>
    <s v="Password Reset"/>
    <s v="CUST93940"/>
    <s v="Open"/>
    <s v="15-08-2020"/>
    <d v="1899-12-30T03:05:51"/>
    <s v="-"/>
    <s v="-"/>
    <s v="-"/>
    <s v="15-08-2020"/>
    <s v="15-08-2020"/>
    <s v="08"/>
    <s v="2020"/>
    <x v="8"/>
  </r>
  <r>
    <s v="TKT682337"/>
    <x v="7"/>
    <s v="-"/>
    <s v="Technical"/>
    <s v="Software Bug"/>
    <s v="CUST59482"/>
    <s v="In Progress"/>
    <d v="2022-06-07T00:00:00"/>
    <d v="1899-12-30T00:14:00"/>
    <s v="-"/>
    <s v="-"/>
    <s v="-"/>
    <s v="Jun"/>
    <s v="07-06-2022"/>
    <s v="06"/>
    <s v="2022"/>
    <x v="2"/>
  </r>
  <r>
    <s v="TKT519973"/>
    <x v="8"/>
    <s v="-"/>
    <s v="Technical"/>
    <s v="Network Problem"/>
    <s v="CUST64325"/>
    <s v="Open"/>
    <s v="20-02-2024"/>
    <d v="1899-12-30T21:17:16"/>
    <s v="-"/>
    <s v="-"/>
    <s v="-"/>
    <s v="20-02-2024"/>
    <s v="20-02-2024"/>
    <s v="02"/>
    <s v="2024"/>
    <x v="9"/>
  </r>
  <r>
    <s v="TKT345071"/>
    <x v="9"/>
    <d v="2025-04-01T00:22:00"/>
    <s v="Technical"/>
    <s v="Hardware Issue"/>
    <s v="CUST58293"/>
    <s v="Resolved"/>
    <s v="29-12-2024"/>
    <d v="1899-12-30T00:22:31"/>
    <d v="2025-04-01T00:00:00"/>
    <d v="1899-12-30T00:22:00"/>
    <s v="-"/>
    <s v="29-12-2024"/>
    <s v="29-12-2024"/>
    <s v="12"/>
    <s v="2024"/>
    <x v="2"/>
  </r>
  <r>
    <s v="TKT144109"/>
    <x v="7"/>
    <s v="-"/>
    <s v="Technical"/>
    <s v="Software Bug"/>
    <s v="CUST97881"/>
    <s v="In Progress"/>
    <d v="2021-01-04T00:00:00"/>
    <d v="1899-12-30T21:33:00"/>
    <s v="-"/>
    <s v="-"/>
    <s v="-"/>
    <s v="Jan"/>
    <s v="04-01-2021"/>
    <s v="01"/>
    <s v="2021"/>
    <x v="9"/>
  </r>
  <r>
    <s v="TKT413555"/>
    <x v="1"/>
    <s v="21-12-2021 22:17:13"/>
    <s v="Billing"/>
    <s v="Refund Request"/>
    <s v="CUST33028"/>
    <s v="Resolved"/>
    <s v="15-12-2021"/>
    <d v="1899-12-30T22:17:13"/>
    <s v="21-12-2021"/>
    <d v="1899-12-30T22:17:13"/>
    <s v="-"/>
    <s v="15-12-2021"/>
    <s v="15-12-2021"/>
    <s v="12"/>
    <s v="2021"/>
    <x v="10"/>
  </r>
  <r>
    <s v="TKT810478"/>
    <x v="2"/>
    <s v="30-06-2023 12:39:56"/>
    <s v="Billing"/>
    <s v="Overcharge"/>
    <s v="CUST54379"/>
    <s v="Resolved"/>
    <s v="28-06-2023"/>
    <d v="1899-12-30T12:39:56"/>
    <s v="30-06-2023"/>
    <d v="1899-12-30T12:39:56"/>
    <s v="-"/>
    <s v="28-06-2023"/>
    <s v="28-06-2023"/>
    <s v="06"/>
    <s v="2023"/>
    <x v="0"/>
  </r>
  <r>
    <s v="TKT148382"/>
    <x v="10"/>
    <s v="-"/>
    <s v="Account"/>
    <s v="Password Reset"/>
    <s v="CUST79894"/>
    <s v="In Progress"/>
    <d v="2022-04-09T00:00:00"/>
    <d v="1899-12-30T14:57:00"/>
    <s v="-"/>
    <s v="-"/>
    <s v="-"/>
    <s v="Apr"/>
    <s v="09-04-2022"/>
    <s v="04"/>
    <s v="2022"/>
    <x v="11"/>
  </r>
  <r>
    <s v="TKT784021"/>
    <x v="0"/>
    <d v="2021-02-04T01:18:00"/>
    <s v="Service"/>
    <s v="Service Outage"/>
    <s v="CUST74162"/>
    <s v="Resolved"/>
    <s v="28-03-2021"/>
    <d v="1899-12-30T01:18:40"/>
    <d v="2021-02-04T00:00:00"/>
    <d v="1899-12-30T01:18:00"/>
    <s v="-"/>
    <s v="28-03-2021"/>
    <s v="28-03-2021"/>
    <s v="03"/>
    <s v="2021"/>
    <x v="12"/>
  </r>
  <r>
    <s v="TKT472954"/>
    <x v="11"/>
    <s v="21-03-2024 23:27:30"/>
    <s v="Billing"/>
    <s v="Overcharge"/>
    <s v="CUST77069"/>
    <s v="Resolved"/>
    <s v="20-02-2024"/>
    <d v="1899-12-30T23:27:30"/>
    <s v="21-03-2024"/>
    <d v="1899-12-30T23:27:30"/>
    <s v="-"/>
    <s v="20-02-2024"/>
    <s v="20-02-2024"/>
    <s v="02"/>
    <s v="2024"/>
    <x v="13"/>
  </r>
  <r>
    <s v="TKT495956"/>
    <x v="12"/>
    <d v="2024-03-04T18:55:00"/>
    <s v="Billing"/>
    <s v="Refund Request"/>
    <s v="CUST20770"/>
    <s v="Resolved"/>
    <s v="27-03-2024"/>
    <d v="1899-12-30T18:55:17"/>
    <d v="2024-03-04T00:00:00"/>
    <d v="1899-12-30T18:55:00"/>
    <s v="-"/>
    <s v="27-03-2024"/>
    <s v="27-03-2024"/>
    <s v="03"/>
    <s v="2024"/>
    <x v="3"/>
  </r>
  <r>
    <s v="TKT344604"/>
    <x v="0"/>
    <s v="-"/>
    <s v="Service"/>
    <s v="Service Outage"/>
    <s v="CUST82365"/>
    <s v="In Progress"/>
    <s v="22-07-2024"/>
    <d v="1899-12-30T17:17:22"/>
    <s v="-"/>
    <s v="-"/>
    <s v="-"/>
    <s v="22-07-2024"/>
    <s v="22-07-2024"/>
    <s v="07"/>
    <s v="2024"/>
    <x v="14"/>
  </r>
  <r>
    <s v="TKT951650"/>
    <x v="1"/>
    <s v="-"/>
    <s v="Billing"/>
    <s v="Refund Request"/>
    <s v="CUST78022"/>
    <s v="In Progress"/>
    <s v="17-05-2021"/>
    <d v="1899-12-30T18:45:43"/>
    <s v="-"/>
    <s v="-"/>
    <s v="-"/>
    <s v="17-05-2021"/>
    <s v="17-05-2021"/>
    <s v="05"/>
    <s v="2021"/>
    <x v="3"/>
  </r>
  <r>
    <s v="TKT612341"/>
    <x v="6"/>
    <s v="-"/>
    <s v="Service"/>
    <s v="Service Outage"/>
    <s v="CUST33651"/>
    <s v="Open"/>
    <s v="23-02-2023"/>
    <d v="1899-12-30T02:40:47"/>
    <s v="-"/>
    <s v="-"/>
    <s v="-"/>
    <s v="23-02-2023"/>
    <s v="23-02-2023"/>
    <s v="02"/>
    <s v="2023"/>
    <x v="7"/>
  </r>
  <r>
    <s v="TKT245479"/>
    <x v="13"/>
    <d v="2020-01-04T06:02:00"/>
    <s v="Account"/>
    <s v="Account Suspension"/>
    <s v="CUST15471"/>
    <s v="Resolved"/>
    <d v="2020-11-03T00:00:00"/>
    <d v="1899-12-30T06:02:00"/>
    <d v="2020-01-04T00:00:00"/>
    <d v="1899-12-30T06:02:00"/>
    <s v="-"/>
    <s v="Nov"/>
    <s v="03-11-2020"/>
    <s v="11"/>
    <s v="2020"/>
    <x v="15"/>
  </r>
  <r>
    <s v="TKT229690"/>
    <x v="14"/>
    <s v="-"/>
    <s v="Service"/>
    <s v="Slow Service"/>
    <s v="CUST53239"/>
    <s v="In Progress"/>
    <d v="2023-07-12T00:00:00"/>
    <d v="1899-12-30T22:39:00"/>
    <s v="-"/>
    <s v="-"/>
    <s v="-"/>
    <s v="Jul"/>
    <s v="12-07-2023"/>
    <s v="07"/>
    <s v="2023"/>
    <x v="10"/>
  </r>
  <r>
    <s v="TKT408729"/>
    <x v="1"/>
    <s v="-"/>
    <s v="Billing"/>
    <s v="Refund Request"/>
    <s v="CUST94689"/>
    <s v="Open"/>
    <s v="23-12-2024"/>
    <d v="1899-12-30T23:49:19"/>
    <s v="-"/>
    <s v="-"/>
    <s v="-"/>
    <s v="23-12-2024"/>
    <s v="23-12-2024"/>
    <s v="12"/>
    <s v="2024"/>
    <x v="13"/>
  </r>
  <r>
    <s v="TKT386740"/>
    <x v="1"/>
    <s v="19-06-2021 18:16:10"/>
    <s v="Billing"/>
    <s v="Refund Request"/>
    <s v="CUST31600"/>
    <s v="Resolved"/>
    <d v="2021-05-06T00:00:00"/>
    <d v="1899-12-30T18:16:00"/>
    <s v="19-06-2021"/>
    <d v="1899-12-30T18:16:10"/>
    <s v="-"/>
    <s v="May"/>
    <s v="06-05-2021"/>
    <s v="05"/>
    <s v="2021"/>
    <x v="3"/>
  </r>
  <r>
    <s v="TKT632440"/>
    <x v="15"/>
    <d v="2023-01-04T08:34:00"/>
    <s v="Account"/>
    <s v="Account Suspension"/>
    <s v="CUST61954"/>
    <s v="Resolved"/>
    <d v="2023-02-03T00:00:00"/>
    <d v="1899-12-30T08:34:00"/>
    <d v="2023-01-04T00:00:00"/>
    <d v="1899-12-30T08:34:00"/>
    <s v="-"/>
    <s v="Feb"/>
    <s v="03-02-2023"/>
    <s v="02"/>
    <s v="2023"/>
    <x v="16"/>
  </r>
  <r>
    <s v="TKT268539"/>
    <x v="16"/>
    <s v="16-05-2024 12:02:14"/>
    <s v="Account"/>
    <s v="Login Issue"/>
    <s v="CUST77346"/>
    <s v="Resolved"/>
    <d v="2024-01-05T00:00:00"/>
    <d v="1899-12-30T12:02:00"/>
    <s v="16-05-2024"/>
    <d v="1899-12-30T12:02:14"/>
    <s v="-"/>
    <s v="Jan"/>
    <s v="05-01-2024"/>
    <s v="01"/>
    <s v="2024"/>
    <x v="0"/>
  </r>
  <r>
    <s v="TKT932770"/>
    <x v="17"/>
    <s v="-"/>
    <s v="Service"/>
    <s v="Slow Service"/>
    <s v="CUST37749"/>
    <s v="In Progress"/>
    <s v="21-09-2024"/>
    <d v="1899-12-30T08:26:43"/>
    <s v="-"/>
    <s v="-"/>
    <s v="-"/>
    <s v="21-09-2024"/>
    <s v="21-09-2024"/>
    <s v="09"/>
    <s v="2024"/>
    <x v="16"/>
  </r>
  <r>
    <s v="TKT983382"/>
    <x v="18"/>
    <s v="-"/>
    <s v="Account"/>
    <s v="Password Reset"/>
    <s v="CUST87508"/>
    <s v="Open"/>
    <s v="19-05-2023"/>
    <d v="1899-12-30T04:18:10"/>
    <s v="-"/>
    <s v="-"/>
    <s v="-"/>
    <s v="19-05-2023"/>
    <s v="19-05-2023"/>
    <s v="05"/>
    <s v="2023"/>
    <x v="17"/>
  </r>
  <r>
    <s v="TKT534096"/>
    <x v="19"/>
    <s v="-"/>
    <s v="Billing"/>
    <s v="Payment Failure"/>
    <s v="CUST71845"/>
    <s v="In Progress"/>
    <d v="2021-03-03T00:00:00"/>
    <d v="1899-12-30T10:36:00"/>
    <s v="-"/>
    <s v="-"/>
    <s v="-"/>
    <s v="Mar"/>
    <s v="03-03-2021"/>
    <s v="03"/>
    <s v="2021"/>
    <x v="18"/>
  </r>
  <r>
    <s v="TKT168693"/>
    <x v="1"/>
    <s v="-"/>
    <s v="Billing"/>
    <s v="Refund Request"/>
    <s v="CUST88577"/>
    <s v="Open"/>
    <s v="17-10-2023"/>
    <d v="1899-12-30T06:45:24"/>
    <s v="-"/>
    <s v="-"/>
    <s v="-"/>
    <s v="17-10-2023"/>
    <s v="17-10-2023"/>
    <s v="10"/>
    <s v="2023"/>
    <x v="15"/>
  </r>
  <r>
    <s v="TKT344361"/>
    <x v="20"/>
    <s v="-"/>
    <s v="Billing"/>
    <s v="Payment Failure"/>
    <s v="CUST41952"/>
    <s v="In Progress"/>
    <d v="2024-01-07T00:00:00"/>
    <d v="1899-12-30T18:38:00"/>
    <s v="-"/>
    <s v="-"/>
    <s v="-"/>
    <s v="Jan"/>
    <s v="07-01-2024"/>
    <s v="01"/>
    <s v="2024"/>
    <x v="3"/>
  </r>
  <r>
    <s v="TKT955581"/>
    <x v="21"/>
    <s v="-"/>
    <s v="Technical"/>
    <s v="Network Problem"/>
    <s v="CUST35638"/>
    <s v="Open"/>
    <d v="2020-10-10T00:00:00"/>
    <d v="1899-12-30T20:06:00"/>
    <s v="-"/>
    <s v="-"/>
    <s v="-"/>
    <s v="Oct"/>
    <s v="10-10-2020"/>
    <s v="10"/>
    <s v="2020"/>
    <x v="19"/>
  </r>
  <r>
    <s v="TKT183012"/>
    <x v="12"/>
    <d v="2020-05-06T02:32:00"/>
    <s v="Billing"/>
    <s v="Refund Request"/>
    <s v="CUST53167"/>
    <s v="Resolved"/>
    <s v="26-05-2020"/>
    <d v="1899-12-30T02:32:29"/>
    <d v="2020-05-06T00:00:00"/>
    <d v="1899-12-30T02:32:00"/>
    <s v="-"/>
    <s v="26-05-2020"/>
    <s v="26-05-2020"/>
    <s v="05"/>
    <s v="2020"/>
    <x v="7"/>
  </r>
  <r>
    <s v="TKT895591"/>
    <x v="12"/>
    <s v="-"/>
    <s v="Billing"/>
    <s v="Refund Request"/>
    <s v="CUST25162"/>
    <s v="Open"/>
    <s v="29-07-2024"/>
    <d v="1899-12-30T16:36:27"/>
    <s v="-"/>
    <s v="-"/>
    <s v="-"/>
    <s v="29-07-2024"/>
    <s v="29-07-2024"/>
    <s v="07"/>
    <s v="2024"/>
    <x v="6"/>
  </r>
  <r>
    <s v="TKT594500"/>
    <x v="22"/>
    <s v="17-10-2020 19:04:23"/>
    <s v="Account"/>
    <s v="Login Issue"/>
    <s v="CUST96408"/>
    <s v="Resolved"/>
    <d v="2020-10-10T00:00:00"/>
    <d v="1899-12-30T19:04:00"/>
    <s v="17-10-2020"/>
    <d v="1899-12-30T19:04:23"/>
    <s v="-"/>
    <s v="Oct"/>
    <s v="10-10-2020"/>
    <s v="10"/>
    <s v="2020"/>
    <x v="20"/>
  </r>
  <r>
    <s v="TKT914985"/>
    <x v="22"/>
    <s v="-"/>
    <s v="Account"/>
    <s v="Login Issue"/>
    <s v="CUST76008"/>
    <s v="Open"/>
    <d v="2023-04-06T00:00:00"/>
    <d v="1899-12-30T08:32:00"/>
    <s v="-"/>
    <s v="-"/>
    <s v="-"/>
    <s v="Apr"/>
    <s v="06-04-2023"/>
    <s v="04"/>
    <s v="2023"/>
    <x v="16"/>
  </r>
  <r>
    <s v="TKT419698"/>
    <x v="19"/>
    <s v="-"/>
    <s v="Billing"/>
    <s v="Payment Failure"/>
    <s v="CUST95488"/>
    <s v="Open"/>
    <s v="17-07-2021"/>
    <d v="1899-12-30T10:25:08"/>
    <s v="-"/>
    <s v="-"/>
    <s v="-"/>
    <s v="17-07-2021"/>
    <s v="17-07-2021"/>
    <s v="07"/>
    <s v="2021"/>
    <x v="18"/>
  </r>
  <r>
    <s v="TKT833126"/>
    <x v="11"/>
    <s v="-"/>
    <s v="Billing"/>
    <s v="Overcharge"/>
    <s v="CUST20449"/>
    <s v="Open"/>
    <d v="2023-11-11T00:00:00"/>
    <d v="1899-12-30T11:06:00"/>
    <s v="-"/>
    <s v="-"/>
    <s v="-"/>
    <s v="Nov"/>
    <s v="11-11-2023"/>
    <s v="11"/>
    <s v="2023"/>
    <x v="21"/>
  </r>
  <r>
    <s v="TKT886717"/>
    <x v="18"/>
    <s v="21-11-2024 05:57:30"/>
    <s v="Account"/>
    <s v="Password Reset"/>
    <s v="CUST88898"/>
    <s v="Resolved"/>
    <s v="19-11-2024"/>
    <d v="1899-12-30T05:57:30"/>
    <s v="21-11-2024"/>
    <d v="1899-12-30T05:57:30"/>
    <s v="-"/>
    <s v="19-11-2024"/>
    <s v="19-11-2024"/>
    <s v="11"/>
    <s v="2024"/>
    <x v="5"/>
  </r>
  <r>
    <s v="TKT775014"/>
    <x v="23"/>
    <s v="-"/>
    <s v="Service"/>
    <s v="Service Upgrade"/>
    <s v="CUST90482"/>
    <s v="Open"/>
    <s v="17-12-2020"/>
    <d v="1899-12-30T16:44:31"/>
    <s v="-"/>
    <s v="-"/>
    <s v="-"/>
    <s v="17-12-2020"/>
    <s v="17-12-2020"/>
    <s v="12"/>
    <s v="2020"/>
    <x v="6"/>
  </r>
  <r>
    <s v="TKT608150"/>
    <x v="12"/>
    <d v="2020-04-02T10:22:00"/>
    <s v="Billing"/>
    <s v="Refund Request"/>
    <s v="CUST84652"/>
    <s v="Resolved"/>
    <d v="2020-02-02T00:00:00"/>
    <d v="1899-12-30T10:22:00"/>
    <d v="2020-04-02T00:00:00"/>
    <d v="1899-12-30T10:22:00"/>
    <s v="-"/>
    <s v="Feb"/>
    <s v="02-02-2020"/>
    <s v="02"/>
    <s v="2020"/>
    <x v="18"/>
  </r>
  <r>
    <s v="TKT243045"/>
    <x v="20"/>
    <s v="-"/>
    <s v="Billing"/>
    <s v="Payment Failure"/>
    <s v="CUST55138"/>
    <s v="In Progress"/>
    <d v="2020-08-01T00:00:00"/>
    <d v="1899-12-30T23:26:00"/>
    <s v="-"/>
    <s v="-"/>
    <s v="-"/>
    <s v="Aug"/>
    <s v="01-08-2020"/>
    <s v="08"/>
    <s v="2020"/>
    <x v="13"/>
  </r>
  <r>
    <s v="TKT349331"/>
    <x v="15"/>
    <s v="15-03-2020 00:16:04"/>
    <s v="Account"/>
    <s v="Account Suspension"/>
    <s v="CUST50372"/>
    <s v="Resolved"/>
    <d v="2020-04-03T00:00:00"/>
    <d v="1899-12-30T00:16:00"/>
    <s v="15-03-2020"/>
    <d v="1899-12-30T00:16:04"/>
    <s v="-"/>
    <s v="Apr"/>
    <s v="03-04-2020"/>
    <s v="04"/>
    <s v="2020"/>
    <x v="2"/>
  </r>
  <r>
    <s v="TKT272256"/>
    <x v="24"/>
    <s v="-"/>
    <s v="Service"/>
    <s v="Service Outage"/>
    <s v="CUST41122"/>
    <s v="In Progress"/>
    <d v="2021-02-12T00:00:00"/>
    <d v="1899-12-30T18:55:00"/>
    <s v="-"/>
    <s v="-"/>
    <s v="-"/>
    <s v="Feb"/>
    <s v="12-02-2021"/>
    <s v="02"/>
    <s v="2021"/>
    <x v="3"/>
  </r>
  <r>
    <s v="TKT674662"/>
    <x v="25"/>
    <s v="-"/>
    <s v="Service"/>
    <s v="Slow Service"/>
    <s v="CUST89490"/>
    <s v="Open"/>
    <d v="2020-05-01T00:00:00"/>
    <d v="1899-12-30T10:42:00"/>
    <s v="-"/>
    <s v="-"/>
    <s v="-"/>
    <s v="May"/>
    <s v="01-05-2020"/>
    <s v="05"/>
    <s v="2020"/>
    <x v="18"/>
  </r>
  <r>
    <s v="TKT868273"/>
    <x v="24"/>
    <s v="-"/>
    <s v="Service"/>
    <s v="Service Outage"/>
    <s v="CUST96349"/>
    <s v="Open"/>
    <s v="19-03-2022"/>
    <d v="1899-12-30T14:10:30"/>
    <s v="-"/>
    <s v="-"/>
    <s v="-"/>
    <s v="19-03-2022"/>
    <s v="19-03-2022"/>
    <s v="03"/>
    <s v="2022"/>
    <x v="11"/>
  </r>
  <r>
    <s v="TKT570923"/>
    <x v="26"/>
    <s v="-"/>
    <s v="Technical"/>
    <s v="Software Bug"/>
    <s v="CUST73762"/>
    <s v="Open"/>
    <s v="16-10-2021"/>
    <d v="1899-12-30T01:18:11"/>
    <s v="-"/>
    <s v="-"/>
    <s v="-"/>
    <s v="16-10-2021"/>
    <s v="16-10-2021"/>
    <s v="10"/>
    <s v="2021"/>
    <x v="12"/>
  </r>
  <r>
    <s v="TKT718565"/>
    <x v="15"/>
    <s v="25-07-2021 05:24:14"/>
    <s v="Account"/>
    <s v="Account Suspension"/>
    <s v="CUST83278"/>
    <s v="Resolved"/>
    <s v="16-07-2021"/>
    <d v="1899-12-30T05:24:14"/>
    <s v="25-07-2021"/>
    <d v="1899-12-30T05:24:14"/>
    <s v="-"/>
    <s v="16-07-2021"/>
    <s v="16-07-2021"/>
    <s v="07"/>
    <s v="2021"/>
    <x v="5"/>
  </r>
  <r>
    <s v="TKT148711"/>
    <x v="27"/>
    <s v="-"/>
    <s v="Account"/>
    <s v="Login Issue"/>
    <s v="CUST84393"/>
    <s v="Open"/>
    <d v="2020-04-10T00:00:00"/>
    <d v="1899-12-30T23:10:00"/>
    <s v="-"/>
    <s v="-"/>
    <s v="-"/>
    <s v="Apr"/>
    <s v="10-04-2020"/>
    <s v="04"/>
    <s v="2020"/>
    <x v="13"/>
  </r>
  <r>
    <s v="TKT919882"/>
    <x v="28"/>
    <s v="-"/>
    <s v="Billing"/>
    <s v="Payment Failure"/>
    <s v="CUST24159"/>
    <s v="Open"/>
    <d v="2023-10-01T00:00:00"/>
    <d v="1899-12-30T22:31:00"/>
    <s v="-"/>
    <s v="-"/>
    <s v="-"/>
    <s v="Oct"/>
    <s v="01-10-2023"/>
    <s v="10"/>
    <s v="2023"/>
    <x v="10"/>
  </r>
  <r>
    <s v="TKT375792"/>
    <x v="18"/>
    <d v="2021-03-10T16:22:00"/>
    <s v="Account"/>
    <s v="Password Reset"/>
    <s v="CUST51200"/>
    <s v="Resolved"/>
    <s v="25-09-2021"/>
    <d v="1899-12-30T16:22:03"/>
    <d v="2021-03-10T00:00:00"/>
    <d v="1899-12-30T16:22:00"/>
    <s v="-"/>
    <s v="25-09-2021"/>
    <s v="25-09-2021"/>
    <s v="09"/>
    <s v="2021"/>
    <x v="6"/>
  </r>
  <r>
    <s v="TKT258023"/>
    <x v="7"/>
    <s v="25-12-2020 04:30:20"/>
    <s v="Technical"/>
    <s v="Software Bug"/>
    <s v="CUST10146"/>
    <s v="Resolved"/>
    <d v="2020-05-12T00:00:00"/>
    <d v="1899-12-30T04:30:00"/>
    <s v="25-12-2020"/>
    <d v="1899-12-30T04:30:20"/>
    <s v="-"/>
    <s v="May"/>
    <s v="12-05-2020"/>
    <s v="05"/>
    <s v="2020"/>
    <x v="17"/>
  </r>
  <r>
    <s v="TKT332241"/>
    <x v="27"/>
    <d v="2020-08-12T18:45:00"/>
    <s v="Account"/>
    <s v="Login Issue"/>
    <s v="CUST26217"/>
    <s v="Resolved"/>
    <s v="13-11-2020"/>
    <d v="1899-12-30T18:45:35"/>
    <d v="2020-08-12T00:00:00"/>
    <d v="1899-12-30T18:45:00"/>
    <s v="-"/>
    <s v="13-11-2020"/>
    <s v="13-11-2020"/>
    <s v="11"/>
    <s v="2020"/>
    <x v="3"/>
  </r>
  <r>
    <s v="TKT307458"/>
    <x v="12"/>
    <s v="-"/>
    <s v="Billing"/>
    <s v="Refund Request"/>
    <s v="CUST24499"/>
    <s v="In Progress"/>
    <s v="17-11-2022"/>
    <d v="1899-12-30T22:53:40"/>
    <s v="-"/>
    <s v="-"/>
    <s v="-"/>
    <s v="17-11-2022"/>
    <s v="17-11-2022"/>
    <s v="11"/>
    <s v="2022"/>
    <x v="10"/>
  </r>
  <r>
    <s v="TKT804868"/>
    <x v="29"/>
    <s v="-"/>
    <s v="Service"/>
    <s v="Service Upgrade"/>
    <s v="CUST16364"/>
    <s v="Open"/>
    <s v="14-07-2024"/>
    <d v="1899-12-30T11:53:15"/>
    <s v="-"/>
    <s v="-"/>
    <s v="-"/>
    <s v="14-07-2024"/>
    <s v="14-07-2024"/>
    <s v="07"/>
    <s v="2024"/>
    <x v="21"/>
  </r>
  <r>
    <s v="TKT284678"/>
    <x v="28"/>
    <s v="18-06-2021 19:20:14"/>
    <s v="Billing"/>
    <s v="Payment Failure"/>
    <s v="CUST14134"/>
    <s v="Resolved"/>
    <s v="26-05-2021"/>
    <d v="1899-12-30T19:20:14"/>
    <s v="18-06-2021"/>
    <d v="1899-12-30T19:20:14"/>
    <s v="-"/>
    <s v="26-05-2021"/>
    <s v="26-05-2021"/>
    <s v="05"/>
    <s v="2021"/>
    <x v="20"/>
  </r>
  <r>
    <s v="TKT848888"/>
    <x v="20"/>
    <s v="29-09-2022 05:02:09"/>
    <s v="Billing"/>
    <s v="Payment Failure"/>
    <s v="CUST99801"/>
    <s v="Resolved"/>
    <s v="19-09-2022"/>
    <d v="1899-12-30T05:02:09"/>
    <s v="29-09-2022"/>
    <d v="1899-12-30T05:02:09"/>
    <s v="-"/>
    <s v="19-09-2022"/>
    <s v="19-09-2022"/>
    <s v="09"/>
    <s v="2022"/>
    <x v="5"/>
  </r>
  <r>
    <s v="TKT344978"/>
    <x v="17"/>
    <d v="2021-07-09T00:23:00"/>
    <s v="Service"/>
    <s v="Slow Service"/>
    <s v="CUST95114"/>
    <s v="Resolved"/>
    <s v="27-08-2021"/>
    <d v="1899-12-30T00:23:28"/>
    <d v="2021-07-09T00:00:00"/>
    <d v="1899-12-30T00:23:00"/>
    <s v="-"/>
    <s v="27-08-2021"/>
    <s v="27-08-2021"/>
    <s v="08"/>
    <s v="2021"/>
    <x v="2"/>
  </r>
  <r>
    <s v="TKT985593"/>
    <x v="6"/>
    <s v="-"/>
    <s v="Service"/>
    <s v="Service Outage"/>
    <s v="CUST84316"/>
    <s v="In Progress"/>
    <s v="18-02-2022"/>
    <d v="1899-12-30T14:10:04"/>
    <s v="-"/>
    <s v="-"/>
    <s v="-"/>
    <s v="18-02-2022"/>
    <s v="18-02-2022"/>
    <s v="02"/>
    <s v="2022"/>
    <x v="11"/>
  </r>
  <r>
    <s v="TKT938865"/>
    <x v="5"/>
    <s v="-"/>
    <s v="Technical"/>
    <s v="Hardware Issue"/>
    <s v="CUST80780"/>
    <s v="Open"/>
    <d v="2024-08-02T00:00:00"/>
    <d v="1899-12-30T04:35:00"/>
    <s v="-"/>
    <s v="-"/>
    <s v="-"/>
    <s v="Aug"/>
    <s v="02-08-2024"/>
    <s v="08"/>
    <s v="2024"/>
    <x v="17"/>
  </r>
  <r>
    <s v="TKT492695"/>
    <x v="16"/>
    <s v="-"/>
    <s v="Account"/>
    <s v="Login Issue"/>
    <s v="CUST79964"/>
    <s v="Open"/>
    <s v="22-06-2021"/>
    <d v="1899-12-30T03:06:49"/>
    <s v="-"/>
    <s v="-"/>
    <s v="-"/>
    <s v="22-06-2021"/>
    <s v="22-06-2021"/>
    <s v="06"/>
    <s v="2021"/>
    <x v="8"/>
  </r>
  <r>
    <s v="TKT259901"/>
    <x v="6"/>
    <s v="-"/>
    <s v="Service"/>
    <s v="Service Outage"/>
    <s v="CUST38131"/>
    <s v="Open"/>
    <s v="25-10-2024"/>
    <d v="1899-12-30T17:49:52"/>
    <s v="-"/>
    <s v="-"/>
    <s v="-"/>
    <s v="25-10-2024"/>
    <s v="25-10-2024"/>
    <s v="10"/>
    <s v="2024"/>
    <x v="14"/>
  </r>
  <r>
    <s v="TKT704343"/>
    <x v="29"/>
    <s v="24-01-2025 23:29:18"/>
    <s v="Service"/>
    <s v="Service Upgrade"/>
    <s v="CUST10569"/>
    <s v="Resolved"/>
    <s v="29-12-2024"/>
    <d v="1899-12-30T23:29:18"/>
    <s v="24-01-2025"/>
    <d v="1899-12-30T23:29:18"/>
    <s v="-"/>
    <s v="29-12-2024"/>
    <s v="29-12-2024"/>
    <s v="12"/>
    <s v="2024"/>
    <x v="13"/>
  </r>
  <r>
    <s v="TKT134275"/>
    <x v="30"/>
    <s v="-"/>
    <s v="Billing"/>
    <s v="Overcharge"/>
    <s v="CUST63458"/>
    <s v="Open"/>
    <s v="25-08-2024"/>
    <d v="1899-12-30T02:02:40"/>
    <s v="-"/>
    <s v="-"/>
    <s v="-"/>
    <s v="25-08-2024"/>
    <s v="25-08-2024"/>
    <s v="08"/>
    <s v="2024"/>
    <x v="7"/>
  </r>
  <r>
    <s v="TKT528538"/>
    <x v="5"/>
    <d v="2021-12-04T18:49:00"/>
    <s v="Technical"/>
    <s v="Hardware Issue"/>
    <s v="CUST46353"/>
    <s v="Resolved"/>
    <s v="22-03-2021"/>
    <d v="1899-12-30T18:49:04"/>
    <d v="2021-12-04T00:00:00"/>
    <d v="1899-12-30T18:49:00"/>
    <s v="-"/>
    <s v="22-03-2021"/>
    <s v="22-03-2021"/>
    <s v="03"/>
    <s v="2021"/>
    <x v="3"/>
  </r>
  <r>
    <s v="TKT259121"/>
    <x v="31"/>
    <s v="26-09-2021 08:47:42"/>
    <s v="Billing"/>
    <s v="Refund Request"/>
    <s v="CUST46774"/>
    <s v="Resolved"/>
    <s v="20-09-2021"/>
    <d v="1899-12-30T08:47:42"/>
    <s v="26-09-2021"/>
    <d v="1899-12-30T08:47:42"/>
    <s v="-"/>
    <s v="20-09-2021"/>
    <s v="20-09-2021"/>
    <s v="09"/>
    <s v="2021"/>
    <x v="16"/>
  </r>
  <r>
    <s v="TKT872103"/>
    <x v="26"/>
    <s v="30-01-2022 12:19:44"/>
    <s v="Technical"/>
    <s v="Software Bug"/>
    <s v="CUST63790"/>
    <s v="Resolved"/>
    <d v="2022-03-01T00:00:00"/>
    <d v="1899-12-30T12:19:00"/>
    <s v="30-01-2022"/>
    <d v="1899-12-30T12:19:44"/>
    <s v="-"/>
    <s v="Mar"/>
    <s v="01-03-2022"/>
    <s v="03"/>
    <s v="2022"/>
    <x v="0"/>
  </r>
  <r>
    <s v="TKT800660"/>
    <x v="17"/>
    <s v="30-08-2023 07:55:48"/>
    <s v="Service"/>
    <s v="Slow Service"/>
    <s v="CUST67911"/>
    <s v="Resolved"/>
    <s v="19-08-2023"/>
    <d v="1899-12-30T07:55:48"/>
    <s v="30-08-2023"/>
    <d v="1899-12-30T07:55:48"/>
    <s v="-"/>
    <s v="19-08-2023"/>
    <s v="19-08-2023"/>
    <s v="08"/>
    <s v="2023"/>
    <x v="4"/>
  </r>
  <r>
    <s v="TKT989853"/>
    <x v="29"/>
    <d v="2023-04-11T05:32:00"/>
    <s v="Service"/>
    <s v="Service Upgrade"/>
    <s v="CUST73954"/>
    <s v="Resolved"/>
    <d v="2023-07-10T00:00:00"/>
    <d v="1899-12-30T05:32:00"/>
    <d v="2023-04-11T00:00:00"/>
    <d v="1899-12-30T05:32:00"/>
    <s v="-"/>
    <s v="Jul"/>
    <s v="10-07-2023"/>
    <s v="07"/>
    <s v="2023"/>
    <x v="5"/>
  </r>
  <r>
    <s v="TKT859267"/>
    <x v="0"/>
    <s v="19-10-2022 02:34:21"/>
    <s v="Service"/>
    <s v="Service Outage"/>
    <s v="CUST74120"/>
    <s v="Resolved"/>
    <s v="16-10-2022"/>
    <d v="1899-12-30T02:34:21"/>
    <s v="19-10-2022"/>
    <d v="1899-12-30T02:34:21"/>
    <s v="-"/>
    <s v="16-10-2022"/>
    <s v="16-10-2022"/>
    <s v="10"/>
    <s v="2022"/>
    <x v="7"/>
  </r>
  <r>
    <s v="TKT976393"/>
    <x v="24"/>
    <s v="-"/>
    <s v="Service"/>
    <s v="Service Outage"/>
    <s v="CUST46065"/>
    <s v="In Progress"/>
    <s v="17-08-2022"/>
    <d v="1899-12-30T16:09:12"/>
    <s v="-"/>
    <s v="-"/>
    <s v="-"/>
    <s v="17-08-2022"/>
    <s v="17-08-2022"/>
    <s v="08"/>
    <s v="2022"/>
    <x v="6"/>
  </r>
  <r>
    <s v="TKT818319"/>
    <x v="29"/>
    <s v="-"/>
    <s v="Service"/>
    <s v="Service Upgrade"/>
    <s v="CUST50500"/>
    <s v="Open"/>
    <s v="29-03-2024"/>
    <d v="1899-12-30T15:01:46"/>
    <s v="-"/>
    <s v="-"/>
    <s v="-"/>
    <s v="29-03-2024"/>
    <s v="29-03-2024"/>
    <s v="03"/>
    <s v="2024"/>
    <x v="22"/>
  </r>
  <r>
    <s v="TKT778011"/>
    <x v="32"/>
    <s v="13-12-2021 04:17:01"/>
    <s v="Technical"/>
    <s v="Software Bug"/>
    <s v="CUST68381"/>
    <s v="Resolved"/>
    <s v="22-11-2021"/>
    <d v="1899-12-30T04:17:01"/>
    <s v="13-12-2021"/>
    <d v="1899-12-30T04:17:01"/>
    <s v="-"/>
    <s v="22-11-2021"/>
    <s v="22-11-2021"/>
    <s v="11"/>
    <s v="2021"/>
    <x v="17"/>
  </r>
  <r>
    <s v="TKT402628"/>
    <x v="18"/>
    <s v="-"/>
    <s v="Account"/>
    <s v="Password Reset"/>
    <s v="CUST27964"/>
    <s v="In Progress"/>
    <d v="2020-03-10T00:00:00"/>
    <d v="1899-12-30T16:50:00"/>
    <s v="-"/>
    <s v="-"/>
    <s v="-"/>
    <s v="Mar"/>
    <s v="10-03-2020"/>
    <s v="03"/>
    <s v="2020"/>
    <x v="6"/>
  </r>
  <r>
    <s v="TKT813416"/>
    <x v="25"/>
    <s v="-"/>
    <s v="Service"/>
    <s v="Slow Service"/>
    <s v="CUST34855"/>
    <s v="In Progress"/>
    <d v="2020-04-08T00:00:00"/>
    <d v="1899-12-30T02:19:00"/>
    <s v="-"/>
    <s v="-"/>
    <s v="-"/>
    <s v="Apr"/>
    <s v="08-04-2020"/>
    <s v="04"/>
    <s v="2020"/>
    <x v="7"/>
  </r>
  <r>
    <s v="TKT779898"/>
    <x v="33"/>
    <s v="-"/>
    <s v="Technical"/>
    <s v="Network Problem"/>
    <s v="CUST45082"/>
    <s v="Open"/>
    <s v="29-01-2020"/>
    <d v="1899-12-30T06:36:32"/>
    <s v="-"/>
    <s v="-"/>
    <s v="-"/>
    <s v="29-01-2020"/>
    <s v="29-01-2020"/>
    <s v="01"/>
    <s v="2020"/>
    <x v="15"/>
  </r>
  <r>
    <s v="TKT386232"/>
    <x v="33"/>
    <s v="-"/>
    <s v="Technical"/>
    <s v="Network Problem"/>
    <s v="CUST75529"/>
    <s v="In Progress"/>
    <s v="13-02-2020"/>
    <d v="1899-12-30T20:26:01"/>
    <s v="-"/>
    <s v="-"/>
    <s v="-"/>
    <s v="13-02-2020"/>
    <s v="13-02-2020"/>
    <s v="02"/>
    <s v="2020"/>
    <x v="19"/>
  </r>
  <r>
    <s v="TKT466794"/>
    <x v="11"/>
    <s v="19-08-2024 15:36:38"/>
    <s v="Billing"/>
    <s v="Overcharge"/>
    <s v="CUST25478"/>
    <s v="Resolved"/>
    <d v="2024-04-08T00:00:00"/>
    <d v="1899-12-30T15:36:00"/>
    <s v="19-08-2024"/>
    <d v="1899-12-30T15:36:38"/>
    <s v="-"/>
    <s v="Apr"/>
    <s v="08-04-2024"/>
    <s v="04"/>
    <s v="2024"/>
    <x v="22"/>
  </r>
  <r>
    <s v="TKT813022"/>
    <x v="17"/>
    <s v="-"/>
    <s v="Service"/>
    <s v="Slow Service"/>
    <s v="CUST69585"/>
    <s v="Open"/>
    <d v="2024-10-01T00:00:00"/>
    <d v="1899-12-30T06:39:00"/>
    <s v="-"/>
    <s v="-"/>
    <s v="-"/>
    <s v="Oct"/>
    <s v="01-10-2024"/>
    <s v="10"/>
    <s v="2024"/>
    <x v="15"/>
  </r>
  <r>
    <s v="TKT392870"/>
    <x v="34"/>
    <s v="-"/>
    <s v="Technical"/>
    <s v="Hardware Issue"/>
    <s v="CUST55378"/>
    <s v="In Progress"/>
    <s v="28-09-2021"/>
    <d v="1899-12-30T19:44:32"/>
    <s v="-"/>
    <s v="-"/>
    <s v="-"/>
    <s v="28-09-2021"/>
    <s v="28-09-2021"/>
    <s v="09"/>
    <s v="2021"/>
    <x v="20"/>
  </r>
  <r>
    <s v="TKT199250"/>
    <x v="11"/>
    <s v="-"/>
    <s v="Billing"/>
    <s v="Overcharge"/>
    <s v="CUST44107"/>
    <s v="Open"/>
    <d v="2021-03-06T00:00:00"/>
    <d v="1899-12-30T17:12:00"/>
    <s v="-"/>
    <s v="-"/>
    <s v="-"/>
    <s v="Mar"/>
    <s v="06-03-2021"/>
    <s v="03"/>
    <s v="2021"/>
    <x v="14"/>
  </r>
  <r>
    <s v="TKT982107"/>
    <x v="34"/>
    <s v="-"/>
    <s v="Technical"/>
    <s v="Hardware Issue"/>
    <s v="CUST96697"/>
    <s v="Open"/>
    <s v="22-06-2022"/>
    <d v="1899-12-30T09:12:37"/>
    <s v="-"/>
    <s v="-"/>
    <s v="-"/>
    <s v="22-06-2022"/>
    <s v="22-06-2022"/>
    <s v="06"/>
    <s v="2022"/>
    <x v="23"/>
  </r>
  <r>
    <s v="TKT546857"/>
    <x v="19"/>
    <s v="-"/>
    <s v="Billing"/>
    <s v="Payment Failure"/>
    <s v="CUST60484"/>
    <s v="Open"/>
    <d v="2022-08-06T00:00:00"/>
    <d v="1899-12-30T20:51:00"/>
    <s v="-"/>
    <s v="-"/>
    <s v="-"/>
    <s v="Aug"/>
    <s v="06-08-2022"/>
    <s v="08"/>
    <s v="2022"/>
    <x v="19"/>
  </r>
  <r>
    <s v="TKT459455"/>
    <x v="30"/>
    <s v="-"/>
    <s v="Billing"/>
    <s v="Overcharge"/>
    <s v="CUST27484"/>
    <s v="Open"/>
    <s v="22-03-2022"/>
    <d v="1899-12-30T14:30:20"/>
    <s v="-"/>
    <s v="-"/>
    <s v="-"/>
    <s v="22-03-2022"/>
    <s v="22-03-2022"/>
    <s v="03"/>
    <s v="2022"/>
    <x v="11"/>
  </r>
  <r>
    <s v="TKT910099"/>
    <x v="3"/>
    <s v="13-03-2022 23:47:01"/>
    <s v="Account"/>
    <s v="Account Suspension"/>
    <s v="CUST31103"/>
    <s v="Resolved"/>
    <d v="2022-07-03T00:00:00"/>
    <d v="1899-12-30T23:47:00"/>
    <s v="13-03-2022"/>
    <d v="1899-12-30T23:47:01"/>
    <s v="-"/>
    <s v="Jul"/>
    <s v="03-07-2022"/>
    <s v="07"/>
    <s v="2022"/>
    <x v="13"/>
  </r>
  <r>
    <s v="TKT516654"/>
    <x v="1"/>
    <s v="-"/>
    <s v="Billing"/>
    <s v="Refund Request"/>
    <s v="CUST32329"/>
    <s v="Open"/>
    <s v="14-06-2021"/>
    <d v="1899-12-30T23:14:46"/>
    <s v="-"/>
    <s v="-"/>
    <s v="-"/>
    <s v="14-06-2021"/>
    <s v="14-06-2021"/>
    <s v="06"/>
    <s v="2021"/>
    <x v="13"/>
  </r>
  <r>
    <s v="TKT738148"/>
    <x v="11"/>
    <d v="2022-12-09T14:38:00"/>
    <s v="Billing"/>
    <s v="Overcharge"/>
    <s v="CUST55294"/>
    <s v="Resolved"/>
    <d v="2022-09-09T00:00:00"/>
    <d v="1899-12-30T14:38:00"/>
    <d v="2022-12-09T00:00:00"/>
    <d v="1899-12-30T14:38:00"/>
    <s v="-"/>
    <s v="Sep"/>
    <s v="09-09-2022"/>
    <s v="09"/>
    <s v="2022"/>
    <x v="11"/>
  </r>
  <r>
    <s v="TKT164159"/>
    <x v="5"/>
    <d v="2023-12-06T12:46:00"/>
    <s v="Technical"/>
    <s v="Hardware Issue"/>
    <s v="CUST79306"/>
    <s v="Resolved"/>
    <d v="2023-04-06T00:00:00"/>
    <d v="1899-12-30T12:46:00"/>
    <d v="2023-12-06T00:00:00"/>
    <d v="1899-12-30T12:46:00"/>
    <s v="-"/>
    <s v="Apr"/>
    <s v="06-04-2023"/>
    <s v="04"/>
    <s v="2023"/>
    <x v="0"/>
  </r>
  <r>
    <s v="TKT950463"/>
    <x v="27"/>
    <d v="2024-09-08T14:04:00"/>
    <s v="Account"/>
    <s v="Login Issue"/>
    <s v="CUST59366"/>
    <s v="Resolved"/>
    <d v="2024-11-07T00:00:00"/>
    <d v="1899-12-30T14:04:00"/>
    <d v="2024-09-08T00:00:00"/>
    <d v="1899-12-30T14:04:00"/>
    <s v="-"/>
    <s v="Nov"/>
    <s v="07-11-2024"/>
    <s v="11"/>
    <s v="2024"/>
    <x v="11"/>
  </r>
  <r>
    <s v="TKT281586"/>
    <x v="18"/>
    <s v="-"/>
    <s v="Account"/>
    <s v="Password Reset"/>
    <s v="CUST15425"/>
    <s v="Open"/>
    <s v="28-04-2021"/>
    <d v="1899-12-30T15:46:53"/>
    <s v="-"/>
    <s v="-"/>
    <s v="-"/>
    <s v="28-04-2021"/>
    <s v="28-04-2021"/>
    <s v="04"/>
    <s v="2021"/>
    <x v="22"/>
  </r>
  <r>
    <s v="TKT756965"/>
    <x v="13"/>
    <s v="14-01-2020 21:18:10"/>
    <s v="Account"/>
    <s v="Account Suspension"/>
    <s v="CUST84594"/>
    <s v="Resolved"/>
    <d v="2020-07-01T00:00:00"/>
    <d v="1899-12-30T21:18:00"/>
    <s v="14-01-2020"/>
    <d v="1899-12-30T21:18:10"/>
    <s v="-"/>
    <s v="Jul"/>
    <s v="01-07-2020"/>
    <s v="07"/>
    <s v="2020"/>
    <x v="9"/>
  </r>
  <r>
    <s v="TKT293872"/>
    <x v="23"/>
    <s v="-"/>
    <s v="Service"/>
    <s v="Service Upgrade"/>
    <s v="CUST43251"/>
    <s v="In Progress"/>
    <s v="27-01-2022"/>
    <d v="1899-12-30T07:11:45"/>
    <s v="-"/>
    <s v="-"/>
    <s v="-"/>
    <s v="27-01-2022"/>
    <s v="27-01-2022"/>
    <s v="01"/>
    <s v="2022"/>
    <x v="4"/>
  </r>
  <r>
    <s v="TKT987087"/>
    <x v="7"/>
    <s v="-"/>
    <s v="Technical"/>
    <s v="Software Bug"/>
    <s v="CUST80142"/>
    <s v="Open"/>
    <d v="2020-08-03T00:00:00"/>
    <d v="1899-12-30T20:03:00"/>
    <s v="-"/>
    <s v="-"/>
    <s v="-"/>
    <s v="Aug"/>
    <s v="03-08-2020"/>
    <s v="08"/>
    <s v="2020"/>
    <x v="19"/>
  </r>
  <r>
    <s v="TKT432196"/>
    <x v="20"/>
    <s v="21-04-2022 00:00:05"/>
    <s v="Billing"/>
    <s v="Payment Failure"/>
    <s v="CUST76047"/>
    <s v="Resolved"/>
    <s v="15-04-2022"/>
    <d v="1899-12-30T00:00:05"/>
    <s v="21-04-2022"/>
    <d v="1899-12-30T00:00:05"/>
    <s v="-"/>
    <s v="15-04-2022"/>
    <s v="15-04-2022"/>
    <s v="04"/>
    <s v="2022"/>
    <x v="2"/>
  </r>
  <r>
    <s v="TKT942560"/>
    <x v="10"/>
    <s v="-"/>
    <s v="Account"/>
    <s v="Password Reset"/>
    <s v="CUST94948"/>
    <s v="In Progress"/>
    <d v="2024-03-09T00:00:00"/>
    <d v="1899-12-30T14:45:00"/>
    <s v="-"/>
    <s v="-"/>
    <s v="-"/>
    <s v="Mar"/>
    <s v="09-03-2024"/>
    <s v="03"/>
    <s v="2024"/>
    <x v="11"/>
  </r>
  <r>
    <s v="TKT608660"/>
    <x v="7"/>
    <s v="-"/>
    <s v="Technical"/>
    <s v="Software Bug"/>
    <s v="CUST38851"/>
    <s v="Open"/>
    <s v="28-08-2023"/>
    <d v="1899-12-30T15:19:30"/>
    <s v="-"/>
    <s v="-"/>
    <s v="-"/>
    <s v="28-08-2023"/>
    <s v="28-08-2023"/>
    <s v="08"/>
    <s v="2023"/>
    <x v="22"/>
  </r>
  <r>
    <s v="TKT690368"/>
    <x v="21"/>
    <s v="-"/>
    <s v="Technical"/>
    <s v="Network Problem"/>
    <s v="CUST23155"/>
    <s v="In Progress"/>
    <s v="15-12-2020"/>
    <d v="1899-12-30T03:45:15"/>
    <s v="-"/>
    <s v="-"/>
    <s v="-"/>
    <s v="15-12-2020"/>
    <s v="15-12-2020"/>
    <s v="12"/>
    <s v="2020"/>
    <x v="8"/>
  </r>
  <r>
    <s v="TKT386616"/>
    <x v="3"/>
    <s v="-"/>
    <s v="Account"/>
    <s v="Account Suspension"/>
    <s v="CUST78581"/>
    <s v="In Progress"/>
    <d v="2021-01-05T00:00:00"/>
    <d v="1899-12-30T05:05:00"/>
    <s v="-"/>
    <s v="-"/>
    <s v="-"/>
    <s v="Jan"/>
    <s v="05-01-2021"/>
    <s v="01"/>
    <s v="2021"/>
    <x v="5"/>
  </r>
  <r>
    <s v="TKT691639"/>
    <x v="3"/>
    <s v="-"/>
    <s v="Account"/>
    <s v="Account Suspension"/>
    <s v="CUST19335"/>
    <s v="In Progress"/>
    <d v="2022-02-05T00:00:00"/>
    <d v="1899-12-30T00:59:00"/>
    <s v="-"/>
    <s v="-"/>
    <s v="-"/>
    <s v="Feb"/>
    <s v="05-02-2022"/>
    <s v="02"/>
    <s v="2022"/>
    <x v="2"/>
  </r>
  <r>
    <s v="TKT470003"/>
    <x v="3"/>
    <s v="17-07-2022 09:13:18"/>
    <s v="Account"/>
    <s v="Account Suspension"/>
    <s v="CUST67950"/>
    <s v="Resolved"/>
    <s v="17-06-2022"/>
    <d v="1899-12-30T09:13:18"/>
    <s v="17-07-2022"/>
    <d v="1899-12-30T09:13:18"/>
    <s v="-"/>
    <s v="17-06-2022"/>
    <s v="17-06-2022"/>
    <s v="06"/>
    <s v="2022"/>
    <x v="23"/>
  </r>
  <r>
    <s v="TKT726105"/>
    <x v="15"/>
    <s v="-"/>
    <s v="Account"/>
    <s v="Account Suspension"/>
    <s v="CUST23930"/>
    <s v="Open"/>
    <s v="30-01-2021"/>
    <d v="1899-12-30T04:26:28"/>
    <s v="-"/>
    <s v="-"/>
    <s v="-"/>
    <s v="30-01-2021"/>
    <s v="30-01-2021"/>
    <s v="01"/>
    <s v="2021"/>
    <x v="17"/>
  </r>
  <r>
    <s v="TKT639580"/>
    <x v="14"/>
    <s v="-"/>
    <s v="Service"/>
    <s v="Slow Service"/>
    <s v="CUST87531"/>
    <s v="In Progress"/>
    <d v="2020-02-07T00:00:00"/>
    <d v="1899-12-30T05:14:00"/>
    <s v="-"/>
    <s v="-"/>
    <s v="-"/>
    <s v="Feb"/>
    <s v="07-02-2020"/>
    <s v="02"/>
    <s v="2020"/>
    <x v="5"/>
  </r>
  <r>
    <s v="TKT195616"/>
    <x v="10"/>
    <s v="-"/>
    <s v="Account"/>
    <s v="Password Reset"/>
    <s v="CUST40143"/>
    <s v="In Progress"/>
    <s v="18-01-2020"/>
    <d v="1899-12-30T08:54:01"/>
    <s v="-"/>
    <s v="-"/>
    <s v="-"/>
    <s v="18-01-2020"/>
    <s v="18-01-2020"/>
    <s v="01"/>
    <s v="2020"/>
    <x v="16"/>
  </r>
  <r>
    <s v="TKT126947"/>
    <x v="10"/>
    <s v="19-03-2024 14:17:23"/>
    <s v="Account"/>
    <s v="Password Reset"/>
    <s v="CUST32004"/>
    <s v="Resolved"/>
    <s v="18-03-2024"/>
    <d v="1899-12-30T14:17:23"/>
    <s v="19-03-2024"/>
    <d v="1899-12-30T14:17:23"/>
    <s v="-"/>
    <s v="18-03-2024"/>
    <s v="18-03-2024"/>
    <s v="03"/>
    <s v="2024"/>
    <x v="11"/>
  </r>
  <r>
    <s v="TKT745397"/>
    <x v="8"/>
    <s v="-"/>
    <s v="Technical"/>
    <s v="Network Problem"/>
    <s v="CUST74443"/>
    <s v="Open"/>
    <d v="2023-11-07T00:00:00"/>
    <d v="1899-12-30T07:21:00"/>
    <s v="-"/>
    <s v="-"/>
    <s v="-"/>
    <s v="Nov"/>
    <s v="07-11-2023"/>
    <s v="11"/>
    <s v="2023"/>
    <x v="4"/>
  </r>
  <r>
    <s v="TKT174413"/>
    <x v="4"/>
    <s v="-"/>
    <s v="Account"/>
    <s v="Password Reset"/>
    <s v="CUST44172"/>
    <s v="Open"/>
    <s v="28-08-2024"/>
    <d v="1899-12-30T09:15:30"/>
    <s v="-"/>
    <s v="-"/>
    <s v="-"/>
    <s v="28-08-2024"/>
    <s v="28-08-2024"/>
    <s v="08"/>
    <s v="2024"/>
    <x v="23"/>
  </r>
  <r>
    <s v="TKT228645"/>
    <x v="34"/>
    <s v="-"/>
    <s v="Technical"/>
    <s v="Hardware Issue"/>
    <s v="CUST65469"/>
    <s v="In Progress"/>
    <s v="17-03-2024"/>
    <d v="1899-12-30T22:33:50"/>
    <s v="-"/>
    <s v="-"/>
    <s v="-"/>
    <s v="17-03-2024"/>
    <s v="17-03-2024"/>
    <s v="03"/>
    <s v="2024"/>
    <x v="10"/>
  </r>
  <r>
    <s v="TKT642655"/>
    <x v="21"/>
    <s v="-"/>
    <s v="Technical"/>
    <s v="Network Problem"/>
    <s v="CUST30503"/>
    <s v="Open"/>
    <d v="2023-07-10T00:00:00"/>
    <d v="1899-12-30T17:50:00"/>
    <s v="-"/>
    <s v="-"/>
    <s v="-"/>
    <s v="Jul"/>
    <s v="10-07-2023"/>
    <s v="07"/>
    <s v="2023"/>
    <x v="14"/>
  </r>
  <r>
    <s v="TKT828689"/>
    <x v="2"/>
    <s v="-"/>
    <s v="Billing"/>
    <s v="Overcharge"/>
    <s v="CUST48257"/>
    <s v="Open"/>
    <d v="2023-07-02T00:00:00"/>
    <d v="1899-12-30T13:31:00"/>
    <s v="-"/>
    <s v="-"/>
    <s v="-"/>
    <s v="Jul"/>
    <s v="02-07-2023"/>
    <s v="07"/>
    <s v="2023"/>
    <x v="1"/>
  </r>
  <r>
    <s v="TKT540072"/>
    <x v="5"/>
    <s v="-"/>
    <s v="Technical"/>
    <s v="Hardware Issue"/>
    <s v="CUST74648"/>
    <s v="In Progress"/>
    <d v="2023-12-04T00:00:00"/>
    <d v="1899-12-30T10:47:00"/>
    <s v="-"/>
    <s v="-"/>
    <s v="-"/>
    <s v="Dec"/>
    <s v="04-12-2023"/>
    <s v="12"/>
    <s v="2023"/>
    <x v="18"/>
  </r>
  <r>
    <s v="TKT923534"/>
    <x v="24"/>
    <s v="-"/>
    <s v="Service"/>
    <s v="Service Outage"/>
    <s v="CUST88263"/>
    <s v="Open"/>
    <d v="2020-09-06T00:00:00"/>
    <d v="1899-12-30T09:15:00"/>
    <s v="-"/>
    <s v="-"/>
    <s v="-"/>
    <s v="Sep"/>
    <s v="06-09-2020"/>
    <s v="09"/>
    <s v="2020"/>
    <x v="23"/>
  </r>
  <r>
    <s v="TKT840064"/>
    <x v="26"/>
    <d v="2020-03-12T01:33:00"/>
    <s v="Technical"/>
    <s v="Software Bug"/>
    <s v="CUST46303"/>
    <s v="Resolved"/>
    <s v="27-11-2020"/>
    <d v="1899-12-30T01:33:39"/>
    <d v="2020-03-12T00:00:00"/>
    <d v="1899-12-30T01:33:00"/>
    <s v="-"/>
    <s v="27-11-2020"/>
    <s v="27-11-2020"/>
    <s v="11"/>
    <s v="2020"/>
    <x v="12"/>
  </r>
  <r>
    <s v="TKT241024"/>
    <x v="32"/>
    <s v="-"/>
    <s v="Technical"/>
    <s v="Software Bug"/>
    <s v="CUST23522"/>
    <s v="Open"/>
    <s v="17-02-2021"/>
    <d v="1899-12-30T17:12:57"/>
    <s v="-"/>
    <s v="-"/>
    <s v="-"/>
    <s v="17-02-2021"/>
    <s v="17-02-2021"/>
    <s v="02"/>
    <s v="2021"/>
    <x v="14"/>
  </r>
  <r>
    <s v="TKT907395"/>
    <x v="19"/>
    <s v="-"/>
    <s v="Billing"/>
    <s v="Payment Failure"/>
    <s v="CUST45487"/>
    <s v="Open"/>
    <s v="29-06-2022"/>
    <d v="1899-12-30T22:53:53"/>
    <s v="-"/>
    <s v="-"/>
    <s v="-"/>
    <s v="29-06-2022"/>
    <s v="29-06-2022"/>
    <s v="06"/>
    <s v="2022"/>
    <x v="10"/>
  </r>
  <r>
    <s v="TKT125619"/>
    <x v="8"/>
    <s v="31-01-2023 14:13:09"/>
    <s v="Technical"/>
    <s v="Network Problem"/>
    <s v="CUST59411"/>
    <s v="Resolved"/>
    <s v="14-01-2023"/>
    <d v="1899-12-30T14:13:09"/>
    <s v="31-01-2023"/>
    <d v="1899-12-30T14:13:09"/>
    <s v="-"/>
    <s v="14-01-2023"/>
    <s v="14-01-2023"/>
    <s v="01"/>
    <s v="2023"/>
    <x v="11"/>
  </r>
  <r>
    <s v="TKT769526"/>
    <x v="24"/>
    <s v="-"/>
    <s v="Service"/>
    <s v="Service Outage"/>
    <s v="CUST95545"/>
    <s v="In Progress"/>
    <s v="18-11-2022"/>
    <d v="1899-12-30T12:40:03"/>
    <s v="-"/>
    <s v="-"/>
    <s v="-"/>
    <s v="18-11-2022"/>
    <s v="18-11-2022"/>
    <s v="11"/>
    <s v="2022"/>
    <x v="0"/>
  </r>
  <r>
    <s v="TKT762902"/>
    <x v="2"/>
    <s v="-"/>
    <s v="Billing"/>
    <s v="Overcharge"/>
    <s v="CUST96713"/>
    <s v="Open"/>
    <s v="31-07-2023"/>
    <d v="1899-12-30T03:21:37"/>
    <s v="-"/>
    <s v="-"/>
    <s v="-"/>
    <s v="31-07-2023"/>
    <s v="31-07-2023"/>
    <s v="07"/>
    <s v="2023"/>
    <x v="8"/>
  </r>
  <r>
    <s v="TKT644473"/>
    <x v="35"/>
    <s v="-"/>
    <s v="Service"/>
    <s v="Service Upgrade"/>
    <s v="CUST35661"/>
    <s v="Open"/>
    <s v="19-02-2022"/>
    <d v="1899-12-30T09:15:31"/>
    <s v="-"/>
    <s v="-"/>
    <s v="-"/>
    <s v="19-02-2022"/>
    <s v="19-02-2022"/>
    <s v="02"/>
    <s v="2022"/>
    <x v="23"/>
  </r>
  <r>
    <s v="TKT509724"/>
    <x v="15"/>
    <s v="26-01-2025 02:05:46"/>
    <s v="Account"/>
    <s v="Account Suspension"/>
    <s v="CUST95166"/>
    <s v="Resolved"/>
    <s v="31-12-2024"/>
    <d v="1899-12-30T02:05:46"/>
    <s v="26-01-2025"/>
    <d v="1899-12-30T02:05:46"/>
    <s v="-"/>
    <s v="31-12-2024"/>
    <s v="31-12-2024"/>
    <s v="12"/>
    <s v="2024"/>
    <x v="7"/>
  </r>
  <r>
    <s v="TKT281182"/>
    <x v="20"/>
    <d v="2024-05-05T09:24:00"/>
    <s v="Billing"/>
    <s v="Payment Failure"/>
    <s v="CUST38423"/>
    <s v="Resolved"/>
    <s v="26-04-2024"/>
    <d v="1899-12-30T09:24:44"/>
    <d v="2024-05-05T00:00:00"/>
    <d v="1899-12-30T09:24:00"/>
    <s v="-"/>
    <s v="26-04-2024"/>
    <s v="26-04-2024"/>
    <s v="04"/>
    <s v="2024"/>
    <x v="23"/>
  </r>
  <r>
    <s v="TKT501769"/>
    <x v="6"/>
    <s v="22-08-2021 19:34:30"/>
    <s v="Service"/>
    <s v="Service Outage"/>
    <s v="CUST87269"/>
    <s v="Resolved"/>
    <s v="25-07-2021"/>
    <d v="1899-12-30T19:34:30"/>
    <s v="22-08-2021"/>
    <d v="1899-12-30T19:34:30"/>
    <s v="-"/>
    <s v="25-07-2021"/>
    <s v="25-07-2021"/>
    <s v="07"/>
    <s v="2021"/>
    <x v="20"/>
  </r>
  <r>
    <s v="TKT517629"/>
    <x v="23"/>
    <s v="-"/>
    <s v="Service"/>
    <s v="Service Upgrade"/>
    <s v="CUST99047"/>
    <s v="In Progress"/>
    <d v="2020-08-05T00:00:00"/>
    <d v="1899-12-30T04:13:00"/>
    <s v="-"/>
    <s v="-"/>
    <s v="-"/>
    <s v="Aug"/>
    <s v="05-08-2020"/>
    <s v="08"/>
    <s v="2020"/>
    <x v="17"/>
  </r>
  <r>
    <s v="TKT133934"/>
    <x v="32"/>
    <s v="-"/>
    <s v="Technical"/>
    <s v="Software Bug"/>
    <s v="CUST88873"/>
    <s v="In Progress"/>
    <d v="2022-05-06T00:00:00"/>
    <d v="1899-12-30T21:03:00"/>
    <s v="-"/>
    <s v="-"/>
    <s v="-"/>
    <s v="May"/>
    <s v="06-05-2022"/>
    <s v="05"/>
    <s v="2022"/>
    <x v="9"/>
  </r>
  <r>
    <s v="TKT960642"/>
    <x v="20"/>
    <s v="-"/>
    <s v="Billing"/>
    <s v="Payment Failure"/>
    <s v="CUST30290"/>
    <s v="In Progress"/>
    <s v="30-11-2020"/>
    <d v="1899-12-30T05:07:47"/>
    <s v="-"/>
    <s v="-"/>
    <s v="-"/>
    <s v="30-11-2020"/>
    <s v="30-11-2020"/>
    <s v="11"/>
    <s v="2020"/>
    <x v="5"/>
  </r>
  <r>
    <s v="TKT399940"/>
    <x v="34"/>
    <s v="-"/>
    <s v="Technical"/>
    <s v="Hardware Issue"/>
    <s v="CUST29747"/>
    <s v="In Progress"/>
    <d v="2020-02-10T00:00:00"/>
    <d v="1899-12-30T00:56:00"/>
    <s v="-"/>
    <s v="-"/>
    <s v="-"/>
    <s v="Feb"/>
    <s v="10-02-2020"/>
    <s v="02"/>
    <s v="2020"/>
    <x v="2"/>
  </r>
  <r>
    <s v="TKT600191"/>
    <x v="13"/>
    <s v="-"/>
    <s v="Account"/>
    <s v="Account Suspension"/>
    <s v="CUST16361"/>
    <s v="In Progress"/>
    <d v="2021-07-08T00:00:00"/>
    <d v="1899-12-30T00:24:00"/>
    <s v="-"/>
    <s v="-"/>
    <s v="-"/>
    <s v="Jul"/>
    <s v="08-07-2021"/>
    <s v="07"/>
    <s v="2021"/>
    <x v="2"/>
  </r>
  <r>
    <s v="TKT396296"/>
    <x v="9"/>
    <s v="-"/>
    <s v="Technical"/>
    <s v="Hardware Issue"/>
    <s v="CUST69069"/>
    <s v="Open"/>
    <s v="14-09-2021"/>
    <d v="1899-12-30T08:56:04"/>
    <s v="-"/>
    <s v="-"/>
    <s v="-"/>
    <s v="14-09-2021"/>
    <s v="14-09-2021"/>
    <s v="09"/>
    <s v="2021"/>
    <x v="16"/>
  </r>
  <r>
    <s v="TKT941902"/>
    <x v="33"/>
    <s v="-"/>
    <s v="Technical"/>
    <s v="Network Problem"/>
    <s v="CUST24687"/>
    <s v="In Progress"/>
    <s v="19-03-2023"/>
    <d v="1899-12-30T21:30:46"/>
    <s v="-"/>
    <s v="-"/>
    <s v="-"/>
    <s v="19-03-2023"/>
    <s v="19-03-2023"/>
    <s v="03"/>
    <s v="2023"/>
    <x v="9"/>
  </r>
  <r>
    <s v="TKT835377"/>
    <x v="19"/>
    <s v="-"/>
    <s v="Billing"/>
    <s v="Payment Failure"/>
    <s v="CUST38686"/>
    <s v="Open"/>
    <d v="2023-06-08T00:00:00"/>
    <d v="1899-12-30T11:09:00"/>
    <s v="-"/>
    <s v="-"/>
    <s v="-"/>
    <s v="Jun"/>
    <s v="08-06-2023"/>
    <s v="06"/>
    <s v="2023"/>
    <x v="21"/>
  </r>
  <r>
    <s v="TKT326845"/>
    <x v="21"/>
    <s v="31-08-2021 20:56:07"/>
    <s v="Technical"/>
    <s v="Network Problem"/>
    <s v="CUST67303"/>
    <s v="Resolved"/>
    <s v="23-08-2021"/>
    <d v="1899-12-30T20:56:07"/>
    <s v="31-08-2021"/>
    <d v="1899-12-30T20:56:07"/>
    <s v="-"/>
    <s v="23-08-2021"/>
    <s v="23-08-2021"/>
    <s v="08"/>
    <s v="2021"/>
    <x v="19"/>
  </r>
  <r>
    <s v="TKT754039"/>
    <x v="0"/>
    <s v="-"/>
    <s v="Service"/>
    <s v="Service Outage"/>
    <s v="CUST96934"/>
    <s v="Open"/>
    <s v="18-03-2023"/>
    <d v="1899-12-30T09:42:47"/>
    <s v="-"/>
    <s v="-"/>
    <s v="-"/>
    <s v="18-03-2023"/>
    <s v="18-03-2023"/>
    <s v="03"/>
    <s v="2023"/>
    <x v="23"/>
  </r>
  <r>
    <s v="TKT545500"/>
    <x v="9"/>
    <s v="23-10-2024 18:22:16"/>
    <s v="Technical"/>
    <s v="Hardware Issue"/>
    <s v="CUST63625"/>
    <s v="Resolved"/>
    <s v="27-09-2024"/>
    <d v="1899-12-30T18:22:16"/>
    <s v="23-10-2024"/>
    <d v="1899-12-30T18:22:16"/>
    <s v="-"/>
    <s v="27-09-2024"/>
    <s v="27-09-2024"/>
    <s v="09"/>
    <s v="2024"/>
    <x v="3"/>
  </r>
  <r>
    <s v="TKT576491"/>
    <x v="6"/>
    <s v="-"/>
    <s v="Service"/>
    <s v="Service Outage"/>
    <s v="CUST12877"/>
    <s v="Open"/>
    <s v="15-03-2021"/>
    <d v="1899-12-30T01:53:16"/>
    <s v="-"/>
    <s v="-"/>
    <s v="-"/>
    <s v="15-03-2021"/>
    <s v="15-03-2021"/>
    <s v="03"/>
    <s v="2021"/>
    <x v="12"/>
  </r>
  <r>
    <s v="TKT363574"/>
    <x v="35"/>
    <s v="-"/>
    <s v="Service"/>
    <s v="Service Upgrade"/>
    <s v="CUST79475"/>
    <s v="Open"/>
    <s v="25-07-2022"/>
    <d v="1899-12-30T04:46:02"/>
    <s v="-"/>
    <s v="-"/>
    <s v="-"/>
    <s v="25-07-2022"/>
    <s v="25-07-2022"/>
    <s v="07"/>
    <s v="2022"/>
    <x v="17"/>
  </r>
  <r>
    <s v="TKT809349"/>
    <x v="11"/>
    <s v="-"/>
    <s v="Billing"/>
    <s v="Overcharge"/>
    <s v="CUST89160"/>
    <s v="Open"/>
    <s v="14-12-2022"/>
    <d v="1899-12-30T11:12:35"/>
    <s v="-"/>
    <s v="-"/>
    <s v="-"/>
    <s v="14-12-2022"/>
    <s v="14-12-2022"/>
    <s v="12"/>
    <s v="2022"/>
    <x v="21"/>
  </r>
  <r>
    <s v="TKT456164"/>
    <x v="11"/>
    <s v="18-05-2021 05:32:06"/>
    <s v="Billing"/>
    <s v="Overcharge"/>
    <s v="CUST30438"/>
    <s v="Resolved"/>
    <s v="29-04-2021"/>
    <d v="1899-12-30T05:32:06"/>
    <s v="18-05-2021"/>
    <d v="1899-12-30T05:32:06"/>
    <s v="-"/>
    <s v="29-04-2021"/>
    <s v="29-04-2021"/>
    <s v="04"/>
    <s v="2021"/>
    <x v="5"/>
  </r>
  <r>
    <s v="TKT864401"/>
    <x v="33"/>
    <s v="15-05-2021 07:20:43"/>
    <s v="Technical"/>
    <s v="Network Problem"/>
    <s v="CUST55722"/>
    <s v="Resolved"/>
    <s v="16-04-2021"/>
    <d v="1899-12-30T07:20:43"/>
    <s v="15-05-2021"/>
    <d v="1899-12-30T07:20:43"/>
    <s v="-"/>
    <s v="16-04-2021"/>
    <s v="16-04-2021"/>
    <s v="04"/>
    <s v="2021"/>
    <x v="4"/>
  </r>
  <r>
    <s v="TKT492494"/>
    <x v="34"/>
    <s v="-"/>
    <s v="Technical"/>
    <s v="Hardware Issue"/>
    <s v="CUST91044"/>
    <s v="Open"/>
    <s v="21-11-2020"/>
    <d v="1899-12-30T08:53:26"/>
    <s v="-"/>
    <s v="-"/>
    <s v="-"/>
    <s v="21-11-2020"/>
    <s v="21-11-2020"/>
    <s v="11"/>
    <s v="2020"/>
    <x v="16"/>
  </r>
  <r>
    <s v="TKT368343"/>
    <x v="21"/>
    <s v="19-09-2021 19:59:39"/>
    <s v="Technical"/>
    <s v="Network Problem"/>
    <s v="CUST32199"/>
    <s v="Resolved"/>
    <s v="18-09-2021"/>
    <d v="1899-12-30T19:59:39"/>
    <s v="19-09-2021"/>
    <d v="1899-12-30T19:59:39"/>
    <s v="-"/>
    <s v="18-09-2021"/>
    <s v="18-09-2021"/>
    <s v="09"/>
    <s v="2021"/>
    <x v="20"/>
  </r>
  <r>
    <s v="TKT253830"/>
    <x v="12"/>
    <s v="22-08-2022 00:07:52"/>
    <s v="Billing"/>
    <s v="Refund Request"/>
    <s v="CUST25520"/>
    <s v="Resolved"/>
    <s v="26-07-2022"/>
    <d v="1899-12-30T00:07:52"/>
    <s v="22-08-2022"/>
    <d v="1899-12-30T00:07:52"/>
    <s v="-"/>
    <s v="26-07-2022"/>
    <s v="26-07-2022"/>
    <s v="07"/>
    <s v="2022"/>
    <x v="2"/>
  </r>
  <r>
    <s v="TKT737634"/>
    <x v="7"/>
    <d v="2022-03-06T03:33:00"/>
    <s v="Technical"/>
    <s v="Software Bug"/>
    <s v="CUST43954"/>
    <s v="Resolved"/>
    <d v="2022-11-05T00:00:00"/>
    <d v="1899-12-30T03:33:00"/>
    <d v="2022-03-06T00:00:00"/>
    <d v="1899-12-30T03:33:00"/>
    <s v="-"/>
    <s v="Nov"/>
    <s v="05-11-2022"/>
    <s v="11"/>
    <s v="2022"/>
    <x v="8"/>
  </r>
  <r>
    <s v="TKT174895"/>
    <x v="13"/>
    <s v="21-12-2020 07:03:47"/>
    <s v="Account"/>
    <s v="Account Suspension"/>
    <s v="CUST61189"/>
    <s v="Resolved"/>
    <s v="30-11-2020"/>
    <d v="1899-12-30T07:03:47"/>
    <s v="21-12-2020"/>
    <d v="1899-12-30T07:03:47"/>
    <s v="-"/>
    <s v="30-11-2020"/>
    <s v="30-11-2020"/>
    <s v="11"/>
    <s v="2020"/>
    <x v="4"/>
  </r>
  <r>
    <s v="TKT232344"/>
    <x v="23"/>
    <s v="-"/>
    <s v="Service"/>
    <s v="Service Upgrade"/>
    <s v="CUST41624"/>
    <s v="Open"/>
    <s v="19-04-2022"/>
    <d v="1899-12-30T20:03:00"/>
    <s v="-"/>
    <s v="-"/>
    <s v="-"/>
    <s v="19-04-2022"/>
    <s v="19-04-2022"/>
    <s v="04"/>
    <s v="2022"/>
    <x v="19"/>
  </r>
  <r>
    <s v="TKT388946"/>
    <x v="31"/>
    <s v="-"/>
    <s v="Billing"/>
    <s v="Refund Request"/>
    <s v="CUST84817"/>
    <s v="In Progress"/>
    <s v="15-11-2024"/>
    <d v="1899-12-30T10:13:32"/>
    <s v="-"/>
    <s v="-"/>
    <s v="-"/>
    <s v="15-11-2024"/>
    <s v="15-11-2024"/>
    <s v="11"/>
    <s v="2024"/>
    <x v="18"/>
  </r>
  <r>
    <s v="TKT553552"/>
    <x v="2"/>
    <s v="-"/>
    <s v="Billing"/>
    <s v="Overcharge"/>
    <s v="CUST16770"/>
    <s v="In Progress"/>
    <s v="27-10-2021"/>
    <d v="1899-12-30T11:59:00"/>
    <s v="-"/>
    <s v="-"/>
    <s v="-"/>
    <s v="27-10-2021"/>
    <s v="27-10-2021"/>
    <s v="10"/>
    <s v="2021"/>
    <x v="21"/>
  </r>
  <r>
    <s v="TKT522487"/>
    <x v="10"/>
    <d v="2022-06-12T23:46:00"/>
    <s v="Account"/>
    <s v="Password Reset"/>
    <s v="CUST46210"/>
    <s v="Resolved"/>
    <d v="2022-12-11T00:00:00"/>
    <d v="1899-12-30T23:46:00"/>
    <d v="2022-06-12T00:00:00"/>
    <d v="1899-12-30T23:46:00"/>
    <s v="-"/>
    <s v="Dec"/>
    <s v="11-12-2022"/>
    <s v="12"/>
    <s v="2022"/>
    <x v="13"/>
  </r>
  <r>
    <s v="TKT323178"/>
    <x v="0"/>
    <s v="-"/>
    <s v="Service"/>
    <s v="Service Outage"/>
    <s v="CUST82555"/>
    <s v="Open"/>
    <d v="2020-02-08T00:00:00"/>
    <d v="1899-12-30T12:23:00"/>
    <s v="-"/>
    <s v="-"/>
    <s v="-"/>
    <s v="Feb"/>
    <s v="08-02-2020"/>
    <s v="02"/>
    <s v="2020"/>
    <x v="0"/>
  </r>
  <r>
    <s v="TKT318274"/>
    <x v="19"/>
    <d v="2022-02-02T06:17:00"/>
    <s v="Billing"/>
    <s v="Payment Failure"/>
    <s v="CUST71982"/>
    <s v="Resolved"/>
    <s v="21-01-2022"/>
    <d v="1899-12-30T06:17:57"/>
    <d v="2022-02-02T00:00:00"/>
    <d v="1899-12-30T06:17:00"/>
    <s v="-"/>
    <s v="21-01-2022"/>
    <s v="21-01-2022"/>
    <s v="01"/>
    <s v="2022"/>
    <x v="15"/>
  </r>
  <r>
    <s v="TKT405586"/>
    <x v="13"/>
    <s v="-"/>
    <s v="Account"/>
    <s v="Account Suspension"/>
    <s v="CUST35432"/>
    <s v="In Progress"/>
    <s v="13-09-2020"/>
    <d v="1899-12-30T23:39:41"/>
    <s v="-"/>
    <s v="-"/>
    <s v="-"/>
    <s v="13-09-2020"/>
    <s v="13-09-2020"/>
    <s v="09"/>
    <s v="2020"/>
    <x v="13"/>
  </r>
  <r>
    <s v="TKT242029"/>
    <x v="30"/>
    <s v="-"/>
    <s v="Billing"/>
    <s v="Overcharge"/>
    <s v="CUST95958"/>
    <s v="Open"/>
    <s v="20-07-2024"/>
    <d v="1899-12-30T16:55:43"/>
    <s v="-"/>
    <s v="-"/>
    <s v="-"/>
    <s v="20-07-2024"/>
    <s v="20-07-2024"/>
    <s v="07"/>
    <s v="2024"/>
    <x v="6"/>
  </r>
  <r>
    <s v="TKT119922"/>
    <x v="15"/>
    <s v="-"/>
    <s v="Account"/>
    <s v="Account Suspension"/>
    <s v="CUST25714"/>
    <s v="Open"/>
    <d v="2021-09-06T00:00:00"/>
    <d v="1899-12-30T15:13:00"/>
    <s v="-"/>
    <s v="-"/>
    <s v="-"/>
    <s v="Sep"/>
    <s v="06-09-2021"/>
    <s v="09"/>
    <s v="2021"/>
    <x v="22"/>
  </r>
  <r>
    <s v="TKT729426"/>
    <x v="16"/>
    <s v="22-06-2021 19:38:47"/>
    <s v="Account"/>
    <s v="Login Issue"/>
    <s v="CUST61499"/>
    <s v="Resolved"/>
    <s v="13-06-2021"/>
    <d v="1899-12-30T19:38:47"/>
    <s v="22-06-2021"/>
    <d v="1899-12-30T19:38:47"/>
    <s v="-"/>
    <s v="13-06-2021"/>
    <s v="13-06-2021"/>
    <s v="06"/>
    <s v="2021"/>
    <x v="20"/>
  </r>
  <r>
    <s v="TKT285816"/>
    <x v="13"/>
    <s v="-"/>
    <s v="Account"/>
    <s v="Account Suspension"/>
    <s v="CUST86819"/>
    <s v="In Progress"/>
    <d v="2024-02-02T00:00:00"/>
    <d v="1899-12-30T07:18:00"/>
    <s v="-"/>
    <s v="-"/>
    <s v="-"/>
    <s v="Feb"/>
    <s v="02-02-2024"/>
    <s v="02"/>
    <s v="2024"/>
    <x v="4"/>
  </r>
  <r>
    <s v="TKT424649"/>
    <x v="34"/>
    <s v="18-08-2023 10:35:47"/>
    <s v="Technical"/>
    <s v="Hardware Issue"/>
    <s v="CUST20832"/>
    <s v="Resolved"/>
    <s v="29-07-2023"/>
    <d v="1899-12-30T10:35:47"/>
    <s v="18-08-2023"/>
    <d v="1899-12-30T10:35:47"/>
    <s v="-"/>
    <s v="29-07-2023"/>
    <s v="29-07-2023"/>
    <s v="07"/>
    <s v="2023"/>
    <x v="18"/>
  </r>
  <r>
    <s v="TKT113265"/>
    <x v="31"/>
    <s v="-"/>
    <s v="Billing"/>
    <s v="Refund Request"/>
    <s v="CUST84316"/>
    <s v="Open"/>
    <s v="15-09-2020"/>
    <d v="1899-12-30T11:49:45"/>
    <s v="-"/>
    <s v="-"/>
    <s v="-"/>
    <s v="15-09-2020"/>
    <s v="15-09-2020"/>
    <s v="09"/>
    <s v="2020"/>
    <x v="21"/>
  </r>
  <r>
    <s v="TKT979042"/>
    <x v="7"/>
    <d v="2024-09-03T16:47:00"/>
    <s v="Technical"/>
    <s v="Software Bug"/>
    <s v="CUST78069"/>
    <s v="Resolved"/>
    <s v="25-02-2024"/>
    <d v="1899-12-30T16:47:07"/>
    <d v="2024-09-03T00:00:00"/>
    <d v="1899-12-30T16:47:00"/>
    <s v="-"/>
    <s v="25-02-2024"/>
    <s v="25-02-2024"/>
    <s v="02"/>
    <s v="2024"/>
    <x v="6"/>
  </r>
  <r>
    <s v="TKT462717"/>
    <x v="26"/>
    <s v="-"/>
    <s v="Technical"/>
    <s v="Software Bug"/>
    <s v="CUST93755"/>
    <s v="Open"/>
    <s v="26-07-2022"/>
    <d v="1899-12-30T12:32:16"/>
    <s v="-"/>
    <s v="-"/>
    <s v="-"/>
    <s v="26-07-2022"/>
    <s v="26-07-2022"/>
    <s v="07"/>
    <s v="2022"/>
    <x v="0"/>
  </r>
  <r>
    <s v="TKT535185"/>
    <x v="26"/>
    <s v="-"/>
    <s v="Technical"/>
    <s v="Software Bug"/>
    <s v="CUST98029"/>
    <s v="In Progress"/>
    <s v="14-04-2022"/>
    <d v="1899-12-30T02:55:55"/>
    <s v="-"/>
    <s v="-"/>
    <s v="-"/>
    <s v="14-04-2022"/>
    <s v="14-04-2022"/>
    <s v="04"/>
    <s v="2022"/>
    <x v="7"/>
  </r>
  <r>
    <s v="TKT467485"/>
    <x v="20"/>
    <s v="-"/>
    <s v="Billing"/>
    <s v="Payment Failure"/>
    <s v="CUST90111"/>
    <s v="Open"/>
    <s v="25-10-2023"/>
    <d v="1899-12-30T11:58:01"/>
    <s v="-"/>
    <s v="-"/>
    <s v="-"/>
    <s v="25-10-2023"/>
    <s v="25-10-2023"/>
    <s v="10"/>
    <s v="2023"/>
    <x v="21"/>
  </r>
  <r>
    <s v="TKT123103"/>
    <x v="31"/>
    <s v="-"/>
    <s v="Billing"/>
    <s v="Refund Request"/>
    <s v="CUST17174"/>
    <s v="In Progress"/>
    <s v="25-12-2020"/>
    <d v="1899-12-30T08:14:17"/>
    <s v="-"/>
    <s v="-"/>
    <s v="-"/>
    <s v="25-12-2020"/>
    <s v="25-12-2020"/>
    <s v="12"/>
    <s v="2020"/>
    <x v="16"/>
  </r>
  <r>
    <s v="TKT765571"/>
    <x v="11"/>
    <s v="-"/>
    <s v="Billing"/>
    <s v="Overcharge"/>
    <s v="CUST31925"/>
    <s v="In Progress"/>
    <s v="24-01-2023"/>
    <d v="1899-12-30T07:38:06"/>
    <s v="-"/>
    <s v="-"/>
    <s v="-"/>
    <s v="24-01-2023"/>
    <s v="24-01-2023"/>
    <s v="01"/>
    <s v="2023"/>
    <x v="4"/>
  </r>
  <r>
    <s v="TKT707221"/>
    <x v="2"/>
    <s v="-"/>
    <s v="Billing"/>
    <s v="Overcharge"/>
    <s v="CUST93259"/>
    <s v="In Progress"/>
    <d v="2021-06-08T00:00:00"/>
    <d v="1899-12-30T10:00:00"/>
    <s v="-"/>
    <s v="-"/>
    <s v="-"/>
    <s v="Jun"/>
    <s v="08-06-2021"/>
    <s v="06"/>
    <s v="2021"/>
    <x v="18"/>
  </r>
  <r>
    <s v="TKT861558"/>
    <x v="2"/>
    <s v="-"/>
    <s v="Billing"/>
    <s v="Overcharge"/>
    <s v="CUST91168"/>
    <s v="Open"/>
    <d v="2024-04-02T00:00:00"/>
    <d v="1899-12-30T22:46:00"/>
    <s v="-"/>
    <s v="-"/>
    <s v="-"/>
    <s v="Apr"/>
    <s v="02-04-2024"/>
    <s v="04"/>
    <s v="2024"/>
    <x v="10"/>
  </r>
  <r>
    <s v="TKT134420"/>
    <x v="29"/>
    <s v="24-01-2022 12:48:40"/>
    <s v="Service"/>
    <s v="Service Upgrade"/>
    <s v="CUST93049"/>
    <s v="Resolved"/>
    <d v="2022-02-01T00:00:00"/>
    <d v="1899-12-30T12:48:00"/>
    <s v="24-01-2022"/>
    <d v="1899-12-30T12:48:40"/>
    <s v="-"/>
    <s v="Feb"/>
    <s v="01-02-2022"/>
    <s v="02"/>
    <s v="2022"/>
    <x v="0"/>
  </r>
  <r>
    <s v="TKT888339"/>
    <x v="28"/>
    <d v="2022-05-09T12:32:00"/>
    <s v="Billing"/>
    <s v="Payment Failure"/>
    <s v="CUST50248"/>
    <s v="Resolved"/>
    <d v="2022-04-09T00:00:00"/>
    <d v="1899-12-30T12:32:00"/>
    <d v="2022-05-09T00:00:00"/>
    <d v="1899-12-30T12:32:00"/>
    <s v="-"/>
    <s v="Apr"/>
    <s v="09-04-2022"/>
    <s v="04"/>
    <s v="2022"/>
    <x v="0"/>
  </r>
  <r>
    <s v="TKT639258"/>
    <x v="29"/>
    <d v="2021-10-03T15:31:00"/>
    <s v="Service"/>
    <s v="Service Upgrade"/>
    <s v="CUST18689"/>
    <s v="Resolved"/>
    <s v="24-02-2021"/>
    <d v="1899-12-30T15:31:09"/>
    <d v="2021-10-03T00:00:00"/>
    <d v="1899-12-30T15:31:00"/>
    <s v="-"/>
    <s v="24-02-2021"/>
    <s v="24-02-2021"/>
    <s v="02"/>
    <s v="2021"/>
    <x v="22"/>
  </r>
  <r>
    <s v="TKT663577"/>
    <x v="21"/>
    <s v="-"/>
    <s v="Technical"/>
    <s v="Network Problem"/>
    <s v="CUST81203"/>
    <s v="In Progress"/>
    <d v="2022-05-01T00:00:00"/>
    <d v="1899-12-30T07:05:00"/>
    <s v="-"/>
    <s v="-"/>
    <s v="-"/>
    <s v="May"/>
    <s v="01-05-2022"/>
    <s v="05"/>
    <s v="2022"/>
    <x v="4"/>
  </r>
  <r>
    <s v="TKT497219"/>
    <x v="9"/>
    <s v="-"/>
    <s v="Technical"/>
    <s v="Hardware Issue"/>
    <s v="CUST34785"/>
    <s v="Open"/>
    <s v="24-12-2024"/>
    <d v="1899-12-30T09:44:02"/>
    <s v="-"/>
    <s v="-"/>
    <s v="-"/>
    <s v="24-12-2024"/>
    <s v="24-12-2024"/>
    <s v="12"/>
    <s v="2024"/>
    <x v="23"/>
  </r>
  <r>
    <s v="TKT642624"/>
    <x v="26"/>
    <s v="-"/>
    <s v="Technical"/>
    <s v="Software Bug"/>
    <s v="CUST24505"/>
    <s v="In Progress"/>
    <d v="2023-04-04T00:00:00"/>
    <d v="1899-12-30T20:58:00"/>
    <s v="-"/>
    <s v="-"/>
    <s v="-"/>
    <s v="Apr"/>
    <s v="04-04-2023"/>
    <s v="04"/>
    <s v="2023"/>
    <x v="19"/>
  </r>
  <r>
    <s v="TKT563031"/>
    <x v="35"/>
    <s v="-"/>
    <s v="Service"/>
    <s v="Service Upgrade"/>
    <s v="CUST88441"/>
    <s v="Open"/>
    <d v="2020-01-02T00:00:00"/>
    <d v="1899-12-30T17:57:00"/>
    <s v="-"/>
    <s v="-"/>
    <s v="-"/>
    <s v="Jan"/>
    <s v="02-01-2020"/>
    <s v="01"/>
    <s v="2020"/>
    <x v="14"/>
  </r>
  <r>
    <s v="TKT856090"/>
    <x v="25"/>
    <s v="-"/>
    <s v="Service"/>
    <s v="Slow Service"/>
    <s v="CUST46387"/>
    <s v="In Progress"/>
    <s v="28-01-2022"/>
    <d v="1899-12-30T10:36:15"/>
    <s v="-"/>
    <s v="-"/>
    <s v="-"/>
    <s v="28-01-2022"/>
    <s v="28-01-2022"/>
    <s v="01"/>
    <s v="2022"/>
    <x v="18"/>
  </r>
  <r>
    <s v="TKT463583"/>
    <x v="11"/>
    <s v="22-05-2022 09:36:36"/>
    <s v="Billing"/>
    <s v="Overcharge"/>
    <s v="CUST33882"/>
    <s v="Resolved"/>
    <s v="27-04-2022"/>
    <d v="1899-12-30T09:36:36"/>
    <s v="22-05-2022"/>
    <d v="1899-12-30T09:36:36"/>
    <s v="-"/>
    <s v="27-04-2022"/>
    <s v="27-04-2022"/>
    <s v="04"/>
    <s v="2022"/>
    <x v="23"/>
  </r>
  <r>
    <s v="TKT748807"/>
    <x v="9"/>
    <s v="-"/>
    <s v="Technical"/>
    <s v="Hardware Issue"/>
    <s v="CUST28086"/>
    <s v="Open"/>
    <d v="2023-09-10T00:00:00"/>
    <d v="1899-12-30T17:28:00"/>
    <s v="-"/>
    <s v="-"/>
    <s v="-"/>
    <s v="Sep"/>
    <s v="10-09-2023"/>
    <s v="09"/>
    <s v="2023"/>
    <x v="14"/>
  </r>
  <r>
    <s v="TKT867503"/>
    <x v="28"/>
    <s v="-"/>
    <s v="Billing"/>
    <s v="Payment Failure"/>
    <s v="CUST15528"/>
    <s v="In Progress"/>
    <s v="30-12-2022"/>
    <d v="1899-12-30T16:30:12"/>
    <s v="-"/>
    <s v="-"/>
    <s v="-"/>
    <s v="30-12-2022"/>
    <s v="30-12-2022"/>
    <s v="12"/>
    <s v="2022"/>
    <x v="6"/>
  </r>
  <r>
    <s v="TKT892235"/>
    <x v="26"/>
    <s v="-"/>
    <s v="Technical"/>
    <s v="Software Bug"/>
    <s v="CUST58026"/>
    <s v="In Progress"/>
    <s v="28-05-2023"/>
    <d v="1899-12-30T10:17:33"/>
    <s v="-"/>
    <s v="-"/>
    <s v="-"/>
    <s v="28-05-2023"/>
    <s v="28-05-2023"/>
    <s v="05"/>
    <s v="2023"/>
    <x v="18"/>
  </r>
  <r>
    <s v="TKT354517"/>
    <x v="30"/>
    <s v="30-10-2023 06:26:26"/>
    <s v="Billing"/>
    <s v="Overcharge"/>
    <s v="CUST39475"/>
    <s v="Resolved"/>
    <s v="24-10-2023"/>
    <d v="1899-12-30T06:26:26"/>
    <s v="30-10-2023"/>
    <d v="1899-12-30T06:26:26"/>
    <s v="-"/>
    <s v="24-10-2023"/>
    <s v="24-10-2023"/>
    <s v="10"/>
    <s v="2023"/>
    <x v="15"/>
  </r>
  <r>
    <s v="TKT712746"/>
    <x v="31"/>
    <s v="-"/>
    <s v="Billing"/>
    <s v="Refund Request"/>
    <s v="CUST44334"/>
    <s v="In Progress"/>
    <d v="2021-11-03T00:00:00"/>
    <d v="1899-12-30T08:23:00"/>
    <s v="-"/>
    <s v="-"/>
    <s v="-"/>
    <s v="Nov"/>
    <s v="03-11-2021"/>
    <s v="11"/>
    <s v="2021"/>
    <x v="16"/>
  </r>
  <r>
    <s v="TKT109584"/>
    <x v="31"/>
    <d v="2023-06-02T11:25:00"/>
    <s v="Billing"/>
    <s v="Refund Request"/>
    <s v="CUST43072"/>
    <s v="Resolved"/>
    <s v="24-01-2023"/>
    <d v="1899-12-30T11:25:20"/>
    <d v="2023-06-02T00:00:00"/>
    <d v="1899-12-30T11:25:00"/>
    <s v="-"/>
    <s v="24-01-2023"/>
    <s v="24-01-2023"/>
    <s v="01"/>
    <s v="2023"/>
    <x v="21"/>
  </r>
  <r>
    <s v="TKT499461"/>
    <x v="1"/>
    <s v="14-11-2024 12:13:57"/>
    <s v="Billing"/>
    <s v="Refund Request"/>
    <s v="CUST40614"/>
    <s v="Resolved"/>
    <d v="2024-02-11T00:00:00"/>
    <d v="1899-12-30T12:13:00"/>
    <s v="14-11-2024"/>
    <d v="1899-12-30T12:13:57"/>
    <s v="-"/>
    <s v="Feb"/>
    <s v="11-02-2024"/>
    <s v="02"/>
    <s v="2024"/>
    <x v="0"/>
  </r>
  <r>
    <s v="TKT609377"/>
    <x v="1"/>
    <s v="-"/>
    <s v="Billing"/>
    <s v="Refund Request"/>
    <s v="CUST44672"/>
    <s v="Open"/>
    <s v="25-07-2020"/>
    <d v="1899-12-30T01:12:02"/>
    <s v="-"/>
    <s v="-"/>
    <s v="-"/>
    <s v="25-07-2020"/>
    <s v="25-07-2020"/>
    <s v="07"/>
    <s v="2020"/>
    <x v="12"/>
  </r>
  <r>
    <s v="TKT733359"/>
    <x v="22"/>
    <s v="-"/>
    <s v="Account"/>
    <s v="Login Issue"/>
    <s v="CUST10371"/>
    <s v="Open"/>
    <d v="2024-02-04T00:00:00"/>
    <d v="1899-12-30T09:48:00"/>
    <s v="-"/>
    <s v="-"/>
    <s v="-"/>
    <s v="Feb"/>
    <s v="04-02-2024"/>
    <s v="02"/>
    <s v="2024"/>
    <x v="23"/>
  </r>
  <r>
    <s v="TKT809539"/>
    <x v="34"/>
    <d v="2024-07-08T10:59:00"/>
    <s v="Technical"/>
    <s v="Hardware Issue"/>
    <s v="CUST97218"/>
    <s v="Resolved"/>
    <s v="21-07-2024"/>
    <d v="1899-12-30T10:59:55"/>
    <d v="2024-07-08T00:00:00"/>
    <d v="1899-12-30T10:59:00"/>
    <s v="-"/>
    <s v="21-07-2024"/>
    <s v="21-07-2024"/>
    <s v="07"/>
    <s v="2024"/>
    <x v="18"/>
  </r>
  <r>
    <s v="TKT300728"/>
    <x v="17"/>
    <s v="13-03-2021 13:30:42"/>
    <s v="Service"/>
    <s v="Slow Service"/>
    <s v="CUST70613"/>
    <s v="Resolved"/>
    <s v="13-02-2021"/>
    <d v="1899-12-30T13:30:42"/>
    <s v="13-03-2021"/>
    <d v="1899-12-30T13:30:42"/>
    <s v="-"/>
    <s v="13-02-2021"/>
    <s v="13-02-2021"/>
    <s v="02"/>
    <s v="2021"/>
    <x v="1"/>
  </r>
  <r>
    <s v="TKT733381"/>
    <x v="15"/>
    <s v="28-06-2022 13:33:26"/>
    <s v="Account"/>
    <s v="Account Suspension"/>
    <s v="CUST54562"/>
    <s v="Resolved"/>
    <d v="2022-01-06T00:00:00"/>
    <d v="1899-12-30T13:33:00"/>
    <s v="28-06-2022"/>
    <d v="1899-12-30T13:33:26"/>
    <s v="-"/>
    <s v="Jan"/>
    <s v="06-01-2022"/>
    <s v="01"/>
    <s v="2022"/>
    <x v="1"/>
  </r>
  <r>
    <s v="TKT885696"/>
    <x v="3"/>
    <s v="17-10-2020 23:41:21"/>
    <s v="Account"/>
    <s v="Account Suspension"/>
    <s v="CUST94698"/>
    <s v="Resolved"/>
    <d v="2020-03-10T00:00:00"/>
    <d v="1899-12-30T23:41:00"/>
    <s v="17-10-2020"/>
    <d v="1899-12-30T23:41:21"/>
    <s v="-"/>
    <s v="Mar"/>
    <s v="10-03-2020"/>
    <s v="03"/>
    <s v="2020"/>
    <x v="13"/>
  </r>
  <r>
    <s v="TKT181134"/>
    <x v="22"/>
    <s v="-"/>
    <s v="Account"/>
    <s v="Login Issue"/>
    <s v="CUST63641"/>
    <s v="Open"/>
    <d v="2023-01-08T00:00:00"/>
    <d v="1899-12-30T06:11:00"/>
    <s v="-"/>
    <s v="-"/>
    <s v="-"/>
    <s v="Jan"/>
    <s v="08-01-2023"/>
    <s v="01"/>
    <s v="2023"/>
    <x v="15"/>
  </r>
  <r>
    <s v="TKT473720"/>
    <x v="24"/>
    <s v="-"/>
    <s v="Service"/>
    <s v="Service Outage"/>
    <s v="CUST40397"/>
    <s v="Open"/>
    <s v="18-04-2024"/>
    <d v="1899-12-30T22:53:08"/>
    <s v="-"/>
    <s v="-"/>
    <s v="-"/>
    <s v="18-04-2024"/>
    <s v="18-04-2024"/>
    <s v="04"/>
    <s v="2024"/>
    <x v="10"/>
  </r>
  <r>
    <s v="TKT378167"/>
    <x v="34"/>
    <s v="-"/>
    <s v="Technical"/>
    <s v="Hardware Issue"/>
    <s v="CUST94419"/>
    <s v="In Progress"/>
    <d v="2020-11-07T00:00:00"/>
    <d v="1899-12-30T07:42:00"/>
    <s v="-"/>
    <s v="-"/>
    <s v="-"/>
    <s v="Nov"/>
    <s v="07-11-2020"/>
    <s v="11"/>
    <s v="2020"/>
    <x v="4"/>
  </r>
  <r>
    <s v="TKT932627"/>
    <x v="2"/>
    <s v="28-03-2021 23:01:25"/>
    <s v="Billing"/>
    <s v="Overcharge"/>
    <s v="CUST94864"/>
    <s v="Resolved"/>
    <s v="18-03-2021"/>
    <d v="1899-12-30T23:01:25"/>
    <s v="28-03-2021"/>
    <d v="1899-12-30T23:01:25"/>
    <s v="-"/>
    <s v="18-03-2021"/>
    <s v="18-03-2021"/>
    <s v="03"/>
    <s v="2021"/>
    <x v="13"/>
  </r>
  <r>
    <s v="TKT418928"/>
    <x v="21"/>
    <s v="18-02-2021 20:34:57"/>
    <s v="Technical"/>
    <s v="Network Problem"/>
    <s v="CUST39552"/>
    <s v="Resolved"/>
    <s v="24-01-2021"/>
    <d v="1899-12-30T20:34:57"/>
    <s v="18-02-2021"/>
    <d v="1899-12-30T20:34:57"/>
    <s v="-"/>
    <s v="24-01-2021"/>
    <s v="24-01-2021"/>
    <s v="01"/>
    <s v="2021"/>
    <x v="19"/>
  </r>
  <r>
    <s v="TKT904231"/>
    <x v="32"/>
    <s v="-"/>
    <s v="Technical"/>
    <s v="Software Bug"/>
    <s v="CUST91607"/>
    <s v="In Progress"/>
    <s v="19-11-2021"/>
    <d v="1899-12-30T09:08:43"/>
    <s v="-"/>
    <s v="-"/>
    <s v="-"/>
    <s v="19-11-2021"/>
    <s v="19-11-2021"/>
    <s v="11"/>
    <s v="2021"/>
    <x v="23"/>
  </r>
  <r>
    <s v="TKT736395"/>
    <x v="33"/>
    <s v="-"/>
    <s v="Technical"/>
    <s v="Network Problem"/>
    <s v="CUST80808"/>
    <s v="Open"/>
    <s v="17-10-2021"/>
    <d v="1899-12-30T05:12:41"/>
    <s v="-"/>
    <s v="-"/>
    <s v="-"/>
    <s v="17-10-2021"/>
    <s v="17-10-2021"/>
    <s v="10"/>
    <s v="2021"/>
    <x v="5"/>
  </r>
  <r>
    <s v="TKT726361"/>
    <x v="13"/>
    <s v="-"/>
    <s v="Account"/>
    <s v="Account Suspension"/>
    <s v="CUST42244"/>
    <s v="In Progress"/>
    <s v="29-04-2024"/>
    <d v="1899-12-30T23:10:39"/>
    <s v="-"/>
    <s v="-"/>
    <s v="-"/>
    <s v="29-04-2024"/>
    <s v="29-04-2024"/>
    <s v="04"/>
    <s v="2024"/>
    <x v="13"/>
  </r>
  <r>
    <s v="TKT138468"/>
    <x v="26"/>
    <s v="-"/>
    <s v="Technical"/>
    <s v="Software Bug"/>
    <s v="CUST54241"/>
    <s v="In Progress"/>
    <s v="21-11-2023"/>
    <d v="1899-12-30T04:22:35"/>
    <s v="-"/>
    <s v="-"/>
    <s v="-"/>
    <s v="21-11-2023"/>
    <s v="21-11-2023"/>
    <s v="11"/>
    <s v="2023"/>
    <x v="17"/>
  </r>
  <r>
    <s v="TKT261622"/>
    <x v="34"/>
    <s v="-"/>
    <s v="Technical"/>
    <s v="Hardware Issue"/>
    <s v="CUST91922"/>
    <s v="Open"/>
    <s v="19-06-2023"/>
    <d v="1899-12-30T18:06:57"/>
    <s v="-"/>
    <s v="-"/>
    <s v="-"/>
    <s v="19-06-2023"/>
    <s v="19-06-2023"/>
    <s v="06"/>
    <s v="2023"/>
    <x v="3"/>
  </r>
  <r>
    <s v="TKT518888"/>
    <x v="27"/>
    <d v="2020-09-11T15:58:00"/>
    <s v="Account"/>
    <s v="Login Issue"/>
    <s v="CUST79435"/>
    <s v="Resolved"/>
    <s v="15-10-2020"/>
    <d v="1899-12-30T15:58:54"/>
    <d v="2020-09-11T00:00:00"/>
    <d v="1899-12-30T15:58:00"/>
    <s v="-"/>
    <s v="15-10-2020"/>
    <s v="15-10-2020"/>
    <s v="10"/>
    <s v="2020"/>
    <x v="22"/>
  </r>
  <r>
    <s v="TKT282338"/>
    <x v="19"/>
    <s v="-"/>
    <s v="Billing"/>
    <s v="Payment Failure"/>
    <s v="CUST45700"/>
    <s v="In Progress"/>
    <s v="28-01-2023"/>
    <d v="1899-12-30T06:06:47"/>
    <s v="-"/>
    <s v="-"/>
    <s v="-"/>
    <s v="28-01-2023"/>
    <s v="28-01-2023"/>
    <s v="01"/>
    <s v="2023"/>
    <x v="15"/>
  </r>
  <r>
    <s v="TKT417077"/>
    <x v="15"/>
    <s v="13-02-2021 08:39:27"/>
    <s v="Account"/>
    <s v="Account Suspension"/>
    <s v="CUST39660"/>
    <s v="Resolved"/>
    <s v="19-01-2021"/>
    <d v="1899-12-30T08:39:27"/>
    <s v="13-02-2021"/>
    <d v="1899-12-30T08:39:27"/>
    <s v="-"/>
    <s v="19-01-2021"/>
    <s v="19-01-2021"/>
    <s v="01"/>
    <s v="2021"/>
    <x v="16"/>
  </r>
  <r>
    <s v="TKT445801"/>
    <x v="23"/>
    <s v="-"/>
    <s v="Service"/>
    <s v="Service Upgrade"/>
    <s v="CUST28991"/>
    <s v="Open"/>
    <s v="29-07-2023"/>
    <d v="1899-12-30T22:33:14"/>
    <s v="-"/>
    <s v="-"/>
    <s v="-"/>
    <s v="29-07-2023"/>
    <s v="29-07-2023"/>
    <s v="07"/>
    <s v="2023"/>
    <x v="10"/>
  </r>
  <r>
    <s v="TKT217462"/>
    <x v="5"/>
    <s v="-"/>
    <s v="Technical"/>
    <s v="Hardware Issue"/>
    <s v="CUST23749"/>
    <s v="In Progress"/>
    <s v="25-02-2023"/>
    <d v="1899-12-30T15:34:42"/>
    <s v="-"/>
    <s v="-"/>
    <s v="-"/>
    <s v="25-02-2023"/>
    <s v="25-02-2023"/>
    <s v="02"/>
    <s v="2023"/>
    <x v="22"/>
  </r>
  <r>
    <s v="TKT637085"/>
    <x v="23"/>
    <d v="2021-12-04T03:19:00"/>
    <s v="Service"/>
    <s v="Service Upgrade"/>
    <s v="CUST25310"/>
    <s v="Resolved"/>
    <d v="2021-05-04T00:00:00"/>
    <d v="1899-12-30T03:19:00"/>
    <d v="2021-12-04T00:00:00"/>
    <d v="1899-12-30T03:19:00"/>
    <s v="-"/>
    <s v="May"/>
    <s v="04-05-2021"/>
    <s v="05"/>
    <s v="2021"/>
    <x v="8"/>
  </r>
  <r>
    <s v="TKT528080"/>
    <x v="13"/>
    <s v="-"/>
    <s v="Account"/>
    <s v="Account Suspension"/>
    <s v="CUST23864"/>
    <s v="In Progress"/>
    <s v="27-05-2021"/>
    <d v="1899-12-30T03:47:24"/>
    <s v="-"/>
    <s v="-"/>
    <s v="-"/>
    <s v="27-05-2021"/>
    <s v="27-05-2021"/>
    <s v="05"/>
    <s v="2021"/>
    <x v="8"/>
  </r>
  <r>
    <s v="TKT687306"/>
    <x v="25"/>
    <d v="2022-06-11T21:45:00"/>
    <s v="Service"/>
    <s v="Slow Service"/>
    <s v="CUST67648"/>
    <s v="Resolved"/>
    <d v="2022-03-11T00:00:00"/>
    <d v="1899-12-30T21:45:00"/>
    <d v="2022-06-11T00:00:00"/>
    <d v="1899-12-30T21:45:00"/>
    <s v="-"/>
    <s v="Mar"/>
    <s v="11-03-2022"/>
    <s v="03"/>
    <s v="2022"/>
    <x v="9"/>
  </r>
  <r>
    <s v="TKT250256"/>
    <x v="18"/>
    <s v="-"/>
    <s v="Account"/>
    <s v="Password Reset"/>
    <s v="CUST34902"/>
    <s v="In Progress"/>
    <s v="22-10-2021"/>
    <d v="1899-12-30T02:47:48"/>
    <s v="-"/>
    <s v="-"/>
    <s v="-"/>
    <s v="22-10-2021"/>
    <s v="22-10-2021"/>
    <s v="10"/>
    <s v="2021"/>
    <x v="7"/>
  </r>
  <r>
    <s v="TKT692901"/>
    <x v="18"/>
    <s v="-"/>
    <s v="Account"/>
    <s v="Password Reset"/>
    <s v="CUST57624"/>
    <s v="Open"/>
    <s v="28-12-2020"/>
    <d v="1899-12-30T02:00:58"/>
    <s v="-"/>
    <s v="-"/>
    <s v="-"/>
    <s v="28-12-2020"/>
    <s v="28-12-2020"/>
    <s v="12"/>
    <s v="2020"/>
    <x v="7"/>
  </r>
  <r>
    <s v="TKT241020"/>
    <x v="0"/>
    <s v="-"/>
    <s v="Service"/>
    <s v="Service Outage"/>
    <s v="CUST46497"/>
    <s v="In Progress"/>
    <d v="2020-04-02T00:00:00"/>
    <d v="1899-12-30T14:22:00"/>
    <s v="-"/>
    <s v="-"/>
    <s v="-"/>
    <s v="Apr"/>
    <s v="02-04-2020"/>
    <s v="04"/>
    <s v="2020"/>
    <x v="11"/>
  </r>
  <r>
    <s v="TKT439650"/>
    <x v="9"/>
    <s v="-"/>
    <s v="Technical"/>
    <s v="Hardware Issue"/>
    <s v="CUST18688"/>
    <s v="In Progress"/>
    <s v="15-06-2024"/>
    <d v="1899-12-30T16:02:09"/>
    <s v="-"/>
    <s v="-"/>
    <s v="-"/>
    <s v="15-06-2024"/>
    <s v="15-06-2024"/>
    <s v="06"/>
    <s v="2024"/>
    <x v="6"/>
  </r>
  <r>
    <s v="TKT328559"/>
    <x v="3"/>
    <s v="-"/>
    <s v="Account"/>
    <s v="Account Suspension"/>
    <s v="CUST89547"/>
    <s v="Open"/>
    <s v="17-12-2022"/>
    <d v="1899-12-30T06:19:02"/>
    <s v="-"/>
    <s v="-"/>
    <s v="-"/>
    <s v="17-12-2022"/>
    <s v="17-12-2022"/>
    <s v="12"/>
    <s v="2022"/>
    <x v="15"/>
  </r>
  <r>
    <s v="TKT306001"/>
    <x v="29"/>
    <s v="-"/>
    <s v="Service"/>
    <s v="Service Upgrade"/>
    <s v="CUST87002"/>
    <s v="In Progress"/>
    <d v="2024-10-12T00:00:00"/>
    <d v="1899-12-30T08:27:00"/>
    <s v="-"/>
    <s v="-"/>
    <s v="-"/>
    <s v="Oct"/>
    <s v="12-10-2024"/>
    <s v="10"/>
    <s v="2024"/>
    <x v="16"/>
  </r>
  <r>
    <s v="TKT117652"/>
    <x v="10"/>
    <s v="-"/>
    <s v="Account"/>
    <s v="Password Reset"/>
    <s v="CUST13488"/>
    <s v="Open"/>
    <d v="2020-10-05T00:00:00"/>
    <d v="1899-12-30T22:23:00"/>
    <s v="-"/>
    <s v="-"/>
    <s v="-"/>
    <s v="Oct"/>
    <s v="05-10-2020"/>
    <s v="10"/>
    <s v="2020"/>
    <x v="10"/>
  </r>
  <r>
    <s v="TKT943850"/>
    <x v="26"/>
    <s v="-"/>
    <s v="Technical"/>
    <s v="Software Bug"/>
    <s v="CUST58984"/>
    <s v="In Progress"/>
    <s v="22-09-2020"/>
    <d v="1899-12-30T22:42:14"/>
    <s v="-"/>
    <s v="-"/>
    <s v="-"/>
    <s v="22-09-2020"/>
    <s v="22-09-2020"/>
    <s v="09"/>
    <s v="2020"/>
    <x v="10"/>
  </r>
  <r>
    <s v="TKT617363"/>
    <x v="13"/>
    <s v="29-02-2024 21:26:13"/>
    <s v="Account"/>
    <s v="Account Suspension"/>
    <s v="CUST30349"/>
    <s v="Resolved"/>
    <d v="2024-11-02T00:00:00"/>
    <d v="1899-12-30T21:26:00"/>
    <s v="29-02-2024"/>
    <d v="1899-12-30T21:26:13"/>
    <s v="-"/>
    <s v="Nov"/>
    <s v="02-11-2024"/>
    <s v="11"/>
    <s v="2024"/>
    <x v="9"/>
  </r>
  <r>
    <s v="TKT766135"/>
    <x v="28"/>
    <s v="-"/>
    <s v="Billing"/>
    <s v="Payment Failure"/>
    <s v="CUST25813"/>
    <s v="Open"/>
    <d v="2021-02-10T00:00:00"/>
    <d v="1899-12-30T15:20:00"/>
    <s v="-"/>
    <s v="-"/>
    <s v="-"/>
    <s v="Feb"/>
    <s v="10-02-2021"/>
    <s v="02"/>
    <s v="2021"/>
    <x v="22"/>
  </r>
  <r>
    <s v="TKT786944"/>
    <x v="1"/>
    <s v="-"/>
    <s v="Billing"/>
    <s v="Refund Request"/>
    <s v="CUST33784"/>
    <s v="In Progress"/>
    <s v="23-08-2024"/>
    <d v="1899-12-30T16:56:23"/>
    <s v="-"/>
    <s v="-"/>
    <s v="-"/>
    <s v="23-08-2024"/>
    <s v="23-08-2024"/>
    <s v="08"/>
    <s v="2024"/>
    <x v="6"/>
  </r>
  <r>
    <s v="TKT373277"/>
    <x v="26"/>
    <s v="-"/>
    <s v="Technical"/>
    <s v="Software Bug"/>
    <s v="CUST49562"/>
    <s v="In Progress"/>
    <d v="2020-06-05T00:00:00"/>
    <d v="1899-12-30T23:31:00"/>
    <s v="-"/>
    <s v="-"/>
    <s v="-"/>
    <s v="Jun"/>
    <s v="05-06-2020"/>
    <s v="06"/>
    <s v="2020"/>
    <x v="13"/>
  </r>
  <r>
    <s v="TKT422323"/>
    <x v="32"/>
    <s v="-"/>
    <s v="Technical"/>
    <s v="Software Bug"/>
    <s v="CUST53622"/>
    <s v="Open"/>
    <s v="29-05-2022"/>
    <d v="1899-12-30T18:00:09"/>
    <s v="-"/>
    <s v="-"/>
    <s v="-"/>
    <s v="29-05-2022"/>
    <s v="29-05-2022"/>
    <s v="05"/>
    <s v="2022"/>
    <x v="3"/>
  </r>
  <r>
    <s v="TKT563474"/>
    <x v="11"/>
    <s v="19-02-2024 09:50:53"/>
    <s v="Billing"/>
    <s v="Overcharge"/>
    <s v="CUST57078"/>
    <s v="Resolved"/>
    <s v="26-01-2024"/>
    <d v="1899-12-30T09:50:53"/>
    <s v="19-02-2024"/>
    <d v="1899-12-30T09:50:53"/>
    <s v="-"/>
    <s v="26-01-2024"/>
    <s v="26-01-2024"/>
    <s v="01"/>
    <s v="2024"/>
    <x v="23"/>
  </r>
  <r>
    <s v="TKT630985"/>
    <x v="26"/>
    <s v="-"/>
    <s v="Technical"/>
    <s v="Software Bug"/>
    <s v="CUST20321"/>
    <s v="Open"/>
    <s v="23-12-2021"/>
    <d v="1899-12-30T09:46:20"/>
    <s v="-"/>
    <s v="-"/>
    <s v="-"/>
    <s v="23-12-2021"/>
    <s v="23-12-2021"/>
    <s v="12"/>
    <s v="2021"/>
    <x v="23"/>
  </r>
  <r>
    <s v="TKT472226"/>
    <x v="6"/>
    <s v="-"/>
    <s v="Service"/>
    <s v="Service Outage"/>
    <s v="CUST15701"/>
    <s v="In Progress"/>
    <d v="2022-01-05T00:00:00"/>
    <d v="1899-12-30T18:18:00"/>
    <s v="-"/>
    <s v="-"/>
    <s v="-"/>
    <s v="Jan"/>
    <s v="05-01-2022"/>
    <s v="01"/>
    <s v="2022"/>
    <x v="3"/>
  </r>
  <r>
    <s v="TKT549329"/>
    <x v="8"/>
    <s v="-"/>
    <s v="Technical"/>
    <s v="Network Problem"/>
    <s v="CUST76256"/>
    <s v="Open"/>
    <s v="20-11-2024"/>
    <d v="1899-12-30T10:00:04"/>
    <s v="-"/>
    <s v="-"/>
    <s v="-"/>
    <s v="20-11-2024"/>
    <s v="20-11-2024"/>
    <s v="11"/>
    <s v="2024"/>
    <x v="18"/>
  </r>
  <r>
    <s v="TKT325284"/>
    <x v="15"/>
    <s v="15-05-2024 21:49:10"/>
    <s v="Account"/>
    <s v="Account Suspension"/>
    <s v="CUST28907"/>
    <s v="Resolved"/>
    <s v="25-04-2024"/>
    <d v="1899-12-30T21:49:10"/>
    <s v="15-05-2024"/>
    <d v="1899-12-30T21:49:10"/>
    <s v="-"/>
    <s v="25-04-2024"/>
    <s v="25-04-2024"/>
    <s v="04"/>
    <s v="2024"/>
    <x v="9"/>
  </r>
  <r>
    <s v="TKT695396"/>
    <x v="19"/>
    <s v="-"/>
    <s v="Billing"/>
    <s v="Payment Failure"/>
    <s v="CUST86938"/>
    <s v="Open"/>
    <s v="14-03-2024"/>
    <d v="1899-12-30T20:34:57"/>
    <s v="-"/>
    <s v="-"/>
    <s v="-"/>
    <s v="14-03-2024"/>
    <s v="14-03-2024"/>
    <s v="03"/>
    <s v="2024"/>
    <x v="19"/>
  </r>
  <r>
    <s v="TKT802700"/>
    <x v="23"/>
    <s v="-"/>
    <s v="Service"/>
    <s v="Service Upgrade"/>
    <s v="CUST16883"/>
    <s v="In Progress"/>
    <s v="27-08-2023"/>
    <d v="1899-12-30T05:54:04"/>
    <s v="-"/>
    <s v="-"/>
    <s v="-"/>
    <s v="27-08-2023"/>
    <s v="27-08-2023"/>
    <s v="08"/>
    <s v="2023"/>
    <x v="5"/>
  </r>
  <r>
    <s v="TKT294232"/>
    <x v="8"/>
    <s v="-"/>
    <s v="Technical"/>
    <s v="Network Problem"/>
    <s v="CUST86969"/>
    <s v="Open"/>
    <d v="2022-12-09T00:00:00"/>
    <d v="1899-12-30T15:50:00"/>
    <s v="-"/>
    <s v="-"/>
    <s v="-"/>
    <s v="Dec"/>
    <s v="09-12-2022"/>
    <s v="12"/>
    <s v="2022"/>
    <x v="22"/>
  </r>
  <r>
    <s v="TKT914215"/>
    <x v="25"/>
    <s v="-"/>
    <s v="Service"/>
    <s v="Slow Service"/>
    <s v="CUST41667"/>
    <s v="Open"/>
    <d v="2021-10-10T00:00:00"/>
    <d v="1899-12-30T07:54:00"/>
    <s v="-"/>
    <s v="-"/>
    <s v="-"/>
    <s v="Oct"/>
    <s v="10-10-2021"/>
    <s v="10"/>
    <s v="2021"/>
    <x v="4"/>
  </r>
  <r>
    <s v="TKT877931"/>
    <x v="32"/>
    <s v="-"/>
    <s v="Technical"/>
    <s v="Software Bug"/>
    <s v="CUST73131"/>
    <s v="In Progress"/>
    <d v="2021-11-07T00:00:00"/>
    <d v="1899-12-30T12:00:00"/>
    <s v="-"/>
    <s v="-"/>
    <s v="-"/>
    <s v="Nov"/>
    <s v="07-11-2021"/>
    <s v="11"/>
    <s v="2021"/>
    <x v="0"/>
  </r>
  <r>
    <s v="TKT216810"/>
    <x v="26"/>
    <s v="-"/>
    <s v="Technical"/>
    <s v="Software Bug"/>
    <s v="CUST41923"/>
    <s v="Open"/>
    <d v="2024-06-10T00:00:00"/>
    <d v="1899-12-30T00:20:00"/>
    <s v="-"/>
    <s v="-"/>
    <s v="-"/>
    <s v="Jun"/>
    <s v="10-06-2024"/>
    <s v="06"/>
    <s v="2024"/>
    <x v="2"/>
  </r>
  <r>
    <s v="TKT101720"/>
    <x v="3"/>
    <s v="-"/>
    <s v="Account"/>
    <s v="Account Suspension"/>
    <s v="CUST39016"/>
    <s v="Open"/>
    <s v="24-10-2024"/>
    <d v="1899-12-30T04:30:31"/>
    <s v="-"/>
    <s v="-"/>
    <s v="-"/>
    <s v="24-10-2024"/>
    <s v="24-10-2024"/>
    <s v="10"/>
    <s v="2024"/>
    <x v="17"/>
  </r>
  <r>
    <s v="TKT680669"/>
    <x v="33"/>
    <s v="-"/>
    <s v="Technical"/>
    <s v="Network Problem"/>
    <s v="CUST48044"/>
    <s v="Open"/>
    <d v="2023-01-10T00:00:00"/>
    <d v="1899-12-30T23:28:00"/>
    <s v="-"/>
    <s v="-"/>
    <s v="-"/>
    <s v="Jan"/>
    <s v="10-01-2023"/>
    <s v="01"/>
    <s v="2023"/>
    <x v="13"/>
  </r>
  <r>
    <s v="TKT232364"/>
    <x v="4"/>
    <s v="-"/>
    <s v="Account"/>
    <s v="Password Reset"/>
    <s v="CUST23074"/>
    <s v="In Progress"/>
    <s v="16-02-2023"/>
    <d v="1899-12-30T11:20:48"/>
    <s v="-"/>
    <s v="-"/>
    <s v="-"/>
    <s v="16-02-2023"/>
    <s v="16-02-2023"/>
    <s v="02"/>
    <s v="2023"/>
    <x v="21"/>
  </r>
  <r>
    <s v="TKT779493"/>
    <x v="35"/>
    <s v="-"/>
    <s v="Service"/>
    <s v="Service Upgrade"/>
    <s v="CUST25946"/>
    <s v="Open"/>
    <s v="25-05-2024"/>
    <d v="1899-12-30T19:37:24"/>
    <s v="-"/>
    <s v="-"/>
    <s v="-"/>
    <s v="25-05-2024"/>
    <s v="25-05-2024"/>
    <s v="05"/>
    <s v="2024"/>
    <x v="20"/>
  </r>
  <r>
    <s v="TKT291490"/>
    <x v="24"/>
    <s v="-"/>
    <s v="Service"/>
    <s v="Service Outage"/>
    <s v="CUST32177"/>
    <s v="In Progress"/>
    <s v="15-08-2024"/>
    <d v="1899-12-30T14:43:53"/>
    <s v="-"/>
    <s v="-"/>
    <s v="-"/>
    <s v="15-08-2024"/>
    <s v="15-08-2024"/>
    <s v="08"/>
    <s v="2024"/>
    <x v="11"/>
  </r>
  <r>
    <s v="TKT610429"/>
    <x v="11"/>
    <s v="-"/>
    <s v="Billing"/>
    <s v="Overcharge"/>
    <s v="CUST61136"/>
    <s v="In Progress"/>
    <d v="2022-11-02T00:00:00"/>
    <d v="1899-12-30T19:40:00"/>
    <s v="-"/>
    <s v="-"/>
    <s v="-"/>
    <s v="Nov"/>
    <s v="02-11-2022"/>
    <s v="11"/>
    <s v="2022"/>
    <x v="20"/>
  </r>
  <r>
    <s v="TKT999855"/>
    <x v="29"/>
    <s v="-"/>
    <s v="Service"/>
    <s v="Service Upgrade"/>
    <s v="CUST55672"/>
    <s v="Open"/>
    <s v="18-07-2022"/>
    <d v="1899-12-30T21:34:52"/>
    <s v="-"/>
    <s v="-"/>
    <s v="-"/>
    <s v="18-07-2022"/>
    <s v="18-07-2022"/>
    <s v="07"/>
    <s v="2022"/>
    <x v="9"/>
  </r>
  <r>
    <s v="TKT443361"/>
    <x v="23"/>
    <s v="27-01-2022 01:25:59"/>
    <s v="Service"/>
    <s v="Service Upgrade"/>
    <s v="CUST78967"/>
    <s v="Resolved"/>
    <s v="24-01-2022"/>
    <d v="1899-12-30T01:25:59"/>
    <s v="27-01-2022"/>
    <d v="1899-12-30T01:25:59"/>
    <s v="-"/>
    <s v="24-01-2022"/>
    <s v="24-01-2022"/>
    <s v="01"/>
    <s v="2022"/>
    <x v="12"/>
  </r>
  <r>
    <s v="TKT255516"/>
    <x v="8"/>
    <s v="-"/>
    <s v="Technical"/>
    <s v="Network Problem"/>
    <s v="CUST58342"/>
    <s v="Open"/>
    <d v="2024-02-01T00:00:00"/>
    <d v="1899-12-30T11:07:00"/>
    <s v="-"/>
    <s v="-"/>
    <s v="-"/>
    <s v="Feb"/>
    <s v="01-02-2024"/>
    <s v="02"/>
    <s v="2024"/>
    <x v="21"/>
  </r>
  <r>
    <s v="TKT531436"/>
    <x v="28"/>
    <s v="-"/>
    <s v="Billing"/>
    <s v="Payment Failure"/>
    <s v="CUST65505"/>
    <s v="Open"/>
    <s v="14-06-2023"/>
    <d v="1899-12-30T12:01:57"/>
    <s v="-"/>
    <s v="-"/>
    <s v="-"/>
    <s v="14-06-2023"/>
    <s v="14-06-2023"/>
    <s v="06"/>
    <s v="2023"/>
    <x v="0"/>
  </r>
  <r>
    <s v="TKT799962"/>
    <x v="17"/>
    <s v="30-06-2020 13:52:12"/>
    <s v="Service"/>
    <s v="Slow Service"/>
    <s v="CUST83220"/>
    <s v="Resolved"/>
    <s v="13-06-2020"/>
    <d v="1899-12-30T13:52:12"/>
    <s v="30-06-2020"/>
    <d v="1899-12-30T13:52:12"/>
    <s v="-"/>
    <s v="13-06-2020"/>
    <s v="13-06-2020"/>
    <s v="06"/>
    <s v="2020"/>
    <x v="1"/>
  </r>
  <r>
    <s v="TKT181965"/>
    <x v="33"/>
    <d v="2024-05-03T10:05:00"/>
    <s v="Technical"/>
    <s v="Network Problem"/>
    <s v="CUST96937"/>
    <s v="Resolved"/>
    <d v="2024-01-03T00:00:00"/>
    <d v="1899-12-30T10:05:00"/>
    <d v="2024-05-03T00:00:00"/>
    <d v="1899-12-30T10:05:00"/>
    <s v="-"/>
    <s v="Jan"/>
    <s v="03-01-2024"/>
    <s v="01"/>
    <s v="2024"/>
    <x v="18"/>
  </r>
  <r>
    <s v="TKT256005"/>
    <x v="5"/>
    <s v="-"/>
    <s v="Technical"/>
    <s v="Hardware Issue"/>
    <s v="CUST91379"/>
    <s v="In Progress"/>
    <s v="23-11-2020"/>
    <d v="1899-12-30T03:39:02"/>
    <s v="-"/>
    <s v="-"/>
    <s v="-"/>
    <s v="23-11-2020"/>
    <s v="23-11-2020"/>
    <s v="11"/>
    <s v="2020"/>
    <x v="8"/>
  </r>
  <r>
    <s v="TKT866280"/>
    <x v="9"/>
    <s v="-"/>
    <s v="Technical"/>
    <s v="Hardware Issue"/>
    <s v="CUST42962"/>
    <s v="Open"/>
    <s v="22-11-2022"/>
    <d v="1899-12-30T09:40:12"/>
    <s v="-"/>
    <s v="-"/>
    <s v="-"/>
    <s v="22-11-2022"/>
    <s v="22-11-2022"/>
    <s v="11"/>
    <s v="2022"/>
    <x v="23"/>
  </r>
  <r>
    <s v="TKT756277"/>
    <x v="26"/>
    <s v="-"/>
    <s v="Technical"/>
    <s v="Software Bug"/>
    <s v="CUST15256"/>
    <s v="Open"/>
    <s v="14-05-2024"/>
    <d v="1899-12-30T21:03:58"/>
    <s v="-"/>
    <s v="-"/>
    <s v="-"/>
    <s v="14-05-2024"/>
    <s v="14-05-2024"/>
    <s v="05"/>
    <s v="2024"/>
    <x v="9"/>
  </r>
  <r>
    <s v="TKT526959"/>
    <x v="9"/>
    <s v="22-08-2022 23:26:06"/>
    <s v="Technical"/>
    <s v="Hardware Issue"/>
    <s v="CUST14122"/>
    <s v="Resolved"/>
    <d v="2022-08-08T00:00:00"/>
    <d v="1899-12-30T23:26:00"/>
    <s v="22-08-2022"/>
    <d v="1899-12-30T23:26:06"/>
    <s v="-"/>
    <s v="Aug"/>
    <s v="08-08-2022"/>
    <s v="08"/>
    <s v="2022"/>
    <x v="13"/>
  </r>
  <r>
    <s v="TKT548748"/>
    <x v="15"/>
    <s v="-"/>
    <s v="Account"/>
    <s v="Account Suspension"/>
    <s v="CUST76898"/>
    <s v="In Progress"/>
    <s v="20-04-2024"/>
    <d v="1899-12-30T19:05:48"/>
    <s v="-"/>
    <s v="-"/>
    <s v="-"/>
    <s v="20-04-2024"/>
    <s v="20-04-2024"/>
    <s v="04"/>
    <s v="2024"/>
    <x v="20"/>
  </r>
  <r>
    <s v="TKT236939"/>
    <x v="20"/>
    <s v="-"/>
    <s v="Billing"/>
    <s v="Payment Failure"/>
    <s v="CUST42119"/>
    <s v="Open"/>
    <d v="2024-05-04T00:00:00"/>
    <d v="1899-12-30T08:00:00"/>
    <s v="-"/>
    <s v="-"/>
    <s v="-"/>
    <s v="May"/>
    <s v="04-05-2024"/>
    <s v="05"/>
    <s v="2024"/>
    <x v="16"/>
  </r>
  <r>
    <s v="TKT745314"/>
    <x v="25"/>
    <s v="-"/>
    <s v="Service"/>
    <s v="Slow Service"/>
    <s v="CUST49723"/>
    <s v="In Progress"/>
    <d v="2023-11-07T00:00:00"/>
    <d v="1899-12-30T18:01:00"/>
    <s v="-"/>
    <s v="-"/>
    <s v="-"/>
    <s v="Nov"/>
    <s v="07-11-2023"/>
    <s v="11"/>
    <s v="2023"/>
    <x v="3"/>
  </r>
  <r>
    <s v="TKT433780"/>
    <x v="5"/>
    <d v="2021-08-04T23:11:00"/>
    <s v="Technical"/>
    <s v="Hardware Issue"/>
    <s v="CUST30195"/>
    <s v="Resolved"/>
    <s v="17-03-2021"/>
    <d v="1899-12-30T23:11:04"/>
    <d v="2021-08-04T00:00:00"/>
    <d v="1899-12-30T23:11:00"/>
    <s v="-"/>
    <s v="17-03-2021"/>
    <s v="17-03-2021"/>
    <s v="03"/>
    <s v="2021"/>
    <x v="13"/>
  </r>
  <r>
    <s v="TKT293353"/>
    <x v="15"/>
    <s v="-"/>
    <s v="Account"/>
    <s v="Account Suspension"/>
    <s v="CUST63292"/>
    <s v="Open"/>
    <d v="2021-11-07T00:00:00"/>
    <d v="1899-12-30T21:18:00"/>
    <s v="-"/>
    <s v="-"/>
    <s v="-"/>
    <s v="Nov"/>
    <s v="07-11-2021"/>
    <s v="11"/>
    <s v="2021"/>
    <x v="9"/>
  </r>
  <r>
    <s v="TKT490752"/>
    <x v="31"/>
    <s v="19-11-2024 19:38:59"/>
    <s v="Billing"/>
    <s v="Refund Request"/>
    <s v="CUST77432"/>
    <s v="Resolved"/>
    <d v="2024-02-11T00:00:00"/>
    <d v="1899-12-30T19:38:00"/>
    <s v="19-11-2024"/>
    <d v="1899-12-30T19:38:59"/>
    <s v="-"/>
    <s v="Feb"/>
    <s v="11-02-2024"/>
    <s v="02"/>
    <s v="2024"/>
    <x v="20"/>
  </r>
  <r>
    <s v="TKT861470"/>
    <x v="3"/>
    <s v="-"/>
    <s v="Account"/>
    <s v="Account Suspension"/>
    <s v="CUST90733"/>
    <s v="In Progress"/>
    <d v="2021-08-04T00:00:00"/>
    <d v="1899-12-30T07:57:00"/>
    <s v="-"/>
    <s v="-"/>
    <s v="-"/>
    <s v="Aug"/>
    <s v="04-08-2021"/>
    <s v="08"/>
    <s v="2021"/>
    <x v="4"/>
  </r>
  <r>
    <s v="TKT568976"/>
    <x v="5"/>
    <s v="19-08-2024 09:01:55"/>
    <s v="Technical"/>
    <s v="Hardware Issue"/>
    <s v="CUST37435"/>
    <s v="Resolved"/>
    <s v="26-07-2024"/>
    <d v="1899-12-30T09:01:55"/>
    <s v="19-08-2024"/>
    <d v="1899-12-30T09:01:55"/>
    <s v="-"/>
    <s v="26-07-2024"/>
    <s v="26-07-2024"/>
    <s v="07"/>
    <s v="2024"/>
    <x v="23"/>
  </r>
  <r>
    <s v="TKT638412"/>
    <x v="14"/>
    <d v="2021-02-08T11:02:00"/>
    <s v="Service"/>
    <s v="Slow Service"/>
    <s v="CUST37550"/>
    <s v="Resolved"/>
    <d v="2021-10-07T00:00:00"/>
    <d v="1899-12-30T11:02:00"/>
    <d v="2021-02-08T00:00:00"/>
    <d v="1899-12-30T11:02:00"/>
    <s v="-"/>
    <s v="Oct"/>
    <s v="07-10-2021"/>
    <s v="10"/>
    <s v="2021"/>
    <x v="21"/>
  </r>
  <r>
    <s v="TKT232855"/>
    <x v="8"/>
    <s v="-"/>
    <s v="Technical"/>
    <s v="Network Problem"/>
    <s v="CUST70462"/>
    <s v="Open"/>
    <s v="20-06-2023"/>
    <d v="1899-12-30T08:07:24"/>
    <s v="-"/>
    <s v="-"/>
    <s v="-"/>
    <s v="20-06-2023"/>
    <s v="20-06-2023"/>
    <s v="06"/>
    <s v="2023"/>
    <x v="16"/>
  </r>
  <r>
    <s v="TKT387584"/>
    <x v="29"/>
    <s v="-"/>
    <s v="Service"/>
    <s v="Service Upgrade"/>
    <s v="CUST87265"/>
    <s v="In Progress"/>
    <s v="21-09-2023"/>
    <d v="1899-12-30T20:50:26"/>
    <s v="-"/>
    <s v="-"/>
    <s v="-"/>
    <s v="21-09-2023"/>
    <s v="21-09-2023"/>
    <s v="09"/>
    <s v="2023"/>
    <x v="19"/>
  </r>
  <r>
    <s v="TKT556821"/>
    <x v="33"/>
    <s v="-"/>
    <s v="Technical"/>
    <s v="Network Problem"/>
    <s v="CUST97641"/>
    <s v="Open"/>
    <d v="2020-02-06T00:00:00"/>
    <d v="1899-12-30T18:10:00"/>
    <s v="-"/>
    <s v="-"/>
    <s v="-"/>
    <s v="Feb"/>
    <s v="06-02-2020"/>
    <s v="02"/>
    <s v="2020"/>
    <x v="3"/>
  </r>
  <r>
    <s v="TKT990637"/>
    <x v="20"/>
    <s v="-"/>
    <s v="Billing"/>
    <s v="Payment Failure"/>
    <s v="CUST95018"/>
    <s v="Open"/>
    <d v="2022-03-12T00:00:00"/>
    <d v="1899-12-30T12:20:00"/>
    <s v="-"/>
    <s v="-"/>
    <s v="-"/>
    <s v="Mar"/>
    <s v="12-03-2022"/>
    <s v="03"/>
    <s v="2022"/>
    <x v="0"/>
  </r>
  <r>
    <s v="TKT570102"/>
    <x v="1"/>
    <s v="-"/>
    <s v="Billing"/>
    <s v="Refund Request"/>
    <s v="CUST55359"/>
    <s v="Open"/>
    <d v="2021-08-06T00:00:00"/>
    <d v="1899-12-30T05:54:00"/>
    <s v="-"/>
    <s v="-"/>
    <s v="-"/>
    <s v="Aug"/>
    <s v="06-08-2021"/>
    <s v="08"/>
    <s v="2021"/>
    <x v="5"/>
  </r>
  <r>
    <s v="TKT754950"/>
    <x v="32"/>
    <s v="-"/>
    <s v="Technical"/>
    <s v="Software Bug"/>
    <s v="CUST45881"/>
    <s v="In Progress"/>
    <s v="24-08-2024"/>
    <d v="1899-12-30T16:37:09"/>
    <s v="-"/>
    <s v="-"/>
    <s v="-"/>
    <s v="24-08-2024"/>
    <s v="24-08-2024"/>
    <s v="08"/>
    <s v="2024"/>
    <x v="6"/>
  </r>
  <r>
    <s v="TKT130004"/>
    <x v="9"/>
    <s v="-"/>
    <s v="Technical"/>
    <s v="Hardware Issue"/>
    <s v="CUST73820"/>
    <s v="Open"/>
    <d v="2020-09-09T00:00:00"/>
    <d v="1899-12-30T12:53:00"/>
    <s v="-"/>
    <s v="-"/>
    <s v="-"/>
    <s v="Sep"/>
    <s v="09-09-2020"/>
    <s v="09"/>
    <s v="2020"/>
    <x v="0"/>
  </r>
  <r>
    <s v="TKT308320"/>
    <x v="2"/>
    <d v="2021-04-01T05:29:00"/>
    <s v="Billing"/>
    <s v="Overcharge"/>
    <s v="CUST25059"/>
    <s v="Resolved"/>
    <s v="29-12-2020"/>
    <d v="1899-12-30T05:29:52"/>
    <d v="2021-04-01T00:00:00"/>
    <d v="1899-12-30T05:29:00"/>
    <s v="-"/>
    <s v="29-12-2020"/>
    <s v="29-12-2020"/>
    <s v="12"/>
    <s v="2020"/>
    <x v="5"/>
  </r>
  <r>
    <s v="TKT506513"/>
    <x v="13"/>
    <s v="-"/>
    <s v="Account"/>
    <s v="Account Suspension"/>
    <s v="CUST57693"/>
    <s v="In Progress"/>
    <d v="2024-01-11T00:00:00"/>
    <d v="1899-12-30T16:49:00"/>
    <s v="-"/>
    <s v="-"/>
    <s v="-"/>
    <s v="Jan"/>
    <s v="11-01-2024"/>
    <s v="01"/>
    <s v="2024"/>
    <x v="6"/>
  </r>
  <r>
    <s v="TKT913396"/>
    <x v="25"/>
    <s v="-"/>
    <s v="Service"/>
    <s v="Slow Service"/>
    <s v="CUST98925"/>
    <s v="Open"/>
    <d v="2023-09-11T00:00:00"/>
    <d v="1899-12-30T22:36:00"/>
    <s v="-"/>
    <s v="-"/>
    <s v="-"/>
    <s v="Sep"/>
    <s v="11-09-2023"/>
    <s v="09"/>
    <s v="2023"/>
    <x v="10"/>
  </r>
  <r>
    <s v="TKT207882"/>
    <x v="14"/>
    <s v="-"/>
    <s v="Service"/>
    <s v="Slow Service"/>
    <s v="CUST62827"/>
    <s v="In Progress"/>
    <s v="17-03-2021"/>
    <d v="1899-12-30T13:24:36"/>
    <s v="-"/>
    <s v="-"/>
    <s v="-"/>
    <s v="17-03-2021"/>
    <s v="17-03-2021"/>
    <s v="03"/>
    <s v="2021"/>
    <x v="1"/>
  </r>
  <r>
    <s v="TKT594136"/>
    <x v="9"/>
    <s v="24-06-2020 03:52:02"/>
    <s v="Technical"/>
    <s v="Hardware Issue"/>
    <s v="CUST46666"/>
    <s v="Resolved"/>
    <s v="23-06-2020"/>
    <d v="1899-12-30T03:52:02"/>
    <s v="24-06-2020"/>
    <d v="1899-12-30T03:52:02"/>
    <s v="-"/>
    <s v="23-06-2020"/>
    <s v="23-06-2020"/>
    <s v="06"/>
    <s v="2020"/>
    <x v="8"/>
  </r>
  <r>
    <s v="TKT272062"/>
    <x v="28"/>
    <s v="17-06-2023 13:06:11"/>
    <s v="Billing"/>
    <s v="Payment Failure"/>
    <s v="CUST43900"/>
    <s v="Resolved"/>
    <s v="22-05-2023"/>
    <d v="1899-12-30T13:06:11"/>
    <s v="17-06-2023"/>
    <d v="1899-12-30T13:06:11"/>
    <s v="-"/>
    <s v="22-05-2023"/>
    <s v="22-05-2023"/>
    <s v="05"/>
    <s v="2023"/>
    <x v="1"/>
  </r>
  <r>
    <s v="TKT961968"/>
    <x v="35"/>
    <s v="-"/>
    <s v="Service"/>
    <s v="Service Upgrade"/>
    <s v="CUST38110"/>
    <s v="Open"/>
    <s v="21-10-2024"/>
    <d v="1899-12-30T18:02:32"/>
    <s v="-"/>
    <s v="-"/>
    <s v="-"/>
    <s v="21-10-2024"/>
    <s v="21-10-2024"/>
    <s v="10"/>
    <s v="2024"/>
    <x v="3"/>
  </r>
  <r>
    <s v="TKT651774"/>
    <x v="17"/>
    <s v="-"/>
    <s v="Service"/>
    <s v="Slow Service"/>
    <s v="CUST79473"/>
    <s v="Open"/>
    <s v="27-04-2022"/>
    <d v="1899-12-30T18:10:57"/>
    <s v="-"/>
    <s v="-"/>
    <s v="-"/>
    <s v="27-04-2022"/>
    <s v="27-04-2022"/>
    <s v="04"/>
    <s v="2022"/>
    <x v="3"/>
  </r>
  <r>
    <s v="TKT200582"/>
    <x v="33"/>
    <d v="2024-07-12T13:06:00"/>
    <s v="Technical"/>
    <s v="Network Problem"/>
    <s v="CUST73479"/>
    <s v="Resolved"/>
    <s v="22-11-2024"/>
    <d v="1899-12-30T13:06:47"/>
    <d v="2024-07-12T00:00:00"/>
    <d v="1899-12-30T13:06:00"/>
    <s v="-"/>
    <s v="22-11-2024"/>
    <s v="22-11-2024"/>
    <s v="11"/>
    <s v="2024"/>
    <x v="1"/>
  </r>
  <r>
    <s v="TKT273245"/>
    <x v="21"/>
    <d v="2020-01-02T09:01:00"/>
    <s v="Technical"/>
    <s v="Network Problem"/>
    <s v="CUST59737"/>
    <s v="Resolved"/>
    <s v="31-01-2020"/>
    <d v="1899-12-30T09:01:33"/>
    <d v="2020-01-02T00:00:00"/>
    <d v="1899-12-30T09:01:00"/>
    <s v="-"/>
    <s v="31-01-2020"/>
    <s v="31-01-2020"/>
    <s v="01"/>
    <s v="2020"/>
    <x v="23"/>
  </r>
  <r>
    <s v="TKT722527"/>
    <x v="21"/>
    <s v="18-09-2024 15:11:04"/>
    <s v="Technical"/>
    <s v="Network Problem"/>
    <s v="CUST76656"/>
    <s v="Resolved"/>
    <d v="2024-11-09T00:00:00"/>
    <d v="1899-12-30T15:11:00"/>
    <s v="18-09-2024"/>
    <d v="1899-12-30T15:11:04"/>
    <s v="-"/>
    <s v="Nov"/>
    <s v="09-11-2024"/>
    <s v="11"/>
    <s v="2024"/>
    <x v="22"/>
  </r>
  <r>
    <s v="TKT959917"/>
    <x v="9"/>
    <s v="-"/>
    <s v="Technical"/>
    <s v="Hardware Issue"/>
    <s v="CUST30958"/>
    <s v="Open"/>
    <d v="2022-03-05T00:00:00"/>
    <d v="1899-12-30T02:40:00"/>
    <s v="-"/>
    <s v="-"/>
    <s v="-"/>
    <s v="Mar"/>
    <s v="05-03-2022"/>
    <s v="03"/>
    <s v="2022"/>
    <x v="7"/>
  </r>
  <r>
    <s v="TKT947842"/>
    <x v="8"/>
    <s v="-"/>
    <s v="Technical"/>
    <s v="Network Problem"/>
    <s v="CUST16644"/>
    <s v="Open"/>
    <d v="2021-01-09T00:00:00"/>
    <d v="1899-12-30T05:58:00"/>
    <s v="-"/>
    <s v="-"/>
    <s v="-"/>
    <s v="Jan"/>
    <s v="09-01-2021"/>
    <s v="01"/>
    <s v="2021"/>
    <x v="5"/>
  </r>
  <r>
    <s v="TKT303054"/>
    <x v="34"/>
    <s v="-"/>
    <s v="Technical"/>
    <s v="Hardware Issue"/>
    <s v="CUST11402"/>
    <s v="In Progress"/>
    <d v="2021-10-09T00:00:00"/>
    <d v="1899-12-30T17:58:00"/>
    <s v="-"/>
    <s v="-"/>
    <s v="-"/>
    <s v="Oct"/>
    <s v="09-10-2021"/>
    <s v="10"/>
    <s v="2021"/>
    <x v="14"/>
  </r>
  <r>
    <s v="TKT452588"/>
    <x v="25"/>
    <s v="-"/>
    <s v="Service"/>
    <s v="Slow Service"/>
    <s v="CUST45948"/>
    <s v="Open"/>
    <d v="2020-08-08T00:00:00"/>
    <d v="1899-12-30T09:59:00"/>
    <s v="-"/>
    <s v="-"/>
    <s v="-"/>
    <s v="Aug"/>
    <s v="08-08-2020"/>
    <s v="08"/>
    <s v="2020"/>
    <x v="23"/>
  </r>
  <r>
    <s v="TKT364425"/>
    <x v="2"/>
    <s v="-"/>
    <s v="Billing"/>
    <s v="Overcharge"/>
    <s v="CUST60487"/>
    <s v="Open"/>
    <s v="21-01-2020"/>
    <d v="1899-12-30T22:40:10"/>
    <s v="-"/>
    <s v="-"/>
    <s v="-"/>
    <s v="21-01-2020"/>
    <s v="21-01-2020"/>
    <s v="01"/>
    <s v="2020"/>
    <x v="10"/>
  </r>
  <r>
    <s v="TKT277010"/>
    <x v="32"/>
    <s v="-"/>
    <s v="Technical"/>
    <s v="Software Bug"/>
    <s v="CUST19973"/>
    <s v="In Progress"/>
    <s v="14-06-2020"/>
    <d v="1899-12-30T16:16:17"/>
    <s v="-"/>
    <s v="-"/>
    <s v="-"/>
    <s v="14-06-2020"/>
    <s v="14-06-2020"/>
    <s v="06"/>
    <s v="2020"/>
    <x v="6"/>
  </r>
  <r>
    <s v="TKT588140"/>
    <x v="16"/>
    <s v="-"/>
    <s v="Account"/>
    <s v="Login Issue"/>
    <s v="CUST56379"/>
    <s v="Open"/>
    <d v="2023-05-01T00:00:00"/>
    <d v="1899-12-30T16:12:00"/>
    <s v="-"/>
    <s v="-"/>
    <s v="-"/>
    <s v="May"/>
    <s v="01-05-2023"/>
    <s v="05"/>
    <s v="2023"/>
    <x v="6"/>
  </r>
  <r>
    <s v="TKT517285"/>
    <x v="14"/>
    <s v="-"/>
    <s v="Service"/>
    <s v="Slow Service"/>
    <s v="CUST77201"/>
    <s v="In Progress"/>
    <d v="2024-08-06T00:00:00"/>
    <d v="1899-12-30T07:43:00"/>
    <s v="-"/>
    <s v="-"/>
    <s v="-"/>
    <s v="Aug"/>
    <s v="06-08-2024"/>
    <s v="08"/>
    <s v="2024"/>
    <x v="4"/>
  </r>
  <r>
    <s v="TKT128084"/>
    <x v="33"/>
    <s v="-"/>
    <s v="Technical"/>
    <s v="Network Problem"/>
    <s v="CUST58450"/>
    <s v="In Progress"/>
    <d v="2020-03-12T00:00:00"/>
    <d v="1899-12-30T07:14:00"/>
    <s v="-"/>
    <s v="-"/>
    <s v="-"/>
    <s v="Mar"/>
    <s v="12-03-2020"/>
    <s v="03"/>
    <s v="2020"/>
    <x v="4"/>
  </r>
  <r>
    <s v="TKT947358"/>
    <x v="24"/>
    <s v="-"/>
    <s v="Service"/>
    <s v="Service Outage"/>
    <s v="CUST90482"/>
    <s v="In Progress"/>
    <d v="2020-11-01T00:00:00"/>
    <d v="1899-12-30T15:38:00"/>
    <s v="-"/>
    <s v="-"/>
    <s v="-"/>
    <s v="Nov"/>
    <s v="01-11-2020"/>
    <s v="11"/>
    <s v="2020"/>
    <x v="22"/>
  </r>
  <r>
    <s v="TKT420839"/>
    <x v="28"/>
    <s v="26-01-2020 01:22:44"/>
    <s v="Billing"/>
    <s v="Payment Failure"/>
    <s v="CUST41142"/>
    <s v="Resolved"/>
    <s v="15-01-2020"/>
    <d v="1899-12-30T01:22:44"/>
    <s v="26-01-2020"/>
    <d v="1899-12-30T01:22:44"/>
    <s v="-"/>
    <s v="15-01-2020"/>
    <s v="15-01-2020"/>
    <s v="01"/>
    <s v="2020"/>
    <x v="12"/>
  </r>
  <r>
    <s v="TKT471540"/>
    <x v="14"/>
    <s v="-"/>
    <s v="Service"/>
    <s v="Slow Service"/>
    <s v="CUST75076"/>
    <s v="In Progress"/>
    <s v="21-04-2023"/>
    <d v="1899-12-30T15:54:21"/>
    <s v="-"/>
    <s v="-"/>
    <s v="-"/>
    <s v="21-04-2023"/>
    <s v="21-04-2023"/>
    <s v="04"/>
    <s v="2023"/>
    <x v="22"/>
  </r>
  <r>
    <s v="TKT356621"/>
    <x v="25"/>
    <d v="2022-05-08T09:55:00"/>
    <s v="Service"/>
    <s v="Slow Service"/>
    <s v="CUST31395"/>
    <s v="Resolved"/>
    <d v="2022-12-07T00:00:00"/>
    <d v="1899-12-30T09:55:00"/>
    <d v="2022-05-08T00:00:00"/>
    <d v="1899-12-30T09:55:00"/>
    <s v="-"/>
    <s v="Dec"/>
    <s v="07-12-2022"/>
    <s v="12"/>
    <s v="2022"/>
    <x v="23"/>
  </r>
  <r>
    <s v="TKT788560"/>
    <x v="15"/>
    <d v="2024-06-09T13:36:00"/>
    <s v="Account"/>
    <s v="Account Suspension"/>
    <s v="CUST39418"/>
    <s v="Resolved"/>
    <d v="2024-01-09T00:00:00"/>
    <d v="1899-12-30T13:36:00"/>
    <d v="2024-06-09T00:00:00"/>
    <d v="1899-12-30T13:36:00"/>
    <s v="-"/>
    <s v="Jan"/>
    <s v="09-01-2024"/>
    <s v="01"/>
    <s v="2024"/>
    <x v="1"/>
  </r>
  <r>
    <s v="TKT573484"/>
    <x v="28"/>
    <s v="-"/>
    <s v="Billing"/>
    <s v="Payment Failure"/>
    <s v="CUST69763"/>
    <s v="In Progress"/>
    <s v="15-02-2020"/>
    <d v="1899-12-30T03:28:18"/>
    <s v="-"/>
    <s v="-"/>
    <s v="-"/>
    <s v="15-02-2020"/>
    <s v="15-02-2020"/>
    <s v="02"/>
    <s v="2020"/>
    <x v="8"/>
  </r>
  <r>
    <s v="TKT777716"/>
    <x v="20"/>
    <s v="-"/>
    <s v="Billing"/>
    <s v="Payment Failure"/>
    <s v="CUST80173"/>
    <s v="In Progress"/>
    <d v="2020-04-12T00:00:00"/>
    <d v="1899-12-30T17:22:00"/>
    <s v="-"/>
    <s v="-"/>
    <s v="-"/>
    <s v="Apr"/>
    <s v="12-04-2020"/>
    <s v="04"/>
    <s v="2020"/>
    <x v="14"/>
  </r>
  <r>
    <s v="TKT610874"/>
    <x v="6"/>
    <s v="16-08-2022 11:22:54"/>
    <s v="Service"/>
    <s v="Service Outage"/>
    <s v="CUST25807"/>
    <s v="Resolved"/>
    <d v="2022-03-08T00:00:00"/>
    <d v="1899-12-30T11:22:00"/>
    <s v="16-08-2022"/>
    <d v="1899-12-30T11:22:54"/>
    <s v="-"/>
    <s v="Mar"/>
    <s v="08-03-2022"/>
    <s v="03"/>
    <s v="2022"/>
    <x v="21"/>
  </r>
  <r>
    <s v="TKT563223"/>
    <x v="20"/>
    <s v="-"/>
    <s v="Billing"/>
    <s v="Payment Failure"/>
    <s v="CUST85600"/>
    <s v="In Progress"/>
    <s v="24-11-2023"/>
    <d v="1899-12-30T17:10:47"/>
    <s v="-"/>
    <s v="-"/>
    <s v="-"/>
    <s v="24-11-2023"/>
    <s v="24-11-2023"/>
    <s v="11"/>
    <s v="2023"/>
    <x v="14"/>
  </r>
  <r>
    <s v="TKT202100"/>
    <x v="16"/>
    <s v="-"/>
    <s v="Account"/>
    <s v="Login Issue"/>
    <s v="CUST79962"/>
    <s v="Open"/>
    <s v="26-11-2023"/>
    <d v="1899-12-30T09:35:20"/>
    <s v="-"/>
    <s v="-"/>
    <s v="-"/>
    <s v="26-11-2023"/>
    <s v="26-11-2023"/>
    <s v="11"/>
    <s v="2023"/>
    <x v="23"/>
  </r>
  <r>
    <s v="TKT715029"/>
    <x v="7"/>
    <s v="-"/>
    <s v="Technical"/>
    <s v="Software Bug"/>
    <s v="CUST75118"/>
    <s v="In Progress"/>
    <d v="2020-05-09T00:00:00"/>
    <d v="1899-12-30T02:35:00"/>
    <s v="-"/>
    <s v="-"/>
    <s v="-"/>
    <s v="May"/>
    <s v="09-05-2020"/>
    <s v="05"/>
    <s v="2020"/>
    <x v="7"/>
  </r>
  <r>
    <s v="TKT800473"/>
    <x v="33"/>
    <s v="31-05-2020 22:38:58"/>
    <s v="Technical"/>
    <s v="Network Problem"/>
    <s v="CUST55818"/>
    <s v="Resolved"/>
    <d v="2020-11-05T00:00:00"/>
    <d v="1899-12-30T22:38:00"/>
    <s v="31-05-2020"/>
    <d v="1899-12-30T22:38:58"/>
    <s v="-"/>
    <s v="Nov"/>
    <s v="05-11-2020"/>
    <s v="11"/>
    <s v="2020"/>
    <x v="10"/>
  </r>
  <r>
    <s v="TKT507845"/>
    <x v="2"/>
    <s v="25-12-2022 07:18:57"/>
    <s v="Billing"/>
    <s v="Overcharge"/>
    <s v="CUST14018"/>
    <s v="Resolved"/>
    <s v="13-12-2022"/>
    <d v="1899-12-30T07:18:57"/>
    <s v="25-12-2022"/>
    <d v="1899-12-30T07:18:57"/>
    <s v="-"/>
    <s v="13-12-2022"/>
    <s v="13-12-2022"/>
    <s v="12"/>
    <s v="2022"/>
    <x v="4"/>
  </r>
  <r>
    <s v="TKT185322"/>
    <x v="2"/>
    <s v="-"/>
    <s v="Billing"/>
    <s v="Overcharge"/>
    <s v="CUST30301"/>
    <s v="In Progress"/>
    <s v="16-07-2020"/>
    <d v="1899-12-30T16:45:25"/>
    <s v="-"/>
    <s v="-"/>
    <s v="-"/>
    <s v="16-07-2020"/>
    <s v="16-07-2020"/>
    <s v="07"/>
    <s v="2020"/>
    <x v="6"/>
  </r>
  <r>
    <s v="TKT441951"/>
    <x v="22"/>
    <s v="-"/>
    <s v="Account"/>
    <s v="Login Issue"/>
    <s v="CUST68532"/>
    <s v="Open"/>
    <s v="22-10-2020"/>
    <d v="1899-12-30T00:37:42"/>
    <s v="-"/>
    <s v="-"/>
    <s v="-"/>
    <s v="22-10-2020"/>
    <s v="22-10-2020"/>
    <s v="10"/>
    <s v="2020"/>
    <x v="2"/>
  </r>
  <r>
    <s v="TKT557597"/>
    <x v="23"/>
    <s v="-"/>
    <s v="Service"/>
    <s v="Service Upgrade"/>
    <s v="CUST23234"/>
    <s v="Open"/>
    <d v="2022-03-01T00:00:00"/>
    <d v="1899-12-30T08:35:00"/>
    <s v="-"/>
    <s v="-"/>
    <s v="-"/>
    <s v="Mar"/>
    <s v="01-03-2022"/>
    <s v="03"/>
    <s v="2022"/>
    <x v="16"/>
  </r>
  <r>
    <s v="TKT364675"/>
    <x v="14"/>
    <s v="20-04-2020 05:17:59"/>
    <s v="Service"/>
    <s v="Slow Service"/>
    <s v="CUST60206"/>
    <s v="Resolved"/>
    <d v="2020-05-04T00:00:00"/>
    <d v="1899-12-30T05:17:00"/>
    <s v="20-04-2020"/>
    <d v="1899-12-30T05:17:59"/>
    <s v="-"/>
    <s v="May"/>
    <s v="04-05-2020"/>
    <s v="05"/>
    <s v="2020"/>
    <x v="5"/>
  </r>
  <r>
    <s v="TKT720401"/>
    <x v="4"/>
    <s v="-"/>
    <s v="Account"/>
    <s v="Password Reset"/>
    <s v="CUST83871"/>
    <s v="In Progress"/>
    <s v="30-01-2020"/>
    <d v="1899-12-30T13:27:00"/>
    <s v="-"/>
    <s v="-"/>
    <s v="-"/>
    <s v="30-01-2020"/>
    <s v="30-01-2020"/>
    <s v="01"/>
    <s v="2020"/>
    <x v="1"/>
  </r>
  <r>
    <s v="TKT986072"/>
    <x v="1"/>
    <s v="-"/>
    <s v="Billing"/>
    <s v="Refund Request"/>
    <s v="CUST81293"/>
    <s v="Open"/>
    <d v="2023-03-06T00:00:00"/>
    <d v="1899-12-30T07:10:00"/>
    <s v="-"/>
    <s v="-"/>
    <s v="-"/>
    <s v="Mar"/>
    <s v="06-03-2023"/>
    <s v="03"/>
    <s v="2023"/>
    <x v="4"/>
  </r>
  <r>
    <s v="TKT988256"/>
    <x v="17"/>
    <s v="-"/>
    <s v="Service"/>
    <s v="Slow Service"/>
    <s v="CUST16646"/>
    <s v="In Progress"/>
    <s v="24-11-2021"/>
    <d v="1899-12-30T13:15:47"/>
    <s v="-"/>
    <s v="-"/>
    <s v="-"/>
    <s v="24-11-2021"/>
    <s v="24-11-2021"/>
    <s v="11"/>
    <s v="2021"/>
    <x v="1"/>
  </r>
  <r>
    <s v="TKT875945"/>
    <x v="11"/>
    <s v="-"/>
    <s v="Billing"/>
    <s v="Overcharge"/>
    <s v="CUST31200"/>
    <s v="In Progress"/>
    <d v="2022-03-01T00:00:00"/>
    <d v="1899-12-30T16:42:00"/>
    <s v="-"/>
    <s v="-"/>
    <s v="-"/>
    <s v="Mar"/>
    <s v="01-03-2022"/>
    <s v="03"/>
    <s v="2022"/>
    <x v="6"/>
  </r>
  <r>
    <s v="TKT681431"/>
    <x v="17"/>
    <s v="-"/>
    <s v="Service"/>
    <s v="Slow Service"/>
    <s v="CUST79624"/>
    <s v="In Progress"/>
    <s v="28-07-2023"/>
    <d v="1899-12-30T08:26:00"/>
    <s v="-"/>
    <s v="-"/>
    <s v="-"/>
    <s v="28-07-2023"/>
    <s v="28-07-2023"/>
    <s v="07"/>
    <s v="2023"/>
    <x v="16"/>
  </r>
  <r>
    <s v="TKT299563"/>
    <x v="3"/>
    <s v="26-09-2024 15:28:39"/>
    <s v="Account"/>
    <s v="Account Suspension"/>
    <s v="CUST88042"/>
    <s v="Resolved"/>
    <d v="2024-07-09T00:00:00"/>
    <d v="1899-12-30T15:28:00"/>
    <s v="26-09-2024"/>
    <d v="1899-12-30T15:28:39"/>
    <s v="-"/>
    <s v="Jul"/>
    <s v="09-07-2024"/>
    <s v="07"/>
    <s v="2024"/>
    <x v="22"/>
  </r>
  <r>
    <s v="TKT480026"/>
    <x v="33"/>
    <s v="-"/>
    <s v="Technical"/>
    <s v="Network Problem"/>
    <s v="CUST53427"/>
    <s v="Open"/>
    <s v="18-08-2022"/>
    <d v="1899-12-30T08:47:29"/>
    <s v="-"/>
    <s v="-"/>
    <s v="-"/>
    <s v="18-08-2022"/>
    <s v="18-08-2022"/>
    <s v="08"/>
    <s v="2022"/>
    <x v="16"/>
  </r>
  <r>
    <s v="TKT583752"/>
    <x v="31"/>
    <s v="-"/>
    <s v="Billing"/>
    <s v="Refund Request"/>
    <s v="CUST34143"/>
    <s v="In Progress"/>
    <s v="29-01-2023"/>
    <d v="1899-12-30T19:28:42"/>
    <s v="-"/>
    <s v="-"/>
    <s v="-"/>
    <s v="29-01-2023"/>
    <s v="29-01-2023"/>
    <s v="01"/>
    <s v="2023"/>
    <x v="20"/>
  </r>
  <r>
    <s v="TKT940085"/>
    <x v="17"/>
    <s v="27-09-2020 18:56:30"/>
    <s v="Service"/>
    <s v="Slow Service"/>
    <s v="CUST37353"/>
    <s v="Resolved"/>
    <s v="19-09-2020"/>
    <d v="1899-12-30T18:56:30"/>
    <s v="27-09-2020"/>
    <d v="1899-12-30T18:56:30"/>
    <s v="-"/>
    <s v="19-09-2020"/>
    <s v="19-09-2020"/>
    <s v="09"/>
    <s v="2020"/>
    <x v="3"/>
  </r>
  <r>
    <s v="TKT819321"/>
    <x v="20"/>
    <s v="23-11-2022 04:29:06"/>
    <s v="Billing"/>
    <s v="Payment Failure"/>
    <s v="CUST68567"/>
    <s v="Resolved"/>
    <d v="2022-09-11T00:00:00"/>
    <d v="1899-12-30T04:29:00"/>
    <s v="23-11-2022"/>
    <d v="1899-12-30T04:29:06"/>
    <s v="-"/>
    <s v="Sep"/>
    <s v="11-09-2022"/>
    <s v="09"/>
    <s v="2022"/>
    <x v="17"/>
  </r>
  <r>
    <s v="TKT411088"/>
    <x v="24"/>
    <s v="-"/>
    <s v="Service"/>
    <s v="Service Outage"/>
    <s v="CUST62407"/>
    <s v="In Progress"/>
    <s v="17-11-2022"/>
    <d v="1899-12-30T22:53:51"/>
    <s v="-"/>
    <s v="-"/>
    <s v="-"/>
    <s v="17-11-2022"/>
    <s v="17-11-2022"/>
    <s v="11"/>
    <s v="2022"/>
    <x v="10"/>
  </r>
  <r>
    <s v="TKT836818"/>
    <x v="26"/>
    <d v="2022-06-07T09:58:00"/>
    <s v="Technical"/>
    <s v="Software Bug"/>
    <s v="CUST45657"/>
    <s v="Resolved"/>
    <s v="15-06-2022"/>
    <d v="1899-12-30T09:58:20"/>
    <d v="2022-06-07T00:00:00"/>
    <d v="1899-12-30T09:58:00"/>
    <s v="-"/>
    <s v="15-06-2022"/>
    <s v="15-06-2022"/>
    <s v="06"/>
    <s v="2022"/>
    <x v="23"/>
  </r>
  <r>
    <s v="TKT412002"/>
    <x v="23"/>
    <s v="-"/>
    <s v="Service"/>
    <s v="Service Upgrade"/>
    <s v="CUST56981"/>
    <s v="In Progress"/>
    <d v="2020-04-02T00:00:00"/>
    <d v="1899-12-30T14:26:00"/>
    <s v="-"/>
    <s v="-"/>
    <s v="-"/>
    <s v="Apr"/>
    <s v="02-04-2020"/>
    <s v="04"/>
    <s v="2020"/>
    <x v="11"/>
  </r>
  <r>
    <s v="TKT425162"/>
    <x v="4"/>
    <s v="-"/>
    <s v="Account"/>
    <s v="Password Reset"/>
    <s v="CUST95460"/>
    <s v="In Progress"/>
    <d v="2022-10-08T00:00:00"/>
    <d v="1899-12-30T14:36:00"/>
    <s v="-"/>
    <s v="-"/>
    <s v="-"/>
    <s v="Oct"/>
    <s v="08-10-2022"/>
    <s v="10"/>
    <s v="2022"/>
    <x v="11"/>
  </r>
  <r>
    <s v="TKT610454"/>
    <x v="34"/>
    <d v="2024-05-03T13:03:00"/>
    <s v="Technical"/>
    <s v="Hardware Issue"/>
    <s v="CUST31461"/>
    <s v="Resolved"/>
    <s v="26-02-2024"/>
    <d v="1899-12-30T13:03:08"/>
    <d v="2024-05-03T00:00:00"/>
    <d v="1899-12-30T13:03:00"/>
    <s v="-"/>
    <s v="26-02-2024"/>
    <s v="26-02-2024"/>
    <s v="02"/>
    <s v="2024"/>
    <x v="1"/>
  </r>
  <r>
    <s v="TKT975970"/>
    <x v="33"/>
    <d v="2022-11-03T21:33:00"/>
    <s v="Technical"/>
    <s v="Network Problem"/>
    <s v="CUST13807"/>
    <s v="Resolved"/>
    <s v="14-02-2022"/>
    <d v="1899-12-30T21:33:15"/>
    <d v="2022-11-03T00:00:00"/>
    <d v="1899-12-30T21:33:00"/>
    <s v="-"/>
    <s v="14-02-2022"/>
    <s v="14-02-2022"/>
    <s v="02"/>
    <s v="2022"/>
    <x v="9"/>
  </r>
  <r>
    <s v="TKT314621"/>
    <x v="25"/>
    <s v="-"/>
    <s v="Service"/>
    <s v="Slow Service"/>
    <s v="CUST90855"/>
    <s v="In Progress"/>
    <s v="21-10-2020"/>
    <d v="1899-12-30T03:01:00"/>
    <s v="-"/>
    <s v="-"/>
    <s v="-"/>
    <s v="21-10-2020"/>
    <s v="21-10-2020"/>
    <s v="10"/>
    <s v="2020"/>
    <x v="8"/>
  </r>
  <r>
    <s v="TKT864381"/>
    <x v="7"/>
    <s v="-"/>
    <s v="Technical"/>
    <s v="Software Bug"/>
    <s v="CUST79063"/>
    <s v="In Progress"/>
    <s v="30-03-2023"/>
    <d v="1899-12-30T10:25:38"/>
    <s v="-"/>
    <s v="-"/>
    <s v="-"/>
    <s v="30-03-2023"/>
    <s v="30-03-2023"/>
    <s v="03"/>
    <s v="2023"/>
    <x v="18"/>
  </r>
  <r>
    <s v="TKT343281"/>
    <x v="11"/>
    <s v="-"/>
    <s v="Billing"/>
    <s v="Overcharge"/>
    <s v="CUST54093"/>
    <s v="Open"/>
    <s v="13-12-2024"/>
    <d v="1899-12-30T12:26:15"/>
    <s v="-"/>
    <s v="-"/>
    <s v="-"/>
    <s v="13-12-2024"/>
    <s v="13-12-2024"/>
    <s v="12"/>
    <s v="2024"/>
    <x v="0"/>
  </r>
  <r>
    <s v="TKT124518"/>
    <x v="17"/>
    <s v="13-02-2020 09:01:50"/>
    <s v="Service"/>
    <s v="Slow Service"/>
    <s v="CUST85215"/>
    <s v="Resolved"/>
    <d v="2020-07-02T00:00:00"/>
    <d v="1899-12-30T09:01:00"/>
    <s v="13-02-2020"/>
    <d v="1899-12-30T09:01:50"/>
    <s v="-"/>
    <s v="Jul"/>
    <s v="02-07-2020"/>
    <s v="07"/>
    <s v="2020"/>
    <x v="23"/>
  </r>
  <r>
    <s v="TKT685474"/>
    <x v="22"/>
    <d v="2024-04-12T04:52:00"/>
    <s v="Account"/>
    <s v="Login Issue"/>
    <s v="CUST43686"/>
    <s v="Resolved"/>
    <d v="2024-07-11T00:00:00"/>
    <d v="1899-12-30T04:52:00"/>
    <d v="2024-04-12T00:00:00"/>
    <d v="1899-12-30T04:52:00"/>
    <s v="-"/>
    <s v="Jul"/>
    <s v="11-07-2024"/>
    <s v="07"/>
    <s v="2024"/>
    <x v="17"/>
  </r>
  <r>
    <s v="TKT457899"/>
    <x v="26"/>
    <s v="-"/>
    <s v="Technical"/>
    <s v="Software Bug"/>
    <s v="CUST19954"/>
    <s v="Open"/>
    <s v="31-12-2024"/>
    <d v="1899-12-30T13:49:37"/>
    <s v="-"/>
    <s v="-"/>
    <s v="-"/>
    <s v="31-12-2024"/>
    <s v="31-12-2024"/>
    <s v="12"/>
    <s v="2024"/>
    <x v="1"/>
  </r>
  <r>
    <s v="TKT696235"/>
    <x v="22"/>
    <d v="2023-03-06T13:42:00"/>
    <s v="Account"/>
    <s v="Login Issue"/>
    <s v="CUST91416"/>
    <s v="Resolved"/>
    <s v="27-05-2023"/>
    <d v="1899-12-30T13:42:28"/>
    <d v="2023-03-06T00:00:00"/>
    <d v="1899-12-30T13:42:00"/>
    <s v="-"/>
    <s v="27-05-2023"/>
    <s v="27-05-2023"/>
    <s v="05"/>
    <s v="2023"/>
    <x v="1"/>
  </r>
  <r>
    <s v="TKT977982"/>
    <x v="16"/>
    <s v="-"/>
    <s v="Account"/>
    <s v="Login Issue"/>
    <s v="CUST11848"/>
    <s v="In Progress"/>
    <s v="14-08-2023"/>
    <d v="1899-12-30T01:59:30"/>
    <s v="-"/>
    <s v="-"/>
    <s v="-"/>
    <s v="14-08-2023"/>
    <s v="14-08-2023"/>
    <s v="08"/>
    <s v="2023"/>
    <x v="12"/>
  </r>
  <r>
    <s v="TKT488398"/>
    <x v="32"/>
    <s v="-"/>
    <s v="Technical"/>
    <s v="Software Bug"/>
    <s v="CUST95305"/>
    <s v="Open"/>
    <d v="2024-04-09T00:00:00"/>
    <d v="1899-12-30T20:54:00"/>
    <s v="-"/>
    <s v="-"/>
    <s v="-"/>
    <s v="Apr"/>
    <s v="09-04-2024"/>
    <s v="04"/>
    <s v="2024"/>
    <x v="19"/>
  </r>
  <r>
    <s v="TKT832206"/>
    <x v="31"/>
    <s v="-"/>
    <s v="Billing"/>
    <s v="Refund Request"/>
    <s v="CUST41260"/>
    <s v="Open"/>
    <s v="15-05-2023"/>
    <d v="1899-12-30T20:14:04"/>
    <s v="-"/>
    <s v="-"/>
    <s v="-"/>
    <s v="15-05-2023"/>
    <s v="15-05-2023"/>
    <s v="05"/>
    <s v="2023"/>
    <x v="19"/>
  </r>
  <r>
    <s v="TKT218176"/>
    <x v="9"/>
    <s v="-"/>
    <s v="Technical"/>
    <s v="Hardware Issue"/>
    <s v="CUST71595"/>
    <s v="Open"/>
    <s v="24-01-2022"/>
    <d v="1899-12-30T15:32:50"/>
    <s v="-"/>
    <s v="-"/>
    <s v="-"/>
    <s v="24-01-2022"/>
    <s v="24-01-2022"/>
    <s v="01"/>
    <s v="2022"/>
    <x v="22"/>
  </r>
  <r>
    <s v="TKT283984"/>
    <x v="25"/>
    <s v="-"/>
    <s v="Service"/>
    <s v="Slow Service"/>
    <s v="CUST53971"/>
    <s v="Open"/>
    <s v="30-01-2022"/>
    <d v="1899-12-30T15:57:13"/>
    <s v="-"/>
    <s v="-"/>
    <s v="-"/>
    <s v="30-01-2022"/>
    <s v="30-01-2022"/>
    <s v="01"/>
    <s v="2022"/>
    <x v="22"/>
  </r>
  <r>
    <s v="TKT456816"/>
    <x v="22"/>
    <s v="-"/>
    <s v="Account"/>
    <s v="Login Issue"/>
    <s v="CUST43789"/>
    <s v="In Progress"/>
    <s v="18-04-2022"/>
    <d v="1899-12-30T11:20:44"/>
    <s v="-"/>
    <s v="-"/>
    <s v="-"/>
    <s v="18-04-2022"/>
    <s v="18-04-2022"/>
    <s v="04"/>
    <s v="2022"/>
    <x v="21"/>
  </r>
  <r>
    <s v="TKT171555"/>
    <x v="29"/>
    <s v="-"/>
    <s v="Service"/>
    <s v="Service Upgrade"/>
    <s v="CUST16657"/>
    <s v="In Progress"/>
    <d v="2020-04-11T00:00:00"/>
    <d v="1899-12-30T17:14:00"/>
    <s v="-"/>
    <s v="-"/>
    <s v="-"/>
    <s v="Apr"/>
    <s v="11-04-2020"/>
    <s v="04"/>
    <s v="2020"/>
    <x v="14"/>
  </r>
  <r>
    <s v="TKT494942"/>
    <x v="4"/>
    <s v="29-01-2021 12:37:35"/>
    <s v="Account"/>
    <s v="Password Reset"/>
    <s v="CUST13483"/>
    <s v="Resolved"/>
    <d v="2021-05-01T00:00:00"/>
    <d v="1899-12-30T12:37:00"/>
    <s v="29-01-2021"/>
    <d v="1899-12-30T12:37:35"/>
    <s v="-"/>
    <s v="May"/>
    <s v="01-05-2021"/>
    <s v="05"/>
    <s v="2021"/>
    <x v="0"/>
  </r>
  <r>
    <s v="TKT701707"/>
    <x v="29"/>
    <s v="-"/>
    <s v="Service"/>
    <s v="Service Upgrade"/>
    <s v="CUST53309"/>
    <s v="In Progress"/>
    <d v="2023-03-11T00:00:00"/>
    <d v="1899-12-30T13:58:00"/>
    <s v="-"/>
    <s v="-"/>
    <s v="-"/>
    <s v="Mar"/>
    <s v="11-03-2023"/>
    <s v="03"/>
    <s v="2023"/>
    <x v="1"/>
  </r>
  <r>
    <s v="TKT950886"/>
    <x v="13"/>
    <s v="-"/>
    <s v="Account"/>
    <s v="Account Suspension"/>
    <s v="CUST95478"/>
    <s v="In Progress"/>
    <d v="2022-04-06T00:00:00"/>
    <d v="1899-12-30T04:43:00"/>
    <s v="-"/>
    <s v="-"/>
    <s v="-"/>
    <s v="Apr"/>
    <s v="06-04-2022"/>
    <s v="04"/>
    <s v="2022"/>
    <x v="17"/>
  </r>
  <r>
    <s v="TKT458608"/>
    <x v="29"/>
    <s v="-"/>
    <s v="Service"/>
    <s v="Service Upgrade"/>
    <s v="CUST46221"/>
    <s v="In Progress"/>
    <s v="15-06-2021"/>
    <d v="1899-12-30T12:26:03"/>
    <s v="-"/>
    <s v="-"/>
    <s v="-"/>
    <s v="15-06-2021"/>
    <s v="15-06-2021"/>
    <s v="06"/>
    <s v="2021"/>
    <x v="0"/>
  </r>
  <r>
    <s v="TKT649336"/>
    <x v="8"/>
    <s v="-"/>
    <s v="Technical"/>
    <s v="Network Problem"/>
    <s v="CUST63341"/>
    <s v="Open"/>
    <s v="21-03-2023"/>
    <d v="1899-12-30T02:30:27"/>
    <s v="-"/>
    <s v="-"/>
    <s v="-"/>
    <s v="21-03-2023"/>
    <s v="21-03-2023"/>
    <s v="03"/>
    <s v="2023"/>
    <x v="7"/>
  </r>
  <r>
    <s v="TKT104129"/>
    <x v="33"/>
    <s v="-"/>
    <s v="Technical"/>
    <s v="Network Problem"/>
    <s v="CUST14364"/>
    <s v="Open"/>
    <s v="16-12-2024"/>
    <d v="1899-12-30T17:25:55"/>
    <s v="-"/>
    <s v="-"/>
    <s v="-"/>
    <s v="16-12-2024"/>
    <s v="16-12-2024"/>
    <s v="12"/>
    <s v="2024"/>
    <x v="14"/>
  </r>
  <r>
    <s v="TKT656712"/>
    <x v="15"/>
    <s v="31-07-2023 15:25:30"/>
    <s v="Account"/>
    <s v="Account Suspension"/>
    <s v="CUST86007"/>
    <s v="Resolved"/>
    <d v="2023-09-07T00:00:00"/>
    <d v="1899-12-30T15:25:00"/>
    <s v="31-07-2023"/>
    <d v="1899-12-30T15:25:30"/>
    <s v="-"/>
    <s v="Sep"/>
    <s v="07-09-2023"/>
    <s v="09"/>
    <s v="2023"/>
    <x v="22"/>
  </r>
  <r>
    <s v="TKT599658"/>
    <x v="24"/>
    <s v="-"/>
    <s v="Service"/>
    <s v="Service Outage"/>
    <s v="CUST90774"/>
    <s v="In Progress"/>
    <s v="20-10-2021"/>
    <d v="1899-12-30T16:11:28"/>
    <s v="-"/>
    <s v="-"/>
    <s v="-"/>
    <s v="20-10-2021"/>
    <s v="20-10-2021"/>
    <s v="10"/>
    <s v="2021"/>
    <x v="6"/>
  </r>
  <r>
    <s v="TKT644372"/>
    <x v="22"/>
    <s v="-"/>
    <s v="Account"/>
    <s v="Login Issue"/>
    <s v="CUST52755"/>
    <s v="Open"/>
    <s v="18-10-2024"/>
    <d v="1899-12-30T09:32:51"/>
    <s v="-"/>
    <s v="-"/>
    <s v="-"/>
    <s v="18-10-2024"/>
    <s v="18-10-2024"/>
    <s v="10"/>
    <s v="2024"/>
    <x v="23"/>
  </r>
  <r>
    <s v="TKT622690"/>
    <x v="31"/>
    <d v="2020-04-03T11:55:00"/>
    <s v="Billing"/>
    <s v="Refund Request"/>
    <s v="CUST91581"/>
    <s v="Resolved"/>
    <s v="13-02-2020"/>
    <d v="1899-12-30T11:55:08"/>
    <d v="2020-04-03T00:00:00"/>
    <d v="1899-12-30T11:55:00"/>
    <s v="-"/>
    <s v="13-02-2020"/>
    <s v="13-02-2020"/>
    <s v="02"/>
    <s v="2020"/>
    <x v="21"/>
  </r>
  <r>
    <s v="TKT513422"/>
    <x v="21"/>
    <d v="2024-07-05T16:22:00"/>
    <s v="Technical"/>
    <s v="Network Problem"/>
    <s v="CUST93807"/>
    <s v="Resolved"/>
    <s v="27-04-2024"/>
    <d v="1899-12-30T16:22:30"/>
    <d v="2024-07-05T00:00:00"/>
    <d v="1899-12-30T16:22:00"/>
    <s v="-"/>
    <s v="27-04-2024"/>
    <s v="27-04-2024"/>
    <s v="04"/>
    <s v="2024"/>
    <x v="6"/>
  </r>
  <r>
    <s v="TKT128063"/>
    <x v="0"/>
    <s v="-"/>
    <s v="Service"/>
    <s v="Service Outage"/>
    <s v="CUST50166"/>
    <s v="Open"/>
    <s v="25-09-2024"/>
    <d v="1899-12-30T05:54:12"/>
    <s v="-"/>
    <s v="-"/>
    <s v="-"/>
    <s v="25-09-2024"/>
    <s v="25-09-2024"/>
    <s v="09"/>
    <s v="2024"/>
    <x v="5"/>
  </r>
  <r>
    <s v="TKT890147"/>
    <x v="6"/>
    <s v="-"/>
    <s v="Service"/>
    <s v="Service Outage"/>
    <s v="CUST18591"/>
    <s v="Open"/>
    <s v="30-11-2024"/>
    <d v="1899-12-30T20:56:01"/>
    <s v="-"/>
    <s v="-"/>
    <s v="-"/>
    <s v="30-11-2024"/>
    <s v="30-11-2024"/>
    <s v="11"/>
    <s v="2024"/>
    <x v="19"/>
  </r>
  <r>
    <s v="TKT456985"/>
    <x v="15"/>
    <s v="-"/>
    <s v="Account"/>
    <s v="Account Suspension"/>
    <s v="CUST97158"/>
    <s v="Open"/>
    <d v="2024-02-02T00:00:00"/>
    <d v="1899-12-30T09:12:00"/>
    <s v="-"/>
    <s v="-"/>
    <s v="-"/>
    <s v="Feb"/>
    <s v="02-02-2024"/>
    <s v="02"/>
    <s v="2024"/>
    <x v="23"/>
  </r>
  <r>
    <s v="TKT862926"/>
    <x v="14"/>
    <s v="-"/>
    <s v="Service"/>
    <s v="Slow Service"/>
    <s v="CUST98859"/>
    <s v="Open"/>
    <s v="13-10-2022"/>
    <d v="1899-12-30T06:05:41"/>
    <s v="-"/>
    <s v="-"/>
    <s v="-"/>
    <s v="13-10-2022"/>
    <s v="13-10-2022"/>
    <s v="10"/>
    <s v="2022"/>
    <x v="15"/>
  </r>
  <r>
    <s v="TKT186467"/>
    <x v="26"/>
    <s v="-"/>
    <s v="Technical"/>
    <s v="Software Bug"/>
    <s v="CUST26672"/>
    <s v="In Progress"/>
    <s v="27-03-2021"/>
    <d v="1899-12-30T23:37:38"/>
    <s v="-"/>
    <s v="-"/>
    <s v="-"/>
    <s v="27-03-2021"/>
    <s v="27-03-2021"/>
    <s v="03"/>
    <s v="2021"/>
    <x v="13"/>
  </r>
  <r>
    <s v="TKT991169"/>
    <x v="7"/>
    <s v="-"/>
    <s v="Technical"/>
    <s v="Software Bug"/>
    <s v="CUST21564"/>
    <s v="In Progress"/>
    <d v="2020-03-01T00:00:00"/>
    <d v="1899-12-30T05:02:00"/>
    <s v="-"/>
    <s v="-"/>
    <s v="-"/>
    <s v="Mar"/>
    <s v="01-03-2020"/>
    <s v="03"/>
    <s v="2020"/>
    <x v="5"/>
  </r>
  <r>
    <s v="TKT894941"/>
    <x v="22"/>
    <s v="-"/>
    <s v="Account"/>
    <s v="Login Issue"/>
    <s v="CUST61417"/>
    <s v="Open"/>
    <d v="2024-08-01T00:00:00"/>
    <d v="1899-12-30T10:33:00"/>
    <s v="-"/>
    <s v="-"/>
    <s v="-"/>
    <s v="Aug"/>
    <s v="01-08-2024"/>
    <s v="08"/>
    <s v="2024"/>
    <x v="18"/>
  </r>
  <r>
    <s v="TKT206574"/>
    <x v="18"/>
    <s v="-"/>
    <s v="Account"/>
    <s v="Password Reset"/>
    <s v="CUST21689"/>
    <s v="In Progress"/>
    <s v="31-01-2021"/>
    <d v="1899-12-30T07:50:14"/>
    <s v="-"/>
    <s v="-"/>
    <s v="-"/>
    <s v="31-01-2021"/>
    <s v="31-01-2021"/>
    <s v="01"/>
    <s v="2021"/>
    <x v="4"/>
  </r>
  <r>
    <s v="TKT366598"/>
    <x v="21"/>
    <s v="-"/>
    <s v="Technical"/>
    <s v="Network Problem"/>
    <s v="CUST16851"/>
    <s v="In Progress"/>
    <s v="28-03-2021"/>
    <d v="1899-12-30T11:27:45"/>
    <s v="-"/>
    <s v="-"/>
    <s v="-"/>
    <s v="28-03-2021"/>
    <s v="28-03-2021"/>
    <s v="03"/>
    <s v="2021"/>
    <x v="21"/>
  </r>
  <r>
    <s v="TKT535751"/>
    <x v="26"/>
    <s v="28-08-2023 13:31:38"/>
    <s v="Technical"/>
    <s v="Software Bug"/>
    <s v="CUST50914"/>
    <s v="Resolved"/>
    <d v="2023-05-08T00:00:00"/>
    <d v="1899-12-30T13:31:00"/>
    <s v="28-08-2023"/>
    <d v="1899-12-30T13:31:38"/>
    <s v="-"/>
    <s v="May"/>
    <s v="08-05-2023"/>
    <s v="05"/>
    <s v="2023"/>
    <x v="1"/>
  </r>
  <r>
    <s v="TKT369678"/>
    <x v="2"/>
    <s v="21-06-2020 01:12:47"/>
    <s v="Billing"/>
    <s v="Overcharge"/>
    <s v="CUST63639"/>
    <s v="Resolved"/>
    <d v="2020-07-06T00:00:00"/>
    <d v="1899-12-30T01:12:00"/>
    <s v="21-06-2020"/>
    <d v="1899-12-30T01:12:47"/>
    <s v="-"/>
    <s v="Jul"/>
    <s v="06-07-2020"/>
    <s v="07"/>
    <s v="2020"/>
    <x v="12"/>
  </r>
  <r>
    <s v="TKT543332"/>
    <x v="26"/>
    <s v="23-10-2024 03:00:03"/>
    <s v="Technical"/>
    <s v="Software Bug"/>
    <s v="CUST91411"/>
    <s v="Resolved"/>
    <s v="30-09-2024"/>
    <d v="1899-12-30T03:00:03"/>
    <s v="23-10-2024"/>
    <d v="1899-12-30T03:00:03"/>
    <s v="-"/>
    <s v="30-09-2024"/>
    <s v="30-09-2024"/>
    <s v="09"/>
    <s v="2024"/>
    <x v="8"/>
  </r>
  <r>
    <s v="TKT368048"/>
    <x v="29"/>
    <s v="-"/>
    <s v="Service"/>
    <s v="Service Upgrade"/>
    <s v="CUST43366"/>
    <s v="In Progress"/>
    <s v="31-12-2022"/>
    <d v="1899-12-30T12:39:03"/>
    <s v="-"/>
    <s v="-"/>
    <s v="-"/>
    <s v="31-12-2022"/>
    <s v="31-12-2022"/>
    <s v="12"/>
    <s v="2022"/>
    <x v="0"/>
  </r>
  <r>
    <s v="TKT911119"/>
    <x v="23"/>
    <s v="20-01-2021 15:00:34"/>
    <s v="Service"/>
    <s v="Service Upgrade"/>
    <s v="CUST36774"/>
    <s v="Resolved"/>
    <d v="2021-04-01T00:00:00"/>
    <d v="1899-12-30T15:00:00"/>
    <s v="20-01-2021"/>
    <d v="1899-12-30T15:00:34"/>
    <s v="-"/>
    <s v="Apr"/>
    <s v="01-04-2021"/>
    <s v="04"/>
    <s v="2021"/>
    <x v="22"/>
  </r>
  <r>
    <s v="TKT934828"/>
    <x v="17"/>
    <s v="-"/>
    <s v="Service"/>
    <s v="Slow Service"/>
    <s v="CUST84036"/>
    <s v="In Progress"/>
    <s v="23-09-2024"/>
    <d v="1899-12-30T23:07:30"/>
    <s v="-"/>
    <s v="-"/>
    <s v="-"/>
    <s v="23-09-2024"/>
    <s v="23-09-2024"/>
    <s v="09"/>
    <s v="2024"/>
    <x v="13"/>
  </r>
  <r>
    <s v="TKT547338"/>
    <x v="12"/>
    <d v="2022-10-10T16:05:00"/>
    <s v="Billing"/>
    <s v="Refund Request"/>
    <s v="CUST93850"/>
    <s v="Resolved"/>
    <d v="2022-07-10T00:00:00"/>
    <d v="1899-12-30T16:05:00"/>
    <d v="2022-10-10T00:00:00"/>
    <d v="1899-12-30T16:05:00"/>
    <s v="-"/>
    <s v="Jul"/>
    <s v="10-07-2022"/>
    <s v="07"/>
    <s v="2022"/>
    <x v="6"/>
  </r>
  <r>
    <s v="TKT401624"/>
    <x v="26"/>
    <s v="-"/>
    <s v="Technical"/>
    <s v="Software Bug"/>
    <s v="CUST65521"/>
    <s v="Open"/>
    <s v="21-10-2023"/>
    <d v="1899-12-30T13:34:58"/>
    <s v="-"/>
    <s v="-"/>
    <s v="-"/>
    <s v="21-10-2023"/>
    <s v="21-10-2023"/>
    <s v="10"/>
    <s v="2023"/>
    <x v="1"/>
  </r>
  <r>
    <s v="TKT782530"/>
    <x v="6"/>
    <s v="-"/>
    <s v="Service"/>
    <s v="Service Outage"/>
    <s v="CUST15569"/>
    <s v="Open"/>
    <s v="22-07-2021"/>
    <d v="1899-12-30T18:44:26"/>
    <s v="-"/>
    <s v="-"/>
    <s v="-"/>
    <s v="22-07-2021"/>
    <s v="22-07-2021"/>
    <s v="07"/>
    <s v="2021"/>
    <x v="3"/>
  </r>
  <r>
    <s v="TKT662469"/>
    <x v="2"/>
    <s v="-"/>
    <s v="Billing"/>
    <s v="Overcharge"/>
    <s v="CUST16077"/>
    <s v="In Progress"/>
    <s v="25-09-2024"/>
    <d v="1899-12-30T21:49:51"/>
    <s v="-"/>
    <s v="-"/>
    <s v="-"/>
    <s v="25-09-2024"/>
    <s v="25-09-2024"/>
    <s v="09"/>
    <s v="2024"/>
    <x v="9"/>
  </r>
  <r>
    <s v="TKT933080"/>
    <x v="13"/>
    <s v="31-10-2023 13:01:41"/>
    <s v="Account"/>
    <s v="Account Suspension"/>
    <s v="CUST69531"/>
    <s v="Resolved"/>
    <d v="2023-07-10T00:00:00"/>
    <d v="1899-12-30T13:01:00"/>
    <s v="31-10-2023"/>
    <d v="1899-12-30T13:01:41"/>
    <s v="-"/>
    <s v="Jul"/>
    <s v="10-07-2023"/>
    <s v="07"/>
    <s v="2023"/>
    <x v="1"/>
  </r>
  <r>
    <s v="TKT451543"/>
    <x v="1"/>
    <s v="-"/>
    <s v="Billing"/>
    <s v="Refund Request"/>
    <s v="CUST26371"/>
    <s v="In Progress"/>
    <d v="2020-12-11T00:00:00"/>
    <d v="1899-12-30T11:54:00"/>
    <s v="-"/>
    <s v="-"/>
    <s v="-"/>
    <s v="Dec"/>
    <s v="11-12-2020"/>
    <s v="12"/>
    <s v="2020"/>
    <x v="21"/>
  </r>
  <r>
    <s v="TKT235358"/>
    <x v="0"/>
    <d v="2023-09-01T12:46:00"/>
    <s v="Service"/>
    <s v="Service Outage"/>
    <s v="CUST22293"/>
    <s v="Resolved"/>
    <d v="2023-03-01T00:00:00"/>
    <d v="1899-12-30T12:46:00"/>
    <d v="2023-09-01T00:00:00"/>
    <d v="1899-12-30T12:46:00"/>
    <s v="-"/>
    <s v="Mar"/>
    <s v="01-03-2023"/>
    <s v="03"/>
    <s v="2023"/>
    <x v="0"/>
  </r>
  <r>
    <s v="TKT931211"/>
    <x v="10"/>
    <d v="2023-07-02T14:14:00"/>
    <s v="Account"/>
    <s v="Password Reset"/>
    <s v="CUST27355"/>
    <s v="Resolved"/>
    <s v="22-01-2023"/>
    <d v="1899-12-30T14:14:12"/>
    <d v="2023-07-02T00:00:00"/>
    <d v="1899-12-30T14:14:00"/>
    <s v="-"/>
    <s v="22-01-2023"/>
    <s v="22-01-2023"/>
    <s v="01"/>
    <s v="2023"/>
    <x v="11"/>
  </r>
  <r>
    <s v="TKT509498"/>
    <x v="7"/>
    <s v="24-03-2020 18:26:04"/>
    <s v="Technical"/>
    <s v="Software Bug"/>
    <s v="CUST42384"/>
    <s v="Resolved"/>
    <d v="2020-11-03T00:00:00"/>
    <d v="1899-12-30T18:26:00"/>
    <s v="24-03-2020"/>
    <d v="1899-12-30T18:26:04"/>
    <s v="-"/>
    <s v="Nov"/>
    <s v="03-11-2020"/>
    <s v="11"/>
    <s v="2020"/>
    <x v="3"/>
  </r>
  <r>
    <s v="TKT657603"/>
    <x v="11"/>
    <s v="28-02-2023 19:23:06"/>
    <s v="Billing"/>
    <s v="Overcharge"/>
    <s v="CUST21893"/>
    <s v="Resolved"/>
    <d v="2023-11-02T00:00:00"/>
    <d v="1899-12-30T19:23:00"/>
    <s v="28-02-2023"/>
    <d v="1899-12-30T19:23:06"/>
    <s v="-"/>
    <s v="Nov"/>
    <s v="02-11-2023"/>
    <s v="11"/>
    <s v="2023"/>
    <x v="20"/>
  </r>
  <r>
    <s v="TKT486421"/>
    <x v="27"/>
    <s v="-"/>
    <s v="Account"/>
    <s v="Login Issue"/>
    <s v="CUST15199"/>
    <s v="In Progress"/>
    <s v="13-05-2020"/>
    <d v="1899-12-30T15:26:22"/>
    <s v="-"/>
    <s v="-"/>
    <s v="-"/>
    <s v="13-05-2020"/>
    <s v="13-05-2020"/>
    <s v="05"/>
    <s v="2020"/>
    <x v="22"/>
  </r>
  <r>
    <s v="TKT869043"/>
    <x v="11"/>
    <s v="17-10-2022 17:03:57"/>
    <s v="Billing"/>
    <s v="Overcharge"/>
    <s v="CUST66037"/>
    <s v="Resolved"/>
    <d v="2022-03-10T00:00:00"/>
    <d v="1899-12-30T17:03:00"/>
    <s v="17-10-2022"/>
    <d v="1899-12-30T17:03:57"/>
    <s v="-"/>
    <s v="Mar"/>
    <s v="10-03-2022"/>
    <s v="03"/>
    <s v="2022"/>
    <x v="14"/>
  </r>
  <r>
    <s v="TKT334337"/>
    <x v="9"/>
    <s v="-"/>
    <s v="Technical"/>
    <s v="Hardware Issue"/>
    <s v="CUST54487"/>
    <s v="In Progress"/>
    <s v="28-02-2020"/>
    <d v="1899-12-30T10:48:00"/>
    <s v="-"/>
    <s v="-"/>
    <s v="-"/>
    <s v="28-02-2020"/>
    <s v="28-02-2020"/>
    <s v="02"/>
    <s v="2020"/>
    <x v="18"/>
  </r>
  <r>
    <s v="TKT536484"/>
    <x v="12"/>
    <s v="-"/>
    <s v="Billing"/>
    <s v="Refund Request"/>
    <s v="CUST84943"/>
    <s v="In Progress"/>
    <d v="2024-04-05T00:00:00"/>
    <d v="1899-12-30T21:28:00"/>
    <s v="-"/>
    <s v="-"/>
    <s v="-"/>
    <s v="Apr"/>
    <s v="05-04-2024"/>
    <s v="04"/>
    <s v="2024"/>
    <x v="9"/>
  </r>
  <r>
    <s v="TKT403882"/>
    <x v="34"/>
    <s v="-"/>
    <s v="Technical"/>
    <s v="Hardware Issue"/>
    <s v="CUST64655"/>
    <s v="Open"/>
    <s v="23-05-2022"/>
    <d v="1899-12-30T15:28:52"/>
    <s v="-"/>
    <s v="-"/>
    <s v="-"/>
    <s v="23-05-2022"/>
    <s v="23-05-2022"/>
    <s v="05"/>
    <s v="2022"/>
    <x v="22"/>
  </r>
  <r>
    <s v="TKT670120"/>
    <x v="14"/>
    <s v="-"/>
    <s v="Service"/>
    <s v="Slow Service"/>
    <s v="CUST50016"/>
    <s v="In Progress"/>
    <s v="15-07-2022"/>
    <d v="1899-12-30T22:35:51"/>
    <s v="-"/>
    <s v="-"/>
    <s v="-"/>
    <s v="15-07-2022"/>
    <s v="15-07-2022"/>
    <s v="07"/>
    <s v="2022"/>
    <x v="10"/>
  </r>
  <r>
    <s v="TKT705690"/>
    <x v="12"/>
    <d v="2020-09-04T03:40:00"/>
    <s v="Billing"/>
    <s v="Refund Request"/>
    <s v="CUST15083"/>
    <s v="Resolved"/>
    <s v="24-03-2020"/>
    <d v="1899-12-30T03:40:31"/>
    <d v="2020-09-04T00:00:00"/>
    <d v="1899-12-30T03:40:00"/>
    <s v="-"/>
    <s v="24-03-2020"/>
    <s v="24-03-2020"/>
    <s v="03"/>
    <s v="2020"/>
    <x v="8"/>
  </r>
  <r>
    <s v="TKT444574"/>
    <x v="27"/>
    <s v="15-10-2022 06:39:14"/>
    <s v="Account"/>
    <s v="Login Issue"/>
    <s v="CUST87237"/>
    <s v="Resolved"/>
    <s v="14-10-2022"/>
    <d v="1899-12-30T06:39:14"/>
    <s v="15-10-2022"/>
    <d v="1899-12-30T06:39:14"/>
    <s v="-"/>
    <s v="14-10-2022"/>
    <s v="14-10-2022"/>
    <s v="10"/>
    <s v="2022"/>
    <x v="15"/>
  </r>
  <r>
    <s v="TKT686923"/>
    <x v="23"/>
    <s v="-"/>
    <s v="Service"/>
    <s v="Service Upgrade"/>
    <s v="CUST14684"/>
    <s v="In Progress"/>
    <s v="16-10-2022"/>
    <d v="1899-12-30T00:41:53"/>
    <s v="-"/>
    <s v="-"/>
    <s v="-"/>
    <s v="16-10-2022"/>
    <s v="16-10-2022"/>
    <s v="10"/>
    <s v="2022"/>
    <x v="2"/>
  </r>
  <r>
    <s v="TKT297393"/>
    <x v="18"/>
    <s v="-"/>
    <s v="Account"/>
    <s v="Password Reset"/>
    <s v="CUST22530"/>
    <s v="In Progress"/>
    <d v="2021-04-10T00:00:00"/>
    <d v="1899-12-30T00:40:00"/>
    <s v="-"/>
    <s v="-"/>
    <s v="-"/>
    <s v="Apr"/>
    <s v="10-04-2021"/>
    <s v="04"/>
    <s v="2021"/>
    <x v="2"/>
  </r>
  <r>
    <s v="TKT317930"/>
    <x v="12"/>
    <s v="-"/>
    <s v="Billing"/>
    <s v="Refund Request"/>
    <s v="CUST22909"/>
    <s v="Open"/>
    <s v="27-09-2021"/>
    <d v="1899-12-30T16:04:44"/>
    <s v="-"/>
    <s v="-"/>
    <s v="-"/>
    <s v="27-09-2021"/>
    <s v="27-09-2021"/>
    <s v="09"/>
    <s v="2021"/>
    <x v="6"/>
  </r>
  <r>
    <s v="TKT169504"/>
    <x v="1"/>
    <d v="2022-06-12T05:50:00"/>
    <s v="Billing"/>
    <s v="Refund Request"/>
    <s v="CUST76173"/>
    <s v="Resolved"/>
    <d v="2022-03-12T00:00:00"/>
    <d v="1899-12-30T05:50:00"/>
    <d v="2022-06-12T00:00:00"/>
    <d v="1899-12-30T05:50:00"/>
    <s v="-"/>
    <s v="Mar"/>
    <s v="12-03-2022"/>
    <s v="03"/>
    <s v="2022"/>
    <x v="5"/>
  </r>
  <r>
    <s v="TKT470012"/>
    <x v="14"/>
    <s v="-"/>
    <s v="Service"/>
    <s v="Slow Service"/>
    <s v="CUST82180"/>
    <s v="In Progress"/>
    <s v="15-06-2021"/>
    <d v="1899-12-30T02:23:01"/>
    <s v="-"/>
    <s v="-"/>
    <s v="-"/>
    <s v="15-06-2021"/>
    <s v="15-06-2021"/>
    <s v="06"/>
    <s v="2021"/>
    <x v="7"/>
  </r>
  <r>
    <s v="TKT953859"/>
    <x v="25"/>
    <s v="-"/>
    <s v="Service"/>
    <s v="Slow Service"/>
    <s v="CUST76663"/>
    <s v="In Progress"/>
    <s v="14-11-2020"/>
    <d v="1899-12-30T22:30:44"/>
    <s v="-"/>
    <s v="-"/>
    <s v="-"/>
    <s v="14-11-2020"/>
    <s v="14-11-2020"/>
    <s v="11"/>
    <s v="2020"/>
    <x v="10"/>
  </r>
  <r>
    <s v="TKT940220"/>
    <x v="29"/>
    <s v="31-07-2021 17:13:38"/>
    <s v="Service"/>
    <s v="Service Upgrade"/>
    <s v="CUST13795"/>
    <s v="Resolved"/>
    <s v="21-07-2021"/>
    <d v="1899-12-30T17:13:38"/>
    <s v="31-07-2021"/>
    <d v="1899-12-30T17:13:38"/>
    <s v="-"/>
    <s v="21-07-2021"/>
    <s v="21-07-2021"/>
    <s v="07"/>
    <s v="2021"/>
    <x v="14"/>
  </r>
  <r>
    <s v="TKT593047"/>
    <x v="14"/>
    <s v="-"/>
    <s v="Service"/>
    <s v="Slow Service"/>
    <s v="CUST12366"/>
    <s v="In Progress"/>
    <d v="2022-12-07T00:00:00"/>
    <d v="1899-12-30T04:05:00"/>
    <s v="-"/>
    <s v="-"/>
    <s v="-"/>
    <s v="Dec"/>
    <s v="07-12-2022"/>
    <s v="12"/>
    <s v="2022"/>
    <x v="17"/>
  </r>
  <r>
    <s v="TKT416517"/>
    <x v="33"/>
    <s v="-"/>
    <s v="Technical"/>
    <s v="Network Problem"/>
    <s v="CUST63844"/>
    <s v="Open"/>
    <d v="2023-06-08T00:00:00"/>
    <d v="1899-12-30T19:32:00"/>
    <s v="-"/>
    <s v="-"/>
    <s v="-"/>
    <s v="Jun"/>
    <s v="08-06-2023"/>
    <s v="06"/>
    <s v="2023"/>
    <x v="20"/>
  </r>
  <r>
    <s v="TKT762888"/>
    <x v="14"/>
    <s v="-"/>
    <s v="Service"/>
    <s v="Slow Service"/>
    <s v="CUST44877"/>
    <s v="Open"/>
    <s v="17-03-2023"/>
    <d v="1899-12-30T19:32:29"/>
    <s v="-"/>
    <s v="-"/>
    <s v="-"/>
    <s v="17-03-2023"/>
    <s v="17-03-2023"/>
    <s v="03"/>
    <s v="2023"/>
    <x v="20"/>
  </r>
  <r>
    <s v="TKT752074"/>
    <x v="25"/>
    <s v="17-01-2021 23:42:49"/>
    <s v="Service"/>
    <s v="Slow Service"/>
    <s v="CUST58856"/>
    <s v="Resolved"/>
    <s v="24-12-2020"/>
    <d v="1899-12-30T23:42:49"/>
    <s v="17-01-2021"/>
    <d v="1899-12-30T23:42:49"/>
    <s v="-"/>
    <s v="24-12-2020"/>
    <s v="24-12-2020"/>
    <s v="12"/>
    <s v="2020"/>
    <x v="13"/>
  </r>
  <r>
    <s v="TKT451406"/>
    <x v="8"/>
    <d v="2023-09-12T14:45:00"/>
    <s v="Technical"/>
    <s v="Network Problem"/>
    <s v="CUST17335"/>
    <s v="Resolved"/>
    <d v="2023-02-12T00:00:00"/>
    <d v="1899-12-30T14:45:00"/>
    <d v="2023-09-12T00:00:00"/>
    <d v="1899-12-30T14:45:00"/>
    <s v="-"/>
    <s v="Feb"/>
    <s v="12-02-2023"/>
    <s v="02"/>
    <s v="2023"/>
    <x v="11"/>
  </r>
  <r>
    <s v="TKT887443"/>
    <x v="7"/>
    <s v="25-09-2024 00:43:12"/>
    <s v="Technical"/>
    <s v="Software Bug"/>
    <s v="CUST16914"/>
    <s v="Resolved"/>
    <d v="2024-05-09T00:00:00"/>
    <d v="1899-12-30T00:43:00"/>
    <s v="25-09-2024"/>
    <d v="1899-12-30T00:43:12"/>
    <s v="-"/>
    <s v="May"/>
    <s v="09-05-2024"/>
    <s v="05"/>
    <s v="2024"/>
    <x v="2"/>
  </r>
  <r>
    <s v="TKT382313"/>
    <x v="34"/>
    <d v="2023-04-12T16:53:00"/>
    <s v="Technical"/>
    <s v="Hardware Issue"/>
    <s v="CUST33534"/>
    <s v="Resolved"/>
    <d v="2023-04-11T00:00:00"/>
    <d v="1899-12-30T16:53:00"/>
    <d v="2023-04-12T00:00:00"/>
    <d v="1899-12-30T16:53:00"/>
    <s v="-"/>
    <s v="Apr"/>
    <s v="11-04-2023"/>
    <s v="04"/>
    <s v="2023"/>
    <x v="6"/>
  </r>
  <r>
    <s v="TKT793467"/>
    <x v="19"/>
    <d v="2023-01-03T17:06:00"/>
    <s v="Billing"/>
    <s v="Payment Failure"/>
    <s v="CUST65903"/>
    <s v="Resolved"/>
    <s v="18-02-2023"/>
    <d v="1899-12-30T17:06:40"/>
    <d v="2023-01-03T00:00:00"/>
    <d v="1899-12-30T17:06:00"/>
    <s v="-"/>
    <s v="18-02-2023"/>
    <s v="18-02-2023"/>
    <s v="02"/>
    <s v="2023"/>
    <x v="14"/>
  </r>
  <r>
    <s v="TKT743769"/>
    <x v="19"/>
    <s v="-"/>
    <s v="Billing"/>
    <s v="Payment Failure"/>
    <s v="CUST80454"/>
    <s v="In Progress"/>
    <d v="2024-07-04T00:00:00"/>
    <d v="1899-12-30T05:06:00"/>
    <s v="-"/>
    <s v="-"/>
    <s v="-"/>
    <s v="Jul"/>
    <s v="04-07-2024"/>
    <s v="07"/>
    <s v="2024"/>
    <x v="5"/>
  </r>
  <r>
    <s v="TKT847225"/>
    <x v="35"/>
    <s v="-"/>
    <s v="Service"/>
    <s v="Service Upgrade"/>
    <s v="CUST24651"/>
    <s v="Open"/>
    <d v="2024-03-03T00:00:00"/>
    <d v="1899-12-30T09:58:00"/>
    <s v="-"/>
    <s v="-"/>
    <s v="-"/>
    <s v="Mar"/>
    <s v="03-03-2024"/>
    <s v="03"/>
    <s v="2024"/>
    <x v="23"/>
  </r>
  <r>
    <s v="TKT267445"/>
    <x v="16"/>
    <s v="-"/>
    <s v="Account"/>
    <s v="Login Issue"/>
    <s v="CUST66905"/>
    <s v="Open"/>
    <d v="2021-02-06T00:00:00"/>
    <d v="1899-12-30T23:55:00"/>
    <s v="-"/>
    <s v="-"/>
    <s v="-"/>
    <s v="Feb"/>
    <s v="06-02-2021"/>
    <s v="02"/>
    <s v="2021"/>
    <x v="13"/>
  </r>
  <r>
    <s v="TKT624600"/>
    <x v="25"/>
    <s v="19-08-2020 17:44:05"/>
    <s v="Service"/>
    <s v="Slow Service"/>
    <s v="CUST94998"/>
    <s v="Resolved"/>
    <d v="2020-04-08T00:00:00"/>
    <d v="1899-12-30T17:44:00"/>
    <s v="19-08-2020"/>
    <d v="1899-12-30T17:44:05"/>
    <s v="-"/>
    <s v="Apr"/>
    <s v="08-04-2020"/>
    <s v="04"/>
    <s v="2020"/>
    <x v="14"/>
  </r>
  <r>
    <s v="TKT393097"/>
    <x v="3"/>
    <s v="-"/>
    <s v="Account"/>
    <s v="Account Suspension"/>
    <s v="CUST26749"/>
    <s v="In Progress"/>
    <s v="18-04-2022"/>
    <d v="1899-12-30T22:03:09"/>
    <s v="-"/>
    <s v="-"/>
    <s v="-"/>
    <s v="18-04-2022"/>
    <s v="18-04-2022"/>
    <s v="04"/>
    <s v="2022"/>
    <x v="10"/>
  </r>
  <r>
    <s v="TKT890345"/>
    <x v="9"/>
    <s v="-"/>
    <s v="Technical"/>
    <s v="Hardware Issue"/>
    <s v="CUST34380"/>
    <s v="In Progress"/>
    <s v="27-09-2022"/>
    <d v="1899-12-30T06:35:02"/>
    <s v="-"/>
    <s v="-"/>
    <s v="-"/>
    <s v="27-09-2022"/>
    <s v="27-09-2022"/>
    <s v="09"/>
    <s v="2022"/>
    <x v="15"/>
  </r>
  <r>
    <s v="TKT501986"/>
    <x v="24"/>
    <s v="28-11-2021 03:12:07"/>
    <s v="Service"/>
    <s v="Service Outage"/>
    <s v="CUST63933"/>
    <s v="Resolved"/>
    <d v="2021-05-11T00:00:00"/>
    <d v="1899-12-30T03:12:00"/>
    <s v="28-11-2021"/>
    <d v="1899-12-30T03:12:07"/>
    <s v="-"/>
    <s v="May"/>
    <s v="11-05-2021"/>
    <s v="05"/>
    <s v="2021"/>
    <x v="8"/>
  </r>
  <r>
    <s v="TKT669043"/>
    <x v="19"/>
    <s v="-"/>
    <s v="Billing"/>
    <s v="Payment Failure"/>
    <s v="CUST12901"/>
    <s v="In Progress"/>
    <s v="22-11-2024"/>
    <d v="1899-12-30T03:36:07"/>
    <s v="-"/>
    <s v="-"/>
    <s v="-"/>
    <s v="22-11-2024"/>
    <s v="22-11-2024"/>
    <s v="11"/>
    <s v="2024"/>
    <x v="8"/>
  </r>
  <r>
    <s v="TKT485144"/>
    <x v="33"/>
    <s v="-"/>
    <s v="Technical"/>
    <s v="Network Problem"/>
    <s v="CUST64156"/>
    <s v="In Progress"/>
    <d v="2024-03-12T00:00:00"/>
    <d v="1899-12-30T03:09:00"/>
    <s v="-"/>
    <s v="-"/>
    <s v="-"/>
    <s v="Mar"/>
    <s v="12-03-2024"/>
    <s v="03"/>
    <s v="2024"/>
    <x v="8"/>
  </r>
  <r>
    <s v="TKT496138"/>
    <x v="11"/>
    <s v="-"/>
    <s v="Billing"/>
    <s v="Overcharge"/>
    <s v="CUST40927"/>
    <s v="In Progress"/>
    <d v="2022-03-08T00:00:00"/>
    <d v="1899-12-30T09:29:00"/>
    <s v="-"/>
    <s v="-"/>
    <s v="-"/>
    <s v="Mar"/>
    <s v="08-03-2022"/>
    <s v="03"/>
    <s v="2022"/>
    <x v="23"/>
  </r>
  <r>
    <s v="TKT434743"/>
    <x v="20"/>
    <s v="18-06-2023 08:28:17"/>
    <s v="Billing"/>
    <s v="Payment Failure"/>
    <s v="CUST39753"/>
    <s v="Resolved"/>
    <s v="28-05-2023"/>
    <d v="1899-12-30T08:28:17"/>
    <s v="18-06-2023"/>
    <d v="1899-12-30T08:28:17"/>
    <s v="-"/>
    <s v="28-05-2023"/>
    <s v="28-05-2023"/>
    <s v="05"/>
    <s v="2023"/>
    <x v="16"/>
  </r>
  <r>
    <s v="TKT279381"/>
    <x v="0"/>
    <s v="-"/>
    <s v="Service"/>
    <s v="Service Outage"/>
    <s v="CUST83135"/>
    <s v="Open"/>
    <d v="2020-10-03T00:00:00"/>
    <d v="1899-12-30T23:37:00"/>
    <s v="-"/>
    <s v="-"/>
    <s v="-"/>
    <s v="Oct"/>
    <s v="03-10-2020"/>
    <s v="10"/>
    <s v="2020"/>
    <x v="13"/>
  </r>
  <r>
    <s v="TKT486418"/>
    <x v="15"/>
    <s v="-"/>
    <s v="Account"/>
    <s v="Account Suspension"/>
    <s v="CUST12290"/>
    <s v="Open"/>
    <d v="2022-01-09T00:00:00"/>
    <d v="1899-12-30T07:06:00"/>
    <s v="-"/>
    <s v="-"/>
    <s v="-"/>
    <s v="Jan"/>
    <s v="09-01-2022"/>
    <s v="01"/>
    <s v="2022"/>
    <x v="4"/>
  </r>
  <r>
    <s v="TKT451191"/>
    <x v="9"/>
    <s v="14-11-2024 02:07:03"/>
    <s v="Technical"/>
    <s v="Hardware Issue"/>
    <s v="CUST72328"/>
    <s v="Resolved"/>
    <s v="25-10-2024"/>
    <d v="1899-12-30T02:07:03"/>
    <s v="14-11-2024"/>
    <d v="1899-12-30T02:07:03"/>
    <s v="-"/>
    <s v="25-10-2024"/>
    <s v="25-10-2024"/>
    <s v="10"/>
    <s v="2024"/>
    <x v="7"/>
  </r>
  <r>
    <s v="TKT627058"/>
    <x v="19"/>
    <d v="2020-05-07T23:27:00"/>
    <s v="Billing"/>
    <s v="Payment Failure"/>
    <s v="CUST59699"/>
    <s v="Resolved"/>
    <d v="2020-09-06T00:00:00"/>
    <d v="1899-12-30T23:27:00"/>
    <d v="2020-05-07T00:00:00"/>
    <d v="1899-12-30T23:27:00"/>
    <s v="-"/>
    <s v="Sep"/>
    <s v="06-09-2020"/>
    <s v="09"/>
    <s v="2020"/>
    <x v="13"/>
  </r>
  <r>
    <s v="TKT243481"/>
    <x v="8"/>
    <s v="-"/>
    <s v="Technical"/>
    <s v="Network Problem"/>
    <s v="CUST23537"/>
    <s v="Open"/>
    <s v="21-11-2021"/>
    <d v="1899-12-30T01:37:33"/>
    <s v="-"/>
    <s v="-"/>
    <s v="-"/>
    <s v="21-11-2021"/>
    <s v="21-11-2021"/>
    <s v="11"/>
    <s v="2021"/>
    <x v="12"/>
  </r>
  <r>
    <s v="TKT290099"/>
    <x v="1"/>
    <d v="2020-09-12T09:40:00"/>
    <s v="Billing"/>
    <s v="Refund Request"/>
    <s v="CUST60107"/>
    <s v="Resolved"/>
    <s v="18-11-2020"/>
    <d v="1899-12-30T09:40:10"/>
    <d v="2020-09-12T00:00:00"/>
    <d v="1899-12-30T09:40:00"/>
    <s v="-"/>
    <s v="18-11-2020"/>
    <s v="18-11-2020"/>
    <s v="11"/>
    <s v="2020"/>
    <x v="23"/>
  </r>
  <r>
    <s v="TKT916463"/>
    <x v="21"/>
    <s v="-"/>
    <s v="Technical"/>
    <s v="Network Problem"/>
    <s v="CUST67550"/>
    <s v="Open"/>
    <d v="2023-05-04T00:00:00"/>
    <d v="1899-12-30T05:46:00"/>
    <s v="-"/>
    <s v="-"/>
    <s v="-"/>
    <s v="May"/>
    <s v="04-05-2023"/>
    <s v="05"/>
    <s v="2023"/>
    <x v="5"/>
  </r>
  <r>
    <s v="TKT380021"/>
    <x v="11"/>
    <s v="-"/>
    <s v="Billing"/>
    <s v="Overcharge"/>
    <s v="CUST21510"/>
    <s v="In Progress"/>
    <s v="13-01-2023"/>
    <d v="1899-12-30T00:32:56"/>
    <s v="-"/>
    <s v="-"/>
    <s v="-"/>
    <s v="13-01-2023"/>
    <s v="13-01-2023"/>
    <s v="01"/>
    <s v="2023"/>
    <x v="2"/>
  </r>
  <r>
    <s v="TKT619616"/>
    <x v="28"/>
    <s v="-"/>
    <s v="Billing"/>
    <s v="Payment Failure"/>
    <s v="CUST92626"/>
    <s v="In Progress"/>
    <d v="2020-09-08T00:00:00"/>
    <d v="1899-12-30T11:01:00"/>
    <s v="-"/>
    <s v="-"/>
    <s v="-"/>
    <s v="Sep"/>
    <s v="08-09-2020"/>
    <s v="09"/>
    <s v="2020"/>
    <x v="21"/>
  </r>
  <r>
    <s v="TKT824368"/>
    <x v="4"/>
    <d v="2020-04-09T02:33:00"/>
    <s v="Account"/>
    <s v="Password Reset"/>
    <s v="CUST11239"/>
    <s v="Resolved"/>
    <d v="2020-02-09T00:00:00"/>
    <d v="1899-12-30T02:33:00"/>
    <d v="2020-04-09T00:00:00"/>
    <d v="1899-12-30T02:33:00"/>
    <s v="-"/>
    <s v="Feb"/>
    <s v="09-02-2020"/>
    <s v="02"/>
    <s v="2020"/>
    <x v="7"/>
  </r>
  <r>
    <s v="TKT610917"/>
    <x v="7"/>
    <s v="21-12-2024 09:53:47"/>
    <s v="Technical"/>
    <s v="Software Bug"/>
    <s v="CUST50935"/>
    <s v="Resolved"/>
    <s v="17-12-2024"/>
    <d v="1899-12-30T09:53:47"/>
    <s v="21-12-2024"/>
    <d v="1899-12-30T09:53:47"/>
    <s v="-"/>
    <s v="17-12-2024"/>
    <s v="17-12-2024"/>
    <s v="12"/>
    <s v="2024"/>
    <x v="23"/>
  </r>
  <r>
    <s v="TKT907933"/>
    <x v="8"/>
    <s v="-"/>
    <s v="Technical"/>
    <s v="Network Problem"/>
    <s v="CUST66190"/>
    <s v="In Progress"/>
    <s v="13-03-2024"/>
    <d v="1899-12-30T01:05:05"/>
    <s v="-"/>
    <s v="-"/>
    <s v="-"/>
    <s v="13-03-2024"/>
    <s v="13-03-2024"/>
    <s v="03"/>
    <s v="2024"/>
    <x v="12"/>
  </r>
  <r>
    <s v="TKT606761"/>
    <x v="26"/>
    <d v="2023-02-05T13:46:00"/>
    <s v="Technical"/>
    <s v="Software Bug"/>
    <s v="CUST27505"/>
    <s v="Resolved"/>
    <d v="2023-03-04T00:00:00"/>
    <d v="1899-12-30T13:46:00"/>
    <d v="2023-02-05T00:00:00"/>
    <d v="1899-12-30T13:46:00"/>
    <s v="-"/>
    <s v="Mar"/>
    <s v="04-03-2023"/>
    <s v="03"/>
    <s v="2023"/>
    <x v="1"/>
  </r>
  <r>
    <s v="TKT417609"/>
    <x v="9"/>
    <s v="-"/>
    <s v="Technical"/>
    <s v="Hardware Issue"/>
    <s v="CUST80668"/>
    <s v="In Progress"/>
    <d v="2023-06-11T00:00:00"/>
    <d v="1899-12-30T15:24:00"/>
    <s v="-"/>
    <s v="-"/>
    <s v="-"/>
    <s v="Jun"/>
    <s v="11-06-2023"/>
    <s v="06"/>
    <s v="2023"/>
    <x v="22"/>
  </r>
  <r>
    <s v="TKT313909"/>
    <x v="1"/>
    <d v="2021-07-08T09:03:00"/>
    <s v="Billing"/>
    <s v="Refund Request"/>
    <s v="CUST16473"/>
    <s v="Resolved"/>
    <s v="25-07-2021"/>
    <d v="1899-12-30T09:03:03"/>
    <d v="2021-07-08T00:00:00"/>
    <d v="1899-12-30T09:03:00"/>
    <s v="-"/>
    <s v="25-07-2021"/>
    <s v="25-07-2021"/>
    <s v="07"/>
    <s v="2021"/>
    <x v="23"/>
  </r>
  <r>
    <s v="TKT295144"/>
    <x v="3"/>
    <s v="-"/>
    <s v="Account"/>
    <s v="Account Suspension"/>
    <s v="CUST14141"/>
    <s v="In Progress"/>
    <d v="2023-01-06T00:00:00"/>
    <d v="1899-12-30T07:44:00"/>
    <s v="-"/>
    <s v="-"/>
    <s v="-"/>
    <s v="Jan"/>
    <s v="06-01-2023"/>
    <s v="01"/>
    <s v="2023"/>
    <x v="4"/>
  </r>
  <r>
    <s v="TKT925878"/>
    <x v="3"/>
    <d v="2022-01-06T18:53:00"/>
    <s v="Account"/>
    <s v="Account Suspension"/>
    <s v="CUST36307"/>
    <s v="Resolved"/>
    <d v="2022-11-05T00:00:00"/>
    <d v="1899-12-30T18:53:00"/>
    <d v="2022-01-06T00:00:00"/>
    <d v="1899-12-30T18:53:00"/>
    <s v="-"/>
    <s v="Nov"/>
    <s v="05-11-2022"/>
    <s v="11"/>
    <s v="2022"/>
    <x v="3"/>
  </r>
  <r>
    <s v="TKT647510"/>
    <x v="1"/>
    <s v="24-03-2023 13:22:01"/>
    <s v="Billing"/>
    <s v="Refund Request"/>
    <s v="CUST78272"/>
    <s v="Resolved"/>
    <d v="2023-03-03T00:00:00"/>
    <d v="1899-12-30T13:22:00"/>
    <s v="24-03-2023"/>
    <d v="1899-12-30T13:22:01"/>
    <s v="-"/>
    <s v="Mar"/>
    <s v="03-03-2023"/>
    <s v="03"/>
    <s v="2023"/>
    <x v="1"/>
  </r>
  <r>
    <s v="TKT597214"/>
    <x v="2"/>
    <s v="-"/>
    <s v="Billing"/>
    <s v="Overcharge"/>
    <s v="CUST38276"/>
    <s v="Open"/>
    <s v="18-10-2020"/>
    <d v="1899-12-30T21:56:30"/>
    <s v="-"/>
    <s v="-"/>
    <s v="-"/>
    <s v="18-10-2020"/>
    <s v="18-10-2020"/>
    <s v="10"/>
    <s v="2020"/>
    <x v="9"/>
  </r>
  <r>
    <s v="TKT488476"/>
    <x v="31"/>
    <s v="-"/>
    <s v="Billing"/>
    <s v="Refund Request"/>
    <s v="CUST83884"/>
    <s v="In Progress"/>
    <s v="15-08-2021"/>
    <d v="1899-12-30T18:19:02"/>
    <s v="-"/>
    <s v="-"/>
    <s v="-"/>
    <s v="15-08-2021"/>
    <s v="15-08-2021"/>
    <s v="08"/>
    <s v="2021"/>
    <x v="3"/>
  </r>
  <r>
    <s v="TKT451017"/>
    <x v="1"/>
    <d v="2022-03-12T21:05:00"/>
    <s v="Billing"/>
    <s v="Refund Request"/>
    <s v="CUST62666"/>
    <s v="Resolved"/>
    <s v="21-11-2022"/>
    <d v="1899-12-30T21:05:40"/>
    <d v="2022-03-12T00:00:00"/>
    <d v="1899-12-30T21:05:00"/>
    <s v="-"/>
    <s v="21-11-2022"/>
    <s v="21-11-2022"/>
    <s v="11"/>
    <s v="2022"/>
    <x v="9"/>
  </r>
  <r>
    <s v="TKT909992"/>
    <x v="33"/>
    <s v="-"/>
    <s v="Technical"/>
    <s v="Network Problem"/>
    <s v="CUST88640"/>
    <s v="Open"/>
    <s v="14-05-2020"/>
    <d v="1899-12-30T07:28:00"/>
    <s v="-"/>
    <s v="-"/>
    <s v="-"/>
    <s v="14-05-2020"/>
    <s v="14-05-2020"/>
    <s v="05"/>
    <s v="2020"/>
    <x v="4"/>
  </r>
  <r>
    <s v="TKT802303"/>
    <x v="25"/>
    <d v="2024-10-03T09:25:00"/>
    <s v="Service"/>
    <s v="Slow Service"/>
    <s v="CUST71051"/>
    <s v="Resolved"/>
    <d v="2024-09-02T00:00:00"/>
    <d v="1899-12-30T09:25:00"/>
    <d v="2024-10-03T00:00:00"/>
    <d v="1899-12-30T09:25:00"/>
    <s v="-"/>
    <s v="Sep"/>
    <s v="02-09-2024"/>
    <s v="09"/>
    <s v="2024"/>
    <x v="23"/>
  </r>
  <r>
    <s v="TKT584903"/>
    <x v="0"/>
    <s v="-"/>
    <s v="Service"/>
    <s v="Service Outage"/>
    <s v="CUST28009"/>
    <s v="In Progress"/>
    <s v="14-11-2024"/>
    <d v="1899-12-30T00:59:18"/>
    <s v="-"/>
    <s v="-"/>
    <s v="-"/>
    <s v="14-11-2024"/>
    <s v="14-11-2024"/>
    <s v="11"/>
    <s v="2024"/>
    <x v="2"/>
  </r>
  <r>
    <s v="TKT188605"/>
    <x v="5"/>
    <s v="16-10-2021 17:17:38"/>
    <s v="Technical"/>
    <s v="Hardware Issue"/>
    <s v="CUST95939"/>
    <s v="Resolved"/>
    <s v="28-09-2021"/>
    <d v="1899-12-30T17:17:38"/>
    <s v="16-10-2021"/>
    <d v="1899-12-30T17:17:38"/>
    <s v="-"/>
    <s v="28-09-2021"/>
    <s v="28-09-2021"/>
    <s v="09"/>
    <s v="2021"/>
    <x v="14"/>
  </r>
  <r>
    <s v="TKT791231"/>
    <x v="33"/>
    <s v="17-01-2020 07:26:28"/>
    <s v="Technical"/>
    <s v="Network Problem"/>
    <s v="CUST59389"/>
    <s v="Resolved"/>
    <d v="2020-05-01T00:00:00"/>
    <d v="1899-12-30T07:26:00"/>
    <s v="17-01-2020"/>
    <d v="1899-12-30T07:26:28"/>
    <s v="-"/>
    <s v="May"/>
    <s v="01-05-2020"/>
    <s v="05"/>
    <s v="2020"/>
    <x v="4"/>
  </r>
  <r>
    <s v="TKT794347"/>
    <x v="32"/>
    <d v="2023-12-09T07:58:00"/>
    <s v="Technical"/>
    <s v="Software Bug"/>
    <s v="CUST28037"/>
    <s v="Resolved"/>
    <s v="21-08-2023"/>
    <d v="1899-12-30T07:58:21"/>
    <d v="2023-12-09T00:00:00"/>
    <d v="1899-12-30T07:58:00"/>
    <s v="-"/>
    <s v="21-08-2023"/>
    <s v="21-08-2023"/>
    <s v="08"/>
    <s v="2023"/>
    <x v="4"/>
  </r>
  <r>
    <s v="TKT719771"/>
    <x v="5"/>
    <s v="-"/>
    <s v="Technical"/>
    <s v="Hardware Issue"/>
    <s v="CUST10585"/>
    <s v="Open"/>
    <d v="2023-04-06T00:00:00"/>
    <d v="1899-12-30T09:51:00"/>
    <s v="-"/>
    <s v="-"/>
    <s v="-"/>
    <s v="Apr"/>
    <s v="06-04-2023"/>
    <s v="04"/>
    <s v="2023"/>
    <x v="23"/>
  </r>
  <r>
    <s v="TKT488499"/>
    <x v="29"/>
    <s v="-"/>
    <s v="Service"/>
    <s v="Service Upgrade"/>
    <s v="CUST75713"/>
    <s v="Open"/>
    <s v="15-09-2024"/>
    <d v="1899-12-30T13:56:32"/>
    <s v="-"/>
    <s v="-"/>
    <s v="-"/>
    <s v="15-09-2024"/>
    <s v="15-09-2024"/>
    <s v="09"/>
    <s v="2024"/>
    <x v="1"/>
  </r>
  <r>
    <s v="TKT417937"/>
    <x v="6"/>
    <s v="-"/>
    <s v="Service"/>
    <s v="Service Outage"/>
    <s v="CUST81856"/>
    <s v="Open"/>
    <d v="2020-04-03T00:00:00"/>
    <d v="1899-12-30T12:49:00"/>
    <s v="-"/>
    <s v="-"/>
    <s v="-"/>
    <s v="Apr"/>
    <s v="03-04-2020"/>
    <s v="04"/>
    <s v="2020"/>
    <x v="0"/>
  </r>
  <r>
    <s v="TKT498756"/>
    <x v="30"/>
    <s v="-"/>
    <s v="Billing"/>
    <s v="Overcharge"/>
    <s v="CUST43251"/>
    <s v="In Progress"/>
    <d v="2024-10-07T00:00:00"/>
    <d v="1899-12-30T07:04:00"/>
    <s v="-"/>
    <s v="-"/>
    <s v="-"/>
    <s v="Oct"/>
    <s v="07-10-2024"/>
    <s v="10"/>
    <s v="2024"/>
    <x v="4"/>
  </r>
  <r>
    <s v="TKT848312"/>
    <x v="20"/>
    <s v="-"/>
    <s v="Billing"/>
    <s v="Payment Failure"/>
    <s v="CUST88772"/>
    <s v="In Progress"/>
    <s v="22-09-2021"/>
    <d v="1899-12-30T12:35:19"/>
    <s v="-"/>
    <s v="-"/>
    <s v="-"/>
    <s v="22-09-2021"/>
    <s v="22-09-2021"/>
    <s v="09"/>
    <s v="2021"/>
    <x v="0"/>
  </r>
  <r>
    <s v="TKT974198"/>
    <x v="0"/>
    <s v="-"/>
    <s v="Service"/>
    <s v="Service Outage"/>
    <s v="CUST21755"/>
    <s v="Open"/>
    <d v="2020-12-09T00:00:00"/>
    <d v="1899-12-30T23:53:00"/>
    <s v="-"/>
    <s v="-"/>
    <s v="-"/>
    <s v="Dec"/>
    <s v="09-12-2020"/>
    <s v="12"/>
    <s v="2020"/>
    <x v="13"/>
  </r>
  <r>
    <s v="TKT563896"/>
    <x v="7"/>
    <s v="18-10-2022 08:24:16"/>
    <s v="Technical"/>
    <s v="Software Bug"/>
    <s v="CUST11982"/>
    <s v="Resolved"/>
    <d v="2022-05-10T00:00:00"/>
    <d v="1899-12-30T08:24:00"/>
    <s v="18-10-2022"/>
    <d v="1899-12-30T08:24:16"/>
    <s v="-"/>
    <s v="May"/>
    <s v="10-05-2022"/>
    <s v="05"/>
    <s v="2022"/>
    <x v="16"/>
  </r>
  <r>
    <s v="TKT771956"/>
    <x v="22"/>
    <s v="-"/>
    <s v="Account"/>
    <s v="Login Issue"/>
    <s v="CUST25038"/>
    <s v="Open"/>
    <s v="19-01-2023"/>
    <d v="1899-12-30T10:01:18"/>
    <s v="-"/>
    <s v="-"/>
    <s v="-"/>
    <s v="19-01-2023"/>
    <s v="19-01-2023"/>
    <s v="01"/>
    <s v="2023"/>
    <x v="18"/>
  </r>
  <r>
    <s v="TKT368885"/>
    <x v="7"/>
    <s v="-"/>
    <s v="Technical"/>
    <s v="Software Bug"/>
    <s v="CUST39429"/>
    <s v="Open"/>
    <s v="27-03-2022"/>
    <d v="1899-12-30T07:14:36"/>
    <s v="-"/>
    <s v="-"/>
    <s v="-"/>
    <s v="27-03-2022"/>
    <s v="27-03-2022"/>
    <s v="03"/>
    <s v="2022"/>
    <x v="4"/>
  </r>
  <r>
    <s v="TKT727847"/>
    <x v="23"/>
    <s v="-"/>
    <s v="Service"/>
    <s v="Service Upgrade"/>
    <s v="CUST48729"/>
    <s v="In Progress"/>
    <d v="2022-07-05T00:00:00"/>
    <d v="1899-12-30T22:37:00"/>
    <s v="-"/>
    <s v="-"/>
    <s v="-"/>
    <s v="Jul"/>
    <s v="05-07-2022"/>
    <s v="07"/>
    <s v="2022"/>
    <x v="10"/>
  </r>
  <r>
    <s v="TKT750141"/>
    <x v="19"/>
    <s v="-"/>
    <s v="Billing"/>
    <s v="Payment Failure"/>
    <s v="CUST50668"/>
    <s v="Open"/>
    <s v="19-02-2024"/>
    <d v="1899-12-30T11:06:37"/>
    <s v="-"/>
    <s v="-"/>
    <s v="-"/>
    <s v="19-02-2024"/>
    <s v="19-02-2024"/>
    <s v="02"/>
    <s v="2024"/>
    <x v="21"/>
  </r>
  <r>
    <s v="TKT905609"/>
    <x v="1"/>
    <s v="-"/>
    <s v="Billing"/>
    <s v="Refund Request"/>
    <s v="CUST98712"/>
    <s v="In Progress"/>
    <s v="14-12-2020"/>
    <d v="1899-12-30T18:26:41"/>
    <s v="-"/>
    <s v="-"/>
    <s v="-"/>
    <s v="14-12-2020"/>
    <s v="14-12-2020"/>
    <s v="12"/>
    <s v="2020"/>
    <x v="3"/>
  </r>
  <r>
    <s v="TKT436598"/>
    <x v="5"/>
    <s v="30-06-2021 13:23:43"/>
    <s v="Technical"/>
    <s v="Hardware Issue"/>
    <s v="CUST12958"/>
    <s v="Resolved"/>
    <s v="18-06-2021"/>
    <d v="1899-12-30T13:23:43"/>
    <s v="30-06-2021"/>
    <d v="1899-12-30T13:23:43"/>
    <s v="-"/>
    <s v="18-06-2021"/>
    <s v="18-06-2021"/>
    <s v="06"/>
    <s v="2021"/>
    <x v="1"/>
  </r>
  <r>
    <s v="TKT195965"/>
    <x v="12"/>
    <s v="-"/>
    <s v="Billing"/>
    <s v="Refund Request"/>
    <s v="CUST60627"/>
    <s v="In Progress"/>
    <s v="19-12-2020"/>
    <d v="1899-12-30T03:42:04"/>
    <s v="-"/>
    <s v="-"/>
    <s v="-"/>
    <s v="19-12-2020"/>
    <s v="19-12-2020"/>
    <s v="12"/>
    <s v="2020"/>
    <x v="8"/>
  </r>
  <r>
    <s v="TKT276748"/>
    <x v="6"/>
    <s v="-"/>
    <s v="Service"/>
    <s v="Service Outage"/>
    <s v="CUST39887"/>
    <s v="In Progress"/>
    <d v="2021-05-10T00:00:00"/>
    <d v="1899-12-30T15:27:00"/>
    <s v="-"/>
    <s v="-"/>
    <s v="-"/>
    <s v="May"/>
    <s v="10-05-2021"/>
    <s v="05"/>
    <s v="2021"/>
    <x v="22"/>
  </r>
  <r>
    <s v="TKT364300"/>
    <x v="28"/>
    <s v="-"/>
    <s v="Billing"/>
    <s v="Payment Failure"/>
    <s v="CUST33562"/>
    <s v="Open"/>
    <d v="2024-09-06T00:00:00"/>
    <d v="1899-12-30T00:10:00"/>
    <s v="-"/>
    <s v="-"/>
    <s v="-"/>
    <s v="Sep"/>
    <s v="06-09-2024"/>
    <s v="09"/>
    <s v="2024"/>
    <x v="2"/>
  </r>
  <r>
    <s v="TKT341147"/>
    <x v="26"/>
    <s v="29-04-2023 21:13:13"/>
    <s v="Technical"/>
    <s v="Software Bug"/>
    <s v="CUST95678"/>
    <s v="Resolved"/>
    <d v="2023-12-04T00:00:00"/>
    <d v="1899-12-30T21:13:00"/>
    <s v="29-04-2023"/>
    <d v="1899-12-30T21:13:13"/>
    <s v="-"/>
    <s v="Dec"/>
    <s v="04-12-2023"/>
    <s v="12"/>
    <s v="2023"/>
    <x v="9"/>
  </r>
  <r>
    <s v="TKT641499"/>
    <x v="13"/>
    <s v="22-08-2024 10:14:47"/>
    <s v="Account"/>
    <s v="Account Suspension"/>
    <s v="CUST33775"/>
    <s v="Resolved"/>
    <d v="2024-03-08T00:00:00"/>
    <d v="1899-12-30T10:14:00"/>
    <s v="22-08-2024"/>
    <d v="1899-12-30T10:14:47"/>
    <s v="-"/>
    <s v="Mar"/>
    <s v="08-03-2024"/>
    <s v="03"/>
    <s v="2024"/>
    <x v="18"/>
  </r>
  <r>
    <s v="TKT660393"/>
    <x v="12"/>
    <s v="-"/>
    <s v="Billing"/>
    <s v="Refund Request"/>
    <s v="CUST41942"/>
    <s v="In Progress"/>
    <d v="2023-01-10T00:00:00"/>
    <d v="1899-12-30T02:30:00"/>
    <s v="-"/>
    <s v="-"/>
    <s v="-"/>
    <s v="Jan"/>
    <s v="10-01-2023"/>
    <s v="01"/>
    <s v="2023"/>
    <x v="7"/>
  </r>
  <r>
    <s v="TKT670267"/>
    <x v="3"/>
    <s v="15-12-2020 04:55:29"/>
    <s v="Account"/>
    <s v="Account Suspension"/>
    <s v="CUST52040"/>
    <s v="Resolved"/>
    <d v="2020-08-12T00:00:00"/>
    <d v="1899-12-30T04:55:00"/>
    <s v="15-12-2020"/>
    <d v="1899-12-30T04:55:29"/>
    <s v="-"/>
    <s v="Aug"/>
    <s v="12-08-2020"/>
    <s v="08"/>
    <s v="2020"/>
    <x v="17"/>
  </r>
  <r>
    <s v="TKT805561"/>
    <x v="16"/>
    <s v="-"/>
    <s v="Account"/>
    <s v="Login Issue"/>
    <s v="CUST75985"/>
    <s v="Open"/>
    <s v="16-09-2021"/>
    <d v="1899-12-30T14:58:54"/>
    <s v="-"/>
    <s v="-"/>
    <s v="-"/>
    <s v="16-09-2021"/>
    <s v="16-09-2021"/>
    <s v="09"/>
    <s v="2021"/>
    <x v="11"/>
  </r>
  <r>
    <s v="TKT431915"/>
    <x v="13"/>
    <s v="-"/>
    <s v="Account"/>
    <s v="Account Suspension"/>
    <s v="CUST57969"/>
    <s v="Open"/>
    <d v="2023-12-11T00:00:00"/>
    <d v="1899-12-30T10:47:00"/>
    <s v="-"/>
    <s v="-"/>
    <s v="-"/>
    <s v="Dec"/>
    <s v="11-12-2023"/>
    <s v="12"/>
    <s v="2023"/>
    <x v="18"/>
  </r>
  <r>
    <s v="TKT270327"/>
    <x v="30"/>
    <s v="-"/>
    <s v="Billing"/>
    <s v="Overcharge"/>
    <s v="CUST69795"/>
    <s v="In Progress"/>
    <d v="2024-02-11T00:00:00"/>
    <d v="1899-12-30T22:45:00"/>
    <s v="-"/>
    <s v="-"/>
    <s v="-"/>
    <s v="Feb"/>
    <s v="11-02-2024"/>
    <s v="02"/>
    <s v="2024"/>
    <x v="10"/>
  </r>
  <r>
    <s v="TKT132537"/>
    <x v="14"/>
    <s v="-"/>
    <s v="Service"/>
    <s v="Slow Service"/>
    <s v="CUST24118"/>
    <s v="In Progress"/>
    <d v="2020-06-01T00:00:00"/>
    <d v="1899-12-30T15:55:00"/>
    <s v="-"/>
    <s v="-"/>
    <s v="-"/>
    <s v="Jun"/>
    <s v="01-06-2020"/>
    <s v="06"/>
    <s v="2020"/>
    <x v="22"/>
  </r>
  <r>
    <s v="TKT427736"/>
    <x v="3"/>
    <s v="-"/>
    <s v="Account"/>
    <s v="Account Suspension"/>
    <s v="CUST19690"/>
    <s v="In Progress"/>
    <d v="2023-07-03T00:00:00"/>
    <d v="1899-12-30T23:41:00"/>
    <s v="-"/>
    <s v="-"/>
    <s v="-"/>
    <s v="Jul"/>
    <s v="03-07-2023"/>
    <s v="07"/>
    <s v="2023"/>
    <x v="13"/>
  </r>
  <r>
    <s v="TKT241889"/>
    <x v="5"/>
    <d v="2023-09-11T20:57:00"/>
    <s v="Technical"/>
    <s v="Hardware Issue"/>
    <s v="CUST23707"/>
    <s v="Resolved"/>
    <s v="14-10-2023"/>
    <d v="1899-12-30T20:57:47"/>
    <d v="2023-09-11T00:00:00"/>
    <d v="1899-12-30T20:57:00"/>
    <s v="-"/>
    <s v="14-10-2023"/>
    <s v="14-10-2023"/>
    <s v="10"/>
    <s v="2023"/>
    <x v="19"/>
  </r>
  <r>
    <s v="TKT661211"/>
    <x v="31"/>
    <s v="16-12-2021 07:09:06"/>
    <s v="Billing"/>
    <s v="Refund Request"/>
    <s v="CUST37558"/>
    <s v="Resolved"/>
    <d v="2021-04-12T00:00:00"/>
    <d v="1899-12-30T07:09:00"/>
    <s v="16-12-2021"/>
    <d v="1899-12-30T07:09:06"/>
    <s v="-"/>
    <s v="Apr"/>
    <s v="12-04-2021"/>
    <s v="04"/>
    <s v="2021"/>
    <x v="4"/>
  </r>
  <r>
    <s v="TKT450587"/>
    <x v="5"/>
    <s v="-"/>
    <s v="Technical"/>
    <s v="Hardware Issue"/>
    <s v="CUST98473"/>
    <s v="In Progress"/>
    <d v="2023-09-11T00:00:00"/>
    <d v="1899-12-30T15:31:00"/>
    <s v="-"/>
    <s v="-"/>
    <s v="-"/>
    <s v="Sep"/>
    <s v="11-09-2023"/>
    <s v="09"/>
    <s v="2023"/>
    <x v="22"/>
  </r>
  <r>
    <s v="TKT310346"/>
    <x v="18"/>
    <d v="2023-07-08T14:35:00"/>
    <s v="Account"/>
    <s v="Password Reset"/>
    <s v="CUST34596"/>
    <s v="Resolved"/>
    <d v="2023-05-08T00:00:00"/>
    <d v="1899-12-30T14:35:00"/>
    <d v="2023-07-08T00:00:00"/>
    <d v="1899-12-30T14:35:00"/>
    <s v="-"/>
    <s v="May"/>
    <s v="08-05-2023"/>
    <s v="05"/>
    <s v="2023"/>
    <x v="11"/>
  </r>
  <r>
    <s v="TKT864538"/>
    <x v="19"/>
    <d v="2021-06-02T00:30:00"/>
    <s v="Billing"/>
    <s v="Payment Failure"/>
    <s v="CUST30862"/>
    <s v="Resolved"/>
    <s v="27-01-2021"/>
    <d v="1899-12-30T00:30:29"/>
    <d v="2021-06-02T00:00:00"/>
    <d v="1899-12-30T00:30:00"/>
    <s v="-"/>
    <s v="27-01-2021"/>
    <s v="27-01-2021"/>
    <s v="01"/>
    <s v="2021"/>
    <x v="2"/>
  </r>
  <r>
    <s v="TKT311782"/>
    <x v="18"/>
    <s v="-"/>
    <s v="Account"/>
    <s v="Password Reset"/>
    <s v="CUST59749"/>
    <s v="Open"/>
    <d v="2020-04-12T00:00:00"/>
    <d v="1899-12-30T09:18:00"/>
    <s v="-"/>
    <s v="-"/>
    <s v="-"/>
    <s v="Apr"/>
    <s v="12-04-2020"/>
    <s v="04"/>
    <s v="2020"/>
    <x v="23"/>
  </r>
  <r>
    <s v="TKT616937"/>
    <x v="5"/>
    <s v="-"/>
    <s v="Technical"/>
    <s v="Hardware Issue"/>
    <s v="CUST93302"/>
    <s v="In Progress"/>
    <s v="17-09-2024"/>
    <d v="1899-12-30T19:02:43"/>
    <s v="-"/>
    <s v="-"/>
    <s v="-"/>
    <s v="17-09-2024"/>
    <s v="17-09-2024"/>
    <s v="09"/>
    <s v="2024"/>
    <x v="20"/>
  </r>
  <r>
    <s v="TKT697194"/>
    <x v="31"/>
    <s v="24-04-2024 04:45:55"/>
    <s v="Billing"/>
    <s v="Refund Request"/>
    <s v="CUST81798"/>
    <s v="Resolved"/>
    <s v="15-04-2024"/>
    <d v="1899-12-30T04:45:55"/>
    <s v="24-04-2024"/>
    <d v="1899-12-30T04:45:55"/>
    <s v="-"/>
    <s v="15-04-2024"/>
    <s v="15-04-2024"/>
    <s v="04"/>
    <s v="2024"/>
    <x v="17"/>
  </r>
  <r>
    <s v="TKT643925"/>
    <x v="6"/>
    <s v="-"/>
    <s v="Service"/>
    <s v="Service Outage"/>
    <s v="CUST42626"/>
    <s v="In Progress"/>
    <d v="2023-09-12T00:00:00"/>
    <d v="1899-12-30T11:13:00"/>
    <s v="-"/>
    <s v="-"/>
    <s v="-"/>
    <s v="Sep"/>
    <s v="12-09-2023"/>
    <s v="09"/>
    <s v="2023"/>
    <x v="21"/>
  </r>
  <r>
    <s v="TKT850556"/>
    <x v="0"/>
    <s v="-"/>
    <s v="Service"/>
    <s v="Service Outage"/>
    <s v="CUST30964"/>
    <s v="Open"/>
    <s v="16-03-2022"/>
    <d v="1899-12-30T20:41:20"/>
    <s v="-"/>
    <s v="-"/>
    <s v="-"/>
    <s v="16-03-2022"/>
    <s v="16-03-2022"/>
    <s v="03"/>
    <s v="2022"/>
    <x v="19"/>
  </r>
  <r>
    <s v="TKT519193"/>
    <x v="33"/>
    <s v="-"/>
    <s v="Technical"/>
    <s v="Network Problem"/>
    <s v="CUST57566"/>
    <s v="In Progress"/>
    <s v="30-12-2024"/>
    <d v="1899-12-30T08:47:29"/>
    <s v="-"/>
    <s v="-"/>
    <s v="-"/>
    <s v="30-12-2024"/>
    <s v="30-12-2024"/>
    <s v="12"/>
    <s v="2024"/>
    <x v="16"/>
  </r>
  <r>
    <s v="TKT261094"/>
    <x v="11"/>
    <s v="-"/>
    <s v="Billing"/>
    <s v="Overcharge"/>
    <s v="CUST24590"/>
    <s v="In Progress"/>
    <d v="2022-12-07T00:00:00"/>
    <d v="1899-12-30T04:35:00"/>
    <s v="-"/>
    <s v="-"/>
    <s v="-"/>
    <s v="Dec"/>
    <s v="07-12-2022"/>
    <s v="12"/>
    <s v="2022"/>
    <x v="17"/>
  </r>
  <r>
    <s v="TKT693649"/>
    <x v="24"/>
    <s v="-"/>
    <s v="Service"/>
    <s v="Service Outage"/>
    <s v="CUST74740"/>
    <s v="Open"/>
    <s v="24-12-2020"/>
    <d v="1899-12-30T10:28:20"/>
    <s v="-"/>
    <s v="-"/>
    <s v="-"/>
    <s v="24-12-2020"/>
    <s v="24-12-2020"/>
    <s v="12"/>
    <s v="2020"/>
    <x v="18"/>
  </r>
  <r>
    <s v="TKT699127"/>
    <x v="2"/>
    <s v="-"/>
    <s v="Billing"/>
    <s v="Overcharge"/>
    <s v="CUST17071"/>
    <s v="In Progress"/>
    <d v="2024-09-06T00:00:00"/>
    <d v="1899-12-30T19:55:00"/>
    <s v="-"/>
    <s v="-"/>
    <s v="-"/>
    <s v="Sep"/>
    <s v="06-09-2024"/>
    <s v="09"/>
    <s v="2024"/>
    <x v="20"/>
  </r>
  <r>
    <s v="TKT235066"/>
    <x v="35"/>
    <s v="-"/>
    <s v="Service"/>
    <s v="Service Upgrade"/>
    <s v="CUST63748"/>
    <s v="In Progress"/>
    <d v="2021-06-02T00:00:00"/>
    <d v="1899-12-30T21:36:00"/>
    <s v="-"/>
    <s v="-"/>
    <s v="-"/>
    <s v="Jun"/>
    <s v="02-06-2021"/>
    <s v="06"/>
    <s v="2021"/>
    <x v="9"/>
  </r>
  <r>
    <s v="TKT345206"/>
    <x v="35"/>
    <s v="-"/>
    <s v="Service"/>
    <s v="Service Upgrade"/>
    <s v="CUST48499"/>
    <s v="Open"/>
    <s v="28-12-2021"/>
    <d v="1899-12-30T00:26:22"/>
    <s v="-"/>
    <s v="-"/>
    <s v="-"/>
    <s v="28-12-2021"/>
    <s v="28-12-2021"/>
    <s v="12"/>
    <s v="2021"/>
    <x v="2"/>
  </r>
  <r>
    <s v="TKT275971"/>
    <x v="30"/>
    <s v="-"/>
    <s v="Billing"/>
    <s v="Overcharge"/>
    <s v="CUST57349"/>
    <s v="In Progress"/>
    <s v="25-05-2024"/>
    <d v="1899-12-30T04:35:42"/>
    <s v="-"/>
    <s v="-"/>
    <s v="-"/>
    <s v="25-05-2024"/>
    <s v="25-05-2024"/>
    <s v="05"/>
    <s v="2024"/>
    <x v="17"/>
  </r>
  <r>
    <s v="TKT247767"/>
    <x v="35"/>
    <s v="-"/>
    <s v="Service"/>
    <s v="Service Upgrade"/>
    <s v="CUST21629"/>
    <s v="Open"/>
    <s v="31-08-2023"/>
    <d v="1899-12-30T16:21:48"/>
    <s v="-"/>
    <s v="-"/>
    <s v="-"/>
    <s v="31-08-2023"/>
    <s v="31-08-2023"/>
    <s v="08"/>
    <s v="2023"/>
    <x v="6"/>
  </r>
  <r>
    <s v="TKT577831"/>
    <x v="25"/>
    <s v="26-02-2020 23:04:54"/>
    <s v="Service"/>
    <s v="Slow Service"/>
    <s v="CUST98771"/>
    <s v="Resolved"/>
    <d v="2020-08-02T00:00:00"/>
    <d v="1899-12-30T23:04:00"/>
    <s v="26-02-2020"/>
    <d v="1899-12-30T23:04:54"/>
    <s v="-"/>
    <s v="Aug"/>
    <s v="02-08-2020"/>
    <s v="08"/>
    <s v="2020"/>
    <x v="13"/>
  </r>
  <r>
    <s v="TKT251272"/>
    <x v="29"/>
    <s v="-"/>
    <s v="Service"/>
    <s v="Service Upgrade"/>
    <s v="CUST71361"/>
    <s v="Open"/>
    <s v="24-05-2021"/>
    <d v="1899-12-30T12:54:52"/>
    <s v="-"/>
    <s v="-"/>
    <s v="-"/>
    <s v="24-05-2021"/>
    <s v="24-05-2021"/>
    <s v="05"/>
    <s v="2021"/>
    <x v="0"/>
  </r>
  <r>
    <s v="TKT411623"/>
    <x v="10"/>
    <s v="-"/>
    <s v="Account"/>
    <s v="Password Reset"/>
    <s v="CUST32154"/>
    <s v="In Progress"/>
    <d v="2024-10-10T00:00:00"/>
    <d v="1899-12-30T20:18:00"/>
    <s v="-"/>
    <s v="-"/>
    <s v="-"/>
    <s v="Oct"/>
    <s v="10-10-2024"/>
    <s v="10"/>
    <s v="2024"/>
    <x v="19"/>
  </r>
  <r>
    <s v="TKT433605"/>
    <x v="23"/>
    <s v="-"/>
    <s v="Service"/>
    <s v="Service Upgrade"/>
    <s v="CUST14307"/>
    <s v="Open"/>
    <s v="30-10-2020"/>
    <d v="1899-12-30T06:55:40"/>
    <s v="-"/>
    <s v="-"/>
    <s v="-"/>
    <s v="30-10-2020"/>
    <s v="30-10-2020"/>
    <s v="10"/>
    <s v="2020"/>
    <x v="15"/>
  </r>
  <r>
    <s v="TKT774518"/>
    <x v="10"/>
    <s v="-"/>
    <s v="Account"/>
    <s v="Password Reset"/>
    <s v="CUST98646"/>
    <s v="In Progress"/>
    <s v="31-08-2022"/>
    <d v="1899-12-30T17:27:26"/>
    <s v="-"/>
    <s v="-"/>
    <s v="-"/>
    <s v="31-08-2022"/>
    <s v="31-08-2022"/>
    <s v="08"/>
    <s v="2022"/>
    <x v="14"/>
  </r>
  <r>
    <s v="TKT189967"/>
    <x v="31"/>
    <d v="2022-03-09T23:46:00"/>
    <s v="Billing"/>
    <s v="Refund Request"/>
    <s v="CUST38579"/>
    <s v="Resolved"/>
    <s v="19-08-2022"/>
    <d v="1899-12-30T23:46:07"/>
    <d v="2022-03-09T00:00:00"/>
    <d v="1899-12-30T23:46:00"/>
    <s v="-"/>
    <s v="19-08-2022"/>
    <s v="19-08-2022"/>
    <s v="08"/>
    <s v="2022"/>
    <x v="13"/>
  </r>
  <r>
    <s v="TKT436878"/>
    <x v="21"/>
    <s v="-"/>
    <s v="Technical"/>
    <s v="Network Problem"/>
    <s v="CUST11490"/>
    <s v="In Progress"/>
    <d v="2024-08-10T00:00:00"/>
    <d v="1899-12-30T13:04:00"/>
    <s v="-"/>
    <s v="-"/>
    <s v="-"/>
    <s v="Aug"/>
    <s v="10-08-2024"/>
    <s v="08"/>
    <s v="2024"/>
    <x v="1"/>
  </r>
  <r>
    <s v="TKT235636"/>
    <x v="21"/>
    <s v="-"/>
    <s v="Technical"/>
    <s v="Network Problem"/>
    <s v="CUST84769"/>
    <s v="In Progress"/>
    <d v="2022-10-06T00:00:00"/>
    <d v="1899-12-30T04:43:00"/>
    <s v="-"/>
    <s v="-"/>
    <s v="-"/>
    <s v="Oct"/>
    <s v="06-10-2022"/>
    <s v="10"/>
    <s v="2022"/>
    <x v="17"/>
  </r>
  <r>
    <s v="TKT310640"/>
    <x v="2"/>
    <s v="24-02-2022 04:36:15"/>
    <s v="Billing"/>
    <s v="Overcharge"/>
    <s v="CUST63765"/>
    <s v="Resolved"/>
    <d v="2022-06-02T00:00:00"/>
    <d v="1899-12-30T04:36:00"/>
    <s v="24-02-2022"/>
    <d v="1899-12-30T04:36:15"/>
    <s v="-"/>
    <s v="Jun"/>
    <s v="02-06-2022"/>
    <s v="06"/>
    <s v="2022"/>
    <x v="17"/>
  </r>
  <r>
    <s v="TKT805776"/>
    <x v="10"/>
    <s v="17-12-2020 04:51:15"/>
    <s v="Account"/>
    <s v="Password Reset"/>
    <s v="CUST44711"/>
    <s v="Resolved"/>
    <s v="17-11-2020"/>
    <d v="1899-12-30T04:51:15"/>
    <s v="17-12-2020"/>
    <d v="1899-12-30T04:51:15"/>
    <s v="-"/>
    <s v="17-11-2020"/>
    <s v="17-11-2020"/>
    <s v="11"/>
    <s v="2020"/>
    <x v="17"/>
  </r>
  <r>
    <s v="TKT657114"/>
    <x v="33"/>
    <s v="-"/>
    <s v="Technical"/>
    <s v="Network Problem"/>
    <s v="CUST82656"/>
    <s v="Open"/>
    <d v="2021-06-10T00:00:00"/>
    <d v="1899-12-30T00:33:00"/>
    <s v="-"/>
    <s v="-"/>
    <s v="-"/>
    <s v="Jun"/>
    <s v="10-06-2021"/>
    <s v="06"/>
    <s v="2021"/>
    <x v="2"/>
  </r>
  <r>
    <s v="TKT315716"/>
    <x v="12"/>
    <s v="-"/>
    <s v="Billing"/>
    <s v="Refund Request"/>
    <s v="CUST34041"/>
    <s v="In Progress"/>
    <s v="14-06-2024"/>
    <d v="1899-12-30T12:50:40"/>
    <s v="-"/>
    <s v="-"/>
    <s v="-"/>
    <s v="14-06-2024"/>
    <s v="14-06-2024"/>
    <s v="06"/>
    <s v="2024"/>
    <x v="0"/>
  </r>
  <r>
    <s v="TKT552472"/>
    <x v="22"/>
    <s v="-"/>
    <s v="Account"/>
    <s v="Login Issue"/>
    <s v="CUST92807"/>
    <s v="Open"/>
    <s v="15-11-2024"/>
    <d v="1899-12-30T22:23:53"/>
    <s v="-"/>
    <s v="-"/>
    <s v="-"/>
    <s v="15-11-2024"/>
    <s v="15-11-2024"/>
    <s v="11"/>
    <s v="2024"/>
    <x v="10"/>
  </r>
  <r>
    <s v="TKT903713"/>
    <x v="16"/>
    <s v="-"/>
    <s v="Account"/>
    <s v="Login Issue"/>
    <s v="CUST42878"/>
    <s v="Open"/>
    <s v="26-02-2022"/>
    <d v="1899-12-30T01:34:35"/>
    <s v="-"/>
    <s v="-"/>
    <s v="-"/>
    <s v="26-02-2022"/>
    <s v="26-02-2022"/>
    <s v="02"/>
    <s v="2022"/>
    <x v="12"/>
  </r>
  <r>
    <s v="TKT794441"/>
    <x v="33"/>
    <s v="-"/>
    <s v="Technical"/>
    <s v="Network Problem"/>
    <s v="CUST47123"/>
    <s v="Open"/>
    <s v="15-11-2023"/>
    <d v="1899-12-30T15:06:59"/>
    <s v="-"/>
    <s v="-"/>
    <s v="-"/>
    <s v="15-11-2023"/>
    <s v="15-11-2023"/>
    <s v="11"/>
    <s v="2023"/>
    <x v="22"/>
  </r>
  <r>
    <s v="TKT271224"/>
    <x v="1"/>
    <s v="-"/>
    <s v="Billing"/>
    <s v="Refund Request"/>
    <s v="CUST39516"/>
    <s v="In Progress"/>
    <s v="28-04-2020"/>
    <d v="1899-12-30T08:48:09"/>
    <s v="-"/>
    <s v="-"/>
    <s v="-"/>
    <s v="28-04-2020"/>
    <s v="28-04-2020"/>
    <s v="04"/>
    <s v="2020"/>
    <x v="16"/>
  </r>
  <r>
    <s v="TKT961758"/>
    <x v="24"/>
    <s v="-"/>
    <s v="Service"/>
    <s v="Service Outage"/>
    <s v="CUST55788"/>
    <s v="Open"/>
    <d v="2023-06-12T00:00:00"/>
    <d v="1899-12-30T07:28:00"/>
    <s v="-"/>
    <s v="-"/>
    <s v="-"/>
    <s v="Jun"/>
    <s v="12-06-2023"/>
    <s v="06"/>
    <s v="2023"/>
    <x v="4"/>
  </r>
  <r>
    <s v="TKT167452"/>
    <x v="3"/>
    <s v="27-02-2023 23:53:24"/>
    <s v="Account"/>
    <s v="Account Suspension"/>
    <s v="CUST66632"/>
    <s v="Resolved"/>
    <d v="2023-06-02T00:00:00"/>
    <d v="1899-12-30T23:53:00"/>
    <s v="27-02-2023"/>
    <d v="1899-12-30T23:53:24"/>
    <s v="-"/>
    <s v="Jun"/>
    <s v="02-06-2023"/>
    <s v="06"/>
    <s v="2023"/>
    <x v="13"/>
  </r>
  <r>
    <s v="TKT861793"/>
    <x v="11"/>
    <s v="-"/>
    <s v="Billing"/>
    <s v="Overcharge"/>
    <s v="CUST89162"/>
    <s v="Open"/>
    <s v="16-12-2023"/>
    <d v="1899-12-30T01:46:59"/>
    <s v="-"/>
    <s v="-"/>
    <s v="-"/>
    <s v="16-12-2023"/>
    <s v="16-12-2023"/>
    <s v="12"/>
    <s v="2023"/>
    <x v="12"/>
  </r>
  <r>
    <s v="TKT765184"/>
    <x v="7"/>
    <s v="19-03-2020 22:37:00"/>
    <s v="Technical"/>
    <s v="Software Bug"/>
    <s v="CUST83289"/>
    <s v="Resolved"/>
    <s v="18-02-2020"/>
    <d v="1899-12-30T22:37:00"/>
    <s v="19-03-2020"/>
    <d v="1899-12-30T22:37:00"/>
    <s v="-"/>
    <s v="18-02-2020"/>
    <s v="18-02-2020"/>
    <s v="02"/>
    <s v="2020"/>
    <x v="10"/>
  </r>
  <r>
    <s v="TKT802969"/>
    <x v="20"/>
    <s v="-"/>
    <s v="Billing"/>
    <s v="Payment Failure"/>
    <s v="CUST11422"/>
    <s v="In Progress"/>
    <s v="14-03-2023"/>
    <d v="1899-12-30T03:24:26"/>
    <s v="-"/>
    <s v="-"/>
    <s v="-"/>
    <s v="14-03-2023"/>
    <s v="14-03-2023"/>
    <s v="03"/>
    <s v="2023"/>
    <x v="8"/>
  </r>
  <r>
    <s v="TKT450819"/>
    <x v="9"/>
    <s v="-"/>
    <s v="Technical"/>
    <s v="Hardware Issue"/>
    <s v="CUST50450"/>
    <s v="In Progress"/>
    <d v="2024-09-06T00:00:00"/>
    <d v="1899-12-30T06:13:00"/>
    <s v="-"/>
    <s v="-"/>
    <s v="-"/>
    <s v="Sep"/>
    <s v="06-09-2024"/>
    <s v="09"/>
    <s v="2024"/>
    <x v="15"/>
  </r>
  <r>
    <s v="TKT480346"/>
    <x v="28"/>
    <d v="2024-08-01T05:09:00"/>
    <s v="Billing"/>
    <s v="Payment Failure"/>
    <s v="CUST19804"/>
    <s v="Resolved"/>
    <s v="22-12-2023"/>
    <d v="1899-12-30T05:09:32"/>
    <d v="2024-08-01T00:00:00"/>
    <d v="1899-12-30T05:09:00"/>
    <s v="-"/>
    <s v="22-12-2023"/>
    <s v="22-12-2023"/>
    <s v="12"/>
    <s v="2023"/>
    <x v="5"/>
  </r>
  <r>
    <s v="TKT598029"/>
    <x v="13"/>
    <d v="2020-05-08T02:24:00"/>
    <s v="Account"/>
    <s v="Account Suspension"/>
    <s v="CUST99290"/>
    <s v="Resolved"/>
    <d v="2020-11-07T00:00:00"/>
    <d v="1899-12-30T02:24:00"/>
    <d v="2020-05-08T00:00:00"/>
    <d v="1899-12-30T02:24:00"/>
    <s v="-"/>
    <s v="Nov"/>
    <s v="07-11-2020"/>
    <s v="11"/>
    <s v="2020"/>
    <x v="7"/>
  </r>
  <r>
    <s v="TKT649777"/>
    <x v="14"/>
    <s v="-"/>
    <s v="Service"/>
    <s v="Slow Service"/>
    <s v="CUST35175"/>
    <s v="In Progress"/>
    <s v="25-11-2020"/>
    <d v="1899-12-30T17:23:16"/>
    <s v="-"/>
    <s v="-"/>
    <s v="-"/>
    <s v="25-11-2020"/>
    <s v="25-11-2020"/>
    <s v="11"/>
    <s v="2020"/>
    <x v="14"/>
  </r>
  <r>
    <s v="TKT185573"/>
    <x v="25"/>
    <d v="2021-06-04T09:59:00"/>
    <s v="Service"/>
    <s v="Slow Service"/>
    <s v="CUST74618"/>
    <s v="Resolved"/>
    <s v="29-03-2021"/>
    <d v="1899-12-30T09:59:48"/>
    <d v="2021-06-04T00:00:00"/>
    <d v="1899-12-30T09:59:00"/>
    <s v="-"/>
    <s v="29-03-2021"/>
    <s v="29-03-2021"/>
    <s v="03"/>
    <s v="2021"/>
    <x v="23"/>
  </r>
  <r>
    <s v="TKT695482"/>
    <x v="28"/>
    <s v="-"/>
    <s v="Billing"/>
    <s v="Payment Failure"/>
    <s v="CUST96458"/>
    <s v="Open"/>
    <s v="25-03-2021"/>
    <d v="1899-12-30T08:46:59"/>
    <s v="-"/>
    <s v="-"/>
    <s v="-"/>
    <s v="25-03-2021"/>
    <s v="25-03-2021"/>
    <s v="03"/>
    <s v="2021"/>
    <x v="16"/>
  </r>
  <r>
    <s v="TKT478611"/>
    <x v="24"/>
    <s v="-"/>
    <s v="Service"/>
    <s v="Service Outage"/>
    <s v="CUST30288"/>
    <s v="In Progress"/>
    <d v="2024-06-05T00:00:00"/>
    <d v="1899-12-30T20:37:00"/>
    <s v="-"/>
    <s v="-"/>
    <s v="-"/>
    <s v="Jun"/>
    <s v="05-06-2024"/>
    <s v="06"/>
    <s v="2024"/>
    <x v="19"/>
  </r>
  <r>
    <s v="TKT350880"/>
    <x v="1"/>
    <s v="-"/>
    <s v="Billing"/>
    <s v="Refund Request"/>
    <s v="CUST19958"/>
    <s v="In Progress"/>
    <d v="2021-08-06T00:00:00"/>
    <d v="1899-12-30T14:28:00"/>
    <s v="-"/>
    <s v="-"/>
    <s v="-"/>
    <s v="Aug"/>
    <s v="06-08-2021"/>
    <s v="08"/>
    <s v="2021"/>
    <x v="11"/>
  </r>
  <r>
    <s v="TKT911182"/>
    <x v="33"/>
    <s v="-"/>
    <s v="Technical"/>
    <s v="Network Problem"/>
    <s v="CUST18737"/>
    <s v="Open"/>
    <s v="20-03-2021"/>
    <d v="1899-12-30T08:09:50"/>
    <s v="-"/>
    <s v="-"/>
    <s v="-"/>
    <s v="20-03-2021"/>
    <s v="20-03-2021"/>
    <s v="03"/>
    <s v="2021"/>
    <x v="16"/>
  </r>
  <r>
    <s v="TKT479587"/>
    <x v="33"/>
    <s v="-"/>
    <s v="Technical"/>
    <s v="Network Problem"/>
    <s v="CUST42169"/>
    <s v="Open"/>
    <d v="2020-02-11T00:00:00"/>
    <d v="1899-12-30T06:38:00"/>
    <s v="-"/>
    <s v="-"/>
    <s v="-"/>
    <s v="Feb"/>
    <s v="11-02-2020"/>
    <s v="02"/>
    <s v="2020"/>
    <x v="15"/>
  </r>
  <r>
    <s v="TKT421123"/>
    <x v="31"/>
    <s v="-"/>
    <s v="Billing"/>
    <s v="Refund Request"/>
    <s v="CUST91603"/>
    <s v="In Progress"/>
    <d v="2024-01-01T00:00:00"/>
    <d v="1899-12-30T07:16:00"/>
    <s v="-"/>
    <s v="-"/>
    <s v="-"/>
    <s v="Jan"/>
    <s v="01-01-2024"/>
    <s v="01"/>
    <s v="2024"/>
    <x v="4"/>
  </r>
  <r>
    <s v="TKT987191"/>
    <x v="0"/>
    <s v="-"/>
    <s v="Service"/>
    <s v="Service Outage"/>
    <s v="CUST86966"/>
    <s v="In Progress"/>
    <d v="2020-06-09T00:00:00"/>
    <d v="1899-12-30T13:37:00"/>
    <s v="-"/>
    <s v="-"/>
    <s v="-"/>
    <s v="Jun"/>
    <s v="09-06-2020"/>
    <s v="06"/>
    <s v="2020"/>
    <x v="1"/>
  </r>
  <r>
    <s v="TKT442291"/>
    <x v="3"/>
    <s v="25-11-2024 16:17:32"/>
    <s v="Account"/>
    <s v="Account Suspension"/>
    <s v="CUST46725"/>
    <s v="Resolved"/>
    <s v="16-11-2024"/>
    <d v="1899-12-30T16:17:32"/>
    <s v="25-11-2024"/>
    <d v="1899-12-30T16:17:32"/>
    <s v="-"/>
    <s v="16-11-2024"/>
    <s v="16-11-2024"/>
    <s v="11"/>
    <s v="2024"/>
    <x v="6"/>
  </r>
  <r>
    <s v="TKT761098"/>
    <x v="8"/>
    <s v="25-03-2022 19:58:41"/>
    <s v="Technical"/>
    <s v="Network Problem"/>
    <s v="CUST96280"/>
    <s v="Resolved"/>
    <s v="14-03-2022"/>
    <d v="1899-12-30T19:58:41"/>
    <s v="25-03-2022"/>
    <d v="1899-12-30T19:58:41"/>
    <s v="-"/>
    <s v="14-03-2022"/>
    <s v="14-03-2022"/>
    <s v="03"/>
    <s v="2022"/>
    <x v="20"/>
  </r>
  <r>
    <s v="TKT925834"/>
    <x v="3"/>
    <s v="-"/>
    <s v="Account"/>
    <s v="Account Suspension"/>
    <s v="CUST99426"/>
    <s v="In Progress"/>
    <s v="19-03-2020"/>
    <d v="1899-12-30T11:55:30"/>
    <s v="-"/>
    <s v="-"/>
    <s v="-"/>
    <s v="19-03-2020"/>
    <s v="19-03-2020"/>
    <s v="03"/>
    <s v="2020"/>
    <x v="21"/>
  </r>
  <r>
    <s v="TKT907166"/>
    <x v="14"/>
    <s v="-"/>
    <s v="Service"/>
    <s v="Slow Service"/>
    <s v="CUST63724"/>
    <s v="Open"/>
    <s v="21-01-2024"/>
    <d v="1899-12-30T08:45:12"/>
    <s v="-"/>
    <s v="-"/>
    <s v="-"/>
    <s v="21-01-2024"/>
    <s v="21-01-2024"/>
    <s v="01"/>
    <s v="2024"/>
    <x v="16"/>
  </r>
  <r>
    <s v="TKT741396"/>
    <x v="1"/>
    <s v="-"/>
    <s v="Billing"/>
    <s v="Refund Request"/>
    <s v="CUST94896"/>
    <s v="In Progress"/>
    <d v="2022-03-03T00:00:00"/>
    <d v="1899-12-30T20:08:00"/>
    <s v="-"/>
    <s v="-"/>
    <s v="-"/>
    <s v="Mar"/>
    <s v="03-03-2022"/>
    <s v="03"/>
    <s v="2022"/>
    <x v="19"/>
  </r>
  <r>
    <s v="TKT979237"/>
    <x v="1"/>
    <s v="15-08-2020 15:20:47"/>
    <s v="Billing"/>
    <s v="Refund Request"/>
    <s v="CUST40777"/>
    <s v="Resolved"/>
    <s v="16-07-2020"/>
    <d v="1899-12-30T15:20:47"/>
    <s v="15-08-2020"/>
    <d v="1899-12-30T15:20:47"/>
    <s v="-"/>
    <s v="16-07-2020"/>
    <s v="16-07-2020"/>
    <s v="07"/>
    <s v="2020"/>
    <x v="22"/>
  </r>
  <r>
    <s v="TKT352720"/>
    <x v="34"/>
    <s v="-"/>
    <s v="Technical"/>
    <s v="Hardware Issue"/>
    <s v="CUST36003"/>
    <s v="Open"/>
    <s v="18-03-2020"/>
    <d v="1899-12-30T09:46:34"/>
    <s v="-"/>
    <s v="-"/>
    <s v="-"/>
    <s v="18-03-2020"/>
    <s v="18-03-2020"/>
    <s v="03"/>
    <s v="2020"/>
    <x v="23"/>
  </r>
  <r>
    <s v="TKT104240"/>
    <x v="21"/>
    <s v="-"/>
    <s v="Technical"/>
    <s v="Network Problem"/>
    <s v="CUST43335"/>
    <s v="In Progress"/>
    <d v="2021-12-07T00:00:00"/>
    <d v="1899-12-30T12:37:00"/>
    <s v="-"/>
    <s v="-"/>
    <s v="-"/>
    <s v="Dec"/>
    <s v="07-12-2021"/>
    <s v="12"/>
    <s v="2021"/>
    <x v="0"/>
  </r>
  <r>
    <s v="TKT487884"/>
    <x v="5"/>
    <s v="30-01-2020 04:27:11"/>
    <s v="Technical"/>
    <s v="Hardware Issue"/>
    <s v="CUST75104"/>
    <s v="Resolved"/>
    <s v="18-01-2020"/>
    <d v="1899-12-30T04:27:11"/>
    <s v="30-01-2020"/>
    <d v="1899-12-30T04:27:11"/>
    <s v="-"/>
    <s v="18-01-2020"/>
    <s v="18-01-2020"/>
    <s v="01"/>
    <s v="2020"/>
    <x v="17"/>
  </r>
  <r>
    <s v="TKT806263"/>
    <x v="19"/>
    <s v="-"/>
    <s v="Billing"/>
    <s v="Payment Failure"/>
    <s v="CUST11429"/>
    <s v="Open"/>
    <s v="24-07-2021"/>
    <d v="1899-12-30T17:46:15"/>
    <s v="-"/>
    <s v="-"/>
    <s v="-"/>
    <s v="24-07-2021"/>
    <s v="24-07-2021"/>
    <s v="07"/>
    <s v="2021"/>
    <x v="14"/>
  </r>
  <r>
    <s v="TKT998371"/>
    <x v="1"/>
    <s v="-"/>
    <s v="Billing"/>
    <s v="Refund Request"/>
    <s v="CUST39413"/>
    <s v="In Progress"/>
    <d v="2024-09-12T00:00:00"/>
    <d v="1899-12-30T03:39:00"/>
    <s v="-"/>
    <s v="-"/>
    <s v="-"/>
    <s v="Sep"/>
    <s v="12-09-2024"/>
    <s v="09"/>
    <s v="2024"/>
    <x v="8"/>
  </r>
  <r>
    <s v="TKT635722"/>
    <x v="29"/>
    <s v="-"/>
    <s v="Service"/>
    <s v="Service Upgrade"/>
    <s v="CUST75099"/>
    <s v="Open"/>
    <d v="2021-11-03T00:00:00"/>
    <d v="1899-12-30T10:01:00"/>
    <s v="-"/>
    <s v="-"/>
    <s v="-"/>
    <s v="Nov"/>
    <s v="03-11-2021"/>
    <s v="11"/>
    <s v="2021"/>
    <x v="18"/>
  </r>
  <r>
    <s v="TKT546390"/>
    <x v="35"/>
    <s v="-"/>
    <s v="Service"/>
    <s v="Service Upgrade"/>
    <s v="CUST26043"/>
    <s v="Open"/>
    <s v="23-08-2023"/>
    <d v="1899-12-30T13:45:34"/>
    <s v="-"/>
    <s v="-"/>
    <s v="-"/>
    <s v="23-08-2023"/>
    <s v="23-08-2023"/>
    <s v="08"/>
    <s v="2023"/>
    <x v="1"/>
  </r>
  <r>
    <s v="TKT341628"/>
    <x v="7"/>
    <s v="-"/>
    <s v="Technical"/>
    <s v="Software Bug"/>
    <s v="CUST74491"/>
    <s v="Open"/>
    <s v="25-08-2023"/>
    <d v="1899-12-30T04:43:32"/>
    <s v="-"/>
    <s v="-"/>
    <s v="-"/>
    <s v="25-08-2023"/>
    <s v="25-08-2023"/>
    <s v="08"/>
    <s v="2023"/>
    <x v="17"/>
  </r>
  <r>
    <s v="TKT796688"/>
    <x v="11"/>
    <s v="-"/>
    <s v="Billing"/>
    <s v="Overcharge"/>
    <s v="CUST10656"/>
    <s v="Open"/>
    <d v="2020-09-01T00:00:00"/>
    <d v="1899-12-30T15:14:00"/>
    <s v="-"/>
    <s v="-"/>
    <s v="-"/>
    <s v="Sep"/>
    <s v="01-09-2020"/>
    <s v="09"/>
    <s v="2020"/>
    <x v="22"/>
  </r>
  <r>
    <s v="TKT390375"/>
    <x v="17"/>
    <s v="-"/>
    <s v="Service"/>
    <s v="Slow Service"/>
    <s v="CUST13186"/>
    <s v="In Progress"/>
    <s v="25-04-2021"/>
    <d v="1899-12-30T23:41:13"/>
    <s v="-"/>
    <s v="-"/>
    <s v="-"/>
    <s v="25-04-2021"/>
    <s v="25-04-2021"/>
    <s v="04"/>
    <s v="2021"/>
    <x v="13"/>
  </r>
  <r>
    <s v="TKT744940"/>
    <x v="32"/>
    <s v="-"/>
    <s v="Technical"/>
    <s v="Software Bug"/>
    <s v="CUST92036"/>
    <s v="Open"/>
    <d v="2022-05-10T00:00:00"/>
    <d v="1899-12-30T04:22:00"/>
    <s v="-"/>
    <s v="-"/>
    <s v="-"/>
    <s v="May"/>
    <s v="10-05-2022"/>
    <s v="05"/>
    <s v="2022"/>
    <x v="17"/>
  </r>
  <r>
    <s v="TKT753201"/>
    <x v="29"/>
    <s v="-"/>
    <s v="Service"/>
    <s v="Service Upgrade"/>
    <s v="CUST99471"/>
    <s v="In Progress"/>
    <s v="17-01-2024"/>
    <d v="1899-12-30T05:13:25"/>
    <s v="-"/>
    <s v="-"/>
    <s v="-"/>
    <s v="17-01-2024"/>
    <s v="17-01-2024"/>
    <s v="01"/>
    <s v="2024"/>
    <x v="5"/>
  </r>
  <r>
    <s v="TKT770190"/>
    <x v="10"/>
    <s v="-"/>
    <s v="Account"/>
    <s v="Password Reset"/>
    <s v="CUST91175"/>
    <s v="Open"/>
    <d v="2023-10-05T00:00:00"/>
    <d v="1899-12-30T07:32:00"/>
    <s v="-"/>
    <s v="-"/>
    <s v="-"/>
    <s v="Oct"/>
    <s v="05-10-2023"/>
    <s v="10"/>
    <s v="2023"/>
    <x v="4"/>
  </r>
  <r>
    <s v="TKT837693"/>
    <x v="1"/>
    <s v="-"/>
    <s v="Billing"/>
    <s v="Refund Request"/>
    <s v="CUST97951"/>
    <s v="Open"/>
    <s v="29-04-2020"/>
    <d v="1899-12-30T00:55:29"/>
    <s v="-"/>
    <s v="-"/>
    <s v="-"/>
    <s v="29-04-2020"/>
    <s v="29-04-2020"/>
    <s v="04"/>
    <s v="2020"/>
    <x v="2"/>
  </r>
  <r>
    <s v="TKT710601"/>
    <x v="22"/>
    <s v="-"/>
    <s v="Account"/>
    <s v="Login Issue"/>
    <s v="CUST88546"/>
    <s v="Open"/>
    <d v="2022-04-01T00:00:00"/>
    <d v="1899-12-30T06:04:00"/>
    <s v="-"/>
    <s v="-"/>
    <s v="-"/>
    <s v="Apr"/>
    <s v="01-04-2022"/>
    <s v="04"/>
    <s v="2022"/>
    <x v="15"/>
  </r>
  <r>
    <s v="TKT150872"/>
    <x v="14"/>
    <s v="27-08-2024 08:29:57"/>
    <s v="Service"/>
    <s v="Slow Service"/>
    <s v="CUST22373"/>
    <s v="Resolved"/>
    <d v="2024-05-08T00:00:00"/>
    <d v="1899-12-30T08:29:00"/>
    <s v="27-08-2024"/>
    <d v="1899-12-30T08:29:57"/>
    <s v="-"/>
    <s v="May"/>
    <s v="08-05-2024"/>
    <s v="05"/>
    <s v="2024"/>
    <x v="16"/>
  </r>
  <r>
    <s v="TKT961949"/>
    <x v="28"/>
    <s v="29-10-2020 20:49:59"/>
    <s v="Billing"/>
    <s v="Payment Failure"/>
    <s v="CUST90607"/>
    <s v="Resolved"/>
    <s v="28-10-2020"/>
    <d v="1899-12-30T20:49:59"/>
    <s v="29-10-2020"/>
    <d v="1899-12-30T20:49:59"/>
    <s v="-"/>
    <s v="28-10-2020"/>
    <s v="28-10-2020"/>
    <s v="10"/>
    <s v="2020"/>
    <x v="19"/>
  </r>
  <r>
    <s v="TKT980954"/>
    <x v="18"/>
    <s v="13-01-2024 14:12:01"/>
    <s v="Account"/>
    <s v="Password Reset"/>
    <s v="CUST48485"/>
    <s v="Resolved"/>
    <s v="31-12-2023"/>
    <d v="1899-12-30T14:12:01"/>
    <s v="13-01-2024"/>
    <d v="1899-12-30T14:12:01"/>
    <s v="-"/>
    <s v="31-12-2023"/>
    <s v="31-12-2023"/>
    <s v="12"/>
    <s v="2023"/>
    <x v="11"/>
  </r>
  <r>
    <s v="TKT494314"/>
    <x v="11"/>
    <s v="-"/>
    <s v="Billing"/>
    <s v="Overcharge"/>
    <s v="CUST16412"/>
    <s v="Open"/>
    <s v="14-06-2024"/>
    <d v="1899-12-30T17:39:05"/>
    <s v="-"/>
    <s v="-"/>
    <s v="-"/>
    <s v="14-06-2024"/>
    <s v="14-06-2024"/>
    <s v="06"/>
    <s v="2024"/>
    <x v="14"/>
  </r>
  <r>
    <s v="TKT831223"/>
    <x v="11"/>
    <s v="30-03-2024 01:45:26"/>
    <s v="Billing"/>
    <s v="Overcharge"/>
    <s v="CUST76937"/>
    <s v="Resolved"/>
    <d v="2024-01-03T00:00:00"/>
    <d v="1899-12-30T01:45:00"/>
    <s v="30-03-2024"/>
    <d v="1899-12-30T01:45:26"/>
    <s v="-"/>
    <s v="Jan"/>
    <s v="03-01-2024"/>
    <s v="01"/>
    <s v="2024"/>
    <x v="12"/>
  </r>
  <r>
    <s v="TKT668692"/>
    <x v="34"/>
    <s v="-"/>
    <s v="Technical"/>
    <s v="Hardware Issue"/>
    <s v="CUST20744"/>
    <s v="In Progress"/>
    <d v="2021-06-02T00:00:00"/>
    <d v="1899-12-30T13:32:00"/>
    <s v="-"/>
    <s v="-"/>
    <s v="-"/>
    <s v="Jun"/>
    <s v="02-06-2021"/>
    <s v="06"/>
    <s v="2021"/>
    <x v="1"/>
  </r>
  <r>
    <s v="TKT401484"/>
    <x v="34"/>
    <s v="14-02-2023 10:19:21"/>
    <s v="Technical"/>
    <s v="Hardware Issue"/>
    <s v="CUST37400"/>
    <s v="Resolved"/>
    <s v="19-01-2023"/>
    <d v="1899-12-30T10:19:21"/>
    <s v="14-02-2023"/>
    <d v="1899-12-30T10:19:21"/>
    <s v="-"/>
    <s v="19-01-2023"/>
    <s v="19-01-2023"/>
    <s v="01"/>
    <s v="2023"/>
    <x v="18"/>
  </r>
  <r>
    <s v="TKT501967"/>
    <x v="18"/>
    <s v="-"/>
    <s v="Account"/>
    <s v="Password Reset"/>
    <s v="CUST66010"/>
    <s v="In Progress"/>
    <s v="26-06-2024"/>
    <d v="1899-12-30T18:52:33"/>
    <s v="-"/>
    <s v="-"/>
    <s v="-"/>
    <s v="26-06-2024"/>
    <s v="26-06-2024"/>
    <s v="06"/>
    <s v="2024"/>
    <x v="3"/>
  </r>
  <r>
    <s v="TKT433319"/>
    <x v="12"/>
    <s v="17-03-2021 01:05:42"/>
    <s v="Billing"/>
    <s v="Refund Request"/>
    <s v="CUST31973"/>
    <s v="Resolved"/>
    <s v="25-02-2021"/>
    <d v="1899-12-30T01:05:42"/>
    <s v="17-03-2021"/>
    <d v="1899-12-30T01:05:42"/>
    <s v="-"/>
    <s v="25-02-2021"/>
    <s v="25-02-2021"/>
    <s v="02"/>
    <s v="2021"/>
    <x v="12"/>
  </r>
  <r>
    <s v="TKT946248"/>
    <x v="15"/>
    <s v="-"/>
    <s v="Account"/>
    <s v="Account Suspension"/>
    <s v="CUST61599"/>
    <s v="In Progress"/>
    <s v="29-09-2021"/>
    <d v="1899-12-30T13:47:48"/>
    <s v="-"/>
    <s v="-"/>
    <s v="-"/>
    <s v="29-09-2021"/>
    <s v="29-09-2021"/>
    <s v="09"/>
    <s v="2021"/>
    <x v="1"/>
  </r>
  <r>
    <s v="TKT552716"/>
    <x v="30"/>
    <s v="-"/>
    <s v="Billing"/>
    <s v="Overcharge"/>
    <s v="CUST96912"/>
    <s v="In Progress"/>
    <d v="2023-01-10T00:00:00"/>
    <d v="1899-12-30T13:42:00"/>
    <s v="-"/>
    <s v="-"/>
    <s v="-"/>
    <s v="Jan"/>
    <s v="10-01-2023"/>
    <s v="01"/>
    <s v="2023"/>
    <x v="1"/>
  </r>
  <r>
    <s v="TKT520915"/>
    <x v="23"/>
    <s v="-"/>
    <s v="Service"/>
    <s v="Service Upgrade"/>
    <s v="CUST42700"/>
    <s v="Open"/>
    <d v="2020-04-12T00:00:00"/>
    <d v="1899-12-30T05:37:00"/>
    <s v="-"/>
    <s v="-"/>
    <s v="-"/>
    <s v="Apr"/>
    <s v="12-04-2020"/>
    <s v="04"/>
    <s v="2020"/>
    <x v="5"/>
  </r>
  <r>
    <s v="TKT345326"/>
    <x v="16"/>
    <s v="15-10-2022 13:03:22"/>
    <s v="Account"/>
    <s v="Login Issue"/>
    <s v="CUST87564"/>
    <s v="Resolved"/>
    <d v="2022-12-10T00:00:00"/>
    <d v="1899-12-30T13:03:00"/>
    <s v="15-10-2022"/>
    <d v="1899-12-30T13:03:22"/>
    <s v="-"/>
    <s v="Dec"/>
    <s v="10-12-2022"/>
    <s v="12"/>
    <s v="2022"/>
    <x v="1"/>
  </r>
  <r>
    <s v="TKT132603"/>
    <x v="23"/>
    <d v="2020-05-09T22:59:00"/>
    <s v="Service"/>
    <s v="Service Upgrade"/>
    <s v="CUST13293"/>
    <s v="Resolved"/>
    <s v="14-08-2020"/>
    <d v="1899-12-30T22:59:45"/>
    <d v="2020-05-09T00:00:00"/>
    <d v="1899-12-30T22:59:00"/>
    <s v="-"/>
    <s v="14-08-2020"/>
    <s v="14-08-2020"/>
    <s v="08"/>
    <s v="2020"/>
    <x v="10"/>
  </r>
  <r>
    <s v="TKT356986"/>
    <x v="34"/>
    <d v="2024-08-04T10:18:00"/>
    <s v="Technical"/>
    <s v="Hardware Issue"/>
    <s v="CUST26482"/>
    <s v="Resolved"/>
    <d v="2024-12-03T00:00:00"/>
    <d v="1899-12-30T10:18:00"/>
    <d v="2024-08-04T00:00:00"/>
    <d v="1899-12-30T10:18:00"/>
    <s v="-"/>
    <s v="Dec"/>
    <s v="03-12-2024"/>
    <s v="12"/>
    <s v="2024"/>
    <x v="18"/>
  </r>
  <r>
    <s v="TKT390969"/>
    <x v="0"/>
    <d v="2024-09-08T23:43:00"/>
    <s v="Service"/>
    <s v="Service Outage"/>
    <s v="CUST60330"/>
    <s v="Resolved"/>
    <s v="29-07-2024"/>
    <d v="1899-12-30T23:43:59"/>
    <d v="2024-09-08T00:00:00"/>
    <d v="1899-12-30T23:43:00"/>
    <s v="-"/>
    <s v="29-07-2024"/>
    <s v="29-07-2024"/>
    <s v="07"/>
    <s v="2024"/>
    <x v="13"/>
  </r>
  <r>
    <s v="TKT767223"/>
    <x v="32"/>
    <s v="-"/>
    <s v="Technical"/>
    <s v="Software Bug"/>
    <s v="CUST37538"/>
    <s v="In Progress"/>
    <s v="29-04-2024"/>
    <d v="1899-12-30T22:06:05"/>
    <s v="-"/>
    <s v="-"/>
    <s v="-"/>
    <s v="29-04-2024"/>
    <s v="29-04-2024"/>
    <s v="04"/>
    <s v="2024"/>
    <x v="10"/>
  </r>
  <r>
    <s v="TKT247999"/>
    <x v="16"/>
    <s v="-"/>
    <s v="Account"/>
    <s v="Login Issue"/>
    <s v="CUST89555"/>
    <s v="In Progress"/>
    <s v="29-01-2023"/>
    <d v="1899-12-30T08:50:56"/>
    <s v="-"/>
    <s v="-"/>
    <s v="-"/>
    <s v="29-01-2023"/>
    <s v="29-01-2023"/>
    <s v="01"/>
    <s v="2023"/>
    <x v="16"/>
  </r>
  <r>
    <s v="TKT520718"/>
    <x v="31"/>
    <s v="-"/>
    <s v="Billing"/>
    <s v="Refund Request"/>
    <s v="CUST56763"/>
    <s v="Open"/>
    <s v="15-11-2023"/>
    <d v="1899-12-30T16:11:03"/>
    <s v="-"/>
    <s v="-"/>
    <s v="-"/>
    <s v="15-11-2023"/>
    <s v="15-11-2023"/>
    <s v="11"/>
    <s v="2023"/>
    <x v="6"/>
  </r>
  <r>
    <s v="TKT848121"/>
    <x v="17"/>
    <s v="-"/>
    <s v="Service"/>
    <s v="Slow Service"/>
    <s v="CUST38822"/>
    <s v="In Progress"/>
    <s v="13-12-2020"/>
    <d v="1899-12-30T08:51:58"/>
    <s v="-"/>
    <s v="-"/>
    <s v="-"/>
    <s v="13-12-2020"/>
    <s v="13-12-2020"/>
    <s v="12"/>
    <s v="2020"/>
    <x v="16"/>
  </r>
  <r>
    <s v="TKT789973"/>
    <x v="21"/>
    <s v="-"/>
    <s v="Technical"/>
    <s v="Network Problem"/>
    <s v="CUST41076"/>
    <s v="Open"/>
    <s v="20-08-2023"/>
    <d v="1899-12-30T09:11:46"/>
    <s v="-"/>
    <s v="-"/>
    <s v="-"/>
    <s v="20-08-2023"/>
    <s v="20-08-2023"/>
    <s v="08"/>
    <s v="2023"/>
    <x v="23"/>
  </r>
  <r>
    <s v="TKT289824"/>
    <x v="22"/>
    <s v="-"/>
    <s v="Account"/>
    <s v="Login Issue"/>
    <s v="CUST72521"/>
    <s v="In Progress"/>
    <s v="31-01-2022"/>
    <d v="1899-12-30T09:59:41"/>
    <s v="-"/>
    <s v="-"/>
    <s v="-"/>
    <s v="31-01-2022"/>
    <s v="31-01-2022"/>
    <s v="01"/>
    <s v="2022"/>
    <x v="23"/>
  </r>
  <r>
    <s v="TKT522223"/>
    <x v="29"/>
    <s v="-"/>
    <s v="Service"/>
    <s v="Service Upgrade"/>
    <s v="CUST14259"/>
    <s v="Open"/>
    <s v="16-05-2023"/>
    <d v="1899-12-30T21:29:40"/>
    <s v="-"/>
    <s v="-"/>
    <s v="-"/>
    <s v="16-05-2023"/>
    <s v="16-05-2023"/>
    <s v="05"/>
    <s v="2023"/>
    <x v="9"/>
  </r>
  <r>
    <s v="TKT924297"/>
    <x v="12"/>
    <d v="2024-08-03T13:18:00"/>
    <s v="Billing"/>
    <s v="Refund Request"/>
    <s v="CUST61745"/>
    <s v="Resolved"/>
    <s v="20-02-2024"/>
    <d v="1899-12-30T13:18:26"/>
    <d v="2024-08-03T00:00:00"/>
    <d v="1899-12-30T13:18:00"/>
    <s v="-"/>
    <s v="20-02-2024"/>
    <s v="20-02-2024"/>
    <s v="02"/>
    <s v="2024"/>
    <x v="1"/>
  </r>
  <r>
    <s v="TKT877196"/>
    <x v="23"/>
    <s v="-"/>
    <s v="Service"/>
    <s v="Service Upgrade"/>
    <s v="CUST99321"/>
    <s v="Open"/>
    <d v="2023-11-03T00:00:00"/>
    <d v="1899-12-30T12:11:00"/>
    <s v="-"/>
    <s v="-"/>
    <s v="-"/>
    <s v="Nov"/>
    <s v="03-11-2023"/>
    <s v="11"/>
    <s v="2023"/>
    <x v="0"/>
  </r>
  <r>
    <s v="TKT950267"/>
    <x v="33"/>
    <s v="16-12-2021 09:11:36"/>
    <s v="Technical"/>
    <s v="Network Problem"/>
    <s v="CUST39836"/>
    <s v="Resolved"/>
    <s v="22-11-2021"/>
    <d v="1899-12-30T09:11:36"/>
    <s v="16-12-2021"/>
    <d v="1899-12-30T09:11:36"/>
    <s v="-"/>
    <s v="22-11-2021"/>
    <s v="22-11-2021"/>
    <s v="11"/>
    <s v="2021"/>
    <x v="23"/>
  </r>
  <r>
    <s v="TKT539845"/>
    <x v="29"/>
    <s v="-"/>
    <s v="Service"/>
    <s v="Service Upgrade"/>
    <s v="CUST40516"/>
    <s v="In Progress"/>
    <s v="21-09-2022"/>
    <d v="1899-12-30T13:18:46"/>
    <s v="-"/>
    <s v="-"/>
    <s v="-"/>
    <s v="21-09-2022"/>
    <s v="21-09-2022"/>
    <s v="09"/>
    <s v="2022"/>
    <x v="1"/>
  </r>
  <r>
    <s v="TKT124743"/>
    <x v="13"/>
    <d v="2024-01-02T18:48:00"/>
    <s v="Account"/>
    <s v="Account Suspension"/>
    <s v="CUST86185"/>
    <s v="Resolved"/>
    <d v="2024-03-01T00:00:00"/>
    <d v="1899-12-30T18:48:00"/>
    <d v="2024-01-02T00:00:00"/>
    <d v="1899-12-30T18:48:00"/>
    <s v="-"/>
    <s v="Mar"/>
    <s v="01-03-2024"/>
    <s v="03"/>
    <s v="2024"/>
    <x v="3"/>
  </r>
  <r>
    <s v="TKT159783"/>
    <x v="29"/>
    <s v="-"/>
    <s v="Service"/>
    <s v="Service Upgrade"/>
    <s v="CUST63876"/>
    <s v="Open"/>
    <s v="20-03-2024"/>
    <d v="1899-12-30T10:24:33"/>
    <s v="-"/>
    <s v="-"/>
    <s v="-"/>
    <s v="20-03-2024"/>
    <s v="20-03-2024"/>
    <s v="03"/>
    <s v="2024"/>
    <x v="18"/>
  </r>
  <r>
    <s v="TKT254277"/>
    <x v="14"/>
    <s v="-"/>
    <s v="Service"/>
    <s v="Slow Service"/>
    <s v="CUST83972"/>
    <s v="In Progress"/>
    <s v="13-07-2023"/>
    <d v="1899-12-30T01:07:41"/>
    <s v="-"/>
    <s v="-"/>
    <s v="-"/>
    <s v="13-07-2023"/>
    <s v="13-07-2023"/>
    <s v="07"/>
    <s v="2023"/>
    <x v="12"/>
  </r>
  <r>
    <s v="TKT334045"/>
    <x v="26"/>
    <s v="-"/>
    <s v="Technical"/>
    <s v="Software Bug"/>
    <s v="CUST10758"/>
    <s v="In Progress"/>
    <s v="17-09-2024"/>
    <d v="1899-12-30T08:06:38"/>
    <s v="-"/>
    <s v="-"/>
    <s v="-"/>
    <s v="17-09-2024"/>
    <s v="17-09-2024"/>
    <s v="09"/>
    <s v="2024"/>
    <x v="16"/>
  </r>
  <r>
    <s v="TKT944877"/>
    <x v="3"/>
    <s v="26-10-2023 16:35:56"/>
    <s v="Account"/>
    <s v="Account Suspension"/>
    <s v="CUST61614"/>
    <s v="Resolved"/>
    <s v="22-10-2023"/>
    <d v="1899-12-30T16:35:56"/>
    <s v="26-10-2023"/>
    <d v="1899-12-30T16:35:56"/>
    <s v="-"/>
    <s v="22-10-2023"/>
    <s v="22-10-2023"/>
    <s v="10"/>
    <s v="2023"/>
    <x v="6"/>
  </r>
  <r>
    <s v="TKT327102"/>
    <x v="35"/>
    <d v="2024-07-01T09:37:00"/>
    <s v="Service"/>
    <s v="Service Upgrade"/>
    <s v="CUST78741"/>
    <s v="Resolved"/>
    <s v="28-12-2023"/>
    <d v="1899-12-30T09:37:55"/>
    <d v="2024-07-01T00:00:00"/>
    <d v="1899-12-30T09:37:00"/>
    <s v="-"/>
    <s v="28-12-2023"/>
    <s v="28-12-2023"/>
    <s v="12"/>
    <s v="2023"/>
    <x v="23"/>
  </r>
  <r>
    <s v="TKT563747"/>
    <x v="26"/>
    <d v="2021-10-11T16:38:00"/>
    <s v="Technical"/>
    <s v="Software Bug"/>
    <s v="CUST41823"/>
    <s v="Resolved"/>
    <d v="2021-09-11T00:00:00"/>
    <d v="1899-12-30T16:38:00"/>
    <d v="2021-10-11T00:00:00"/>
    <d v="1899-12-30T16:38:00"/>
    <s v="-"/>
    <s v="Sep"/>
    <s v="11-09-2021"/>
    <s v="09"/>
    <s v="2021"/>
    <x v="6"/>
  </r>
  <r>
    <s v="TKT912517"/>
    <x v="33"/>
    <s v="-"/>
    <s v="Technical"/>
    <s v="Network Problem"/>
    <s v="CUST10833"/>
    <s v="Open"/>
    <s v="19-11-2023"/>
    <d v="1899-12-30T11:55:07"/>
    <s v="-"/>
    <s v="-"/>
    <s v="-"/>
    <s v="19-11-2023"/>
    <s v="19-11-2023"/>
    <s v="11"/>
    <s v="2023"/>
    <x v="21"/>
  </r>
  <r>
    <s v="TKT936392"/>
    <x v="10"/>
    <s v="-"/>
    <s v="Account"/>
    <s v="Password Reset"/>
    <s v="CUST27569"/>
    <s v="In Progress"/>
    <d v="2021-06-07T00:00:00"/>
    <d v="1899-12-30T08:57:00"/>
    <s v="-"/>
    <s v="-"/>
    <s v="-"/>
    <s v="Jun"/>
    <s v="07-06-2021"/>
    <s v="06"/>
    <s v="2021"/>
    <x v="16"/>
  </r>
  <r>
    <s v="TKT355248"/>
    <x v="29"/>
    <s v="-"/>
    <s v="Service"/>
    <s v="Service Upgrade"/>
    <s v="CUST71963"/>
    <s v="Open"/>
    <s v="26-02-2024"/>
    <d v="1899-12-30T20:14:11"/>
    <s v="-"/>
    <s v="-"/>
    <s v="-"/>
    <s v="26-02-2024"/>
    <s v="26-02-2024"/>
    <s v="02"/>
    <s v="2024"/>
    <x v="19"/>
  </r>
  <r>
    <s v="TKT960379"/>
    <x v="35"/>
    <s v="-"/>
    <s v="Service"/>
    <s v="Service Upgrade"/>
    <s v="CUST32739"/>
    <s v="In Progress"/>
    <s v="21-04-2020"/>
    <d v="1899-12-30T04:06:04"/>
    <s v="-"/>
    <s v="-"/>
    <s v="-"/>
    <s v="21-04-2020"/>
    <s v="21-04-2020"/>
    <s v="04"/>
    <s v="2020"/>
    <x v="17"/>
  </r>
  <r>
    <s v="TKT807349"/>
    <x v="25"/>
    <s v="19-10-2024 21:48:15"/>
    <s v="Service"/>
    <s v="Slow Service"/>
    <s v="CUST12416"/>
    <s v="Resolved"/>
    <d v="2024-08-10T00:00:00"/>
    <d v="1899-12-30T21:48:00"/>
    <s v="19-10-2024"/>
    <d v="1899-12-30T21:48:15"/>
    <s v="-"/>
    <s v="Aug"/>
    <s v="10-08-2024"/>
    <s v="08"/>
    <s v="2024"/>
    <x v="9"/>
  </r>
  <r>
    <s v="TKT904323"/>
    <x v="4"/>
    <s v="31-01-2023 20:48:22"/>
    <s v="Account"/>
    <s v="Password Reset"/>
    <s v="CUST90595"/>
    <s v="Resolved"/>
    <d v="2023-01-01T00:00:00"/>
    <d v="1899-12-30T20:48:00"/>
    <s v="31-01-2023"/>
    <d v="1899-12-30T20:48:22"/>
    <s v="-"/>
    <s v="Jan"/>
    <s v="01-01-2023"/>
    <s v="01"/>
    <s v="2023"/>
    <x v="19"/>
  </r>
  <r>
    <s v="TKT365512"/>
    <x v="23"/>
    <d v="2023-08-02T05:49:00"/>
    <s v="Service"/>
    <s v="Service Upgrade"/>
    <s v="CUST56722"/>
    <s v="Resolved"/>
    <d v="2023-06-02T00:00:00"/>
    <d v="1899-12-30T05:49:00"/>
    <d v="2023-08-02T00:00:00"/>
    <d v="1899-12-30T05:49:00"/>
    <s v="-"/>
    <s v="Jun"/>
    <s v="02-06-2023"/>
    <s v="06"/>
    <s v="2023"/>
    <x v="5"/>
  </r>
  <r>
    <s v="TKT276132"/>
    <x v="15"/>
    <s v="20-07-2023 22:56:17"/>
    <s v="Account"/>
    <s v="Account Suspension"/>
    <s v="CUST44855"/>
    <s v="Resolved"/>
    <d v="2023-09-07T00:00:00"/>
    <d v="1899-12-30T22:56:00"/>
    <s v="20-07-2023"/>
    <d v="1899-12-30T22:56:17"/>
    <s v="-"/>
    <s v="Sep"/>
    <s v="07-09-2023"/>
    <s v="09"/>
    <s v="2023"/>
    <x v="10"/>
  </r>
  <r>
    <s v="TKT136427"/>
    <x v="32"/>
    <s v="-"/>
    <s v="Technical"/>
    <s v="Software Bug"/>
    <s v="CUST70129"/>
    <s v="In Progress"/>
    <s v="26-05-2023"/>
    <d v="1899-12-30T23:31:17"/>
    <s v="-"/>
    <s v="-"/>
    <s v="-"/>
    <s v="26-05-2023"/>
    <s v="26-05-2023"/>
    <s v="05"/>
    <s v="2023"/>
    <x v="13"/>
  </r>
  <r>
    <s v="TKT856384"/>
    <x v="22"/>
    <s v="-"/>
    <s v="Account"/>
    <s v="Login Issue"/>
    <s v="CUST62589"/>
    <s v="In Progress"/>
    <d v="2021-08-02T00:00:00"/>
    <d v="1899-12-30T15:37:00"/>
    <s v="-"/>
    <s v="-"/>
    <s v="-"/>
    <s v="Aug"/>
    <s v="02-08-2021"/>
    <s v="08"/>
    <s v="2021"/>
    <x v="22"/>
  </r>
  <r>
    <s v="TKT654387"/>
    <x v="26"/>
    <d v="2023-05-10T05:19:00"/>
    <s v="Technical"/>
    <s v="Software Bug"/>
    <s v="CUST21219"/>
    <s v="Resolved"/>
    <d v="2023-12-09T00:00:00"/>
    <d v="1899-12-30T05:19:00"/>
    <d v="2023-05-10T00:00:00"/>
    <d v="1899-12-30T05:19:00"/>
    <s v="-"/>
    <s v="Dec"/>
    <s v="09-12-2023"/>
    <s v="12"/>
    <s v="2023"/>
    <x v="5"/>
  </r>
  <r>
    <s v="TKT909100"/>
    <x v="31"/>
    <d v="2021-03-10T17:44:00"/>
    <s v="Billing"/>
    <s v="Refund Request"/>
    <s v="CUST84815"/>
    <s v="Resolved"/>
    <s v="23-09-2021"/>
    <d v="1899-12-30T17:44:22"/>
    <d v="2021-03-10T00:00:00"/>
    <d v="1899-12-30T17:44:00"/>
    <s v="-"/>
    <s v="23-09-2021"/>
    <s v="23-09-2021"/>
    <s v="09"/>
    <s v="2021"/>
    <x v="14"/>
  </r>
  <r>
    <s v="TKT534330"/>
    <x v="1"/>
    <s v="-"/>
    <s v="Billing"/>
    <s v="Refund Request"/>
    <s v="CUST97819"/>
    <s v="In Progress"/>
    <s v="27-12-2021"/>
    <d v="1899-12-30T23:55:37"/>
    <s v="-"/>
    <s v="-"/>
    <s v="-"/>
    <s v="27-12-2021"/>
    <s v="27-12-2021"/>
    <s v="12"/>
    <s v="2021"/>
    <x v="13"/>
  </r>
  <r>
    <s v="TKT516595"/>
    <x v="35"/>
    <d v="2020-10-09T21:07:00"/>
    <s v="Service"/>
    <s v="Service Upgrade"/>
    <s v="CUST22033"/>
    <s v="Resolved"/>
    <s v="17-08-2020"/>
    <d v="1899-12-30T21:07:43"/>
    <d v="2020-10-09T00:00:00"/>
    <d v="1899-12-30T21:07:00"/>
    <s v="-"/>
    <s v="17-08-2020"/>
    <s v="17-08-2020"/>
    <s v="08"/>
    <s v="2020"/>
    <x v="9"/>
  </r>
  <r>
    <s v="TKT556280"/>
    <x v="20"/>
    <s v="-"/>
    <s v="Billing"/>
    <s v="Payment Failure"/>
    <s v="CUST93989"/>
    <s v="In Progress"/>
    <s v="28-01-2021"/>
    <d v="1899-12-30T21:29:59"/>
    <s v="-"/>
    <s v="-"/>
    <s v="-"/>
    <s v="28-01-2021"/>
    <s v="28-01-2021"/>
    <s v="01"/>
    <s v="2021"/>
    <x v="9"/>
  </r>
  <r>
    <s v="TKT395677"/>
    <x v="8"/>
    <s v="-"/>
    <s v="Technical"/>
    <s v="Network Problem"/>
    <s v="CUST77730"/>
    <s v="In Progress"/>
    <s v="20-06-2023"/>
    <d v="1899-12-30T05:41:27"/>
    <s v="-"/>
    <s v="-"/>
    <s v="-"/>
    <s v="20-06-2023"/>
    <s v="20-06-2023"/>
    <s v="06"/>
    <s v="2023"/>
    <x v="5"/>
  </r>
  <r>
    <s v="TKT408742"/>
    <x v="15"/>
    <s v="-"/>
    <s v="Account"/>
    <s v="Account Suspension"/>
    <s v="CUST49961"/>
    <s v="In Progress"/>
    <s v="22-08-2023"/>
    <d v="1899-12-30T08:32:20"/>
    <s v="-"/>
    <s v="-"/>
    <s v="-"/>
    <s v="22-08-2023"/>
    <s v="22-08-2023"/>
    <s v="08"/>
    <s v="2023"/>
    <x v="16"/>
  </r>
  <r>
    <s v="TKT610149"/>
    <x v="21"/>
    <s v="-"/>
    <s v="Technical"/>
    <s v="Network Problem"/>
    <s v="CUST85467"/>
    <s v="In Progress"/>
    <s v="16-01-2020"/>
    <d v="1899-12-30T01:00:17"/>
    <s v="-"/>
    <s v="-"/>
    <s v="-"/>
    <s v="16-01-2020"/>
    <s v="16-01-2020"/>
    <s v="01"/>
    <s v="2020"/>
    <x v="12"/>
  </r>
  <r>
    <s v="TKT492662"/>
    <x v="24"/>
    <s v="14-03-2020 23:49:36"/>
    <s v="Service"/>
    <s v="Service Outage"/>
    <s v="CUST94081"/>
    <s v="Resolved"/>
    <d v="2020-04-03T00:00:00"/>
    <d v="1899-12-30T23:49:00"/>
    <s v="14-03-2020"/>
    <d v="1899-12-30T23:49:36"/>
    <s v="-"/>
    <s v="Apr"/>
    <s v="03-04-2020"/>
    <s v="04"/>
    <s v="2020"/>
    <x v="13"/>
  </r>
  <r>
    <s v="TKT183026"/>
    <x v="32"/>
    <s v="18-08-2023 22:01:02"/>
    <s v="Technical"/>
    <s v="Software Bug"/>
    <s v="CUST66726"/>
    <s v="Resolved"/>
    <s v="14-08-2023"/>
    <d v="1899-12-30T22:01:02"/>
    <s v="18-08-2023"/>
    <d v="1899-12-30T22:01:02"/>
    <s v="-"/>
    <s v="14-08-2023"/>
    <s v="14-08-2023"/>
    <s v="08"/>
    <s v="2023"/>
    <x v="10"/>
  </r>
  <r>
    <s v="TKT301350"/>
    <x v="28"/>
    <d v="2024-10-06T06:36:00"/>
    <s v="Billing"/>
    <s v="Payment Failure"/>
    <s v="CUST54519"/>
    <s v="Resolved"/>
    <d v="2024-12-05T00:00:00"/>
    <d v="1899-12-30T06:36:00"/>
    <d v="2024-10-06T00:00:00"/>
    <d v="1899-12-30T06:36:00"/>
    <s v="-"/>
    <s v="Dec"/>
    <s v="05-12-2024"/>
    <s v="12"/>
    <s v="2024"/>
    <x v="15"/>
  </r>
  <r>
    <s v="TKT955334"/>
    <x v="13"/>
    <s v="-"/>
    <s v="Account"/>
    <s v="Account Suspension"/>
    <s v="CUST24474"/>
    <s v="In Progress"/>
    <d v="2021-08-07T00:00:00"/>
    <d v="1899-12-30T04:55:00"/>
    <s v="-"/>
    <s v="-"/>
    <s v="-"/>
    <s v="Aug"/>
    <s v="07-08-2021"/>
    <s v="08"/>
    <s v="2021"/>
    <x v="17"/>
  </r>
  <r>
    <s v="TKT611415"/>
    <x v="26"/>
    <s v="-"/>
    <s v="Technical"/>
    <s v="Software Bug"/>
    <s v="CUST71043"/>
    <s v="In Progress"/>
    <s v="27-10-2024"/>
    <d v="1899-12-30T22:57:04"/>
    <s v="-"/>
    <s v="-"/>
    <s v="-"/>
    <s v="27-10-2024"/>
    <s v="27-10-2024"/>
    <s v="10"/>
    <s v="2024"/>
    <x v="10"/>
  </r>
  <r>
    <s v="TKT100292"/>
    <x v="19"/>
    <s v="-"/>
    <s v="Billing"/>
    <s v="Payment Failure"/>
    <s v="CUST49437"/>
    <s v="In Progress"/>
    <d v="2022-04-01T00:00:00"/>
    <d v="1899-12-30T23:06:00"/>
    <s v="-"/>
    <s v="-"/>
    <s v="-"/>
    <s v="Apr"/>
    <s v="01-04-2022"/>
    <s v="04"/>
    <s v="2022"/>
    <x v="13"/>
  </r>
  <r>
    <s v="TKT424141"/>
    <x v="0"/>
    <s v="-"/>
    <s v="Service"/>
    <s v="Service Outage"/>
    <s v="CUST30434"/>
    <s v="In Progress"/>
    <s v="14-03-2022"/>
    <d v="1899-12-30T13:19:34"/>
    <s v="-"/>
    <s v="-"/>
    <s v="-"/>
    <s v="14-03-2022"/>
    <s v="14-03-2022"/>
    <s v="03"/>
    <s v="2022"/>
    <x v="1"/>
  </r>
  <r>
    <s v="TKT912848"/>
    <x v="0"/>
    <s v="-"/>
    <s v="Service"/>
    <s v="Service Outage"/>
    <s v="CUST61889"/>
    <s v="In Progress"/>
    <d v="2020-06-05T00:00:00"/>
    <d v="1899-12-30T09:23:00"/>
    <s v="-"/>
    <s v="-"/>
    <s v="-"/>
    <s v="Jun"/>
    <s v="05-06-2020"/>
    <s v="06"/>
    <s v="2020"/>
    <x v="23"/>
  </r>
  <r>
    <s v="TKT338697"/>
    <x v="34"/>
    <s v="25-11-2023 21:39:37"/>
    <s v="Technical"/>
    <s v="Hardware Issue"/>
    <s v="CUST48415"/>
    <s v="Resolved"/>
    <s v="22-11-2023"/>
    <d v="1899-12-30T21:39:37"/>
    <s v="25-11-2023"/>
    <d v="1899-12-30T21:39:37"/>
    <s v="-"/>
    <s v="22-11-2023"/>
    <s v="22-11-2023"/>
    <s v="11"/>
    <s v="2023"/>
    <x v="9"/>
  </r>
  <r>
    <s v="TKT662664"/>
    <x v="20"/>
    <s v="-"/>
    <s v="Billing"/>
    <s v="Payment Failure"/>
    <s v="CUST50652"/>
    <s v="Open"/>
    <d v="2023-12-11T00:00:00"/>
    <d v="1899-12-30T16:07:00"/>
    <s v="-"/>
    <s v="-"/>
    <s v="-"/>
    <s v="Dec"/>
    <s v="11-12-2023"/>
    <s v="12"/>
    <s v="2023"/>
    <x v="6"/>
  </r>
  <r>
    <s v="TKT380623"/>
    <x v="30"/>
    <s v="20-05-2024 16:40:14"/>
    <s v="Billing"/>
    <s v="Overcharge"/>
    <s v="CUST53409"/>
    <s v="Resolved"/>
    <d v="2024-02-05T00:00:00"/>
    <d v="1899-12-30T16:40:00"/>
    <s v="20-05-2024"/>
    <d v="1899-12-30T16:40:14"/>
    <s v="-"/>
    <s v="Feb"/>
    <s v="05-02-2024"/>
    <s v="02"/>
    <s v="2024"/>
    <x v="6"/>
  </r>
  <r>
    <s v="TKT920863"/>
    <x v="16"/>
    <s v="19-08-2022 12:53:36"/>
    <s v="Account"/>
    <s v="Login Issue"/>
    <s v="CUST18987"/>
    <s v="Resolved"/>
    <s v="26-07-2022"/>
    <d v="1899-12-30T12:53:36"/>
    <s v="19-08-2022"/>
    <d v="1899-12-30T12:53:36"/>
    <s v="-"/>
    <s v="26-07-2022"/>
    <s v="26-07-2022"/>
    <s v="07"/>
    <s v="2022"/>
    <x v="0"/>
  </r>
  <r>
    <s v="TKT177262"/>
    <x v="3"/>
    <d v="2023-11-10T17:56:00"/>
    <s v="Account"/>
    <s v="Account Suspension"/>
    <s v="CUST60824"/>
    <s v="Resolved"/>
    <s v="13-09-2023"/>
    <d v="1899-12-30T17:56:16"/>
    <d v="2023-11-10T00:00:00"/>
    <d v="1899-12-30T17:56:00"/>
    <s v="-"/>
    <s v="13-09-2023"/>
    <s v="13-09-2023"/>
    <s v="09"/>
    <s v="2023"/>
    <x v="14"/>
  </r>
  <r>
    <s v="TKT680229"/>
    <x v="23"/>
    <s v="-"/>
    <s v="Service"/>
    <s v="Service Upgrade"/>
    <s v="CUST21023"/>
    <s v="In Progress"/>
    <s v="26-02-2022"/>
    <d v="1899-12-30T20:07:09"/>
    <s v="-"/>
    <s v="-"/>
    <s v="-"/>
    <s v="26-02-2022"/>
    <s v="26-02-2022"/>
    <s v="02"/>
    <s v="2022"/>
    <x v="19"/>
  </r>
  <r>
    <s v="TKT888043"/>
    <x v="1"/>
    <s v="-"/>
    <s v="Billing"/>
    <s v="Refund Request"/>
    <s v="CUST86021"/>
    <s v="In Progress"/>
    <d v="2024-03-07T00:00:00"/>
    <d v="1899-12-30T23:05:00"/>
    <s v="-"/>
    <s v="-"/>
    <s v="-"/>
    <s v="Mar"/>
    <s v="07-03-2024"/>
    <s v="03"/>
    <s v="2024"/>
    <x v="13"/>
  </r>
  <r>
    <s v="TKT674321"/>
    <x v="16"/>
    <s v="-"/>
    <s v="Account"/>
    <s v="Login Issue"/>
    <s v="CUST96203"/>
    <s v="In Progress"/>
    <d v="2023-08-05T00:00:00"/>
    <d v="1899-12-30T13:33:00"/>
    <s v="-"/>
    <s v="-"/>
    <s v="-"/>
    <s v="Aug"/>
    <s v="05-08-2023"/>
    <s v="08"/>
    <s v="2023"/>
    <x v="1"/>
  </r>
  <r>
    <s v="TKT324325"/>
    <x v="35"/>
    <s v="15-02-2024 16:52:53"/>
    <s v="Service"/>
    <s v="Service Upgrade"/>
    <s v="CUST13423"/>
    <s v="Resolved"/>
    <s v="28-01-2024"/>
    <d v="1899-12-30T16:52:53"/>
    <s v="15-02-2024"/>
    <d v="1899-12-30T16:52:53"/>
    <s v="-"/>
    <s v="28-01-2024"/>
    <s v="28-01-2024"/>
    <s v="01"/>
    <s v="2024"/>
    <x v="6"/>
  </r>
  <r>
    <s v="TKT724879"/>
    <x v="13"/>
    <s v="-"/>
    <s v="Account"/>
    <s v="Account Suspension"/>
    <s v="CUST53595"/>
    <s v="In Progress"/>
    <d v="2022-05-07T00:00:00"/>
    <d v="1899-12-30T22:40:00"/>
    <s v="-"/>
    <s v="-"/>
    <s v="-"/>
    <s v="May"/>
    <s v="07-05-2022"/>
    <s v="05"/>
    <s v="2022"/>
    <x v="10"/>
  </r>
  <r>
    <s v="TKT742109"/>
    <x v="22"/>
    <s v="27-12-2020 08:05:17"/>
    <s v="Account"/>
    <s v="Login Issue"/>
    <s v="CUST97480"/>
    <s v="Resolved"/>
    <s v="25-12-2020"/>
    <d v="1899-12-30T08:05:17"/>
    <s v="27-12-2020"/>
    <d v="1899-12-30T08:05:17"/>
    <s v="-"/>
    <s v="25-12-2020"/>
    <s v="25-12-2020"/>
    <s v="12"/>
    <s v="2020"/>
    <x v="16"/>
  </r>
  <r>
    <s v="TKT300055"/>
    <x v="30"/>
    <s v="-"/>
    <s v="Billing"/>
    <s v="Overcharge"/>
    <s v="CUST57667"/>
    <s v="In Progress"/>
    <d v="2024-03-09T00:00:00"/>
    <d v="1899-12-30T14:25:00"/>
    <s v="-"/>
    <s v="-"/>
    <s v="-"/>
    <s v="Mar"/>
    <s v="09-03-2024"/>
    <s v="03"/>
    <s v="2024"/>
    <x v="11"/>
  </r>
  <r>
    <s v="TKT821823"/>
    <x v="6"/>
    <s v="-"/>
    <s v="Service"/>
    <s v="Service Outage"/>
    <s v="CUST17553"/>
    <s v="In Progress"/>
    <s v="15-06-2020"/>
    <d v="1899-12-30T10:17:01"/>
    <s v="-"/>
    <s v="-"/>
    <s v="-"/>
    <s v="15-06-2020"/>
    <s v="15-06-2020"/>
    <s v="06"/>
    <s v="2020"/>
    <x v="18"/>
  </r>
  <r>
    <s v="TKT848529"/>
    <x v="22"/>
    <s v="15-11-2022 00:43:43"/>
    <s v="Account"/>
    <s v="Login Issue"/>
    <s v="CUST82517"/>
    <s v="Resolved"/>
    <d v="2022-05-11T00:00:00"/>
    <d v="1899-12-30T00:43:00"/>
    <s v="15-11-2022"/>
    <d v="1899-12-30T00:43:43"/>
    <s v="-"/>
    <s v="May"/>
    <s v="11-05-2022"/>
    <s v="05"/>
    <s v="2022"/>
    <x v="2"/>
  </r>
  <r>
    <s v="TKT871309"/>
    <x v="31"/>
    <s v="-"/>
    <s v="Billing"/>
    <s v="Refund Request"/>
    <s v="CUST66760"/>
    <s v="In Progress"/>
    <s v="23-07-2022"/>
    <d v="1899-12-30T16:01:57"/>
    <s v="-"/>
    <s v="-"/>
    <s v="-"/>
    <s v="23-07-2022"/>
    <s v="23-07-2022"/>
    <s v="07"/>
    <s v="2022"/>
    <x v="6"/>
  </r>
  <r>
    <s v="TKT776585"/>
    <x v="19"/>
    <s v="-"/>
    <s v="Billing"/>
    <s v="Payment Failure"/>
    <s v="CUST19542"/>
    <s v="Open"/>
    <d v="2023-06-06T00:00:00"/>
    <d v="1899-12-30T20:01:00"/>
    <s v="-"/>
    <s v="-"/>
    <s v="-"/>
    <s v="Jun"/>
    <s v="06-06-2023"/>
    <s v="06"/>
    <s v="2023"/>
    <x v="19"/>
  </r>
  <r>
    <s v="TKT495891"/>
    <x v="24"/>
    <d v="2023-11-07T16:59:00"/>
    <s v="Service"/>
    <s v="Service Outage"/>
    <s v="CUST65789"/>
    <s v="Resolved"/>
    <s v="17-06-2023"/>
    <d v="1899-12-30T16:59:23"/>
    <d v="2023-11-07T00:00:00"/>
    <d v="1899-12-30T16:59:00"/>
    <s v="-"/>
    <s v="17-06-2023"/>
    <s v="17-06-2023"/>
    <s v="06"/>
    <s v="2023"/>
    <x v="6"/>
  </r>
  <r>
    <s v="TKT851960"/>
    <x v="6"/>
    <s v="-"/>
    <s v="Service"/>
    <s v="Service Outage"/>
    <s v="CUST54180"/>
    <s v="Open"/>
    <s v="21-05-2023"/>
    <d v="1899-12-30T14:35:58"/>
    <s v="-"/>
    <s v="-"/>
    <s v="-"/>
    <s v="21-05-2023"/>
    <s v="21-05-2023"/>
    <s v="05"/>
    <s v="2023"/>
    <x v="11"/>
  </r>
  <r>
    <s v="TKT193503"/>
    <x v="30"/>
    <s v="-"/>
    <s v="Billing"/>
    <s v="Overcharge"/>
    <s v="CUST40725"/>
    <s v="Open"/>
    <s v="13-10-2020"/>
    <d v="1899-12-30T20:05:58"/>
    <s v="-"/>
    <s v="-"/>
    <s v="-"/>
    <s v="13-10-2020"/>
    <s v="13-10-2020"/>
    <s v="10"/>
    <s v="2020"/>
    <x v="19"/>
  </r>
  <r>
    <s v="TKT960085"/>
    <x v="6"/>
    <s v="-"/>
    <s v="Service"/>
    <s v="Service Outage"/>
    <s v="CUST48049"/>
    <s v="Open"/>
    <s v="27-10-2023"/>
    <d v="1899-12-30T18:25:09"/>
    <s v="-"/>
    <s v="-"/>
    <s v="-"/>
    <s v="27-10-2023"/>
    <s v="27-10-2023"/>
    <s v="10"/>
    <s v="2023"/>
    <x v="3"/>
  </r>
  <r>
    <s v="TKT989644"/>
    <x v="20"/>
    <s v="-"/>
    <s v="Billing"/>
    <s v="Payment Failure"/>
    <s v="CUST21252"/>
    <s v="In Progress"/>
    <d v="2023-11-02T00:00:00"/>
    <d v="1899-12-30T02:18:00"/>
    <s v="-"/>
    <s v="-"/>
    <s v="-"/>
    <s v="Nov"/>
    <s v="02-11-2023"/>
    <s v="11"/>
    <s v="2023"/>
    <x v="7"/>
  </r>
  <r>
    <s v="TKT904820"/>
    <x v="19"/>
    <s v="13-10-2021 11:08:16"/>
    <s v="Billing"/>
    <s v="Payment Failure"/>
    <s v="CUST43996"/>
    <s v="Resolved"/>
    <d v="2021-09-10T00:00:00"/>
    <d v="1899-12-30T11:08:00"/>
    <s v="13-10-2021"/>
    <d v="1899-12-30T11:08:16"/>
    <s v="-"/>
    <s v="Sep"/>
    <s v="10-09-2021"/>
    <s v="09"/>
    <s v="2021"/>
    <x v="21"/>
  </r>
  <r>
    <s v="TKT199171"/>
    <x v="24"/>
    <s v="-"/>
    <s v="Service"/>
    <s v="Service Outage"/>
    <s v="CUST76274"/>
    <s v="Open"/>
    <s v="25-08-2023"/>
    <d v="1899-12-30T02:07:23"/>
    <s v="-"/>
    <s v="-"/>
    <s v="-"/>
    <s v="25-08-2023"/>
    <s v="25-08-2023"/>
    <s v="08"/>
    <s v="2023"/>
    <x v="7"/>
  </r>
  <r>
    <s v="TKT464024"/>
    <x v="1"/>
    <s v="19-04-2024 03:33:06"/>
    <s v="Billing"/>
    <s v="Refund Request"/>
    <s v="CUST17675"/>
    <s v="Resolved"/>
    <d v="2024-07-04T00:00:00"/>
    <d v="1899-12-30T03:33:00"/>
    <s v="19-04-2024"/>
    <d v="1899-12-30T03:33:06"/>
    <s v="-"/>
    <s v="Jul"/>
    <s v="04-07-2024"/>
    <s v="07"/>
    <s v="2024"/>
    <x v="8"/>
  </r>
  <r>
    <s v="TKT129788"/>
    <x v="33"/>
    <s v="27-12-2022 22:49:42"/>
    <s v="Technical"/>
    <s v="Network Problem"/>
    <s v="CUST17655"/>
    <s v="Resolved"/>
    <s v="16-12-2022"/>
    <d v="1899-12-30T22:49:42"/>
    <s v="27-12-2022"/>
    <d v="1899-12-30T22:49:42"/>
    <s v="-"/>
    <s v="16-12-2022"/>
    <s v="16-12-2022"/>
    <s v="12"/>
    <s v="2022"/>
    <x v="10"/>
  </r>
  <r>
    <s v="TKT515707"/>
    <x v="21"/>
    <d v="2020-03-04T07:32:00"/>
    <s v="Technical"/>
    <s v="Network Problem"/>
    <s v="CUST14685"/>
    <s v="Resolved"/>
    <s v="26-03-2020"/>
    <d v="1899-12-30T07:32:40"/>
    <d v="2020-03-04T00:00:00"/>
    <d v="1899-12-30T07:32:00"/>
    <s v="-"/>
    <s v="26-03-2020"/>
    <s v="26-03-2020"/>
    <s v="03"/>
    <s v="2020"/>
    <x v="4"/>
  </r>
  <r>
    <s v="TKT180878"/>
    <x v="3"/>
    <s v="-"/>
    <s v="Account"/>
    <s v="Account Suspension"/>
    <s v="CUST76812"/>
    <s v="Open"/>
    <s v="30-01-2020"/>
    <d v="1899-12-30T17:15:38"/>
    <s v="-"/>
    <s v="-"/>
    <s v="-"/>
    <s v="30-01-2020"/>
    <s v="30-01-2020"/>
    <s v="01"/>
    <s v="2020"/>
    <x v="14"/>
  </r>
  <r>
    <s v="TKT940869"/>
    <x v="29"/>
    <s v="-"/>
    <s v="Service"/>
    <s v="Service Upgrade"/>
    <s v="CUST67060"/>
    <s v="In Progress"/>
    <d v="2024-10-07T00:00:00"/>
    <d v="1899-12-30T05:55:00"/>
    <s v="-"/>
    <s v="-"/>
    <s v="-"/>
    <s v="Oct"/>
    <s v="07-10-2024"/>
    <s v="10"/>
    <s v="2024"/>
    <x v="5"/>
  </r>
  <r>
    <s v="TKT303229"/>
    <x v="22"/>
    <s v="-"/>
    <s v="Account"/>
    <s v="Login Issue"/>
    <s v="CUST73076"/>
    <s v="Open"/>
    <d v="2022-06-04T00:00:00"/>
    <d v="1899-12-30T05:24:00"/>
    <s v="-"/>
    <s v="-"/>
    <s v="-"/>
    <s v="Jun"/>
    <s v="04-06-2022"/>
    <s v="06"/>
    <s v="2022"/>
    <x v="5"/>
  </r>
  <r>
    <s v="TKT430313"/>
    <x v="13"/>
    <s v="-"/>
    <s v="Account"/>
    <s v="Account Suspension"/>
    <s v="CUST67527"/>
    <s v="Open"/>
    <s v="22-05-2021"/>
    <d v="1899-12-30T03:44:04"/>
    <s v="-"/>
    <s v="-"/>
    <s v="-"/>
    <s v="22-05-2021"/>
    <s v="22-05-2021"/>
    <s v="05"/>
    <s v="2021"/>
    <x v="8"/>
  </r>
  <r>
    <s v="TKT384713"/>
    <x v="15"/>
    <s v="-"/>
    <s v="Account"/>
    <s v="Account Suspension"/>
    <s v="CUST92883"/>
    <s v="In Progress"/>
    <s v="25-05-2024"/>
    <d v="1899-12-30T22:55:55"/>
    <s v="-"/>
    <s v="-"/>
    <s v="-"/>
    <s v="25-05-2024"/>
    <s v="25-05-2024"/>
    <s v="05"/>
    <s v="2024"/>
    <x v="10"/>
  </r>
  <r>
    <s v="TKT129175"/>
    <x v="1"/>
    <s v="-"/>
    <s v="Billing"/>
    <s v="Refund Request"/>
    <s v="CUST95344"/>
    <s v="In Progress"/>
    <s v="30-03-2020"/>
    <d v="1899-12-30T04:30:48"/>
    <s v="-"/>
    <s v="-"/>
    <s v="-"/>
    <s v="30-03-2020"/>
    <s v="30-03-2020"/>
    <s v="03"/>
    <s v="2020"/>
    <x v="17"/>
  </r>
  <r>
    <s v="TKT762412"/>
    <x v="31"/>
    <s v="-"/>
    <s v="Billing"/>
    <s v="Refund Request"/>
    <s v="CUST60150"/>
    <s v="Open"/>
    <d v="2020-05-05T00:00:00"/>
    <d v="1899-12-30T04:09:00"/>
    <s v="-"/>
    <s v="-"/>
    <s v="-"/>
    <s v="May"/>
    <s v="05-05-2020"/>
    <s v="05"/>
    <s v="2020"/>
    <x v="17"/>
  </r>
  <r>
    <s v="TKT788168"/>
    <x v="20"/>
    <s v="-"/>
    <s v="Billing"/>
    <s v="Payment Failure"/>
    <s v="CUST45998"/>
    <s v="Open"/>
    <s v="18-01-2021"/>
    <d v="1899-12-30T03:00:19"/>
    <s v="-"/>
    <s v="-"/>
    <s v="-"/>
    <s v="18-01-2021"/>
    <s v="18-01-2021"/>
    <s v="01"/>
    <s v="2021"/>
    <x v="8"/>
  </r>
  <r>
    <s v="TKT208853"/>
    <x v="27"/>
    <s v="-"/>
    <s v="Account"/>
    <s v="Login Issue"/>
    <s v="CUST47251"/>
    <s v="In Progress"/>
    <d v="2022-08-10T00:00:00"/>
    <d v="1899-12-30T15:22:00"/>
    <s v="-"/>
    <s v="-"/>
    <s v="-"/>
    <s v="Aug"/>
    <s v="10-08-2022"/>
    <s v="08"/>
    <s v="2022"/>
    <x v="22"/>
  </r>
  <r>
    <s v="TKT675679"/>
    <x v="25"/>
    <s v="23-03-2024 04:17:47"/>
    <s v="Service"/>
    <s v="Slow Service"/>
    <s v="CUST44767"/>
    <s v="Resolved"/>
    <d v="2024-11-03T00:00:00"/>
    <d v="1899-12-30T04:17:00"/>
    <s v="23-03-2024"/>
    <d v="1899-12-30T04:17:47"/>
    <s v="-"/>
    <s v="Nov"/>
    <s v="03-11-2024"/>
    <s v="11"/>
    <s v="2024"/>
    <x v="17"/>
  </r>
  <r>
    <s v="TKT521481"/>
    <x v="3"/>
    <s v="-"/>
    <s v="Account"/>
    <s v="Account Suspension"/>
    <s v="CUST20443"/>
    <s v="Open"/>
    <s v="23-12-2021"/>
    <d v="1899-12-30T17:29:29"/>
    <s v="-"/>
    <s v="-"/>
    <s v="-"/>
    <s v="23-12-2021"/>
    <s v="23-12-2021"/>
    <s v="12"/>
    <s v="2021"/>
    <x v="14"/>
  </r>
  <r>
    <s v="TKT279766"/>
    <x v="7"/>
    <s v="20-08-2020 00:50:31"/>
    <s v="Technical"/>
    <s v="Software Bug"/>
    <s v="CUST11781"/>
    <s v="Resolved"/>
    <d v="2020-02-08T00:00:00"/>
    <d v="1899-12-30T00:50:00"/>
    <s v="20-08-2020"/>
    <d v="1899-12-30T00:50:31"/>
    <s v="-"/>
    <s v="Feb"/>
    <s v="08-02-2020"/>
    <s v="02"/>
    <s v="2020"/>
    <x v="2"/>
  </r>
  <r>
    <s v="TKT835611"/>
    <x v="0"/>
    <s v="-"/>
    <s v="Service"/>
    <s v="Service Outage"/>
    <s v="CUST85225"/>
    <s v="Open"/>
    <s v="30-06-2024"/>
    <d v="1899-12-30T19:38:49"/>
    <s v="-"/>
    <s v="-"/>
    <s v="-"/>
    <s v="30-06-2024"/>
    <s v="30-06-2024"/>
    <s v="06"/>
    <s v="2024"/>
    <x v="20"/>
  </r>
  <r>
    <s v="TKT366229"/>
    <x v="1"/>
    <d v="2022-08-11T16:06:00"/>
    <s v="Billing"/>
    <s v="Refund Request"/>
    <s v="CUST58558"/>
    <s v="Resolved"/>
    <d v="2022-12-10T00:00:00"/>
    <d v="1899-12-30T16:06:00"/>
    <d v="2022-08-11T00:00:00"/>
    <d v="1899-12-30T16:06:00"/>
    <s v="-"/>
    <s v="Dec"/>
    <s v="10-12-2022"/>
    <s v="12"/>
    <s v="2022"/>
    <x v="6"/>
  </r>
  <r>
    <s v="TKT929349"/>
    <x v="6"/>
    <s v="-"/>
    <s v="Service"/>
    <s v="Service Outage"/>
    <s v="CUST48732"/>
    <s v="Open"/>
    <d v="2021-11-08T00:00:00"/>
    <d v="1899-12-30T06:02:00"/>
    <s v="-"/>
    <s v="-"/>
    <s v="-"/>
    <s v="Nov"/>
    <s v="08-11-2021"/>
    <s v="11"/>
    <s v="2021"/>
    <x v="15"/>
  </r>
  <r>
    <s v="TKT708581"/>
    <x v="34"/>
    <d v="2023-06-01T04:16:00"/>
    <s v="Technical"/>
    <s v="Hardware Issue"/>
    <s v="CUST96461"/>
    <s v="Resolved"/>
    <s v="30-12-2022"/>
    <d v="1899-12-30T04:16:52"/>
    <d v="2023-06-01T00:00:00"/>
    <d v="1899-12-30T04:16:00"/>
    <s v="-"/>
    <s v="30-12-2022"/>
    <s v="30-12-2022"/>
    <s v="12"/>
    <s v="2022"/>
    <x v="17"/>
  </r>
  <r>
    <s v="TKT469232"/>
    <x v="19"/>
    <d v="2020-11-10T23:32:00"/>
    <s v="Billing"/>
    <s v="Payment Failure"/>
    <s v="CUST61616"/>
    <s v="Resolved"/>
    <s v="21-09-2020"/>
    <d v="1899-12-30T23:32:08"/>
    <d v="2020-11-10T00:00:00"/>
    <d v="1899-12-30T23:32:00"/>
    <s v="-"/>
    <s v="21-09-2020"/>
    <s v="21-09-2020"/>
    <s v="09"/>
    <s v="2020"/>
    <x v="13"/>
  </r>
  <r>
    <s v="TKT426317"/>
    <x v="32"/>
    <s v="-"/>
    <s v="Technical"/>
    <s v="Software Bug"/>
    <s v="CUST12307"/>
    <s v="Open"/>
    <s v="13-03-2021"/>
    <d v="1899-12-30T03:31:22"/>
    <s v="-"/>
    <s v="-"/>
    <s v="-"/>
    <s v="13-03-2021"/>
    <s v="13-03-2021"/>
    <s v="03"/>
    <s v="2021"/>
    <x v="8"/>
  </r>
  <r>
    <s v="TKT530986"/>
    <x v="15"/>
    <s v="-"/>
    <s v="Account"/>
    <s v="Account Suspension"/>
    <s v="CUST88718"/>
    <s v="In Progress"/>
    <s v="25-05-2022"/>
    <d v="1899-12-30T12:42:14"/>
    <s v="-"/>
    <s v="-"/>
    <s v="-"/>
    <s v="25-05-2022"/>
    <s v="25-05-2022"/>
    <s v="05"/>
    <s v="2022"/>
    <x v="0"/>
  </r>
  <r>
    <s v="TKT901948"/>
    <x v="30"/>
    <d v="2023-10-11T02:14:00"/>
    <s v="Billing"/>
    <s v="Overcharge"/>
    <s v="CUST34483"/>
    <s v="Resolved"/>
    <s v="27-10-2023"/>
    <d v="1899-12-30T02:14:19"/>
    <d v="2023-10-11T00:00:00"/>
    <d v="1899-12-30T02:14:00"/>
    <s v="-"/>
    <s v="27-10-2023"/>
    <s v="27-10-2023"/>
    <s v="10"/>
    <s v="2023"/>
    <x v="7"/>
  </r>
  <r>
    <s v="TKT631056"/>
    <x v="16"/>
    <d v="2021-12-11T16:19:00"/>
    <s v="Account"/>
    <s v="Login Issue"/>
    <s v="CUST55831"/>
    <s v="Resolved"/>
    <s v="18-10-2021"/>
    <d v="1899-12-30T16:19:34"/>
    <d v="2021-12-11T00:00:00"/>
    <d v="1899-12-30T16:19:00"/>
    <s v="-"/>
    <s v="18-10-2021"/>
    <s v="18-10-2021"/>
    <s v="10"/>
    <s v="2021"/>
    <x v="6"/>
  </r>
  <r>
    <s v="TKT440493"/>
    <x v="20"/>
    <s v="-"/>
    <s v="Billing"/>
    <s v="Payment Failure"/>
    <s v="CUST29344"/>
    <s v="In Progress"/>
    <d v="2020-04-02T00:00:00"/>
    <d v="1899-12-30T01:24:00"/>
    <s v="-"/>
    <s v="-"/>
    <s v="-"/>
    <s v="Apr"/>
    <s v="02-04-2020"/>
    <s v="04"/>
    <s v="2020"/>
    <x v="12"/>
  </r>
  <r>
    <s v="TKT225226"/>
    <x v="3"/>
    <d v="2024-02-08T20:04:00"/>
    <s v="Account"/>
    <s v="Account Suspension"/>
    <s v="CUST70490"/>
    <s v="Resolved"/>
    <s v="19-07-2024"/>
    <d v="1899-12-30T20:04:53"/>
    <d v="2024-02-08T00:00:00"/>
    <d v="1899-12-30T20:04:00"/>
    <s v="-"/>
    <s v="19-07-2024"/>
    <s v="19-07-2024"/>
    <s v="07"/>
    <s v="2024"/>
    <x v="19"/>
  </r>
  <r>
    <s v="TKT980088"/>
    <x v="6"/>
    <s v="-"/>
    <s v="Service"/>
    <s v="Service Outage"/>
    <s v="CUST38596"/>
    <s v="Open"/>
    <s v="27-01-2023"/>
    <d v="1899-12-30T21:16:38"/>
    <s v="-"/>
    <s v="-"/>
    <s v="-"/>
    <s v="27-01-2023"/>
    <s v="27-01-2023"/>
    <s v="01"/>
    <s v="2023"/>
    <x v="9"/>
  </r>
  <r>
    <s v="TKT952382"/>
    <x v="6"/>
    <s v="21-10-2023 09:35:35"/>
    <s v="Service"/>
    <s v="Service Outage"/>
    <s v="CUST99073"/>
    <s v="Resolved"/>
    <s v="19-10-2023"/>
    <d v="1899-12-30T09:35:35"/>
    <s v="21-10-2023"/>
    <d v="1899-12-30T09:35:35"/>
    <s v="-"/>
    <s v="19-10-2023"/>
    <s v="19-10-2023"/>
    <s v="10"/>
    <s v="2023"/>
    <x v="23"/>
  </r>
  <r>
    <s v="TKT441948"/>
    <x v="14"/>
    <s v="25-03-2024 21:00:10"/>
    <s v="Service"/>
    <s v="Slow Service"/>
    <s v="CUST66580"/>
    <s v="Resolved"/>
    <d v="2024-01-03T00:00:00"/>
    <d v="1899-12-30T21:00:00"/>
    <s v="25-03-2024"/>
    <d v="1899-12-30T21:00:10"/>
    <s v="-"/>
    <s v="Jan"/>
    <s v="03-01-2024"/>
    <s v="01"/>
    <s v="2024"/>
    <x v="9"/>
  </r>
  <r>
    <s v="TKT583693"/>
    <x v="26"/>
    <s v="22-07-2020 22:51:46"/>
    <s v="Technical"/>
    <s v="Software Bug"/>
    <s v="CUST85267"/>
    <s v="Resolved"/>
    <s v="25-06-2020"/>
    <d v="1899-12-30T22:51:46"/>
    <s v="22-07-2020"/>
    <d v="1899-12-30T22:51:46"/>
    <s v="-"/>
    <s v="25-06-2020"/>
    <s v="25-06-2020"/>
    <s v="06"/>
    <s v="2020"/>
    <x v="10"/>
  </r>
  <r>
    <s v="TKT440107"/>
    <x v="1"/>
    <s v="-"/>
    <s v="Billing"/>
    <s v="Refund Request"/>
    <s v="CUST85613"/>
    <s v="In Progress"/>
    <s v="14-05-2021"/>
    <d v="1899-12-30T12:42:20"/>
    <s v="-"/>
    <s v="-"/>
    <s v="-"/>
    <s v="14-05-2021"/>
    <s v="14-05-2021"/>
    <s v="05"/>
    <s v="2021"/>
    <x v="0"/>
  </r>
  <r>
    <s v="TKT491135"/>
    <x v="34"/>
    <s v="-"/>
    <s v="Technical"/>
    <s v="Hardware Issue"/>
    <s v="CUST77232"/>
    <s v="In Progress"/>
    <d v="2020-12-11T00:00:00"/>
    <d v="1899-12-30T04:47:00"/>
    <s v="-"/>
    <s v="-"/>
    <s v="-"/>
    <s v="Dec"/>
    <s v="11-12-2020"/>
    <s v="12"/>
    <s v="2020"/>
    <x v="17"/>
  </r>
  <r>
    <s v="TKT232351"/>
    <x v="8"/>
    <d v="2024-05-08T05:43:00"/>
    <s v="Technical"/>
    <s v="Network Problem"/>
    <s v="CUST61462"/>
    <s v="Resolved"/>
    <s v="25-07-2024"/>
    <d v="1899-12-30T05:43:55"/>
    <d v="2024-05-08T00:00:00"/>
    <d v="1899-12-30T05:43:00"/>
    <s v="-"/>
    <s v="25-07-2024"/>
    <s v="25-07-2024"/>
    <s v="07"/>
    <s v="2024"/>
    <x v="5"/>
  </r>
  <r>
    <s v="TKT528893"/>
    <x v="5"/>
    <s v="-"/>
    <s v="Technical"/>
    <s v="Hardware Issue"/>
    <s v="CUST20098"/>
    <s v="In Progress"/>
    <s v="20-12-2021"/>
    <d v="1899-12-30T16:31:00"/>
    <s v="-"/>
    <s v="-"/>
    <s v="-"/>
    <s v="20-12-2021"/>
    <s v="20-12-2021"/>
    <s v="12"/>
    <s v="2021"/>
    <x v="6"/>
  </r>
  <r>
    <s v="TKT624179"/>
    <x v="28"/>
    <d v="2024-10-05T11:47:00"/>
    <s v="Billing"/>
    <s v="Payment Failure"/>
    <s v="CUST85212"/>
    <s v="Resolved"/>
    <d v="2024-10-04T00:00:00"/>
    <d v="1899-12-30T11:47:00"/>
    <d v="2024-10-05T00:00:00"/>
    <d v="1899-12-30T11:47:00"/>
    <s v="-"/>
    <s v="Oct"/>
    <s v="04-10-2024"/>
    <s v="10"/>
    <s v="2024"/>
    <x v="21"/>
  </r>
  <r>
    <s v="TKT664458"/>
    <x v="2"/>
    <d v="2023-07-04T10:33:00"/>
    <s v="Billing"/>
    <s v="Overcharge"/>
    <s v="CUST18493"/>
    <s v="Resolved"/>
    <d v="2023-11-03T00:00:00"/>
    <d v="1899-12-30T10:33:00"/>
    <d v="2023-07-04T00:00:00"/>
    <d v="1899-12-30T10:33:00"/>
    <s v="-"/>
    <s v="Nov"/>
    <s v="03-11-2023"/>
    <s v="11"/>
    <s v="2023"/>
    <x v="18"/>
  </r>
  <r>
    <s v="TKT388398"/>
    <x v="13"/>
    <s v="-"/>
    <s v="Account"/>
    <s v="Account Suspension"/>
    <s v="CUST94227"/>
    <s v="Open"/>
    <s v="27-03-2024"/>
    <d v="1899-12-30T15:16:38"/>
    <s v="-"/>
    <s v="-"/>
    <s v="-"/>
    <s v="27-03-2024"/>
    <s v="27-03-2024"/>
    <s v="03"/>
    <s v="2024"/>
    <x v="22"/>
  </r>
  <r>
    <s v="TKT944261"/>
    <x v="19"/>
    <s v="-"/>
    <s v="Billing"/>
    <s v="Payment Failure"/>
    <s v="CUST92260"/>
    <s v="Open"/>
    <s v="23-02-2020"/>
    <d v="1899-12-30T20:04:55"/>
    <s v="-"/>
    <s v="-"/>
    <s v="-"/>
    <s v="23-02-2020"/>
    <s v="23-02-2020"/>
    <s v="02"/>
    <s v="2020"/>
    <x v="19"/>
  </r>
  <r>
    <s v="TKT211962"/>
    <x v="13"/>
    <s v="-"/>
    <s v="Account"/>
    <s v="Account Suspension"/>
    <s v="CUST58785"/>
    <s v="Open"/>
    <s v="27-03-2022"/>
    <d v="1899-12-30T05:27:31"/>
    <s v="-"/>
    <s v="-"/>
    <s v="-"/>
    <s v="27-03-2022"/>
    <s v="27-03-2022"/>
    <s v="03"/>
    <s v="2022"/>
    <x v="5"/>
  </r>
  <r>
    <s v="TKT777464"/>
    <x v="4"/>
    <s v="26-06-2024 11:06:34"/>
    <s v="Account"/>
    <s v="Password Reset"/>
    <s v="CUST31434"/>
    <s v="Resolved"/>
    <s v="15-06-2024"/>
    <d v="1899-12-30T11:06:34"/>
    <s v="26-06-2024"/>
    <d v="1899-12-30T11:06:34"/>
    <s v="-"/>
    <s v="15-06-2024"/>
    <s v="15-06-2024"/>
    <s v="06"/>
    <s v="2024"/>
    <x v="21"/>
  </r>
  <r>
    <s v="TKT857800"/>
    <x v="5"/>
    <s v="-"/>
    <s v="Technical"/>
    <s v="Hardware Issue"/>
    <s v="CUST59073"/>
    <s v="Open"/>
    <d v="2020-11-03T00:00:00"/>
    <d v="1899-12-30T09:53:00"/>
    <s v="-"/>
    <s v="-"/>
    <s v="-"/>
    <s v="Nov"/>
    <s v="03-11-2020"/>
    <s v="11"/>
    <s v="2020"/>
    <x v="23"/>
  </r>
  <r>
    <s v="TKT505172"/>
    <x v="5"/>
    <s v="-"/>
    <s v="Technical"/>
    <s v="Hardware Issue"/>
    <s v="CUST70223"/>
    <s v="Open"/>
    <s v="14-01-2023"/>
    <d v="1899-12-30T12:44:14"/>
    <s v="-"/>
    <s v="-"/>
    <s v="-"/>
    <s v="14-01-2023"/>
    <s v="14-01-2023"/>
    <s v="01"/>
    <s v="2023"/>
    <x v="0"/>
  </r>
  <r>
    <s v="TKT418794"/>
    <x v="3"/>
    <s v="-"/>
    <s v="Account"/>
    <s v="Account Suspension"/>
    <s v="CUST97484"/>
    <s v="Open"/>
    <s v="24-06-2024"/>
    <d v="1899-12-30T22:24:59"/>
    <s v="-"/>
    <s v="-"/>
    <s v="-"/>
    <s v="24-06-2024"/>
    <s v="24-06-2024"/>
    <s v="06"/>
    <s v="2024"/>
    <x v="10"/>
  </r>
  <r>
    <s v="TKT312676"/>
    <x v="18"/>
    <s v="-"/>
    <s v="Account"/>
    <s v="Password Reset"/>
    <s v="CUST48441"/>
    <s v="In Progress"/>
    <s v="28-06-2021"/>
    <d v="1899-12-30T07:10:12"/>
    <s v="-"/>
    <s v="-"/>
    <s v="-"/>
    <s v="28-06-2021"/>
    <s v="28-06-2021"/>
    <s v="06"/>
    <s v="2021"/>
    <x v="4"/>
  </r>
  <r>
    <s v="TKT228162"/>
    <x v="21"/>
    <s v="-"/>
    <s v="Technical"/>
    <s v="Network Problem"/>
    <s v="CUST59536"/>
    <s v="Open"/>
    <d v="2020-07-09T00:00:00"/>
    <d v="1899-12-30T08:40:00"/>
    <s v="-"/>
    <s v="-"/>
    <s v="-"/>
    <s v="Jul"/>
    <s v="09-07-2020"/>
    <s v="07"/>
    <s v="2020"/>
    <x v="16"/>
  </r>
  <r>
    <s v="TKT926995"/>
    <x v="10"/>
    <s v="-"/>
    <s v="Account"/>
    <s v="Password Reset"/>
    <s v="CUST65001"/>
    <s v="Open"/>
    <d v="2021-02-12T00:00:00"/>
    <d v="1899-12-30T22:29:00"/>
    <s v="-"/>
    <s v="-"/>
    <s v="-"/>
    <s v="Feb"/>
    <s v="12-02-2021"/>
    <s v="02"/>
    <s v="2021"/>
    <x v="10"/>
  </r>
  <r>
    <s v="TKT445245"/>
    <x v="12"/>
    <s v="23-10-2023 05:46:47"/>
    <s v="Billing"/>
    <s v="Refund Request"/>
    <s v="CUST24140"/>
    <s v="Resolved"/>
    <s v="20-10-2023"/>
    <d v="1899-12-30T05:46:47"/>
    <s v="23-10-2023"/>
    <d v="1899-12-30T05:46:47"/>
    <s v="-"/>
    <s v="20-10-2023"/>
    <s v="20-10-2023"/>
    <s v="10"/>
    <s v="2023"/>
    <x v="5"/>
  </r>
  <r>
    <s v="TKT890434"/>
    <x v="23"/>
    <s v="-"/>
    <s v="Service"/>
    <s v="Service Upgrade"/>
    <s v="CUST63895"/>
    <s v="Open"/>
    <d v="2023-03-06T00:00:00"/>
    <d v="1899-12-30T15:35:00"/>
    <s v="-"/>
    <s v="-"/>
    <s v="-"/>
    <s v="Mar"/>
    <s v="06-03-2023"/>
    <s v="03"/>
    <s v="2023"/>
    <x v="22"/>
  </r>
  <r>
    <s v="TKT577895"/>
    <x v="0"/>
    <s v="14-08-2024 07:59:31"/>
    <s v="Service"/>
    <s v="Service Outage"/>
    <s v="CUST23227"/>
    <s v="Resolved"/>
    <s v="20-07-2024"/>
    <d v="1899-12-30T07:59:31"/>
    <s v="14-08-2024"/>
    <d v="1899-12-30T07:59:31"/>
    <s v="-"/>
    <s v="20-07-2024"/>
    <s v="20-07-2024"/>
    <s v="07"/>
    <s v="2024"/>
    <x v="4"/>
  </r>
  <r>
    <s v="TKT653846"/>
    <x v="27"/>
    <s v="-"/>
    <s v="Account"/>
    <s v="Login Issue"/>
    <s v="CUST73832"/>
    <s v="In Progress"/>
    <s v="29-05-2020"/>
    <d v="1899-12-30T12:44:14"/>
    <s v="-"/>
    <s v="-"/>
    <s v="-"/>
    <s v="29-05-2020"/>
    <s v="29-05-2020"/>
    <s v="05"/>
    <s v="2020"/>
    <x v="0"/>
  </r>
  <r>
    <s v="TKT865740"/>
    <x v="31"/>
    <s v="14-01-2022 22:14:52"/>
    <s v="Billing"/>
    <s v="Refund Request"/>
    <s v="CUST72792"/>
    <s v="Resolved"/>
    <s v="27-12-2021"/>
    <d v="1899-12-30T22:14:52"/>
    <s v="14-01-2022"/>
    <d v="1899-12-30T22:14:52"/>
    <s v="-"/>
    <s v="27-12-2021"/>
    <s v="27-12-2021"/>
    <s v="12"/>
    <s v="2021"/>
    <x v="10"/>
  </r>
  <r>
    <s v="TKT227687"/>
    <x v="23"/>
    <d v="2023-03-08T12:21:00"/>
    <s v="Service"/>
    <s v="Service Upgrade"/>
    <s v="CUST56821"/>
    <s v="Resolved"/>
    <s v="23-07-2023"/>
    <d v="1899-12-30T12:21:10"/>
    <d v="2023-03-08T00:00:00"/>
    <d v="1899-12-30T12:21:00"/>
    <s v="-"/>
    <s v="23-07-2023"/>
    <s v="23-07-2023"/>
    <s v="07"/>
    <s v="2023"/>
    <x v="0"/>
  </r>
  <r>
    <s v="TKT320871"/>
    <x v="0"/>
    <s v="-"/>
    <s v="Service"/>
    <s v="Service Outage"/>
    <s v="CUST83741"/>
    <s v="Open"/>
    <s v="26-03-2022"/>
    <d v="1899-12-30T01:27:27"/>
    <s v="-"/>
    <s v="-"/>
    <s v="-"/>
    <s v="26-03-2022"/>
    <s v="26-03-2022"/>
    <s v="03"/>
    <s v="2022"/>
    <x v="12"/>
  </r>
  <r>
    <s v="TKT223297"/>
    <x v="13"/>
    <s v="-"/>
    <s v="Account"/>
    <s v="Account Suspension"/>
    <s v="CUST52393"/>
    <s v="In Progress"/>
    <d v="2021-07-08T00:00:00"/>
    <d v="1899-12-30T19:40:00"/>
    <s v="-"/>
    <s v="-"/>
    <s v="-"/>
    <s v="Jul"/>
    <s v="08-07-2021"/>
    <s v="07"/>
    <s v="2021"/>
    <x v="20"/>
  </r>
  <r>
    <s v="TKT567853"/>
    <x v="22"/>
    <s v="-"/>
    <s v="Account"/>
    <s v="Login Issue"/>
    <s v="CUST23221"/>
    <s v="In Progress"/>
    <d v="2021-06-06T00:00:00"/>
    <d v="1899-12-30T02:58:00"/>
    <s v="-"/>
    <s v="-"/>
    <s v="-"/>
    <s v="Jun"/>
    <s v="06-06-2021"/>
    <s v="06"/>
    <s v="2021"/>
    <x v="7"/>
  </r>
  <r>
    <s v="TKT445526"/>
    <x v="26"/>
    <d v="2023-03-01T19:52:00"/>
    <s v="Technical"/>
    <s v="Software Bug"/>
    <s v="CUST95546"/>
    <s v="Resolved"/>
    <s v="30-12-2022"/>
    <d v="1899-12-30T19:52:19"/>
    <d v="2023-03-01T00:00:00"/>
    <d v="1899-12-30T19:52:00"/>
    <s v="-"/>
    <s v="30-12-2022"/>
    <s v="30-12-2022"/>
    <s v="12"/>
    <s v="2022"/>
    <x v="20"/>
  </r>
  <r>
    <s v="TKT381335"/>
    <x v="9"/>
    <s v="-"/>
    <s v="Technical"/>
    <s v="Hardware Issue"/>
    <s v="CUST61937"/>
    <s v="Open"/>
    <s v="13-06-2023"/>
    <d v="1899-12-30T00:10:11"/>
    <s v="-"/>
    <s v="-"/>
    <s v="-"/>
    <s v="13-06-2023"/>
    <s v="13-06-2023"/>
    <s v="06"/>
    <s v="2023"/>
    <x v="2"/>
  </r>
  <r>
    <s v="TKT971616"/>
    <x v="7"/>
    <s v="-"/>
    <s v="Technical"/>
    <s v="Software Bug"/>
    <s v="CUST86947"/>
    <s v="In Progress"/>
    <d v="2020-03-08T00:00:00"/>
    <d v="1899-12-30T16:30:00"/>
    <s v="-"/>
    <s v="-"/>
    <s v="-"/>
    <s v="Mar"/>
    <s v="08-03-2020"/>
    <s v="03"/>
    <s v="2020"/>
    <x v="6"/>
  </r>
  <r>
    <s v="TKT390404"/>
    <x v="28"/>
    <s v="-"/>
    <s v="Billing"/>
    <s v="Payment Failure"/>
    <s v="CUST32679"/>
    <s v="In Progress"/>
    <d v="2023-11-07T00:00:00"/>
    <d v="1899-12-30T07:17:00"/>
    <s v="-"/>
    <s v="-"/>
    <s v="-"/>
    <s v="Nov"/>
    <s v="07-11-2023"/>
    <s v="11"/>
    <s v="2023"/>
    <x v="4"/>
  </r>
  <r>
    <s v="TKT113234"/>
    <x v="34"/>
    <s v="-"/>
    <s v="Technical"/>
    <s v="Hardware Issue"/>
    <s v="CUST16017"/>
    <s v="Open"/>
    <s v="25-05-2023"/>
    <d v="1899-12-30T16:52:56"/>
    <s v="-"/>
    <s v="-"/>
    <s v="-"/>
    <s v="25-05-2023"/>
    <s v="25-05-2023"/>
    <s v="05"/>
    <s v="2023"/>
    <x v="6"/>
  </r>
  <r>
    <s v="TKT868993"/>
    <x v="9"/>
    <s v="18-07-2024 17:03:15"/>
    <s v="Technical"/>
    <s v="Hardware Issue"/>
    <s v="CUST57606"/>
    <s v="Resolved"/>
    <s v="23-06-2024"/>
    <d v="1899-12-30T17:03:15"/>
    <s v="18-07-2024"/>
    <d v="1899-12-30T17:03:15"/>
    <s v="-"/>
    <s v="23-06-2024"/>
    <s v="23-06-2024"/>
    <s v="06"/>
    <s v="2024"/>
    <x v="14"/>
  </r>
  <r>
    <s v="TKT229581"/>
    <x v="2"/>
    <s v="-"/>
    <s v="Billing"/>
    <s v="Overcharge"/>
    <s v="CUST35306"/>
    <s v="Open"/>
    <s v="17-01-2020"/>
    <d v="1899-12-30T23:41:20"/>
    <s v="-"/>
    <s v="-"/>
    <s v="-"/>
    <s v="17-01-2020"/>
    <s v="17-01-2020"/>
    <s v="01"/>
    <s v="2020"/>
    <x v="13"/>
  </r>
  <r>
    <s v="TKT830672"/>
    <x v="15"/>
    <s v="-"/>
    <s v="Account"/>
    <s v="Account Suspension"/>
    <s v="CUST74616"/>
    <s v="Open"/>
    <d v="2023-03-11T00:00:00"/>
    <d v="1899-12-30T00:41:00"/>
    <s v="-"/>
    <s v="-"/>
    <s v="-"/>
    <s v="Mar"/>
    <s v="11-03-2023"/>
    <s v="03"/>
    <s v="2023"/>
    <x v="2"/>
  </r>
  <r>
    <s v="TKT597579"/>
    <x v="25"/>
    <s v="-"/>
    <s v="Service"/>
    <s v="Slow Service"/>
    <s v="CUST22871"/>
    <s v="In Progress"/>
    <s v="14-11-2024"/>
    <d v="1899-12-30T23:02:29"/>
    <s v="-"/>
    <s v="-"/>
    <s v="-"/>
    <s v="14-11-2024"/>
    <s v="14-11-2024"/>
    <s v="11"/>
    <s v="2024"/>
    <x v="13"/>
  </r>
  <r>
    <s v="TKT437773"/>
    <x v="10"/>
    <s v="-"/>
    <s v="Account"/>
    <s v="Password Reset"/>
    <s v="CUST89962"/>
    <s v="Open"/>
    <s v="20-07-2021"/>
    <d v="1899-12-30T11:23:12"/>
    <s v="-"/>
    <s v="-"/>
    <s v="-"/>
    <s v="20-07-2021"/>
    <s v="20-07-2021"/>
    <s v="07"/>
    <s v="2021"/>
    <x v="21"/>
  </r>
  <r>
    <s v="TKT959193"/>
    <x v="4"/>
    <s v="-"/>
    <s v="Account"/>
    <s v="Password Reset"/>
    <s v="CUST70509"/>
    <s v="In Progress"/>
    <d v="2021-07-04T00:00:00"/>
    <d v="1899-12-30T16:34:00"/>
    <s v="-"/>
    <s v="-"/>
    <s v="-"/>
    <s v="Jul"/>
    <s v="04-07-2021"/>
    <s v="07"/>
    <s v="2021"/>
    <x v="6"/>
  </r>
  <r>
    <s v="TKT339601"/>
    <x v="9"/>
    <s v="-"/>
    <s v="Technical"/>
    <s v="Hardware Issue"/>
    <s v="CUST40355"/>
    <s v="In Progress"/>
    <s v="15-02-2024"/>
    <d v="1899-12-30T12:18:57"/>
    <s v="-"/>
    <s v="-"/>
    <s v="-"/>
    <s v="15-02-2024"/>
    <s v="15-02-2024"/>
    <s v="02"/>
    <s v="2024"/>
    <x v="0"/>
  </r>
  <r>
    <s v="TKT521721"/>
    <x v="8"/>
    <s v="20-09-2024 08:20:15"/>
    <s v="Technical"/>
    <s v="Network Problem"/>
    <s v="CUST59592"/>
    <s v="Resolved"/>
    <s v="24-08-2024"/>
    <d v="1899-12-30T08:20:15"/>
    <s v="20-09-2024"/>
    <d v="1899-12-30T08:20:15"/>
    <s v="-"/>
    <s v="24-08-2024"/>
    <s v="24-08-2024"/>
    <s v="08"/>
    <s v="2024"/>
    <x v="16"/>
  </r>
  <r>
    <s v="TKT129488"/>
    <x v="10"/>
    <s v="-"/>
    <s v="Account"/>
    <s v="Password Reset"/>
    <s v="CUST57784"/>
    <s v="In Progress"/>
    <s v="29-11-2021"/>
    <d v="1899-12-30T04:50:50"/>
    <s v="-"/>
    <s v="-"/>
    <s v="-"/>
    <s v="29-11-2021"/>
    <s v="29-11-2021"/>
    <s v="11"/>
    <s v="2021"/>
    <x v="17"/>
  </r>
  <r>
    <s v="TKT462257"/>
    <x v="33"/>
    <d v="2021-04-07T23:29:00"/>
    <s v="Technical"/>
    <s v="Network Problem"/>
    <s v="CUST68116"/>
    <s v="Resolved"/>
    <s v="23-06-2021"/>
    <d v="1899-12-30T23:29:19"/>
    <d v="2021-04-07T00:00:00"/>
    <d v="1899-12-30T23:29:00"/>
    <s v="-"/>
    <s v="23-06-2021"/>
    <s v="23-06-2021"/>
    <s v="06"/>
    <s v="2021"/>
    <x v="13"/>
  </r>
  <r>
    <s v="TKT911034"/>
    <x v="22"/>
    <s v="-"/>
    <s v="Account"/>
    <s v="Login Issue"/>
    <s v="CUST71736"/>
    <s v="Open"/>
    <s v="23-10-2024"/>
    <d v="1899-12-30T15:47:14"/>
    <s v="-"/>
    <s v="-"/>
    <s v="-"/>
    <s v="23-10-2024"/>
    <s v="23-10-2024"/>
    <s v="10"/>
    <s v="2024"/>
    <x v="22"/>
  </r>
  <r>
    <s v="TKT734522"/>
    <x v="17"/>
    <s v="-"/>
    <s v="Service"/>
    <s v="Slow Service"/>
    <s v="CUST33772"/>
    <s v="In Progress"/>
    <s v="16-02-2021"/>
    <d v="1899-12-30T22:38:12"/>
    <s v="-"/>
    <s v="-"/>
    <s v="-"/>
    <s v="16-02-2021"/>
    <s v="16-02-2021"/>
    <s v="02"/>
    <s v="2021"/>
    <x v="10"/>
  </r>
  <r>
    <s v="TKT415710"/>
    <x v="17"/>
    <s v="-"/>
    <s v="Service"/>
    <s v="Slow Service"/>
    <s v="CUST52600"/>
    <s v="Open"/>
    <s v="27-10-2023"/>
    <d v="1899-12-30T05:23:41"/>
    <s v="-"/>
    <s v="-"/>
    <s v="-"/>
    <s v="27-10-2023"/>
    <s v="27-10-2023"/>
    <s v="10"/>
    <s v="2023"/>
    <x v="5"/>
  </r>
  <r>
    <s v="TKT855422"/>
    <x v="34"/>
    <s v="-"/>
    <s v="Technical"/>
    <s v="Hardware Issue"/>
    <s v="CUST95241"/>
    <s v="Open"/>
    <s v="26-07-2021"/>
    <d v="1899-12-30T14:26:48"/>
    <s v="-"/>
    <s v="-"/>
    <s v="-"/>
    <s v="26-07-2021"/>
    <s v="26-07-2021"/>
    <s v="07"/>
    <s v="2021"/>
    <x v="11"/>
  </r>
  <r>
    <s v="TKT883934"/>
    <x v="23"/>
    <s v="-"/>
    <s v="Service"/>
    <s v="Service Upgrade"/>
    <s v="CUST61611"/>
    <s v="In Progress"/>
    <s v="23-09-2020"/>
    <d v="1899-12-30T23:55:19"/>
    <s v="-"/>
    <s v="-"/>
    <s v="-"/>
    <s v="23-09-2020"/>
    <s v="23-09-2020"/>
    <s v="09"/>
    <s v="2020"/>
    <x v="13"/>
  </r>
  <r>
    <s v="TKT659873"/>
    <x v="10"/>
    <d v="2023-04-08T15:52:00"/>
    <s v="Account"/>
    <s v="Password Reset"/>
    <s v="CUST44524"/>
    <s v="Resolved"/>
    <d v="2023-11-07T00:00:00"/>
    <d v="1899-12-30T15:52:00"/>
    <d v="2023-04-08T00:00:00"/>
    <d v="1899-12-30T15:52:00"/>
    <s v="-"/>
    <s v="Nov"/>
    <s v="07-11-2023"/>
    <s v="11"/>
    <s v="2023"/>
    <x v="22"/>
  </r>
  <r>
    <s v="TKT257415"/>
    <x v="3"/>
    <s v="-"/>
    <s v="Account"/>
    <s v="Account Suspension"/>
    <s v="CUST16640"/>
    <s v="In Progress"/>
    <d v="2024-11-07T00:00:00"/>
    <d v="1899-12-30T17:43:00"/>
    <s v="-"/>
    <s v="-"/>
    <s v="-"/>
    <s v="Nov"/>
    <s v="07-11-2024"/>
    <s v="11"/>
    <s v="2024"/>
    <x v="14"/>
  </r>
  <r>
    <s v="TKT306878"/>
    <x v="35"/>
    <s v="-"/>
    <s v="Service"/>
    <s v="Service Upgrade"/>
    <s v="CUST92673"/>
    <s v="Open"/>
    <s v="19-01-2021"/>
    <d v="1899-12-30T01:00:19"/>
    <s v="-"/>
    <s v="-"/>
    <s v="-"/>
    <s v="19-01-2021"/>
    <s v="19-01-2021"/>
    <s v="01"/>
    <s v="2021"/>
    <x v="12"/>
  </r>
  <r>
    <s v="TKT656792"/>
    <x v="18"/>
    <d v="2022-01-05T15:55:00"/>
    <s v="Account"/>
    <s v="Password Reset"/>
    <s v="CUST51880"/>
    <s v="Resolved"/>
    <d v="2022-09-04T00:00:00"/>
    <d v="1899-12-30T15:55:00"/>
    <d v="2022-01-05T00:00:00"/>
    <d v="1899-12-30T15:55:00"/>
    <s v="-"/>
    <s v="Sep"/>
    <s v="04-09-2022"/>
    <s v="09"/>
    <s v="2022"/>
    <x v="22"/>
  </r>
  <r>
    <s v="TKT546796"/>
    <x v="2"/>
    <s v="-"/>
    <s v="Billing"/>
    <s v="Overcharge"/>
    <s v="CUST65703"/>
    <s v="Open"/>
    <s v="23-06-2020"/>
    <d v="1899-12-30T16:48:46"/>
    <s v="-"/>
    <s v="-"/>
    <s v="-"/>
    <s v="23-06-2020"/>
    <s v="23-06-2020"/>
    <s v="06"/>
    <s v="2020"/>
    <x v="6"/>
  </r>
  <r>
    <s v="TKT121269"/>
    <x v="10"/>
    <s v="-"/>
    <s v="Account"/>
    <s v="Password Reset"/>
    <s v="CUST98153"/>
    <s v="Open"/>
    <s v="14-09-2023"/>
    <d v="1899-12-30T19:41:02"/>
    <s v="-"/>
    <s v="-"/>
    <s v="-"/>
    <s v="14-09-2023"/>
    <s v="14-09-2023"/>
    <s v="09"/>
    <s v="2023"/>
    <x v="20"/>
  </r>
  <r>
    <s v="TKT866119"/>
    <x v="35"/>
    <s v="24-10-2022 15:49:34"/>
    <s v="Service"/>
    <s v="Service Upgrade"/>
    <s v="CUST94390"/>
    <s v="Resolved"/>
    <s v="30-09-2022"/>
    <d v="1899-12-30T15:49:34"/>
    <s v="24-10-2022"/>
    <d v="1899-12-30T15:49:34"/>
    <s v="-"/>
    <s v="30-09-2022"/>
    <s v="30-09-2022"/>
    <s v="09"/>
    <s v="2022"/>
    <x v="22"/>
  </r>
  <r>
    <s v="TKT487612"/>
    <x v="35"/>
    <d v="2022-05-06T18:08:00"/>
    <s v="Service"/>
    <s v="Service Upgrade"/>
    <s v="CUST63580"/>
    <s v="Resolved"/>
    <s v="28-05-2022"/>
    <d v="1899-12-30T18:08:07"/>
    <d v="2022-05-06T00:00:00"/>
    <d v="1899-12-30T18:08:00"/>
    <s v="-"/>
    <s v="28-05-2022"/>
    <s v="28-05-2022"/>
    <s v="05"/>
    <s v="2022"/>
    <x v="3"/>
  </r>
  <r>
    <s v="TKT539252"/>
    <x v="11"/>
    <s v="-"/>
    <s v="Billing"/>
    <s v="Overcharge"/>
    <s v="CUST26062"/>
    <s v="In Progress"/>
    <s v="25-02-2024"/>
    <d v="1899-12-30T06:03:10"/>
    <s v="-"/>
    <s v="-"/>
    <s v="-"/>
    <s v="25-02-2024"/>
    <s v="25-02-2024"/>
    <s v="02"/>
    <s v="2024"/>
    <x v="15"/>
  </r>
  <r>
    <s v="TKT683473"/>
    <x v="29"/>
    <s v="-"/>
    <s v="Service"/>
    <s v="Service Upgrade"/>
    <s v="CUST34031"/>
    <s v="In Progress"/>
    <s v="23-05-2021"/>
    <d v="1899-12-30T19:34:01"/>
    <s v="-"/>
    <s v="-"/>
    <s v="-"/>
    <s v="23-05-2021"/>
    <s v="23-05-2021"/>
    <s v="05"/>
    <s v="2021"/>
    <x v="20"/>
  </r>
  <r>
    <s v="TKT682841"/>
    <x v="6"/>
    <s v="-"/>
    <s v="Service"/>
    <s v="Service Outage"/>
    <s v="CUST72059"/>
    <s v="Open"/>
    <s v="15-08-2021"/>
    <d v="1899-12-30T04:36:37"/>
    <s v="-"/>
    <s v="-"/>
    <s v="-"/>
    <s v="15-08-2021"/>
    <s v="15-08-2021"/>
    <s v="08"/>
    <s v="2021"/>
    <x v="17"/>
  </r>
  <r>
    <s v="TKT468989"/>
    <x v="17"/>
    <d v="2021-09-05T03:26:00"/>
    <s v="Service"/>
    <s v="Slow Service"/>
    <s v="CUST96230"/>
    <s v="Resolved"/>
    <s v="28-04-2021"/>
    <d v="1899-12-30T03:26:22"/>
    <d v="2021-09-05T00:00:00"/>
    <d v="1899-12-30T03:26:00"/>
    <s v="-"/>
    <s v="28-04-2021"/>
    <s v="28-04-2021"/>
    <s v="04"/>
    <s v="2021"/>
    <x v="8"/>
  </r>
  <r>
    <s v="TKT690044"/>
    <x v="22"/>
    <s v="-"/>
    <s v="Account"/>
    <s v="Login Issue"/>
    <s v="CUST65760"/>
    <s v="In Progress"/>
    <s v="25-08-2022"/>
    <d v="1899-12-30T22:01:28"/>
    <s v="-"/>
    <s v="-"/>
    <s v="-"/>
    <s v="25-08-2022"/>
    <s v="25-08-2022"/>
    <s v="08"/>
    <s v="2022"/>
    <x v="10"/>
  </r>
  <r>
    <s v="TKT669325"/>
    <x v="18"/>
    <s v="14-11-2024 22:20:37"/>
    <s v="Account"/>
    <s v="Password Reset"/>
    <s v="CUST18510"/>
    <s v="Resolved"/>
    <d v="2024-05-11T00:00:00"/>
    <d v="1899-12-30T22:20:00"/>
    <s v="14-11-2024"/>
    <d v="1899-12-30T22:20:37"/>
    <s v="-"/>
    <s v="May"/>
    <s v="11-05-2024"/>
    <s v="05"/>
    <s v="2024"/>
    <x v="10"/>
  </r>
  <r>
    <s v="TKT573540"/>
    <x v="18"/>
    <s v="-"/>
    <s v="Account"/>
    <s v="Password Reset"/>
    <s v="CUST96085"/>
    <s v="In Progress"/>
    <s v="18-02-2020"/>
    <d v="1899-12-30T05:11:55"/>
    <s v="-"/>
    <s v="-"/>
    <s v="-"/>
    <s v="18-02-2020"/>
    <s v="18-02-2020"/>
    <s v="02"/>
    <s v="2020"/>
    <x v="5"/>
  </r>
  <r>
    <s v="TKT197118"/>
    <x v="1"/>
    <s v="-"/>
    <s v="Billing"/>
    <s v="Refund Request"/>
    <s v="CUST63001"/>
    <s v="In Progress"/>
    <s v="14-10-2024"/>
    <d v="1899-12-30T16:22:57"/>
    <s v="-"/>
    <s v="-"/>
    <s v="-"/>
    <s v="14-10-2024"/>
    <s v="14-10-2024"/>
    <s v="10"/>
    <s v="2024"/>
    <x v="6"/>
  </r>
  <r>
    <s v="TKT527431"/>
    <x v="33"/>
    <s v="-"/>
    <s v="Technical"/>
    <s v="Network Problem"/>
    <s v="CUST96825"/>
    <s v="Open"/>
    <s v="16-02-2023"/>
    <d v="1899-12-30T00:26:47"/>
    <s v="-"/>
    <s v="-"/>
    <s v="-"/>
    <s v="16-02-2023"/>
    <s v="16-02-2023"/>
    <s v="02"/>
    <s v="2023"/>
    <x v="2"/>
  </r>
  <r>
    <s v="TKT689538"/>
    <x v="25"/>
    <s v="-"/>
    <s v="Service"/>
    <s v="Slow Service"/>
    <s v="CUST11138"/>
    <s v="Open"/>
    <s v="29-08-2024"/>
    <d v="1899-12-30T17:48:52"/>
    <s v="-"/>
    <s v="-"/>
    <s v="-"/>
    <s v="29-08-2024"/>
    <s v="29-08-2024"/>
    <s v="08"/>
    <s v="2024"/>
    <x v="14"/>
  </r>
  <r>
    <s v="TKT697163"/>
    <x v="22"/>
    <s v="24-03-2023 23:00:01"/>
    <s v="Account"/>
    <s v="Login Issue"/>
    <s v="CUST96406"/>
    <s v="Resolved"/>
    <d v="2023-10-03T00:00:00"/>
    <d v="1899-12-30T23:00:00"/>
    <s v="24-03-2023"/>
    <d v="1899-12-30T23:00:01"/>
    <s v="-"/>
    <s v="Oct"/>
    <s v="03-10-2023"/>
    <s v="10"/>
    <s v="2023"/>
    <x v="13"/>
  </r>
  <r>
    <s v="TKT961583"/>
    <x v="15"/>
    <s v="-"/>
    <s v="Account"/>
    <s v="Account Suspension"/>
    <s v="CUST29196"/>
    <s v="In Progress"/>
    <d v="2020-04-03T00:00:00"/>
    <d v="1899-12-30T02:04:00"/>
    <s v="-"/>
    <s v="-"/>
    <s v="-"/>
    <s v="Apr"/>
    <s v="03-04-2020"/>
    <s v="04"/>
    <s v="2020"/>
    <x v="7"/>
  </r>
  <r>
    <s v="TKT604471"/>
    <x v="21"/>
    <s v="-"/>
    <s v="Technical"/>
    <s v="Network Problem"/>
    <s v="CUST18436"/>
    <s v="Open"/>
    <s v="15-06-2022"/>
    <d v="1899-12-30T03:11:26"/>
    <s v="-"/>
    <s v="-"/>
    <s v="-"/>
    <s v="15-06-2022"/>
    <s v="15-06-2022"/>
    <s v="06"/>
    <s v="2022"/>
    <x v="8"/>
  </r>
  <r>
    <s v="TKT396645"/>
    <x v="25"/>
    <d v="2022-11-09T06:57:00"/>
    <s v="Service"/>
    <s v="Slow Service"/>
    <s v="CUST47571"/>
    <s v="Resolved"/>
    <s v="22-08-2022"/>
    <d v="1899-12-30T06:57:13"/>
    <d v="2022-11-09T00:00:00"/>
    <d v="1899-12-30T06:57:00"/>
    <s v="-"/>
    <s v="22-08-2022"/>
    <s v="22-08-2022"/>
    <s v="08"/>
    <s v="2022"/>
    <x v="15"/>
  </r>
  <r>
    <s v="TKT476120"/>
    <x v="10"/>
    <s v="-"/>
    <s v="Account"/>
    <s v="Password Reset"/>
    <s v="CUST81074"/>
    <s v="Open"/>
    <d v="2023-11-04T00:00:00"/>
    <d v="1899-12-30T01:38:00"/>
    <s v="-"/>
    <s v="-"/>
    <s v="-"/>
    <s v="Nov"/>
    <s v="04-11-2023"/>
    <s v="11"/>
    <s v="2023"/>
    <x v="12"/>
  </r>
  <r>
    <s v="TKT883687"/>
    <x v="2"/>
    <s v="21-06-2021 20:49:54"/>
    <s v="Billing"/>
    <s v="Overcharge"/>
    <s v="CUST21526"/>
    <s v="Resolved"/>
    <d v="2021-08-06T00:00:00"/>
    <d v="1899-12-30T20:49:00"/>
    <s v="21-06-2021"/>
    <d v="1899-12-30T20:49:54"/>
    <s v="-"/>
    <s v="Aug"/>
    <s v="06-08-2021"/>
    <s v="08"/>
    <s v="2021"/>
    <x v="19"/>
  </r>
  <r>
    <s v="TKT344208"/>
    <x v="29"/>
    <s v="30-07-2024 07:17:39"/>
    <s v="Service"/>
    <s v="Service Upgrade"/>
    <s v="CUST41137"/>
    <s v="Resolved"/>
    <s v="21-07-2024"/>
    <d v="1899-12-30T07:17:39"/>
    <s v="30-07-2024"/>
    <d v="1899-12-30T07:17:39"/>
    <s v="-"/>
    <s v="21-07-2024"/>
    <s v="21-07-2024"/>
    <s v="07"/>
    <s v="2024"/>
    <x v="4"/>
  </r>
  <r>
    <s v="TKT703225"/>
    <x v="32"/>
    <s v="-"/>
    <s v="Technical"/>
    <s v="Software Bug"/>
    <s v="CUST63617"/>
    <s v="Open"/>
    <d v="2022-11-02T00:00:00"/>
    <d v="1899-12-30T22:40:00"/>
    <s v="-"/>
    <s v="-"/>
    <s v="-"/>
    <s v="Nov"/>
    <s v="02-11-2022"/>
    <s v="11"/>
    <s v="2022"/>
    <x v="10"/>
  </r>
  <r>
    <s v="TKT500856"/>
    <x v="25"/>
    <s v="-"/>
    <s v="Service"/>
    <s v="Slow Service"/>
    <s v="CUST70664"/>
    <s v="In Progress"/>
    <s v="25-05-2021"/>
    <d v="1899-12-30T06:47:19"/>
    <s v="-"/>
    <s v="-"/>
    <s v="-"/>
    <s v="25-05-2021"/>
    <s v="25-05-2021"/>
    <s v="05"/>
    <s v="2021"/>
    <x v="15"/>
  </r>
  <r>
    <s v="TKT380121"/>
    <x v="25"/>
    <s v="-"/>
    <s v="Service"/>
    <s v="Slow Service"/>
    <s v="CUST45252"/>
    <s v="In Progress"/>
    <s v="30-07-2024"/>
    <d v="1899-12-30T20:29:50"/>
    <s v="-"/>
    <s v="-"/>
    <s v="-"/>
    <s v="30-07-2024"/>
    <s v="30-07-2024"/>
    <s v="07"/>
    <s v="2024"/>
    <x v="19"/>
  </r>
  <r>
    <s v="TKT751803"/>
    <x v="15"/>
    <s v="-"/>
    <s v="Account"/>
    <s v="Account Suspension"/>
    <s v="CUST36505"/>
    <s v="Open"/>
    <d v="2024-08-01T00:00:00"/>
    <d v="1899-12-30T10:04:00"/>
    <s v="-"/>
    <s v="-"/>
    <s v="-"/>
    <s v="Aug"/>
    <s v="01-08-2024"/>
    <s v="08"/>
    <s v="2024"/>
    <x v="18"/>
  </r>
  <r>
    <s v="TKT410516"/>
    <x v="34"/>
    <s v="25-04-2021 01:52:09"/>
    <s v="Technical"/>
    <s v="Hardware Issue"/>
    <s v="CUST12696"/>
    <s v="Resolved"/>
    <s v="24-04-2021"/>
    <d v="1899-12-30T01:52:09"/>
    <s v="25-04-2021"/>
    <d v="1899-12-30T01:52:09"/>
    <s v="-"/>
    <s v="24-04-2021"/>
    <s v="24-04-2021"/>
    <s v="04"/>
    <s v="2021"/>
    <x v="12"/>
  </r>
  <r>
    <s v="TKT473364"/>
    <x v="29"/>
    <s v="-"/>
    <s v="Service"/>
    <s v="Service Upgrade"/>
    <s v="CUST39893"/>
    <s v="In Progress"/>
    <d v="2020-03-04T00:00:00"/>
    <d v="1899-12-30T17:34:00"/>
    <s v="-"/>
    <s v="-"/>
    <s v="-"/>
    <s v="Mar"/>
    <s v="04-03-2020"/>
    <s v="03"/>
    <s v="2020"/>
    <x v="14"/>
  </r>
  <r>
    <s v="TKT101114"/>
    <x v="32"/>
    <s v="17-01-2022 01:01:29"/>
    <s v="Technical"/>
    <s v="Software Bug"/>
    <s v="CUST95655"/>
    <s v="Resolved"/>
    <s v="24-12-2021"/>
    <d v="1899-12-30T01:01:29"/>
    <s v="17-01-2022"/>
    <d v="1899-12-30T01:01:29"/>
    <s v="-"/>
    <s v="24-12-2021"/>
    <s v="24-12-2021"/>
    <s v="12"/>
    <s v="2021"/>
    <x v="12"/>
  </r>
  <r>
    <s v="TKT747182"/>
    <x v="25"/>
    <s v="-"/>
    <s v="Service"/>
    <s v="Slow Service"/>
    <s v="CUST86523"/>
    <s v="In Progress"/>
    <s v="19-02-2024"/>
    <d v="1899-12-30T00:12:03"/>
    <s v="-"/>
    <s v="-"/>
    <s v="-"/>
    <s v="19-02-2024"/>
    <s v="19-02-2024"/>
    <s v="02"/>
    <s v="2024"/>
    <x v="2"/>
  </r>
  <r>
    <s v="TKT293293"/>
    <x v="3"/>
    <d v="2023-05-03T22:20:00"/>
    <s v="Account"/>
    <s v="Account Suspension"/>
    <s v="CUST24229"/>
    <s v="Resolved"/>
    <s v="28-02-2023"/>
    <d v="1899-12-30T22:20:38"/>
    <d v="2023-05-03T00:00:00"/>
    <d v="1899-12-30T22:20:00"/>
    <s v="-"/>
    <s v="28-02-2023"/>
    <s v="28-02-2023"/>
    <s v="02"/>
    <s v="2023"/>
    <x v="10"/>
  </r>
  <r>
    <s v="TKT712429"/>
    <x v="10"/>
    <s v="-"/>
    <s v="Account"/>
    <s v="Password Reset"/>
    <s v="CUST54111"/>
    <s v="In Progress"/>
    <s v="14-01-2021"/>
    <d v="1899-12-30T00:54:23"/>
    <s v="-"/>
    <s v="-"/>
    <s v="-"/>
    <s v="14-01-2021"/>
    <s v="14-01-2021"/>
    <s v="01"/>
    <s v="2021"/>
    <x v="2"/>
  </r>
  <r>
    <s v="TKT665742"/>
    <x v="25"/>
    <s v="-"/>
    <s v="Service"/>
    <s v="Slow Service"/>
    <s v="CUST22878"/>
    <s v="Open"/>
    <s v="25-05-2024"/>
    <d v="1899-12-30T04:50:51"/>
    <s v="-"/>
    <s v="-"/>
    <s v="-"/>
    <s v="25-05-2024"/>
    <s v="25-05-2024"/>
    <s v="05"/>
    <s v="2024"/>
    <x v="17"/>
  </r>
  <r>
    <s v="TKT188453"/>
    <x v="16"/>
    <d v="2022-12-02T09:10:00"/>
    <s v="Account"/>
    <s v="Login Issue"/>
    <s v="CUST34316"/>
    <s v="Resolved"/>
    <s v="18-01-2022"/>
    <d v="1899-12-30T09:10:22"/>
    <d v="2022-12-02T00:00:00"/>
    <d v="1899-12-30T09:10:00"/>
    <s v="-"/>
    <s v="18-01-2022"/>
    <s v="18-01-2022"/>
    <s v="01"/>
    <s v="2022"/>
    <x v="23"/>
  </r>
  <r>
    <s v="TKT824114"/>
    <x v="21"/>
    <s v="-"/>
    <s v="Technical"/>
    <s v="Network Problem"/>
    <s v="CUST34161"/>
    <s v="Open"/>
    <s v="23-07-2023"/>
    <d v="1899-12-30T17:10:25"/>
    <s v="-"/>
    <s v="-"/>
    <s v="-"/>
    <s v="23-07-2023"/>
    <s v="23-07-2023"/>
    <s v="07"/>
    <s v="2023"/>
    <x v="14"/>
  </r>
  <r>
    <s v="TKT221701"/>
    <x v="4"/>
    <s v="-"/>
    <s v="Account"/>
    <s v="Password Reset"/>
    <s v="CUST31925"/>
    <s v="In Progress"/>
    <d v="2020-12-08T00:00:00"/>
    <d v="1899-12-30T06:23:00"/>
    <s v="-"/>
    <s v="-"/>
    <s v="-"/>
    <s v="Dec"/>
    <s v="08-12-2020"/>
    <s v="12"/>
    <s v="2020"/>
    <x v="15"/>
  </r>
  <r>
    <s v="TKT564276"/>
    <x v="21"/>
    <s v="-"/>
    <s v="Technical"/>
    <s v="Network Problem"/>
    <s v="CUST52712"/>
    <s v="Open"/>
    <d v="2022-09-12T00:00:00"/>
    <d v="1899-12-30T15:10:00"/>
    <s v="-"/>
    <s v="-"/>
    <s v="-"/>
    <s v="Sep"/>
    <s v="12-09-2022"/>
    <s v="09"/>
    <s v="2022"/>
    <x v="22"/>
  </r>
  <r>
    <s v="TKT620192"/>
    <x v="34"/>
    <d v="2023-07-06T00:13:00"/>
    <s v="Technical"/>
    <s v="Hardware Issue"/>
    <s v="CUST70641"/>
    <s v="Resolved"/>
    <d v="2023-03-06T00:00:00"/>
    <d v="1899-12-30T00:13:00"/>
    <d v="2023-07-06T00:00:00"/>
    <d v="1899-12-30T00:13:00"/>
    <s v="-"/>
    <s v="Mar"/>
    <s v="06-03-2023"/>
    <s v="03"/>
    <s v="2023"/>
    <x v="2"/>
  </r>
  <r>
    <s v="TKT374425"/>
    <x v="9"/>
    <d v="2023-06-03T23:11:00"/>
    <s v="Technical"/>
    <s v="Hardware Issue"/>
    <s v="CUST42299"/>
    <s v="Resolved"/>
    <s v="24-02-2023"/>
    <d v="1899-12-30T23:11:00"/>
    <d v="2023-06-03T00:00:00"/>
    <d v="1899-12-30T23:11:00"/>
    <s v="-"/>
    <s v="24-02-2023"/>
    <s v="24-02-2023"/>
    <s v="02"/>
    <s v="2023"/>
    <x v="13"/>
  </r>
  <r>
    <s v="TKT754089"/>
    <x v="25"/>
    <s v="-"/>
    <s v="Service"/>
    <s v="Slow Service"/>
    <s v="CUST29455"/>
    <s v="Open"/>
    <d v="2023-09-05T00:00:00"/>
    <d v="1899-12-30T09:39:00"/>
    <s v="-"/>
    <s v="-"/>
    <s v="-"/>
    <s v="Sep"/>
    <s v="05-09-2023"/>
    <s v="09"/>
    <s v="2023"/>
    <x v="23"/>
  </r>
  <r>
    <s v="TKT270739"/>
    <x v="24"/>
    <s v="-"/>
    <s v="Service"/>
    <s v="Service Outage"/>
    <s v="CUST94610"/>
    <s v="In Progress"/>
    <d v="2020-09-04T00:00:00"/>
    <d v="1899-12-30T22:53:00"/>
    <s v="-"/>
    <s v="-"/>
    <s v="-"/>
    <s v="Sep"/>
    <s v="04-09-2020"/>
    <s v="09"/>
    <s v="2020"/>
    <x v="10"/>
  </r>
  <r>
    <s v="TKT962701"/>
    <x v="32"/>
    <s v="18-12-2023 21:38:06"/>
    <s v="Technical"/>
    <s v="Software Bug"/>
    <s v="CUST81969"/>
    <s v="Resolved"/>
    <s v="27-11-2023"/>
    <d v="1899-12-30T21:38:06"/>
    <s v="18-12-2023"/>
    <d v="1899-12-30T21:38:06"/>
    <s v="-"/>
    <s v="27-11-2023"/>
    <s v="27-11-2023"/>
    <s v="11"/>
    <s v="2023"/>
    <x v="9"/>
  </r>
  <r>
    <s v="TKT688668"/>
    <x v="0"/>
    <d v="2021-07-08T17:48:00"/>
    <s v="Service"/>
    <s v="Service Outage"/>
    <s v="CUST65459"/>
    <s v="Resolved"/>
    <s v="31-07-2021"/>
    <d v="1899-12-30T17:48:12"/>
    <d v="2021-07-08T00:00:00"/>
    <d v="1899-12-30T17:48:00"/>
    <s v="-"/>
    <s v="31-07-2021"/>
    <s v="31-07-2021"/>
    <s v="07"/>
    <s v="2021"/>
    <x v="14"/>
  </r>
  <r>
    <s v="TKT162587"/>
    <x v="6"/>
    <s v="-"/>
    <s v="Service"/>
    <s v="Service Outage"/>
    <s v="CUST20478"/>
    <s v="Open"/>
    <d v="2021-03-05T00:00:00"/>
    <d v="1899-12-30T07:53:00"/>
    <s v="-"/>
    <s v="-"/>
    <s v="-"/>
    <s v="Mar"/>
    <s v="05-03-2021"/>
    <s v="03"/>
    <s v="2021"/>
    <x v="4"/>
  </r>
  <r>
    <s v="TKT773260"/>
    <x v="22"/>
    <s v="-"/>
    <s v="Account"/>
    <s v="Login Issue"/>
    <s v="CUST20604"/>
    <s v="Open"/>
    <d v="2022-11-12T00:00:00"/>
    <d v="1899-12-30T16:37:00"/>
    <s v="-"/>
    <s v="-"/>
    <s v="-"/>
    <s v="Nov"/>
    <s v="12-11-2022"/>
    <s v="11"/>
    <s v="2022"/>
    <x v="6"/>
  </r>
  <r>
    <s v="TKT985646"/>
    <x v="1"/>
    <s v="-"/>
    <s v="Billing"/>
    <s v="Refund Request"/>
    <s v="CUST93120"/>
    <s v="Open"/>
    <s v="27-11-2021"/>
    <d v="1899-12-30T22:07:09"/>
    <s v="-"/>
    <s v="-"/>
    <s v="-"/>
    <s v="27-11-2021"/>
    <s v="27-11-2021"/>
    <s v="11"/>
    <s v="2021"/>
    <x v="10"/>
  </r>
  <r>
    <s v="TKT156007"/>
    <x v="21"/>
    <s v="-"/>
    <s v="Technical"/>
    <s v="Network Problem"/>
    <s v="CUST78531"/>
    <s v="Open"/>
    <s v="13-08-2020"/>
    <d v="1899-12-30T12:21:56"/>
    <s v="-"/>
    <s v="-"/>
    <s v="-"/>
    <s v="13-08-2020"/>
    <s v="13-08-2020"/>
    <s v="08"/>
    <s v="2020"/>
    <x v="0"/>
  </r>
  <r>
    <s v="TKT949306"/>
    <x v="4"/>
    <s v="-"/>
    <s v="Account"/>
    <s v="Password Reset"/>
    <s v="CUST82697"/>
    <s v="In Progress"/>
    <s v="18-01-2023"/>
    <d v="1899-12-30T23:18:35"/>
    <s v="-"/>
    <s v="-"/>
    <s v="-"/>
    <s v="18-01-2023"/>
    <s v="18-01-2023"/>
    <s v="01"/>
    <s v="2023"/>
    <x v="13"/>
  </r>
  <r>
    <s v="TKT490653"/>
    <x v="0"/>
    <s v="-"/>
    <s v="Service"/>
    <s v="Service Outage"/>
    <s v="CUST56632"/>
    <s v="Open"/>
    <d v="2022-12-04T00:00:00"/>
    <d v="1899-12-30T08:55:00"/>
    <s v="-"/>
    <s v="-"/>
    <s v="-"/>
    <s v="Dec"/>
    <s v="04-12-2022"/>
    <s v="12"/>
    <s v="2022"/>
    <x v="16"/>
  </r>
  <r>
    <s v="TKT891269"/>
    <x v="14"/>
    <s v="16-04-2020 10:32:20"/>
    <s v="Service"/>
    <s v="Slow Service"/>
    <s v="CUST58250"/>
    <s v="Resolved"/>
    <d v="2020-12-04T00:00:00"/>
    <d v="1899-12-30T10:32:00"/>
    <s v="16-04-2020"/>
    <d v="1899-12-30T10:32:20"/>
    <s v="-"/>
    <s v="Dec"/>
    <s v="04-12-2020"/>
    <s v="12"/>
    <s v="2020"/>
    <x v="18"/>
  </r>
  <r>
    <s v="TKT931257"/>
    <x v="19"/>
    <s v="-"/>
    <s v="Billing"/>
    <s v="Payment Failure"/>
    <s v="CUST57365"/>
    <s v="In Progress"/>
    <s v="23-08-2021"/>
    <d v="1899-12-30T11:41:14"/>
    <s v="-"/>
    <s v="-"/>
    <s v="-"/>
    <s v="23-08-2021"/>
    <s v="23-08-2021"/>
    <s v="08"/>
    <s v="2021"/>
    <x v="21"/>
  </r>
  <r>
    <s v="TKT364149"/>
    <x v="23"/>
    <s v="-"/>
    <s v="Service"/>
    <s v="Service Upgrade"/>
    <s v="CUST16656"/>
    <s v="In Progress"/>
    <s v="25-06-2024"/>
    <d v="1899-12-30T22:44:45"/>
    <s v="-"/>
    <s v="-"/>
    <s v="-"/>
    <s v="25-06-2024"/>
    <s v="25-06-2024"/>
    <s v="06"/>
    <s v="2024"/>
    <x v="10"/>
  </r>
  <r>
    <s v="TKT241649"/>
    <x v="15"/>
    <s v="29-01-2021 18:41:57"/>
    <s v="Account"/>
    <s v="Account Suspension"/>
    <s v="CUST14162"/>
    <s v="Resolved"/>
    <s v="23-01-2021"/>
    <d v="1899-12-30T18:41:57"/>
    <s v="29-01-2021"/>
    <d v="1899-12-30T18:41:57"/>
    <s v="-"/>
    <s v="23-01-2021"/>
    <s v="23-01-2021"/>
    <s v="01"/>
    <s v="2021"/>
    <x v="3"/>
  </r>
  <r>
    <s v="TKT433742"/>
    <x v="31"/>
    <s v="13-01-2022 05:10:54"/>
    <s v="Billing"/>
    <s v="Refund Request"/>
    <s v="CUST98853"/>
    <s v="Resolved"/>
    <s v="29-12-2021"/>
    <d v="1899-12-30T05:10:54"/>
    <s v="13-01-2022"/>
    <d v="1899-12-30T05:10:54"/>
    <s v="-"/>
    <s v="29-12-2021"/>
    <s v="29-12-2021"/>
    <s v="12"/>
    <s v="2021"/>
    <x v="5"/>
  </r>
  <r>
    <s v="TKT171046"/>
    <x v="31"/>
    <s v="31-03-2021 09:16:25"/>
    <s v="Billing"/>
    <s v="Refund Request"/>
    <s v="CUST52216"/>
    <s v="Resolved"/>
    <s v="30-03-2021"/>
    <d v="1899-12-30T09:16:25"/>
    <s v="31-03-2021"/>
    <d v="1899-12-30T09:16:25"/>
    <s v="-"/>
    <s v="30-03-2021"/>
    <s v="30-03-2021"/>
    <s v="03"/>
    <s v="2021"/>
    <x v="23"/>
  </r>
  <r>
    <s v="TKT273164"/>
    <x v="35"/>
    <s v="-"/>
    <s v="Service"/>
    <s v="Service Upgrade"/>
    <s v="CUST62503"/>
    <s v="Open"/>
    <d v="2024-04-02T00:00:00"/>
    <d v="1899-12-30T12:13:00"/>
    <s v="-"/>
    <s v="-"/>
    <s v="-"/>
    <s v="Apr"/>
    <s v="02-04-2024"/>
    <s v="04"/>
    <s v="2024"/>
    <x v="0"/>
  </r>
  <r>
    <s v="TKT600023"/>
    <x v="13"/>
    <s v="-"/>
    <s v="Account"/>
    <s v="Account Suspension"/>
    <s v="CUST68155"/>
    <s v="Open"/>
    <d v="2022-07-01T00:00:00"/>
    <d v="1899-12-30T11:12:00"/>
    <s v="-"/>
    <s v="-"/>
    <s v="-"/>
    <s v="Jul"/>
    <s v="01-07-2022"/>
    <s v="07"/>
    <s v="2022"/>
    <x v="21"/>
  </r>
  <r>
    <s v="TKT384727"/>
    <x v="4"/>
    <d v="2021-02-08T05:39:00"/>
    <s v="Account"/>
    <s v="Password Reset"/>
    <s v="CUST85348"/>
    <s v="Resolved"/>
    <d v="2021-11-07T00:00:00"/>
    <d v="1899-12-30T05:39:00"/>
    <d v="2021-02-08T00:00:00"/>
    <d v="1899-12-30T05:39:00"/>
    <s v="-"/>
    <s v="Nov"/>
    <s v="07-11-2021"/>
    <s v="11"/>
    <s v="2021"/>
    <x v="5"/>
  </r>
  <r>
    <s v="TKT215705"/>
    <x v="12"/>
    <s v="-"/>
    <s v="Billing"/>
    <s v="Refund Request"/>
    <s v="CUST42858"/>
    <s v="Open"/>
    <d v="2020-01-01T00:00:00"/>
    <d v="1899-12-30T19:11:00"/>
    <s v="-"/>
    <s v="-"/>
    <s v="-"/>
    <s v="Jan"/>
    <s v="01-01-2020"/>
    <s v="01"/>
    <s v="2020"/>
    <x v="20"/>
  </r>
  <r>
    <s v="TKT327107"/>
    <x v="7"/>
    <s v="-"/>
    <s v="Technical"/>
    <s v="Software Bug"/>
    <s v="CUST61849"/>
    <s v="Open"/>
    <s v="24-11-2024"/>
    <d v="1899-12-30T23:27:38"/>
    <s v="-"/>
    <s v="-"/>
    <s v="-"/>
    <s v="24-11-2024"/>
    <s v="24-11-2024"/>
    <s v="11"/>
    <s v="2024"/>
    <x v="13"/>
  </r>
  <r>
    <s v="TKT770624"/>
    <x v="9"/>
    <s v="-"/>
    <s v="Technical"/>
    <s v="Hardware Issue"/>
    <s v="CUST27480"/>
    <s v="Open"/>
    <d v="2024-06-11T00:00:00"/>
    <d v="1899-12-30T03:27:00"/>
    <s v="-"/>
    <s v="-"/>
    <s v="-"/>
    <s v="Jun"/>
    <s v="11-06-2024"/>
    <s v="06"/>
    <s v="2024"/>
    <x v="8"/>
  </r>
  <r>
    <s v="TKT183490"/>
    <x v="13"/>
    <s v="-"/>
    <s v="Account"/>
    <s v="Account Suspension"/>
    <s v="CUST82551"/>
    <s v="In Progress"/>
    <s v="23-07-2022"/>
    <d v="1899-12-30T13:55:33"/>
    <s v="-"/>
    <s v="-"/>
    <s v="-"/>
    <s v="23-07-2022"/>
    <s v="23-07-2022"/>
    <s v="07"/>
    <s v="2022"/>
    <x v="1"/>
  </r>
  <r>
    <s v="TKT462741"/>
    <x v="19"/>
    <s v="-"/>
    <s v="Billing"/>
    <s v="Payment Failure"/>
    <s v="CUST57781"/>
    <s v="In Progress"/>
    <s v="20-11-2022"/>
    <d v="1899-12-30T12:56:19"/>
    <s v="-"/>
    <s v="-"/>
    <s v="-"/>
    <s v="20-11-2022"/>
    <s v="20-11-2022"/>
    <s v="11"/>
    <s v="2022"/>
    <x v="0"/>
  </r>
  <r>
    <s v="TKT581154"/>
    <x v="22"/>
    <s v="-"/>
    <s v="Account"/>
    <s v="Login Issue"/>
    <s v="CUST46530"/>
    <s v="Open"/>
    <d v="2022-05-05T00:00:00"/>
    <d v="1899-12-30T09:39:00"/>
    <s v="-"/>
    <s v="-"/>
    <s v="-"/>
    <s v="May"/>
    <s v="05-05-2022"/>
    <s v="05"/>
    <s v="2022"/>
    <x v="23"/>
  </r>
  <r>
    <s v="TKT537519"/>
    <x v="30"/>
    <s v="-"/>
    <s v="Billing"/>
    <s v="Overcharge"/>
    <s v="CUST69058"/>
    <s v="Open"/>
    <d v="2021-01-10T00:00:00"/>
    <d v="1899-12-30T14:28:00"/>
    <s v="-"/>
    <s v="-"/>
    <s v="-"/>
    <s v="Jan"/>
    <s v="10-01-2021"/>
    <s v="01"/>
    <s v="2021"/>
    <x v="11"/>
  </r>
  <r>
    <s v="TKT821429"/>
    <x v="20"/>
    <s v="-"/>
    <s v="Billing"/>
    <s v="Payment Failure"/>
    <s v="CUST83966"/>
    <s v="Open"/>
    <d v="2024-01-04T00:00:00"/>
    <d v="1899-12-30T20:47:00"/>
    <s v="-"/>
    <s v="-"/>
    <s v="-"/>
    <s v="Jan"/>
    <s v="04-01-2024"/>
    <s v="01"/>
    <s v="2024"/>
    <x v="19"/>
  </r>
  <r>
    <s v="TKT450929"/>
    <x v="23"/>
    <s v="-"/>
    <s v="Service"/>
    <s v="Service Upgrade"/>
    <s v="CUST44410"/>
    <s v="In Progress"/>
    <s v="28-07-2022"/>
    <d v="1899-12-30T08:50:21"/>
    <s v="-"/>
    <s v="-"/>
    <s v="-"/>
    <s v="28-07-2022"/>
    <s v="28-07-2022"/>
    <s v="07"/>
    <s v="2022"/>
    <x v="16"/>
  </r>
  <r>
    <s v="TKT777039"/>
    <x v="19"/>
    <s v="-"/>
    <s v="Billing"/>
    <s v="Payment Failure"/>
    <s v="CUST72521"/>
    <s v="In Progress"/>
    <s v="20-12-2021"/>
    <d v="1899-12-30T01:27:51"/>
    <s v="-"/>
    <s v="-"/>
    <s v="-"/>
    <s v="20-12-2021"/>
    <s v="20-12-2021"/>
    <s v="12"/>
    <s v="2021"/>
    <x v="12"/>
  </r>
  <r>
    <s v="TKT329900"/>
    <x v="24"/>
    <s v="15-07-2020 08:24:27"/>
    <s v="Service"/>
    <s v="Service Outage"/>
    <s v="CUST33152"/>
    <s v="Resolved"/>
    <s v="18-06-2020"/>
    <d v="1899-12-30T08:24:27"/>
    <s v="15-07-2020"/>
    <d v="1899-12-30T08:24:27"/>
    <s v="-"/>
    <s v="18-06-2020"/>
    <s v="18-06-2020"/>
    <s v="06"/>
    <s v="2020"/>
    <x v="16"/>
  </r>
  <r>
    <s v="TKT489562"/>
    <x v="28"/>
    <d v="2023-04-04T07:37:00"/>
    <s v="Billing"/>
    <s v="Payment Failure"/>
    <s v="CUST44639"/>
    <s v="Resolved"/>
    <s v="29-03-2023"/>
    <d v="1899-12-30T07:37:45"/>
    <d v="2023-04-04T00:00:00"/>
    <d v="1899-12-30T07:37:00"/>
    <s v="-"/>
    <s v="29-03-2023"/>
    <s v="29-03-2023"/>
    <s v="03"/>
    <s v="2023"/>
    <x v="4"/>
  </r>
  <r>
    <s v="TKT583148"/>
    <x v="27"/>
    <s v="15-10-2023 22:03:30"/>
    <s v="Account"/>
    <s v="Login Issue"/>
    <s v="CUST61421"/>
    <s v="Resolved"/>
    <d v="2023-10-10T00:00:00"/>
    <d v="1899-12-30T22:03:00"/>
    <s v="15-10-2023"/>
    <d v="1899-12-30T22:03:30"/>
    <s v="-"/>
    <s v="Oct"/>
    <s v="10-10-2023"/>
    <s v="10"/>
    <s v="2023"/>
    <x v="10"/>
  </r>
  <r>
    <s v="TKT223364"/>
    <x v="16"/>
    <s v="-"/>
    <s v="Account"/>
    <s v="Login Issue"/>
    <s v="CUST66241"/>
    <s v="In Progress"/>
    <s v="20-05-2020"/>
    <d v="1899-12-30T23:27:52"/>
    <s v="-"/>
    <s v="-"/>
    <s v="-"/>
    <s v="20-05-2020"/>
    <s v="20-05-2020"/>
    <s v="05"/>
    <s v="2020"/>
    <x v="13"/>
  </r>
  <r>
    <s v="TKT762235"/>
    <x v="34"/>
    <s v="-"/>
    <s v="Technical"/>
    <s v="Hardware Issue"/>
    <s v="CUST45953"/>
    <s v="In Progress"/>
    <s v="29-08-2020"/>
    <d v="1899-12-30T13:39:45"/>
    <s v="-"/>
    <s v="-"/>
    <s v="-"/>
    <s v="29-08-2020"/>
    <s v="29-08-2020"/>
    <s v="08"/>
    <s v="2020"/>
    <x v="1"/>
  </r>
  <r>
    <s v="TKT819475"/>
    <x v="12"/>
    <s v="-"/>
    <s v="Billing"/>
    <s v="Refund Request"/>
    <s v="CUST44750"/>
    <s v="In Progress"/>
    <s v="21-02-2020"/>
    <d v="1899-12-30T15:11:23"/>
    <s v="-"/>
    <s v="-"/>
    <s v="-"/>
    <s v="21-02-2020"/>
    <s v="21-02-2020"/>
    <s v="02"/>
    <s v="2020"/>
    <x v="22"/>
  </r>
  <r>
    <s v="TKT631585"/>
    <x v="31"/>
    <d v="2024-05-05T13:55:00"/>
    <s v="Billing"/>
    <s v="Refund Request"/>
    <s v="CUST21526"/>
    <s v="Resolved"/>
    <s v="30-04-2024"/>
    <d v="1899-12-30T13:55:48"/>
    <d v="2024-05-05T00:00:00"/>
    <d v="1899-12-30T13:55:00"/>
    <s v="-"/>
    <s v="30-04-2024"/>
    <s v="30-04-2024"/>
    <s v="04"/>
    <s v="2024"/>
    <x v="1"/>
  </r>
  <r>
    <s v="TKT290205"/>
    <x v="17"/>
    <d v="2020-10-04T03:07:00"/>
    <s v="Service"/>
    <s v="Slow Service"/>
    <s v="CUST68980"/>
    <s v="Resolved"/>
    <s v="17-03-2020"/>
    <d v="1899-12-30T03:07:06"/>
    <d v="2020-10-04T00:00:00"/>
    <d v="1899-12-30T03:07:00"/>
    <s v="-"/>
    <s v="17-03-2020"/>
    <s v="17-03-2020"/>
    <s v="03"/>
    <s v="2020"/>
    <x v="8"/>
  </r>
  <r>
    <s v="TKT180722"/>
    <x v="2"/>
    <s v="28-05-2020 17:54:31"/>
    <s v="Billing"/>
    <s v="Overcharge"/>
    <s v="CUST57515"/>
    <s v="Resolved"/>
    <d v="2020-06-05T00:00:00"/>
    <d v="1899-12-30T17:54:00"/>
    <s v="28-05-2020"/>
    <d v="1899-12-30T17:54:31"/>
    <s v="-"/>
    <s v="Jun"/>
    <s v="05-06-2020"/>
    <s v="06"/>
    <s v="2020"/>
    <x v="14"/>
  </r>
  <r>
    <s v="TKT507480"/>
    <x v="4"/>
    <s v="-"/>
    <s v="Account"/>
    <s v="Password Reset"/>
    <s v="CUST19018"/>
    <s v="In Progress"/>
    <d v="2021-03-11T00:00:00"/>
    <d v="1899-12-30T05:36:00"/>
    <s v="-"/>
    <s v="-"/>
    <s v="-"/>
    <s v="Mar"/>
    <s v="11-03-2021"/>
    <s v="03"/>
    <s v="2021"/>
    <x v="5"/>
  </r>
  <r>
    <s v="TKT390763"/>
    <x v="5"/>
    <s v="-"/>
    <s v="Technical"/>
    <s v="Hardware Issue"/>
    <s v="CUST82813"/>
    <s v="Open"/>
    <s v="13-08-2021"/>
    <d v="1899-12-30T07:50:10"/>
    <s v="-"/>
    <s v="-"/>
    <s v="-"/>
    <s v="13-08-2021"/>
    <s v="13-08-2021"/>
    <s v="08"/>
    <s v="2021"/>
    <x v="4"/>
  </r>
  <r>
    <s v="TKT828888"/>
    <x v="26"/>
    <s v="-"/>
    <s v="Technical"/>
    <s v="Software Bug"/>
    <s v="CUST11046"/>
    <s v="In Progress"/>
    <d v="2021-05-01T00:00:00"/>
    <d v="1899-12-30T00:53:00"/>
    <s v="-"/>
    <s v="-"/>
    <s v="-"/>
    <s v="May"/>
    <s v="01-05-2021"/>
    <s v="05"/>
    <s v="2021"/>
    <x v="2"/>
  </r>
  <r>
    <s v="TKT751727"/>
    <x v="6"/>
    <s v="29-09-2024 09:01:06"/>
    <s v="Service"/>
    <s v="Service Outage"/>
    <s v="CUST54778"/>
    <s v="Resolved"/>
    <d v="2024-10-09T00:00:00"/>
    <d v="1899-12-30T09:01:00"/>
    <s v="29-09-2024"/>
    <d v="1899-12-30T09:01:06"/>
    <s v="-"/>
    <s v="Oct"/>
    <s v="09-10-2024"/>
    <s v="10"/>
    <s v="2024"/>
    <x v="23"/>
  </r>
  <r>
    <s v="TKT976733"/>
    <x v="4"/>
    <s v="-"/>
    <s v="Account"/>
    <s v="Password Reset"/>
    <s v="CUST70562"/>
    <s v="In Progress"/>
    <s v="25-04-2021"/>
    <d v="1899-12-30T03:53:10"/>
    <s v="-"/>
    <s v="-"/>
    <s v="-"/>
    <s v="25-04-2021"/>
    <s v="25-04-2021"/>
    <s v="04"/>
    <s v="2021"/>
    <x v="8"/>
  </r>
  <r>
    <s v="TKT346607"/>
    <x v="1"/>
    <s v="-"/>
    <s v="Billing"/>
    <s v="Refund Request"/>
    <s v="CUST47220"/>
    <s v="In Progress"/>
    <s v="17-12-2021"/>
    <d v="1899-12-30T17:21:58"/>
    <s v="-"/>
    <s v="-"/>
    <s v="-"/>
    <s v="17-12-2021"/>
    <s v="17-12-2021"/>
    <s v="12"/>
    <s v="2021"/>
    <x v="14"/>
  </r>
  <r>
    <s v="TKT107008"/>
    <x v="32"/>
    <s v="-"/>
    <s v="Technical"/>
    <s v="Software Bug"/>
    <s v="CUST83745"/>
    <s v="In Progress"/>
    <s v="21-04-2020"/>
    <d v="1899-12-30T02:33:28"/>
    <s v="-"/>
    <s v="-"/>
    <s v="-"/>
    <s v="21-04-2020"/>
    <s v="21-04-2020"/>
    <s v="04"/>
    <s v="2020"/>
    <x v="7"/>
  </r>
  <r>
    <s v="TKT127950"/>
    <x v="25"/>
    <s v="-"/>
    <s v="Service"/>
    <s v="Slow Service"/>
    <s v="CUST98793"/>
    <s v="Open"/>
    <d v="2022-07-07T00:00:00"/>
    <d v="1899-12-30T20:52:00"/>
    <s v="-"/>
    <s v="-"/>
    <s v="-"/>
    <s v="Jul"/>
    <s v="07-07-2022"/>
    <s v="07"/>
    <s v="2022"/>
    <x v="19"/>
  </r>
  <r>
    <s v="TKT279211"/>
    <x v="17"/>
    <s v="30-08-2020 06:37:08"/>
    <s v="Service"/>
    <s v="Slow Service"/>
    <s v="CUST77375"/>
    <s v="Resolved"/>
    <d v="2020-12-08T00:00:00"/>
    <d v="1899-12-30T06:37:00"/>
    <s v="30-08-2020"/>
    <d v="1899-12-30T06:37:08"/>
    <s v="-"/>
    <s v="Dec"/>
    <s v="08-12-2020"/>
    <s v="12"/>
    <s v="2020"/>
    <x v="15"/>
  </r>
  <r>
    <s v="TKT727563"/>
    <x v="8"/>
    <s v="-"/>
    <s v="Technical"/>
    <s v="Network Problem"/>
    <s v="CUST50785"/>
    <s v="In Progress"/>
    <s v="14-11-2022"/>
    <d v="1899-12-30T12:55:37"/>
    <s v="-"/>
    <s v="-"/>
    <s v="-"/>
    <s v="14-11-2022"/>
    <s v="14-11-2022"/>
    <s v="11"/>
    <s v="2022"/>
    <x v="0"/>
  </r>
  <r>
    <s v="TKT378742"/>
    <x v="18"/>
    <s v="-"/>
    <s v="Account"/>
    <s v="Password Reset"/>
    <s v="CUST66899"/>
    <s v="In Progress"/>
    <s v="18-02-2023"/>
    <d v="1899-12-30T06:22:23"/>
    <s v="-"/>
    <s v="-"/>
    <s v="-"/>
    <s v="18-02-2023"/>
    <s v="18-02-2023"/>
    <s v="02"/>
    <s v="2023"/>
    <x v="15"/>
  </r>
  <r>
    <s v="TKT698953"/>
    <x v="11"/>
    <s v="26-11-2024 01:38:32"/>
    <s v="Billing"/>
    <s v="Overcharge"/>
    <s v="CUST66733"/>
    <s v="Resolved"/>
    <s v="30-10-2024"/>
    <d v="1899-12-30T01:38:32"/>
    <s v="26-11-2024"/>
    <d v="1899-12-30T01:38:32"/>
    <s v="-"/>
    <s v="30-10-2024"/>
    <s v="30-10-2024"/>
    <s v="10"/>
    <s v="2024"/>
    <x v="12"/>
  </r>
  <r>
    <s v="TKT593379"/>
    <x v="10"/>
    <s v="-"/>
    <s v="Account"/>
    <s v="Password Reset"/>
    <s v="CUST96322"/>
    <s v="In Progress"/>
    <d v="2023-12-06T00:00:00"/>
    <d v="1899-12-30T01:56:00"/>
    <s v="-"/>
    <s v="-"/>
    <s v="-"/>
    <s v="Dec"/>
    <s v="06-12-2023"/>
    <s v="12"/>
    <s v="2023"/>
    <x v="12"/>
  </r>
  <r>
    <s v="TKT295698"/>
    <x v="31"/>
    <s v="-"/>
    <s v="Billing"/>
    <s v="Refund Request"/>
    <s v="CUST27862"/>
    <s v="In Progress"/>
    <d v="2024-02-06T00:00:00"/>
    <d v="1899-12-30T17:13:00"/>
    <s v="-"/>
    <s v="-"/>
    <s v="-"/>
    <s v="Feb"/>
    <s v="06-02-2024"/>
    <s v="02"/>
    <s v="2024"/>
    <x v="14"/>
  </r>
  <r>
    <s v="TKT341181"/>
    <x v="0"/>
    <s v="24-02-2022 05:34:16"/>
    <s v="Service"/>
    <s v="Service Outage"/>
    <s v="CUST47680"/>
    <s v="Resolved"/>
    <s v="21-02-2022"/>
    <d v="1899-12-30T05:34:16"/>
    <s v="24-02-2022"/>
    <d v="1899-12-30T05:34:16"/>
    <s v="-"/>
    <s v="21-02-2022"/>
    <s v="21-02-2022"/>
    <s v="02"/>
    <s v="2022"/>
    <x v="5"/>
  </r>
  <r>
    <s v="TKT119057"/>
    <x v="27"/>
    <s v="-"/>
    <s v="Account"/>
    <s v="Login Issue"/>
    <s v="CUST59841"/>
    <s v="Open"/>
    <s v="30-05-2023"/>
    <d v="1899-12-30T04:22:23"/>
    <s v="-"/>
    <s v="-"/>
    <s v="-"/>
    <s v="30-05-2023"/>
    <s v="30-05-2023"/>
    <s v="05"/>
    <s v="2023"/>
    <x v="17"/>
  </r>
  <r>
    <s v="TKT333362"/>
    <x v="9"/>
    <s v="-"/>
    <s v="Technical"/>
    <s v="Hardware Issue"/>
    <s v="CUST94545"/>
    <s v="In Progress"/>
    <s v="30-11-2023"/>
    <d v="1899-12-30T16:11:32"/>
    <s v="-"/>
    <s v="-"/>
    <s v="-"/>
    <s v="30-11-2023"/>
    <s v="30-11-2023"/>
    <s v="11"/>
    <s v="2023"/>
    <x v="6"/>
  </r>
  <r>
    <s v="TKT514676"/>
    <x v="23"/>
    <s v="-"/>
    <s v="Service"/>
    <s v="Service Upgrade"/>
    <s v="CUST21407"/>
    <s v="In Progress"/>
    <s v="14-08-2021"/>
    <d v="1899-12-30T09:18:23"/>
    <s v="-"/>
    <s v="-"/>
    <s v="-"/>
    <s v="14-08-2021"/>
    <s v="14-08-2021"/>
    <s v="08"/>
    <s v="2021"/>
    <x v="23"/>
  </r>
  <r>
    <s v="TKT678465"/>
    <x v="30"/>
    <d v="2023-12-01T12:41:00"/>
    <s v="Billing"/>
    <s v="Overcharge"/>
    <s v="CUST32056"/>
    <s v="Resolved"/>
    <s v="20-12-2022"/>
    <d v="1899-12-30T12:41:56"/>
    <d v="2023-12-01T00:00:00"/>
    <d v="1899-12-30T12:41:00"/>
    <s v="-"/>
    <s v="20-12-2022"/>
    <s v="20-12-2022"/>
    <s v="12"/>
    <s v="2022"/>
    <x v="0"/>
  </r>
  <r>
    <s v="TKT727767"/>
    <x v="31"/>
    <s v="-"/>
    <s v="Billing"/>
    <s v="Refund Request"/>
    <s v="CUST12469"/>
    <s v="In Progress"/>
    <s v="20-08-2023"/>
    <d v="1899-12-30T02:35:11"/>
    <s v="-"/>
    <s v="-"/>
    <s v="-"/>
    <s v="20-08-2023"/>
    <s v="20-08-2023"/>
    <s v="08"/>
    <s v="2023"/>
    <x v="7"/>
  </r>
  <r>
    <s v="TKT456295"/>
    <x v="23"/>
    <s v="-"/>
    <s v="Service"/>
    <s v="Service Upgrade"/>
    <s v="CUST92886"/>
    <s v="Open"/>
    <d v="2020-08-04T00:00:00"/>
    <d v="1899-12-30T14:23:00"/>
    <s v="-"/>
    <s v="-"/>
    <s v="-"/>
    <s v="Aug"/>
    <s v="04-08-2020"/>
    <s v="08"/>
    <s v="2020"/>
    <x v="11"/>
  </r>
  <r>
    <s v="TKT238051"/>
    <x v="2"/>
    <s v="22-03-2020 09:49:22"/>
    <s v="Billing"/>
    <s v="Overcharge"/>
    <s v="CUST87476"/>
    <s v="Resolved"/>
    <s v="24-02-2020"/>
    <d v="1899-12-30T09:49:22"/>
    <s v="22-03-2020"/>
    <d v="1899-12-30T09:49:22"/>
    <s v="-"/>
    <s v="24-02-2020"/>
    <s v="24-02-2020"/>
    <s v="02"/>
    <s v="2020"/>
    <x v="23"/>
  </r>
  <r>
    <s v="TKT839270"/>
    <x v="20"/>
    <s v="-"/>
    <s v="Billing"/>
    <s v="Payment Failure"/>
    <s v="CUST99973"/>
    <s v="Open"/>
    <s v="17-05-2024"/>
    <d v="1899-12-30T01:48:17"/>
    <s v="-"/>
    <s v="-"/>
    <s v="-"/>
    <s v="17-05-2024"/>
    <s v="17-05-2024"/>
    <s v="05"/>
    <s v="2024"/>
    <x v="12"/>
  </r>
  <r>
    <s v="TKT905912"/>
    <x v="34"/>
    <s v="-"/>
    <s v="Technical"/>
    <s v="Hardware Issue"/>
    <s v="CUST36781"/>
    <s v="Open"/>
    <d v="2023-08-06T00:00:00"/>
    <d v="1899-12-30T23:48:00"/>
    <s v="-"/>
    <s v="-"/>
    <s v="-"/>
    <s v="Aug"/>
    <s v="06-08-2023"/>
    <s v="08"/>
    <s v="2023"/>
    <x v="13"/>
  </r>
  <r>
    <s v="TKT474622"/>
    <x v="17"/>
    <s v="25-02-2024 21:33:54"/>
    <s v="Service"/>
    <s v="Slow Service"/>
    <s v="CUST42151"/>
    <s v="Resolved"/>
    <d v="2024-12-02T00:00:00"/>
    <d v="1899-12-30T21:33:00"/>
    <s v="25-02-2024"/>
    <d v="1899-12-30T21:33:54"/>
    <s v="-"/>
    <s v="Dec"/>
    <s v="02-12-2024"/>
    <s v="12"/>
    <s v="2024"/>
    <x v="9"/>
  </r>
  <r>
    <s v="TKT727710"/>
    <x v="19"/>
    <s v="15-04-2021 23:56:53"/>
    <s v="Billing"/>
    <s v="Payment Failure"/>
    <s v="CUST14148"/>
    <s v="Resolved"/>
    <s v="31-03-2021"/>
    <d v="1899-12-30T23:56:53"/>
    <s v="15-04-2021"/>
    <d v="1899-12-30T23:56:53"/>
    <s v="-"/>
    <s v="31-03-2021"/>
    <s v="31-03-2021"/>
    <s v="03"/>
    <s v="2021"/>
    <x v="13"/>
  </r>
  <r>
    <s v="TKT390880"/>
    <x v="25"/>
    <s v="-"/>
    <s v="Service"/>
    <s v="Slow Service"/>
    <s v="CUST23193"/>
    <s v="In Progress"/>
    <s v="20-09-2024"/>
    <d v="1899-12-30T09:06:38"/>
    <s v="-"/>
    <s v="-"/>
    <s v="-"/>
    <s v="20-09-2024"/>
    <s v="20-09-2024"/>
    <s v="09"/>
    <s v="2024"/>
    <x v="23"/>
  </r>
  <r>
    <s v="TKT258080"/>
    <x v="11"/>
    <s v="-"/>
    <s v="Billing"/>
    <s v="Overcharge"/>
    <s v="CUST83603"/>
    <s v="Open"/>
    <s v="29-07-2022"/>
    <d v="1899-12-30T21:39:04"/>
    <s v="-"/>
    <s v="-"/>
    <s v="-"/>
    <s v="29-07-2022"/>
    <s v="29-07-2022"/>
    <s v="07"/>
    <s v="2022"/>
    <x v="9"/>
  </r>
  <r>
    <s v="TKT560658"/>
    <x v="31"/>
    <d v="2024-08-12T09:12:00"/>
    <s v="Billing"/>
    <s v="Refund Request"/>
    <s v="CUST49959"/>
    <s v="Resolved"/>
    <d v="2024-09-11T00:00:00"/>
    <d v="1899-12-30T09:12:00"/>
    <d v="2024-08-12T00:00:00"/>
    <d v="1899-12-30T09:12:00"/>
    <s v="-"/>
    <s v="Sep"/>
    <s v="11-09-2024"/>
    <s v="09"/>
    <s v="2024"/>
    <x v="23"/>
  </r>
  <r>
    <s v="TKT103251"/>
    <x v="12"/>
    <s v="18-03-2023 14:58:28"/>
    <s v="Billing"/>
    <s v="Refund Request"/>
    <s v="CUST74098"/>
    <s v="Resolved"/>
    <d v="2023-11-03T00:00:00"/>
    <d v="1899-12-30T14:58:00"/>
    <s v="18-03-2023"/>
    <d v="1899-12-30T14:58:28"/>
    <s v="-"/>
    <s v="Nov"/>
    <s v="03-11-2023"/>
    <s v="11"/>
    <s v="2023"/>
    <x v="11"/>
  </r>
  <r>
    <s v="TKT831770"/>
    <x v="23"/>
    <s v="-"/>
    <s v="Service"/>
    <s v="Service Upgrade"/>
    <s v="CUST65749"/>
    <s v="In Progress"/>
    <s v="29-07-2022"/>
    <d v="1899-12-30T02:38:17"/>
    <s v="-"/>
    <s v="-"/>
    <s v="-"/>
    <s v="29-07-2022"/>
    <s v="29-07-2022"/>
    <s v="07"/>
    <s v="2022"/>
    <x v="7"/>
  </r>
  <r>
    <s v="TKT877532"/>
    <x v="11"/>
    <s v="-"/>
    <s v="Billing"/>
    <s v="Overcharge"/>
    <s v="CUST86003"/>
    <s v="Open"/>
    <s v="20-09-2022"/>
    <d v="1899-12-30T12:26:54"/>
    <s v="-"/>
    <s v="-"/>
    <s v="-"/>
    <s v="20-09-2022"/>
    <s v="20-09-2022"/>
    <s v="09"/>
    <s v="2022"/>
    <x v="0"/>
  </r>
  <r>
    <s v="TKT333067"/>
    <x v="5"/>
    <s v="-"/>
    <s v="Technical"/>
    <s v="Hardware Issue"/>
    <s v="CUST72394"/>
    <s v="Open"/>
    <d v="2024-09-11T00:00:00"/>
    <d v="1899-12-30T07:00:00"/>
    <s v="-"/>
    <s v="-"/>
    <s v="-"/>
    <s v="Sep"/>
    <s v="11-09-2024"/>
    <s v="09"/>
    <s v="2024"/>
    <x v="4"/>
  </r>
  <r>
    <s v="TKT133925"/>
    <x v="6"/>
    <s v="-"/>
    <s v="Service"/>
    <s v="Service Outage"/>
    <s v="CUST39326"/>
    <s v="Open"/>
    <d v="2024-07-11T00:00:00"/>
    <d v="1899-12-30T16:59:00"/>
    <s v="-"/>
    <s v="-"/>
    <s v="-"/>
    <s v="Jul"/>
    <s v="11-07-2024"/>
    <s v="07"/>
    <s v="2024"/>
    <x v="6"/>
  </r>
  <r>
    <s v="TKT582842"/>
    <x v="30"/>
    <s v="-"/>
    <s v="Billing"/>
    <s v="Overcharge"/>
    <s v="CUST68819"/>
    <s v="In Progress"/>
    <s v="27-04-2024"/>
    <d v="1899-12-30T11:16:52"/>
    <s v="-"/>
    <s v="-"/>
    <s v="-"/>
    <s v="27-04-2024"/>
    <s v="27-04-2024"/>
    <s v="04"/>
    <s v="2024"/>
    <x v="21"/>
  </r>
  <r>
    <s v="TKT823382"/>
    <x v="5"/>
    <s v="26-09-2021 21:47:10"/>
    <s v="Technical"/>
    <s v="Hardware Issue"/>
    <s v="CUST78804"/>
    <s v="Resolved"/>
    <s v="19-09-2021"/>
    <d v="1899-12-30T21:47:10"/>
    <s v="26-09-2021"/>
    <d v="1899-12-30T21:47:10"/>
    <s v="-"/>
    <s v="19-09-2021"/>
    <s v="19-09-2021"/>
    <s v="09"/>
    <s v="2021"/>
    <x v="9"/>
  </r>
  <r>
    <s v="TKT695680"/>
    <x v="15"/>
    <s v="-"/>
    <s v="Account"/>
    <s v="Account Suspension"/>
    <s v="CUST30742"/>
    <s v="Open"/>
    <s v="30-11-2024"/>
    <d v="1899-12-30T08:26:59"/>
    <s v="-"/>
    <s v="-"/>
    <s v="-"/>
    <s v="30-11-2024"/>
    <s v="30-11-2024"/>
    <s v="11"/>
    <s v="2024"/>
    <x v="16"/>
  </r>
  <r>
    <s v="TKT235963"/>
    <x v="34"/>
    <s v="25-09-2023 04:04:49"/>
    <s v="Technical"/>
    <s v="Hardware Issue"/>
    <s v="CUST80447"/>
    <s v="Resolved"/>
    <s v="18-09-2023"/>
    <d v="1899-12-30T04:04:49"/>
    <s v="25-09-2023"/>
    <d v="1899-12-30T04:04:49"/>
    <s v="-"/>
    <s v="18-09-2023"/>
    <s v="18-09-2023"/>
    <s v="09"/>
    <s v="2023"/>
    <x v="17"/>
  </r>
  <r>
    <s v="TKT785272"/>
    <x v="11"/>
    <s v="-"/>
    <s v="Billing"/>
    <s v="Overcharge"/>
    <s v="CUST51118"/>
    <s v="Open"/>
    <s v="28-02-2023"/>
    <d v="1899-12-30T00:13:34"/>
    <s v="-"/>
    <s v="-"/>
    <s v="-"/>
    <s v="28-02-2023"/>
    <s v="28-02-2023"/>
    <s v="02"/>
    <s v="2023"/>
    <x v="2"/>
  </r>
  <r>
    <s v="TKT195836"/>
    <x v="6"/>
    <s v="-"/>
    <s v="Service"/>
    <s v="Service Outage"/>
    <s v="CUST46683"/>
    <s v="Open"/>
    <s v="27-10-2024"/>
    <d v="1899-12-30T13:50:32"/>
    <s v="-"/>
    <s v="-"/>
    <s v="-"/>
    <s v="27-10-2024"/>
    <s v="27-10-2024"/>
    <s v="10"/>
    <s v="2024"/>
    <x v="1"/>
  </r>
  <r>
    <s v="TKT867888"/>
    <x v="13"/>
    <s v="-"/>
    <s v="Account"/>
    <s v="Account Suspension"/>
    <s v="CUST39602"/>
    <s v="Open"/>
    <d v="2023-11-03T00:00:00"/>
    <d v="1899-12-30T11:10:00"/>
    <s v="-"/>
    <s v="-"/>
    <s v="-"/>
    <s v="Nov"/>
    <s v="03-11-2023"/>
    <s v="11"/>
    <s v="2023"/>
    <x v="21"/>
  </r>
  <r>
    <s v="TKT407341"/>
    <x v="19"/>
    <s v="-"/>
    <s v="Billing"/>
    <s v="Payment Failure"/>
    <s v="CUST91149"/>
    <s v="Open"/>
    <d v="2022-10-03T00:00:00"/>
    <d v="1899-12-30T22:04:00"/>
    <s v="-"/>
    <s v="-"/>
    <s v="-"/>
    <s v="Oct"/>
    <s v="03-10-2022"/>
    <s v="10"/>
    <s v="2022"/>
    <x v="10"/>
  </r>
  <r>
    <s v="TKT483390"/>
    <x v="29"/>
    <s v="-"/>
    <s v="Service"/>
    <s v="Service Upgrade"/>
    <s v="CUST78917"/>
    <s v="Open"/>
    <s v="13-06-2021"/>
    <d v="1899-12-30T10:06:21"/>
    <s v="-"/>
    <s v="-"/>
    <s v="-"/>
    <s v="13-06-2021"/>
    <s v="13-06-2021"/>
    <s v="06"/>
    <s v="2021"/>
    <x v="18"/>
  </r>
  <r>
    <s v="TKT102023"/>
    <x v="28"/>
    <s v="27-02-2020 04:56:08"/>
    <s v="Billing"/>
    <s v="Payment Failure"/>
    <s v="CUST30992"/>
    <s v="Resolved"/>
    <s v="23-02-2020"/>
    <d v="1899-12-30T04:56:08"/>
    <s v="27-02-2020"/>
    <d v="1899-12-30T04:56:08"/>
    <s v="-"/>
    <s v="23-02-2020"/>
    <s v="23-02-2020"/>
    <s v="02"/>
    <s v="2020"/>
    <x v="17"/>
  </r>
  <r>
    <s v="TKT649833"/>
    <x v="4"/>
    <s v="22-06-2022 15:22:54"/>
    <s v="Account"/>
    <s v="Password Reset"/>
    <s v="CUST90316"/>
    <s v="Resolved"/>
    <d v="2022-04-06T00:00:00"/>
    <d v="1899-12-30T15:22:00"/>
    <s v="22-06-2022"/>
    <d v="1899-12-30T15:22:54"/>
    <s v="-"/>
    <s v="Apr"/>
    <s v="06-04-2022"/>
    <s v="04"/>
    <s v="2022"/>
    <x v="22"/>
  </r>
  <r>
    <s v="TKT717476"/>
    <x v="4"/>
    <s v="-"/>
    <s v="Account"/>
    <s v="Password Reset"/>
    <s v="CUST35723"/>
    <s v="In Progress"/>
    <d v="2020-04-09T00:00:00"/>
    <d v="1899-12-30T14:57:00"/>
    <s v="-"/>
    <s v="-"/>
    <s v="-"/>
    <s v="Apr"/>
    <s v="09-04-2020"/>
    <s v="04"/>
    <s v="2020"/>
    <x v="11"/>
  </r>
  <r>
    <s v="TKT511681"/>
    <x v="12"/>
    <s v="-"/>
    <s v="Billing"/>
    <s v="Refund Request"/>
    <s v="CUST84694"/>
    <s v="Open"/>
    <s v="21-06-2021"/>
    <d v="1899-12-30T11:46:22"/>
    <s v="-"/>
    <s v="-"/>
    <s v="-"/>
    <s v="21-06-2021"/>
    <s v="21-06-2021"/>
    <s v="06"/>
    <s v="2021"/>
    <x v="21"/>
  </r>
  <r>
    <s v="TKT537388"/>
    <x v="29"/>
    <s v="-"/>
    <s v="Service"/>
    <s v="Service Upgrade"/>
    <s v="CUST16393"/>
    <s v="Open"/>
    <d v="2020-02-09T00:00:00"/>
    <d v="1899-12-30T21:06:00"/>
    <s v="-"/>
    <s v="-"/>
    <s v="-"/>
    <s v="Feb"/>
    <s v="09-02-2020"/>
    <s v="02"/>
    <s v="2020"/>
    <x v="9"/>
  </r>
  <r>
    <s v="TKT517587"/>
    <x v="18"/>
    <s v="-"/>
    <s v="Account"/>
    <s v="Password Reset"/>
    <s v="CUST80329"/>
    <s v="In Progress"/>
    <d v="2022-07-07T00:00:00"/>
    <d v="1899-12-30T07:34:00"/>
    <s v="-"/>
    <s v="-"/>
    <s v="-"/>
    <s v="Jul"/>
    <s v="07-07-2022"/>
    <s v="07"/>
    <s v="2022"/>
    <x v="4"/>
  </r>
  <r>
    <s v="TKT455821"/>
    <x v="21"/>
    <d v="2024-11-06T05:13:00"/>
    <s v="Technical"/>
    <s v="Network Problem"/>
    <s v="CUST13983"/>
    <s v="Resolved"/>
    <d v="2024-05-06T00:00:00"/>
    <d v="1899-12-30T05:13:00"/>
    <d v="2024-11-06T00:00:00"/>
    <d v="1899-12-30T05:13:00"/>
    <s v="-"/>
    <s v="May"/>
    <s v="06-05-2024"/>
    <s v="05"/>
    <s v="2024"/>
    <x v="5"/>
  </r>
  <r>
    <s v="TKT818517"/>
    <x v="20"/>
    <s v="-"/>
    <s v="Billing"/>
    <s v="Payment Failure"/>
    <s v="CUST75604"/>
    <s v="Open"/>
    <s v="22-03-2021"/>
    <d v="1899-12-30T16:52:26"/>
    <s v="-"/>
    <s v="-"/>
    <s v="-"/>
    <s v="22-03-2021"/>
    <s v="22-03-2021"/>
    <s v="03"/>
    <s v="2021"/>
    <x v="6"/>
  </r>
  <r>
    <s v="TKT368583"/>
    <x v="34"/>
    <s v="-"/>
    <s v="Technical"/>
    <s v="Hardware Issue"/>
    <s v="CUST32396"/>
    <s v="In Progress"/>
    <s v="30-04-2022"/>
    <d v="1899-12-30T14:17:28"/>
    <s v="-"/>
    <s v="-"/>
    <s v="-"/>
    <s v="30-04-2022"/>
    <s v="30-04-2022"/>
    <s v="04"/>
    <s v="2022"/>
    <x v="11"/>
  </r>
  <r>
    <s v="TKT630273"/>
    <x v="35"/>
    <s v="16-11-2023 16:56:34"/>
    <s v="Service"/>
    <s v="Service Upgrade"/>
    <s v="CUST70271"/>
    <s v="Resolved"/>
    <d v="2023-11-11T00:00:00"/>
    <d v="1899-12-30T16:56:00"/>
    <s v="16-11-2023"/>
    <d v="1899-12-30T16:56:34"/>
    <s v="-"/>
    <s v="Nov"/>
    <s v="11-11-2023"/>
    <s v="11"/>
    <s v="2023"/>
    <x v="6"/>
  </r>
  <r>
    <s v="TKT352972"/>
    <x v="32"/>
    <s v="-"/>
    <s v="Technical"/>
    <s v="Software Bug"/>
    <s v="CUST81284"/>
    <s v="In Progress"/>
    <d v="2022-04-02T00:00:00"/>
    <d v="1899-12-30T12:00:00"/>
    <s v="-"/>
    <s v="-"/>
    <s v="-"/>
    <s v="Apr"/>
    <s v="02-04-2022"/>
    <s v="04"/>
    <s v="2022"/>
    <x v="0"/>
  </r>
  <r>
    <s v="TKT740172"/>
    <x v="27"/>
    <s v="-"/>
    <s v="Account"/>
    <s v="Login Issue"/>
    <s v="CUST61183"/>
    <s v="In Progress"/>
    <s v="25-03-2020"/>
    <d v="1899-12-30T03:08:20"/>
    <s v="-"/>
    <s v="-"/>
    <s v="-"/>
    <s v="25-03-2020"/>
    <s v="25-03-2020"/>
    <s v="03"/>
    <s v="2020"/>
    <x v="8"/>
  </r>
  <r>
    <s v="TKT947016"/>
    <x v="1"/>
    <s v="-"/>
    <s v="Billing"/>
    <s v="Refund Request"/>
    <s v="CUST27360"/>
    <s v="In Progress"/>
    <d v="2022-01-08T00:00:00"/>
    <d v="1899-12-30T12:14:00"/>
    <s v="-"/>
    <s v="-"/>
    <s v="-"/>
    <s v="Jan"/>
    <s v="08-01-2022"/>
    <s v="01"/>
    <s v="2022"/>
    <x v="0"/>
  </r>
  <r>
    <s v="TKT778105"/>
    <x v="10"/>
    <s v="-"/>
    <s v="Account"/>
    <s v="Password Reset"/>
    <s v="CUST97537"/>
    <s v="In Progress"/>
    <d v="2024-11-10T00:00:00"/>
    <d v="1899-12-30T21:08:00"/>
    <s v="-"/>
    <s v="-"/>
    <s v="-"/>
    <s v="Nov"/>
    <s v="10-11-2024"/>
    <s v="11"/>
    <s v="2024"/>
    <x v="9"/>
  </r>
  <r>
    <s v="TKT144812"/>
    <x v="11"/>
    <s v="-"/>
    <s v="Billing"/>
    <s v="Overcharge"/>
    <s v="CUST18187"/>
    <s v="In Progress"/>
    <d v="2021-05-04T00:00:00"/>
    <d v="1899-12-30T17:21:00"/>
    <s v="-"/>
    <s v="-"/>
    <s v="-"/>
    <s v="May"/>
    <s v="04-05-2021"/>
    <s v="05"/>
    <s v="2021"/>
    <x v="14"/>
  </r>
  <r>
    <s v="TKT952855"/>
    <x v="1"/>
    <s v="-"/>
    <s v="Billing"/>
    <s v="Refund Request"/>
    <s v="CUST24734"/>
    <s v="In Progress"/>
    <s v="26-08-2022"/>
    <d v="1899-12-30T12:15:42"/>
    <s v="-"/>
    <s v="-"/>
    <s v="-"/>
    <s v="26-08-2022"/>
    <s v="26-08-2022"/>
    <s v="08"/>
    <s v="2022"/>
    <x v="0"/>
  </r>
  <r>
    <s v="TKT457172"/>
    <x v="29"/>
    <d v="2021-07-09T21:52:00"/>
    <s v="Service"/>
    <s v="Service Upgrade"/>
    <s v="CUST64710"/>
    <s v="Resolved"/>
    <s v="17-08-2021"/>
    <d v="1899-12-30T21:52:49"/>
    <d v="2021-07-09T00:00:00"/>
    <d v="1899-12-30T21:52:00"/>
    <s v="-"/>
    <s v="17-08-2021"/>
    <s v="17-08-2021"/>
    <s v="08"/>
    <s v="2021"/>
    <x v="9"/>
  </r>
  <r>
    <s v="TKT683164"/>
    <x v="10"/>
    <s v="17-02-2021 01:48:17"/>
    <s v="Account"/>
    <s v="Password Reset"/>
    <s v="CUST23700"/>
    <s v="Resolved"/>
    <d v="2021-08-02T00:00:00"/>
    <d v="1899-12-30T01:48:00"/>
    <s v="17-02-2021"/>
    <d v="1899-12-30T01:48:17"/>
    <s v="-"/>
    <s v="Aug"/>
    <s v="02-08-2021"/>
    <s v="08"/>
    <s v="2021"/>
    <x v="12"/>
  </r>
  <r>
    <s v="TKT415881"/>
    <x v="26"/>
    <d v="2023-11-02T09:44:00"/>
    <s v="Technical"/>
    <s v="Software Bug"/>
    <s v="CUST68660"/>
    <s v="Resolved"/>
    <s v="13-01-2023"/>
    <d v="1899-12-30T09:44:33"/>
    <d v="2023-11-02T00:00:00"/>
    <d v="1899-12-30T09:44:00"/>
    <s v="-"/>
    <s v="13-01-2023"/>
    <s v="13-01-2023"/>
    <s v="01"/>
    <s v="2023"/>
    <x v="23"/>
  </r>
  <r>
    <s v="TKT680476"/>
    <x v="10"/>
    <s v="-"/>
    <s v="Account"/>
    <s v="Password Reset"/>
    <s v="CUST19691"/>
    <s v="Open"/>
    <s v="15-02-2023"/>
    <d v="1899-12-30T22:15:41"/>
    <s v="-"/>
    <s v="-"/>
    <s v="-"/>
    <s v="15-02-2023"/>
    <s v="15-02-2023"/>
    <s v="02"/>
    <s v="2023"/>
    <x v="10"/>
  </r>
  <r>
    <s v="TKT432192"/>
    <x v="12"/>
    <s v="-"/>
    <s v="Billing"/>
    <s v="Refund Request"/>
    <s v="CUST86459"/>
    <s v="Open"/>
    <d v="2022-05-04T00:00:00"/>
    <d v="1899-12-30T09:53:00"/>
    <s v="-"/>
    <s v="-"/>
    <s v="-"/>
    <s v="May"/>
    <s v="04-05-2022"/>
    <s v="05"/>
    <s v="2022"/>
    <x v="23"/>
  </r>
  <r>
    <s v="TKT607292"/>
    <x v="6"/>
    <s v="-"/>
    <s v="Service"/>
    <s v="Service Outage"/>
    <s v="CUST54140"/>
    <s v="In Progress"/>
    <s v="24-10-2021"/>
    <d v="1899-12-30T12:58:29"/>
    <s v="-"/>
    <s v="-"/>
    <s v="-"/>
    <s v="24-10-2021"/>
    <s v="24-10-2021"/>
    <s v="10"/>
    <s v="2021"/>
    <x v="0"/>
  </r>
  <r>
    <s v="TKT111700"/>
    <x v="24"/>
    <s v="-"/>
    <s v="Service"/>
    <s v="Service Outage"/>
    <s v="CUST13292"/>
    <s v="Open"/>
    <d v="2021-04-07T00:00:00"/>
    <d v="1899-12-30T00:31:00"/>
    <s v="-"/>
    <s v="-"/>
    <s v="-"/>
    <s v="Apr"/>
    <s v="07-04-2021"/>
    <s v="04"/>
    <s v="2021"/>
    <x v="2"/>
  </r>
  <r>
    <s v="TKT533499"/>
    <x v="12"/>
    <s v="-"/>
    <s v="Billing"/>
    <s v="Refund Request"/>
    <s v="CUST34908"/>
    <s v="Open"/>
    <s v="28-04-2021"/>
    <d v="1899-12-30T10:54:11"/>
    <s v="-"/>
    <s v="-"/>
    <s v="-"/>
    <s v="28-04-2021"/>
    <s v="28-04-2021"/>
    <s v="04"/>
    <s v="2021"/>
    <x v="18"/>
  </r>
  <r>
    <s v="TKT783910"/>
    <x v="26"/>
    <s v="-"/>
    <s v="Technical"/>
    <s v="Software Bug"/>
    <s v="CUST79270"/>
    <s v="In Progress"/>
    <s v="29-03-2022"/>
    <d v="1899-12-30T05:55:18"/>
    <s v="-"/>
    <s v="-"/>
    <s v="-"/>
    <s v="29-03-2022"/>
    <s v="29-03-2022"/>
    <s v="03"/>
    <s v="2022"/>
    <x v="5"/>
  </r>
  <r>
    <s v="TKT426611"/>
    <x v="24"/>
    <s v="-"/>
    <s v="Service"/>
    <s v="Service Outage"/>
    <s v="CUST63714"/>
    <s v="In Progress"/>
    <s v="21-02-2020"/>
    <d v="1899-12-30T22:27:19"/>
    <s v="-"/>
    <s v="-"/>
    <s v="-"/>
    <s v="21-02-2020"/>
    <s v="21-02-2020"/>
    <s v="02"/>
    <s v="2020"/>
    <x v="10"/>
  </r>
  <r>
    <s v="TKT631355"/>
    <x v="4"/>
    <s v="-"/>
    <s v="Account"/>
    <s v="Password Reset"/>
    <s v="CUST62864"/>
    <s v="In Progress"/>
    <s v="29-10-2021"/>
    <d v="1899-12-30T14:43:32"/>
    <s v="-"/>
    <s v="-"/>
    <s v="-"/>
    <s v="29-10-2021"/>
    <s v="29-10-2021"/>
    <s v="10"/>
    <s v="2021"/>
    <x v="11"/>
  </r>
  <r>
    <s v="TKT576073"/>
    <x v="18"/>
    <s v="-"/>
    <s v="Account"/>
    <s v="Password Reset"/>
    <s v="CUST16110"/>
    <s v="Open"/>
    <s v="19-01-2021"/>
    <d v="1899-12-30T03:11:59"/>
    <s v="-"/>
    <s v="-"/>
    <s v="-"/>
    <s v="19-01-2021"/>
    <s v="19-01-2021"/>
    <s v="01"/>
    <s v="2021"/>
    <x v="8"/>
  </r>
  <r>
    <s v="TKT729236"/>
    <x v="28"/>
    <s v="19-02-2021 20:50:53"/>
    <s v="Billing"/>
    <s v="Payment Failure"/>
    <s v="CUST36668"/>
    <s v="Resolved"/>
    <s v="13-02-2021"/>
    <d v="1899-12-30T20:50:53"/>
    <s v="19-02-2021"/>
    <d v="1899-12-30T20:50:53"/>
    <s v="-"/>
    <s v="13-02-2021"/>
    <s v="13-02-2021"/>
    <s v="02"/>
    <s v="2021"/>
    <x v="19"/>
  </r>
  <r>
    <s v="TKT438004"/>
    <x v="3"/>
    <s v="27-09-2021 00:01:16"/>
    <s v="Account"/>
    <s v="Account Suspension"/>
    <s v="CUST82734"/>
    <s v="Resolved"/>
    <s v="30-08-2021"/>
    <d v="1899-12-30T00:01:16"/>
    <s v="27-09-2021"/>
    <d v="1899-12-30T00:01:16"/>
    <s v="-"/>
    <s v="30-08-2021"/>
    <s v="30-08-2021"/>
    <s v="08"/>
    <s v="2021"/>
    <x v="2"/>
  </r>
  <r>
    <s v="TKT313100"/>
    <x v="22"/>
    <s v="18-04-2020 21:13:41"/>
    <s v="Account"/>
    <s v="Login Issue"/>
    <s v="CUST59381"/>
    <s v="Resolved"/>
    <d v="2020-02-04T00:00:00"/>
    <d v="1899-12-30T21:13:00"/>
    <s v="18-04-2020"/>
    <d v="1899-12-30T21:13:41"/>
    <s v="-"/>
    <s v="Feb"/>
    <s v="04-02-2020"/>
    <s v="02"/>
    <s v="2020"/>
    <x v="9"/>
  </r>
  <r>
    <s v="TKT187880"/>
    <x v="11"/>
    <s v="18-06-2024 06:12:15"/>
    <s v="Billing"/>
    <s v="Overcharge"/>
    <s v="CUST40659"/>
    <s v="Resolved"/>
    <s v="16-06-2024"/>
    <d v="1899-12-30T06:12:15"/>
    <s v="18-06-2024"/>
    <d v="1899-12-30T06:12:15"/>
    <s v="-"/>
    <s v="16-06-2024"/>
    <s v="16-06-2024"/>
    <s v="06"/>
    <s v="2024"/>
    <x v="15"/>
  </r>
  <r>
    <s v="TKT342401"/>
    <x v="35"/>
    <d v="2024-03-06T13:34:00"/>
    <s v="Service"/>
    <s v="Service Upgrade"/>
    <s v="CUST56745"/>
    <s v="Resolved"/>
    <s v="21-05-2024"/>
    <d v="1899-12-30T13:34:48"/>
    <d v="2024-03-06T00:00:00"/>
    <d v="1899-12-30T13:34:00"/>
    <s v="-"/>
    <s v="21-05-2024"/>
    <s v="21-05-2024"/>
    <s v="05"/>
    <s v="2024"/>
    <x v="1"/>
  </r>
  <r>
    <s v="TKT879563"/>
    <x v="6"/>
    <s v="-"/>
    <s v="Service"/>
    <s v="Service Outage"/>
    <s v="CUST49672"/>
    <s v="Open"/>
    <s v="19-01-2024"/>
    <d v="1899-12-30T07:39:23"/>
    <s v="-"/>
    <s v="-"/>
    <s v="-"/>
    <s v="19-01-2024"/>
    <s v="19-01-2024"/>
    <s v="01"/>
    <s v="2024"/>
    <x v="4"/>
  </r>
  <r>
    <s v="TKT867555"/>
    <x v="17"/>
    <s v="-"/>
    <s v="Service"/>
    <s v="Slow Service"/>
    <s v="CUST22170"/>
    <s v="In Progress"/>
    <d v="2022-11-09T00:00:00"/>
    <d v="1899-12-30T08:18:00"/>
    <s v="-"/>
    <s v="-"/>
    <s v="-"/>
    <s v="Nov"/>
    <s v="09-11-2022"/>
    <s v="11"/>
    <s v="2022"/>
    <x v="16"/>
  </r>
  <r>
    <s v="TKT328238"/>
    <x v="29"/>
    <d v="2024-06-03T08:28:00"/>
    <s v="Service"/>
    <s v="Service Upgrade"/>
    <s v="CUST21102"/>
    <s v="Resolved"/>
    <d v="2024-12-02T00:00:00"/>
    <d v="1899-12-30T08:28:00"/>
    <d v="2024-06-03T00:00:00"/>
    <d v="1899-12-30T08:28:00"/>
    <s v="-"/>
    <s v="Dec"/>
    <s v="02-12-2024"/>
    <s v="12"/>
    <s v="2024"/>
    <x v="16"/>
  </r>
  <r>
    <s v="TKT784366"/>
    <x v="13"/>
    <s v="-"/>
    <s v="Account"/>
    <s v="Account Suspension"/>
    <s v="CUST46679"/>
    <s v="In Progress"/>
    <s v="25-06-2021"/>
    <d v="1899-12-30T08:39:11"/>
    <s v="-"/>
    <s v="-"/>
    <s v="-"/>
    <s v="25-06-2021"/>
    <s v="25-06-2021"/>
    <s v="06"/>
    <s v="2021"/>
    <x v="16"/>
  </r>
  <r>
    <s v="TKT704695"/>
    <x v="0"/>
    <s v="27-09-2022 06:52:52"/>
    <s v="Service"/>
    <s v="Service Outage"/>
    <s v="CUST88465"/>
    <s v="Resolved"/>
    <s v="15-09-2022"/>
    <d v="1899-12-30T06:52:52"/>
    <s v="27-09-2022"/>
    <d v="1899-12-30T06:52:52"/>
    <s v="-"/>
    <s v="15-09-2022"/>
    <s v="15-09-2022"/>
    <s v="09"/>
    <s v="2022"/>
    <x v="15"/>
  </r>
  <r>
    <s v="TKT136141"/>
    <x v="28"/>
    <s v="-"/>
    <s v="Billing"/>
    <s v="Payment Failure"/>
    <s v="CUST59101"/>
    <s v="Open"/>
    <d v="2020-09-12T00:00:00"/>
    <d v="1899-12-30T20:27:00"/>
    <s v="-"/>
    <s v="-"/>
    <s v="-"/>
    <s v="Sep"/>
    <s v="12-09-2020"/>
    <s v="09"/>
    <s v="2020"/>
    <x v="19"/>
  </r>
  <r>
    <s v="TKT276647"/>
    <x v="9"/>
    <s v="15-08-2023 16:56:37"/>
    <s v="Technical"/>
    <s v="Hardware Issue"/>
    <s v="CUST48670"/>
    <s v="Resolved"/>
    <s v="20-07-2023"/>
    <d v="1899-12-30T16:56:37"/>
    <s v="15-08-2023"/>
    <d v="1899-12-30T16:56:37"/>
    <s v="-"/>
    <s v="20-07-2023"/>
    <s v="20-07-2023"/>
    <s v="07"/>
    <s v="2023"/>
    <x v="6"/>
  </r>
  <r>
    <s v="TKT978257"/>
    <x v="28"/>
    <s v="-"/>
    <s v="Billing"/>
    <s v="Payment Failure"/>
    <s v="CUST19267"/>
    <s v="Open"/>
    <s v="19-07-2023"/>
    <d v="1899-12-30T00:00:05"/>
    <s v="-"/>
    <s v="-"/>
    <s v="-"/>
    <s v="19-07-2023"/>
    <s v="19-07-2023"/>
    <s v="07"/>
    <s v="2023"/>
    <x v="2"/>
  </r>
  <r>
    <s v="TKT409980"/>
    <x v="11"/>
    <s v="-"/>
    <s v="Billing"/>
    <s v="Overcharge"/>
    <s v="CUST41664"/>
    <s v="Open"/>
    <s v="31-12-2021"/>
    <d v="1899-12-30T22:51:03"/>
    <s v="-"/>
    <s v="-"/>
    <s v="-"/>
    <s v="31-12-2021"/>
    <s v="31-12-2021"/>
    <s v="12"/>
    <s v="2021"/>
    <x v="10"/>
  </r>
  <r>
    <s v="TKT678030"/>
    <x v="14"/>
    <d v="2023-01-02T10:25:00"/>
    <s v="Service"/>
    <s v="Slow Service"/>
    <s v="CUST35770"/>
    <s v="Resolved"/>
    <s v="19-01-2023"/>
    <d v="1899-12-30T10:25:40"/>
    <d v="2023-01-02T00:00:00"/>
    <d v="1899-12-30T10:25:00"/>
    <s v="-"/>
    <s v="19-01-2023"/>
    <s v="19-01-2023"/>
    <s v="01"/>
    <s v="2023"/>
    <x v="18"/>
  </r>
  <r>
    <s v="TKT214697"/>
    <x v="0"/>
    <s v="30-03-2021 07:45:56"/>
    <s v="Service"/>
    <s v="Service Outage"/>
    <s v="CUST66190"/>
    <s v="Resolved"/>
    <s v="25-03-2021"/>
    <d v="1899-12-30T07:45:56"/>
    <s v="30-03-2021"/>
    <d v="1899-12-30T07:45:56"/>
    <s v="-"/>
    <s v="25-03-2021"/>
    <s v="25-03-2021"/>
    <s v="03"/>
    <s v="2021"/>
    <x v="4"/>
  </r>
  <r>
    <s v="TKT542088"/>
    <x v="8"/>
    <s v="19-03-2024 22:17:43"/>
    <s v="Technical"/>
    <s v="Network Problem"/>
    <s v="CUST80021"/>
    <s v="Resolved"/>
    <d v="2024-06-03T00:00:00"/>
    <d v="1899-12-30T22:17:00"/>
    <s v="19-03-2024"/>
    <d v="1899-12-30T22:17:43"/>
    <s v="-"/>
    <s v="Jun"/>
    <s v="03-06-2024"/>
    <s v="06"/>
    <s v="2024"/>
    <x v="10"/>
  </r>
  <r>
    <s v="TKT765799"/>
    <x v="17"/>
    <s v="-"/>
    <s v="Service"/>
    <s v="Slow Service"/>
    <s v="CUST51950"/>
    <s v="Open"/>
    <d v="2023-01-03T00:00:00"/>
    <d v="1899-12-30T02:08:00"/>
    <s v="-"/>
    <s v="-"/>
    <s v="-"/>
    <s v="Jan"/>
    <s v="03-01-2023"/>
    <s v="01"/>
    <s v="2023"/>
    <x v="7"/>
  </r>
  <r>
    <s v="TKT904720"/>
    <x v="34"/>
    <s v="24-05-2021 10:06:08"/>
    <s v="Technical"/>
    <s v="Hardware Issue"/>
    <s v="CUST44803"/>
    <s v="Resolved"/>
    <d v="2021-05-05T00:00:00"/>
    <d v="1899-12-30T10:06:00"/>
    <s v="24-05-2021"/>
    <d v="1899-12-30T10:06:08"/>
    <s v="-"/>
    <s v="May"/>
    <s v="05-05-2021"/>
    <s v="05"/>
    <s v="2021"/>
    <x v="18"/>
  </r>
  <r>
    <s v="TKT153798"/>
    <x v="11"/>
    <s v="-"/>
    <s v="Billing"/>
    <s v="Overcharge"/>
    <s v="CUST79375"/>
    <s v="In Progress"/>
    <s v="13-09-2024"/>
    <d v="1899-12-30T11:14:57"/>
    <s v="-"/>
    <s v="-"/>
    <s v="-"/>
    <s v="13-09-2024"/>
    <s v="13-09-2024"/>
    <s v="09"/>
    <s v="2024"/>
    <x v="21"/>
  </r>
  <r>
    <s v="TKT184969"/>
    <x v="17"/>
    <s v="-"/>
    <s v="Service"/>
    <s v="Slow Service"/>
    <s v="CUST34739"/>
    <s v="In Progress"/>
    <s v="23-03-2022"/>
    <d v="1899-12-30T21:30:15"/>
    <s v="-"/>
    <s v="-"/>
    <s v="-"/>
    <s v="23-03-2022"/>
    <s v="23-03-2022"/>
    <s v="03"/>
    <s v="2022"/>
    <x v="9"/>
  </r>
  <r>
    <s v="TKT544542"/>
    <x v="11"/>
    <s v="-"/>
    <s v="Billing"/>
    <s v="Overcharge"/>
    <s v="CUST12675"/>
    <s v="Open"/>
    <s v="17-05-2022"/>
    <d v="1899-12-30T16:49:07"/>
    <s v="-"/>
    <s v="-"/>
    <s v="-"/>
    <s v="17-05-2022"/>
    <s v="17-05-2022"/>
    <s v="05"/>
    <s v="2022"/>
    <x v="6"/>
  </r>
  <r>
    <s v="TKT170728"/>
    <x v="5"/>
    <s v="-"/>
    <s v="Technical"/>
    <s v="Hardware Issue"/>
    <s v="CUST24863"/>
    <s v="In Progress"/>
    <d v="2021-05-10T00:00:00"/>
    <d v="1899-12-30T08:00:00"/>
    <s v="-"/>
    <s v="-"/>
    <s v="-"/>
    <s v="May"/>
    <s v="10-05-2021"/>
    <s v="05"/>
    <s v="2021"/>
    <x v="16"/>
  </r>
  <r>
    <s v="TKT684637"/>
    <x v="8"/>
    <s v="22-12-2020 05:21:50"/>
    <s v="Technical"/>
    <s v="Network Problem"/>
    <s v="CUST48165"/>
    <s v="Resolved"/>
    <s v="25-11-2020"/>
    <d v="1899-12-30T05:21:50"/>
    <s v="22-12-2020"/>
    <d v="1899-12-30T05:21:50"/>
    <s v="-"/>
    <s v="25-11-2020"/>
    <s v="25-11-2020"/>
    <s v="11"/>
    <s v="2020"/>
    <x v="5"/>
  </r>
  <r>
    <s v="TKT629912"/>
    <x v="9"/>
    <s v="15-10-2024 17:50:56"/>
    <s v="Technical"/>
    <s v="Hardware Issue"/>
    <s v="CUST31279"/>
    <s v="Resolved"/>
    <d v="2024-01-10T00:00:00"/>
    <d v="1899-12-30T17:50:00"/>
    <s v="15-10-2024"/>
    <d v="1899-12-30T17:50:56"/>
    <s v="-"/>
    <s v="Jan"/>
    <s v="10-01-2024"/>
    <s v="01"/>
    <s v="2024"/>
    <x v="14"/>
  </r>
  <r>
    <s v="TKT150965"/>
    <x v="2"/>
    <s v="-"/>
    <s v="Billing"/>
    <s v="Overcharge"/>
    <s v="CUST20769"/>
    <s v="Open"/>
    <s v="29-09-2023"/>
    <d v="1899-12-30T18:09:58"/>
    <s v="-"/>
    <s v="-"/>
    <s v="-"/>
    <s v="29-09-2023"/>
    <s v="29-09-2023"/>
    <s v="09"/>
    <s v="2023"/>
    <x v="3"/>
  </r>
  <r>
    <s v="TKT199962"/>
    <x v="9"/>
    <s v="-"/>
    <s v="Technical"/>
    <s v="Hardware Issue"/>
    <s v="CUST14671"/>
    <s v="In Progress"/>
    <s v="24-01-2023"/>
    <d v="1899-12-30T09:06:11"/>
    <s v="-"/>
    <s v="-"/>
    <s v="-"/>
    <s v="24-01-2023"/>
    <s v="24-01-2023"/>
    <s v="01"/>
    <s v="2023"/>
    <x v="23"/>
  </r>
  <r>
    <s v="TKT914172"/>
    <x v="9"/>
    <s v="-"/>
    <s v="Technical"/>
    <s v="Hardware Issue"/>
    <s v="CUST79845"/>
    <s v="Open"/>
    <s v="31-12-2024"/>
    <d v="1899-12-30T18:14:30"/>
    <s v="-"/>
    <s v="-"/>
    <s v="-"/>
    <s v="31-12-2024"/>
    <s v="31-12-2024"/>
    <s v="12"/>
    <s v="2024"/>
    <x v="3"/>
  </r>
  <r>
    <s v="TKT242302"/>
    <x v="34"/>
    <s v="-"/>
    <s v="Technical"/>
    <s v="Hardware Issue"/>
    <s v="CUST11288"/>
    <s v="In Progress"/>
    <s v="26-08-2022"/>
    <d v="1899-12-30T21:52:15"/>
    <s v="-"/>
    <s v="-"/>
    <s v="-"/>
    <s v="26-08-2022"/>
    <s v="26-08-2022"/>
    <s v="08"/>
    <s v="2022"/>
    <x v="9"/>
  </r>
  <r>
    <s v="TKT583431"/>
    <x v="28"/>
    <s v="18-02-2023 11:29:25"/>
    <s v="Billing"/>
    <s v="Payment Failure"/>
    <s v="CUST81910"/>
    <s v="Resolved"/>
    <d v="2023-04-02T00:00:00"/>
    <d v="1899-12-30T11:29:00"/>
    <s v="18-02-2023"/>
    <d v="1899-12-30T11:29:25"/>
    <s v="-"/>
    <s v="Apr"/>
    <s v="02-04-2023"/>
    <s v="04"/>
    <s v="2023"/>
    <x v="21"/>
  </r>
  <r>
    <s v="TKT575709"/>
    <x v="10"/>
    <s v="-"/>
    <s v="Account"/>
    <s v="Password Reset"/>
    <s v="CUST86184"/>
    <s v="In Progress"/>
    <d v="2020-06-01T00:00:00"/>
    <d v="1899-12-30T00:42:00"/>
    <s v="-"/>
    <s v="-"/>
    <s v="-"/>
    <s v="Jun"/>
    <s v="01-06-2020"/>
    <s v="06"/>
    <s v="2020"/>
    <x v="2"/>
  </r>
  <r>
    <s v="TKT736758"/>
    <x v="12"/>
    <s v="28-08-2023 23:09:21"/>
    <s v="Billing"/>
    <s v="Refund Request"/>
    <s v="CUST44780"/>
    <s v="Resolved"/>
    <s v="21-08-2023"/>
    <d v="1899-12-30T23:09:21"/>
    <s v="28-08-2023"/>
    <d v="1899-12-30T23:09:21"/>
    <s v="-"/>
    <s v="21-08-2023"/>
    <s v="21-08-2023"/>
    <s v="08"/>
    <s v="2023"/>
    <x v="13"/>
  </r>
  <r>
    <s v="TKT640825"/>
    <x v="23"/>
    <s v="-"/>
    <s v="Service"/>
    <s v="Service Upgrade"/>
    <s v="CUST88388"/>
    <s v="In Progress"/>
    <d v="2021-09-03T00:00:00"/>
    <d v="1899-12-30T16:35:00"/>
    <s v="-"/>
    <s v="-"/>
    <s v="-"/>
    <s v="Sep"/>
    <s v="03-09-2021"/>
    <s v="09"/>
    <s v="2021"/>
    <x v="6"/>
  </r>
  <r>
    <s v="TKT812521"/>
    <x v="19"/>
    <s v="16-08-2022 01:35:30"/>
    <s v="Billing"/>
    <s v="Payment Failure"/>
    <s v="CUST30604"/>
    <s v="Resolved"/>
    <s v="23-07-2022"/>
    <d v="1899-12-30T01:35:30"/>
    <s v="16-08-2022"/>
    <d v="1899-12-30T01:35:30"/>
    <s v="-"/>
    <s v="23-07-2022"/>
    <s v="23-07-2022"/>
    <s v="07"/>
    <s v="2022"/>
    <x v="12"/>
  </r>
  <r>
    <s v="TKT132100"/>
    <x v="19"/>
    <s v="28-08-2023 06:12:55"/>
    <s v="Billing"/>
    <s v="Payment Failure"/>
    <s v="CUST83317"/>
    <s v="Resolved"/>
    <d v="2023-03-08T00:00:00"/>
    <d v="1899-12-30T06:12:00"/>
    <s v="28-08-2023"/>
    <d v="1899-12-30T06:12:55"/>
    <s v="-"/>
    <s v="Mar"/>
    <s v="08-03-2023"/>
    <s v="03"/>
    <s v="2023"/>
    <x v="15"/>
  </r>
  <r>
    <s v="TKT823462"/>
    <x v="30"/>
    <s v="-"/>
    <s v="Billing"/>
    <s v="Overcharge"/>
    <s v="CUST65655"/>
    <s v="Open"/>
    <s v="14-02-2021"/>
    <d v="1899-12-30T07:33:33"/>
    <s v="-"/>
    <s v="-"/>
    <s v="-"/>
    <s v="14-02-2021"/>
    <s v="14-02-2021"/>
    <s v="02"/>
    <s v="2021"/>
    <x v="4"/>
  </r>
  <r>
    <s v="TKT686007"/>
    <x v="5"/>
    <d v="2020-01-09T17:31:00"/>
    <s v="Technical"/>
    <s v="Hardware Issue"/>
    <s v="CUST21822"/>
    <s v="Resolved"/>
    <d v="2020-06-08T00:00:00"/>
    <d v="1899-12-30T17:31:00"/>
    <d v="2020-01-09T00:00:00"/>
    <d v="1899-12-30T17:31:00"/>
    <s v="-"/>
    <s v="Jun"/>
    <s v="08-06-2020"/>
    <s v="06"/>
    <s v="2020"/>
    <x v="14"/>
  </r>
  <r>
    <s v="TKT325515"/>
    <x v="35"/>
    <s v="-"/>
    <s v="Service"/>
    <s v="Service Upgrade"/>
    <s v="CUST38227"/>
    <s v="Open"/>
    <s v="21-02-2023"/>
    <d v="1899-12-30T06:13:37"/>
    <s v="-"/>
    <s v="-"/>
    <s v="-"/>
    <s v="21-02-2023"/>
    <s v="21-02-2023"/>
    <s v="02"/>
    <s v="2023"/>
    <x v="15"/>
  </r>
  <r>
    <s v="TKT956686"/>
    <x v="32"/>
    <s v="-"/>
    <s v="Technical"/>
    <s v="Software Bug"/>
    <s v="CUST15658"/>
    <s v="In Progress"/>
    <d v="2024-09-07T00:00:00"/>
    <d v="1899-12-30T17:27:00"/>
    <s v="-"/>
    <s v="-"/>
    <s v="-"/>
    <s v="Sep"/>
    <s v="07-09-2024"/>
    <s v="09"/>
    <s v="2024"/>
    <x v="14"/>
  </r>
  <r>
    <s v="TKT404555"/>
    <x v="35"/>
    <s v="25-09-2024 16:45:30"/>
    <s v="Service"/>
    <s v="Service Upgrade"/>
    <s v="CUST55114"/>
    <s v="Resolved"/>
    <s v="29-08-2024"/>
    <d v="1899-12-30T16:45:30"/>
    <s v="25-09-2024"/>
    <d v="1899-12-30T16:45:30"/>
    <s v="-"/>
    <s v="29-08-2024"/>
    <s v="29-08-2024"/>
    <s v="08"/>
    <s v="2024"/>
    <x v="6"/>
  </r>
  <r>
    <s v="TKT259464"/>
    <x v="0"/>
    <s v="14-04-2024 10:59:45"/>
    <s v="Service"/>
    <s v="Service Outage"/>
    <s v="CUST77178"/>
    <s v="Resolved"/>
    <s v="20-03-2024"/>
    <d v="1899-12-30T10:59:45"/>
    <s v="14-04-2024"/>
    <d v="1899-12-30T10:59:45"/>
    <s v="-"/>
    <s v="20-03-2024"/>
    <s v="20-03-2024"/>
    <s v="03"/>
    <s v="2024"/>
    <x v="18"/>
  </r>
  <r>
    <s v="TKT533869"/>
    <x v="7"/>
    <s v="31-07-2024 09:55:00"/>
    <s v="Technical"/>
    <s v="Software Bug"/>
    <s v="CUST54763"/>
    <s v="Resolved"/>
    <s v="13-07-2024"/>
    <d v="1899-12-30T09:55:00"/>
    <s v="31-07-2024"/>
    <d v="1899-12-30T09:55:00"/>
    <s v="-"/>
    <s v="13-07-2024"/>
    <s v="13-07-2024"/>
    <s v="07"/>
    <s v="2024"/>
    <x v="23"/>
  </r>
  <r>
    <s v="TKT386987"/>
    <x v="9"/>
    <s v="16-01-2022 06:25:42"/>
    <s v="Technical"/>
    <s v="Hardware Issue"/>
    <s v="CUST21415"/>
    <s v="Resolved"/>
    <s v="24-12-2021"/>
    <d v="1899-12-30T06:25:42"/>
    <s v="16-01-2022"/>
    <d v="1899-12-30T06:25:42"/>
    <s v="-"/>
    <s v="24-12-2021"/>
    <s v="24-12-2021"/>
    <s v="12"/>
    <s v="2021"/>
    <x v="15"/>
  </r>
  <r>
    <s v="TKT708824"/>
    <x v="24"/>
    <s v="23-03-2023 12:45:57"/>
    <s v="Service"/>
    <s v="Service Outage"/>
    <s v="CUST70252"/>
    <s v="Resolved"/>
    <s v="28-02-2023"/>
    <d v="1899-12-30T12:45:57"/>
    <s v="23-03-2023"/>
    <d v="1899-12-30T12:45:57"/>
    <s v="-"/>
    <s v="28-02-2023"/>
    <s v="28-02-2023"/>
    <s v="02"/>
    <s v="2023"/>
    <x v="0"/>
  </r>
  <r>
    <s v="TKT536212"/>
    <x v="1"/>
    <s v="-"/>
    <s v="Billing"/>
    <s v="Refund Request"/>
    <s v="CUST42000"/>
    <s v="Open"/>
    <d v="2022-09-05T00:00:00"/>
    <d v="1899-12-30T11:58:00"/>
    <s v="-"/>
    <s v="-"/>
    <s v="-"/>
    <s v="Sep"/>
    <s v="05-09-2022"/>
    <s v="09"/>
    <s v="2022"/>
    <x v="21"/>
  </r>
  <r>
    <s v="TKT987936"/>
    <x v="17"/>
    <s v="-"/>
    <s v="Service"/>
    <s v="Slow Service"/>
    <s v="CUST80151"/>
    <s v="Open"/>
    <s v="22-04-2024"/>
    <d v="1899-12-30T11:37:10"/>
    <s v="-"/>
    <s v="-"/>
    <s v="-"/>
    <s v="22-04-2024"/>
    <s v="22-04-2024"/>
    <s v="04"/>
    <s v="2024"/>
    <x v="21"/>
  </r>
  <r>
    <s v="TKT153635"/>
    <x v="9"/>
    <s v="-"/>
    <s v="Technical"/>
    <s v="Hardware Issue"/>
    <s v="CUST78331"/>
    <s v="Open"/>
    <d v="2020-09-12T00:00:00"/>
    <d v="1899-12-30T08:37:00"/>
    <s v="-"/>
    <s v="-"/>
    <s v="-"/>
    <s v="Sep"/>
    <s v="12-09-2020"/>
    <s v="09"/>
    <s v="2020"/>
    <x v="16"/>
  </r>
  <r>
    <s v="TKT528752"/>
    <x v="12"/>
    <s v="-"/>
    <s v="Billing"/>
    <s v="Refund Request"/>
    <s v="CUST71898"/>
    <s v="Open"/>
    <s v="19-09-2020"/>
    <d v="1899-12-30T08:43:28"/>
    <s v="-"/>
    <s v="-"/>
    <s v="-"/>
    <s v="19-09-2020"/>
    <s v="19-09-2020"/>
    <s v="09"/>
    <s v="2020"/>
    <x v="16"/>
  </r>
  <r>
    <s v="TKT953321"/>
    <x v="6"/>
    <d v="2023-07-12T20:35:00"/>
    <s v="Service"/>
    <s v="Service Outage"/>
    <s v="CUST51386"/>
    <s v="Resolved"/>
    <d v="2023-05-12T00:00:00"/>
    <d v="1899-12-30T20:35:00"/>
    <d v="2023-07-12T00:00:00"/>
    <d v="1899-12-30T20:35:00"/>
    <s v="-"/>
    <s v="May"/>
    <s v="12-05-2023"/>
    <s v="05"/>
    <s v="2023"/>
    <x v="19"/>
  </r>
  <r>
    <s v="TKT438987"/>
    <x v="2"/>
    <s v="19-11-2023 22:36:37"/>
    <s v="Billing"/>
    <s v="Overcharge"/>
    <s v="CUST48547"/>
    <s v="Resolved"/>
    <s v="29-10-2023"/>
    <d v="1899-12-30T22:36:37"/>
    <s v="19-11-2023"/>
    <d v="1899-12-30T22:36:37"/>
    <s v="-"/>
    <s v="29-10-2023"/>
    <s v="29-10-2023"/>
    <s v="10"/>
    <s v="2023"/>
    <x v="10"/>
  </r>
  <r>
    <s v="TKT769523"/>
    <x v="33"/>
    <s v="25-01-2024 22:11:21"/>
    <s v="Technical"/>
    <s v="Network Problem"/>
    <s v="CUST94155"/>
    <s v="Resolved"/>
    <d v="2024-11-01T00:00:00"/>
    <d v="1899-12-30T22:11:00"/>
    <s v="25-01-2024"/>
    <d v="1899-12-30T22:11:21"/>
    <s v="-"/>
    <s v="Nov"/>
    <s v="01-11-2024"/>
    <s v="11"/>
    <s v="2024"/>
    <x v="10"/>
  </r>
  <r>
    <s v="TKT535492"/>
    <x v="24"/>
    <d v="2020-02-02T07:25:00"/>
    <s v="Service"/>
    <s v="Service Outage"/>
    <s v="CUST92256"/>
    <s v="Resolved"/>
    <d v="2020-05-01T00:00:00"/>
    <d v="1899-12-30T07:25:00"/>
    <d v="2020-02-02T00:00:00"/>
    <d v="1899-12-30T07:25:00"/>
    <s v="-"/>
    <s v="May"/>
    <s v="01-05-2020"/>
    <s v="05"/>
    <s v="2020"/>
    <x v="4"/>
  </r>
  <r>
    <s v="TKT732465"/>
    <x v="25"/>
    <s v="-"/>
    <s v="Service"/>
    <s v="Slow Service"/>
    <s v="CUST70977"/>
    <s v="In Progress"/>
    <s v="17-09-2022"/>
    <d v="1899-12-30T14:24:34"/>
    <s v="-"/>
    <s v="-"/>
    <s v="-"/>
    <s v="17-09-2022"/>
    <s v="17-09-2022"/>
    <s v="09"/>
    <s v="2022"/>
    <x v="11"/>
  </r>
  <r>
    <s v="TKT817591"/>
    <x v="22"/>
    <s v="-"/>
    <s v="Account"/>
    <s v="Login Issue"/>
    <s v="CUST74427"/>
    <s v="Open"/>
    <d v="2020-05-10T00:00:00"/>
    <d v="1899-12-30T13:20:00"/>
    <s v="-"/>
    <s v="-"/>
    <s v="-"/>
    <s v="May"/>
    <s v="10-05-2020"/>
    <s v="05"/>
    <s v="2020"/>
    <x v="1"/>
  </r>
  <r>
    <s v="TKT455407"/>
    <x v="25"/>
    <s v="-"/>
    <s v="Service"/>
    <s v="Slow Service"/>
    <s v="CUST87972"/>
    <s v="Open"/>
    <s v="17-10-2023"/>
    <d v="1899-12-30T05:07:34"/>
    <s v="-"/>
    <s v="-"/>
    <s v="-"/>
    <s v="17-10-2023"/>
    <s v="17-10-2023"/>
    <s v="10"/>
    <s v="2023"/>
    <x v="5"/>
  </r>
  <r>
    <s v="TKT115774"/>
    <x v="25"/>
    <s v="13-08-2023 22:32:19"/>
    <s v="Service"/>
    <s v="Slow Service"/>
    <s v="CUST96361"/>
    <s v="Resolved"/>
    <s v="27-07-2023"/>
    <d v="1899-12-30T22:32:19"/>
    <s v="13-08-2023"/>
    <d v="1899-12-30T22:32:19"/>
    <s v="-"/>
    <s v="27-07-2023"/>
    <s v="27-07-2023"/>
    <s v="07"/>
    <s v="2023"/>
    <x v="10"/>
  </r>
  <r>
    <s v="TKT851218"/>
    <x v="11"/>
    <s v="-"/>
    <s v="Billing"/>
    <s v="Overcharge"/>
    <s v="CUST65935"/>
    <s v="Open"/>
    <s v="13-01-2024"/>
    <d v="1899-12-30T03:17:37"/>
    <s v="-"/>
    <s v="-"/>
    <s v="-"/>
    <s v="13-01-2024"/>
    <s v="13-01-2024"/>
    <s v="01"/>
    <s v="2024"/>
    <x v="8"/>
  </r>
  <r>
    <s v="TKT332636"/>
    <x v="9"/>
    <s v="-"/>
    <s v="Technical"/>
    <s v="Hardware Issue"/>
    <s v="CUST74746"/>
    <s v="Open"/>
    <s v="18-09-2021"/>
    <d v="1899-12-30T23:24:25"/>
    <s v="-"/>
    <s v="-"/>
    <s v="-"/>
    <s v="18-09-2021"/>
    <s v="18-09-2021"/>
    <s v="09"/>
    <s v="2021"/>
    <x v="13"/>
  </r>
  <r>
    <s v="TKT561557"/>
    <x v="21"/>
    <s v="28-11-2023 20:55:06"/>
    <s v="Technical"/>
    <s v="Network Problem"/>
    <s v="CUST71640"/>
    <s v="Resolved"/>
    <s v="27-11-2023"/>
    <d v="1899-12-30T20:55:06"/>
    <s v="28-11-2023"/>
    <d v="1899-12-30T20:55:06"/>
    <s v="-"/>
    <s v="27-11-2023"/>
    <s v="27-11-2023"/>
    <s v="11"/>
    <s v="2023"/>
    <x v="19"/>
  </r>
  <r>
    <s v="TKT800710"/>
    <x v="30"/>
    <s v="-"/>
    <s v="Billing"/>
    <s v="Overcharge"/>
    <s v="CUST69451"/>
    <s v="In Progress"/>
    <d v="2021-08-12T00:00:00"/>
    <d v="1899-12-30T21:49:00"/>
    <s v="-"/>
    <s v="-"/>
    <s v="-"/>
    <s v="Aug"/>
    <s v="12-08-2021"/>
    <s v="08"/>
    <s v="2021"/>
    <x v="9"/>
  </r>
  <r>
    <s v="TKT227378"/>
    <x v="32"/>
    <s v="-"/>
    <s v="Technical"/>
    <s v="Software Bug"/>
    <s v="CUST27170"/>
    <s v="Open"/>
    <s v="16-07-2021"/>
    <d v="1899-12-30T13:40:34"/>
    <s v="-"/>
    <s v="-"/>
    <s v="-"/>
    <s v="16-07-2021"/>
    <s v="16-07-2021"/>
    <s v="07"/>
    <s v="2021"/>
    <x v="1"/>
  </r>
  <r>
    <s v="TKT755070"/>
    <x v="26"/>
    <s v="-"/>
    <s v="Technical"/>
    <s v="Software Bug"/>
    <s v="CUST19615"/>
    <s v="Open"/>
    <s v="19-07-2022"/>
    <d v="1899-12-30T13:49:00"/>
    <s v="-"/>
    <s v="-"/>
    <s v="-"/>
    <s v="19-07-2022"/>
    <s v="19-07-2022"/>
    <s v="07"/>
    <s v="2022"/>
    <x v="1"/>
  </r>
  <r>
    <s v="TKT947554"/>
    <x v="1"/>
    <s v="-"/>
    <s v="Billing"/>
    <s v="Refund Request"/>
    <s v="CUST52654"/>
    <s v="In Progress"/>
    <s v="22-10-2020"/>
    <d v="1899-12-30T14:02:39"/>
    <s v="-"/>
    <s v="-"/>
    <s v="-"/>
    <s v="22-10-2020"/>
    <s v="22-10-2020"/>
    <s v="10"/>
    <s v="2020"/>
    <x v="11"/>
  </r>
  <r>
    <s v="TKT529089"/>
    <x v="18"/>
    <d v="2024-03-06T16:03:00"/>
    <s v="Account"/>
    <s v="Password Reset"/>
    <s v="CUST14345"/>
    <s v="Resolved"/>
    <s v="21-05-2024"/>
    <d v="1899-12-30T16:03:38"/>
    <d v="2024-03-06T00:00:00"/>
    <d v="1899-12-30T16:03:00"/>
    <s v="-"/>
    <s v="21-05-2024"/>
    <s v="21-05-2024"/>
    <s v="05"/>
    <s v="2024"/>
    <x v="6"/>
  </r>
  <r>
    <s v="TKT175609"/>
    <x v="3"/>
    <s v="28-02-2022 16:16:49"/>
    <s v="Account"/>
    <s v="Account Suspension"/>
    <s v="CUST78858"/>
    <s v="Resolved"/>
    <d v="2022-04-02T00:00:00"/>
    <d v="1899-12-30T16:16:00"/>
    <s v="28-02-2022"/>
    <d v="1899-12-30T16:16:49"/>
    <s v="-"/>
    <s v="Apr"/>
    <s v="02-04-2022"/>
    <s v="04"/>
    <s v="2022"/>
    <x v="6"/>
  </r>
  <r>
    <s v="TKT118081"/>
    <x v="18"/>
    <s v="15-10-2024 19:26:07"/>
    <s v="Account"/>
    <s v="Password Reset"/>
    <s v="CUST64818"/>
    <s v="Resolved"/>
    <d v="2024-08-10T00:00:00"/>
    <d v="1899-12-30T19:26:00"/>
    <s v="15-10-2024"/>
    <d v="1899-12-30T19:26:07"/>
    <s v="-"/>
    <s v="Aug"/>
    <s v="10-08-2024"/>
    <s v="08"/>
    <s v="2024"/>
    <x v="20"/>
  </r>
  <r>
    <s v="TKT214638"/>
    <x v="21"/>
    <s v="-"/>
    <s v="Technical"/>
    <s v="Network Problem"/>
    <s v="CUST58558"/>
    <s v="In Progress"/>
    <d v="2021-01-12T00:00:00"/>
    <d v="1899-12-30T01:48:00"/>
    <s v="-"/>
    <s v="-"/>
    <s v="-"/>
    <s v="Jan"/>
    <s v="12-01-2021"/>
    <s v="01"/>
    <s v="2021"/>
    <x v="12"/>
  </r>
  <r>
    <s v="TKT253983"/>
    <x v="0"/>
    <d v="2021-04-08T09:48:00"/>
    <s v="Service"/>
    <s v="Service Outage"/>
    <s v="CUST77446"/>
    <s v="Resolved"/>
    <s v="24-07-2021"/>
    <d v="1899-12-30T09:48:24"/>
    <d v="2021-04-08T00:00:00"/>
    <d v="1899-12-30T09:48:00"/>
    <s v="-"/>
    <s v="24-07-2021"/>
    <s v="24-07-2021"/>
    <s v="07"/>
    <s v="2021"/>
    <x v="23"/>
  </r>
  <r>
    <s v="TKT865593"/>
    <x v="2"/>
    <s v="-"/>
    <s v="Billing"/>
    <s v="Overcharge"/>
    <s v="CUST80419"/>
    <s v="In Progress"/>
    <s v="17-08-2020"/>
    <d v="1899-12-30T21:52:43"/>
    <s v="-"/>
    <s v="-"/>
    <s v="-"/>
    <s v="17-08-2020"/>
    <s v="17-08-2020"/>
    <s v="08"/>
    <s v="2020"/>
    <x v="9"/>
  </r>
  <r>
    <s v="TKT859923"/>
    <x v="0"/>
    <s v="-"/>
    <s v="Service"/>
    <s v="Service Outage"/>
    <s v="CUST83502"/>
    <s v="Open"/>
    <s v="20-07-2022"/>
    <d v="1899-12-30T07:10:10"/>
    <s v="-"/>
    <s v="-"/>
    <s v="-"/>
    <s v="20-07-2022"/>
    <s v="20-07-2022"/>
    <s v="07"/>
    <s v="2022"/>
    <x v="4"/>
  </r>
  <r>
    <s v="TKT391023"/>
    <x v="27"/>
    <s v="-"/>
    <s v="Account"/>
    <s v="Login Issue"/>
    <s v="CUST49921"/>
    <s v="In Progress"/>
    <s v="14-04-2022"/>
    <d v="1899-12-30T22:14:57"/>
    <s v="-"/>
    <s v="-"/>
    <s v="-"/>
    <s v="14-04-2022"/>
    <s v="14-04-2022"/>
    <s v="04"/>
    <s v="2022"/>
    <x v="10"/>
  </r>
  <r>
    <s v="TKT144291"/>
    <x v="4"/>
    <s v="20-07-2024 18:50:54"/>
    <s v="Account"/>
    <s v="Password Reset"/>
    <s v="CUST44518"/>
    <s v="Resolved"/>
    <d v="2024-10-07T00:00:00"/>
    <d v="1899-12-30T18:50:00"/>
    <s v="20-07-2024"/>
    <d v="1899-12-30T18:50:54"/>
    <s v="-"/>
    <s v="Oct"/>
    <s v="07-10-2024"/>
    <s v="10"/>
    <s v="2024"/>
    <x v="3"/>
  </r>
  <r>
    <s v="TKT244700"/>
    <x v="10"/>
    <s v="-"/>
    <s v="Account"/>
    <s v="Password Reset"/>
    <s v="CUST77705"/>
    <s v="Open"/>
    <s v="16-04-2023"/>
    <d v="1899-12-30T16:11:20"/>
    <s v="-"/>
    <s v="-"/>
    <s v="-"/>
    <s v="16-04-2023"/>
    <s v="16-04-2023"/>
    <s v="04"/>
    <s v="2023"/>
    <x v="6"/>
  </r>
  <r>
    <s v="TKT863029"/>
    <x v="7"/>
    <s v="-"/>
    <s v="Technical"/>
    <s v="Software Bug"/>
    <s v="CUST62114"/>
    <s v="In Progress"/>
    <s v="15-11-2024"/>
    <d v="1899-12-30T08:19:42"/>
    <s v="-"/>
    <s v="-"/>
    <s v="-"/>
    <s v="15-11-2024"/>
    <s v="15-11-2024"/>
    <s v="11"/>
    <s v="2024"/>
    <x v="16"/>
  </r>
  <r>
    <s v="TKT941517"/>
    <x v="29"/>
    <s v="23-01-2024 16:59:59"/>
    <s v="Service"/>
    <s v="Service Upgrade"/>
    <s v="CUST25251"/>
    <s v="Resolved"/>
    <s v="22-01-2024"/>
    <d v="1899-12-30T16:59:59"/>
    <s v="23-01-2024"/>
    <d v="1899-12-30T16:59:59"/>
    <s v="-"/>
    <s v="22-01-2024"/>
    <s v="22-01-2024"/>
    <s v="01"/>
    <s v="2024"/>
    <x v="6"/>
  </r>
  <r>
    <s v="TKT541757"/>
    <x v="17"/>
    <s v="15-11-2023 18:50:40"/>
    <s v="Service"/>
    <s v="Slow Service"/>
    <s v="CUST62056"/>
    <s v="Resolved"/>
    <s v="13-11-2023"/>
    <d v="1899-12-30T18:50:40"/>
    <s v="15-11-2023"/>
    <d v="1899-12-30T18:50:40"/>
    <s v="-"/>
    <s v="13-11-2023"/>
    <s v="13-11-2023"/>
    <s v="11"/>
    <s v="2023"/>
    <x v="3"/>
  </r>
  <r>
    <s v="TKT947176"/>
    <x v="15"/>
    <s v="22-10-2024 12:51:59"/>
    <s v="Account"/>
    <s v="Account Suspension"/>
    <s v="CUST27404"/>
    <s v="Resolved"/>
    <s v="14-10-2024"/>
    <d v="1899-12-30T12:51:59"/>
    <s v="22-10-2024"/>
    <d v="1899-12-30T12:51:59"/>
    <s v="-"/>
    <s v="14-10-2024"/>
    <s v="14-10-2024"/>
    <s v="10"/>
    <s v="2024"/>
    <x v="0"/>
  </r>
  <r>
    <s v="TKT949772"/>
    <x v="35"/>
    <s v="-"/>
    <s v="Service"/>
    <s v="Service Upgrade"/>
    <s v="CUST68193"/>
    <s v="Open"/>
    <s v="13-06-2021"/>
    <d v="1899-12-30T02:56:15"/>
    <s v="-"/>
    <s v="-"/>
    <s v="-"/>
    <s v="13-06-2021"/>
    <s v="13-06-2021"/>
    <s v="06"/>
    <s v="2021"/>
    <x v="7"/>
  </r>
  <r>
    <s v="TKT613029"/>
    <x v="23"/>
    <s v="-"/>
    <s v="Service"/>
    <s v="Service Upgrade"/>
    <s v="CUST48777"/>
    <s v="In Progress"/>
    <d v="2024-02-08T00:00:00"/>
    <d v="1899-12-30T02:15:00"/>
    <s v="-"/>
    <s v="-"/>
    <s v="-"/>
    <s v="Feb"/>
    <s v="08-02-2024"/>
    <s v="02"/>
    <s v="2024"/>
    <x v="7"/>
  </r>
  <r>
    <s v="TKT622911"/>
    <x v="34"/>
    <s v="15-11-2021 05:39:04"/>
    <s v="Technical"/>
    <s v="Hardware Issue"/>
    <s v="CUST81101"/>
    <s v="Resolved"/>
    <s v="29-10-2021"/>
    <d v="1899-12-30T05:39:04"/>
    <s v="15-11-2021"/>
    <d v="1899-12-30T05:39:04"/>
    <s v="-"/>
    <s v="29-10-2021"/>
    <s v="29-10-2021"/>
    <s v="10"/>
    <s v="2021"/>
    <x v="5"/>
  </r>
  <r>
    <s v="TKT724905"/>
    <x v="29"/>
    <s v="-"/>
    <s v="Service"/>
    <s v="Service Upgrade"/>
    <s v="CUST94500"/>
    <s v="Open"/>
    <s v="23-06-2022"/>
    <d v="1899-12-30T20:29:43"/>
    <s v="-"/>
    <s v="-"/>
    <s v="-"/>
    <s v="23-06-2022"/>
    <s v="23-06-2022"/>
    <s v="06"/>
    <s v="2022"/>
    <x v="19"/>
  </r>
  <r>
    <s v="TKT994428"/>
    <x v="23"/>
    <s v="-"/>
    <s v="Service"/>
    <s v="Service Upgrade"/>
    <s v="CUST15487"/>
    <s v="Open"/>
    <d v="2022-06-10T00:00:00"/>
    <d v="1899-12-30T02:42:00"/>
    <s v="-"/>
    <s v="-"/>
    <s v="-"/>
    <s v="Jun"/>
    <s v="10-06-2022"/>
    <s v="06"/>
    <s v="2022"/>
    <x v="7"/>
  </r>
  <r>
    <s v="TKT849312"/>
    <x v="1"/>
    <s v="-"/>
    <s v="Billing"/>
    <s v="Refund Request"/>
    <s v="CUST64915"/>
    <s v="Open"/>
    <s v="17-11-2021"/>
    <d v="1899-12-30T13:39:47"/>
    <s v="-"/>
    <s v="-"/>
    <s v="-"/>
    <s v="17-11-2021"/>
    <s v="17-11-2021"/>
    <s v="11"/>
    <s v="2021"/>
    <x v="1"/>
  </r>
  <r>
    <s v="TKT660638"/>
    <x v="6"/>
    <s v="-"/>
    <s v="Service"/>
    <s v="Service Outage"/>
    <s v="CUST49643"/>
    <s v="In Progress"/>
    <d v="2023-06-06T00:00:00"/>
    <d v="1899-12-30T09:42:00"/>
    <s v="-"/>
    <s v="-"/>
    <s v="-"/>
    <s v="Jun"/>
    <s v="06-06-2023"/>
    <s v="06"/>
    <s v="2023"/>
    <x v="23"/>
  </r>
  <r>
    <s v="TKT253220"/>
    <x v="12"/>
    <s v="-"/>
    <s v="Billing"/>
    <s v="Refund Request"/>
    <s v="CUST68451"/>
    <s v="Open"/>
    <s v="19-08-2021"/>
    <d v="1899-12-30T13:43:49"/>
    <s v="-"/>
    <s v="-"/>
    <s v="-"/>
    <s v="19-08-2021"/>
    <s v="19-08-2021"/>
    <s v="08"/>
    <s v="2021"/>
    <x v="1"/>
  </r>
  <r>
    <s v="TKT794319"/>
    <x v="30"/>
    <s v="-"/>
    <s v="Billing"/>
    <s v="Overcharge"/>
    <s v="CUST46490"/>
    <s v="In Progress"/>
    <s v="24-11-2020"/>
    <d v="1899-12-30T21:46:55"/>
    <s v="-"/>
    <s v="-"/>
    <s v="-"/>
    <s v="24-11-2020"/>
    <s v="24-11-2020"/>
    <s v="11"/>
    <s v="2020"/>
    <x v="9"/>
  </r>
  <r>
    <s v="TKT773329"/>
    <x v="3"/>
    <s v="-"/>
    <s v="Account"/>
    <s v="Account Suspension"/>
    <s v="CUST55422"/>
    <s v="In Progress"/>
    <d v="2023-12-07T00:00:00"/>
    <d v="1899-12-30T19:58:00"/>
    <s v="-"/>
    <s v="-"/>
    <s v="-"/>
    <s v="Dec"/>
    <s v="07-12-2023"/>
    <s v="12"/>
    <s v="2023"/>
    <x v="20"/>
  </r>
  <r>
    <s v="TKT371910"/>
    <x v="8"/>
    <s v="24-11-2022 12:50:52"/>
    <s v="Technical"/>
    <s v="Network Problem"/>
    <s v="CUST35130"/>
    <s v="Resolved"/>
    <s v="20-11-2022"/>
    <d v="1899-12-30T12:50:52"/>
    <s v="24-11-2022"/>
    <d v="1899-12-30T12:50:52"/>
    <s v="-"/>
    <s v="20-11-2022"/>
    <s v="20-11-2022"/>
    <s v="11"/>
    <s v="2022"/>
    <x v="0"/>
  </r>
  <r>
    <s v="TKT949852"/>
    <x v="29"/>
    <s v="-"/>
    <s v="Service"/>
    <s v="Service Upgrade"/>
    <s v="CUST33895"/>
    <s v="Open"/>
    <d v="2023-10-09T00:00:00"/>
    <d v="1899-12-30T01:53:00"/>
    <s v="-"/>
    <s v="-"/>
    <s v="-"/>
    <s v="Oct"/>
    <s v="09-10-2023"/>
    <s v="10"/>
    <s v="2023"/>
    <x v="12"/>
  </r>
  <r>
    <s v="TKT390758"/>
    <x v="33"/>
    <d v="2022-02-08T14:29:00"/>
    <s v="Technical"/>
    <s v="Network Problem"/>
    <s v="CUST10392"/>
    <s v="Resolved"/>
    <s v="15-07-2022"/>
    <d v="1899-12-30T14:29:05"/>
    <d v="2022-02-08T00:00:00"/>
    <d v="1899-12-30T14:29:00"/>
    <s v="-"/>
    <s v="15-07-2022"/>
    <s v="15-07-2022"/>
    <s v="07"/>
    <s v="2022"/>
    <x v="11"/>
  </r>
  <r>
    <s v="TKT253595"/>
    <x v="23"/>
    <s v="-"/>
    <s v="Service"/>
    <s v="Service Upgrade"/>
    <s v="CUST20172"/>
    <s v="In Progress"/>
    <d v="2020-02-05T00:00:00"/>
    <d v="1899-12-30T08:28:00"/>
    <s v="-"/>
    <s v="-"/>
    <s v="-"/>
    <s v="Feb"/>
    <s v="05-02-2020"/>
    <s v="02"/>
    <s v="2020"/>
    <x v="16"/>
  </r>
  <r>
    <s v="TKT167967"/>
    <x v="16"/>
    <s v="29-09-2022 03:18:13"/>
    <s v="Account"/>
    <s v="Login Issue"/>
    <s v="CUST62079"/>
    <s v="Resolved"/>
    <s v="31-08-2022"/>
    <d v="1899-12-30T03:18:13"/>
    <s v="29-09-2022"/>
    <d v="1899-12-30T03:18:13"/>
    <s v="-"/>
    <s v="31-08-2022"/>
    <s v="31-08-2022"/>
    <s v="08"/>
    <s v="2022"/>
    <x v="8"/>
  </r>
  <r>
    <s v="TKT353138"/>
    <x v="19"/>
    <s v="-"/>
    <s v="Billing"/>
    <s v="Payment Failure"/>
    <s v="CUST48684"/>
    <s v="Open"/>
    <d v="2023-08-09T00:00:00"/>
    <d v="1899-12-30T21:20:00"/>
    <s v="-"/>
    <s v="-"/>
    <s v="-"/>
    <s v="Aug"/>
    <s v="09-08-2023"/>
    <s v="08"/>
    <s v="2023"/>
    <x v="9"/>
  </r>
  <r>
    <s v="TKT367894"/>
    <x v="24"/>
    <s v="-"/>
    <s v="Service"/>
    <s v="Service Outage"/>
    <s v="CUST89559"/>
    <s v="In Progress"/>
    <s v="21-12-2023"/>
    <d v="1899-12-30T20:00:58"/>
    <s v="-"/>
    <s v="-"/>
    <s v="-"/>
    <s v="21-12-2023"/>
    <s v="21-12-2023"/>
    <s v="12"/>
    <s v="2023"/>
    <x v="19"/>
  </r>
  <r>
    <s v="TKT539867"/>
    <x v="31"/>
    <d v="2024-04-10T21:31:00"/>
    <s v="Billing"/>
    <s v="Refund Request"/>
    <s v="CUST22807"/>
    <s v="Resolved"/>
    <d v="2024-11-09T00:00:00"/>
    <d v="1899-12-30T21:31:00"/>
    <d v="2024-04-10T00:00:00"/>
    <d v="1899-12-30T21:31:00"/>
    <s v="-"/>
    <s v="Nov"/>
    <s v="09-11-2024"/>
    <s v="11"/>
    <s v="2024"/>
    <x v="9"/>
  </r>
  <r>
    <s v="TKT391256"/>
    <x v="35"/>
    <s v="-"/>
    <s v="Service"/>
    <s v="Service Upgrade"/>
    <s v="CUST35926"/>
    <s v="In Progress"/>
    <d v="2023-08-04T00:00:00"/>
    <d v="1899-12-30T13:53:00"/>
    <s v="-"/>
    <s v="-"/>
    <s v="-"/>
    <s v="Aug"/>
    <s v="04-08-2023"/>
    <s v="08"/>
    <s v="2023"/>
    <x v="1"/>
  </r>
  <r>
    <s v="TKT274954"/>
    <x v="5"/>
    <d v="2022-12-11T18:33:00"/>
    <s v="Technical"/>
    <s v="Hardware Issue"/>
    <s v="CUST88093"/>
    <s v="Resolved"/>
    <s v="26-10-2022"/>
    <d v="1899-12-30T18:33:30"/>
    <d v="2022-12-11T00:00:00"/>
    <d v="1899-12-30T18:33:00"/>
    <s v="-"/>
    <s v="26-10-2022"/>
    <s v="26-10-2022"/>
    <s v="10"/>
    <s v="2022"/>
    <x v="3"/>
  </r>
  <r>
    <s v="TKT514547"/>
    <x v="31"/>
    <d v="2020-03-09T23:53:00"/>
    <s v="Billing"/>
    <s v="Refund Request"/>
    <s v="CUST19791"/>
    <s v="Resolved"/>
    <s v="27-08-2020"/>
    <d v="1899-12-30T23:53:29"/>
    <d v="2020-03-09T00:00:00"/>
    <d v="1899-12-30T23:53:00"/>
    <s v="-"/>
    <s v="27-08-2020"/>
    <s v="27-08-2020"/>
    <s v="08"/>
    <s v="2020"/>
    <x v="13"/>
  </r>
  <r>
    <s v="TKT374014"/>
    <x v="28"/>
    <s v="-"/>
    <s v="Billing"/>
    <s v="Payment Failure"/>
    <s v="CUST93696"/>
    <s v="In Progress"/>
    <s v="25-07-2021"/>
    <d v="1899-12-30T07:23:29"/>
    <s v="-"/>
    <s v="-"/>
    <s v="-"/>
    <s v="25-07-2021"/>
    <s v="25-07-2021"/>
    <s v="07"/>
    <s v="2021"/>
    <x v="4"/>
  </r>
  <r>
    <s v="TKT823464"/>
    <x v="18"/>
    <s v="-"/>
    <s v="Account"/>
    <s v="Password Reset"/>
    <s v="CUST40723"/>
    <s v="Open"/>
    <s v="16-09-2024"/>
    <d v="1899-12-30T08:40:34"/>
    <s v="-"/>
    <s v="-"/>
    <s v="-"/>
    <s v="16-09-2024"/>
    <s v="16-09-2024"/>
    <s v="09"/>
    <s v="2024"/>
    <x v="16"/>
  </r>
  <r>
    <s v="TKT145228"/>
    <x v="12"/>
    <s v="-"/>
    <s v="Billing"/>
    <s v="Refund Request"/>
    <s v="CUST18997"/>
    <s v="In Progress"/>
    <s v="23-07-2023"/>
    <d v="1899-12-30T18:37:37"/>
    <s v="-"/>
    <s v="-"/>
    <s v="-"/>
    <s v="23-07-2023"/>
    <s v="23-07-2023"/>
    <s v="07"/>
    <s v="2023"/>
    <x v="3"/>
  </r>
  <r>
    <s v="TKT802283"/>
    <x v="21"/>
    <s v="-"/>
    <s v="Technical"/>
    <s v="Network Problem"/>
    <s v="CUST26453"/>
    <s v="Open"/>
    <d v="2021-08-09T00:00:00"/>
    <d v="1899-12-30T04:36:00"/>
    <s v="-"/>
    <s v="-"/>
    <s v="-"/>
    <s v="Aug"/>
    <s v="09-08-2021"/>
    <s v="08"/>
    <s v="2021"/>
    <x v="17"/>
  </r>
  <r>
    <s v="TKT804421"/>
    <x v="7"/>
    <s v="-"/>
    <s v="Technical"/>
    <s v="Software Bug"/>
    <s v="CUST74987"/>
    <s v="Open"/>
    <d v="2022-11-10T00:00:00"/>
    <d v="1899-12-30T10:45:00"/>
    <s v="-"/>
    <s v="-"/>
    <s v="-"/>
    <s v="Nov"/>
    <s v="10-11-2022"/>
    <s v="11"/>
    <s v="2022"/>
    <x v="18"/>
  </r>
  <r>
    <s v="TKT166246"/>
    <x v="17"/>
    <s v="-"/>
    <s v="Service"/>
    <s v="Slow Service"/>
    <s v="CUST40899"/>
    <s v="In Progress"/>
    <d v="2023-09-03T00:00:00"/>
    <d v="1899-12-30T16:07:00"/>
    <s v="-"/>
    <s v="-"/>
    <s v="-"/>
    <s v="Sep"/>
    <s v="03-09-2023"/>
    <s v="09"/>
    <s v="2023"/>
    <x v="6"/>
  </r>
  <r>
    <s v="TKT277037"/>
    <x v="23"/>
    <s v="-"/>
    <s v="Service"/>
    <s v="Service Upgrade"/>
    <s v="CUST50844"/>
    <s v="In Progress"/>
    <s v="23-10-2022"/>
    <d v="1899-12-30T23:47:37"/>
    <s v="-"/>
    <s v="-"/>
    <s v="-"/>
    <s v="23-10-2022"/>
    <s v="23-10-2022"/>
    <s v="10"/>
    <s v="2022"/>
    <x v="13"/>
  </r>
  <r>
    <s v="TKT760149"/>
    <x v="33"/>
    <s v="26-05-2020 13:12:52"/>
    <s v="Technical"/>
    <s v="Network Problem"/>
    <s v="CUST15420"/>
    <s v="Resolved"/>
    <s v="18-05-2020"/>
    <d v="1899-12-30T13:12:52"/>
    <s v="26-05-2020"/>
    <d v="1899-12-30T13:12:52"/>
    <s v="-"/>
    <s v="18-05-2020"/>
    <s v="18-05-2020"/>
    <s v="05"/>
    <s v="2020"/>
    <x v="1"/>
  </r>
  <r>
    <s v="TKT934721"/>
    <x v="23"/>
    <s v="-"/>
    <s v="Service"/>
    <s v="Service Upgrade"/>
    <s v="CUST79237"/>
    <s v="Open"/>
    <s v="28-11-2024"/>
    <d v="1899-12-30T08:01:28"/>
    <s v="-"/>
    <s v="-"/>
    <s v="-"/>
    <s v="28-11-2024"/>
    <s v="28-11-2024"/>
    <s v="11"/>
    <s v="2024"/>
    <x v="16"/>
  </r>
  <r>
    <s v="TKT937392"/>
    <x v="23"/>
    <s v="-"/>
    <s v="Service"/>
    <s v="Service Upgrade"/>
    <s v="CUST18367"/>
    <s v="Open"/>
    <d v="2023-08-05T00:00:00"/>
    <d v="1899-12-30T01:15:00"/>
    <s v="-"/>
    <s v="-"/>
    <s v="-"/>
    <s v="Aug"/>
    <s v="05-08-2023"/>
    <s v="08"/>
    <s v="2023"/>
    <x v="12"/>
  </r>
  <r>
    <s v="TKT316341"/>
    <x v="29"/>
    <s v="19-02-2021 16:35:41"/>
    <s v="Service"/>
    <s v="Service Upgrade"/>
    <s v="CUST26604"/>
    <s v="Resolved"/>
    <s v="27-01-2021"/>
    <d v="1899-12-30T16:35:41"/>
    <s v="19-02-2021"/>
    <d v="1899-12-30T16:35:41"/>
    <s v="-"/>
    <s v="27-01-2021"/>
    <s v="27-01-2021"/>
    <s v="01"/>
    <s v="2021"/>
    <x v="6"/>
  </r>
  <r>
    <s v="TKT273420"/>
    <x v="31"/>
    <d v="2022-07-05T18:09:00"/>
    <s v="Billing"/>
    <s v="Refund Request"/>
    <s v="CUST38057"/>
    <s v="Resolved"/>
    <s v="27-04-2022"/>
    <d v="1899-12-30T18:09:03"/>
    <d v="2022-07-05T00:00:00"/>
    <d v="1899-12-30T18:09:00"/>
    <s v="-"/>
    <s v="27-04-2022"/>
    <s v="27-04-2022"/>
    <s v="04"/>
    <s v="2022"/>
    <x v="3"/>
  </r>
  <r>
    <s v="TKT327723"/>
    <x v="23"/>
    <s v="-"/>
    <s v="Service"/>
    <s v="Service Upgrade"/>
    <s v="CUST17452"/>
    <s v="Open"/>
    <d v="2024-08-09T00:00:00"/>
    <d v="1899-12-30T19:28:00"/>
    <s v="-"/>
    <s v="-"/>
    <s v="-"/>
    <s v="Aug"/>
    <s v="09-08-2024"/>
    <s v="08"/>
    <s v="2024"/>
    <x v="20"/>
  </r>
  <r>
    <s v="TKT305550"/>
    <x v="6"/>
    <d v="2021-05-02T01:12:00"/>
    <s v="Service"/>
    <s v="Service Outage"/>
    <s v="CUST99741"/>
    <s v="Resolved"/>
    <s v="18-01-2021"/>
    <d v="1899-12-30T01:12:33"/>
    <d v="2021-05-02T00:00:00"/>
    <d v="1899-12-30T01:12:00"/>
    <s v="-"/>
    <s v="18-01-2021"/>
    <s v="18-01-2021"/>
    <s v="01"/>
    <s v="2021"/>
    <x v="12"/>
  </r>
  <r>
    <s v="TKT855024"/>
    <x v="7"/>
    <s v="-"/>
    <s v="Technical"/>
    <s v="Software Bug"/>
    <s v="CUST86673"/>
    <s v="Open"/>
    <s v="19-08-2021"/>
    <d v="1899-12-30T17:34:40"/>
    <s v="-"/>
    <s v="-"/>
    <s v="-"/>
    <s v="19-08-2021"/>
    <s v="19-08-2021"/>
    <s v="08"/>
    <s v="2021"/>
    <x v="14"/>
  </r>
  <r>
    <s v="TKT215816"/>
    <x v="26"/>
    <s v="-"/>
    <s v="Technical"/>
    <s v="Software Bug"/>
    <s v="CUST90116"/>
    <s v="In Progress"/>
    <s v="26-04-2024"/>
    <d v="1899-12-30T15:46:31"/>
    <s v="-"/>
    <s v="-"/>
    <s v="-"/>
    <s v="26-04-2024"/>
    <s v="26-04-2024"/>
    <s v="04"/>
    <s v="2024"/>
    <x v="22"/>
  </r>
  <r>
    <s v="TKT337259"/>
    <x v="7"/>
    <s v="-"/>
    <s v="Technical"/>
    <s v="Software Bug"/>
    <s v="CUST80889"/>
    <s v="In Progress"/>
    <d v="2024-06-04T00:00:00"/>
    <d v="1899-12-30T07:34:00"/>
    <s v="-"/>
    <s v="-"/>
    <s v="-"/>
    <s v="Jun"/>
    <s v="04-06-2024"/>
    <s v="06"/>
    <s v="2024"/>
    <x v="4"/>
  </r>
  <r>
    <s v="TKT522426"/>
    <x v="11"/>
    <d v="2021-01-03T21:42:00"/>
    <s v="Billing"/>
    <s v="Overcharge"/>
    <s v="CUST53492"/>
    <s v="Resolved"/>
    <s v="17-02-2021"/>
    <d v="1899-12-30T21:42:11"/>
    <d v="2021-01-03T00:00:00"/>
    <d v="1899-12-30T21:42:00"/>
    <s v="-"/>
    <s v="17-02-2021"/>
    <s v="17-02-2021"/>
    <s v="02"/>
    <s v="2021"/>
    <x v="9"/>
  </r>
  <r>
    <s v="TKT728881"/>
    <x v="23"/>
    <s v="-"/>
    <s v="Service"/>
    <s v="Service Upgrade"/>
    <s v="CUST45691"/>
    <s v="In Progress"/>
    <d v="2023-07-08T00:00:00"/>
    <d v="1899-12-30T04:31:00"/>
    <s v="-"/>
    <s v="-"/>
    <s v="-"/>
    <s v="Jul"/>
    <s v="08-07-2023"/>
    <s v="07"/>
    <s v="2023"/>
    <x v="17"/>
  </r>
  <r>
    <s v="TKT133026"/>
    <x v="17"/>
    <s v="-"/>
    <s v="Service"/>
    <s v="Slow Service"/>
    <s v="CUST59448"/>
    <s v="In Progress"/>
    <s v="24-10-2022"/>
    <d v="1899-12-30T21:34:26"/>
    <s v="-"/>
    <s v="-"/>
    <s v="-"/>
    <s v="24-10-2022"/>
    <s v="24-10-2022"/>
    <s v="10"/>
    <s v="2022"/>
    <x v="9"/>
  </r>
  <r>
    <s v="TKT615396"/>
    <x v="25"/>
    <s v="-"/>
    <s v="Service"/>
    <s v="Slow Service"/>
    <s v="CUST66353"/>
    <s v="Open"/>
    <s v="24-05-2021"/>
    <d v="1899-12-30T20:21:29"/>
    <s v="-"/>
    <s v="-"/>
    <s v="-"/>
    <s v="24-05-2021"/>
    <s v="24-05-2021"/>
    <s v="05"/>
    <s v="2021"/>
    <x v="19"/>
  </r>
  <r>
    <s v="TKT272219"/>
    <x v="14"/>
    <s v="-"/>
    <s v="Service"/>
    <s v="Slow Service"/>
    <s v="CUST15244"/>
    <s v="Open"/>
    <s v="29-07-2020"/>
    <d v="1899-12-30T00:00:26"/>
    <s v="-"/>
    <s v="-"/>
    <s v="-"/>
    <s v="29-07-2020"/>
    <s v="29-07-2020"/>
    <s v="07"/>
    <s v="2020"/>
    <x v="2"/>
  </r>
  <r>
    <s v="TKT862544"/>
    <x v="12"/>
    <s v="-"/>
    <s v="Billing"/>
    <s v="Refund Request"/>
    <s v="CUST72812"/>
    <s v="In Progress"/>
    <s v="24-10-2020"/>
    <d v="1899-12-30T05:58:55"/>
    <s v="-"/>
    <s v="-"/>
    <s v="-"/>
    <s v="24-10-2020"/>
    <s v="24-10-2020"/>
    <s v="10"/>
    <s v="2020"/>
    <x v="5"/>
  </r>
  <r>
    <s v="TKT684681"/>
    <x v="4"/>
    <s v="-"/>
    <s v="Account"/>
    <s v="Password Reset"/>
    <s v="CUST38718"/>
    <s v="Open"/>
    <s v="20-09-2021"/>
    <d v="1899-12-30T07:38:45"/>
    <s v="-"/>
    <s v="-"/>
    <s v="-"/>
    <s v="20-09-2021"/>
    <s v="20-09-2021"/>
    <s v="09"/>
    <s v="2021"/>
    <x v="4"/>
  </r>
  <r>
    <s v="TKT983893"/>
    <x v="28"/>
    <s v="-"/>
    <s v="Billing"/>
    <s v="Payment Failure"/>
    <s v="CUST34640"/>
    <s v="In Progress"/>
    <s v="25-03-2021"/>
    <d v="1899-12-30T06:30:31"/>
    <s v="-"/>
    <s v="-"/>
    <s v="-"/>
    <s v="25-03-2021"/>
    <s v="25-03-2021"/>
    <s v="03"/>
    <s v="2021"/>
    <x v="15"/>
  </r>
  <r>
    <s v="TKT894964"/>
    <x v="11"/>
    <s v="-"/>
    <s v="Billing"/>
    <s v="Overcharge"/>
    <s v="CUST46106"/>
    <s v="Open"/>
    <d v="2024-08-05T00:00:00"/>
    <d v="1899-12-30T10:07:00"/>
    <s v="-"/>
    <s v="-"/>
    <s v="-"/>
    <s v="Aug"/>
    <s v="05-08-2024"/>
    <s v="08"/>
    <s v="2024"/>
    <x v="18"/>
  </r>
  <r>
    <s v="TKT751708"/>
    <x v="29"/>
    <s v="-"/>
    <s v="Service"/>
    <s v="Service Upgrade"/>
    <s v="CUST92663"/>
    <s v="In Progress"/>
    <d v="2020-04-02T00:00:00"/>
    <d v="1899-12-30T06:45:00"/>
    <s v="-"/>
    <s v="-"/>
    <s v="-"/>
    <s v="Apr"/>
    <s v="02-04-2020"/>
    <s v="04"/>
    <s v="2020"/>
    <x v="15"/>
  </r>
  <r>
    <s v="TKT484543"/>
    <x v="9"/>
    <d v="2022-02-01T03:04:00"/>
    <s v="Technical"/>
    <s v="Hardware Issue"/>
    <s v="CUST13741"/>
    <s v="Resolved"/>
    <s v="15-12-2021"/>
    <d v="1899-12-30T03:04:33"/>
    <d v="2022-02-01T00:00:00"/>
    <d v="1899-12-30T03:04:00"/>
    <s v="-"/>
    <s v="15-12-2021"/>
    <s v="15-12-2021"/>
    <s v="12"/>
    <s v="2021"/>
    <x v="8"/>
  </r>
  <r>
    <s v="TKT836620"/>
    <x v="24"/>
    <s v="14-04-2020 09:17:01"/>
    <s v="Service"/>
    <s v="Service Outage"/>
    <s v="CUST91950"/>
    <s v="Resolved"/>
    <s v="26-03-2020"/>
    <d v="1899-12-30T09:17:01"/>
    <s v="14-04-2020"/>
    <d v="1899-12-30T09:17:01"/>
    <s v="-"/>
    <s v="26-03-2020"/>
    <s v="26-03-2020"/>
    <s v="03"/>
    <s v="2020"/>
    <x v="23"/>
  </r>
  <r>
    <s v="TKT748517"/>
    <x v="16"/>
    <d v="2022-08-01T17:02:00"/>
    <s v="Account"/>
    <s v="Login Issue"/>
    <s v="CUST69240"/>
    <s v="Resolved"/>
    <s v="21-12-2021"/>
    <d v="1899-12-30T17:02:19"/>
    <d v="2022-08-01T00:00:00"/>
    <d v="1899-12-30T17:02:00"/>
    <s v="-"/>
    <s v="21-12-2021"/>
    <s v="21-12-2021"/>
    <s v="12"/>
    <s v="2021"/>
    <x v="14"/>
  </r>
  <r>
    <s v="TKT621035"/>
    <x v="33"/>
    <s v="-"/>
    <s v="Technical"/>
    <s v="Network Problem"/>
    <s v="CUST25219"/>
    <s v="In Progress"/>
    <s v="23-10-2020"/>
    <d v="1899-12-30T13:37:05"/>
    <s v="-"/>
    <s v="-"/>
    <s v="-"/>
    <s v="23-10-2020"/>
    <s v="23-10-2020"/>
    <s v="10"/>
    <s v="2020"/>
    <x v="1"/>
  </r>
  <r>
    <s v="TKT518558"/>
    <x v="19"/>
    <s v="-"/>
    <s v="Billing"/>
    <s v="Payment Failure"/>
    <s v="CUST73353"/>
    <s v="Open"/>
    <d v="2020-02-12T00:00:00"/>
    <d v="1899-12-30T06:20:00"/>
    <s v="-"/>
    <s v="-"/>
    <s v="-"/>
    <s v="Feb"/>
    <s v="12-02-2020"/>
    <s v="02"/>
    <s v="2020"/>
    <x v="15"/>
  </r>
  <r>
    <s v="TKT896923"/>
    <x v="16"/>
    <s v="-"/>
    <s v="Account"/>
    <s v="Login Issue"/>
    <s v="CUST23613"/>
    <s v="Open"/>
    <s v="24-02-2020"/>
    <d v="1899-12-30T16:31:52"/>
    <s v="-"/>
    <s v="-"/>
    <s v="-"/>
    <s v="24-02-2020"/>
    <s v="24-02-2020"/>
    <s v="02"/>
    <s v="2020"/>
    <x v="6"/>
  </r>
  <r>
    <s v="TKT563248"/>
    <x v="32"/>
    <s v="-"/>
    <s v="Technical"/>
    <s v="Software Bug"/>
    <s v="CUST77334"/>
    <s v="In Progress"/>
    <s v="13-03-2023"/>
    <d v="1899-12-30T12:44:49"/>
    <s v="-"/>
    <s v="-"/>
    <s v="-"/>
    <s v="13-03-2023"/>
    <s v="13-03-2023"/>
    <s v="03"/>
    <s v="2023"/>
    <x v="0"/>
  </r>
  <r>
    <s v="TKT567225"/>
    <x v="0"/>
    <s v="-"/>
    <s v="Service"/>
    <s v="Service Outage"/>
    <s v="CUST69942"/>
    <s v="Open"/>
    <s v="25-03-2020"/>
    <d v="1899-12-30T15:19:51"/>
    <s v="-"/>
    <s v="-"/>
    <s v="-"/>
    <s v="25-03-2020"/>
    <s v="25-03-2020"/>
    <s v="03"/>
    <s v="2020"/>
    <x v="22"/>
  </r>
  <r>
    <s v="TKT748231"/>
    <x v="15"/>
    <s v="-"/>
    <s v="Account"/>
    <s v="Account Suspension"/>
    <s v="CUST80931"/>
    <s v="In Progress"/>
    <d v="2021-09-09T00:00:00"/>
    <d v="1899-12-30T04:30:00"/>
    <s v="-"/>
    <s v="-"/>
    <s v="-"/>
    <s v="Sep"/>
    <s v="09-09-2021"/>
    <s v="09"/>
    <s v="2021"/>
    <x v="17"/>
  </r>
  <r>
    <s v="TKT292086"/>
    <x v="14"/>
    <s v="18-04-2021 00:51:57"/>
    <s v="Service"/>
    <s v="Slow Service"/>
    <s v="CUST74787"/>
    <s v="Resolved"/>
    <s v="13-04-2021"/>
    <d v="1899-12-30T00:51:57"/>
    <s v="18-04-2021"/>
    <d v="1899-12-30T00:51:57"/>
    <s v="-"/>
    <s v="13-04-2021"/>
    <s v="13-04-2021"/>
    <s v="04"/>
    <s v="2021"/>
    <x v="2"/>
  </r>
  <r>
    <s v="TKT147610"/>
    <x v="20"/>
    <s v="-"/>
    <s v="Billing"/>
    <s v="Payment Failure"/>
    <s v="CUST82959"/>
    <s v="In Progress"/>
    <s v="28-03-2022"/>
    <d v="1899-12-30T07:29:24"/>
    <s v="-"/>
    <s v="-"/>
    <s v="-"/>
    <s v="28-03-2022"/>
    <s v="28-03-2022"/>
    <s v="03"/>
    <s v="2022"/>
    <x v="4"/>
  </r>
  <r>
    <s v="TKT754887"/>
    <x v="25"/>
    <s v="13-04-2022 10:09:39"/>
    <s v="Service"/>
    <s v="Slow Service"/>
    <s v="CUST89077"/>
    <s v="Resolved"/>
    <s v="25-03-2022"/>
    <d v="1899-12-30T10:09:39"/>
    <s v="13-04-2022"/>
    <d v="1899-12-30T10:09:39"/>
    <s v="-"/>
    <s v="25-03-2022"/>
    <s v="25-03-2022"/>
    <s v="03"/>
    <s v="2022"/>
    <x v="18"/>
  </r>
  <r>
    <s v="TKT612110"/>
    <x v="31"/>
    <s v="18-04-2021 01:20:10"/>
    <s v="Billing"/>
    <s v="Refund Request"/>
    <s v="CUST31276"/>
    <s v="Resolved"/>
    <s v="26-03-2021"/>
    <d v="1899-12-30T01:20:10"/>
    <s v="18-04-2021"/>
    <d v="1899-12-30T01:20:10"/>
    <s v="-"/>
    <s v="26-03-2021"/>
    <s v="26-03-2021"/>
    <s v="03"/>
    <s v="2021"/>
    <x v="12"/>
  </r>
  <r>
    <s v="TKT172630"/>
    <x v="7"/>
    <s v="-"/>
    <s v="Technical"/>
    <s v="Software Bug"/>
    <s v="CUST93415"/>
    <s v="In Progress"/>
    <s v="27-03-2020"/>
    <d v="1899-12-30T15:27:07"/>
    <s v="-"/>
    <s v="-"/>
    <s v="-"/>
    <s v="27-03-2020"/>
    <s v="27-03-2020"/>
    <s v="03"/>
    <s v="2020"/>
    <x v="22"/>
  </r>
  <r>
    <s v="TKT244147"/>
    <x v="21"/>
    <s v="-"/>
    <s v="Technical"/>
    <s v="Network Problem"/>
    <s v="CUST26450"/>
    <s v="Open"/>
    <s v="15-07-2021"/>
    <d v="1899-12-30T03:31:59"/>
    <s v="-"/>
    <s v="-"/>
    <s v="-"/>
    <s v="15-07-2021"/>
    <s v="15-07-2021"/>
    <s v="07"/>
    <s v="2021"/>
    <x v="8"/>
  </r>
  <r>
    <s v="TKT274999"/>
    <x v="31"/>
    <s v="-"/>
    <s v="Billing"/>
    <s v="Refund Request"/>
    <s v="CUST48642"/>
    <s v="In Progress"/>
    <s v="15-10-2020"/>
    <d v="1899-12-30T08:18:06"/>
    <s v="-"/>
    <s v="-"/>
    <s v="-"/>
    <s v="15-10-2020"/>
    <s v="15-10-2020"/>
    <s v="10"/>
    <s v="2020"/>
    <x v="16"/>
  </r>
  <r>
    <s v="TKT958246"/>
    <x v="23"/>
    <s v="-"/>
    <s v="Service"/>
    <s v="Service Upgrade"/>
    <s v="CUST65387"/>
    <s v="Open"/>
    <s v="21-10-2020"/>
    <d v="1899-12-30T15:36:11"/>
    <s v="-"/>
    <s v="-"/>
    <s v="-"/>
    <s v="21-10-2020"/>
    <s v="21-10-2020"/>
    <s v="10"/>
    <s v="2020"/>
    <x v="22"/>
  </r>
  <r>
    <s v="TKT100761"/>
    <x v="27"/>
    <s v="-"/>
    <s v="Account"/>
    <s v="Login Issue"/>
    <s v="CUST73227"/>
    <s v="In Progress"/>
    <d v="2020-04-01T00:00:00"/>
    <d v="1899-12-30T23:04:00"/>
    <s v="-"/>
    <s v="-"/>
    <s v="-"/>
    <s v="Apr"/>
    <s v="01-04-2020"/>
    <s v="04"/>
    <s v="2020"/>
    <x v="13"/>
  </r>
  <r>
    <s v="TKT698104"/>
    <x v="6"/>
    <s v="-"/>
    <s v="Service"/>
    <s v="Service Outage"/>
    <s v="CUST42057"/>
    <s v="Open"/>
    <d v="2022-06-10T00:00:00"/>
    <d v="1899-12-30T05:50:00"/>
    <s v="-"/>
    <s v="-"/>
    <s v="-"/>
    <s v="Jun"/>
    <s v="10-06-2022"/>
    <s v="06"/>
    <s v="2022"/>
    <x v="5"/>
  </r>
  <r>
    <s v="TKT373597"/>
    <x v="21"/>
    <s v="-"/>
    <s v="Technical"/>
    <s v="Network Problem"/>
    <s v="CUST78763"/>
    <s v="In Progress"/>
    <s v="27-08-2024"/>
    <d v="1899-12-30T09:45:36"/>
    <s v="-"/>
    <s v="-"/>
    <s v="-"/>
    <s v="27-08-2024"/>
    <s v="27-08-2024"/>
    <s v="08"/>
    <s v="2024"/>
    <x v="23"/>
  </r>
  <r>
    <s v="TKT405426"/>
    <x v="9"/>
    <s v="13-02-2023 23:05:02"/>
    <s v="Technical"/>
    <s v="Hardware Issue"/>
    <s v="CUST99375"/>
    <s v="Resolved"/>
    <d v="2023-05-02T00:00:00"/>
    <d v="1899-12-30T23:05:00"/>
    <s v="13-02-2023"/>
    <d v="1899-12-30T23:05:02"/>
    <s v="-"/>
    <s v="May"/>
    <s v="02-05-2023"/>
    <s v="05"/>
    <s v="2023"/>
    <x v="13"/>
  </r>
  <r>
    <s v="TKT823118"/>
    <x v="1"/>
    <s v="-"/>
    <s v="Billing"/>
    <s v="Refund Request"/>
    <s v="CUST21019"/>
    <s v="Open"/>
    <d v="2020-11-01T00:00:00"/>
    <d v="1899-12-30T12:45:00"/>
    <s v="-"/>
    <s v="-"/>
    <s v="-"/>
    <s v="Nov"/>
    <s v="01-11-2020"/>
    <s v="11"/>
    <s v="2020"/>
    <x v="0"/>
  </r>
  <r>
    <s v="TKT247177"/>
    <x v="1"/>
    <s v="-"/>
    <s v="Billing"/>
    <s v="Refund Request"/>
    <s v="CUST96455"/>
    <s v="Open"/>
    <s v="16-12-2023"/>
    <d v="1899-12-30T17:07:22"/>
    <s v="-"/>
    <s v="-"/>
    <s v="-"/>
    <s v="16-12-2023"/>
    <s v="16-12-2023"/>
    <s v="12"/>
    <s v="2023"/>
    <x v="14"/>
  </r>
  <r>
    <s v="TKT331558"/>
    <x v="8"/>
    <s v="-"/>
    <s v="Technical"/>
    <s v="Network Problem"/>
    <s v="CUST35839"/>
    <s v="In Progress"/>
    <s v="25-05-2020"/>
    <d v="1899-12-30T14:36:14"/>
    <s v="-"/>
    <s v="-"/>
    <s v="-"/>
    <s v="25-05-2020"/>
    <s v="25-05-2020"/>
    <s v="05"/>
    <s v="2020"/>
    <x v="11"/>
  </r>
  <r>
    <s v="TKT555201"/>
    <x v="17"/>
    <d v="2023-03-02T14:24:00"/>
    <s v="Service"/>
    <s v="Slow Service"/>
    <s v="CUST17603"/>
    <s v="Resolved"/>
    <s v="30-01-2023"/>
    <d v="1899-12-30T14:24:50"/>
    <d v="2023-03-02T00:00:00"/>
    <d v="1899-12-30T14:24:00"/>
    <s v="-"/>
    <s v="30-01-2023"/>
    <s v="30-01-2023"/>
    <s v="01"/>
    <s v="2023"/>
    <x v="11"/>
  </r>
  <r>
    <s v="TKT473550"/>
    <x v="14"/>
    <s v="-"/>
    <s v="Service"/>
    <s v="Slow Service"/>
    <s v="CUST37292"/>
    <s v="Open"/>
    <s v="18-10-2021"/>
    <d v="1899-12-30T03:39:03"/>
    <s v="-"/>
    <s v="-"/>
    <s v="-"/>
    <s v="18-10-2021"/>
    <s v="18-10-2021"/>
    <s v="10"/>
    <s v="2021"/>
    <x v="8"/>
  </r>
  <r>
    <s v="TKT236483"/>
    <x v="35"/>
    <s v="-"/>
    <s v="Service"/>
    <s v="Service Upgrade"/>
    <s v="CUST30619"/>
    <s v="In Progress"/>
    <s v="28-04-2022"/>
    <d v="1899-12-30T10:06:15"/>
    <s v="-"/>
    <s v="-"/>
    <s v="-"/>
    <s v="28-04-2022"/>
    <s v="28-04-2022"/>
    <s v="04"/>
    <s v="2022"/>
    <x v="18"/>
  </r>
  <r>
    <s v="TKT215902"/>
    <x v="29"/>
    <s v="21-08-2023 22:46:22"/>
    <s v="Service"/>
    <s v="Service Upgrade"/>
    <s v="CUST55747"/>
    <s v="Resolved"/>
    <s v="29-07-2023"/>
    <d v="1899-12-30T22:46:22"/>
    <s v="21-08-2023"/>
    <d v="1899-12-30T22:46:22"/>
    <s v="-"/>
    <s v="29-07-2023"/>
    <s v="29-07-2023"/>
    <s v="07"/>
    <s v="2023"/>
    <x v="10"/>
  </r>
  <r>
    <s v="TKT543959"/>
    <x v="17"/>
    <s v="-"/>
    <s v="Service"/>
    <s v="Slow Service"/>
    <s v="CUST38426"/>
    <s v="Open"/>
    <d v="2020-12-09T00:00:00"/>
    <d v="1899-12-30T05:04:00"/>
    <s v="-"/>
    <s v="-"/>
    <s v="-"/>
    <s v="Dec"/>
    <s v="09-12-2020"/>
    <s v="12"/>
    <s v="2020"/>
    <x v="5"/>
  </r>
  <r>
    <s v="TKT547469"/>
    <x v="15"/>
    <s v="23-01-2021 00:20:06"/>
    <s v="Account"/>
    <s v="Account Suspension"/>
    <s v="CUST15821"/>
    <s v="Resolved"/>
    <d v="2021-11-01T00:00:00"/>
    <d v="1899-12-30T00:20:00"/>
    <s v="23-01-2021"/>
    <d v="1899-12-30T00:20:06"/>
    <s v="-"/>
    <s v="Nov"/>
    <s v="01-11-2021"/>
    <s v="11"/>
    <s v="2021"/>
    <x v="2"/>
  </r>
  <r>
    <s v="TKT413136"/>
    <x v="8"/>
    <d v="2021-04-03T08:10:00"/>
    <s v="Technical"/>
    <s v="Network Problem"/>
    <s v="CUST59313"/>
    <s v="Resolved"/>
    <d v="2021-12-02T00:00:00"/>
    <d v="1899-12-30T08:10:00"/>
    <d v="2021-04-03T00:00:00"/>
    <d v="1899-12-30T08:10:00"/>
    <s v="-"/>
    <s v="Dec"/>
    <s v="02-12-2021"/>
    <s v="12"/>
    <s v="2021"/>
    <x v="16"/>
  </r>
  <r>
    <s v="TKT111076"/>
    <x v="30"/>
    <s v="20-07-2023 20:07:54"/>
    <s v="Billing"/>
    <s v="Overcharge"/>
    <s v="CUST94117"/>
    <s v="Resolved"/>
    <d v="2023-04-07T00:00:00"/>
    <d v="1899-12-30T20:07:00"/>
    <s v="20-07-2023"/>
    <d v="1899-12-30T20:07:54"/>
    <s v="-"/>
    <s v="Apr"/>
    <s v="07-04-2023"/>
    <s v="04"/>
    <s v="2023"/>
    <x v="19"/>
  </r>
  <r>
    <s v="TKT708771"/>
    <x v="28"/>
    <s v="-"/>
    <s v="Billing"/>
    <s v="Payment Failure"/>
    <s v="CUST63188"/>
    <s v="In Progress"/>
    <d v="2023-02-07T00:00:00"/>
    <d v="1899-12-30T11:09:00"/>
    <s v="-"/>
    <s v="-"/>
    <s v="-"/>
    <s v="Feb"/>
    <s v="07-02-2023"/>
    <s v="02"/>
    <s v="2023"/>
    <x v="21"/>
  </r>
  <r>
    <s v="TKT580935"/>
    <x v="23"/>
    <s v="-"/>
    <s v="Service"/>
    <s v="Service Upgrade"/>
    <s v="CUST58087"/>
    <s v="Open"/>
    <s v="24-12-2021"/>
    <d v="1899-12-30T00:48:57"/>
    <s v="-"/>
    <s v="-"/>
    <s v="-"/>
    <s v="24-12-2021"/>
    <s v="24-12-2021"/>
    <s v="12"/>
    <s v="2021"/>
    <x v="2"/>
  </r>
  <r>
    <s v="TKT854999"/>
    <x v="23"/>
    <s v="-"/>
    <s v="Service"/>
    <s v="Service Upgrade"/>
    <s v="CUST55985"/>
    <s v="Open"/>
    <s v="26-12-2022"/>
    <d v="1899-12-30T19:22:00"/>
    <s v="-"/>
    <s v="-"/>
    <s v="-"/>
    <s v="26-12-2022"/>
    <s v="26-12-2022"/>
    <s v="12"/>
    <s v="2022"/>
    <x v="20"/>
  </r>
  <r>
    <s v="TKT112307"/>
    <x v="27"/>
    <s v="-"/>
    <s v="Account"/>
    <s v="Login Issue"/>
    <s v="CUST97667"/>
    <s v="Open"/>
    <s v="15-01-2022"/>
    <d v="1899-12-30T19:31:36"/>
    <s v="-"/>
    <s v="-"/>
    <s v="-"/>
    <s v="15-01-2022"/>
    <s v="15-01-2022"/>
    <s v="01"/>
    <s v="2022"/>
    <x v="20"/>
  </r>
  <r>
    <s v="TKT903042"/>
    <x v="32"/>
    <s v="-"/>
    <s v="Technical"/>
    <s v="Software Bug"/>
    <s v="CUST83167"/>
    <s v="In Progress"/>
    <s v="19-12-2021"/>
    <d v="1899-12-30T06:15:54"/>
    <s v="-"/>
    <s v="-"/>
    <s v="-"/>
    <s v="19-12-2021"/>
    <s v="19-12-2021"/>
    <s v="12"/>
    <s v="2021"/>
    <x v="15"/>
  </r>
  <r>
    <s v="TKT217549"/>
    <x v="0"/>
    <s v="-"/>
    <s v="Service"/>
    <s v="Service Outage"/>
    <s v="CUST21168"/>
    <s v="In Progress"/>
    <d v="2020-05-12T00:00:00"/>
    <d v="1899-12-30T09:45:00"/>
    <s v="-"/>
    <s v="-"/>
    <s v="-"/>
    <s v="May"/>
    <s v="12-05-2020"/>
    <s v="05"/>
    <s v="2020"/>
    <x v="23"/>
  </r>
  <r>
    <s v="TKT908808"/>
    <x v="5"/>
    <s v="27-10-2020 18:10:26"/>
    <s v="Technical"/>
    <s v="Hardware Issue"/>
    <s v="CUST58707"/>
    <s v="Resolved"/>
    <s v="17-10-2020"/>
    <d v="1899-12-30T18:10:26"/>
    <s v="27-10-2020"/>
    <d v="1899-12-30T18:10:26"/>
    <s v="-"/>
    <s v="17-10-2020"/>
    <s v="17-10-2020"/>
    <s v="10"/>
    <s v="2020"/>
    <x v="3"/>
  </r>
  <r>
    <s v="TKT997220"/>
    <x v="28"/>
    <s v="-"/>
    <s v="Billing"/>
    <s v="Payment Failure"/>
    <s v="CUST14465"/>
    <s v="In Progress"/>
    <d v="2020-06-03T00:00:00"/>
    <d v="1899-12-30T04:12:00"/>
    <s v="-"/>
    <s v="-"/>
    <s v="-"/>
    <s v="Jun"/>
    <s v="03-06-2020"/>
    <s v="06"/>
    <s v="2020"/>
    <x v="17"/>
  </r>
  <r>
    <s v="TKT335527"/>
    <x v="23"/>
    <d v="2023-01-10T07:22:00"/>
    <s v="Service"/>
    <s v="Service Upgrade"/>
    <s v="CUST26198"/>
    <s v="Resolved"/>
    <s v="27-09-2023"/>
    <d v="1899-12-30T07:22:49"/>
    <d v="2023-01-10T00:00:00"/>
    <d v="1899-12-30T07:22:00"/>
    <s v="-"/>
    <s v="27-09-2023"/>
    <s v="27-09-2023"/>
    <s v="09"/>
    <s v="2023"/>
    <x v="4"/>
  </r>
  <r>
    <s v="TKT974792"/>
    <x v="1"/>
    <s v="-"/>
    <s v="Billing"/>
    <s v="Refund Request"/>
    <s v="CUST29759"/>
    <s v="In Progress"/>
    <d v="2023-12-10T00:00:00"/>
    <d v="1899-12-30T13:05:00"/>
    <s v="-"/>
    <s v="-"/>
    <s v="-"/>
    <s v="Dec"/>
    <s v="10-12-2023"/>
    <s v="12"/>
    <s v="2023"/>
    <x v="1"/>
  </r>
  <r>
    <s v="TKT202708"/>
    <x v="5"/>
    <s v="-"/>
    <s v="Technical"/>
    <s v="Hardware Issue"/>
    <s v="CUST95821"/>
    <s v="In Progress"/>
    <s v="24-08-2020"/>
    <d v="1899-12-30T15:07:19"/>
    <s v="-"/>
    <s v="-"/>
    <s v="-"/>
    <s v="24-08-2020"/>
    <s v="24-08-2020"/>
    <s v="08"/>
    <s v="2020"/>
    <x v="22"/>
  </r>
  <r>
    <s v="TKT999421"/>
    <x v="25"/>
    <s v="-"/>
    <s v="Service"/>
    <s v="Slow Service"/>
    <s v="CUST92993"/>
    <s v="In Progress"/>
    <s v="23-12-2022"/>
    <d v="1899-12-30T01:38:42"/>
    <s v="-"/>
    <s v="-"/>
    <s v="-"/>
    <s v="23-12-2022"/>
    <s v="23-12-2022"/>
    <s v="12"/>
    <s v="2022"/>
    <x v="12"/>
  </r>
  <r>
    <s v="TKT399642"/>
    <x v="3"/>
    <s v="19-11-2022 03:48:00"/>
    <s v="Account"/>
    <s v="Account Suspension"/>
    <s v="CUST71302"/>
    <s v="Resolved"/>
    <d v="2022-03-11T00:00:00"/>
    <d v="1899-12-30T03:48:00"/>
    <s v="19-11-2022"/>
    <d v="1899-12-30T03:48:00"/>
    <s v="-"/>
    <s v="Mar"/>
    <s v="11-03-2022"/>
    <s v="03"/>
    <s v="2022"/>
    <x v="8"/>
  </r>
  <r>
    <s v="TKT435404"/>
    <x v="4"/>
    <s v="-"/>
    <s v="Account"/>
    <s v="Password Reset"/>
    <s v="CUST24394"/>
    <s v="In Progress"/>
    <s v="16-11-2024"/>
    <d v="1899-12-30T12:27:44"/>
    <s v="-"/>
    <s v="-"/>
    <s v="-"/>
    <s v="16-11-2024"/>
    <s v="16-11-2024"/>
    <s v="11"/>
    <s v="2024"/>
    <x v="0"/>
  </r>
  <r>
    <s v="TKT673403"/>
    <x v="4"/>
    <s v="-"/>
    <s v="Account"/>
    <s v="Password Reset"/>
    <s v="CUST48513"/>
    <s v="Open"/>
    <s v="25-12-2022"/>
    <d v="1899-12-30T14:15:38"/>
    <s v="-"/>
    <s v="-"/>
    <s v="-"/>
    <s v="25-12-2022"/>
    <s v="25-12-2022"/>
    <s v="12"/>
    <s v="2022"/>
    <x v="11"/>
  </r>
  <r>
    <s v="TKT633130"/>
    <x v="35"/>
    <s v="-"/>
    <s v="Service"/>
    <s v="Service Upgrade"/>
    <s v="CUST46964"/>
    <s v="Open"/>
    <s v="16-03-2021"/>
    <d v="1899-12-30T02:59:00"/>
    <s v="-"/>
    <s v="-"/>
    <s v="-"/>
    <s v="16-03-2021"/>
    <s v="16-03-2021"/>
    <s v="03"/>
    <s v="2021"/>
    <x v="7"/>
  </r>
  <r>
    <s v="TKT489352"/>
    <x v="19"/>
    <s v="-"/>
    <s v="Billing"/>
    <s v="Payment Failure"/>
    <s v="CUST44984"/>
    <s v="Open"/>
    <d v="2020-05-07T00:00:00"/>
    <d v="1899-12-30T14:00:00"/>
    <s v="-"/>
    <s v="-"/>
    <s v="-"/>
    <s v="May"/>
    <s v="07-05-2020"/>
    <s v="05"/>
    <s v="2020"/>
    <x v="11"/>
  </r>
  <r>
    <s v="TKT775026"/>
    <x v="7"/>
    <s v="-"/>
    <s v="Technical"/>
    <s v="Software Bug"/>
    <s v="CUST71398"/>
    <s v="Open"/>
    <d v="2024-08-09T00:00:00"/>
    <d v="1899-12-30T10:39:00"/>
    <s v="-"/>
    <s v="-"/>
    <s v="-"/>
    <s v="Aug"/>
    <s v="09-08-2024"/>
    <s v="08"/>
    <s v="2024"/>
    <x v="18"/>
  </r>
  <r>
    <s v="TKT722698"/>
    <x v="31"/>
    <d v="2023-07-05T23:03:00"/>
    <s v="Billing"/>
    <s v="Refund Request"/>
    <s v="CUST10523"/>
    <s v="Resolved"/>
    <s v="23-04-2023"/>
    <d v="1899-12-30T23:03:17"/>
    <d v="2023-07-05T00:00:00"/>
    <d v="1899-12-30T23:03:00"/>
    <s v="-"/>
    <s v="23-04-2023"/>
    <s v="23-04-2023"/>
    <s v="04"/>
    <s v="2023"/>
    <x v="13"/>
  </r>
  <r>
    <s v="TKT523459"/>
    <x v="18"/>
    <d v="2022-03-01T08:49:00"/>
    <s v="Account"/>
    <s v="Password Reset"/>
    <s v="CUST33145"/>
    <s v="Resolved"/>
    <d v="2021-07-12T00:00:00"/>
    <d v="1899-12-30T08:49:00"/>
    <d v="2022-03-01T00:00:00"/>
    <d v="1899-12-30T08:49:00"/>
    <s v="-"/>
    <s v="Jul"/>
    <s v="12-07-2021"/>
    <s v="07"/>
    <s v="2021"/>
    <x v="16"/>
  </r>
  <r>
    <s v="TKT238329"/>
    <x v="12"/>
    <s v="-"/>
    <s v="Billing"/>
    <s v="Refund Request"/>
    <s v="CUST57434"/>
    <s v="Open"/>
    <s v="23-03-2020"/>
    <d v="1899-12-30T07:53:57"/>
    <s v="-"/>
    <s v="-"/>
    <s v="-"/>
    <s v="23-03-2020"/>
    <s v="23-03-2020"/>
    <s v="03"/>
    <s v="2020"/>
    <x v="4"/>
  </r>
  <r>
    <s v="TKT192532"/>
    <x v="12"/>
    <s v="-"/>
    <s v="Billing"/>
    <s v="Refund Request"/>
    <s v="CUST39063"/>
    <s v="In Progress"/>
    <d v="2020-11-12T00:00:00"/>
    <d v="1899-12-30T16:48:00"/>
    <s v="-"/>
    <s v="-"/>
    <s v="-"/>
    <s v="Nov"/>
    <s v="12-11-2020"/>
    <s v="11"/>
    <s v="2020"/>
    <x v="6"/>
  </r>
  <r>
    <s v="TKT834165"/>
    <x v="18"/>
    <s v="-"/>
    <s v="Account"/>
    <s v="Password Reset"/>
    <s v="CUST25336"/>
    <s v="Open"/>
    <s v="26-03-2021"/>
    <d v="1899-12-30T06:48:29"/>
    <s v="-"/>
    <s v="-"/>
    <s v="-"/>
    <s v="26-03-2021"/>
    <s v="26-03-2021"/>
    <s v="03"/>
    <s v="2021"/>
    <x v="15"/>
  </r>
  <r>
    <s v="TKT682323"/>
    <x v="21"/>
    <d v="2023-11-01T12:02:00"/>
    <s v="Technical"/>
    <s v="Network Problem"/>
    <s v="CUST97365"/>
    <s v="Resolved"/>
    <s v="22-12-2022"/>
    <d v="1899-12-30T12:02:50"/>
    <d v="2023-11-01T00:00:00"/>
    <d v="1899-12-30T12:02:00"/>
    <s v="-"/>
    <s v="22-12-2022"/>
    <s v="22-12-2022"/>
    <s v="12"/>
    <s v="2022"/>
    <x v="0"/>
  </r>
  <r>
    <s v="TKT599321"/>
    <x v="22"/>
    <s v="-"/>
    <s v="Account"/>
    <s v="Login Issue"/>
    <s v="CUST33638"/>
    <s v="In Progress"/>
    <d v="2024-08-09T00:00:00"/>
    <d v="1899-12-30T05:26:00"/>
    <s v="-"/>
    <s v="-"/>
    <s v="-"/>
    <s v="Aug"/>
    <s v="09-08-2024"/>
    <s v="08"/>
    <s v="2024"/>
    <x v="5"/>
  </r>
  <r>
    <s v="TKT665014"/>
    <x v="35"/>
    <s v="-"/>
    <s v="Service"/>
    <s v="Service Upgrade"/>
    <s v="CUST29208"/>
    <s v="In Progress"/>
    <d v="2024-09-08T00:00:00"/>
    <d v="1899-12-30T09:45:00"/>
    <s v="-"/>
    <s v="-"/>
    <s v="-"/>
    <s v="Sep"/>
    <s v="08-09-2024"/>
    <s v="09"/>
    <s v="2024"/>
    <x v="23"/>
  </r>
  <r>
    <s v="TKT898126"/>
    <x v="3"/>
    <s v="25-06-2023 00:02:20"/>
    <s v="Account"/>
    <s v="Account Suspension"/>
    <s v="CUST91032"/>
    <s v="Resolved"/>
    <s v="19-06-2023"/>
    <d v="1899-12-30T00:02:20"/>
    <s v="25-06-2023"/>
    <d v="1899-12-30T00:02:20"/>
    <s v="-"/>
    <s v="19-06-2023"/>
    <s v="19-06-2023"/>
    <s v="06"/>
    <s v="2023"/>
    <x v="2"/>
  </r>
  <r>
    <s v="TKT127236"/>
    <x v="11"/>
    <s v="-"/>
    <s v="Billing"/>
    <s v="Overcharge"/>
    <s v="CUST17646"/>
    <s v="Open"/>
    <s v="26-02-2022"/>
    <d v="1899-12-30T04:54:35"/>
    <s v="-"/>
    <s v="-"/>
    <s v="-"/>
    <s v="26-02-2022"/>
    <s v="26-02-2022"/>
    <s v="02"/>
    <s v="2022"/>
    <x v="17"/>
  </r>
  <r>
    <s v="TKT113453"/>
    <x v="15"/>
    <s v="-"/>
    <s v="Account"/>
    <s v="Account Suspension"/>
    <s v="CUST43127"/>
    <s v="In Progress"/>
    <s v="21-04-2020"/>
    <d v="1899-12-30T09:23:20"/>
    <s v="-"/>
    <s v="-"/>
    <s v="-"/>
    <s v="21-04-2020"/>
    <s v="21-04-2020"/>
    <s v="04"/>
    <s v="2020"/>
    <x v="23"/>
  </r>
  <r>
    <s v="TKT518386"/>
    <x v="18"/>
    <s v="16-05-2023 04:10:00"/>
    <s v="Account"/>
    <s v="Password Reset"/>
    <s v="CUST65083"/>
    <s v="Resolved"/>
    <s v="21-04-2023"/>
    <d v="1899-12-30T04:10:00"/>
    <s v="16-05-2023"/>
    <d v="1899-12-30T04:10:00"/>
    <s v="-"/>
    <s v="21-04-2023"/>
    <s v="21-04-2023"/>
    <s v="04"/>
    <s v="2023"/>
    <x v="17"/>
  </r>
  <r>
    <s v="TKT895543"/>
    <x v="19"/>
    <d v="2021-12-11T04:37:00"/>
    <s v="Billing"/>
    <s v="Payment Failure"/>
    <s v="CUST46754"/>
    <s v="Resolved"/>
    <d v="2021-10-11T00:00:00"/>
    <d v="1899-12-30T04:37:00"/>
    <d v="2021-12-11T00:00:00"/>
    <d v="1899-12-30T04:37:00"/>
    <s v="-"/>
    <s v="Oct"/>
    <s v="11-10-2021"/>
    <s v="10"/>
    <s v="2021"/>
    <x v="17"/>
  </r>
  <r>
    <s v="TKT875483"/>
    <x v="10"/>
    <s v="-"/>
    <s v="Account"/>
    <s v="Password Reset"/>
    <s v="CUST71457"/>
    <s v="Open"/>
    <s v="15-02-2020"/>
    <d v="1899-12-30T16:25:19"/>
    <s v="-"/>
    <s v="-"/>
    <s v="-"/>
    <s v="15-02-2020"/>
    <s v="15-02-2020"/>
    <s v="02"/>
    <s v="2020"/>
    <x v="6"/>
  </r>
  <r>
    <s v="TKT589503"/>
    <x v="16"/>
    <s v="-"/>
    <s v="Account"/>
    <s v="Login Issue"/>
    <s v="CUST76341"/>
    <s v="Open"/>
    <d v="2022-12-09T00:00:00"/>
    <d v="1899-12-30T19:27:00"/>
    <s v="-"/>
    <s v="-"/>
    <s v="-"/>
    <s v="Dec"/>
    <s v="09-12-2022"/>
    <s v="12"/>
    <s v="2022"/>
    <x v="20"/>
  </r>
  <r>
    <s v="TKT557431"/>
    <x v="29"/>
    <s v="-"/>
    <s v="Service"/>
    <s v="Service Upgrade"/>
    <s v="CUST29137"/>
    <s v="Open"/>
    <s v="27-01-2022"/>
    <d v="1899-12-30T10:48:57"/>
    <s v="-"/>
    <s v="-"/>
    <s v="-"/>
    <s v="27-01-2022"/>
    <s v="27-01-2022"/>
    <s v="01"/>
    <s v="2022"/>
    <x v="18"/>
  </r>
  <r>
    <s v="TKT821538"/>
    <x v="31"/>
    <s v="-"/>
    <s v="Billing"/>
    <s v="Refund Request"/>
    <s v="CUST52189"/>
    <s v="In Progress"/>
    <s v="31-07-2024"/>
    <d v="1899-12-30T22:44:46"/>
    <s v="-"/>
    <s v="-"/>
    <s v="-"/>
    <s v="31-07-2024"/>
    <s v="31-07-2024"/>
    <s v="07"/>
    <s v="2024"/>
    <x v="10"/>
  </r>
  <r>
    <s v="TKT145929"/>
    <x v="24"/>
    <d v="2024-08-09T12:12:00"/>
    <s v="Service"/>
    <s v="Service Outage"/>
    <s v="CUST39726"/>
    <s v="Resolved"/>
    <s v="16-08-2024"/>
    <d v="1899-12-30T12:12:21"/>
    <d v="2024-08-09T00:00:00"/>
    <d v="1899-12-30T12:12:00"/>
    <s v="-"/>
    <s v="16-08-2024"/>
    <s v="16-08-2024"/>
    <s v="08"/>
    <s v="2024"/>
    <x v="0"/>
  </r>
  <r>
    <s v="TKT721388"/>
    <x v="11"/>
    <s v="-"/>
    <s v="Billing"/>
    <s v="Overcharge"/>
    <s v="CUST99089"/>
    <s v="Open"/>
    <d v="2021-09-05T00:00:00"/>
    <d v="1899-12-30T01:16:00"/>
    <s v="-"/>
    <s v="-"/>
    <s v="-"/>
    <s v="Sep"/>
    <s v="05-09-2021"/>
    <s v="09"/>
    <s v="2021"/>
    <x v="12"/>
  </r>
  <r>
    <s v="TKT986179"/>
    <x v="27"/>
    <s v="-"/>
    <s v="Account"/>
    <s v="Login Issue"/>
    <s v="CUST23934"/>
    <s v="Open"/>
    <d v="2021-07-09T00:00:00"/>
    <d v="1899-12-30T04:13:00"/>
    <s v="-"/>
    <s v="-"/>
    <s v="-"/>
    <s v="Jul"/>
    <s v="09-07-2021"/>
    <s v="07"/>
    <s v="2021"/>
    <x v="17"/>
  </r>
  <r>
    <s v="TKT655353"/>
    <x v="1"/>
    <d v="2022-01-10T16:32:00"/>
    <s v="Billing"/>
    <s v="Refund Request"/>
    <s v="CUST81031"/>
    <s v="Resolved"/>
    <s v="24-09-2022"/>
    <d v="1899-12-30T16:32:44"/>
    <d v="2022-01-10T00:00:00"/>
    <d v="1899-12-30T16:32:00"/>
    <s v="-"/>
    <s v="24-09-2022"/>
    <s v="24-09-2022"/>
    <s v="09"/>
    <s v="2022"/>
    <x v="6"/>
  </r>
  <r>
    <s v="TKT843714"/>
    <x v="8"/>
    <s v="-"/>
    <s v="Technical"/>
    <s v="Network Problem"/>
    <s v="CUST93202"/>
    <s v="In Progress"/>
    <d v="2022-01-02T00:00:00"/>
    <d v="1899-12-30T17:20:00"/>
    <s v="-"/>
    <s v="-"/>
    <s v="-"/>
    <s v="Jan"/>
    <s v="02-01-2022"/>
    <s v="01"/>
    <s v="2022"/>
    <x v="14"/>
  </r>
  <r>
    <s v="TKT717666"/>
    <x v="3"/>
    <s v="-"/>
    <s v="Account"/>
    <s v="Account Suspension"/>
    <s v="CUST15665"/>
    <s v="In Progress"/>
    <d v="2021-01-11T00:00:00"/>
    <d v="1899-12-30T05:50:00"/>
    <s v="-"/>
    <s v="-"/>
    <s v="-"/>
    <s v="Jan"/>
    <s v="11-01-2021"/>
    <s v="01"/>
    <s v="2021"/>
    <x v="5"/>
  </r>
  <r>
    <s v="TKT693266"/>
    <x v="28"/>
    <s v="-"/>
    <s v="Billing"/>
    <s v="Payment Failure"/>
    <s v="CUST59282"/>
    <s v="In Progress"/>
    <d v="2023-02-05T00:00:00"/>
    <d v="1899-12-30T10:42:00"/>
    <s v="-"/>
    <s v="-"/>
    <s v="-"/>
    <s v="Feb"/>
    <s v="05-02-2023"/>
    <s v="02"/>
    <s v="2023"/>
    <x v="18"/>
  </r>
  <r>
    <s v="TKT843760"/>
    <x v="16"/>
    <s v="-"/>
    <s v="Account"/>
    <s v="Login Issue"/>
    <s v="CUST78849"/>
    <s v="In Progress"/>
    <s v="20-09-2021"/>
    <d v="1899-12-30T04:27:37"/>
    <s v="-"/>
    <s v="-"/>
    <s v="-"/>
    <s v="20-09-2021"/>
    <s v="20-09-2021"/>
    <s v="09"/>
    <s v="2021"/>
    <x v="17"/>
  </r>
  <r>
    <s v="TKT359711"/>
    <x v="8"/>
    <d v="2023-03-01T02:24:00"/>
    <s v="Technical"/>
    <s v="Network Problem"/>
    <s v="CUST37300"/>
    <s v="Resolved"/>
    <s v="21-12-2022"/>
    <d v="1899-12-30T02:24:04"/>
    <d v="2023-03-01T00:00:00"/>
    <d v="1899-12-30T02:24:00"/>
    <s v="-"/>
    <s v="21-12-2022"/>
    <s v="21-12-2022"/>
    <s v="12"/>
    <s v="2022"/>
    <x v="7"/>
  </r>
  <r>
    <s v="TKT821617"/>
    <x v="18"/>
    <s v="16-02-2023 09:14:43"/>
    <s v="Account"/>
    <s v="Password Reset"/>
    <s v="CUST45080"/>
    <s v="Resolved"/>
    <d v="2023-04-02T00:00:00"/>
    <d v="1899-12-30T09:14:00"/>
    <s v="16-02-2023"/>
    <d v="1899-12-30T09:14:43"/>
    <s v="-"/>
    <s v="Apr"/>
    <s v="02-04-2023"/>
    <s v="04"/>
    <s v="2023"/>
    <x v="23"/>
  </r>
  <r>
    <s v="TKT991648"/>
    <x v="27"/>
    <s v="18-06-2020 21:05:25"/>
    <s v="Account"/>
    <s v="Login Issue"/>
    <s v="CUST75609"/>
    <s v="Resolved"/>
    <d v="2020-08-06T00:00:00"/>
    <d v="1899-12-30T21:05:00"/>
    <s v="18-06-2020"/>
    <d v="1899-12-30T21:05:25"/>
    <s v="-"/>
    <s v="Aug"/>
    <s v="06-08-2020"/>
    <s v="08"/>
    <s v="2020"/>
    <x v="9"/>
  </r>
  <r>
    <s v="TKT357812"/>
    <x v="0"/>
    <s v="-"/>
    <s v="Service"/>
    <s v="Service Outage"/>
    <s v="CUST22275"/>
    <s v="Open"/>
    <d v="2023-04-12T00:00:00"/>
    <d v="1899-12-30T23:40:00"/>
    <s v="-"/>
    <s v="-"/>
    <s v="-"/>
    <s v="Apr"/>
    <s v="12-04-2023"/>
    <s v="04"/>
    <s v="2023"/>
    <x v="13"/>
  </r>
  <r>
    <s v="TKT510025"/>
    <x v="25"/>
    <d v="2020-10-11T15:02:00"/>
    <s v="Service"/>
    <s v="Slow Service"/>
    <s v="CUST93770"/>
    <s v="Resolved"/>
    <s v="18-10-2020"/>
    <d v="1899-12-30T15:02:18"/>
    <d v="2020-10-11T00:00:00"/>
    <d v="1899-12-30T15:02:00"/>
    <s v="-"/>
    <s v="18-10-2020"/>
    <s v="18-10-2020"/>
    <s v="10"/>
    <s v="2020"/>
    <x v="22"/>
  </r>
  <r>
    <s v="TKT662267"/>
    <x v="1"/>
    <s v="-"/>
    <s v="Billing"/>
    <s v="Refund Request"/>
    <s v="CUST21939"/>
    <s v="Open"/>
    <d v="2022-02-07T00:00:00"/>
    <d v="1899-12-30T06:30:00"/>
    <s v="-"/>
    <s v="-"/>
    <s v="-"/>
    <s v="Feb"/>
    <s v="07-02-2022"/>
    <s v="02"/>
    <s v="2022"/>
    <x v="15"/>
  </r>
  <r>
    <s v="TKT682819"/>
    <x v="31"/>
    <s v="31-03-2020 07:00:17"/>
    <s v="Billing"/>
    <s v="Refund Request"/>
    <s v="CUST49128"/>
    <s v="Resolved"/>
    <s v="24-03-2020"/>
    <d v="1899-12-30T07:00:17"/>
    <s v="31-03-2020"/>
    <d v="1899-12-30T07:00:17"/>
    <s v="-"/>
    <s v="24-03-2020"/>
    <s v="24-03-2020"/>
    <s v="03"/>
    <s v="2020"/>
    <x v="4"/>
  </r>
  <r>
    <s v="TKT329623"/>
    <x v="11"/>
    <s v="-"/>
    <s v="Billing"/>
    <s v="Overcharge"/>
    <s v="CUST96322"/>
    <s v="In Progress"/>
    <d v="2021-06-08T00:00:00"/>
    <d v="1899-12-30T04:04:00"/>
    <s v="-"/>
    <s v="-"/>
    <s v="-"/>
    <s v="Jun"/>
    <s v="08-06-2021"/>
    <s v="06"/>
    <s v="2021"/>
    <x v="17"/>
  </r>
  <r>
    <s v="TKT186820"/>
    <x v="11"/>
    <s v="-"/>
    <s v="Billing"/>
    <s v="Overcharge"/>
    <s v="CUST21593"/>
    <s v="Open"/>
    <s v="29-04-2023"/>
    <d v="1899-12-30T03:10:45"/>
    <s v="-"/>
    <s v="-"/>
    <s v="-"/>
    <s v="29-04-2023"/>
    <s v="29-04-2023"/>
    <s v="04"/>
    <s v="2023"/>
    <x v="8"/>
  </r>
  <r>
    <s v="TKT375893"/>
    <x v="9"/>
    <s v="-"/>
    <s v="Technical"/>
    <s v="Hardware Issue"/>
    <s v="CUST47353"/>
    <s v="In Progress"/>
    <d v="2024-02-04T00:00:00"/>
    <d v="1899-12-30T23:57:00"/>
    <s v="-"/>
    <s v="-"/>
    <s v="-"/>
    <s v="Feb"/>
    <s v="04-02-2024"/>
    <s v="02"/>
    <s v="2024"/>
    <x v="13"/>
  </r>
  <r>
    <s v="TKT349806"/>
    <x v="2"/>
    <s v="-"/>
    <s v="Billing"/>
    <s v="Overcharge"/>
    <s v="CUST47919"/>
    <s v="In Progress"/>
    <d v="2023-07-10T00:00:00"/>
    <d v="1899-12-30T00:32:00"/>
    <s v="-"/>
    <s v="-"/>
    <s v="-"/>
    <s v="Jul"/>
    <s v="10-07-2023"/>
    <s v="07"/>
    <s v="2023"/>
    <x v="2"/>
  </r>
  <r>
    <s v="TKT785464"/>
    <x v="17"/>
    <d v="2024-11-03T22:22:00"/>
    <s v="Service"/>
    <s v="Slow Service"/>
    <s v="CUST95363"/>
    <s v="Resolved"/>
    <s v="13-02-2024"/>
    <d v="1899-12-30T22:22:27"/>
    <d v="2024-11-03T00:00:00"/>
    <d v="1899-12-30T22:22:00"/>
    <s v="-"/>
    <s v="13-02-2024"/>
    <s v="13-02-2024"/>
    <s v="02"/>
    <s v="2024"/>
    <x v="10"/>
  </r>
  <r>
    <s v="TKT533338"/>
    <x v="23"/>
    <s v="13-03-2023 22:02:07"/>
    <s v="Service"/>
    <s v="Service Upgrade"/>
    <s v="CUST24877"/>
    <s v="Resolved"/>
    <s v="18-02-2023"/>
    <d v="1899-12-30T22:02:07"/>
    <s v="13-03-2023"/>
    <d v="1899-12-30T22:02:07"/>
    <s v="-"/>
    <s v="18-02-2023"/>
    <s v="18-02-2023"/>
    <s v="02"/>
    <s v="2023"/>
    <x v="10"/>
  </r>
  <r>
    <s v="TKT679435"/>
    <x v="25"/>
    <s v="-"/>
    <s v="Service"/>
    <s v="Slow Service"/>
    <s v="CUST44632"/>
    <s v="In Progress"/>
    <s v="15-07-2023"/>
    <d v="1899-12-30T12:56:49"/>
    <s v="-"/>
    <s v="-"/>
    <s v="-"/>
    <s v="15-07-2023"/>
    <s v="15-07-2023"/>
    <s v="07"/>
    <s v="2023"/>
    <x v="0"/>
  </r>
  <r>
    <s v="TKT584479"/>
    <x v="31"/>
    <s v="-"/>
    <s v="Billing"/>
    <s v="Refund Request"/>
    <s v="CUST19025"/>
    <s v="Open"/>
    <d v="2024-05-07T00:00:00"/>
    <d v="1899-12-30T17:32:00"/>
    <s v="-"/>
    <s v="-"/>
    <s v="-"/>
    <s v="May"/>
    <s v="07-05-2024"/>
    <s v="05"/>
    <s v="2024"/>
    <x v="14"/>
  </r>
  <r>
    <s v="TKT946245"/>
    <x v="10"/>
    <s v="-"/>
    <s v="Account"/>
    <s v="Password Reset"/>
    <s v="CUST84972"/>
    <s v="Open"/>
    <s v="14-04-2023"/>
    <d v="1899-12-30T04:20:06"/>
    <s v="-"/>
    <s v="-"/>
    <s v="-"/>
    <s v="14-04-2023"/>
    <s v="14-04-2023"/>
    <s v="04"/>
    <s v="2023"/>
    <x v="17"/>
  </r>
  <r>
    <s v="TKT197889"/>
    <x v="27"/>
    <s v="-"/>
    <s v="Account"/>
    <s v="Login Issue"/>
    <s v="CUST46465"/>
    <s v="Open"/>
    <d v="2020-09-04T00:00:00"/>
    <d v="1899-12-30T18:58:00"/>
    <s v="-"/>
    <s v="-"/>
    <s v="-"/>
    <s v="Sep"/>
    <s v="04-09-2020"/>
    <s v="09"/>
    <s v="2020"/>
    <x v="3"/>
  </r>
  <r>
    <s v="TKT908951"/>
    <x v="17"/>
    <d v="2021-05-11T02:23:00"/>
    <s v="Service"/>
    <s v="Slow Service"/>
    <s v="CUST36471"/>
    <s v="Resolved"/>
    <s v="31-10-2021"/>
    <d v="1899-12-30T02:23:32"/>
    <d v="2021-05-11T00:00:00"/>
    <d v="1899-12-30T02:23:00"/>
    <s v="-"/>
    <s v="31-10-2021"/>
    <s v="31-10-2021"/>
    <s v="10"/>
    <s v="2021"/>
    <x v="7"/>
  </r>
  <r>
    <s v="TKT373340"/>
    <x v="34"/>
    <s v="-"/>
    <s v="Technical"/>
    <s v="Hardware Issue"/>
    <s v="CUST21393"/>
    <s v="In Progress"/>
    <s v="25-06-2020"/>
    <d v="1899-12-30T15:22:05"/>
    <s v="-"/>
    <s v="-"/>
    <s v="-"/>
    <s v="25-06-2020"/>
    <s v="25-06-2020"/>
    <s v="06"/>
    <s v="2020"/>
    <x v="22"/>
  </r>
  <r>
    <s v="TKT396443"/>
    <x v="2"/>
    <s v="28-05-2021 15:51:39"/>
    <s v="Billing"/>
    <s v="Overcharge"/>
    <s v="CUST56337"/>
    <s v="Resolved"/>
    <d v="2021-10-05T00:00:00"/>
    <d v="1899-12-30T15:51:00"/>
    <s v="28-05-2021"/>
    <d v="1899-12-30T15:51:39"/>
    <s v="-"/>
    <s v="Oct"/>
    <s v="05-10-2021"/>
    <s v="10"/>
    <s v="2021"/>
    <x v="22"/>
  </r>
  <r>
    <s v="TKT318712"/>
    <x v="18"/>
    <s v="-"/>
    <s v="Account"/>
    <s v="Password Reset"/>
    <s v="CUST36037"/>
    <s v="Open"/>
    <d v="2022-12-09T00:00:00"/>
    <d v="1899-12-30T22:43:00"/>
    <s v="-"/>
    <s v="-"/>
    <s v="-"/>
    <s v="Dec"/>
    <s v="09-12-2022"/>
    <s v="12"/>
    <s v="2022"/>
    <x v="10"/>
  </r>
  <r>
    <s v="TKT523441"/>
    <x v="29"/>
    <s v="-"/>
    <s v="Service"/>
    <s v="Service Upgrade"/>
    <s v="CUST27153"/>
    <s v="In Progress"/>
    <d v="2020-01-09T00:00:00"/>
    <d v="1899-12-30T21:33:00"/>
    <s v="-"/>
    <s v="-"/>
    <s v="-"/>
    <s v="Jan"/>
    <s v="09-01-2020"/>
    <s v="01"/>
    <s v="2020"/>
    <x v="9"/>
  </r>
  <r>
    <s v="TKT190316"/>
    <x v="31"/>
    <s v="-"/>
    <s v="Billing"/>
    <s v="Refund Request"/>
    <s v="CUST56717"/>
    <s v="In Progress"/>
    <d v="2020-11-02T00:00:00"/>
    <d v="1899-12-30T21:25:00"/>
    <s v="-"/>
    <s v="-"/>
    <s v="-"/>
    <s v="Nov"/>
    <s v="02-11-2020"/>
    <s v="11"/>
    <s v="2020"/>
    <x v="9"/>
  </r>
  <r>
    <s v="TKT835178"/>
    <x v="25"/>
    <s v="-"/>
    <s v="Service"/>
    <s v="Slow Service"/>
    <s v="CUST74813"/>
    <s v="Open"/>
    <s v="23-09-2021"/>
    <d v="1899-12-30T19:08:14"/>
    <s v="-"/>
    <s v="-"/>
    <s v="-"/>
    <s v="23-09-2021"/>
    <s v="23-09-2021"/>
    <s v="09"/>
    <s v="2021"/>
    <x v="20"/>
  </r>
  <r>
    <s v="TKT308008"/>
    <x v="21"/>
    <s v="-"/>
    <s v="Technical"/>
    <s v="Network Problem"/>
    <s v="CUST56830"/>
    <s v="Open"/>
    <d v="2022-10-02T00:00:00"/>
    <d v="1899-12-30T12:25:00"/>
    <s v="-"/>
    <s v="-"/>
    <s v="-"/>
    <s v="Oct"/>
    <s v="02-10-2022"/>
    <s v="10"/>
    <s v="2022"/>
    <x v="0"/>
  </r>
  <r>
    <s v="TKT883798"/>
    <x v="30"/>
    <s v="-"/>
    <s v="Billing"/>
    <s v="Overcharge"/>
    <s v="CUST19372"/>
    <s v="Open"/>
    <d v="2023-07-10T00:00:00"/>
    <d v="1899-12-30T03:33:00"/>
    <s v="-"/>
    <s v="-"/>
    <s v="-"/>
    <s v="Jul"/>
    <s v="10-07-2023"/>
    <s v="07"/>
    <s v="2023"/>
    <x v="8"/>
  </r>
  <r>
    <s v="TKT476932"/>
    <x v="17"/>
    <s v="-"/>
    <s v="Service"/>
    <s v="Slow Service"/>
    <s v="CUST81694"/>
    <s v="Open"/>
    <s v="19-05-2021"/>
    <d v="1899-12-30T09:30:10"/>
    <s v="-"/>
    <s v="-"/>
    <s v="-"/>
    <s v="19-05-2021"/>
    <s v="19-05-2021"/>
    <s v="05"/>
    <s v="2021"/>
    <x v="23"/>
  </r>
  <r>
    <s v="TKT633161"/>
    <x v="20"/>
    <s v="-"/>
    <s v="Billing"/>
    <s v="Payment Failure"/>
    <s v="CUST92284"/>
    <s v="Open"/>
    <s v="19-09-2020"/>
    <d v="1899-12-30T06:50:54"/>
    <s v="-"/>
    <s v="-"/>
    <s v="-"/>
    <s v="19-09-2020"/>
    <s v="19-09-2020"/>
    <s v="09"/>
    <s v="2020"/>
    <x v="15"/>
  </r>
  <r>
    <s v="TKT535855"/>
    <x v="12"/>
    <s v="-"/>
    <s v="Billing"/>
    <s v="Refund Request"/>
    <s v="CUST53923"/>
    <s v="Open"/>
    <d v="2024-05-05T00:00:00"/>
    <d v="1899-12-30T13:15:00"/>
    <s v="-"/>
    <s v="-"/>
    <s v="-"/>
    <s v="May"/>
    <s v="05-05-2024"/>
    <s v="05"/>
    <s v="2024"/>
    <x v="1"/>
  </r>
  <r>
    <s v="TKT186425"/>
    <x v="5"/>
    <s v="-"/>
    <s v="Technical"/>
    <s v="Hardware Issue"/>
    <s v="CUST56594"/>
    <s v="Open"/>
    <d v="2022-02-01T00:00:00"/>
    <d v="1899-12-30T15:10:00"/>
    <s v="-"/>
    <s v="-"/>
    <s v="-"/>
    <s v="Feb"/>
    <s v="01-02-2022"/>
    <s v="02"/>
    <s v="2022"/>
    <x v="22"/>
  </r>
  <r>
    <s v="TKT637995"/>
    <x v="31"/>
    <s v="16-06-2022 08:39:05"/>
    <s v="Billing"/>
    <s v="Refund Request"/>
    <s v="CUST42237"/>
    <s v="Resolved"/>
    <d v="2022-05-06T00:00:00"/>
    <d v="1899-12-30T08:39:00"/>
    <s v="16-06-2022"/>
    <d v="1899-12-30T08:39:05"/>
    <s v="-"/>
    <s v="May"/>
    <s v="06-05-2022"/>
    <s v="05"/>
    <s v="2022"/>
    <x v="16"/>
  </r>
  <r>
    <s v="TKT416227"/>
    <x v="19"/>
    <s v="17-10-2024 01:15:42"/>
    <s v="Billing"/>
    <s v="Payment Failure"/>
    <s v="CUST37240"/>
    <s v="Resolved"/>
    <s v="21-09-2024"/>
    <d v="1899-12-30T01:15:42"/>
    <s v="17-10-2024"/>
    <d v="1899-12-30T01:15:42"/>
    <s v="-"/>
    <s v="21-09-2024"/>
    <s v="21-09-2024"/>
    <s v="09"/>
    <s v="2024"/>
    <x v="12"/>
  </r>
  <r>
    <s v="TKT814708"/>
    <x v="5"/>
    <s v="-"/>
    <s v="Technical"/>
    <s v="Hardware Issue"/>
    <s v="CUST21271"/>
    <s v="In Progress"/>
    <s v="21-03-2020"/>
    <d v="1899-12-30T13:44:13"/>
    <s v="-"/>
    <s v="-"/>
    <s v="-"/>
    <s v="21-03-2020"/>
    <s v="21-03-2020"/>
    <s v="03"/>
    <s v="2020"/>
    <x v="1"/>
  </r>
  <r>
    <s v="TKT939099"/>
    <x v="35"/>
    <d v="2022-03-08T11:17:00"/>
    <s v="Service"/>
    <s v="Service Upgrade"/>
    <s v="CUST74743"/>
    <s v="Resolved"/>
    <d v="2022-01-08T00:00:00"/>
    <d v="1899-12-30T11:17:00"/>
    <d v="2022-03-08T00:00:00"/>
    <d v="1899-12-30T11:17:00"/>
    <s v="-"/>
    <s v="Jan"/>
    <s v="08-01-2022"/>
    <s v="01"/>
    <s v="2022"/>
    <x v="21"/>
  </r>
  <r>
    <s v="TKT571852"/>
    <x v="13"/>
    <d v="2021-05-09T04:42:00"/>
    <s v="Account"/>
    <s v="Account Suspension"/>
    <s v="CUST12539"/>
    <s v="Resolved"/>
    <s v="18-08-2021"/>
    <d v="1899-12-30T04:42:47"/>
    <d v="2021-05-09T00:00:00"/>
    <d v="1899-12-30T04:42:00"/>
    <s v="-"/>
    <s v="18-08-2021"/>
    <s v="18-08-2021"/>
    <s v="08"/>
    <s v="2021"/>
    <x v="17"/>
  </r>
  <r>
    <s v="TKT774131"/>
    <x v="18"/>
    <s v="-"/>
    <s v="Account"/>
    <s v="Password Reset"/>
    <s v="CUST34812"/>
    <s v="In Progress"/>
    <s v="14-05-2024"/>
    <d v="1899-12-30T02:38:51"/>
    <s v="-"/>
    <s v="-"/>
    <s v="-"/>
    <s v="14-05-2024"/>
    <s v="14-05-2024"/>
    <s v="05"/>
    <s v="2024"/>
    <x v="7"/>
  </r>
  <r>
    <s v="TKT861159"/>
    <x v="34"/>
    <s v="-"/>
    <s v="Technical"/>
    <s v="Hardware Issue"/>
    <s v="CUST69103"/>
    <s v="Open"/>
    <s v="30-10-2022"/>
    <d v="1899-12-30T05:12:10"/>
    <s v="-"/>
    <s v="-"/>
    <s v="-"/>
    <s v="30-10-2022"/>
    <s v="30-10-2022"/>
    <s v="10"/>
    <s v="2022"/>
    <x v="5"/>
  </r>
  <r>
    <s v="TKT611516"/>
    <x v="9"/>
    <s v="15-06-2023 21:14:30"/>
    <s v="Technical"/>
    <s v="Hardware Issue"/>
    <s v="CUST93647"/>
    <s v="Resolved"/>
    <s v="20-05-2023"/>
    <d v="1899-12-30T21:14:30"/>
    <s v="15-06-2023"/>
    <d v="1899-12-30T21:14:30"/>
    <s v="-"/>
    <s v="20-05-2023"/>
    <s v="20-05-2023"/>
    <s v="05"/>
    <s v="2023"/>
    <x v="9"/>
  </r>
  <r>
    <s v="TKT143468"/>
    <x v="4"/>
    <s v="21-12-2020 18:44:48"/>
    <s v="Account"/>
    <s v="Password Reset"/>
    <s v="CUST78314"/>
    <s v="Resolved"/>
    <d v="2020-10-12T00:00:00"/>
    <d v="1899-12-30T18:44:00"/>
    <s v="21-12-2020"/>
    <d v="1899-12-30T18:44:48"/>
    <s v="-"/>
    <s v="Oct"/>
    <s v="12-10-2020"/>
    <s v="10"/>
    <s v="2020"/>
    <x v="3"/>
  </r>
  <r>
    <s v="TKT690621"/>
    <x v="35"/>
    <d v="2021-03-03T08:18:00"/>
    <s v="Service"/>
    <s v="Service Upgrade"/>
    <s v="CUST98805"/>
    <s v="Resolved"/>
    <s v="25-02-2021"/>
    <d v="1899-12-30T08:18:41"/>
    <d v="2021-03-03T00:00:00"/>
    <d v="1899-12-30T08:18:00"/>
    <s v="-"/>
    <s v="25-02-2021"/>
    <s v="25-02-2021"/>
    <s v="02"/>
    <s v="2021"/>
    <x v="16"/>
  </r>
  <r>
    <s v="TKT952315"/>
    <x v="22"/>
    <s v="-"/>
    <s v="Account"/>
    <s v="Login Issue"/>
    <s v="CUST11862"/>
    <s v="Open"/>
    <d v="2022-06-09T00:00:00"/>
    <d v="1899-12-30T01:24:00"/>
    <s v="-"/>
    <s v="-"/>
    <s v="-"/>
    <s v="Jun"/>
    <s v="09-06-2022"/>
    <s v="06"/>
    <s v="2022"/>
    <x v="12"/>
  </r>
  <r>
    <s v="TKT939172"/>
    <x v="27"/>
    <s v="-"/>
    <s v="Account"/>
    <s v="Login Issue"/>
    <s v="CUST19407"/>
    <s v="Open"/>
    <s v="16-02-2022"/>
    <d v="1899-12-30T04:22:49"/>
    <s v="-"/>
    <s v="-"/>
    <s v="-"/>
    <s v="16-02-2022"/>
    <s v="16-02-2022"/>
    <s v="02"/>
    <s v="2022"/>
    <x v="17"/>
  </r>
  <r>
    <s v="TKT225023"/>
    <x v="15"/>
    <s v="-"/>
    <s v="Account"/>
    <s v="Account Suspension"/>
    <s v="CUST48995"/>
    <s v="In Progress"/>
    <d v="2021-06-05T00:00:00"/>
    <d v="1899-12-30T20:37:00"/>
    <s v="-"/>
    <s v="-"/>
    <s v="-"/>
    <s v="Jun"/>
    <s v="05-06-2021"/>
    <s v="06"/>
    <s v="2021"/>
    <x v="19"/>
  </r>
  <r>
    <s v="TKT686047"/>
    <x v="5"/>
    <s v="-"/>
    <s v="Technical"/>
    <s v="Hardware Issue"/>
    <s v="CUST29609"/>
    <s v="In Progress"/>
    <s v="25-03-2024"/>
    <d v="1899-12-30T06:18:05"/>
    <s v="-"/>
    <s v="-"/>
    <s v="-"/>
    <s v="25-03-2024"/>
    <s v="25-03-2024"/>
    <s v="03"/>
    <s v="2024"/>
    <x v="15"/>
  </r>
  <r>
    <s v="TKT106485"/>
    <x v="30"/>
    <s v="22-09-2021 14:41:48"/>
    <s v="Billing"/>
    <s v="Overcharge"/>
    <s v="CUST65874"/>
    <s v="Resolved"/>
    <s v="27-08-2021"/>
    <d v="1899-12-30T14:41:48"/>
    <s v="22-09-2021"/>
    <d v="1899-12-30T14:41:48"/>
    <s v="-"/>
    <s v="27-08-2021"/>
    <s v="27-08-2021"/>
    <s v="08"/>
    <s v="2021"/>
    <x v="11"/>
  </r>
  <r>
    <s v="TKT922610"/>
    <x v="13"/>
    <s v="17-11-2023 17:05:27"/>
    <s v="Account"/>
    <s v="Account Suspension"/>
    <s v="CUST75917"/>
    <s v="Resolved"/>
    <d v="2023-07-11T00:00:00"/>
    <d v="1899-12-30T17:05:00"/>
    <s v="17-11-2023"/>
    <d v="1899-12-30T17:05:27"/>
    <s v="-"/>
    <s v="Jul"/>
    <s v="11-07-2023"/>
    <s v="07"/>
    <s v="2023"/>
    <x v="14"/>
  </r>
  <r>
    <s v="TKT743957"/>
    <x v="15"/>
    <s v="-"/>
    <s v="Account"/>
    <s v="Account Suspension"/>
    <s v="CUST95027"/>
    <s v="Open"/>
    <d v="2020-03-09T00:00:00"/>
    <d v="1899-12-30T20:07:00"/>
    <s v="-"/>
    <s v="-"/>
    <s v="-"/>
    <s v="Mar"/>
    <s v="09-03-2020"/>
    <s v="03"/>
    <s v="2020"/>
    <x v="19"/>
  </r>
  <r>
    <s v="TKT927915"/>
    <x v="4"/>
    <s v="-"/>
    <s v="Account"/>
    <s v="Password Reset"/>
    <s v="CUST10649"/>
    <s v="In Progress"/>
    <d v="2023-09-12T00:00:00"/>
    <d v="1899-12-30T11:53:00"/>
    <s v="-"/>
    <s v="-"/>
    <s v="-"/>
    <s v="Sep"/>
    <s v="12-09-2023"/>
    <s v="09"/>
    <s v="2023"/>
    <x v="21"/>
  </r>
  <r>
    <s v="TKT110725"/>
    <x v="30"/>
    <s v="-"/>
    <s v="Billing"/>
    <s v="Overcharge"/>
    <s v="CUST49696"/>
    <s v="In Progress"/>
    <s v="24-03-2020"/>
    <d v="1899-12-30T04:28:59"/>
    <s v="-"/>
    <s v="-"/>
    <s v="-"/>
    <s v="24-03-2020"/>
    <s v="24-03-2020"/>
    <s v="03"/>
    <s v="2020"/>
    <x v="17"/>
  </r>
  <r>
    <s v="TKT206475"/>
    <x v="26"/>
    <s v="-"/>
    <s v="Technical"/>
    <s v="Software Bug"/>
    <s v="CUST76579"/>
    <s v="In Progress"/>
    <d v="2022-11-03T00:00:00"/>
    <d v="1899-12-30T23:47:00"/>
    <s v="-"/>
    <s v="-"/>
    <s v="-"/>
    <s v="Nov"/>
    <s v="03-11-2022"/>
    <s v="11"/>
    <s v="2022"/>
    <x v="13"/>
  </r>
  <r>
    <s v="TKT700011"/>
    <x v="12"/>
    <d v="2022-09-04T22:54:00"/>
    <s v="Billing"/>
    <s v="Refund Request"/>
    <s v="CUST69331"/>
    <s v="Resolved"/>
    <s v="26-03-2022"/>
    <d v="1899-12-30T22:54:00"/>
    <d v="2022-09-04T00:00:00"/>
    <d v="1899-12-30T22:54:00"/>
    <s v="-"/>
    <s v="26-03-2022"/>
    <s v="26-03-2022"/>
    <s v="03"/>
    <s v="2022"/>
    <x v="10"/>
  </r>
  <r>
    <s v="TKT477697"/>
    <x v="25"/>
    <s v="-"/>
    <s v="Service"/>
    <s v="Slow Service"/>
    <s v="CUST96175"/>
    <s v="Open"/>
    <s v="30-11-2023"/>
    <d v="1899-12-30T14:33:46"/>
    <s v="-"/>
    <s v="-"/>
    <s v="-"/>
    <s v="30-11-2023"/>
    <s v="30-11-2023"/>
    <s v="11"/>
    <s v="2023"/>
    <x v="11"/>
  </r>
  <r>
    <s v="TKT251373"/>
    <x v="30"/>
    <s v="-"/>
    <s v="Billing"/>
    <s v="Overcharge"/>
    <s v="CUST58583"/>
    <s v="In Progress"/>
    <d v="2023-01-12T00:00:00"/>
    <d v="1899-12-30T10:56:00"/>
    <s v="-"/>
    <s v="-"/>
    <s v="-"/>
    <s v="Jan"/>
    <s v="12-01-2023"/>
    <s v="01"/>
    <s v="2023"/>
    <x v="18"/>
  </r>
  <r>
    <s v="TKT495828"/>
    <x v="1"/>
    <d v="2024-11-02T19:54:00"/>
    <s v="Billing"/>
    <s v="Refund Request"/>
    <s v="CUST64878"/>
    <s v="Resolved"/>
    <s v="27-01-2024"/>
    <d v="1899-12-30T19:54:49"/>
    <d v="2024-11-02T00:00:00"/>
    <d v="1899-12-30T19:54:00"/>
    <s v="-"/>
    <s v="27-01-2024"/>
    <s v="27-01-2024"/>
    <s v="01"/>
    <s v="2024"/>
    <x v="20"/>
  </r>
  <r>
    <s v="TKT471079"/>
    <x v="15"/>
    <s v="-"/>
    <s v="Account"/>
    <s v="Account Suspension"/>
    <s v="CUST37862"/>
    <s v="Open"/>
    <s v="30-08-2020"/>
    <d v="1899-12-30T16:11:03"/>
    <s v="-"/>
    <s v="-"/>
    <s v="-"/>
    <s v="30-08-2020"/>
    <s v="30-08-2020"/>
    <s v="08"/>
    <s v="2020"/>
    <x v="6"/>
  </r>
  <r>
    <s v="TKT763779"/>
    <x v="33"/>
    <s v="-"/>
    <s v="Technical"/>
    <s v="Network Problem"/>
    <s v="CUST18374"/>
    <s v="Open"/>
    <s v="16-11-2023"/>
    <d v="1899-12-30T14:36:28"/>
    <s v="-"/>
    <s v="-"/>
    <s v="-"/>
    <s v="16-11-2023"/>
    <s v="16-11-2023"/>
    <s v="11"/>
    <s v="2023"/>
    <x v="11"/>
  </r>
  <r>
    <s v="TKT537528"/>
    <x v="5"/>
    <s v="-"/>
    <s v="Technical"/>
    <s v="Hardware Issue"/>
    <s v="CUST65680"/>
    <s v="Open"/>
    <d v="2023-01-10T00:00:00"/>
    <d v="1899-12-30T18:35:00"/>
    <s v="-"/>
    <s v="-"/>
    <s v="-"/>
    <s v="Jan"/>
    <s v="10-01-2023"/>
    <s v="01"/>
    <s v="2023"/>
    <x v="3"/>
  </r>
  <r>
    <s v="TKT247616"/>
    <x v="16"/>
    <s v="15-03-2020 23:01:16"/>
    <s v="Account"/>
    <s v="Login Issue"/>
    <s v="CUST52257"/>
    <s v="Resolved"/>
    <s v="26-02-2020"/>
    <d v="1899-12-30T23:01:16"/>
    <s v="15-03-2020"/>
    <d v="1899-12-30T23:01:16"/>
    <s v="-"/>
    <s v="26-02-2020"/>
    <s v="26-02-2020"/>
    <s v="02"/>
    <s v="2020"/>
    <x v="13"/>
  </r>
  <r>
    <s v="TKT416442"/>
    <x v="17"/>
    <s v="-"/>
    <s v="Service"/>
    <s v="Slow Service"/>
    <s v="CUST51168"/>
    <s v="In Progress"/>
    <s v="18-08-2021"/>
    <d v="1899-12-30T07:20:36"/>
    <s v="-"/>
    <s v="-"/>
    <s v="-"/>
    <s v="18-08-2021"/>
    <s v="18-08-2021"/>
    <s v="08"/>
    <s v="2021"/>
    <x v="4"/>
  </r>
  <r>
    <s v="TKT408557"/>
    <x v="13"/>
    <s v="-"/>
    <s v="Account"/>
    <s v="Account Suspension"/>
    <s v="CUST63074"/>
    <s v="Open"/>
    <d v="2021-01-03T00:00:00"/>
    <d v="1899-12-30T11:01:00"/>
    <s v="-"/>
    <s v="-"/>
    <s v="-"/>
    <s v="Jan"/>
    <s v="03-01-2021"/>
    <s v="01"/>
    <s v="2021"/>
    <x v="21"/>
  </r>
  <r>
    <s v="TKT633868"/>
    <x v="19"/>
    <s v="-"/>
    <s v="Billing"/>
    <s v="Payment Failure"/>
    <s v="CUST54210"/>
    <s v="In Progress"/>
    <d v="2021-03-01T00:00:00"/>
    <d v="1899-12-30T14:47:00"/>
    <s v="-"/>
    <s v="-"/>
    <s v="-"/>
    <s v="Mar"/>
    <s v="01-03-2021"/>
    <s v="03"/>
    <s v="2021"/>
    <x v="11"/>
  </r>
  <r>
    <s v="TKT255825"/>
    <x v="6"/>
    <s v="18-12-2022 00:44:33"/>
    <s v="Service"/>
    <s v="Service Outage"/>
    <s v="CUST99368"/>
    <s v="Resolved"/>
    <d v="2022-07-12T00:00:00"/>
    <d v="1899-12-30T00:44:00"/>
    <s v="18-12-2022"/>
    <d v="1899-12-30T00:44:33"/>
    <s v="-"/>
    <s v="Jul"/>
    <s v="12-07-2022"/>
    <s v="07"/>
    <s v="2022"/>
    <x v="2"/>
  </r>
  <r>
    <s v="TKT566106"/>
    <x v="26"/>
    <d v="2023-04-12T21:01:00"/>
    <s v="Technical"/>
    <s v="Software Bug"/>
    <s v="CUST70468"/>
    <s v="Resolved"/>
    <s v="21-11-2023"/>
    <d v="1899-12-30T21:01:14"/>
    <d v="2023-04-12T00:00:00"/>
    <d v="1899-12-30T21:01:00"/>
    <s v="-"/>
    <s v="21-11-2023"/>
    <s v="21-11-2023"/>
    <s v="11"/>
    <s v="2023"/>
    <x v="9"/>
  </r>
  <r>
    <s v="TKT466289"/>
    <x v="33"/>
    <s v="-"/>
    <s v="Technical"/>
    <s v="Network Problem"/>
    <s v="CUST18623"/>
    <s v="In Progress"/>
    <s v="31-08-2022"/>
    <d v="1899-12-30T01:08:59"/>
    <s v="-"/>
    <s v="-"/>
    <s v="-"/>
    <s v="31-08-2022"/>
    <s v="31-08-2022"/>
    <s v="08"/>
    <s v="2022"/>
    <x v="12"/>
  </r>
  <r>
    <s v="TKT608023"/>
    <x v="17"/>
    <s v="-"/>
    <s v="Service"/>
    <s v="Slow Service"/>
    <s v="CUST16477"/>
    <s v="In Progress"/>
    <s v="23-12-2020"/>
    <d v="1899-12-30T08:45:19"/>
    <s v="-"/>
    <s v="-"/>
    <s v="-"/>
    <s v="23-12-2020"/>
    <s v="23-12-2020"/>
    <s v="12"/>
    <s v="2020"/>
    <x v="16"/>
  </r>
  <r>
    <s v="TKT264125"/>
    <x v="2"/>
    <s v="13-01-2024 09:56:06"/>
    <s v="Billing"/>
    <s v="Overcharge"/>
    <s v="CUST54910"/>
    <s v="Resolved"/>
    <s v="31-12-2023"/>
    <d v="1899-12-30T09:56:06"/>
    <s v="13-01-2024"/>
    <d v="1899-12-30T09:56:06"/>
    <s v="-"/>
    <s v="31-12-2023"/>
    <s v="31-12-2023"/>
    <s v="12"/>
    <s v="2023"/>
    <x v="23"/>
  </r>
  <r>
    <s v="TKT207318"/>
    <x v="27"/>
    <s v="-"/>
    <s v="Account"/>
    <s v="Login Issue"/>
    <s v="CUST40629"/>
    <s v="In Progress"/>
    <d v="2020-11-03T00:00:00"/>
    <d v="1899-12-30T10:23:00"/>
    <s v="-"/>
    <s v="-"/>
    <s v="-"/>
    <s v="Nov"/>
    <s v="03-11-2020"/>
    <s v="11"/>
    <s v="2020"/>
    <x v="18"/>
  </r>
  <r>
    <s v="TKT608967"/>
    <x v="16"/>
    <s v="-"/>
    <s v="Account"/>
    <s v="Login Issue"/>
    <s v="CUST11402"/>
    <s v="In Progress"/>
    <d v="2021-11-03T00:00:00"/>
    <d v="1899-12-30T01:24:00"/>
    <s v="-"/>
    <s v="-"/>
    <s v="-"/>
    <s v="Nov"/>
    <s v="03-11-2021"/>
    <s v="11"/>
    <s v="2021"/>
    <x v="12"/>
  </r>
  <r>
    <s v="TKT209622"/>
    <x v="31"/>
    <s v="-"/>
    <s v="Billing"/>
    <s v="Refund Request"/>
    <s v="CUST59040"/>
    <s v="Open"/>
    <d v="2020-05-10T00:00:00"/>
    <d v="1899-12-30T00:29:00"/>
    <s v="-"/>
    <s v="-"/>
    <s v="-"/>
    <s v="May"/>
    <s v="10-05-2020"/>
    <s v="05"/>
    <s v="2020"/>
    <x v="2"/>
  </r>
  <r>
    <s v="TKT654622"/>
    <x v="25"/>
    <s v="-"/>
    <s v="Service"/>
    <s v="Slow Service"/>
    <s v="CUST89189"/>
    <s v="Open"/>
    <s v="23-01-2021"/>
    <d v="1899-12-30T14:38:13"/>
    <s v="-"/>
    <s v="-"/>
    <s v="-"/>
    <s v="23-01-2021"/>
    <s v="23-01-2021"/>
    <s v="01"/>
    <s v="2021"/>
    <x v="11"/>
  </r>
  <r>
    <s v="TKT248640"/>
    <x v="9"/>
    <d v="2024-04-09T04:13:00"/>
    <s v="Technical"/>
    <s v="Hardware Issue"/>
    <s v="CUST12545"/>
    <s v="Resolved"/>
    <s v="13-08-2024"/>
    <d v="1899-12-30T04:13:26"/>
    <d v="2024-04-09T00:00:00"/>
    <d v="1899-12-30T04:13:00"/>
    <s v="-"/>
    <s v="13-08-2024"/>
    <s v="13-08-2024"/>
    <s v="08"/>
    <s v="2024"/>
    <x v="17"/>
  </r>
  <r>
    <s v="TKT793704"/>
    <x v="27"/>
    <s v="29-11-2023 02:48:35"/>
    <s v="Account"/>
    <s v="Login Issue"/>
    <s v="CUST59796"/>
    <s v="Resolved"/>
    <s v="21-11-2023"/>
    <d v="1899-12-30T02:48:35"/>
    <s v="29-11-2023"/>
    <d v="1899-12-30T02:48:35"/>
    <s v="-"/>
    <s v="21-11-2023"/>
    <s v="21-11-2023"/>
    <s v="11"/>
    <s v="2023"/>
    <x v="7"/>
  </r>
  <r>
    <s v="TKT271410"/>
    <x v="26"/>
    <s v="-"/>
    <s v="Technical"/>
    <s v="Software Bug"/>
    <s v="CUST16009"/>
    <s v="Open"/>
    <d v="2024-07-10T00:00:00"/>
    <d v="1899-12-30T03:48:00"/>
    <s v="-"/>
    <s v="-"/>
    <s v="-"/>
    <s v="Jul"/>
    <s v="10-07-2024"/>
    <s v="07"/>
    <s v="2024"/>
    <x v="8"/>
  </r>
  <r>
    <s v="TKT201659"/>
    <x v="9"/>
    <s v="-"/>
    <s v="Technical"/>
    <s v="Hardware Issue"/>
    <s v="CUST32259"/>
    <s v="In Progress"/>
    <d v="2024-10-01T00:00:00"/>
    <d v="1899-12-30T20:35:00"/>
    <s v="-"/>
    <s v="-"/>
    <s v="-"/>
    <s v="Oct"/>
    <s v="01-10-2024"/>
    <s v="10"/>
    <s v="2024"/>
    <x v="19"/>
  </r>
  <r>
    <s v="TKT418708"/>
    <x v="9"/>
    <s v="-"/>
    <s v="Technical"/>
    <s v="Hardware Issue"/>
    <s v="CUST84254"/>
    <s v="In Progress"/>
    <s v="29-09-2022"/>
    <d v="1899-12-30T01:45:00"/>
    <s v="-"/>
    <s v="-"/>
    <s v="-"/>
    <s v="29-09-2022"/>
    <s v="29-09-2022"/>
    <s v="09"/>
    <s v="2022"/>
    <x v="12"/>
  </r>
  <r>
    <s v="TKT257287"/>
    <x v="5"/>
    <s v="-"/>
    <s v="Technical"/>
    <s v="Hardware Issue"/>
    <s v="CUST99765"/>
    <s v="Open"/>
    <s v="15-11-2023"/>
    <d v="1899-12-30T14:19:39"/>
    <s v="-"/>
    <s v="-"/>
    <s v="-"/>
    <s v="15-11-2023"/>
    <s v="15-11-2023"/>
    <s v="11"/>
    <s v="2023"/>
    <x v="11"/>
  </r>
  <r>
    <s v="TKT987443"/>
    <x v="13"/>
    <d v="2024-09-02T07:18:00"/>
    <s v="Account"/>
    <s v="Account Suspension"/>
    <s v="CUST89318"/>
    <s v="Resolved"/>
    <d v="2024-04-02T00:00:00"/>
    <d v="1899-12-30T07:18:00"/>
    <d v="2024-09-02T00:00:00"/>
    <d v="1899-12-30T07:18:00"/>
    <s v="-"/>
    <s v="Apr"/>
    <s v="02-04-2024"/>
    <s v="04"/>
    <s v="2024"/>
    <x v="4"/>
  </r>
  <r>
    <s v="TKT451953"/>
    <x v="16"/>
    <s v="-"/>
    <s v="Account"/>
    <s v="Login Issue"/>
    <s v="CUST41780"/>
    <s v="Open"/>
    <s v="26-04-2024"/>
    <d v="1899-12-30T01:14:01"/>
    <s v="-"/>
    <s v="-"/>
    <s v="-"/>
    <s v="26-04-2024"/>
    <s v="26-04-2024"/>
    <s v="04"/>
    <s v="2024"/>
    <x v="12"/>
  </r>
  <r>
    <s v="TKT673124"/>
    <x v="32"/>
    <s v="-"/>
    <s v="Technical"/>
    <s v="Software Bug"/>
    <s v="CUST88244"/>
    <s v="Open"/>
    <d v="2020-09-12T00:00:00"/>
    <d v="1899-12-30T08:58:00"/>
    <s v="-"/>
    <s v="-"/>
    <s v="-"/>
    <s v="Sep"/>
    <s v="12-09-2020"/>
    <s v="09"/>
    <s v="2020"/>
    <x v="16"/>
  </r>
  <r>
    <s v="TKT503382"/>
    <x v="25"/>
    <s v="-"/>
    <s v="Service"/>
    <s v="Slow Service"/>
    <s v="CUST24361"/>
    <s v="In Progress"/>
    <s v="22-12-2023"/>
    <d v="1899-12-30T16:34:00"/>
    <s v="-"/>
    <s v="-"/>
    <s v="-"/>
    <s v="22-12-2023"/>
    <s v="22-12-2023"/>
    <s v="12"/>
    <s v="2023"/>
    <x v="6"/>
  </r>
  <r>
    <s v="TKT671835"/>
    <x v="28"/>
    <s v="15-10-2020 19:10:49"/>
    <s v="Billing"/>
    <s v="Payment Failure"/>
    <s v="CUST60081"/>
    <s v="Resolved"/>
    <d v="2020-02-10T00:00:00"/>
    <d v="1899-12-30T19:10:00"/>
    <s v="15-10-2020"/>
    <d v="1899-12-30T19:10:49"/>
    <s v="-"/>
    <s v="Feb"/>
    <s v="10-02-2020"/>
    <s v="02"/>
    <s v="2020"/>
    <x v="20"/>
  </r>
  <r>
    <s v="TKT446619"/>
    <x v="12"/>
    <s v="-"/>
    <s v="Billing"/>
    <s v="Refund Request"/>
    <s v="CUST58952"/>
    <s v="Open"/>
    <d v="2020-07-09T00:00:00"/>
    <d v="1899-12-30T01:22:00"/>
    <s v="-"/>
    <s v="-"/>
    <s v="-"/>
    <s v="Jul"/>
    <s v="09-07-2020"/>
    <s v="07"/>
    <s v="2020"/>
    <x v="12"/>
  </r>
  <r>
    <s v="TKT922354"/>
    <x v="21"/>
    <s v="-"/>
    <s v="Technical"/>
    <s v="Network Problem"/>
    <s v="CUST37426"/>
    <s v="In Progress"/>
    <d v="2021-06-06T00:00:00"/>
    <d v="1899-12-30T01:19:00"/>
    <s v="-"/>
    <s v="-"/>
    <s v="-"/>
    <s v="Jun"/>
    <s v="06-06-2021"/>
    <s v="06"/>
    <s v="2021"/>
    <x v="12"/>
  </r>
  <r>
    <s v="TKT568169"/>
    <x v="9"/>
    <d v="2024-10-04T21:16:00"/>
    <s v="Technical"/>
    <s v="Hardware Issue"/>
    <s v="CUST69094"/>
    <s v="Resolved"/>
    <s v="24-03-2024"/>
    <d v="1899-12-30T21:16:21"/>
    <d v="2024-10-04T00:00:00"/>
    <d v="1899-12-30T21:16:00"/>
    <s v="-"/>
    <s v="24-03-2024"/>
    <s v="24-03-2024"/>
    <s v="03"/>
    <s v="2024"/>
    <x v="9"/>
  </r>
  <r>
    <s v="TKT637456"/>
    <x v="26"/>
    <s v="-"/>
    <s v="Technical"/>
    <s v="Software Bug"/>
    <s v="CUST75756"/>
    <s v="Open"/>
    <s v="14-05-2020"/>
    <d v="1899-12-30T22:04:08"/>
    <s v="-"/>
    <s v="-"/>
    <s v="-"/>
    <s v="14-05-2020"/>
    <s v="14-05-2020"/>
    <s v="05"/>
    <s v="2020"/>
    <x v="10"/>
  </r>
  <r>
    <s v="TKT294308"/>
    <x v="13"/>
    <d v="2020-02-07T22:40:00"/>
    <s v="Account"/>
    <s v="Account Suspension"/>
    <s v="CUST29634"/>
    <s v="Resolved"/>
    <s v="23-06-2020"/>
    <d v="1899-12-30T22:40:07"/>
    <d v="2020-02-07T00:00:00"/>
    <d v="1899-12-30T22:40:00"/>
    <s v="-"/>
    <s v="23-06-2020"/>
    <s v="23-06-2020"/>
    <s v="06"/>
    <s v="2020"/>
    <x v="10"/>
  </r>
  <r>
    <s v="TKT346627"/>
    <x v="24"/>
    <s v="-"/>
    <s v="Service"/>
    <s v="Service Outage"/>
    <s v="CUST54758"/>
    <s v="Open"/>
    <s v="16-07-2020"/>
    <d v="1899-12-30T20:21:06"/>
    <s v="-"/>
    <s v="-"/>
    <s v="-"/>
    <s v="16-07-2020"/>
    <s v="16-07-2020"/>
    <s v="07"/>
    <s v="2020"/>
    <x v="19"/>
  </r>
  <r>
    <s v="TKT428405"/>
    <x v="28"/>
    <d v="2020-11-01T14:34:00"/>
    <s v="Billing"/>
    <s v="Payment Failure"/>
    <s v="CUST52633"/>
    <s v="Resolved"/>
    <d v="2020-09-01T00:00:00"/>
    <d v="1899-12-30T14:34:00"/>
    <d v="2020-11-01T00:00:00"/>
    <d v="1899-12-30T14:34:00"/>
    <s v="-"/>
    <s v="Sep"/>
    <s v="01-09-2020"/>
    <s v="09"/>
    <s v="2020"/>
    <x v="11"/>
  </r>
  <r>
    <s v="TKT306611"/>
    <x v="21"/>
    <s v="-"/>
    <s v="Technical"/>
    <s v="Network Problem"/>
    <s v="CUST61602"/>
    <s v="Open"/>
    <s v="22-06-2020"/>
    <d v="1899-12-30T12:42:59"/>
    <s v="-"/>
    <s v="-"/>
    <s v="-"/>
    <s v="22-06-2020"/>
    <s v="22-06-2020"/>
    <s v="06"/>
    <s v="2020"/>
    <x v="0"/>
  </r>
  <r>
    <s v="TKT913813"/>
    <x v="22"/>
    <s v="-"/>
    <s v="Account"/>
    <s v="Login Issue"/>
    <s v="CUST26454"/>
    <s v="Open"/>
    <s v="13-04-2020"/>
    <d v="1899-12-30T08:47:08"/>
    <s v="-"/>
    <s v="-"/>
    <s v="-"/>
    <s v="13-04-2020"/>
    <s v="13-04-2020"/>
    <s v="04"/>
    <s v="2020"/>
    <x v="16"/>
  </r>
  <r>
    <s v="TKT525902"/>
    <x v="32"/>
    <s v="-"/>
    <s v="Technical"/>
    <s v="Software Bug"/>
    <s v="CUST91084"/>
    <s v="Open"/>
    <s v="31-12-2021"/>
    <d v="1899-12-30T00:04:37"/>
    <s v="-"/>
    <s v="-"/>
    <s v="-"/>
    <s v="31-12-2021"/>
    <s v="31-12-2021"/>
    <s v="12"/>
    <s v="2021"/>
    <x v="2"/>
  </r>
  <r>
    <s v="TKT847582"/>
    <x v="18"/>
    <s v="-"/>
    <s v="Account"/>
    <s v="Password Reset"/>
    <s v="CUST96674"/>
    <s v="Open"/>
    <s v="19-11-2024"/>
    <d v="1899-12-30T05:41:40"/>
    <s v="-"/>
    <s v="-"/>
    <s v="-"/>
    <s v="19-11-2024"/>
    <s v="19-11-2024"/>
    <s v="11"/>
    <s v="2024"/>
    <x v="5"/>
  </r>
  <r>
    <s v="TKT206332"/>
    <x v="14"/>
    <s v="-"/>
    <s v="Service"/>
    <s v="Slow Service"/>
    <s v="CUST87376"/>
    <s v="In Progress"/>
    <d v="2022-06-08T00:00:00"/>
    <d v="1899-12-30T02:41:00"/>
    <s v="-"/>
    <s v="-"/>
    <s v="-"/>
    <s v="Jun"/>
    <s v="08-06-2022"/>
    <s v="06"/>
    <s v="2022"/>
    <x v="7"/>
  </r>
  <r>
    <s v="TKT771320"/>
    <x v="13"/>
    <s v="-"/>
    <s v="Account"/>
    <s v="Account Suspension"/>
    <s v="CUST82682"/>
    <s v="Open"/>
    <d v="2020-01-04T00:00:00"/>
    <d v="1899-12-30T14:14:00"/>
    <s v="-"/>
    <s v="-"/>
    <s v="-"/>
    <s v="Jan"/>
    <s v="04-01-2020"/>
    <s v="01"/>
    <s v="2020"/>
    <x v="11"/>
  </r>
  <r>
    <s v="TKT539279"/>
    <x v="14"/>
    <s v="18-07-2023 19:53:19"/>
    <s v="Service"/>
    <s v="Slow Service"/>
    <s v="CUST90108"/>
    <s v="Resolved"/>
    <s v="30-06-2023"/>
    <d v="1899-12-30T19:53:19"/>
    <s v="18-07-2023"/>
    <d v="1899-12-30T19:53:19"/>
    <s v="-"/>
    <s v="30-06-2023"/>
    <s v="30-06-2023"/>
    <s v="06"/>
    <s v="2023"/>
    <x v="20"/>
  </r>
  <r>
    <s v="TKT306644"/>
    <x v="32"/>
    <s v="-"/>
    <s v="Technical"/>
    <s v="Software Bug"/>
    <s v="CUST74532"/>
    <s v="Open"/>
    <d v="2022-03-09T00:00:00"/>
    <d v="1899-12-30T05:03:00"/>
    <s v="-"/>
    <s v="-"/>
    <s v="-"/>
    <s v="Mar"/>
    <s v="09-03-2022"/>
    <s v="03"/>
    <s v="2022"/>
    <x v="5"/>
  </r>
  <r>
    <s v="TKT161293"/>
    <x v="22"/>
    <s v="-"/>
    <s v="Account"/>
    <s v="Login Issue"/>
    <s v="CUST38285"/>
    <s v="In Progress"/>
    <s v="21-07-2021"/>
    <d v="1899-12-30T09:43:33"/>
    <s v="-"/>
    <s v="-"/>
    <s v="-"/>
    <s v="21-07-2021"/>
    <s v="21-07-2021"/>
    <s v="07"/>
    <s v="2021"/>
    <x v="23"/>
  </r>
  <r>
    <s v="TKT851076"/>
    <x v="1"/>
    <d v="2021-04-12T01:56:00"/>
    <s v="Billing"/>
    <s v="Refund Request"/>
    <s v="CUST19830"/>
    <s v="Resolved"/>
    <d v="2021-07-11T00:00:00"/>
    <d v="1899-12-30T01:56:00"/>
    <d v="2021-04-12T00:00:00"/>
    <d v="1899-12-30T01:56:00"/>
    <s v="-"/>
    <s v="Jul"/>
    <s v="11-07-2021"/>
    <s v="07"/>
    <s v="2021"/>
    <x v="12"/>
  </r>
  <r>
    <s v="TKT356208"/>
    <x v="14"/>
    <d v="2020-11-08T00:08:00"/>
    <s v="Service"/>
    <s v="Slow Service"/>
    <s v="CUST57501"/>
    <s v="Resolved"/>
    <d v="2020-06-08T00:00:00"/>
    <d v="1899-12-30T00:08:00"/>
    <d v="2020-11-08T00:00:00"/>
    <d v="1899-12-30T00:08:00"/>
    <s v="-"/>
    <s v="Jun"/>
    <s v="08-06-2020"/>
    <s v="06"/>
    <s v="2020"/>
    <x v="2"/>
  </r>
  <r>
    <s v="TKT973002"/>
    <x v="35"/>
    <s v="-"/>
    <s v="Service"/>
    <s v="Service Upgrade"/>
    <s v="CUST80521"/>
    <s v="In Progress"/>
    <s v="20-07-2021"/>
    <d v="1899-12-30T08:42:51"/>
    <s v="-"/>
    <s v="-"/>
    <s v="-"/>
    <s v="20-07-2021"/>
    <s v="20-07-2021"/>
    <s v="07"/>
    <s v="2021"/>
    <x v="16"/>
  </r>
  <r>
    <s v="TKT825647"/>
    <x v="24"/>
    <s v="-"/>
    <s v="Service"/>
    <s v="Service Outage"/>
    <s v="CUST28357"/>
    <s v="Open"/>
    <s v="31-12-2021"/>
    <d v="1899-12-30T13:32:01"/>
    <s v="-"/>
    <s v="-"/>
    <s v="-"/>
    <s v="31-12-2021"/>
    <s v="31-12-2021"/>
    <s v="12"/>
    <s v="2021"/>
    <x v="1"/>
  </r>
  <r>
    <s v="TKT693932"/>
    <x v="16"/>
    <s v="16-11-2022 21:19:26"/>
    <s v="Account"/>
    <s v="Login Issue"/>
    <s v="CUST62467"/>
    <s v="Resolved"/>
    <s v="19-10-2022"/>
    <d v="1899-12-30T21:19:26"/>
    <s v="16-11-2022"/>
    <d v="1899-12-30T21:19:26"/>
    <s v="-"/>
    <s v="19-10-2022"/>
    <s v="19-10-2022"/>
    <s v="10"/>
    <s v="2022"/>
    <x v="9"/>
  </r>
  <r>
    <s v="TKT253698"/>
    <x v="24"/>
    <d v="2023-11-11T14:06:00"/>
    <s v="Service"/>
    <s v="Service Outage"/>
    <s v="CUST16128"/>
    <s v="Resolved"/>
    <s v="25-10-2023"/>
    <d v="1899-12-30T14:06:12"/>
    <d v="2023-11-11T00:00:00"/>
    <d v="1899-12-30T14:06:00"/>
    <s v="-"/>
    <s v="25-10-2023"/>
    <s v="25-10-2023"/>
    <s v="10"/>
    <s v="2023"/>
    <x v="11"/>
  </r>
  <r>
    <s v="TKT979426"/>
    <x v="4"/>
    <d v="2022-11-08T17:30:00"/>
    <s v="Account"/>
    <s v="Password Reset"/>
    <s v="CUST39790"/>
    <s v="Resolved"/>
    <d v="2022-10-08T00:00:00"/>
    <d v="1899-12-30T17:30:00"/>
    <d v="2022-11-08T00:00:00"/>
    <d v="1899-12-30T17:30:00"/>
    <s v="-"/>
    <s v="Oct"/>
    <s v="08-10-2022"/>
    <s v="10"/>
    <s v="2022"/>
    <x v="14"/>
  </r>
  <r>
    <s v="TKT255892"/>
    <x v="8"/>
    <s v="-"/>
    <s v="Technical"/>
    <s v="Network Problem"/>
    <s v="CUST28636"/>
    <s v="In Progress"/>
    <s v="27-03-2022"/>
    <d v="1899-12-30T08:33:43"/>
    <s v="-"/>
    <s v="-"/>
    <s v="-"/>
    <s v="27-03-2022"/>
    <s v="27-03-2022"/>
    <s v="03"/>
    <s v="2022"/>
    <x v="16"/>
  </r>
  <r>
    <s v="TKT728952"/>
    <x v="27"/>
    <s v="30-09-2024 00:31:47"/>
    <s v="Account"/>
    <s v="Login Issue"/>
    <s v="CUST84397"/>
    <s v="Resolved"/>
    <d v="2024-06-09T00:00:00"/>
    <d v="1899-12-30T00:31:00"/>
    <s v="30-09-2024"/>
    <d v="1899-12-30T00:31:47"/>
    <s v="-"/>
    <s v="Jun"/>
    <s v="09-06-2024"/>
    <s v="06"/>
    <s v="2024"/>
    <x v="2"/>
  </r>
  <r>
    <s v="TKT759106"/>
    <x v="18"/>
    <s v="25-08-2020 08:29:10"/>
    <s v="Account"/>
    <s v="Password Reset"/>
    <s v="CUST39598"/>
    <s v="Resolved"/>
    <d v="2020-06-08T00:00:00"/>
    <d v="1899-12-30T08:29:00"/>
    <s v="25-08-2020"/>
    <d v="1899-12-30T08:29:10"/>
    <s v="-"/>
    <s v="Jun"/>
    <s v="08-06-2020"/>
    <s v="06"/>
    <s v="2020"/>
    <x v="16"/>
  </r>
  <r>
    <s v="TKT618376"/>
    <x v="23"/>
    <d v="2021-08-03T13:02:00"/>
    <s v="Service"/>
    <s v="Service Upgrade"/>
    <s v="CUST27054"/>
    <s v="Resolved"/>
    <s v="20-02-2021"/>
    <d v="1899-12-30T13:02:37"/>
    <d v="2021-08-03T00:00:00"/>
    <d v="1899-12-30T13:02:00"/>
    <s v="-"/>
    <s v="20-02-2021"/>
    <s v="20-02-2021"/>
    <s v="02"/>
    <s v="2021"/>
    <x v="1"/>
  </r>
  <r>
    <s v="TKT316721"/>
    <x v="1"/>
    <d v="2023-05-11T23:50:00"/>
    <s v="Billing"/>
    <s v="Refund Request"/>
    <s v="CUST10357"/>
    <s v="Resolved"/>
    <s v="25-10-2023"/>
    <d v="1899-12-30T23:50:35"/>
    <d v="2023-05-11T00:00:00"/>
    <d v="1899-12-30T23:50:00"/>
    <s v="-"/>
    <s v="25-10-2023"/>
    <s v="25-10-2023"/>
    <s v="10"/>
    <s v="2023"/>
    <x v="13"/>
  </r>
  <r>
    <s v="TKT309217"/>
    <x v="31"/>
    <d v="2024-11-04T17:28:00"/>
    <s v="Billing"/>
    <s v="Refund Request"/>
    <s v="CUST68720"/>
    <s v="Resolved"/>
    <s v="23-03-2024"/>
    <d v="1899-12-30T17:28:02"/>
    <d v="2024-11-04T00:00:00"/>
    <d v="1899-12-30T17:28:00"/>
    <s v="-"/>
    <s v="23-03-2024"/>
    <s v="23-03-2024"/>
    <s v="03"/>
    <s v="2024"/>
    <x v="14"/>
  </r>
  <r>
    <s v="TKT246814"/>
    <x v="4"/>
    <s v="-"/>
    <s v="Account"/>
    <s v="Password Reset"/>
    <s v="CUST96120"/>
    <s v="In Progress"/>
    <s v="19-01-2024"/>
    <d v="1899-12-30T11:31:15"/>
    <s v="-"/>
    <s v="-"/>
    <s v="-"/>
    <s v="19-01-2024"/>
    <s v="19-01-2024"/>
    <s v="01"/>
    <s v="2024"/>
    <x v="21"/>
  </r>
  <r>
    <s v="TKT550579"/>
    <x v="14"/>
    <s v="-"/>
    <s v="Service"/>
    <s v="Slow Service"/>
    <s v="CUST53712"/>
    <s v="In Progress"/>
    <s v="23-10-2022"/>
    <d v="1899-12-30T13:23:42"/>
    <s v="-"/>
    <s v="-"/>
    <s v="-"/>
    <s v="23-10-2022"/>
    <s v="23-10-2022"/>
    <s v="10"/>
    <s v="2022"/>
    <x v="1"/>
  </r>
  <r>
    <s v="TKT856407"/>
    <x v="0"/>
    <s v="-"/>
    <s v="Service"/>
    <s v="Service Outage"/>
    <s v="CUST98165"/>
    <s v="Open"/>
    <d v="2021-02-11T00:00:00"/>
    <d v="1899-12-30T02:07:00"/>
    <s v="-"/>
    <s v="-"/>
    <s v="-"/>
    <s v="Feb"/>
    <s v="11-02-2021"/>
    <s v="02"/>
    <s v="2021"/>
    <x v="7"/>
  </r>
  <r>
    <s v="TKT638901"/>
    <x v="14"/>
    <d v="2022-05-01T08:14:00"/>
    <s v="Service"/>
    <s v="Slow Service"/>
    <s v="CUST32253"/>
    <s v="Resolved"/>
    <s v="13-12-2021"/>
    <d v="1899-12-30T08:14:32"/>
    <d v="2022-05-01T00:00:00"/>
    <d v="1899-12-30T08:14:00"/>
    <s v="-"/>
    <s v="13-12-2021"/>
    <s v="13-12-2021"/>
    <s v="12"/>
    <s v="2021"/>
    <x v="16"/>
  </r>
  <r>
    <s v="TKT579858"/>
    <x v="29"/>
    <s v="23-09-2021 07:33:51"/>
    <s v="Service"/>
    <s v="Service Upgrade"/>
    <s v="CUST91316"/>
    <s v="Resolved"/>
    <s v="26-08-2021"/>
    <d v="1899-12-30T07:33:51"/>
    <s v="23-09-2021"/>
    <d v="1899-12-30T07:33:51"/>
    <s v="-"/>
    <s v="26-08-2021"/>
    <s v="26-08-2021"/>
    <s v="08"/>
    <s v="2021"/>
    <x v="4"/>
  </r>
  <r>
    <s v="TKT523158"/>
    <x v="25"/>
    <d v="2020-06-11T17:48:00"/>
    <s v="Service"/>
    <s v="Slow Service"/>
    <s v="CUST47449"/>
    <s v="Resolved"/>
    <d v="2020-07-10T00:00:00"/>
    <d v="1899-12-30T17:48:00"/>
    <d v="2020-06-11T00:00:00"/>
    <d v="1899-12-30T17:48:00"/>
    <s v="-"/>
    <s v="Jul"/>
    <s v="10-07-2020"/>
    <s v="07"/>
    <s v="2020"/>
    <x v="14"/>
  </r>
  <r>
    <s v="TKT483746"/>
    <x v="0"/>
    <d v="2023-11-08T16:09:00"/>
    <s v="Service"/>
    <s v="Service Outage"/>
    <s v="CUST44065"/>
    <s v="Resolved"/>
    <s v="15-07-2023"/>
    <d v="1899-12-30T16:09:23"/>
    <d v="2023-11-08T00:00:00"/>
    <d v="1899-12-30T16:09:00"/>
    <s v="-"/>
    <s v="15-07-2023"/>
    <s v="15-07-2023"/>
    <s v="07"/>
    <s v="2023"/>
    <x v="6"/>
  </r>
  <r>
    <s v="TKT492004"/>
    <x v="29"/>
    <s v="-"/>
    <s v="Service"/>
    <s v="Service Upgrade"/>
    <s v="CUST71080"/>
    <s v="Open"/>
    <s v="14-02-2023"/>
    <d v="1899-12-30T06:37:13"/>
    <s v="-"/>
    <s v="-"/>
    <s v="-"/>
    <s v="14-02-2023"/>
    <s v="14-02-2023"/>
    <s v="02"/>
    <s v="2023"/>
    <x v="15"/>
  </r>
  <r>
    <s v="TKT342868"/>
    <x v="26"/>
    <s v="-"/>
    <s v="Technical"/>
    <s v="Software Bug"/>
    <s v="CUST22845"/>
    <s v="Open"/>
    <d v="2020-09-01T00:00:00"/>
    <d v="1899-12-30T15:28:00"/>
    <s v="-"/>
    <s v="-"/>
    <s v="-"/>
    <s v="Sep"/>
    <s v="01-09-2020"/>
    <s v="09"/>
    <s v="2020"/>
    <x v="22"/>
  </r>
  <r>
    <s v="TKT217836"/>
    <x v="16"/>
    <s v="-"/>
    <s v="Account"/>
    <s v="Login Issue"/>
    <s v="CUST63823"/>
    <s v="Open"/>
    <s v="20-10-2022"/>
    <d v="1899-12-30T20:58:00"/>
    <s v="-"/>
    <s v="-"/>
    <s v="-"/>
    <s v="20-10-2022"/>
    <s v="20-10-2022"/>
    <s v="10"/>
    <s v="2022"/>
    <x v="19"/>
  </r>
  <r>
    <s v="TKT895282"/>
    <x v="12"/>
    <s v="-"/>
    <s v="Billing"/>
    <s v="Refund Request"/>
    <s v="CUST28394"/>
    <s v="Open"/>
    <s v="18-09-2024"/>
    <d v="1899-12-30T04:13:49"/>
    <s v="-"/>
    <s v="-"/>
    <s v="-"/>
    <s v="18-09-2024"/>
    <s v="18-09-2024"/>
    <s v="09"/>
    <s v="2024"/>
    <x v="17"/>
  </r>
  <r>
    <s v="TKT415891"/>
    <x v="23"/>
    <s v="-"/>
    <s v="Service"/>
    <s v="Service Upgrade"/>
    <s v="CUST55395"/>
    <s v="Open"/>
    <s v="29-06-2021"/>
    <d v="1899-12-30T05:09:44"/>
    <s v="-"/>
    <s v="-"/>
    <s v="-"/>
    <s v="29-06-2021"/>
    <s v="29-06-2021"/>
    <s v="06"/>
    <s v="2021"/>
    <x v="5"/>
  </r>
  <r>
    <s v="TKT389852"/>
    <x v="21"/>
    <s v="-"/>
    <s v="Technical"/>
    <s v="Network Problem"/>
    <s v="CUST26452"/>
    <s v="Open"/>
    <d v="2020-12-05T00:00:00"/>
    <d v="1899-12-30T05:21:00"/>
    <s v="-"/>
    <s v="-"/>
    <s v="-"/>
    <s v="Dec"/>
    <s v="05-12-2020"/>
    <s v="12"/>
    <s v="2020"/>
    <x v="5"/>
  </r>
  <r>
    <s v="TKT863440"/>
    <x v="0"/>
    <s v="-"/>
    <s v="Service"/>
    <s v="Service Outage"/>
    <s v="CUST33853"/>
    <s v="In Progress"/>
    <s v="22-01-2020"/>
    <d v="1899-12-30T23:12:16"/>
    <s v="-"/>
    <s v="-"/>
    <s v="-"/>
    <s v="22-01-2020"/>
    <s v="22-01-2020"/>
    <s v="01"/>
    <s v="2020"/>
    <x v="13"/>
  </r>
  <r>
    <s v="TKT941176"/>
    <x v="18"/>
    <s v="-"/>
    <s v="Account"/>
    <s v="Password Reset"/>
    <s v="CUST56718"/>
    <s v="In Progress"/>
    <s v="27-11-2024"/>
    <d v="1899-12-30T02:01:35"/>
    <s v="-"/>
    <s v="-"/>
    <s v="-"/>
    <s v="27-11-2024"/>
    <s v="27-11-2024"/>
    <s v="11"/>
    <s v="2024"/>
    <x v="7"/>
  </r>
  <r>
    <s v="TKT802716"/>
    <x v="8"/>
    <d v="2020-02-09T23:52:00"/>
    <s v="Technical"/>
    <s v="Network Problem"/>
    <s v="CUST49209"/>
    <s v="Resolved"/>
    <d v="2020-12-08T00:00:00"/>
    <d v="1899-12-30T23:52:00"/>
    <d v="2020-02-09T00:00:00"/>
    <d v="1899-12-30T23:52:00"/>
    <s v="-"/>
    <s v="Dec"/>
    <s v="08-12-2020"/>
    <s v="12"/>
    <s v="2020"/>
    <x v="13"/>
  </r>
  <r>
    <s v="TKT290121"/>
    <x v="4"/>
    <s v="-"/>
    <s v="Account"/>
    <s v="Password Reset"/>
    <s v="CUST77655"/>
    <s v="In Progress"/>
    <s v="29-08-2022"/>
    <d v="1899-12-30T11:47:33"/>
    <s v="-"/>
    <s v="-"/>
    <s v="-"/>
    <s v="29-08-2022"/>
    <s v="29-08-2022"/>
    <s v="08"/>
    <s v="2022"/>
    <x v="21"/>
  </r>
  <r>
    <s v="TKT565358"/>
    <x v="35"/>
    <d v="2020-03-09T07:14:00"/>
    <s v="Service"/>
    <s v="Service Upgrade"/>
    <s v="CUST92081"/>
    <s v="Resolved"/>
    <s v="29-08-2020"/>
    <d v="1899-12-30T07:14:51"/>
    <d v="2020-03-09T00:00:00"/>
    <d v="1899-12-30T07:14:00"/>
    <s v="-"/>
    <s v="29-08-2020"/>
    <s v="29-08-2020"/>
    <s v="08"/>
    <s v="2020"/>
    <x v="4"/>
  </r>
  <r>
    <s v="TKT837482"/>
    <x v="13"/>
    <s v="-"/>
    <s v="Account"/>
    <s v="Account Suspension"/>
    <s v="CUST63911"/>
    <s v="In Progress"/>
    <s v="31-10-2022"/>
    <d v="1899-12-30T04:48:31"/>
    <s v="-"/>
    <s v="-"/>
    <s v="-"/>
    <s v="31-10-2022"/>
    <s v="31-10-2022"/>
    <s v="10"/>
    <s v="2022"/>
    <x v="17"/>
  </r>
  <r>
    <s v="TKT827871"/>
    <x v="20"/>
    <s v="-"/>
    <s v="Billing"/>
    <s v="Payment Failure"/>
    <s v="CUST20010"/>
    <s v="In Progress"/>
    <s v="20-03-2024"/>
    <d v="1899-12-30T17:51:34"/>
    <s v="-"/>
    <s v="-"/>
    <s v="-"/>
    <s v="20-03-2024"/>
    <s v="20-03-2024"/>
    <s v="03"/>
    <s v="2024"/>
    <x v="14"/>
  </r>
  <r>
    <s v="TKT792047"/>
    <x v="9"/>
    <s v="-"/>
    <s v="Technical"/>
    <s v="Hardware Issue"/>
    <s v="CUST66495"/>
    <s v="Open"/>
    <s v="22-11-2022"/>
    <d v="1899-12-30T10:10:46"/>
    <s v="-"/>
    <s v="-"/>
    <s v="-"/>
    <s v="22-11-2022"/>
    <s v="22-11-2022"/>
    <s v="11"/>
    <s v="2022"/>
    <x v="18"/>
  </r>
  <r>
    <s v="TKT829720"/>
    <x v="6"/>
    <s v="-"/>
    <s v="Service"/>
    <s v="Service Outage"/>
    <s v="CUST30571"/>
    <s v="Open"/>
    <d v="2024-08-10T00:00:00"/>
    <d v="1899-12-30T07:50:00"/>
    <s v="-"/>
    <s v="-"/>
    <s v="-"/>
    <s v="Aug"/>
    <s v="10-08-2024"/>
    <s v="08"/>
    <s v="2024"/>
    <x v="4"/>
  </r>
  <r>
    <s v="TKT357265"/>
    <x v="18"/>
    <s v="-"/>
    <s v="Account"/>
    <s v="Password Reset"/>
    <s v="CUST94239"/>
    <s v="Open"/>
    <d v="2024-07-06T00:00:00"/>
    <d v="1899-12-30T17:11:00"/>
    <s v="-"/>
    <s v="-"/>
    <s v="-"/>
    <s v="Jul"/>
    <s v="06-07-2024"/>
    <s v="07"/>
    <s v="2024"/>
    <x v="14"/>
  </r>
  <r>
    <s v="TKT648903"/>
    <x v="27"/>
    <d v="2023-03-03T22:31:00"/>
    <s v="Account"/>
    <s v="Login Issue"/>
    <s v="CUST90756"/>
    <s v="Resolved"/>
    <d v="2023-05-02T00:00:00"/>
    <d v="1899-12-30T22:31:00"/>
    <d v="2023-03-03T00:00:00"/>
    <d v="1899-12-30T22:31:00"/>
    <s v="-"/>
    <s v="May"/>
    <s v="02-05-2023"/>
    <s v="05"/>
    <s v="2023"/>
    <x v="10"/>
  </r>
  <r>
    <s v="TKT355147"/>
    <x v="31"/>
    <s v="-"/>
    <s v="Billing"/>
    <s v="Refund Request"/>
    <s v="CUST60177"/>
    <s v="Open"/>
    <d v="2020-01-08T00:00:00"/>
    <d v="1899-12-30T19:16:00"/>
    <s v="-"/>
    <s v="-"/>
    <s v="-"/>
    <s v="Jan"/>
    <s v="08-01-2020"/>
    <s v="01"/>
    <s v="2020"/>
    <x v="20"/>
  </r>
  <r>
    <s v="TKT651693"/>
    <x v="19"/>
    <s v="-"/>
    <s v="Billing"/>
    <s v="Payment Failure"/>
    <s v="CUST76032"/>
    <s v="Open"/>
    <s v="23-01-2024"/>
    <d v="1899-12-30T13:06:28"/>
    <s v="-"/>
    <s v="-"/>
    <s v="-"/>
    <s v="23-01-2024"/>
    <s v="23-01-2024"/>
    <s v="01"/>
    <s v="2024"/>
    <x v="1"/>
  </r>
  <r>
    <s v="TKT307656"/>
    <x v="30"/>
    <s v="-"/>
    <s v="Billing"/>
    <s v="Overcharge"/>
    <s v="CUST77257"/>
    <s v="In Progress"/>
    <s v="17-07-2021"/>
    <d v="1899-12-30T02:27:18"/>
    <s v="-"/>
    <s v="-"/>
    <s v="-"/>
    <s v="17-07-2021"/>
    <s v="17-07-2021"/>
    <s v="07"/>
    <s v="2021"/>
    <x v="7"/>
  </r>
  <r>
    <s v="TKT684274"/>
    <x v="13"/>
    <s v="15-11-2024 14:32:32"/>
    <s v="Account"/>
    <s v="Account Suspension"/>
    <s v="CUST88093"/>
    <s v="Resolved"/>
    <s v="13-11-2024"/>
    <d v="1899-12-30T14:32:32"/>
    <s v="15-11-2024"/>
    <d v="1899-12-30T14:32:32"/>
    <s v="-"/>
    <s v="13-11-2024"/>
    <s v="13-11-2024"/>
    <s v="11"/>
    <s v="2024"/>
    <x v="11"/>
  </r>
  <r>
    <s v="TKT795535"/>
    <x v="0"/>
    <s v="-"/>
    <s v="Service"/>
    <s v="Service Outage"/>
    <s v="CUST29901"/>
    <s v="In Progress"/>
    <s v="24-10-2022"/>
    <d v="1899-12-30T17:46:35"/>
    <s v="-"/>
    <s v="-"/>
    <s v="-"/>
    <s v="24-10-2022"/>
    <s v="24-10-2022"/>
    <s v="10"/>
    <s v="2022"/>
    <x v="14"/>
  </r>
  <r>
    <s v="TKT165581"/>
    <x v="14"/>
    <d v="2022-11-04T06:04:00"/>
    <s v="Service"/>
    <s v="Slow Service"/>
    <s v="CUST38844"/>
    <s v="Resolved"/>
    <s v="18-03-2022"/>
    <d v="1899-12-30T06:04:41"/>
    <d v="2022-11-04T00:00:00"/>
    <d v="1899-12-30T06:04:00"/>
    <s v="-"/>
    <s v="18-03-2022"/>
    <s v="18-03-2022"/>
    <s v="03"/>
    <s v="2022"/>
    <x v="15"/>
  </r>
  <r>
    <s v="TKT767466"/>
    <x v="13"/>
    <s v="31-07-2020 00:09:32"/>
    <s v="Account"/>
    <s v="Account Suspension"/>
    <s v="CUST14720"/>
    <s v="Resolved"/>
    <d v="2020-03-07T00:00:00"/>
    <d v="1899-12-30T00:09:00"/>
    <s v="31-07-2020"/>
    <d v="1899-12-30T00:09:32"/>
    <s v="-"/>
    <s v="Mar"/>
    <s v="07-03-2020"/>
    <s v="03"/>
    <s v="2020"/>
    <x v="2"/>
  </r>
  <r>
    <s v="TKT856883"/>
    <x v="31"/>
    <s v="-"/>
    <s v="Billing"/>
    <s v="Refund Request"/>
    <s v="CUST93935"/>
    <s v="Open"/>
    <s v="27-09-2024"/>
    <d v="1899-12-30T13:42:50"/>
    <s v="-"/>
    <s v="-"/>
    <s v="-"/>
    <s v="27-09-2024"/>
    <s v="27-09-2024"/>
    <s v="09"/>
    <s v="2024"/>
    <x v="1"/>
  </r>
  <r>
    <s v="TKT232275"/>
    <x v="1"/>
    <d v="2022-03-06T00:48:00"/>
    <s v="Billing"/>
    <s v="Refund Request"/>
    <s v="CUST61851"/>
    <s v="Resolved"/>
    <s v="15-05-2022"/>
    <d v="1899-12-30T00:48:10"/>
    <d v="2022-03-06T00:00:00"/>
    <d v="1899-12-30T00:48:00"/>
    <s v="-"/>
    <s v="15-05-2022"/>
    <s v="15-05-2022"/>
    <s v="05"/>
    <s v="2022"/>
    <x v="2"/>
  </r>
  <r>
    <s v="TKT836856"/>
    <x v="15"/>
    <s v="-"/>
    <s v="Account"/>
    <s v="Account Suspension"/>
    <s v="CUST81352"/>
    <s v="In Progress"/>
    <d v="2022-01-02T00:00:00"/>
    <d v="1899-12-30T09:02:00"/>
    <s v="-"/>
    <s v="-"/>
    <s v="-"/>
    <s v="Jan"/>
    <s v="02-01-2022"/>
    <s v="01"/>
    <s v="2022"/>
    <x v="23"/>
  </r>
  <r>
    <s v="TKT703219"/>
    <x v="35"/>
    <s v="-"/>
    <s v="Service"/>
    <s v="Service Upgrade"/>
    <s v="CUST56073"/>
    <s v="Open"/>
    <s v="31-05-2020"/>
    <d v="1899-12-30T04:21:41"/>
    <s v="-"/>
    <s v="-"/>
    <s v="-"/>
    <s v="31-05-2020"/>
    <s v="31-05-2020"/>
    <s v="05"/>
    <s v="2020"/>
    <x v="17"/>
  </r>
  <r>
    <s v="TKT368547"/>
    <x v="8"/>
    <s v="-"/>
    <s v="Technical"/>
    <s v="Network Problem"/>
    <s v="CUST43211"/>
    <s v="In Progress"/>
    <s v="16-11-2024"/>
    <d v="1899-12-30T09:08:00"/>
    <s v="-"/>
    <s v="-"/>
    <s v="-"/>
    <s v="16-11-2024"/>
    <s v="16-11-2024"/>
    <s v="11"/>
    <s v="2024"/>
    <x v="23"/>
  </r>
  <r>
    <s v="TKT857675"/>
    <x v="35"/>
    <s v="-"/>
    <s v="Service"/>
    <s v="Service Upgrade"/>
    <s v="CUST16809"/>
    <s v="Open"/>
    <s v="29-08-2024"/>
    <d v="1899-12-30T22:19:55"/>
    <s v="-"/>
    <s v="-"/>
    <s v="-"/>
    <s v="29-08-2024"/>
    <s v="29-08-2024"/>
    <s v="08"/>
    <s v="2024"/>
    <x v="10"/>
  </r>
  <r>
    <s v="TKT119077"/>
    <x v="7"/>
    <s v="-"/>
    <s v="Technical"/>
    <s v="Software Bug"/>
    <s v="CUST72614"/>
    <s v="In Progress"/>
    <d v="2021-03-05T00:00:00"/>
    <d v="1899-12-30T17:38:00"/>
    <s v="-"/>
    <s v="-"/>
    <s v="-"/>
    <s v="Mar"/>
    <s v="05-03-2021"/>
    <s v="03"/>
    <s v="2021"/>
    <x v="14"/>
  </r>
  <r>
    <s v="TKT226838"/>
    <x v="23"/>
    <s v="29-01-2023 03:49:07"/>
    <s v="Service"/>
    <s v="Service Upgrade"/>
    <s v="CUST36189"/>
    <s v="Resolved"/>
    <d v="2023-07-01T00:00:00"/>
    <d v="1899-12-30T03:49:00"/>
    <s v="29-01-2023"/>
    <d v="1899-12-30T03:49:07"/>
    <s v="-"/>
    <s v="Jul"/>
    <s v="01-07-2023"/>
    <s v="07"/>
    <s v="2023"/>
    <x v="8"/>
  </r>
  <r>
    <s v="TKT807463"/>
    <x v="7"/>
    <s v="-"/>
    <s v="Technical"/>
    <s v="Software Bug"/>
    <s v="CUST36171"/>
    <s v="Open"/>
    <d v="2023-03-12T00:00:00"/>
    <d v="1899-12-30T23:37:00"/>
    <s v="-"/>
    <s v="-"/>
    <s v="-"/>
    <s v="Mar"/>
    <s v="12-03-2023"/>
    <s v="03"/>
    <s v="2023"/>
    <x v="13"/>
  </r>
  <r>
    <s v="TKT261634"/>
    <x v="8"/>
    <d v="2022-01-06T12:11:00"/>
    <s v="Technical"/>
    <s v="Network Problem"/>
    <s v="CUST81713"/>
    <s v="Resolved"/>
    <d v="2022-11-05T00:00:00"/>
    <d v="1899-12-30T12:11:00"/>
    <d v="2022-01-06T00:00:00"/>
    <d v="1899-12-30T12:11:00"/>
    <s v="-"/>
    <s v="Nov"/>
    <s v="05-11-2022"/>
    <s v="11"/>
    <s v="2022"/>
    <x v="0"/>
  </r>
  <r>
    <s v="TKT626142"/>
    <x v="26"/>
    <d v="2021-04-01T04:52:00"/>
    <s v="Technical"/>
    <s v="Software Bug"/>
    <s v="CUST24876"/>
    <s v="Resolved"/>
    <s v="26-12-2020"/>
    <d v="1899-12-30T04:52:30"/>
    <d v="2021-04-01T00:00:00"/>
    <d v="1899-12-30T04:52:00"/>
    <s v="-"/>
    <s v="26-12-2020"/>
    <s v="26-12-2020"/>
    <s v="12"/>
    <s v="2020"/>
    <x v="17"/>
  </r>
  <r>
    <s v="TKT371937"/>
    <x v="14"/>
    <s v="-"/>
    <s v="Service"/>
    <s v="Slow Service"/>
    <s v="CUST94077"/>
    <s v="In Progress"/>
    <s v="31-01-2021"/>
    <d v="1899-12-30T18:55:04"/>
    <s v="-"/>
    <s v="-"/>
    <s v="-"/>
    <s v="31-01-2021"/>
    <s v="31-01-2021"/>
    <s v="01"/>
    <s v="2021"/>
    <x v="3"/>
  </r>
  <r>
    <s v="TKT830447"/>
    <x v="26"/>
    <s v="-"/>
    <s v="Technical"/>
    <s v="Software Bug"/>
    <s v="CUST97799"/>
    <s v="Open"/>
    <s v="18-03-2021"/>
    <d v="1899-12-30T12:57:22"/>
    <s v="-"/>
    <s v="-"/>
    <s v="-"/>
    <s v="18-03-2021"/>
    <s v="18-03-2021"/>
    <s v="03"/>
    <s v="2021"/>
    <x v="0"/>
  </r>
  <r>
    <s v="TKT385174"/>
    <x v="1"/>
    <s v="18-07-2024 12:04:40"/>
    <s v="Billing"/>
    <s v="Refund Request"/>
    <s v="CUST21306"/>
    <s v="Resolved"/>
    <d v="2024-02-07T00:00:00"/>
    <d v="1899-12-30T12:04:00"/>
    <s v="18-07-2024"/>
    <d v="1899-12-30T12:04:40"/>
    <s v="-"/>
    <s v="Feb"/>
    <s v="07-02-2024"/>
    <s v="02"/>
    <s v="2024"/>
    <x v="0"/>
  </r>
  <r>
    <s v="TKT465021"/>
    <x v="9"/>
    <s v="-"/>
    <s v="Technical"/>
    <s v="Hardware Issue"/>
    <s v="CUST58535"/>
    <s v="Open"/>
    <d v="2021-10-04T00:00:00"/>
    <d v="1899-12-30T20:22:00"/>
    <s v="-"/>
    <s v="-"/>
    <s v="-"/>
    <s v="Oct"/>
    <s v="04-10-2021"/>
    <s v="10"/>
    <s v="2021"/>
    <x v="19"/>
  </r>
  <r>
    <s v="TKT234665"/>
    <x v="35"/>
    <s v="-"/>
    <s v="Service"/>
    <s v="Service Upgrade"/>
    <s v="CUST98943"/>
    <s v="In Progress"/>
    <d v="2023-01-04T00:00:00"/>
    <d v="1899-12-30T21:40:00"/>
    <s v="-"/>
    <s v="-"/>
    <s v="-"/>
    <s v="Jan"/>
    <s v="04-01-2023"/>
    <s v="01"/>
    <s v="2023"/>
    <x v="9"/>
  </r>
  <r>
    <s v="TKT335984"/>
    <x v="13"/>
    <s v="-"/>
    <s v="Account"/>
    <s v="Account Suspension"/>
    <s v="CUST96082"/>
    <s v="In Progress"/>
    <d v="2024-04-01T00:00:00"/>
    <d v="1899-12-30T23:35:00"/>
    <s v="-"/>
    <s v="-"/>
    <s v="-"/>
    <s v="Apr"/>
    <s v="01-04-2024"/>
    <s v="04"/>
    <s v="2024"/>
    <x v="13"/>
  </r>
  <r>
    <s v="TKT476298"/>
    <x v="31"/>
    <s v="-"/>
    <s v="Billing"/>
    <s v="Refund Request"/>
    <s v="CUST45172"/>
    <s v="Open"/>
    <s v="16-02-2020"/>
    <d v="1899-12-30T01:43:21"/>
    <s v="-"/>
    <s v="-"/>
    <s v="-"/>
    <s v="16-02-2020"/>
    <s v="16-02-2020"/>
    <s v="02"/>
    <s v="2020"/>
    <x v="12"/>
  </r>
  <r>
    <s v="TKT771291"/>
    <x v="13"/>
    <s v="27-05-2024 09:10:39"/>
    <s v="Account"/>
    <s v="Account Suspension"/>
    <s v="CUST50927"/>
    <s v="Resolved"/>
    <s v="23-05-2024"/>
    <d v="1899-12-30T09:10:39"/>
    <s v="27-05-2024"/>
    <d v="1899-12-30T09:10:39"/>
    <s v="-"/>
    <s v="23-05-2024"/>
    <s v="23-05-2024"/>
    <s v="05"/>
    <s v="2024"/>
    <x v="23"/>
  </r>
  <r>
    <s v="TKT315672"/>
    <x v="6"/>
    <s v="-"/>
    <s v="Service"/>
    <s v="Service Outage"/>
    <s v="CUST89803"/>
    <s v="Open"/>
    <s v="27-01-2021"/>
    <d v="1899-12-30T18:54:57"/>
    <s v="-"/>
    <s v="-"/>
    <s v="-"/>
    <s v="27-01-2021"/>
    <s v="27-01-2021"/>
    <s v="01"/>
    <s v="2021"/>
    <x v="3"/>
  </r>
  <r>
    <s v="TKT446973"/>
    <x v="16"/>
    <s v="-"/>
    <s v="Account"/>
    <s v="Login Issue"/>
    <s v="CUST35830"/>
    <s v="In Progress"/>
    <s v="19-01-2023"/>
    <d v="1899-12-30T08:24:24"/>
    <s v="-"/>
    <s v="-"/>
    <s v="-"/>
    <s v="19-01-2023"/>
    <s v="19-01-2023"/>
    <s v="01"/>
    <s v="2023"/>
    <x v="16"/>
  </r>
  <r>
    <s v="TKT319955"/>
    <x v="16"/>
    <s v="-"/>
    <s v="Account"/>
    <s v="Login Issue"/>
    <s v="CUST97227"/>
    <s v="In Progress"/>
    <d v="2021-11-05T00:00:00"/>
    <d v="1899-12-30T03:44:00"/>
    <s v="-"/>
    <s v="-"/>
    <s v="-"/>
    <s v="Nov"/>
    <s v="05-11-2021"/>
    <s v="11"/>
    <s v="2021"/>
    <x v="8"/>
  </r>
  <r>
    <s v="TKT736137"/>
    <x v="24"/>
    <s v="-"/>
    <s v="Service"/>
    <s v="Service Outage"/>
    <s v="CUST21755"/>
    <s v="In Progress"/>
    <d v="2020-10-02T00:00:00"/>
    <d v="1899-12-30T20:46:00"/>
    <s v="-"/>
    <s v="-"/>
    <s v="-"/>
    <s v="Oct"/>
    <s v="02-10-2020"/>
    <s v="10"/>
    <s v="2020"/>
    <x v="19"/>
  </r>
  <r>
    <s v="TKT625214"/>
    <x v="30"/>
    <d v="2020-01-10T21:48:00"/>
    <s v="Billing"/>
    <s v="Overcharge"/>
    <s v="CUST29775"/>
    <s v="Resolved"/>
    <s v="17-09-2020"/>
    <d v="1899-12-30T21:48:19"/>
    <d v="2020-01-10T00:00:00"/>
    <d v="1899-12-30T21:48:00"/>
    <s v="-"/>
    <s v="17-09-2020"/>
    <s v="17-09-2020"/>
    <s v="09"/>
    <s v="2020"/>
    <x v="9"/>
  </r>
  <r>
    <s v="TKT698614"/>
    <x v="31"/>
    <s v="-"/>
    <s v="Billing"/>
    <s v="Refund Request"/>
    <s v="CUST52410"/>
    <s v="Open"/>
    <d v="2023-09-11T00:00:00"/>
    <d v="1899-12-30T12:35:00"/>
    <s v="-"/>
    <s v="-"/>
    <s v="-"/>
    <s v="Sep"/>
    <s v="11-09-2023"/>
    <s v="09"/>
    <s v="2023"/>
    <x v="0"/>
  </r>
  <r>
    <s v="TKT161536"/>
    <x v="4"/>
    <s v="-"/>
    <s v="Account"/>
    <s v="Password Reset"/>
    <s v="CUST56607"/>
    <s v="Open"/>
    <d v="2024-04-01T00:00:00"/>
    <d v="1899-12-30T14:23:00"/>
    <s v="-"/>
    <s v="-"/>
    <s v="-"/>
    <s v="Apr"/>
    <s v="01-04-2024"/>
    <s v="04"/>
    <s v="2024"/>
    <x v="11"/>
  </r>
  <r>
    <s v="TKT592320"/>
    <x v="25"/>
    <s v="-"/>
    <s v="Service"/>
    <s v="Slow Service"/>
    <s v="CUST57491"/>
    <s v="In Progress"/>
    <d v="2020-03-04T00:00:00"/>
    <d v="1899-12-30T15:07:00"/>
    <s v="-"/>
    <s v="-"/>
    <s v="-"/>
    <s v="Mar"/>
    <s v="04-03-2020"/>
    <s v="03"/>
    <s v="2020"/>
    <x v="22"/>
  </r>
  <r>
    <s v="TKT243781"/>
    <x v="29"/>
    <s v="-"/>
    <s v="Service"/>
    <s v="Service Upgrade"/>
    <s v="CUST37651"/>
    <s v="In Progress"/>
    <s v="17-08-2023"/>
    <d v="1899-12-30T04:38:50"/>
    <s v="-"/>
    <s v="-"/>
    <s v="-"/>
    <s v="17-08-2023"/>
    <s v="17-08-2023"/>
    <s v="08"/>
    <s v="2023"/>
    <x v="17"/>
  </r>
  <r>
    <s v="TKT655955"/>
    <x v="9"/>
    <s v="-"/>
    <s v="Technical"/>
    <s v="Hardware Issue"/>
    <s v="CUST12123"/>
    <s v="In Progress"/>
    <s v="26-09-2024"/>
    <d v="1899-12-30T05:15:09"/>
    <s v="-"/>
    <s v="-"/>
    <s v="-"/>
    <s v="26-09-2024"/>
    <s v="26-09-2024"/>
    <s v="09"/>
    <s v="2024"/>
    <x v="5"/>
  </r>
  <r>
    <s v="TKT929413"/>
    <x v="3"/>
    <s v="-"/>
    <s v="Account"/>
    <s v="Account Suspension"/>
    <s v="CUST50088"/>
    <s v="In Progress"/>
    <d v="2023-11-07T00:00:00"/>
    <d v="1899-12-30T11:27:00"/>
    <s v="-"/>
    <s v="-"/>
    <s v="-"/>
    <s v="Nov"/>
    <s v="07-11-2023"/>
    <s v="11"/>
    <s v="2023"/>
    <x v="21"/>
  </r>
  <r>
    <s v="TKT539169"/>
    <x v="11"/>
    <s v="-"/>
    <s v="Billing"/>
    <s v="Overcharge"/>
    <s v="CUST62537"/>
    <s v="In Progress"/>
    <d v="2021-01-05T00:00:00"/>
    <d v="1899-12-30T04:00:00"/>
    <s v="-"/>
    <s v="-"/>
    <s v="-"/>
    <s v="Jan"/>
    <s v="05-01-2021"/>
    <s v="01"/>
    <s v="2021"/>
    <x v="17"/>
  </r>
  <r>
    <s v="TKT840640"/>
    <x v="15"/>
    <s v="-"/>
    <s v="Account"/>
    <s v="Account Suspension"/>
    <s v="CUST71229"/>
    <s v="In Progress"/>
    <s v="27-02-2023"/>
    <d v="1899-12-30T12:06:34"/>
    <s v="-"/>
    <s v="-"/>
    <s v="-"/>
    <s v="27-02-2023"/>
    <s v="27-02-2023"/>
    <s v="02"/>
    <s v="2023"/>
    <x v="0"/>
  </r>
  <r>
    <s v="TKT990448"/>
    <x v="11"/>
    <s v="-"/>
    <s v="Billing"/>
    <s v="Overcharge"/>
    <s v="CUST20337"/>
    <s v="In Progress"/>
    <s v="30-08-2023"/>
    <d v="1899-12-30T00:02:55"/>
    <s v="-"/>
    <s v="-"/>
    <s v="-"/>
    <s v="30-08-2023"/>
    <s v="30-08-2023"/>
    <s v="08"/>
    <s v="2023"/>
    <x v="2"/>
  </r>
  <r>
    <s v="TKT885737"/>
    <x v="0"/>
    <d v="2025-01-01T07:11:00"/>
    <s v="Service"/>
    <s v="Service Outage"/>
    <s v="CUST60197"/>
    <s v="Resolved"/>
    <s v="16-12-2024"/>
    <d v="1899-12-30T07:11:14"/>
    <d v="2025-01-01T00:00:00"/>
    <d v="1899-12-30T07:11:00"/>
    <s v="-"/>
    <s v="16-12-2024"/>
    <s v="16-12-2024"/>
    <s v="12"/>
    <s v="2024"/>
    <x v="4"/>
  </r>
  <r>
    <s v="TKT270969"/>
    <x v="3"/>
    <s v="27-10-2024 03:23:12"/>
    <s v="Account"/>
    <s v="Account Suspension"/>
    <s v="CUST55878"/>
    <s v="Resolved"/>
    <s v="27-09-2024"/>
    <d v="1899-12-30T03:23:12"/>
    <s v="27-10-2024"/>
    <d v="1899-12-30T03:23:12"/>
    <s v="-"/>
    <s v="27-09-2024"/>
    <s v="27-09-2024"/>
    <s v="09"/>
    <s v="2024"/>
    <x v="8"/>
  </r>
  <r>
    <s v="TKT705133"/>
    <x v="30"/>
    <s v="-"/>
    <s v="Billing"/>
    <s v="Overcharge"/>
    <s v="CUST13942"/>
    <s v="In Progress"/>
    <s v="28-04-2020"/>
    <d v="1899-12-30T00:17:23"/>
    <s v="-"/>
    <s v="-"/>
    <s v="-"/>
    <s v="28-04-2020"/>
    <s v="28-04-2020"/>
    <s v="04"/>
    <s v="2020"/>
    <x v="2"/>
  </r>
  <r>
    <s v="TKT299554"/>
    <x v="6"/>
    <s v="-"/>
    <s v="Service"/>
    <s v="Service Outage"/>
    <s v="CUST31222"/>
    <s v="In Progress"/>
    <s v="16-02-2024"/>
    <d v="1899-12-30T14:09:42"/>
    <s v="-"/>
    <s v="-"/>
    <s v="-"/>
    <s v="16-02-2024"/>
    <s v="16-02-2024"/>
    <s v="02"/>
    <s v="2024"/>
    <x v="11"/>
  </r>
  <r>
    <s v="TKT498566"/>
    <x v="19"/>
    <s v="27-02-2021 18:59:18"/>
    <s v="Billing"/>
    <s v="Payment Failure"/>
    <s v="CUST22502"/>
    <s v="Resolved"/>
    <d v="2021-12-02T00:00:00"/>
    <d v="1899-12-30T18:59:00"/>
    <s v="27-02-2021"/>
    <d v="1899-12-30T18:59:18"/>
    <s v="-"/>
    <s v="Dec"/>
    <s v="02-12-2021"/>
    <s v="12"/>
    <s v="2021"/>
    <x v="3"/>
  </r>
  <r>
    <s v="TKT903609"/>
    <x v="5"/>
    <s v="15-01-2023 05:47:06"/>
    <s v="Technical"/>
    <s v="Hardware Issue"/>
    <s v="CUST70335"/>
    <s v="Resolved"/>
    <d v="2023-08-01T00:00:00"/>
    <d v="1899-12-30T05:47:00"/>
    <s v="15-01-2023"/>
    <d v="1899-12-30T05:47:06"/>
    <s v="-"/>
    <s v="Aug"/>
    <s v="01-08-2023"/>
    <s v="08"/>
    <s v="2023"/>
    <x v="5"/>
  </r>
  <r>
    <s v="TKT690129"/>
    <x v="2"/>
    <s v="-"/>
    <s v="Billing"/>
    <s v="Overcharge"/>
    <s v="CUST64794"/>
    <s v="Open"/>
    <d v="2023-03-11T00:00:00"/>
    <d v="1899-12-30T20:55:00"/>
    <s v="-"/>
    <s v="-"/>
    <s v="-"/>
    <s v="Mar"/>
    <s v="11-03-2023"/>
    <s v="03"/>
    <s v="2023"/>
    <x v="19"/>
  </r>
  <r>
    <s v="TKT164573"/>
    <x v="1"/>
    <s v="-"/>
    <s v="Billing"/>
    <s v="Refund Request"/>
    <s v="CUST89580"/>
    <s v="In Progress"/>
    <d v="2021-08-05T00:00:00"/>
    <d v="1899-12-30T15:27:00"/>
    <s v="-"/>
    <s v="-"/>
    <s v="-"/>
    <s v="Aug"/>
    <s v="05-08-2021"/>
    <s v="08"/>
    <s v="2021"/>
    <x v="22"/>
  </r>
  <r>
    <s v="TKT604713"/>
    <x v="30"/>
    <d v="2022-10-04T07:53:00"/>
    <s v="Billing"/>
    <s v="Overcharge"/>
    <s v="CUST70478"/>
    <s v="Resolved"/>
    <d v="2022-04-04T00:00:00"/>
    <d v="1899-12-30T07:53:00"/>
    <d v="2022-10-04T00:00:00"/>
    <d v="1899-12-30T07:53:00"/>
    <s v="-"/>
    <s v="Apr"/>
    <s v="04-04-2022"/>
    <s v="04"/>
    <s v="2022"/>
    <x v="4"/>
  </r>
  <r>
    <s v="TKT125518"/>
    <x v="15"/>
    <s v="21-02-2022 02:21:12"/>
    <s v="Account"/>
    <s v="Account Suspension"/>
    <s v="CUST82767"/>
    <s v="Resolved"/>
    <s v="30-01-2022"/>
    <d v="1899-12-30T02:21:12"/>
    <s v="21-02-2022"/>
    <d v="1899-12-30T02:21:12"/>
    <s v="-"/>
    <s v="30-01-2022"/>
    <s v="30-01-2022"/>
    <s v="01"/>
    <s v="2022"/>
    <x v="7"/>
  </r>
  <r>
    <s v="TKT707463"/>
    <x v="20"/>
    <s v="-"/>
    <s v="Billing"/>
    <s v="Payment Failure"/>
    <s v="CUST31054"/>
    <s v="In Progress"/>
    <d v="2024-02-05T00:00:00"/>
    <d v="1899-12-30T06:57:00"/>
    <s v="-"/>
    <s v="-"/>
    <s v="-"/>
    <s v="Feb"/>
    <s v="05-02-2024"/>
    <s v="02"/>
    <s v="2024"/>
    <x v="15"/>
  </r>
  <r>
    <s v="TKT902028"/>
    <x v="21"/>
    <d v="2023-01-09T19:17:00"/>
    <s v="Technical"/>
    <s v="Network Problem"/>
    <s v="CUST91045"/>
    <s v="Resolved"/>
    <d v="2023-07-08T00:00:00"/>
    <d v="1899-12-30T19:17:00"/>
    <d v="2023-01-09T00:00:00"/>
    <d v="1899-12-30T19:17:00"/>
    <s v="-"/>
    <s v="Jul"/>
    <s v="08-07-2023"/>
    <s v="07"/>
    <s v="2023"/>
    <x v="20"/>
  </r>
  <r>
    <s v="TKT186641"/>
    <x v="18"/>
    <s v="-"/>
    <s v="Account"/>
    <s v="Password Reset"/>
    <s v="CUST94594"/>
    <s v="Open"/>
    <d v="2020-03-07T00:00:00"/>
    <d v="1899-12-30T05:22:00"/>
    <s v="-"/>
    <s v="-"/>
    <s v="-"/>
    <s v="Mar"/>
    <s v="07-03-2020"/>
    <s v="03"/>
    <s v="2020"/>
    <x v="5"/>
  </r>
  <r>
    <s v="TKT646827"/>
    <x v="19"/>
    <s v="-"/>
    <s v="Billing"/>
    <s v="Payment Failure"/>
    <s v="CUST90039"/>
    <s v="Open"/>
    <d v="2022-08-05T00:00:00"/>
    <d v="1899-12-30T23:06:00"/>
    <s v="-"/>
    <s v="-"/>
    <s v="-"/>
    <s v="Aug"/>
    <s v="05-08-2022"/>
    <s v="08"/>
    <s v="2022"/>
    <x v="13"/>
  </r>
  <r>
    <s v="TKT561373"/>
    <x v="34"/>
    <s v="-"/>
    <s v="Technical"/>
    <s v="Hardware Issue"/>
    <s v="CUST90373"/>
    <s v="In Progress"/>
    <d v="2024-08-01T00:00:00"/>
    <d v="1899-12-30T05:37:00"/>
    <s v="-"/>
    <s v="-"/>
    <s v="-"/>
    <s v="Aug"/>
    <s v="01-08-2024"/>
    <s v="08"/>
    <s v="2024"/>
    <x v="5"/>
  </r>
  <r>
    <s v="TKT802754"/>
    <x v="34"/>
    <d v="2022-02-03T15:24:00"/>
    <s v="Technical"/>
    <s v="Hardware Issue"/>
    <s v="CUST59652"/>
    <s v="Resolved"/>
    <d v="2022-01-03T00:00:00"/>
    <d v="1899-12-30T15:24:00"/>
    <d v="2022-02-03T00:00:00"/>
    <d v="1899-12-30T15:24:00"/>
    <s v="-"/>
    <s v="Jan"/>
    <s v="03-01-2022"/>
    <s v="01"/>
    <s v="2022"/>
    <x v="22"/>
  </r>
  <r>
    <s v="TKT451860"/>
    <x v="18"/>
    <d v="2024-01-10T18:57:00"/>
    <s v="Account"/>
    <s v="Password Reset"/>
    <s v="CUST13704"/>
    <s v="Resolved"/>
    <d v="2024-07-09T00:00:00"/>
    <d v="1899-12-30T18:57:00"/>
    <d v="2024-01-10T00:00:00"/>
    <d v="1899-12-30T18:57:00"/>
    <s v="-"/>
    <s v="Jul"/>
    <s v="09-07-2024"/>
    <s v="07"/>
    <s v="2024"/>
    <x v="3"/>
  </r>
  <r>
    <s v="TKT991384"/>
    <x v="17"/>
    <s v="-"/>
    <s v="Service"/>
    <s v="Slow Service"/>
    <s v="CUST42251"/>
    <s v="In Progress"/>
    <s v="23-11-2021"/>
    <d v="1899-12-30T06:37:36"/>
    <s v="-"/>
    <s v="-"/>
    <s v="-"/>
    <s v="23-11-2021"/>
    <s v="23-11-2021"/>
    <s v="11"/>
    <s v="2021"/>
    <x v="15"/>
  </r>
  <r>
    <s v="TKT331765"/>
    <x v="8"/>
    <s v="15-03-2024 00:55:28"/>
    <s v="Technical"/>
    <s v="Network Problem"/>
    <s v="CUST19363"/>
    <s v="Resolved"/>
    <d v="2024-04-03T00:00:00"/>
    <d v="1899-12-30T00:55:00"/>
    <s v="15-03-2024"/>
    <d v="1899-12-30T00:55:28"/>
    <s v="-"/>
    <s v="Apr"/>
    <s v="03-04-2024"/>
    <s v="04"/>
    <s v="2024"/>
    <x v="2"/>
  </r>
  <r>
    <s v="TKT767171"/>
    <x v="13"/>
    <s v="28-07-2020 10:21:12"/>
    <s v="Account"/>
    <s v="Account Suspension"/>
    <s v="CUST88855"/>
    <s v="Resolved"/>
    <s v="25-07-2020"/>
    <d v="1899-12-30T10:21:12"/>
    <s v="28-07-2020"/>
    <d v="1899-12-30T10:21:12"/>
    <s v="-"/>
    <s v="25-07-2020"/>
    <s v="25-07-2020"/>
    <s v="07"/>
    <s v="2020"/>
    <x v="18"/>
  </r>
  <r>
    <s v="TKT413424"/>
    <x v="26"/>
    <s v="-"/>
    <s v="Technical"/>
    <s v="Software Bug"/>
    <s v="CUST45438"/>
    <s v="In Progress"/>
    <d v="2023-05-12T00:00:00"/>
    <d v="1899-12-30T13:04:00"/>
    <s v="-"/>
    <s v="-"/>
    <s v="-"/>
    <s v="May"/>
    <s v="12-05-2023"/>
    <s v="05"/>
    <s v="2023"/>
    <x v="1"/>
  </r>
  <r>
    <s v="TKT255438"/>
    <x v="12"/>
    <s v="-"/>
    <s v="Billing"/>
    <s v="Refund Request"/>
    <s v="CUST15851"/>
    <s v="In Progress"/>
    <d v="2022-11-12T00:00:00"/>
    <d v="1899-12-30T11:37:00"/>
    <s v="-"/>
    <s v="-"/>
    <s v="-"/>
    <s v="Nov"/>
    <s v="12-11-2022"/>
    <s v="11"/>
    <s v="2022"/>
    <x v="21"/>
  </r>
  <r>
    <s v="TKT148007"/>
    <x v="9"/>
    <d v="2021-12-03T23:33:00"/>
    <s v="Technical"/>
    <s v="Hardware Issue"/>
    <s v="CUST43161"/>
    <s v="Resolved"/>
    <s v="26-02-2021"/>
    <d v="1899-12-30T23:33:47"/>
    <d v="2021-12-03T00:00:00"/>
    <d v="1899-12-30T23:33:00"/>
    <s v="-"/>
    <s v="26-02-2021"/>
    <s v="26-02-2021"/>
    <s v="02"/>
    <s v="2021"/>
    <x v="13"/>
  </r>
  <r>
    <s v="TKT680025"/>
    <x v="0"/>
    <s v="-"/>
    <s v="Service"/>
    <s v="Service Outage"/>
    <s v="CUST26078"/>
    <s v="Open"/>
    <s v="23-10-2023"/>
    <d v="1899-12-30T22:37:30"/>
    <s v="-"/>
    <s v="-"/>
    <s v="-"/>
    <s v="23-10-2023"/>
    <s v="23-10-2023"/>
    <s v="10"/>
    <s v="2023"/>
    <x v="10"/>
  </r>
  <r>
    <s v="TKT957921"/>
    <x v="24"/>
    <s v="-"/>
    <s v="Service"/>
    <s v="Service Outage"/>
    <s v="CUST56444"/>
    <s v="In Progress"/>
    <s v="20-11-2022"/>
    <d v="1899-12-30T17:49:11"/>
    <s v="-"/>
    <s v="-"/>
    <s v="-"/>
    <s v="20-11-2022"/>
    <s v="20-11-2022"/>
    <s v="11"/>
    <s v="2022"/>
    <x v="14"/>
  </r>
  <r>
    <s v="TKT740582"/>
    <x v="8"/>
    <s v="-"/>
    <s v="Technical"/>
    <s v="Network Problem"/>
    <s v="CUST67314"/>
    <s v="In Progress"/>
    <d v="2020-03-07T00:00:00"/>
    <d v="1899-12-30T01:36:00"/>
    <s v="-"/>
    <s v="-"/>
    <s v="-"/>
    <s v="Mar"/>
    <s v="07-03-2020"/>
    <s v="03"/>
    <s v="2020"/>
    <x v="12"/>
  </r>
  <r>
    <s v="TKT430766"/>
    <x v="19"/>
    <s v="22-02-2020 06:21:02"/>
    <s v="Billing"/>
    <s v="Payment Failure"/>
    <s v="CUST54355"/>
    <s v="Resolved"/>
    <s v="20-02-2020"/>
    <d v="1899-12-30T06:21:02"/>
    <s v="22-02-2020"/>
    <d v="1899-12-30T06:21:02"/>
    <s v="-"/>
    <s v="20-02-2020"/>
    <s v="20-02-2020"/>
    <s v="02"/>
    <s v="2020"/>
    <x v="15"/>
  </r>
  <r>
    <s v="TKT782253"/>
    <x v="34"/>
    <s v="-"/>
    <s v="Technical"/>
    <s v="Hardware Issue"/>
    <s v="CUST64686"/>
    <s v="In Progress"/>
    <s v="28-12-2021"/>
    <d v="1899-12-30T18:18:48"/>
    <s v="-"/>
    <s v="-"/>
    <s v="-"/>
    <s v="28-12-2021"/>
    <s v="28-12-2021"/>
    <s v="12"/>
    <s v="2021"/>
    <x v="3"/>
  </r>
  <r>
    <s v="TKT246548"/>
    <x v="5"/>
    <s v="-"/>
    <s v="Technical"/>
    <s v="Hardware Issue"/>
    <s v="CUST72585"/>
    <s v="In Progress"/>
    <s v="28-04-2020"/>
    <d v="1899-12-30T03:13:38"/>
    <s v="-"/>
    <s v="-"/>
    <s v="-"/>
    <s v="28-04-2020"/>
    <s v="28-04-2020"/>
    <s v="04"/>
    <s v="2020"/>
    <x v="8"/>
  </r>
  <r>
    <s v="TKT547673"/>
    <x v="3"/>
    <s v="-"/>
    <s v="Account"/>
    <s v="Account Suspension"/>
    <s v="CUST39762"/>
    <s v="In Progress"/>
    <d v="2022-05-06T00:00:00"/>
    <d v="1899-12-30T16:29:00"/>
    <s v="-"/>
    <s v="-"/>
    <s v="-"/>
    <s v="May"/>
    <s v="06-05-2022"/>
    <s v="05"/>
    <s v="2022"/>
    <x v="6"/>
  </r>
  <r>
    <s v="TKT482693"/>
    <x v="27"/>
    <s v="-"/>
    <s v="Account"/>
    <s v="Login Issue"/>
    <s v="CUST85370"/>
    <s v="Open"/>
    <s v="25-08-2024"/>
    <d v="1899-12-30T22:18:13"/>
    <s v="-"/>
    <s v="-"/>
    <s v="-"/>
    <s v="25-08-2024"/>
    <s v="25-08-2024"/>
    <s v="08"/>
    <s v="2024"/>
    <x v="10"/>
  </r>
  <r>
    <s v="TKT355776"/>
    <x v="15"/>
    <s v="-"/>
    <s v="Account"/>
    <s v="Account Suspension"/>
    <s v="CUST83187"/>
    <s v="In Progress"/>
    <s v="21-05-2022"/>
    <d v="1899-12-30T23:44:55"/>
    <s v="-"/>
    <s v="-"/>
    <s v="-"/>
    <s v="21-05-2022"/>
    <s v="21-05-2022"/>
    <s v="05"/>
    <s v="2022"/>
    <x v="13"/>
  </r>
  <r>
    <s v="TKT811815"/>
    <x v="5"/>
    <s v="16-12-2024 15:55:07"/>
    <s v="Technical"/>
    <s v="Hardware Issue"/>
    <s v="CUST61968"/>
    <s v="Resolved"/>
    <d v="2024-03-12T00:00:00"/>
    <d v="1899-12-30T15:55:00"/>
    <s v="16-12-2024"/>
    <d v="1899-12-30T15:55:07"/>
    <s v="-"/>
    <s v="Mar"/>
    <s v="12-03-2024"/>
    <s v="03"/>
    <s v="2024"/>
    <x v="22"/>
  </r>
  <r>
    <s v="TKT348274"/>
    <x v="2"/>
    <d v="2020-06-06T23:16:00"/>
    <s v="Billing"/>
    <s v="Overcharge"/>
    <s v="CUST48222"/>
    <s v="Resolved"/>
    <s v="24-05-2020"/>
    <d v="1899-12-30T23:16:55"/>
    <d v="2020-06-06T00:00:00"/>
    <d v="1899-12-30T23:16:00"/>
    <s v="-"/>
    <s v="24-05-2020"/>
    <s v="24-05-2020"/>
    <s v="05"/>
    <s v="2020"/>
    <x v="13"/>
  </r>
  <r>
    <s v="TKT221779"/>
    <x v="15"/>
    <s v="-"/>
    <s v="Account"/>
    <s v="Account Suspension"/>
    <s v="CUST92662"/>
    <s v="Open"/>
    <d v="2024-07-01T00:00:00"/>
    <d v="1899-12-30T17:09:00"/>
    <s v="-"/>
    <s v="-"/>
    <s v="-"/>
    <s v="Jul"/>
    <s v="01-07-2024"/>
    <s v="07"/>
    <s v="2024"/>
    <x v="14"/>
  </r>
  <r>
    <s v="TKT346585"/>
    <x v="18"/>
    <d v="2021-10-09T10:36:00"/>
    <s v="Account"/>
    <s v="Password Reset"/>
    <s v="CUST16331"/>
    <s v="Resolved"/>
    <s v="18-08-2021"/>
    <d v="1899-12-30T10:36:52"/>
    <d v="2021-10-09T00:00:00"/>
    <d v="1899-12-30T10:36:00"/>
    <s v="-"/>
    <s v="18-08-2021"/>
    <s v="18-08-2021"/>
    <s v="08"/>
    <s v="2021"/>
    <x v="18"/>
  </r>
  <r>
    <s v="TKT824499"/>
    <x v="23"/>
    <s v="25-12-2023 13:58:50"/>
    <s v="Service"/>
    <s v="Service Upgrade"/>
    <s v="CUST28771"/>
    <s v="Resolved"/>
    <d v="2023-04-12T00:00:00"/>
    <d v="1899-12-30T13:58:00"/>
    <s v="25-12-2023"/>
    <d v="1899-12-30T13:58:50"/>
    <s v="-"/>
    <s v="Apr"/>
    <s v="12-04-2023"/>
    <s v="04"/>
    <s v="2023"/>
    <x v="1"/>
  </r>
  <r>
    <s v="TKT394908"/>
    <x v="22"/>
    <s v="-"/>
    <s v="Account"/>
    <s v="Login Issue"/>
    <s v="CUST10847"/>
    <s v="In Progress"/>
    <d v="2020-01-10T00:00:00"/>
    <d v="1899-12-30T03:55:00"/>
    <s v="-"/>
    <s v="-"/>
    <s v="-"/>
    <s v="Jan"/>
    <s v="10-01-2020"/>
    <s v="01"/>
    <s v="2020"/>
    <x v="8"/>
  </r>
  <r>
    <s v="TKT341427"/>
    <x v="32"/>
    <s v="-"/>
    <s v="Technical"/>
    <s v="Software Bug"/>
    <s v="CUST57844"/>
    <s v="Open"/>
    <d v="2024-01-02T00:00:00"/>
    <d v="1899-12-30T22:18:00"/>
    <s v="-"/>
    <s v="-"/>
    <s v="-"/>
    <s v="Jan"/>
    <s v="02-01-2024"/>
    <s v="01"/>
    <s v="2024"/>
    <x v="10"/>
  </r>
  <r>
    <s v="TKT135242"/>
    <x v="5"/>
    <s v="-"/>
    <s v="Technical"/>
    <s v="Hardware Issue"/>
    <s v="CUST44314"/>
    <s v="In Progress"/>
    <d v="2020-02-06T00:00:00"/>
    <d v="1899-12-30T11:03:00"/>
    <s v="-"/>
    <s v="-"/>
    <s v="-"/>
    <s v="Feb"/>
    <s v="06-02-2020"/>
    <s v="02"/>
    <s v="2020"/>
    <x v="21"/>
  </r>
  <r>
    <s v="TKT917748"/>
    <x v="30"/>
    <s v="14-10-2022 19:51:30"/>
    <s v="Billing"/>
    <s v="Overcharge"/>
    <s v="CUST85177"/>
    <s v="Resolved"/>
    <s v="29-09-2022"/>
    <d v="1899-12-30T19:51:30"/>
    <s v="14-10-2022"/>
    <d v="1899-12-30T19:51:30"/>
    <s v="-"/>
    <s v="29-09-2022"/>
    <s v="29-09-2022"/>
    <s v="09"/>
    <s v="2022"/>
    <x v="20"/>
  </r>
  <r>
    <s v="TKT499063"/>
    <x v="32"/>
    <s v="-"/>
    <s v="Technical"/>
    <s v="Software Bug"/>
    <s v="CUST49318"/>
    <s v="Open"/>
    <s v="18-09-2024"/>
    <d v="1899-12-30T15:31:01"/>
    <s v="-"/>
    <s v="-"/>
    <s v="-"/>
    <s v="18-09-2024"/>
    <s v="18-09-2024"/>
    <s v="09"/>
    <s v="2024"/>
    <x v="22"/>
  </r>
  <r>
    <s v="TKT524646"/>
    <x v="29"/>
    <s v="-"/>
    <s v="Service"/>
    <s v="Service Upgrade"/>
    <s v="CUST80699"/>
    <s v="In Progress"/>
    <d v="2024-08-02T00:00:00"/>
    <d v="1899-12-30T04:38:00"/>
    <s v="-"/>
    <s v="-"/>
    <s v="-"/>
    <s v="Aug"/>
    <s v="02-08-2024"/>
    <s v="08"/>
    <s v="2024"/>
    <x v="17"/>
  </r>
  <r>
    <s v="TKT385033"/>
    <x v="28"/>
    <d v="2024-11-08T09:20:00"/>
    <s v="Billing"/>
    <s v="Payment Failure"/>
    <s v="CUST24018"/>
    <s v="Resolved"/>
    <d v="2024-06-08T00:00:00"/>
    <d v="1899-12-30T09:20:00"/>
    <d v="2024-11-08T00:00:00"/>
    <d v="1899-12-30T09:20:00"/>
    <s v="-"/>
    <s v="Jun"/>
    <s v="08-06-2024"/>
    <s v="06"/>
    <s v="2024"/>
    <x v="23"/>
  </r>
  <r>
    <s v="TKT413872"/>
    <x v="8"/>
    <s v="-"/>
    <s v="Technical"/>
    <s v="Network Problem"/>
    <s v="CUST30615"/>
    <s v="Open"/>
    <d v="2023-03-01T00:00:00"/>
    <d v="1899-12-30T16:56:00"/>
    <s v="-"/>
    <s v="-"/>
    <s v="-"/>
    <s v="Mar"/>
    <s v="01-03-2023"/>
    <s v="03"/>
    <s v="2023"/>
    <x v="6"/>
  </r>
  <r>
    <s v="TKT696896"/>
    <x v="3"/>
    <s v="18-11-2021 09:06:43"/>
    <s v="Account"/>
    <s v="Account Suspension"/>
    <s v="CUST30646"/>
    <s v="Resolved"/>
    <s v="16-11-2021"/>
    <d v="1899-12-30T09:06:43"/>
    <s v="18-11-2021"/>
    <d v="1899-12-30T09:06:43"/>
    <s v="-"/>
    <s v="16-11-2021"/>
    <s v="16-11-2021"/>
    <s v="11"/>
    <s v="2021"/>
    <x v="23"/>
  </r>
  <r>
    <s v="TKT334840"/>
    <x v="26"/>
    <s v="-"/>
    <s v="Technical"/>
    <s v="Software Bug"/>
    <s v="CUST53353"/>
    <s v="In Progress"/>
    <d v="2022-02-02T00:00:00"/>
    <d v="1899-12-30T00:29:00"/>
    <s v="-"/>
    <s v="-"/>
    <s v="-"/>
    <s v="Feb"/>
    <s v="02-02-2022"/>
    <s v="02"/>
    <s v="2022"/>
    <x v="2"/>
  </r>
  <r>
    <s v="TKT546232"/>
    <x v="5"/>
    <s v="-"/>
    <s v="Technical"/>
    <s v="Hardware Issue"/>
    <s v="CUST35184"/>
    <s v="In Progress"/>
    <d v="2021-02-06T00:00:00"/>
    <d v="1899-12-30T23:23:00"/>
    <s v="-"/>
    <s v="-"/>
    <s v="-"/>
    <s v="Feb"/>
    <s v="06-02-2021"/>
    <s v="02"/>
    <s v="2021"/>
    <x v="13"/>
  </r>
  <r>
    <s v="TKT140485"/>
    <x v="8"/>
    <s v="-"/>
    <s v="Technical"/>
    <s v="Network Problem"/>
    <s v="CUST12270"/>
    <s v="In Progress"/>
    <d v="2024-03-02T00:00:00"/>
    <d v="1899-12-30T00:44:00"/>
    <s v="-"/>
    <s v="-"/>
    <s v="-"/>
    <s v="Mar"/>
    <s v="02-03-2024"/>
    <s v="03"/>
    <s v="2024"/>
    <x v="2"/>
  </r>
  <r>
    <s v="TKT345918"/>
    <x v="23"/>
    <s v="18-08-2022 06:48:54"/>
    <s v="Service"/>
    <s v="Service Upgrade"/>
    <s v="CUST35923"/>
    <s v="Resolved"/>
    <s v="23-07-2022"/>
    <d v="1899-12-30T06:48:54"/>
    <s v="18-08-2022"/>
    <d v="1899-12-30T06:48:54"/>
    <s v="-"/>
    <s v="23-07-2022"/>
    <s v="23-07-2022"/>
    <s v="07"/>
    <s v="2022"/>
    <x v="15"/>
  </r>
  <r>
    <s v="TKT634882"/>
    <x v="2"/>
    <s v="28-04-2021 22:38:20"/>
    <s v="Billing"/>
    <s v="Overcharge"/>
    <s v="CUST54975"/>
    <s v="Resolved"/>
    <s v="22-04-2021"/>
    <d v="1899-12-30T22:38:20"/>
    <s v="28-04-2021"/>
    <d v="1899-12-30T22:38:20"/>
    <s v="-"/>
    <s v="22-04-2021"/>
    <s v="22-04-2021"/>
    <s v="04"/>
    <s v="2021"/>
    <x v="10"/>
  </r>
  <r>
    <s v="TKT941466"/>
    <x v="28"/>
    <s v="-"/>
    <s v="Billing"/>
    <s v="Payment Failure"/>
    <s v="CUST23468"/>
    <s v="In Progress"/>
    <s v="16-10-2020"/>
    <d v="1899-12-30T11:12:33"/>
    <s v="-"/>
    <s v="-"/>
    <s v="-"/>
    <s v="16-10-2020"/>
    <s v="16-10-2020"/>
    <s v="10"/>
    <s v="2020"/>
    <x v="21"/>
  </r>
  <r>
    <s v="TKT653657"/>
    <x v="22"/>
    <d v="2021-11-09T10:44:00"/>
    <s v="Account"/>
    <s v="Login Issue"/>
    <s v="CUST48774"/>
    <s v="Resolved"/>
    <d v="2021-05-09T00:00:00"/>
    <d v="1899-12-30T10:44:00"/>
    <d v="2021-11-09T00:00:00"/>
    <d v="1899-12-30T10:44:00"/>
    <s v="-"/>
    <s v="May"/>
    <s v="09-05-2021"/>
    <s v="05"/>
    <s v="2021"/>
    <x v="18"/>
  </r>
  <r>
    <s v="TKT558544"/>
    <x v="29"/>
    <s v="-"/>
    <s v="Service"/>
    <s v="Service Upgrade"/>
    <s v="CUST20576"/>
    <s v="Open"/>
    <d v="2020-01-08T00:00:00"/>
    <d v="1899-12-30T19:24:00"/>
    <s v="-"/>
    <s v="-"/>
    <s v="-"/>
    <s v="Jan"/>
    <s v="08-01-2020"/>
    <s v="01"/>
    <s v="2020"/>
    <x v="20"/>
  </r>
  <r>
    <s v="TKT750281"/>
    <x v="31"/>
    <s v="15-02-2020 13:54:17"/>
    <s v="Billing"/>
    <s v="Refund Request"/>
    <s v="CUST45230"/>
    <s v="Resolved"/>
    <s v="23-01-2020"/>
    <d v="1899-12-30T13:54:17"/>
    <s v="15-02-2020"/>
    <d v="1899-12-30T13:54:17"/>
    <s v="-"/>
    <s v="23-01-2020"/>
    <s v="23-01-2020"/>
    <s v="01"/>
    <s v="2020"/>
    <x v="1"/>
  </r>
  <r>
    <s v="TKT251363"/>
    <x v="10"/>
    <d v="2021-07-10T22:52:00"/>
    <s v="Account"/>
    <s v="Password Reset"/>
    <s v="CUST80832"/>
    <s v="Resolved"/>
    <d v="2021-10-09T00:00:00"/>
    <d v="1899-12-30T22:52:00"/>
    <d v="2021-07-10T00:00:00"/>
    <d v="1899-12-30T22:52:00"/>
    <s v="-"/>
    <s v="Oct"/>
    <s v="09-10-2021"/>
    <s v="10"/>
    <s v="2021"/>
    <x v="10"/>
  </r>
  <r>
    <s v="TKT253810"/>
    <x v="19"/>
    <s v="31-08-2022 05:19:13"/>
    <s v="Billing"/>
    <s v="Payment Failure"/>
    <s v="CUST88481"/>
    <s v="Resolved"/>
    <s v="19-08-2022"/>
    <d v="1899-12-30T05:19:13"/>
    <s v="31-08-2022"/>
    <d v="1899-12-30T05:19:13"/>
    <s v="-"/>
    <s v="19-08-2022"/>
    <s v="19-08-2022"/>
    <s v="08"/>
    <s v="2022"/>
    <x v="5"/>
  </r>
  <r>
    <s v="TKT593256"/>
    <x v="3"/>
    <s v="-"/>
    <s v="Account"/>
    <s v="Account Suspension"/>
    <s v="CUST86743"/>
    <s v="Open"/>
    <s v="15-02-2024"/>
    <d v="1899-12-30T13:13:50"/>
    <s v="-"/>
    <s v="-"/>
    <s v="-"/>
    <s v="15-02-2024"/>
    <s v="15-02-2024"/>
    <s v="02"/>
    <s v="2024"/>
    <x v="1"/>
  </r>
  <r>
    <s v="TKT955822"/>
    <x v="19"/>
    <d v="2023-04-04T07:04:00"/>
    <s v="Billing"/>
    <s v="Payment Failure"/>
    <s v="CUST31484"/>
    <s v="Resolved"/>
    <d v="2023-03-04T00:00:00"/>
    <d v="1899-12-30T07:04:00"/>
    <d v="2023-04-04T00:00:00"/>
    <d v="1899-12-30T07:04:00"/>
    <s v="-"/>
    <s v="Mar"/>
    <s v="04-03-2023"/>
    <s v="03"/>
    <s v="2023"/>
    <x v="4"/>
  </r>
  <r>
    <s v="TKT742469"/>
    <x v="25"/>
    <s v="-"/>
    <s v="Service"/>
    <s v="Slow Service"/>
    <s v="CUST79667"/>
    <s v="Open"/>
    <s v="20-06-2022"/>
    <d v="1899-12-30T21:57:17"/>
    <s v="-"/>
    <s v="-"/>
    <s v="-"/>
    <s v="20-06-2022"/>
    <s v="20-06-2022"/>
    <s v="06"/>
    <s v="2022"/>
    <x v="9"/>
  </r>
  <r>
    <s v="TKT295720"/>
    <x v="11"/>
    <d v="2020-02-05T09:24:00"/>
    <s v="Billing"/>
    <s v="Overcharge"/>
    <s v="CUST76450"/>
    <s v="Resolved"/>
    <s v="27-04-2020"/>
    <d v="1899-12-30T09:24:02"/>
    <d v="2020-02-05T00:00:00"/>
    <d v="1899-12-30T09:24:00"/>
    <s v="-"/>
    <s v="27-04-2020"/>
    <s v="27-04-2020"/>
    <s v="04"/>
    <s v="2020"/>
    <x v="23"/>
  </r>
  <r>
    <s v="TKT832539"/>
    <x v="18"/>
    <s v="-"/>
    <s v="Account"/>
    <s v="Password Reset"/>
    <s v="CUST73698"/>
    <s v="Open"/>
    <s v="21-09-2023"/>
    <d v="1899-12-30T06:31:59"/>
    <s v="-"/>
    <s v="-"/>
    <s v="-"/>
    <s v="21-09-2023"/>
    <s v="21-09-2023"/>
    <s v="09"/>
    <s v="2023"/>
    <x v="15"/>
  </r>
  <r>
    <s v="TKT464682"/>
    <x v="9"/>
    <s v="-"/>
    <s v="Technical"/>
    <s v="Hardware Issue"/>
    <s v="CUST14846"/>
    <s v="In Progress"/>
    <s v="15-08-2021"/>
    <d v="1899-12-30T05:50:51"/>
    <s v="-"/>
    <s v="-"/>
    <s v="-"/>
    <s v="15-08-2021"/>
    <s v="15-08-2021"/>
    <s v="08"/>
    <s v="2021"/>
    <x v="5"/>
  </r>
  <r>
    <s v="TKT668723"/>
    <x v="2"/>
    <s v="-"/>
    <s v="Billing"/>
    <s v="Overcharge"/>
    <s v="CUST76175"/>
    <s v="In Progress"/>
    <s v="18-04-2020"/>
    <d v="1899-12-30T18:49:17"/>
    <s v="-"/>
    <s v="-"/>
    <s v="-"/>
    <s v="18-04-2020"/>
    <s v="18-04-2020"/>
    <s v="04"/>
    <s v="2020"/>
    <x v="3"/>
  </r>
  <r>
    <s v="TKT609095"/>
    <x v="24"/>
    <d v="2021-12-05T21:04:00"/>
    <s v="Service"/>
    <s v="Service Outage"/>
    <s v="CUST90613"/>
    <s v="Resolved"/>
    <s v="17-04-2021"/>
    <d v="1899-12-30T21:04:37"/>
    <d v="2021-12-05T00:00:00"/>
    <d v="1899-12-30T21:04:00"/>
    <s v="-"/>
    <s v="17-04-2021"/>
    <s v="17-04-2021"/>
    <s v="04"/>
    <s v="2021"/>
    <x v="9"/>
  </r>
  <r>
    <s v="TKT593539"/>
    <x v="28"/>
    <s v="-"/>
    <s v="Billing"/>
    <s v="Payment Failure"/>
    <s v="CUST53533"/>
    <s v="Open"/>
    <d v="2021-04-08T00:00:00"/>
    <d v="1899-12-30T08:59:00"/>
    <s v="-"/>
    <s v="-"/>
    <s v="-"/>
    <s v="Apr"/>
    <s v="08-04-2021"/>
    <s v="04"/>
    <s v="2021"/>
    <x v="16"/>
  </r>
  <r>
    <s v="TKT333297"/>
    <x v="21"/>
    <s v="-"/>
    <s v="Technical"/>
    <s v="Network Problem"/>
    <s v="CUST79549"/>
    <s v="In Progress"/>
    <d v="2020-01-01T00:00:00"/>
    <d v="1899-12-30T23:50:00"/>
    <s v="-"/>
    <s v="-"/>
    <s v="-"/>
    <s v="Jan"/>
    <s v="01-01-2020"/>
    <s v="01"/>
    <s v="2020"/>
    <x v="13"/>
  </r>
  <r>
    <s v="TKT804730"/>
    <x v="6"/>
    <s v="-"/>
    <s v="Service"/>
    <s v="Service Outage"/>
    <s v="CUST56232"/>
    <s v="Open"/>
    <s v="22-12-2020"/>
    <d v="1899-12-30T21:10:58"/>
    <s v="-"/>
    <s v="-"/>
    <s v="-"/>
    <s v="22-12-2020"/>
    <s v="22-12-2020"/>
    <s v="12"/>
    <s v="2020"/>
    <x v="9"/>
  </r>
  <r>
    <s v="TKT293316"/>
    <x v="25"/>
    <s v="-"/>
    <s v="Service"/>
    <s v="Slow Service"/>
    <s v="CUST68145"/>
    <s v="Open"/>
    <d v="2020-11-08T00:00:00"/>
    <d v="1899-12-30T07:05:00"/>
    <s v="-"/>
    <s v="-"/>
    <s v="-"/>
    <s v="Nov"/>
    <s v="08-11-2020"/>
    <s v="11"/>
    <s v="2020"/>
    <x v="4"/>
  </r>
  <r>
    <s v="TKT327880"/>
    <x v="8"/>
    <s v="-"/>
    <s v="Technical"/>
    <s v="Network Problem"/>
    <s v="CUST60278"/>
    <s v="Open"/>
    <s v="27-08-2021"/>
    <d v="1899-12-30T13:22:56"/>
    <s v="-"/>
    <s v="-"/>
    <s v="-"/>
    <s v="27-08-2021"/>
    <s v="27-08-2021"/>
    <s v="08"/>
    <s v="2021"/>
    <x v="1"/>
  </r>
  <r>
    <s v="TKT230224"/>
    <x v="25"/>
    <s v="-"/>
    <s v="Service"/>
    <s v="Slow Service"/>
    <s v="CUST99950"/>
    <s v="Open"/>
    <d v="2021-09-09T00:00:00"/>
    <d v="1899-12-30T18:07:00"/>
    <s v="-"/>
    <s v="-"/>
    <s v="-"/>
    <s v="Sep"/>
    <s v="09-09-2021"/>
    <s v="09"/>
    <s v="2021"/>
    <x v="3"/>
  </r>
  <r>
    <s v="TKT447641"/>
    <x v="12"/>
    <s v="-"/>
    <s v="Billing"/>
    <s v="Refund Request"/>
    <s v="CUST18828"/>
    <s v="In Progress"/>
    <d v="2022-11-02T00:00:00"/>
    <d v="1899-12-30T16:55:00"/>
    <s v="-"/>
    <s v="-"/>
    <s v="-"/>
    <s v="Nov"/>
    <s v="02-11-2022"/>
    <s v="11"/>
    <s v="2022"/>
    <x v="6"/>
  </r>
  <r>
    <s v="TKT279388"/>
    <x v="9"/>
    <s v="-"/>
    <s v="Technical"/>
    <s v="Hardware Issue"/>
    <s v="CUST29861"/>
    <s v="In Progress"/>
    <d v="2022-09-06T00:00:00"/>
    <d v="1899-12-30T00:20:00"/>
    <s v="-"/>
    <s v="-"/>
    <s v="-"/>
    <s v="Sep"/>
    <s v="06-09-2022"/>
    <s v="09"/>
    <s v="2022"/>
    <x v="2"/>
  </r>
  <r>
    <s v="TKT673466"/>
    <x v="4"/>
    <s v="-"/>
    <s v="Account"/>
    <s v="Password Reset"/>
    <s v="CUST84005"/>
    <s v="In Progress"/>
    <d v="2022-01-07T00:00:00"/>
    <d v="1899-12-30T18:12:00"/>
    <s v="-"/>
    <s v="-"/>
    <s v="-"/>
    <s v="Jan"/>
    <s v="07-01-2022"/>
    <s v="01"/>
    <s v="2022"/>
    <x v="3"/>
  </r>
  <r>
    <s v="TKT152212"/>
    <x v="6"/>
    <s v="-"/>
    <s v="Service"/>
    <s v="Service Outage"/>
    <s v="CUST66319"/>
    <s v="In Progress"/>
    <s v="28-06-2020"/>
    <d v="1899-12-30T09:47:49"/>
    <s v="-"/>
    <s v="-"/>
    <s v="-"/>
    <s v="28-06-2020"/>
    <s v="28-06-2020"/>
    <s v="06"/>
    <s v="2020"/>
    <x v="23"/>
  </r>
  <r>
    <s v="TKT580415"/>
    <x v="9"/>
    <s v="23-08-2022 01:50:52"/>
    <s v="Technical"/>
    <s v="Hardware Issue"/>
    <s v="CUST45992"/>
    <s v="Resolved"/>
    <s v="19-08-2022"/>
    <d v="1899-12-30T01:50:52"/>
    <s v="23-08-2022"/>
    <d v="1899-12-30T01:50:52"/>
    <s v="-"/>
    <s v="19-08-2022"/>
    <s v="19-08-2022"/>
    <s v="08"/>
    <s v="2022"/>
    <x v="12"/>
  </r>
  <r>
    <s v="TKT645284"/>
    <x v="6"/>
    <s v="-"/>
    <s v="Service"/>
    <s v="Service Outage"/>
    <s v="CUST66885"/>
    <s v="In Progress"/>
    <s v="19-07-2023"/>
    <d v="1899-12-30T13:21:05"/>
    <s v="-"/>
    <s v="-"/>
    <s v="-"/>
    <s v="19-07-2023"/>
    <s v="19-07-2023"/>
    <s v="07"/>
    <s v="2023"/>
    <x v="1"/>
  </r>
  <r>
    <s v="TKT557345"/>
    <x v="0"/>
    <s v="-"/>
    <s v="Service"/>
    <s v="Service Outage"/>
    <s v="CUST36722"/>
    <s v="Open"/>
    <d v="2023-05-01T00:00:00"/>
    <d v="1899-12-30T08:18:00"/>
    <s v="-"/>
    <s v="-"/>
    <s v="-"/>
    <s v="May"/>
    <s v="01-05-2023"/>
    <s v="05"/>
    <s v="2023"/>
    <x v="16"/>
  </r>
  <r>
    <s v="TKT909033"/>
    <x v="23"/>
    <s v="-"/>
    <s v="Service"/>
    <s v="Service Upgrade"/>
    <s v="CUST51361"/>
    <s v="In Progress"/>
    <d v="2024-04-05T00:00:00"/>
    <d v="1899-12-30T08:35:00"/>
    <s v="-"/>
    <s v="-"/>
    <s v="-"/>
    <s v="Apr"/>
    <s v="05-04-2024"/>
    <s v="04"/>
    <s v="2024"/>
    <x v="16"/>
  </r>
  <r>
    <s v="TKT876979"/>
    <x v="28"/>
    <s v="-"/>
    <s v="Billing"/>
    <s v="Payment Failure"/>
    <s v="CUST64214"/>
    <s v="In Progress"/>
    <d v="2023-12-04T00:00:00"/>
    <d v="1899-12-30T01:49:00"/>
    <s v="-"/>
    <s v="-"/>
    <s v="-"/>
    <s v="Dec"/>
    <s v="04-12-2023"/>
    <s v="12"/>
    <s v="2023"/>
    <x v="12"/>
  </r>
  <r>
    <s v="TKT926271"/>
    <x v="35"/>
    <s v="-"/>
    <s v="Service"/>
    <s v="Service Upgrade"/>
    <s v="CUST41155"/>
    <s v="Open"/>
    <d v="2023-08-02T00:00:00"/>
    <d v="1899-12-30T22:15:00"/>
    <s v="-"/>
    <s v="-"/>
    <s v="-"/>
    <s v="Aug"/>
    <s v="02-08-2023"/>
    <s v="08"/>
    <s v="2023"/>
    <x v="10"/>
  </r>
  <r>
    <s v="TKT879834"/>
    <x v="1"/>
    <s v="-"/>
    <s v="Billing"/>
    <s v="Refund Request"/>
    <s v="CUST12418"/>
    <s v="In Progress"/>
    <s v="24-08-2022"/>
    <d v="1899-12-30T17:29:18"/>
    <s v="-"/>
    <s v="-"/>
    <s v="-"/>
    <s v="24-08-2022"/>
    <s v="24-08-2022"/>
    <s v="08"/>
    <s v="2022"/>
    <x v="14"/>
  </r>
  <r>
    <s v="TKT228576"/>
    <x v="18"/>
    <s v="17-09-2020 15:54:26"/>
    <s v="Account"/>
    <s v="Password Reset"/>
    <s v="CUST96372"/>
    <s v="Resolved"/>
    <s v="23-08-2020"/>
    <d v="1899-12-30T15:54:26"/>
    <s v="17-09-2020"/>
    <d v="1899-12-30T15:54:26"/>
    <s v="-"/>
    <s v="23-08-2020"/>
    <s v="23-08-2020"/>
    <s v="08"/>
    <s v="2020"/>
    <x v="22"/>
  </r>
  <r>
    <s v="TKT713173"/>
    <x v="18"/>
    <d v="2022-07-11T06:56:00"/>
    <s v="Account"/>
    <s v="Password Reset"/>
    <s v="CUST85564"/>
    <s v="Resolved"/>
    <d v="2022-11-10T00:00:00"/>
    <d v="1899-12-30T06:56:00"/>
    <d v="2022-07-11T00:00:00"/>
    <d v="1899-12-30T06:56:00"/>
    <s v="-"/>
    <s v="Nov"/>
    <s v="10-11-2022"/>
    <s v="11"/>
    <s v="2022"/>
    <x v="15"/>
  </r>
  <r>
    <s v="TKT777048"/>
    <x v="25"/>
    <d v="2021-01-03T20:54:00"/>
    <s v="Service"/>
    <s v="Slow Service"/>
    <s v="CUST24312"/>
    <s v="Resolved"/>
    <d v="2021-12-02T00:00:00"/>
    <d v="1899-12-30T20:54:00"/>
    <d v="2021-01-03T00:00:00"/>
    <d v="1899-12-30T20:54:00"/>
    <s v="-"/>
    <s v="Dec"/>
    <s v="02-12-2021"/>
    <s v="12"/>
    <s v="2021"/>
    <x v="19"/>
  </r>
  <r>
    <s v="TKT398672"/>
    <x v="24"/>
    <s v="30-05-2020 05:56:59"/>
    <s v="Service"/>
    <s v="Service Outage"/>
    <s v="CUST19478"/>
    <s v="Resolved"/>
    <d v="2020-11-05T00:00:00"/>
    <d v="1899-12-30T05:56:00"/>
    <s v="30-05-2020"/>
    <d v="1899-12-30T05:56:59"/>
    <s v="-"/>
    <s v="Nov"/>
    <s v="05-11-2020"/>
    <s v="11"/>
    <s v="2020"/>
    <x v="5"/>
  </r>
  <r>
    <s v="TKT642507"/>
    <x v="34"/>
    <d v="2024-07-10T10:20:00"/>
    <s v="Technical"/>
    <s v="Hardware Issue"/>
    <s v="CUST32610"/>
    <s v="Resolved"/>
    <s v="17-09-2024"/>
    <d v="1899-12-30T10:20:11"/>
    <d v="2024-07-10T00:00:00"/>
    <d v="1899-12-30T10:20:00"/>
    <s v="-"/>
    <s v="17-09-2024"/>
    <s v="17-09-2024"/>
    <s v="09"/>
    <s v="2024"/>
    <x v="18"/>
  </r>
  <r>
    <s v="TKT863648"/>
    <x v="11"/>
    <s v="-"/>
    <s v="Billing"/>
    <s v="Overcharge"/>
    <s v="CUST85010"/>
    <s v="Open"/>
    <d v="2023-03-07T00:00:00"/>
    <d v="1899-12-30T19:26:00"/>
    <s v="-"/>
    <s v="-"/>
    <s v="-"/>
    <s v="Mar"/>
    <s v="07-03-2023"/>
    <s v="03"/>
    <s v="2023"/>
    <x v="20"/>
  </r>
  <r>
    <s v="TKT836292"/>
    <x v="29"/>
    <s v="-"/>
    <s v="Service"/>
    <s v="Service Upgrade"/>
    <s v="CUST88731"/>
    <s v="Open"/>
    <d v="2024-09-10T00:00:00"/>
    <d v="1899-12-30T15:02:00"/>
    <s v="-"/>
    <s v="-"/>
    <s v="-"/>
    <s v="Sep"/>
    <s v="10-09-2024"/>
    <s v="09"/>
    <s v="2024"/>
    <x v="22"/>
  </r>
  <r>
    <s v="TKT803498"/>
    <x v="28"/>
    <d v="2024-06-03T09:16:00"/>
    <s v="Billing"/>
    <s v="Payment Failure"/>
    <s v="CUST98349"/>
    <s v="Resolved"/>
    <s v="19-02-2024"/>
    <d v="1899-12-30T09:16:47"/>
    <d v="2024-06-03T00:00:00"/>
    <d v="1899-12-30T09:16:00"/>
    <s v="-"/>
    <s v="19-02-2024"/>
    <s v="19-02-2024"/>
    <s v="02"/>
    <s v="2024"/>
    <x v="23"/>
  </r>
  <r>
    <s v="TKT703370"/>
    <x v="24"/>
    <s v="-"/>
    <s v="Service"/>
    <s v="Service Outage"/>
    <s v="CUST73227"/>
    <s v="In Progress"/>
    <s v="20-12-2022"/>
    <d v="1899-12-30T05:54:47"/>
    <s v="-"/>
    <s v="-"/>
    <s v="-"/>
    <s v="20-12-2022"/>
    <s v="20-12-2022"/>
    <s v="12"/>
    <s v="2022"/>
    <x v="5"/>
  </r>
  <r>
    <s v="TKT875574"/>
    <x v="24"/>
    <d v="2022-07-04T19:12:00"/>
    <s v="Service"/>
    <s v="Service Outage"/>
    <s v="CUST99104"/>
    <s v="Resolved"/>
    <d v="2022-11-03T00:00:00"/>
    <d v="1899-12-30T19:12:00"/>
    <d v="2022-07-04T00:00:00"/>
    <d v="1899-12-30T19:12:00"/>
    <s v="-"/>
    <s v="Nov"/>
    <s v="03-11-2022"/>
    <s v="11"/>
    <s v="2022"/>
    <x v="20"/>
  </r>
  <r>
    <s v="TKT554390"/>
    <x v="9"/>
    <s v="-"/>
    <s v="Technical"/>
    <s v="Hardware Issue"/>
    <s v="CUST92743"/>
    <s v="In Progress"/>
    <d v="2021-04-07T00:00:00"/>
    <d v="1899-12-30T07:35:00"/>
    <s v="-"/>
    <s v="-"/>
    <s v="-"/>
    <s v="Apr"/>
    <s v="07-04-2021"/>
    <s v="04"/>
    <s v="2021"/>
    <x v="4"/>
  </r>
  <r>
    <s v="TKT387128"/>
    <x v="24"/>
    <s v="-"/>
    <s v="Service"/>
    <s v="Service Outage"/>
    <s v="CUST75491"/>
    <s v="Open"/>
    <d v="2024-03-05T00:00:00"/>
    <d v="1899-12-30T03:52:00"/>
    <s v="-"/>
    <s v="-"/>
    <s v="-"/>
    <s v="Mar"/>
    <s v="05-03-2024"/>
    <s v="03"/>
    <s v="2024"/>
    <x v="8"/>
  </r>
  <r>
    <s v="TKT110738"/>
    <x v="28"/>
    <s v="21-02-2022 22:16:37"/>
    <s v="Billing"/>
    <s v="Payment Failure"/>
    <s v="CUST28638"/>
    <s v="Resolved"/>
    <s v="19-02-2022"/>
    <d v="1899-12-30T22:16:37"/>
    <s v="21-02-2022"/>
    <d v="1899-12-30T22:16:37"/>
    <s v="-"/>
    <s v="19-02-2022"/>
    <s v="19-02-2022"/>
    <s v="02"/>
    <s v="2022"/>
    <x v="10"/>
  </r>
  <r>
    <s v="TKT653590"/>
    <x v="31"/>
    <s v="-"/>
    <s v="Billing"/>
    <s v="Refund Request"/>
    <s v="CUST31046"/>
    <s v="Open"/>
    <s v="24-11-2024"/>
    <d v="1899-12-30T03:40:25"/>
    <s v="-"/>
    <s v="-"/>
    <s v="-"/>
    <s v="24-11-2024"/>
    <s v="24-11-2024"/>
    <s v="11"/>
    <s v="2024"/>
    <x v="8"/>
  </r>
  <r>
    <s v="TKT294369"/>
    <x v="21"/>
    <d v="2022-10-10T13:11:00"/>
    <s v="Technical"/>
    <s v="Network Problem"/>
    <s v="CUST20801"/>
    <s v="Resolved"/>
    <d v="2022-02-10T00:00:00"/>
    <d v="1899-12-30T13:11:00"/>
    <d v="2022-10-10T00:00:00"/>
    <d v="1899-12-30T13:11:00"/>
    <s v="-"/>
    <s v="Feb"/>
    <s v="10-02-2022"/>
    <s v="02"/>
    <s v="2022"/>
    <x v="1"/>
  </r>
  <r>
    <s v="TKT486401"/>
    <x v="28"/>
    <d v="2022-06-01T04:48:00"/>
    <s v="Billing"/>
    <s v="Payment Failure"/>
    <s v="CUST28644"/>
    <s v="Resolved"/>
    <s v="30-12-2021"/>
    <d v="1899-12-30T04:48:33"/>
    <d v="2022-06-01T00:00:00"/>
    <d v="1899-12-30T04:48:00"/>
    <s v="-"/>
    <s v="30-12-2021"/>
    <s v="30-12-2021"/>
    <s v="12"/>
    <s v="2021"/>
    <x v="17"/>
  </r>
  <r>
    <s v="TKT822524"/>
    <x v="23"/>
    <s v="-"/>
    <s v="Service"/>
    <s v="Service Upgrade"/>
    <s v="CUST89314"/>
    <s v="In Progress"/>
    <s v="13-12-2022"/>
    <d v="1899-12-30T02:37:35"/>
    <s v="-"/>
    <s v="-"/>
    <s v="-"/>
    <s v="13-12-2022"/>
    <s v="13-12-2022"/>
    <s v="12"/>
    <s v="2022"/>
    <x v="7"/>
  </r>
  <r>
    <s v="TKT339571"/>
    <x v="13"/>
    <s v="19-07-2020 15:47:27"/>
    <s v="Account"/>
    <s v="Account Suspension"/>
    <s v="CUST25765"/>
    <s v="Resolved"/>
    <d v="2020-06-07T00:00:00"/>
    <d v="1899-12-30T15:47:00"/>
    <s v="19-07-2020"/>
    <d v="1899-12-30T15:47:27"/>
    <s v="-"/>
    <s v="Jun"/>
    <s v="07-06-2020"/>
    <s v="06"/>
    <s v="2020"/>
    <x v="22"/>
  </r>
  <r>
    <s v="TKT347565"/>
    <x v="24"/>
    <s v="-"/>
    <s v="Service"/>
    <s v="Service Outage"/>
    <s v="CUST26631"/>
    <s v="In Progress"/>
    <s v="30-08-2022"/>
    <d v="1899-12-30T10:55:04"/>
    <s v="-"/>
    <s v="-"/>
    <s v="-"/>
    <s v="30-08-2022"/>
    <s v="30-08-2022"/>
    <s v="08"/>
    <s v="2022"/>
    <x v="18"/>
  </r>
  <r>
    <s v="TKT320548"/>
    <x v="9"/>
    <s v="-"/>
    <s v="Technical"/>
    <s v="Hardware Issue"/>
    <s v="CUST69666"/>
    <s v="In Progress"/>
    <s v="26-01-2022"/>
    <d v="1899-12-30T00:35:59"/>
    <s v="-"/>
    <s v="-"/>
    <s v="-"/>
    <s v="26-01-2022"/>
    <s v="26-01-2022"/>
    <s v="01"/>
    <s v="2022"/>
    <x v="2"/>
  </r>
  <r>
    <s v="TKT398592"/>
    <x v="11"/>
    <s v="-"/>
    <s v="Billing"/>
    <s v="Overcharge"/>
    <s v="CUST46661"/>
    <s v="Open"/>
    <s v="30-01-2023"/>
    <d v="1899-12-30T12:34:58"/>
    <s v="-"/>
    <s v="-"/>
    <s v="-"/>
    <s v="30-01-2023"/>
    <s v="30-01-2023"/>
    <s v="01"/>
    <s v="2023"/>
    <x v="0"/>
  </r>
  <r>
    <s v="TKT825971"/>
    <x v="31"/>
    <s v="-"/>
    <s v="Billing"/>
    <s v="Refund Request"/>
    <s v="CUST90285"/>
    <s v="Open"/>
    <d v="2021-02-03T00:00:00"/>
    <d v="1899-12-30T03:13:00"/>
    <s v="-"/>
    <s v="-"/>
    <s v="-"/>
    <s v="Feb"/>
    <s v="03-02-2021"/>
    <s v="02"/>
    <s v="2021"/>
    <x v="8"/>
  </r>
  <r>
    <s v="TKT840136"/>
    <x v="17"/>
    <s v="-"/>
    <s v="Service"/>
    <s v="Slow Service"/>
    <s v="CUST52712"/>
    <s v="Open"/>
    <d v="2023-08-11T00:00:00"/>
    <d v="1899-12-30T18:28:00"/>
    <s v="-"/>
    <s v="-"/>
    <s v="-"/>
    <s v="Aug"/>
    <s v="11-08-2023"/>
    <s v="08"/>
    <s v="2023"/>
    <x v="3"/>
  </r>
  <r>
    <s v="TKT484076"/>
    <x v="27"/>
    <s v="-"/>
    <s v="Account"/>
    <s v="Login Issue"/>
    <s v="CUST81150"/>
    <s v="Open"/>
    <d v="2020-01-02T00:00:00"/>
    <d v="1899-12-30T10:12:00"/>
    <s v="-"/>
    <s v="-"/>
    <s v="-"/>
    <s v="Jan"/>
    <s v="02-01-2020"/>
    <s v="01"/>
    <s v="2020"/>
    <x v="18"/>
  </r>
  <r>
    <s v="TKT785597"/>
    <x v="15"/>
    <s v="18-02-2020 04:20:34"/>
    <s v="Account"/>
    <s v="Account Suspension"/>
    <s v="CUST90981"/>
    <s v="Resolved"/>
    <s v="19-01-2020"/>
    <d v="1899-12-30T04:20:34"/>
    <s v="18-02-2020"/>
    <d v="1899-12-30T04:20:34"/>
    <s v="-"/>
    <s v="19-01-2020"/>
    <s v="19-01-2020"/>
    <s v="01"/>
    <s v="2020"/>
    <x v="17"/>
  </r>
  <r>
    <s v="TKT843101"/>
    <x v="15"/>
    <s v="-"/>
    <s v="Account"/>
    <s v="Account Suspension"/>
    <s v="CUST18076"/>
    <s v="In Progress"/>
    <s v="30-01-2024"/>
    <d v="1899-12-30T15:23:22"/>
    <s v="-"/>
    <s v="-"/>
    <s v="-"/>
    <s v="30-01-2024"/>
    <s v="30-01-2024"/>
    <s v="01"/>
    <s v="2024"/>
    <x v="22"/>
  </r>
  <r>
    <s v="TKT468281"/>
    <x v="14"/>
    <s v="-"/>
    <s v="Service"/>
    <s v="Slow Service"/>
    <s v="CUST54611"/>
    <s v="Open"/>
    <s v="22-01-2020"/>
    <d v="1899-12-30T06:24:55"/>
    <s v="-"/>
    <s v="-"/>
    <s v="-"/>
    <s v="22-01-2020"/>
    <s v="22-01-2020"/>
    <s v="01"/>
    <s v="2020"/>
    <x v="15"/>
  </r>
  <r>
    <s v="TKT776564"/>
    <x v="10"/>
    <s v="-"/>
    <s v="Account"/>
    <s v="Password Reset"/>
    <s v="CUST21611"/>
    <s v="In Progress"/>
    <s v="22-04-2020"/>
    <d v="1899-12-30T14:37:05"/>
    <s v="-"/>
    <s v="-"/>
    <s v="-"/>
    <s v="22-04-2020"/>
    <s v="22-04-2020"/>
    <s v="04"/>
    <s v="2020"/>
    <x v="11"/>
  </r>
  <r>
    <s v="TKT129966"/>
    <x v="14"/>
    <s v="-"/>
    <s v="Service"/>
    <s v="Slow Service"/>
    <s v="CUST86730"/>
    <s v="In Progress"/>
    <s v="14-10-2024"/>
    <d v="1899-12-30T07:49:00"/>
    <s v="-"/>
    <s v="-"/>
    <s v="-"/>
    <s v="14-10-2024"/>
    <s v="14-10-2024"/>
    <s v="10"/>
    <s v="2024"/>
    <x v="4"/>
  </r>
  <r>
    <s v="TKT292113"/>
    <x v="19"/>
    <s v="22-06-2024 05:21:45"/>
    <s v="Billing"/>
    <s v="Payment Failure"/>
    <s v="CUST81043"/>
    <s v="Resolved"/>
    <s v="26-05-2024"/>
    <d v="1899-12-30T05:21:45"/>
    <s v="22-06-2024"/>
    <d v="1899-12-30T05:21:45"/>
    <s v="-"/>
    <s v="26-05-2024"/>
    <s v="26-05-2024"/>
    <s v="05"/>
    <s v="2024"/>
    <x v="5"/>
  </r>
  <r>
    <s v="TKT671284"/>
    <x v="19"/>
    <s v="-"/>
    <s v="Billing"/>
    <s v="Payment Failure"/>
    <s v="CUST34992"/>
    <s v="Open"/>
    <d v="2023-10-03T00:00:00"/>
    <d v="1899-12-30T05:10:00"/>
    <s v="-"/>
    <s v="-"/>
    <s v="-"/>
    <s v="Oct"/>
    <s v="03-10-2023"/>
    <s v="10"/>
    <s v="2023"/>
    <x v="5"/>
  </r>
  <r>
    <s v="TKT462404"/>
    <x v="24"/>
    <s v="-"/>
    <s v="Service"/>
    <s v="Service Outage"/>
    <s v="CUST93603"/>
    <s v="Open"/>
    <s v="13-08-2022"/>
    <d v="1899-12-30T18:51:54"/>
    <s v="-"/>
    <s v="-"/>
    <s v="-"/>
    <s v="13-08-2022"/>
    <s v="13-08-2022"/>
    <s v="08"/>
    <s v="2022"/>
    <x v="3"/>
  </r>
  <r>
    <s v="TKT489610"/>
    <x v="9"/>
    <d v="2022-01-01T04:10:00"/>
    <s v="Technical"/>
    <s v="Hardware Issue"/>
    <s v="CUST26432"/>
    <s v="Resolved"/>
    <s v="27-12-2021"/>
    <d v="1899-12-30T04:10:09"/>
    <d v="2022-01-01T00:00:00"/>
    <d v="1899-12-30T04:10:00"/>
    <s v="-"/>
    <s v="27-12-2021"/>
    <s v="27-12-2021"/>
    <s v="12"/>
    <s v="2021"/>
    <x v="17"/>
  </r>
  <r>
    <s v="TKT289686"/>
    <x v="24"/>
    <s v="-"/>
    <s v="Service"/>
    <s v="Service Outage"/>
    <s v="CUST94649"/>
    <s v="In Progress"/>
    <d v="2020-08-08T00:00:00"/>
    <d v="1899-12-30T20:10:00"/>
    <s v="-"/>
    <s v="-"/>
    <s v="-"/>
    <s v="Aug"/>
    <s v="08-08-2020"/>
    <s v="08"/>
    <s v="2020"/>
    <x v="19"/>
  </r>
  <r>
    <s v="TKT331324"/>
    <x v="0"/>
    <s v="-"/>
    <s v="Service"/>
    <s v="Service Outage"/>
    <s v="CUST22734"/>
    <s v="In Progress"/>
    <d v="2020-06-05T00:00:00"/>
    <d v="1899-12-30T08:10:00"/>
    <s v="-"/>
    <s v="-"/>
    <s v="-"/>
    <s v="Jun"/>
    <s v="05-06-2020"/>
    <s v="06"/>
    <s v="2020"/>
    <x v="16"/>
  </r>
  <r>
    <s v="TKT952254"/>
    <x v="7"/>
    <s v="16-05-2022 21:40:17"/>
    <s v="Technical"/>
    <s v="Software Bug"/>
    <s v="CUST21059"/>
    <s v="Resolved"/>
    <s v="25-04-2022"/>
    <d v="1899-12-30T21:40:17"/>
    <s v="16-05-2022"/>
    <d v="1899-12-30T21:40:17"/>
    <s v="-"/>
    <s v="25-04-2022"/>
    <s v="25-04-2022"/>
    <s v="04"/>
    <s v="2022"/>
    <x v="9"/>
  </r>
  <r>
    <s v="TKT556531"/>
    <x v="27"/>
    <s v="-"/>
    <s v="Account"/>
    <s v="Login Issue"/>
    <s v="CUST72585"/>
    <s v="Open"/>
    <d v="2020-07-06T00:00:00"/>
    <d v="1899-12-30T14:18:00"/>
    <s v="-"/>
    <s v="-"/>
    <s v="-"/>
    <s v="Jul"/>
    <s v="06-07-2020"/>
    <s v="07"/>
    <s v="2020"/>
    <x v="11"/>
  </r>
  <r>
    <s v="TKT527851"/>
    <x v="17"/>
    <s v="-"/>
    <s v="Service"/>
    <s v="Slow Service"/>
    <s v="CUST40862"/>
    <s v="Open"/>
    <s v="16-05-2020"/>
    <d v="1899-12-30T03:21:29"/>
    <s v="-"/>
    <s v="-"/>
    <s v="-"/>
    <s v="16-05-2020"/>
    <s v="16-05-2020"/>
    <s v="05"/>
    <s v="2020"/>
    <x v="8"/>
  </r>
  <r>
    <s v="TKT111501"/>
    <x v="35"/>
    <s v="-"/>
    <s v="Service"/>
    <s v="Service Upgrade"/>
    <s v="CUST45342"/>
    <s v="Open"/>
    <s v="16-02-2024"/>
    <d v="1899-12-30T04:32:06"/>
    <s v="-"/>
    <s v="-"/>
    <s v="-"/>
    <s v="16-02-2024"/>
    <s v="16-02-2024"/>
    <s v="02"/>
    <s v="2024"/>
    <x v="17"/>
  </r>
  <r>
    <s v="TKT265723"/>
    <x v="8"/>
    <s v="24-01-2022 01:18:41"/>
    <s v="Technical"/>
    <s v="Network Problem"/>
    <s v="CUST37469"/>
    <s v="Resolved"/>
    <s v="26-12-2021"/>
    <d v="1899-12-30T01:18:41"/>
    <s v="24-01-2022"/>
    <d v="1899-12-30T01:18:41"/>
    <s v="-"/>
    <s v="26-12-2021"/>
    <s v="26-12-2021"/>
    <s v="12"/>
    <s v="2021"/>
    <x v="12"/>
  </r>
  <r>
    <s v="TKT530862"/>
    <x v="13"/>
    <d v="2023-01-05T16:43:00"/>
    <s v="Account"/>
    <s v="Account Suspension"/>
    <s v="CUST91019"/>
    <s v="Resolved"/>
    <s v="19-04-2023"/>
    <d v="1899-12-30T16:43:20"/>
    <d v="2023-01-05T00:00:00"/>
    <d v="1899-12-30T16:43:00"/>
    <s v="-"/>
    <s v="19-04-2023"/>
    <s v="19-04-2023"/>
    <s v="04"/>
    <s v="2023"/>
    <x v="6"/>
  </r>
  <r>
    <s v="TKT651109"/>
    <x v="16"/>
    <s v="-"/>
    <s v="Account"/>
    <s v="Login Issue"/>
    <s v="CUST36340"/>
    <s v="In Progress"/>
    <s v="27-07-2024"/>
    <d v="1899-12-30T21:36:10"/>
    <s v="-"/>
    <s v="-"/>
    <s v="-"/>
    <s v="27-07-2024"/>
    <s v="27-07-2024"/>
    <s v="07"/>
    <s v="2024"/>
    <x v="9"/>
  </r>
  <r>
    <s v="TKT284866"/>
    <x v="34"/>
    <s v="-"/>
    <s v="Technical"/>
    <s v="Hardware Issue"/>
    <s v="CUST29243"/>
    <s v="Open"/>
    <d v="2023-08-12T00:00:00"/>
    <d v="1899-12-30T11:07:00"/>
    <s v="-"/>
    <s v="-"/>
    <s v="-"/>
    <s v="Aug"/>
    <s v="12-08-2023"/>
    <s v="08"/>
    <s v="2023"/>
    <x v="21"/>
  </r>
  <r>
    <s v="TKT185595"/>
    <x v="27"/>
    <s v="-"/>
    <s v="Account"/>
    <s v="Login Issue"/>
    <s v="CUST26889"/>
    <s v="Open"/>
    <s v="13-11-2023"/>
    <d v="1899-12-30T10:55:46"/>
    <s v="-"/>
    <s v="-"/>
    <s v="-"/>
    <s v="13-11-2023"/>
    <s v="13-11-2023"/>
    <s v="11"/>
    <s v="2023"/>
    <x v="18"/>
  </r>
  <r>
    <s v="TKT799784"/>
    <x v="11"/>
    <s v="28-09-2022 06:09:18"/>
    <s v="Billing"/>
    <s v="Overcharge"/>
    <s v="CUST77947"/>
    <s v="Resolved"/>
    <s v="13-09-2022"/>
    <d v="1899-12-30T06:09:18"/>
    <s v="28-09-2022"/>
    <d v="1899-12-30T06:09:18"/>
    <s v="-"/>
    <s v="13-09-2022"/>
    <s v="13-09-2022"/>
    <s v="09"/>
    <s v="2022"/>
    <x v="15"/>
  </r>
  <r>
    <s v="TKT134949"/>
    <x v="21"/>
    <s v="-"/>
    <s v="Technical"/>
    <s v="Network Problem"/>
    <s v="CUST40375"/>
    <s v="In Progress"/>
    <s v="28-01-2023"/>
    <d v="1899-12-30T00:00:07"/>
    <s v="-"/>
    <s v="-"/>
    <s v="-"/>
    <s v="28-01-2023"/>
    <s v="28-01-2023"/>
    <s v="01"/>
    <s v="2023"/>
    <x v="2"/>
  </r>
  <r>
    <s v="TKT957514"/>
    <x v="14"/>
    <s v="-"/>
    <s v="Service"/>
    <s v="Slow Service"/>
    <s v="CUST36136"/>
    <s v="Open"/>
    <s v="30-03-2024"/>
    <d v="1899-12-30T09:32:46"/>
    <s v="-"/>
    <s v="-"/>
    <s v="-"/>
    <s v="30-03-2024"/>
    <s v="30-03-2024"/>
    <s v="03"/>
    <s v="2024"/>
    <x v="23"/>
  </r>
  <r>
    <s v="TKT935941"/>
    <x v="16"/>
    <s v="24-06-2022 00:22:49"/>
    <s v="Account"/>
    <s v="Login Issue"/>
    <s v="CUST88518"/>
    <s v="Resolved"/>
    <d v="2022-10-06T00:00:00"/>
    <d v="1899-12-30T00:22:00"/>
    <s v="24-06-2022"/>
    <d v="1899-12-30T00:22:49"/>
    <s v="-"/>
    <s v="Oct"/>
    <s v="06-10-2022"/>
    <s v="10"/>
    <s v="2022"/>
    <x v="2"/>
  </r>
  <r>
    <s v="TKT756087"/>
    <x v="29"/>
    <s v="-"/>
    <s v="Service"/>
    <s v="Service Upgrade"/>
    <s v="CUST97463"/>
    <s v="Open"/>
    <s v="28-04-2023"/>
    <d v="1899-12-30T19:22:55"/>
    <s v="-"/>
    <s v="-"/>
    <s v="-"/>
    <s v="28-04-2023"/>
    <s v="28-04-2023"/>
    <s v="04"/>
    <s v="2023"/>
    <x v="20"/>
  </r>
  <r>
    <s v="TKT102638"/>
    <x v="7"/>
    <s v="-"/>
    <s v="Technical"/>
    <s v="Software Bug"/>
    <s v="CUST62735"/>
    <s v="Open"/>
    <s v="13-12-2023"/>
    <d v="1899-12-30T22:07:33"/>
    <s v="-"/>
    <s v="-"/>
    <s v="-"/>
    <s v="13-12-2023"/>
    <s v="13-12-2023"/>
    <s v="12"/>
    <s v="2023"/>
    <x v="10"/>
  </r>
  <r>
    <s v="TKT376714"/>
    <x v="4"/>
    <s v="-"/>
    <s v="Account"/>
    <s v="Password Reset"/>
    <s v="CUST45094"/>
    <s v="In Progress"/>
    <d v="2022-06-03T00:00:00"/>
    <d v="1899-12-30T11:02:00"/>
    <s v="-"/>
    <s v="-"/>
    <s v="-"/>
    <s v="Jun"/>
    <s v="03-06-2022"/>
    <s v="06"/>
    <s v="2022"/>
    <x v="21"/>
  </r>
  <r>
    <s v="TKT143455"/>
    <x v="35"/>
    <s v="13-06-2023 00:52:48"/>
    <s v="Service"/>
    <s v="Service Upgrade"/>
    <s v="CUST20753"/>
    <s v="Resolved"/>
    <d v="2023-11-06T00:00:00"/>
    <d v="1899-12-30T00:52:00"/>
    <s v="13-06-2023"/>
    <d v="1899-12-30T00:52:48"/>
    <s v="-"/>
    <s v="Nov"/>
    <s v="06-11-2023"/>
    <s v="11"/>
    <s v="2023"/>
    <x v="2"/>
  </r>
  <r>
    <s v="TKT571537"/>
    <x v="29"/>
    <s v="-"/>
    <s v="Service"/>
    <s v="Service Upgrade"/>
    <s v="CUST93238"/>
    <s v="In Progress"/>
    <s v="27-01-2024"/>
    <d v="1899-12-30T13:42:23"/>
    <s v="-"/>
    <s v="-"/>
    <s v="-"/>
    <s v="27-01-2024"/>
    <s v="27-01-2024"/>
    <s v="01"/>
    <s v="2024"/>
    <x v="1"/>
  </r>
  <r>
    <s v="TKT428174"/>
    <x v="6"/>
    <s v="-"/>
    <s v="Service"/>
    <s v="Service Outage"/>
    <s v="CUST29521"/>
    <s v="In Progress"/>
    <s v="24-01-2023"/>
    <d v="1899-12-30T04:12:33"/>
    <s v="-"/>
    <s v="-"/>
    <s v="-"/>
    <s v="24-01-2023"/>
    <s v="24-01-2023"/>
    <s v="01"/>
    <s v="2023"/>
    <x v="17"/>
  </r>
  <r>
    <s v="TKT635058"/>
    <x v="30"/>
    <s v="-"/>
    <s v="Billing"/>
    <s v="Overcharge"/>
    <s v="CUST76249"/>
    <s v="Open"/>
    <s v="20-07-2023"/>
    <d v="1899-12-30T22:31:20"/>
    <s v="-"/>
    <s v="-"/>
    <s v="-"/>
    <s v="20-07-2023"/>
    <s v="20-07-2023"/>
    <s v="07"/>
    <s v="2023"/>
    <x v="10"/>
  </r>
  <r>
    <s v="TKT524101"/>
    <x v="15"/>
    <s v="-"/>
    <s v="Account"/>
    <s v="Account Suspension"/>
    <s v="CUST94623"/>
    <s v="Open"/>
    <s v="21-08-2024"/>
    <d v="1899-12-30T07:15:32"/>
    <s v="-"/>
    <s v="-"/>
    <s v="-"/>
    <s v="21-08-2024"/>
    <s v="21-08-2024"/>
    <s v="08"/>
    <s v="2024"/>
    <x v="4"/>
  </r>
  <r>
    <s v="TKT766737"/>
    <x v="6"/>
    <s v="-"/>
    <s v="Service"/>
    <s v="Service Outage"/>
    <s v="CUST64799"/>
    <s v="Open"/>
    <s v="28-05-2021"/>
    <d v="1899-12-30T11:53:45"/>
    <s v="-"/>
    <s v="-"/>
    <s v="-"/>
    <s v="28-05-2021"/>
    <s v="28-05-2021"/>
    <s v="05"/>
    <s v="2021"/>
    <x v="21"/>
  </r>
  <r>
    <s v="TKT370532"/>
    <x v="9"/>
    <d v="2024-02-10T19:27:00"/>
    <s v="Technical"/>
    <s v="Hardware Issue"/>
    <s v="CUST88810"/>
    <s v="Resolved"/>
    <d v="2024-01-10T00:00:00"/>
    <d v="1899-12-30T19:27:00"/>
    <d v="2024-02-10T00:00:00"/>
    <d v="1899-12-30T19:27:00"/>
    <s v="-"/>
    <s v="Jan"/>
    <s v="10-01-2024"/>
    <s v="01"/>
    <s v="2024"/>
    <x v="20"/>
  </r>
  <r>
    <s v="TKT259711"/>
    <x v="0"/>
    <s v="-"/>
    <s v="Service"/>
    <s v="Service Outage"/>
    <s v="CUST85782"/>
    <s v="In Progress"/>
    <s v="23-03-2020"/>
    <d v="1899-12-30T00:49:46"/>
    <s v="-"/>
    <s v="-"/>
    <s v="-"/>
    <s v="23-03-2020"/>
    <s v="23-03-2020"/>
    <s v="03"/>
    <s v="2020"/>
    <x v="2"/>
  </r>
  <r>
    <s v="TKT183532"/>
    <x v="23"/>
    <s v="-"/>
    <s v="Service"/>
    <s v="Service Upgrade"/>
    <s v="CUST28378"/>
    <s v="In Progress"/>
    <d v="2021-10-06T00:00:00"/>
    <d v="1899-12-30T17:09:00"/>
    <s v="-"/>
    <s v="-"/>
    <s v="-"/>
    <s v="Oct"/>
    <s v="06-10-2021"/>
    <s v="10"/>
    <s v="2021"/>
    <x v="14"/>
  </r>
  <r>
    <s v="TKT950381"/>
    <x v="5"/>
    <d v="2021-07-06T14:34:00"/>
    <s v="Technical"/>
    <s v="Hardware Issue"/>
    <s v="CUST49098"/>
    <s v="Resolved"/>
    <s v="16-05-2021"/>
    <d v="1899-12-30T14:34:59"/>
    <d v="2021-07-06T00:00:00"/>
    <d v="1899-12-30T14:34:00"/>
    <s v="-"/>
    <s v="16-05-2021"/>
    <s v="16-05-2021"/>
    <s v="05"/>
    <s v="2021"/>
    <x v="11"/>
  </r>
  <r>
    <s v="TKT259935"/>
    <x v="19"/>
    <s v="-"/>
    <s v="Billing"/>
    <s v="Payment Failure"/>
    <s v="CUST70101"/>
    <s v="Open"/>
    <s v="16-07-2020"/>
    <d v="1899-12-30T19:35:59"/>
    <s v="-"/>
    <s v="-"/>
    <s v="-"/>
    <s v="16-07-2020"/>
    <s v="16-07-2020"/>
    <s v="07"/>
    <s v="2020"/>
    <x v="20"/>
  </r>
  <r>
    <s v="TKT489220"/>
    <x v="17"/>
    <s v="22-11-2022 08:08:48"/>
    <s v="Service"/>
    <s v="Slow Service"/>
    <s v="CUST42604"/>
    <s v="Resolved"/>
    <d v="2022-09-11T00:00:00"/>
    <d v="1899-12-30T08:08:00"/>
    <s v="22-11-2022"/>
    <d v="1899-12-30T08:08:48"/>
    <s v="-"/>
    <s v="Sep"/>
    <s v="11-09-2022"/>
    <s v="09"/>
    <s v="2022"/>
    <x v="16"/>
  </r>
  <r>
    <s v="TKT970711"/>
    <x v="26"/>
    <d v="2022-02-05T13:17:00"/>
    <s v="Technical"/>
    <s v="Software Bug"/>
    <s v="CUST90407"/>
    <s v="Resolved"/>
    <d v="2022-03-04T00:00:00"/>
    <d v="1899-12-30T13:17:00"/>
    <d v="2022-02-05T00:00:00"/>
    <d v="1899-12-30T13:17:00"/>
    <s v="-"/>
    <s v="Mar"/>
    <s v="04-03-2022"/>
    <s v="03"/>
    <s v="2022"/>
    <x v="1"/>
  </r>
  <r>
    <s v="TKT825828"/>
    <x v="8"/>
    <s v="-"/>
    <s v="Technical"/>
    <s v="Network Problem"/>
    <s v="CUST36443"/>
    <s v="In Progress"/>
    <d v="2022-03-10T00:00:00"/>
    <d v="1899-12-30T12:36:00"/>
    <s v="-"/>
    <s v="-"/>
    <s v="-"/>
    <s v="Mar"/>
    <s v="10-03-2022"/>
    <s v="03"/>
    <s v="2022"/>
    <x v="0"/>
  </r>
  <r>
    <s v="TKT368888"/>
    <x v="22"/>
    <s v="-"/>
    <s v="Account"/>
    <s v="Login Issue"/>
    <s v="CUST45280"/>
    <s v="Open"/>
    <d v="2020-04-11T00:00:00"/>
    <d v="1899-12-30T00:19:00"/>
    <s v="-"/>
    <s v="-"/>
    <s v="-"/>
    <s v="Apr"/>
    <s v="11-04-2020"/>
    <s v="04"/>
    <s v="2020"/>
    <x v="2"/>
  </r>
  <r>
    <s v="TKT789586"/>
    <x v="6"/>
    <s v="-"/>
    <s v="Service"/>
    <s v="Service Outage"/>
    <s v="CUST87947"/>
    <s v="In Progress"/>
    <s v="16-06-2021"/>
    <d v="1899-12-30T13:25:09"/>
    <s v="-"/>
    <s v="-"/>
    <s v="-"/>
    <s v="16-06-2021"/>
    <s v="16-06-2021"/>
    <s v="06"/>
    <s v="2021"/>
    <x v="1"/>
  </r>
  <r>
    <s v="TKT826004"/>
    <x v="25"/>
    <s v="-"/>
    <s v="Service"/>
    <s v="Slow Service"/>
    <s v="CUST71588"/>
    <s v="Open"/>
    <s v="27-09-2024"/>
    <d v="1899-12-30T22:02:46"/>
    <s v="-"/>
    <s v="-"/>
    <s v="-"/>
    <s v="27-09-2024"/>
    <s v="27-09-2024"/>
    <s v="09"/>
    <s v="2024"/>
    <x v="10"/>
  </r>
  <r>
    <s v="TKT488101"/>
    <x v="1"/>
    <d v="2022-08-05T09:01:00"/>
    <s v="Billing"/>
    <s v="Refund Request"/>
    <s v="CUST37475"/>
    <s v="Resolved"/>
    <s v="23-04-2022"/>
    <d v="1899-12-30T09:01:36"/>
    <d v="2022-08-05T00:00:00"/>
    <d v="1899-12-30T09:01:00"/>
    <s v="-"/>
    <s v="23-04-2022"/>
    <s v="23-04-2022"/>
    <s v="04"/>
    <s v="2022"/>
    <x v="23"/>
  </r>
  <r>
    <s v="TKT368397"/>
    <x v="24"/>
    <s v="-"/>
    <s v="Service"/>
    <s v="Service Outage"/>
    <s v="CUST41965"/>
    <s v="In Progress"/>
    <d v="2020-12-06T00:00:00"/>
    <d v="1899-12-30T01:16:00"/>
    <s v="-"/>
    <s v="-"/>
    <s v="-"/>
    <s v="Dec"/>
    <s v="06-12-2020"/>
    <s v="12"/>
    <s v="2020"/>
    <x v="12"/>
  </r>
  <r>
    <s v="TKT399614"/>
    <x v="3"/>
    <s v="-"/>
    <s v="Account"/>
    <s v="Account Suspension"/>
    <s v="CUST76927"/>
    <s v="Open"/>
    <s v="27-04-2023"/>
    <d v="1899-12-30T20:26:22"/>
    <s v="-"/>
    <s v="-"/>
    <s v="-"/>
    <s v="27-04-2023"/>
    <s v="27-04-2023"/>
    <s v="04"/>
    <s v="2023"/>
    <x v="19"/>
  </r>
  <r>
    <s v="TKT940530"/>
    <x v="23"/>
    <s v="-"/>
    <s v="Service"/>
    <s v="Service Upgrade"/>
    <s v="CUST38892"/>
    <s v="In Progress"/>
    <s v="22-02-2021"/>
    <d v="1899-12-30T09:24:12"/>
    <s v="-"/>
    <s v="-"/>
    <s v="-"/>
    <s v="22-02-2021"/>
    <s v="22-02-2021"/>
    <s v="02"/>
    <s v="2021"/>
    <x v="23"/>
  </r>
  <r>
    <s v="TKT408741"/>
    <x v="4"/>
    <d v="2023-05-11T01:41:00"/>
    <s v="Account"/>
    <s v="Password Reset"/>
    <s v="CUST39181"/>
    <s v="Resolved"/>
    <s v="26-10-2023"/>
    <d v="1899-12-30T01:41:00"/>
    <d v="2023-05-11T00:00:00"/>
    <d v="1899-12-30T01:41:00"/>
    <s v="-"/>
    <s v="26-10-2023"/>
    <s v="26-10-2023"/>
    <s v="10"/>
    <s v="2023"/>
    <x v="12"/>
  </r>
  <r>
    <s v="TKT354675"/>
    <x v="27"/>
    <s v="-"/>
    <s v="Account"/>
    <s v="Login Issue"/>
    <s v="CUST15150"/>
    <s v="Open"/>
    <s v="19-08-2022"/>
    <d v="1899-12-30T10:20:50"/>
    <s v="-"/>
    <s v="-"/>
    <s v="-"/>
    <s v="19-08-2022"/>
    <s v="19-08-2022"/>
    <s v="08"/>
    <s v="2022"/>
    <x v="18"/>
  </r>
  <r>
    <s v="TKT946156"/>
    <x v="28"/>
    <s v="-"/>
    <s v="Billing"/>
    <s v="Payment Failure"/>
    <s v="CUST25013"/>
    <s v="In Progress"/>
    <s v="22-08-2023"/>
    <d v="1899-12-30T17:48:22"/>
    <s v="-"/>
    <s v="-"/>
    <s v="-"/>
    <s v="22-08-2023"/>
    <s v="22-08-2023"/>
    <s v="08"/>
    <s v="2023"/>
    <x v="14"/>
  </r>
  <r>
    <s v="TKT769752"/>
    <x v="11"/>
    <s v="-"/>
    <s v="Billing"/>
    <s v="Overcharge"/>
    <s v="CUST49176"/>
    <s v="Open"/>
    <d v="2022-06-06T00:00:00"/>
    <d v="1899-12-30T19:35:00"/>
    <s v="-"/>
    <s v="-"/>
    <s v="-"/>
    <s v="Jun"/>
    <s v="06-06-2022"/>
    <s v="06"/>
    <s v="2022"/>
    <x v="20"/>
  </r>
  <r>
    <s v="TKT467849"/>
    <x v="9"/>
    <s v="-"/>
    <s v="Technical"/>
    <s v="Hardware Issue"/>
    <s v="CUST59460"/>
    <s v="In Progress"/>
    <s v="14-08-2021"/>
    <d v="1899-12-30T09:55:45"/>
    <s v="-"/>
    <s v="-"/>
    <s v="-"/>
    <s v="14-08-2021"/>
    <s v="14-08-2021"/>
    <s v="08"/>
    <s v="2021"/>
    <x v="23"/>
  </r>
  <r>
    <s v="TKT782881"/>
    <x v="25"/>
    <s v="29-07-2020 13:16:26"/>
    <s v="Service"/>
    <s v="Slow Service"/>
    <s v="CUST21232"/>
    <s v="Resolved"/>
    <s v="20-07-2020"/>
    <d v="1899-12-30T13:16:26"/>
    <s v="29-07-2020"/>
    <d v="1899-12-30T13:16:26"/>
    <s v="-"/>
    <s v="20-07-2020"/>
    <s v="20-07-2020"/>
    <s v="07"/>
    <s v="2020"/>
    <x v="1"/>
  </r>
  <r>
    <s v="TKT351748"/>
    <x v="34"/>
    <s v="13-04-2021 03:57:22"/>
    <s v="Technical"/>
    <s v="Hardware Issue"/>
    <s v="CUST15922"/>
    <s v="Resolved"/>
    <s v="29-03-2021"/>
    <d v="1899-12-30T03:57:22"/>
    <s v="13-04-2021"/>
    <d v="1899-12-30T03:57:22"/>
    <s v="-"/>
    <s v="29-03-2021"/>
    <s v="29-03-2021"/>
    <s v="03"/>
    <s v="2021"/>
    <x v="8"/>
  </r>
  <r>
    <s v="TKT556968"/>
    <x v="20"/>
    <s v="-"/>
    <s v="Billing"/>
    <s v="Payment Failure"/>
    <s v="CUST45486"/>
    <s v="Open"/>
    <s v="30-05-2022"/>
    <d v="1899-12-30T17:02:08"/>
    <s v="-"/>
    <s v="-"/>
    <s v="-"/>
    <s v="30-05-2022"/>
    <s v="30-05-2022"/>
    <s v="05"/>
    <s v="2022"/>
    <x v="14"/>
  </r>
  <r>
    <s v="TKT788669"/>
    <x v="27"/>
    <s v="-"/>
    <s v="Account"/>
    <s v="Login Issue"/>
    <s v="CUST50443"/>
    <s v="In Progress"/>
    <s v="13-11-2021"/>
    <d v="1899-12-30T15:20:24"/>
    <s v="-"/>
    <s v="-"/>
    <s v="-"/>
    <s v="13-11-2021"/>
    <s v="13-11-2021"/>
    <s v="11"/>
    <s v="2021"/>
    <x v="22"/>
  </r>
  <r>
    <s v="TKT730504"/>
    <x v="15"/>
    <s v="-"/>
    <s v="Account"/>
    <s v="Account Suspension"/>
    <s v="CUST94968"/>
    <s v="In Progress"/>
    <s v="21-11-2020"/>
    <d v="1899-12-30T23:01:18"/>
    <s v="-"/>
    <s v="-"/>
    <s v="-"/>
    <s v="21-11-2020"/>
    <s v="21-11-2020"/>
    <s v="11"/>
    <s v="2020"/>
    <x v="13"/>
  </r>
  <r>
    <s v="TKT988880"/>
    <x v="7"/>
    <s v="-"/>
    <s v="Technical"/>
    <s v="Software Bug"/>
    <s v="CUST52726"/>
    <s v="In Progress"/>
    <s v="29-09-2020"/>
    <d v="1899-12-30T00:10:12"/>
    <s v="-"/>
    <s v="-"/>
    <s v="-"/>
    <s v="29-09-2020"/>
    <s v="29-09-2020"/>
    <s v="09"/>
    <s v="2020"/>
    <x v="2"/>
  </r>
  <r>
    <s v="TKT425720"/>
    <x v="3"/>
    <s v="-"/>
    <s v="Account"/>
    <s v="Account Suspension"/>
    <s v="CUST32149"/>
    <s v="In Progress"/>
    <s v="15-02-2021"/>
    <d v="1899-12-30T20:58:06"/>
    <s v="-"/>
    <s v="-"/>
    <s v="-"/>
    <s v="15-02-2021"/>
    <s v="15-02-2021"/>
    <s v="02"/>
    <s v="2021"/>
    <x v="19"/>
  </r>
  <r>
    <s v="TKT381164"/>
    <x v="10"/>
    <s v="-"/>
    <s v="Account"/>
    <s v="Password Reset"/>
    <s v="CUST40545"/>
    <s v="Open"/>
    <d v="2023-05-09T00:00:00"/>
    <d v="1899-12-30T15:28:00"/>
    <s v="-"/>
    <s v="-"/>
    <s v="-"/>
    <s v="May"/>
    <s v="09-05-2023"/>
    <s v="05"/>
    <s v="2023"/>
    <x v="22"/>
  </r>
  <r>
    <s v="TKT402673"/>
    <x v="35"/>
    <s v="-"/>
    <s v="Service"/>
    <s v="Service Upgrade"/>
    <s v="CUST58906"/>
    <s v="In Progress"/>
    <s v="20-12-2024"/>
    <d v="1899-12-30T19:41:29"/>
    <s v="-"/>
    <s v="-"/>
    <s v="-"/>
    <s v="20-12-2024"/>
    <s v="20-12-2024"/>
    <s v="12"/>
    <s v="2024"/>
    <x v="20"/>
  </r>
  <r>
    <s v="TKT800847"/>
    <x v="8"/>
    <s v="-"/>
    <s v="Technical"/>
    <s v="Network Problem"/>
    <s v="CUST62685"/>
    <s v="Open"/>
    <s v="16-08-2021"/>
    <d v="1899-12-30T18:16:22"/>
    <s v="-"/>
    <s v="-"/>
    <s v="-"/>
    <s v="16-08-2021"/>
    <s v="16-08-2021"/>
    <s v="08"/>
    <s v="2021"/>
    <x v="3"/>
  </r>
  <r>
    <s v="TKT845942"/>
    <x v="26"/>
    <s v="-"/>
    <s v="Technical"/>
    <s v="Software Bug"/>
    <s v="CUST56239"/>
    <s v="Open"/>
    <s v="15-10-2022"/>
    <d v="1899-12-30T05:39:54"/>
    <s v="-"/>
    <s v="-"/>
    <s v="-"/>
    <s v="15-10-2022"/>
    <s v="15-10-2022"/>
    <s v="10"/>
    <s v="2022"/>
    <x v="5"/>
  </r>
  <r>
    <s v="TKT680647"/>
    <x v="29"/>
    <s v="-"/>
    <s v="Service"/>
    <s v="Service Upgrade"/>
    <s v="CUST67814"/>
    <s v="In Progress"/>
    <s v="31-08-2023"/>
    <d v="1899-12-30T17:34:39"/>
    <s v="-"/>
    <s v="-"/>
    <s v="-"/>
    <s v="31-08-2023"/>
    <s v="31-08-2023"/>
    <s v="08"/>
    <s v="2023"/>
    <x v="14"/>
  </r>
  <r>
    <s v="TKT127299"/>
    <x v="9"/>
    <s v="-"/>
    <s v="Technical"/>
    <s v="Hardware Issue"/>
    <s v="CUST56968"/>
    <s v="In Progress"/>
    <d v="2021-08-05T00:00:00"/>
    <d v="1899-12-30T14:39:00"/>
    <s v="-"/>
    <s v="-"/>
    <s v="-"/>
    <s v="Aug"/>
    <s v="05-08-2021"/>
    <s v="08"/>
    <s v="2021"/>
    <x v="11"/>
  </r>
  <r>
    <s v="TKT103682"/>
    <x v="7"/>
    <s v="-"/>
    <s v="Technical"/>
    <s v="Software Bug"/>
    <s v="CUST92436"/>
    <s v="Open"/>
    <s v="26-10-2022"/>
    <d v="1899-12-30T00:52:59"/>
    <s v="-"/>
    <s v="-"/>
    <s v="-"/>
    <s v="26-10-2022"/>
    <s v="26-10-2022"/>
    <s v="10"/>
    <s v="2022"/>
    <x v="2"/>
  </r>
  <r>
    <s v="TKT406549"/>
    <x v="16"/>
    <s v="-"/>
    <s v="Account"/>
    <s v="Login Issue"/>
    <s v="CUST45224"/>
    <s v="In Progress"/>
    <s v="23-04-2022"/>
    <d v="1899-12-30T11:47:51"/>
    <s v="-"/>
    <s v="-"/>
    <s v="-"/>
    <s v="23-04-2022"/>
    <s v="23-04-2022"/>
    <s v="04"/>
    <s v="2022"/>
    <x v="21"/>
  </r>
  <r>
    <s v="TKT958413"/>
    <x v="3"/>
    <s v="-"/>
    <s v="Account"/>
    <s v="Account Suspension"/>
    <s v="CUST70599"/>
    <s v="Open"/>
    <s v="13-08-2021"/>
    <d v="1899-12-30T03:50:42"/>
    <s v="-"/>
    <s v="-"/>
    <s v="-"/>
    <s v="13-08-2021"/>
    <s v="13-08-2021"/>
    <s v="08"/>
    <s v="2021"/>
    <x v="8"/>
  </r>
  <r>
    <s v="TKT829372"/>
    <x v="19"/>
    <d v="2021-01-02T21:52:00"/>
    <s v="Billing"/>
    <s v="Payment Failure"/>
    <s v="CUST86040"/>
    <s v="Resolved"/>
    <s v="28-01-2021"/>
    <d v="1899-12-30T21:52:51"/>
    <d v="2021-01-02T00:00:00"/>
    <d v="1899-12-30T21:52:00"/>
    <s v="-"/>
    <s v="28-01-2021"/>
    <s v="28-01-2021"/>
    <s v="01"/>
    <s v="2021"/>
    <x v="9"/>
  </r>
  <r>
    <s v="TKT412404"/>
    <x v="32"/>
    <d v="2023-02-11T07:51:00"/>
    <s v="Technical"/>
    <s v="Software Bug"/>
    <s v="CUST99891"/>
    <s v="Resolved"/>
    <s v="18-10-2023"/>
    <d v="1899-12-30T07:51:03"/>
    <d v="2023-02-11T00:00:00"/>
    <d v="1899-12-30T07:51:00"/>
    <s v="-"/>
    <s v="18-10-2023"/>
    <s v="18-10-2023"/>
    <s v="10"/>
    <s v="2023"/>
    <x v="4"/>
  </r>
  <r>
    <s v="TKT281204"/>
    <x v="15"/>
    <s v="-"/>
    <s v="Account"/>
    <s v="Account Suspension"/>
    <s v="CUST52533"/>
    <s v="Open"/>
    <d v="2024-02-10T00:00:00"/>
    <d v="1899-12-30T04:21:00"/>
    <s v="-"/>
    <s v="-"/>
    <s v="-"/>
    <s v="Feb"/>
    <s v="10-02-2024"/>
    <s v="02"/>
    <s v="2024"/>
    <x v="17"/>
  </r>
  <r>
    <s v="TKT485551"/>
    <x v="9"/>
    <s v="-"/>
    <s v="Technical"/>
    <s v="Hardware Issue"/>
    <s v="CUST91512"/>
    <s v="In Progress"/>
    <s v="13-06-2022"/>
    <d v="1899-12-30T19:17:54"/>
    <s v="-"/>
    <s v="-"/>
    <s v="-"/>
    <s v="13-06-2022"/>
    <s v="13-06-2022"/>
    <s v="06"/>
    <s v="2022"/>
    <x v="20"/>
  </r>
  <r>
    <s v="TKT988562"/>
    <x v="4"/>
    <s v="-"/>
    <s v="Account"/>
    <s v="Password Reset"/>
    <s v="CUST96026"/>
    <s v="In Progress"/>
    <d v="2023-06-03T00:00:00"/>
    <d v="1899-12-30T03:12:00"/>
    <s v="-"/>
    <s v="-"/>
    <s v="-"/>
    <s v="Jun"/>
    <s v="03-06-2023"/>
    <s v="06"/>
    <s v="2023"/>
    <x v="8"/>
  </r>
  <r>
    <s v="TKT105798"/>
    <x v="0"/>
    <s v="29-05-2023 23:40:21"/>
    <s v="Service"/>
    <s v="Service Outage"/>
    <s v="CUST49461"/>
    <s v="Resolved"/>
    <d v="2023-02-05T00:00:00"/>
    <d v="1899-12-30T23:40:00"/>
    <s v="29-05-2023"/>
    <d v="1899-12-30T23:40:21"/>
    <s v="-"/>
    <s v="Feb"/>
    <s v="05-02-2023"/>
    <s v="02"/>
    <s v="2023"/>
    <x v="13"/>
  </r>
  <r>
    <s v="TKT733843"/>
    <x v="34"/>
    <s v="-"/>
    <s v="Technical"/>
    <s v="Hardware Issue"/>
    <s v="CUST65047"/>
    <s v="Open"/>
    <d v="2023-01-05T00:00:00"/>
    <d v="1899-12-30T16:38:00"/>
    <s v="-"/>
    <s v="-"/>
    <s v="-"/>
    <s v="Jan"/>
    <s v="05-01-2023"/>
    <s v="01"/>
    <s v="2023"/>
    <x v="6"/>
  </r>
  <r>
    <s v="TKT960562"/>
    <x v="13"/>
    <d v="2024-12-12T16:13:00"/>
    <s v="Account"/>
    <s v="Account Suspension"/>
    <s v="CUST35408"/>
    <s v="Resolved"/>
    <s v="19-11-2024"/>
    <d v="1899-12-30T16:13:46"/>
    <d v="2024-12-12T00:00:00"/>
    <d v="1899-12-30T16:13:00"/>
    <s v="-"/>
    <s v="19-11-2024"/>
    <s v="19-11-2024"/>
    <s v="11"/>
    <s v="2024"/>
    <x v="6"/>
  </r>
  <r>
    <s v="TKT114099"/>
    <x v="4"/>
    <s v="-"/>
    <s v="Account"/>
    <s v="Password Reset"/>
    <s v="CUST31334"/>
    <s v="In Progress"/>
    <d v="2024-05-04T00:00:00"/>
    <d v="1899-12-30T19:30:00"/>
    <s v="-"/>
    <s v="-"/>
    <s v="-"/>
    <s v="May"/>
    <s v="04-05-2024"/>
    <s v="05"/>
    <s v="2024"/>
    <x v="20"/>
  </r>
  <r>
    <s v="TKT501233"/>
    <x v="3"/>
    <s v="-"/>
    <s v="Account"/>
    <s v="Account Suspension"/>
    <s v="CUST91853"/>
    <s v="In Progress"/>
    <d v="2021-01-12T00:00:00"/>
    <d v="1899-12-30T04:32:00"/>
    <s v="-"/>
    <s v="-"/>
    <s v="-"/>
    <s v="Jan"/>
    <s v="12-01-2021"/>
    <s v="01"/>
    <s v="2021"/>
    <x v="17"/>
  </r>
  <r>
    <s v="TKT432841"/>
    <x v="30"/>
    <s v="-"/>
    <s v="Billing"/>
    <s v="Overcharge"/>
    <s v="CUST66403"/>
    <s v="In Progress"/>
    <s v="22-04-2024"/>
    <d v="1899-12-30T19:35:59"/>
    <s v="-"/>
    <s v="-"/>
    <s v="-"/>
    <s v="22-04-2024"/>
    <s v="22-04-2024"/>
    <s v="04"/>
    <s v="2024"/>
    <x v="20"/>
  </r>
  <r>
    <s v="TKT620084"/>
    <x v="12"/>
    <d v="2024-09-06T03:58:00"/>
    <s v="Billing"/>
    <s v="Refund Request"/>
    <s v="CUST26018"/>
    <s v="Resolved"/>
    <s v="29-05-2024"/>
    <d v="1899-12-30T03:58:41"/>
    <d v="2024-09-06T00:00:00"/>
    <d v="1899-12-30T03:58:00"/>
    <s v="-"/>
    <s v="29-05-2024"/>
    <s v="29-05-2024"/>
    <s v="05"/>
    <s v="2024"/>
    <x v="8"/>
  </r>
  <r>
    <s v="TKT921156"/>
    <x v="11"/>
    <s v="-"/>
    <s v="Billing"/>
    <s v="Overcharge"/>
    <s v="CUST51690"/>
    <s v="Open"/>
    <s v="25-06-2020"/>
    <d v="1899-12-30T20:32:06"/>
    <s v="-"/>
    <s v="-"/>
    <s v="-"/>
    <s v="25-06-2020"/>
    <s v="25-06-2020"/>
    <s v="06"/>
    <s v="2020"/>
    <x v="19"/>
  </r>
  <r>
    <s v="TKT451356"/>
    <x v="33"/>
    <d v="2024-09-08T06:53:00"/>
    <s v="Technical"/>
    <s v="Network Problem"/>
    <s v="CUST19166"/>
    <s v="Resolved"/>
    <s v="16-07-2024"/>
    <d v="1899-12-30T06:53:22"/>
    <d v="2024-09-08T00:00:00"/>
    <d v="1899-12-30T06:53:00"/>
    <s v="-"/>
    <s v="16-07-2024"/>
    <s v="16-07-2024"/>
    <s v="07"/>
    <s v="2024"/>
    <x v="15"/>
  </r>
  <r>
    <s v="TKT794230"/>
    <x v="20"/>
    <s v="-"/>
    <s v="Billing"/>
    <s v="Payment Failure"/>
    <s v="CUST13296"/>
    <s v="In Progress"/>
    <s v="22-01-2020"/>
    <d v="1899-12-30T09:44:40"/>
    <s v="-"/>
    <s v="-"/>
    <s v="-"/>
    <s v="22-01-2020"/>
    <s v="22-01-2020"/>
    <s v="01"/>
    <s v="2020"/>
    <x v="23"/>
  </r>
  <r>
    <s v="TKT117183"/>
    <x v="4"/>
    <d v="2024-06-04T08:18:00"/>
    <s v="Account"/>
    <s v="Password Reset"/>
    <s v="CUST40181"/>
    <s v="Resolved"/>
    <s v="23-03-2024"/>
    <d v="1899-12-30T08:18:05"/>
    <d v="2024-06-04T00:00:00"/>
    <d v="1899-12-30T08:18:00"/>
    <s v="-"/>
    <s v="23-03-2024"/>
    <s v="23-03-2024"/>
    <s v="03"/>
    <s v="2024"/>
    <x v="16"/>
  </r>
  <r>
    <s v="TKT348041"/>
    <x v="12"/>
    <s v="-"/>
    <s v="Billing"/>
    <s v="Refund Request"/>
    <s v="CUST97583"/>
    <s v="In Progress"/>
    <s v="14-08-2023"/>
    <d v="1899-12-30T18:44:52"/>
    <s v="-"/>
    <s v="-"/>
    <s v="-"/>
    <s v="14-08-2023"/>
    <s v="14-08-2023"/>
    <s v="08"/>
    <s v="2023"/>
    <x v="3"/>
  </r>
  <r>
    <s v="TKT268725"/>
    <x v="27"/>
    <s v="-"/>
    <s v="Account"/>
    <s v="Login Issue"/>
    <s v="CUST88374"/>
    <s v="In Progress"/>
    <d v="2023-06-09T00:00:00"/>
    <d v="1899-12-30T03:41:00"/>
    <s v="-"/>
    <s v="-"/>
    <s v="-"/>
    <s v="Jun"/>
    <s v="09-06-2023"/>
    <s v="06"/>
    <s v="2023"/>
    <x v="8"/>
  </r>
  <r>
    <s v="TKT395033"/>
    <x v="29"/>
    <s v="-"/>
    <s v="Service"/>
    <s v="Service Upgrade"/>
    <s v="CUST52824"/>
    <s v="Open"/>
    <s v="18-03-2023"/>
    <d v="1899-12-30T08:58:04"/>
    <s v="-"/>
    <s v="-"/>
    <s v="-"/>
    <s v="18-03-2023"/>
    <s v="18-03-2023"/>
    <s v="03"/>
    <s v="2023"/>
    <x v="16"/>
  </r>
  <r>
    <s v="TKT364698"/>
    <x v="9"/>
    <s v="-"/>
    <s v="Technical"/>
    <s v="Hardware Issue"/>
    <s v="CUST73855"/>
    <s v="Open"/>
    <d v="2024-11-06T00:00:00"/>
    <d v="1899-12-30T19:22:00"/>
    <s v="-"/>
    <s v="-"/>
    <s v="-"/>
    <s v="Nov"/>
    <s v="06-11-2024"/>
    <s v="11"/>
    <s v="2024"/>
    <x v="20"/>
  </r>
  <r>
    <s v="TKT611774"/>
    <x v="30"/>
    <s v="-"/>
    <s v="Billing"/>
    <s v="Overcharge"/>
    <s v="CUST58833"/>
    <s v="Open"/>
    <s v="26-05-2020"/>
    <d v="1899-12-30T13:42:27"/>
    <s v="-"/>
    <s v="-"/>
    <s v="-"/>
    <s v="26-05-2020"/>
    <s v="26-05-2020"/>
    <s v="05"/>
    <s v="2020"/>
    <x v="1"/>
  </r>
  <r>
    <s v="TKT498423"/>
    <x v="28"/>
    <s v="-"/>
    <s v="Billing"/>
    <s v="Payment Failure"/>
    <s v="CUST87457"/>
    <s v="In Progress"/>
    <d v="2022-12-03T00:00:00"/>
    <d v="1899-12-30T04:24:00"/>
    <s v="-"/>
    <s v="-"/>
    <s v="-"/>
    <s v="Dec"/>
    <s v="03-12-2022"/>
    <s v="12"/>
    <s v="2022"/>
    <x v="17"/>
  </r>
  <r>
    <s v="TKT242061"/>
    <x v="23"/>
    <s v="-"/>
    <s v="Service"/>
    <s v="Service Upgrade"/>
    <s v="CUST46258"/>
    <s v="Open"/>
    <s v="15-10-2022"/>
    <d v="1899-12-30T14:43:02"/>
    <s v="-"/>
    <s v="-"/>
    <s v="-"/>
    <s v="15-10-2022"/>
    <s v="15-10-2022"/>
    <s v="10"/>
    <s v="2022"/>
    <x v="11"/>
  </r>
  <r>
    <s v="TKT526057"/>
    <x v="30"/>
    <s v="-"/>
    <s v="Billing"/>
    <s v="Overcharge"/>
    <s v="CUST13366"/>
    <s v="In Progress"/>
    <d v="2024-10-06T00:00:00"/>
    <d v="1899-12-30T06:57:00"/>
    <s v="-"/>
    <s v="-"/>
    <s v="-"/>
    <s v="Oct"/>
    <s v="06-10-2024"/>
    <s v="10"/>
    <s v="2024"/>
    <x v="15"/>
  </r>
  <r>
    <s v="TKT617066"/>
    <x v="18"/>
    <s v="-"/>
    <s v="Account"/>
    <s v="Password Reset"/>
    <s v="CUST71649"/>
    <s v="In Progress"/>
    <s v="20-12-2024"/>
    <d v="1899-12-30T08:43:53"/>
    <s v="-"/>
    <s v="-"/>
    <s v="-"/>
    <s v="20-12-2024"/>
    <s v="20-12-2024"/>
    <s v="12"/>
    <s v="2024"/>
    <x v="16"/>
  </r>
  <r>
    <s v="TKT939846"/>
    <x v="0"/>
    <s v="-"/>
    <s v="Service"/>
    <s v="Service Outage"/>
    <s v="CUST92883"/>
    <s v="In Progress"/>
    <d v="2021-09-03T00:00:00"/>
    <d v="1899-12-30T23:01:00"/>
    <s v="-"/>
    <s v="-"/>
    <s v="-"/>
    <s v="Sep"/>
    <s v="03-09-2021"/>
    <s v="09"/>
    <s v="2021"/>
    <x v="13"/>
  </r>
  <r>
    <s v="TKT335648"/>
    <x v="3"/>
    <s v="-"/>
    <s v="Account"/>
    <s v="Account Suspension"/>
    <s v="CUST84865"/>
    <s v="In Progress"/>
    <s v="22-05-2020"/>
    <d v="1899-12-30T12:48:12"/>
    <s v="-"/>
    <s v="-"/>
    <s v="-"/>
    <s v="22-05-2020"/>
    <s v="22-05-2020"/>
    <s v="05"/>
    <s v="2020"/>
    <x v="0"/>
  </r>
  <r>
    <s v="TKT611512"/>
    <x v="22"/>
    <s v="-"/>
    <s v="Account"/>
    <s v="Login Issue"/>
    <s v="CUST66676"/>
    <s v="Open"/>
    <d v="2023-10-07T00:00:00"/>
    <d v="1899-12-30T02:31:00"/>
    <s v="-"/>
    <s v="-"/>
    <s v="-"/>
    <s v="Oct"/>
    <s v="07-10-2023"/>
    <s v="10"/>
    <s v="2023"/>
    <x v="7"/>
  </r>
  <r>
    <s v="TKT954301"/>
    <x v="27"/>
    <s v="27-10-2024 20:36:19"/>
    <s v="Account"/>
    <s v="Login Issue"/>
    <s v="CUST80159"/>
    <s v="Resolved"/>
    <s v="23-10-2024"/>
    <d v="1899-12-30T20:36:19"/>
    <s v="27-10-2024"/>
    <d v="1899-12-30T20:36:19"/>
    <s v="-"/>
    <s v="23-10-2024"/>
    <s v="23-10-2024"/>
    <s v="10"/>
    <s v="2024"/>
    <x v="19"/>
  </r>
  <r>
    <s v="TKT736221"/>
    <x v="35"/>
    <s v="-"/>
    <s v="Service"/>
    <s v="Service Upgrade"/>
    <s v="CUST70513"/>
    <s v="In Progress"/>
    <s v="15-12-2020"/>
    <d v="1899-12-30T22:25:58"/>
    <s v="-"/>
    <s v="-"/>
    <s v="-"/>
    <s v="15-12-2020"/>
    <s v="15-12-2020"/>
    <s v="12"/>
    <s v="2020"/>
    <x v="10"/>
  </r>
  <r>
    <s v="TKT914922"/>
    <x v="19"/>
    <s v="-"/>
    <s v="Billing"/>
    <s v="Payment Failure"/>
    <s v="CUST17089"/>
    <s v="Open"/>
    <s v="26-06-2024"/>
    <d v="1899-12-30T12:47:25"/>
    <s v="-"/>
    <s v="-"/>
    <s v="-"/>
    <s v="26-06-2024"/>
    <s v="26-06-2024"/>
    <s v="06"/>
    <s v="2024"/>
    <x v="0"/>
  </r>
  <r>
    <s v="TKT445060"/>
    <x v="12"/>
    <s v="-"/>
    <s v="Billing"/>
    <s v="Refund Request"/>
    <s v="CUST43581"/>
    <s v="Open"/>
    <s v="27-03-2021"/>
    <d v="1899-12-30T22:31:47"/>
    <s v="-"/>
    <s v="-"/>
    <s v="-"/>
    <s v="27-03-2021"/>
    <s v="27-03-2021"/>
    <s v="03"/>
    <s v="2021"/>
    <x v="10"/>
  </r>
  <r>
    <s v="TKT704198"/>
    <x v="20"/>
    <s v="-"/>
    <s v="Billing"/>
    <s v="Payment Failure"/>
    <s v="CUST34979"/>
    <s v="Open"/>
    <s v="26-01-2020"/>
    <d v="1899-12-30T16:12:07"/>
    <s v="-"/>
    <s v="-"/>
    <s v="-"/>
    <s v="26-01-2020"/>
    <s v="26-01-2020"/>
    <s v="01"/>
    <s v="2020"/>
    <x v="6"/>
  </r>
  <r>
    <s v="TKT504087"/>
    <x v="30"/>
    <s v="-"/>
    <s v="Billing"/>
    <s v="Overcharge"/>
    <s v="CUST70265"/>
    <s v="In Progress"/>
    <d v="2022-03-09T00:00:00"/>
    <d v="1899-12-30T16:52:00"/>
    <s v="-"/>
    <s v="-"/>
    <s v="-"/>
    <s v="Mar"/>
    <s v="09-03-2022"/>
    <s v="03"/>
    <s v="2022"/>
    <x v="6"/>
  </r>
  <r>
    <s v="TKT222344"/>
    <x v="4"/>
    <s v="-"/>
    <s v="Account"/>
    <s v="Password Reset"/>
    <s v="CUST89224"/>
    <s v="Open"/>
    <s v="14-06-2022"/>
    <d v="1899-12-30T08:43:31"/>
    <s v="-"/>
    <s v="-"/>
    <s v="-"/>
    <s v="14-06-2022"/>
    <s v="14-06-2022"/>
    <s v="06"/>
    <s v="2022"/>
    <x v="16"/>
  </r>
  <r>
    <s v="TKT185807"/>
    <x v="26"/>
    <s v="-"/>
    <s v="Technical"/>
    <s v="Software Bug"/>
    <s v="CUST31280"/>
    <s v="Open"/>
    <d v="2024-12-09T00:00:00"/>
    <d v="1899-12-30T15:47:00"/>
    <s v="-"/>
    <s v="-"/>
    <s v="-"/>
    <s v="Dec"/>
    <s v="09-12-2024"/>
    <s v="12"/>
    <s v="2024"/>
    <x v="22"/>
  </r>
  <r>
    <s v="TKT257394"/>
    <x v="21"/>
    <s v="-"/>
    <s v="Technical"/>
    <s v="Network Problem"/>
    <s v="CUST66570"/>
    <s v="Open"/>
    <d v="2020-09-03T00:00:00"/>
    <d v="1899-12-30T10:15:00"/>
    <s v="-"/>
    <s v="-"/>
    <s v="-"/>
    <s v="Sep"/>
    <s v="03-09-2020"/>
    <s v="09"/>
    <s v="2020"/>
    <x v="18"/>
  </r>
  <r>
    <s v="TKT321207"/>
    <x v="19"/>
    <s v="-"/>
    <s v="Billing"/>
    <s v="Payment Failure"/>
    <s v="CUST96665"/>
    <s v="Open"/>
    <d v="2022-02-10T00:00:00"/>
    <d v="1899-12-30T13:31:00"/>
    <s v="-"/>
    <s v="-"/>
    <s v="-"/>
    <s v="Feb"/>
    <s v="10-02-2022"/>
    <s v="02"/>
    <s v="2022"/>
    <x v="1"/>
  </r>
  <r>
    <s v="TKT362781"/>
    <x v="33"/>
    <s v="15-09-2022 13:31:10"/>
    <s v="Technical"/>
    <s v="Network Problem"/>
    <s v="CUST76886"/>
    <s v="Resolved"/>
    <s v="25-08-2022"/>
    <d v="1899-12-30T13:31:10"/>
    <s v="15-09-2022"/>
    <d v="1899-12-30T13:31:10"/>
    <s v="-"/>
    <s v="25-08-2022"/>
    <s v="25-08-2022"/>
    <s v="08"/>
    <s v="2022"/>
    <x v="1"/>
  </r>
  <r>
    <s v="TKT703210"/>
    <x v="16"/>
    <s v="-"/>
    <s v="Account"/>
    <s v="Login Issue"/>
    <s v="CUST11262"/>
    <s v="In Progress"/>
    <d v="2021-05-09T00:00:00"/>
    <d v="1899-12-30T02:06:00"/>
    <s v="-"/>
    <s v="-"/>
    <s v="-"/>
    <s v="May"/>
    <s v="09-05-2021"/>
    <s v="05"/>
    <s v="2021"/>
    <x v="7"/>
  </r>
  <r>
    <s v="TKT777105"/>
    <x v="24"/>
    <s v="-"/>
    <s v="Service"/>
    <s v="Service Outage"/>
    <s v="CUST77033"/>
    <s v="Open"/>
    <d v="2023-10-11T00:00:00"/>
    <d v="1899-12-30T17:45:00"/>
    <s v="-"/>
    <s v="-"/>
    <s v="-"/>
    <s v="Oct"/>
    <s v="11-10-2023"/>
    <s v="10"/>
    <s v="2023"/>
    <x v="14"/>
  </r>
  <r>
    <s v="TKT950240"/>
    <x v="10"/>
    <d v="2022-12-08T12:14:00"/>
    <s v="Account"/>
    <s v="Password Reset"/>
    <s v="CUST50105"/>
    <s v="Resolved"/>
    <s v="31-07-2022"/>
    <d v="1899-12-30T12:14:17"/>
    <d v="2022-12-08T00:00:00"/>
    <d v="1899-12-30T12:14:00"/>
    <s v="-"/>
    <s v="31-07-2022"/>
    <s v="31-07-2022"/>
    <s v="07"/>
    <s v="2022"/>
    <x v="0"/>
  </r>
  <r>
    <s v="TKT305679"/>
    <x v="10"/>
    <s v="-"/>
    <s v="Account"/>
    <s v="Password Reset"/>
    <s v="CUST16217"/>
    <s v="In Progress"/>
    <d v="2023-11-04T00:00:00"/>
    <d v="1899-12-30T20:29:00"/>
    <s v="-"/>
    <s v="-"/>
    <s v="-"/>
    <s v="Nov"/>
    <s v="04-11-2023"/>
    <s v="11"/>
    <s v="2023"/>
    <x v="19"/>
  </r>
  <r>
    <s v="TKT469024"/>
    <x v="11"/>
    <s v="-"/>
    <s v="Billing"/>
    <s v="Overcharge"/>
    <s v="CUST24250"/>
    <s v="Open"/>
    <d v="2021-06-07T00:00:00"/>
    <d v="1899-12-30T02:17:00"/>
    <s v="-"/>
    <s v="-"/>
    <s v="-"/>
    <s v="Jun"/>
    <s v="07-06-2021"/>
    <s v="06"/>
    <s v="2021"/>
    <x v="7"/>
  </r>
  <r>
    <s v="TKT780585"/>
    <x v="29"/>
    <s v="18-09-2020 10:20:44"/>
    <s v="Service"/>
    <s v="Service Upgrade"/>
    <s v="CUST73003"/>
    <s v="Resolved"/>
    <s v="22-08-2020"/>
    <d v="1899-12-30T10:20:44"/>
    <s v="18-09-2020"/>
    <d v="1899-12-30T10:20:44"/>
    <s v="-"/>
    <s v="22-08-2020"/>
    <s v="22-08-2020"/>
    <s v="08"/>
    <s v="2020"/>
    <x v="18"/>
  </r>
  <r>
    <s v="TKT718476"/>
    <x v="5"/>
    <s v="-"/>
    <s v="Technical"/>
    <s v="Hardware Issue"/>
    <s v="CUST80517"/>
    <s v="In Progress"/>
    <d v="2022-03-05T00:00:00"/>
    <d v="1899-12-30T23:52:00"/>
    <s v="-"/>
    <s v="-"/>
    <s v="-"/>
    <s v="Mar"/>
    <s v="05-03-2022"/>
    <s v="03"/>
    <s v="2022"/>
    <x v="13"/>
  </r>
  <r>
    <s v="TKT224639"/>
    <x v="31"/>
    <s v="27-09-2021 14:11:20"/>
    <s v="Billing"/>
    <s v="Refund Request"/>
    <s v="CUST59225"/>
    <s v="Resolved"/>
    <s v="22-09-2021"/>
    <d v="1899-12-30T14:11:20"/>
    <s v="27-09-2021"/>
    <d v="1899-12-30T14:11:20"/>
    <s v="-"/>
    <s v="22-09-2021"/>
    <s v="22-09-2021"/>
    <s v="09"/>
    <s v="2021"/>
    <x v="11"/>
  </r>
  <r>
    <s v="TKT145489"/>
    <x v="16"/>
    <s v="-"/>
    <s v="Account"/>
    <s v="Login Issue"/>
    <s v="CUST90590"/>
    <s v="Open"/>
    <s v="24-07-2023"/>
    <d v="1899-12-30T10:31:07"/>
    <s v="-"/>
    <s v="-"/>
    <s v="-"/>
    <s v="24-07-2023"/>
    <s v="24-07-2023"/>
    <s v="07"/>
    <s v="2023"/>
    <x v="18"/>
  </r>
  <r>
    <s v="TKT769043"/>
    <x v="3"/>
    <s v="-"/>
    <s v="Account"/>
    <s v="Account Suspension"/>
    <s v="CUST96469"/>
    <s v="In Progress"/>
    <s v="20-02-2022"/>
    <d v="1899-12-30T04:08:57"/>
    <s v="-"/>
    <s v="-"/>
    <s v="-"/>
    <s v="20-02-2022"/>
    <s v="20-02-2022"/>
    <s v="02"/>
    <s v="2022"/>
    <x v="17"/>
  </r>
  <r>
    <s v="TKT436848"/>
    <x v="19"/>
    <s v="-"/>
    <s v="Billing"/>
    <s v="Payment Failure"/>
    <s v="CUST19586"/>
    <s v="In Progress"/>
    <s v="26-11-2021"/>
    <d v="1899-12-30T11:43:27"/>
    <s v="-"/>
    <s v="-"/>
    <s v="-"/>
    <s v="26-11-2021"/>
    <s v="26-11-2021"/>
    <s v="11"/>
    <s v="2021"/>
    <x v="21"/>
  </r>
  <r>
    <s v="TKT836562"/>
    <x v="5"/>
    <s v="18-07-2021 08:37:21"/>
    <s v="Technical"/>
    <s v="Hardware Issue"/>
    <s v="CUST60651"/>
    <s v="Resolved"/>
    <d v="2021-02-07T00:00:00"/>
    <d v="1899-12-30T08:37:00"/>
    <s v="18-07-2021"/>
    <d v="1899-12-30T08:37:21"/>
    <s v="-"/>
    <s v="Feb"/>
    <s v="07-02-2021"/>
    <s v="02"/>
    <s v="2021"/>
    <x v="16"/>
  </r>
  <r>
    <s v="TKT828098"/>
    <x v="20"/>
    <s v="-"/>
    <s v="Billing"/>
    <s v="Payment Failure"/>
    <s v="CUST45620"/>
    <s v="Open"/>
    <d v="2021-01-09T00:00:00"/>
    <d v="1899-12-30T20:25:00"/>
    <s v="-"/>
    <s v="-"/>
    <s v="-"/>
    <s v="Jan"/>
    <s v="09-01-2021"/>
    <s v="01"/>
    <s v="2021"/>
    <x v="19"/>
  </r>
  <r>
    <s v="TKT568400"/>
    <x v="21"/>
    <s v="-"/>
    <s v="Technical"/>
    <s v="Network Problem"/>
    <s v="CUST30378"/>
    <s v="In Progress"/>
    <d v="2021-08-03T00:00:00"/>
    <d v="1899-12-30T17:23:00"/>
    <s v="-"/>
    <s v="-"/>
    <s v="-"/>
    <s v="Aug"/>
    <s v="03-08-2021"/>
    <s v="08"/>
    <s v="2021"/>
    <x v="14"/>
  </r>
  <r>
    <s v="TKT351428"/>
    <x v="30"/>
    <d v="2021-07-01T05:43:00"/>
    <s v="Billing"/>
    <s v="Overcharge"/>
    <s v="CUST62725"/>
    <s v="Resolved"/>
    <s v="22-12-2020"/>
    <d v="1899-12-30T05:43:46"/>
    <d v="2021-07-01T00:00:00"/>
    <d v="1899-12-30T05:43:00"/>
    <s v="-"/>
    <s v="22-12-2020"/>
    <s v="22-12-2020"/>
    <s v="12"/>
    <s v="2020"/>
    <x v="5"/>
  </r>
  <r>
    <s v="TKT486174"/>
    <x v="30"/>
    <s v="-"/>
    <s v="Billing"/>
    <s v="Overcharge"/>
    <s v="CUST16189"/>
    <s v="Open"/>
    <s v="23-06-2021"/>
    <d v="1899-12-30T13:38:56"/>
    <s v="-"/>
    <s v="-"/>
    <s v="-"/>
    <s v="23-06-2021"/>
    <s v="23-06-2021"/>
    <s v="06"/>
    <s v="2021"/>
    <x v="1"/>
  </r>
  <r>
    <s v="TKT471167"/>
    <x v="18"/>
    <s v="-"/>
    <s v="Account"/>
    <s v="Password Reset"/>
    <s v="CUST83412"/>
    <s v="Open"/>
    <d v="2022-08-03T00:00:00"/>
    <d v="1899-12-30T22:52:00"/>
    <s v="-"/>
    <s v="-"/>
    <s v="-"/>
    <s v="Aug"/>
    <s v="03-08-2022"/>
    <s v="08"/>
    <s v="2022"/>
    <x v="10"/>
  </r>
  <r>
    <s v="TKT761426"/>
    <x v="15"/>
    <s v="22-05-2024 18:51:22"/>
    <s v="Account"/>
    <s v="Account Suspension"/>
    <s v="CUST20251"/>
    <s v="Resolved"/>
    <d v="2024-11-05T00:00:00"/>
    <d v="1899-12-30T18:51:00"/>
    <s v="22-05-2024"/>
    <d v="1899-12-30T18:51:22"/>
    <s v="-"/>
    <s v="Nov"/>
    <s v="05-11-2024"/>
    <s v="11"/>
    <s v="2024"/>
    <x v="3"/>
  </r>
  <r>
    <s v="TKT790656"/>
    <x v="6"/>
    <s v="-"/>
    <s v="Service"/>
    <s v="Service Outage"/>
    <s v="CUST23883"/>
    <s v="Open"/>
    <d v="2024-07-12T00:00:00"/>
    <d v="1899-12-30T12:53:00"/>
    <s v="-"/>
    <s v="-"/>
    <s v="-"/>
    <s v="Jul"/>
    <s v="12-07-2024"/>
    <s v="07"/>
    <s v="2024"/>
    <x v="0"/>
  </r>
  <r>
    <s v="TKT808750"/>
    <x v="33"/>
    <s v="-"/>
    <s v="Technical"/>
    <s v="Network Problem"/>
    <s v="CUST56099"/>
    <s v="Open"/>
    <s v="13-06-2024"/>
    <d v="1899-12-30T04:36:46"/>
    <s v="-"/>
    <s v="-"/>
    <s v="-"/>
    <s v="13-06-2024"/>
    <s v="13-06-2024"/>
    <s v="06"/>
    <s v="2024"/>
    <x v="17"/>
  </r>
  <r>
    <s v="TKT202821"/>
    <x v="18"/>
    <s v="-"/>
    <s v="Account"/>
    <s v="Password Reset"/>
    <s v="CUST10758"/>
    <s v="In Progress"/>
    <s v="21-02-2020"/>
    <d v="1899-12-30T01:48:27"/>
    <s v="-"/>
    <s v="-"/>
    <s v="-"/>
    <s v="21-02-2020"/>
    <s v="21-02-2020"/>
    <s v="02"/>
    <s v="2020"/>
    <x v="12"/>
  </r>
  <r>
    <s v="TKT898212"/>
    <x v="24"/>
    <d v="2023-11-04T15:59:00"/>
    <s v="Service"/>
    <s v="Service Outage"/>
    <s v="CUST65334"/>
    <s v="Resolved"/>
    <d v="2023-04-04T00:00:00"/>
    <d v="1899-12-30T15:59:00"/>
    <d v="2023-11-04T00:00:00"/>
    <d v="1899-12-30T15:59:00"/>
    <s v="-"/>
    <s v="Apr"/>
    <s v="04-04-2023"/>
    <s v="04"/>
    <s v="2023"/>
    <x v="22"/>
  </r>
  <r>
    <s v="TKT449201"/>
    <x v="31"/>
    <s v="21-12-2023 19:41:18"/>
    <s v="Billing"/>
    <s v="Refund Request"/>
    <s v="CUST92827"/>
    <s v="Resolved"/>
    <d v="2023-12-12T00:00:00"/>
    <d v="1899-12-30T19:41:00"/>
    <s v="21-12-2023"/>
    <d v="1899-12-30T19:41:18"/>
    <s v="-"/>
    <s v="Dec"/>
    <s v="12-12-2023"/>
    <s v="12"/>
    <s v="2023"/>
    <x v="20"/>
  </r>
  <r>
    <s v="TKT550341"/>
    <x v="33"/>
    <s v="31-10-2021 06:36:25"/>
    <s v="Technical"/>
    <s v="Network Problem"/>
    <s v="CUST89777"/>
    <s v="Resolved"/>
    <d v="2021-01-10T00:00:00"/>
    <d v="1899-12-30T06:36:00"/>
    <s v="31-10-2021"/>
    <d v="1899-12-30T06:36:25"/>
    <s v="-"/>
    <s v="Jan"/>
    <s v="10-01-2021"/>
    <s v="01"/>
    <s v="2021"/>
    <x v="15"/>
  </r>
  <r>
    <s v="TKT768571"/>
    <x v="30"/>
    <s v="-"/>
    <s v="Billing"/>
    <s v="Overcharge"/>
    <s v="CUST96563"/>
    <s v="Open"/>
    <s v="29-09-2023"/>
    <d v="1899-12-30T18:49:44"/>
    <s v="-"/>
    <s v="-"/>
    <s v="-"/>
    <s v="29-09-2023"/>
    <s v="29-09-2023"/>
    <s v="09"/>
    <s v="2023"/>
    <x v="3"/>
  </r>
  <r>
    <s v="TKT453920"/>
    <x v="4"/>
    <s v="-"/>
    <s v="Account"/>
    <s v="Password Reset"/>
    <s v="CUST20383"/>
    <s v="Open"/>
    <d v="2024-07-04T00:00:00"/>
    <d v="1899-12-30T07:48:00"/>
    <s v="-"/>
    <s v="-"/>
    <s v="-"/>
    <s v="Jul"/>
    <s v="04-07-2024"/>
    <s v="07"/>
    <s v="2024"/>
    <x v="4"/>
  </r>
  <r>
    <s v="TKT747890"/>
    <x v="5"/>
    <s v="-"/>
    <s v="Technical"/>
    <s v="Hardware Issue"/>
    <s v="CUST13597"/>
    <s v="Open"/>
    <d v="2020-07-09T00:00:00"/>
    <d v="1899-12-30T17:32:00"/>
    <s v="-"/>
    <s v="-"/>
    <s v="-"/>
    <s v="Jul"/>
    <s v="09-07-2020"/>
    <s v="07"/>
    <s v="2020"/>
    <x v="14"/>
  </r>
  <r>
    <s v="TKT714234"/>
    <x v="18"/>
    <d v="2021-05-01T02:29:00"/>
    <s v="Account"/>
    <s v="Password Reset"/>
    <s v="CUST46526"/>
    <s v="Resolved"/>
    <s v="23-12-2020"/>
    <d v="1899-12-30T02:29:11"/>
    <d v="2021-05-01T00:00:00"/>
    <d v="1899-12-30T02:29:00"/>
    <s v="-"/>
    <s v="23-12-2020"/>
    <s v="23-12-2020"/>
    <s v="12"/>
    <s v="2020"/>
    <x v="7"/>
  </r>
  <r>
    <s v="TKT125965"/>
    <x v="20"/>
    <s v="-"/>
    <s v="Billing"/>
    <s v="Payment Failure"/>
    <s v="CUST71045"/>
    <s v="Open"/>
    <d v="2023-12-05T00:00:00"/>
    <d v="1899-12-30T22:19:00"/>
    <s v="-"/>
    <s v="-"/>
    <s v="-"/>
    <s v="Dec"/>
    <s v="05-12-2023"/>
    <s v="12"/>
    <s v="2023"/>
    <x v="10"/>
  </r>
  <r>
    <s v="TKT665676"/>
    <x v="35"/>
    <s v="21-01-2025 20:58:34"/>
    <s v="Service"/>
    <s v="Service Upgrade"/>
    <s v="CUST37076"/>
    <s v="Resolved"/>
    <s v="29-12-2024"/>
    <d v="1899-12-30T20:58:34"/>
    <s v="21-01-2025"/>
    <d v="1899-12-30T20:58:34"/>
    <s v="-"/>
    <s v="29-12-2024"/>
    <s v="29-12-2024"/>
    <s v="12"/>
    <s v="2024"/>
    <x v="19"/>
  </r>
  <r>
    <s v="TKT754209"/>
    <x v="20"/>
    <s v="-"/>
    <s v="Billing"/>
    <s v="Payment Failure"/>
    <s v="CUST95842"/>
    <s v="In Progress"/>
    <s v="27-12-2023"/>
    <d v="1899-12-30T10:14:35"/>
    <s v="-"/>
    <s v="-"/>
    <s v="-"/>
    <s v="27-12-2023"/>
    <s v="27-12-2023"/>
    <s v="12"/>
    <s v="2023"/>
    <x v="18"/>
  </r>
  <r>
    <s v="TKT838423"/>
    <x v="21"/>
    <s v="-"/>
    <s v="Technical"/>
    <s v="Network Problem"/>
    <s v="CUST84355"/>
    <s v="In Progress"/>
    <s v="23-05-2023"/>
    <d v="1899-12-30T05:05:25"/>
    <s v="-"/>
    <s v="-"/>
    <s v="-"/>
    <s v="23-05-2023"/>
    <s v="23-05-2023"/>
    <s v="05"/>
    <s v="2023"/>
    <x v="5"/>
  </r>
  <r>
    <s v="TKT910558"/>
    <x v="33"/>
    <s v="-"/>
    <s v="Technical"/>
    <s v="Network Problem"/>
    <s v="CUST33177"/>
    <s v="Open"/>
    <s v="27-06-2023"/>
    <d v="1899-12-30T07:47:34"/>
    <s v="-"/>
    <s v="-"/>
    <s v="-"/>
    <s v="27-06-2023"/>
    <s v="27-06-2023"/>
    <s v="06"/>
    <s v="2023"/>
    <x v="4"/>
  </r>
  <r>
    <s v="TKT873703"/>
    <x v="35"/>
    <s v="-"/>
    <s v="Service"/>
    <s v="Service Upgrade"/>
    <s v="CUST85573"/>
    <s v="Open"/>
    <s v="27-11-2021"/>
    <d v="1899-12-30T03:30:57"/>
    <s v="-"/>
    <s v="-"/>
    <s v="-"/>
    <s v="27-11-2021"/>
    <s v="27-11-2021"/>
    <s v="11"/>
    <s v="2021"/>
    <x v="8"/>
  </r>
  <r>
    <s v="TKT553132"/>
    <x v="17"/>
    <s v="28-08-2022 19:31:28"/>
    <s v="Service"/>
    <s v="Slow Service"/>
    <s v="CUST46604"/>
    <s v="Resolved"/>
    <s v="29-07-2022"/>
    <d v="1899-12-30T19:31:28"/>
    <s v="28-08-2022"/>
    <d v="1899-12-30T19:31:28"/>
    <s v="-"/>
    <s v="29-07-2022"/>
    <s v="29-07-2022"/>
    <s v="07"/>
    <s v="2022"/>
    <x v="20"/>
  </r>
  <r>
    <s v="TKT342855"/>
    <x v="19"/>
    <s v="-"/>
    <s v="Billing"/>
    <s v="Payment Failure"/>
    <s v="CUST35688"/>
    <s v="Open"/>
    <d v="2022-08-04T00:00:00"/>
    <d v="1899-12-30T08:43:00"/>
    <s v="-"/>
    <s v="-"/>
    <s v="-"/>
    <s v="Aug"/>
    <s v="04-08-2022"/>
    <s v="08"/>
    <s v="2022"/>
    <x v="16"/>
  </r>
  <r>
    <s v="TKT140923"/>
    <x v="31"/>
    <s v="-"/>
    <s v="Billing"/>
    <s v="Refund Request"/>
    <s v="CUST90716"/>
    <s v="In Progress"/>
    <d v="2024-04-12T00:00:00"/>
    <d v="1899-12-30T05:28:00"/>
    <s v="-"/>
    <s v="-"/>
    <s v="-"/>
    <s v="Apr"/>
    <s v="12-04-2024"/>
    <s v="04"/>
    <s v="2024"/>
    <x v="5"/>
  </r>
  <r>
    <s v="TKT359535"/>
    <x v="8"/>
    <s v="-"/>
    <s v="Technical"/>
    <s v="Network Problem"/>
    <s v="CUST32492"/>
    <s v="In Progress"/>
    <d v="2023-12-03T00:00:00"/>
    <d v="1899-12-30T12:00:00"/>
    <s v="-"/>
    <s v="-"/>
    <s v="-"/>
    <s v="Dec"/>
    <s v="03-12-2023"/>
    <s v="12"/>
    <s v="2023"/>
    <x v="0"/>
  </r>
  <r>
    <s v="TKT312121"/>
    <x v="13"/>
    <s v="-"/>
    <s v="Account"/>
    <s v="Account Suspension"/>
    <s v="CUST17956"/>
    <s v="Open"/>
    <s v="14-06-2022"/>
    <d v="1899-12-30T05:49:51"/>
    <s v="-"/>
    <s v="-"/>
    <s v="-"/>
    <s v="14-06-2022"/>
    <s v="14-06-2022"/>
    <s v="06"/>
    <s v="2022"/>
    <x v="5"/>
  </r>
  <r>
    <s v="TKT940227"/>
    <x v="32"/>
    <s v="-"/>
    <s v="Technical"/>
    <s v="Software Bug"/>
    <s v="CUST49706"/>
    <s v="In Progress"/>
    <d v="2024-09-01T00:00:00"/>
    <d v="1899-12-30T18:54:00"/>
    <s v="-"/>
    <s v="-"/>
    <s v="-"/>
    <s v="Sep"/>
    <s v="01-09-2024"/>
    <s v="09"/>
    <s v="2024"/>
    <x v="3"/>
  </r>
  <r>
    <s v="TKT586487"/>
    <x v="31"/>
    <s v="-"/>
    <s v="Billing"/>
    <s v="Refund Request"/>
    <s v="CUST23665"/>
    <s v="In Progress"/>
    <d v="2022-02-04T00:00:00"/>
    <d v="1899-12-30T09:43:00"/>
    <s v="-"/>
    <s v="-"/>
    <s v="-"/>
    <s v="Feb"/>
    <s v="04-02-2022"/>
    <s v="02"/>
    <s v="2022"/>
    <x v="23"/>
  </r>
  <r>
    <s v="TKT525018"/>
    <x v="11"/>
    <s v="-"/>
    <s v="Billing"/>
    <s v="Overcharge"/>
    <s v="CUST69777"/>
    <s v="In Progress"/>
    <d v="2020-05-08T00:00:00"/>
    <d v="1899-12-30T12:57:00"/>
    <s v="-"/>
    <s v="-"/>
    <s v="-"/>
    <s v="May"/>
    <s v="08-05-2020"/>
    <s v="05"/>
    <s v="2020"/>
    <x v="0"/>
  </r>
  <r>
    <s v="TKT960724"/>
    <x v="8"/>
    <s v="-"/>
    <s v="Technical"/>
    <s v="Network Problem"/>
    <s v="CUST29432"/>
    <s v="Open"/>
    <d v="2024-02-10T00:00:00"/>
    <d v="1899-12-30T21:16:00"/>
    <s v="-"/>
    <s v="-"/>
    <s v="-"/>
    <s v="Feb"/>
    <s v="10-02-2024"/>
    <s v="02"/>
    <s v="2024"/>
    <x v="9"/>
  </r>
  <r>
    <s v="TKT999969"/>
    <x v="15"/>
    <s v="-"/>
    <s v="Account"/>
    <s v="Account Suspension"/>
    <s v="CUST82362"/>
    <s v="Open"/>
    <d v="2022-11-03T00:00:00"/>
    <d v="1899-12-30T07:32:00"/>
    <s v="-"/>
    <s v="-"/>
    <s v="-"/>
    <s v="Nov"/>
    <s v="03-11-2022"/>
    <s v="11"/>
    <s v="2022"/>
    <x v="4"/>
  </r>
  <r>
    <s v="TKT816198"/>
    <x v="30"/>
    <s v="-"/>
    <s v="Billing"/>
    <s v="Overcharge"/>
    <s v="CUST31493"/>
    <s v="In Progress"/>
    <d v="2021-03-08T00:00:00"/>
    <d v="1899-12-30T03:52:00"/>
    <s v="-"/>
    <s v="-"/>
    <s v="-"/>
    <s v="Mar"/>
    <s v="08-03-2021"/>
    <s v="03"/>
    <s v="2021"/>
    <x v="8"/>
  </r>
  <r>
    <s v="TKT456152"/>
    <x v="22"/>
    <s v="-"/>
    <s v="Account"/>
    <s v="Login Issue"/>
    <s v="CUST68811"/>
    <s v="Open"/>
    <d v="2023-04-04T00:00:00"/>
    <d v="1899-12-30T08:31:00"/>
    <s v="-"/>
    <s v="-"/>
    <s v="-"/>
    <s v="Apr"/>
    <s v="04-04-2023"/>
    <s v="04"/>
    <s v="2023"/>
    <x v="16"/>
  </r>
  <r>
    <s v="TKT781385"/>
    <x v="10"/>
    <s v="-"/>
    <s v="Account"/>
    <s v="Password Reset"/>
    <s v="CUST55352"/>
    <s v="In Progress"/>
    <d v="2024-02-12T00:00:00"/>
    <d v="1899-12-30T22:08:00"/>
    <s v="-"/>
    <s v="-"/>
    <s v="-"/>
    <s v="Feb"/>
    <s v="12-02-2024"/>
    <s v="02"/>
    <s v="2024"/>
    <x v="10"/>
  </r>
  <r>
    <s v="TKT174985"/>
    <x v="33"/>
    <s v="-"/>
    <s v="Technical"/>
    <s v="Network Problem"/>
    <s v="CUST49533"/>
    <s v="Open"/>
    <d v="2022-02-06T00:00:00"/>
    <d v="1899-12-30T11:27:00"/>
    <s v="-"/>
    <s v="-"/>
    <s v="-"/>
    <s v="Feb"/>
    <s v="06-02-2022"/>
    <s v="02"/>
    <s v="2022"/>
    <x v="21"/>
  </r>
  <r>
    <s v="TKT926513"/>
    <x v="18"/>
    <s v="-"/>
    <s v="Account"/>
    <s v="Password Reset"/>
    <s v="CUST18065"/>
    <s v="In Progress"/>
    <s v="31-08-2023"/>
    <d v="1899-12-30T06:02:37"/>
    <s v="-"/>
    <s v="-"/>
    <s v="-"/>
    <s v="31-08-2023"/>
    <s v="31-08-2023"/>
    <s v="08"/>
    <s v="2023"/>
    <x v="15"/>
  </r>
  <r>
    <s v="TKT321751"/>
    <x v="20"/>
    <s v="-"/>
    <s v="Billing"/>
    <s v="Payment Failure"/>
    <s v="CUST12405"/>
    <s v="In Progress"/>
    <d v="2024-04-06T00:00:00"/>
    <d v="1899-12-30T17:42:00"/>
    <s v="-"/>
    <s v="-"/>
    <s v="-"/>
    <s v="Apr"/>
    <s v="06-04-2024"/>
    <s v="04"/>
    <s v="2024"/>
    <x v="14"/>
  </r>
  <r>
    <s v="TKT320656"/>
    <x v="33"/>
    <s v="-"/>
    <s v="Technical"/>
    <s v="Network Problem"/>
    <s v="CUST62750"/>
    <s v="In Progress"/>
    <s v="22-10-2020"/>
    <d v="1899-12-30T11:18:28"/>
    <s v="-"/>
    <s v="-"/>
    <s v="-"/>
    <s v="22-10-2020"/>
    <s v="22-10-2020"/>
    <s v="10"/>
    <s v="2020"/>
    <x v="21"/>
  </r>
  <r>
    <s v="TKT211707"/>
    <x v="17"/>
    <s v="-"/>
    <s v="Service"/>
    <s v="Slow Service"/>
    <s v="CUST97797"/>
    <s v="Open"/>
    <s v="26-11-2024"/>
    <d v="1899-12-30T17:38:04"/>
    <s v="-"/>
    <s v="-"/>
    <s v="-"/>
    <s v="26-11-2024"/>
    <s v="26-11-2024"/>
    <s v="11"/>
    <s v="2024"/>
    <x v="14"/>
  </r>
  <r>
    <s v="TKT207536"/>
    <x v="15"/>
    <d v="2020-02-04T15:22:00"/>
    <s v="Account"/>
    <s v="Account Suspension"/>
    <s v="CUST40944"/>
    <s v="Resolved"/>
    <s v="30-03-2020"/>
    <d v="1899-12-30T15:22:21"/>
    <d v="2020-02-04T00:00:00"/>
    <d v="1899-12-30T15:22:00"/>
    <s v="-"/>
    <s v="30-03-2020"/>
    <s v="30-03-2020"/>
    <s v="03"/>
    <s v="2020"/>
    <x v="22"/>
  </r>
  <r>
    <s v="TKT663536"/>
    <x v="18"/>
    <s v="-"/>
    <s v="Account"/>
    <s v="Password Reset"/>
    <s v="CUST27236"/>
    <s v="Open"/>
    <s v="23-09-2021"/>
    <d v="1899-12-30T17:41:51"/>
    <s v="-"/>
    <s v="-"/>
    <s v="-"/>
    <s v="23-09-2021"/>
    <s v="23-09-2021"/>
    <s v="09"/>
    <s v="2021"/>
    <x v="14"/>
  </r>
  <r>
    <s v="TKT210466"/>
    <x v="29"/>
    <s v="16-01-2022 14:39:06"/>
    <s v="Service"/>
    <s v="Service Upgrade"/>
    <s v="CUST43788"/>
    <s v="Resolved"/>
    <s v="27-12-2021"/>
    <d v="1899-12-30T14:39:06"/>
    <s v="16-01-2022"/>
    <d v="1899-12-30T14:39:06"/>
    <s v="-"/>
    <s v="27-12-2021"/>
    <s v="27-12-2021"/>
    <s v="12"/>
    <s v="2021"/>
    <x v="11"/>
  </r>
  <r>
    <s v="TKT475869"/>
    <x v="4"/>
    <s v="-"/>
    <s v="Account"/>
    <s v="Password Reset"/>
    <s v="CUST94518"/>
    <s v="In Progress"/>
    <d v="2023-11-08T00:00:00"/>
    <d v="1899-12-30T16:00:00"/>
    <s v="-"/>
    <s v="-"/>
    <s v="-"/>
    <s v="Nov"/>
    <s v="08-11-2023"/>
    <s v="11"/>
    <s v="2023"/>
    <x v="6"/>
  </r>
  <r>
    <s v="TKT105026"/>
    <x v="35"/>
    <s v="-"/>
    <s v="Service"/>
    <s v="Service Upgrade"/>
    <s v="CUST80350"/>
    <s v="Open"/>
    <s v="31-01-2020"/>
    <d v="1899-12-30T05:26:29"/>
    <s v="-"/>
    <s v="-"/>
    <s v="-"/>
    <s v="31-01-2020"/>
    <s v="31-01-2020"/>
    <s v="01"/>
    <s v="2020"/>
    <x v="5"/>
  </r>
  <r>
    <s v="TKT259996"/>
    <x v="9"/>
    <d v="2024-04-11T21:53:00"/>
    <s v="Technical"/>
    <s v="Hardware Issue"/>
    <s v="CUST59640"/>
    <s v="Resolved"/>
    <d v="2024-06-10T00:00:00"/>
    <d v="1899-12-30T21:53:00"/>
    <d v="2024-04-11T00:00:00"/>
    <d v="1899-12-30T21:53:00"/>
    <s v="-"/>
    <s v="Jun"/>
    <s v="10-06-2024"/>
    <s v="06"/>
    <s v="2024"/>
    <x v="9"/>
  </r>
  <r>
    <s v="TKT797462"/>
    <x v="12"/>
    <s v="-"/>
    <s v="Billing"/>
    <s v="Refund Request"/>
    <s v="CUST87787"/>
    <s v="Open"/>
    <s v="15-09-2023"/>
    <d v="1899-12-30T18:18:38"/>
    <s v="-"/>
    <s v="-"/>
    <s v="-"/>
    <s v="15-09-2023"/>
    <s v="15-09-2023"/>
    <s v="09"/>
    <s v="2023"/>
    <x v="3"/>
  </r>
  <r>
    <s v="TKT689225"/>
    <x v="18"/>
    <s v="-"/>
    <s v="Account"/>
    <s v="Password Reset"/>
    <s v="CUST26131"/>
    <s v="Open"/>
    <s v="31-12-2020"/>
    <d v="1899-12-30T19:34:58"/>
    <s v="-"/>
    <s v="-"/>
    <s v="-"/>
    <s v="31-12-2020"/>
    <s v="31-12-2020"/>
    <s v="12"/>
    <s v="2020"/>
    <x v="20"/>
  </r>
  <r>
    <s v="TKT701036"/>
    <x v="32"/>
    <s v="-"/>
    <s v="Technical"/>
    <s v="Software Bug"/>
    <s v="CUST26847"/>
    <s v="In Progress"/>
    <d v="2021-03-07T00:00:00"/>
    <d v="1899-12-30T14:39:00"/>
    <s v="-"/>
    <s v="-"/>
    <s v="-"/>
    <s v="Mar"/>
    <s v="07-03-2021"/>
    <s v="03"/>
    <s v="2021"/>
    <x v="11"/>
  </r>
  <r>
    <s v="TKT212283"/>
    <x v="15"/>
    <s v="-"/>
    <s v="Account"/>
    <s v="Account Suspension"/>
    <s v="CUST99180"/>
    <s v="In Progress"/>
    <s v="30-07-2021"/>
    <d v="1899-12-30T17:14:54"/>
    <s v="-"/>
    <s v="-"/>
    <s v="-"/>
    <s v="30-07-2021"/>
    <s v="30-07-2021"/>
    <s v="07"/>
    <s v="2021"/>
    <x v="14"/>
  </r>
  <r>
    <s v="TKT680740"/>
    <x v="34"/>
    <s v="20-10-2022 15:32:03"/>
    <s v="Technical"/>
    <s v="Hardware Issue"/>
    <s v="CUST99166"/>
    <s v="Resolved"/>
    <s v="25-09-2022"/>
    <d v="1899-12-30T15:32:03"/>
    <s v="20-10-2022"/>
    <d v="1899-12-30T15:32:03"/>
    <s v="-"/>
    <s v="25-09-2022"/>
    <s v="25-09-2022"/>
    <s v="09"/>
    <s v="2022"/>
    <x v="22"/>
  </r>
  <r>
    <s v="TKT439536"/>
    <x v="13"/>
    <s v="-"/>
    <s v="Account"/>
    <s v="Account Suspension"/>
    <s v="CUST58797"/>
    <s v="In Progress"/>
    <s v="21-04-2022"/>
    <d v="1899-12-30T11:16:20"/>
    <s v="-"/>
    <s v="-"/>
    <s v="-"/>
    <s v="21-04-2022"/>
    <s v="21-04-2022"/>
    <s v="04"/>
    <s v="2022"/>
    <x v="21"/>
  </r>
  <r>
    <s v="TKT686540"/>
    <x v="10"/>
    <d v="2024-04-03T16:59:00"/>
    <s v="Account"/>
    <s v="Password Reset"/>
    <s v="CUST36064"/>
    <s v="Resolved"/>
    <s v="29-02-2024"/>
    <d v="1899-12-30T16:59:41"/>
    <d v="2024-04-03T00:00:00"/>
    <d v="1899-12-30T16:59:00"/>
    <s v="-"/>
    <s v="29-02-2024"/>
    <s v="29-02-2024"/>
    <s v="02"/>
    <s v="2024"/>
    <x v="6"/>
  </r>
  <r>
    <s v="TKT863120"/>
    <x v="5"/>
    <s v="-"/>
    <s v="Technical"/>
    <s v="Hardware Issue"/>
    <s v="CUST33499"/>
    <s v="In Progress"/>
    <d v="2022-01-02T00:00:00"/>
    <d v="1899-12-30T10:40:00"/>
    <s v="-"/>
    <s v="-"/>
    <s v="-"/>
    <s v="Jan"/>
    <s v="02-01-2022"/>
    <s v="01"/>
    <s v="2022"/>
    <x v="18"/>
  </r>
  <r>
    <s v="TKT308065"/>
    <x v="35"/>
    <s v="-"/>
    <s v="Service"/>
    <s v="Service Upgrade"/>
    <s v="CUST78290"/>
    <s v="In Progress"/>
    <s v="13-06-2023"/>
    <d v="1899-12-30T01:06:38"/>
    <s v="-"/>
    <s v="-"/>
    <s v="-"/>
    <s v="13-06-2023"/>
    <s v="13-06-2023"/>
    <s v="06"/>
    <s v="2023"/>
    <x v="12"/>
  </r>
  <r>
    <s v="TKT714979"/>
    <x v="15"/>
    <s v="-"/>
    <s v="Account"/>
    <s v="Account Suspension"/>
    <s v="CUST30223"/>
    <s v="Open"/>
    <s v="13-01-2023"/>
    <d v="1899-12-30T01:38:38"/>
    <s v="-"/>
    <s v="-"/>
    <s v="-"/>
    <s v="13-01-2023"/>
    <s v="13-01-2023"/>
    <s v="01"/>
    <s v="2023"/>
    <x v="12"/>
  </r>
  <r>
    <s v="TKT218150"/>
    <x v="24"/>
    <s v="-"/>
    <s v="Service"/>
    <s v="Service Outage"/>
    <s v="CUST89336"/>
    <s v="Open"/>
    <d v="2021-12-09T00:00:00"/>
    <d v="1899-12-30T23:12:00"/>
    <s v="-"/>
    <s v="-"/>
    <s v="-"/>
    <s v="Dec"/>
    <s v="09-12-2021"/>
    <s v="12"/>
    <s v="2021"/>
    <x v="13"/>
  </r>
  <r>
    <s v="TKT549279"/>
    <x v="27"/>
    <s v="-"/>
    <s v="Account"/>
    <s v="Login Issue"/>
    <s v="CUST66383"/>
    <s v="Open"/>
    <s v="15-07-2024"/>
    <d v="1899-12-30T10:09:31"/>
    <s v="-"/>
    <s v="-"/>
    <s v="-"/>
    <s v="15-07-2024"/>
    <s v="15-07-2024"/>
    <s v="07"/>
    <s v="2024"/>
    <x v="18"/>
  </r>
  <r>
    <s v="TKT851908"/>
    <x v="20"/>
    <s v="-"/>
    <s v="Billing"/>
    <s v="Payment Failure"/>
    <s v="CUST70394"/>
    <s v="In Progress"/>
    <s v="25-01-2022"/>
    <d v="1899-12-30T08:51:24"/>
    <s v="-"/>
    <s v="-"/>
    <s v="-"/>
    <s v="25-01-2022"/>
    <s v="25-01-2022"/>
    <s v="01"/>
    <s v="2022"/>
    <x v="16"/>
  </r>
  <r>
    <s v="TKT798080"/>
    <x v="25"/>
    <s v="-"/>
    <s v="Service"/>
    <s v="Slow Service"/>
    <s v="CUST59223"/>
    <s v="Open"/>
    <s v="27-12-2023"/>
    <d v="1899-12-30T23:14:28"/>
    <s v="-"/>
    <s v="-"/>
    <s v="-"/>
    <s v="27-12-2023"/>
    <s v="27-12-2023"/>
    <s v="12"/>
    <s v="2023"/>
    <x v="13"/>
  </r>
  <r>
    <s v="TKT688946"/>
    <x v="30"/>
    <s v="-"/>
    <s v="Billing"/>
    <s v="Overcharge"/>
    <s v="CUST52585"/>
    <s v="In Progress"/>
    <d v="2022-01-06T00:00:00"/>
    <d v="1899-12-30T17:40:00"/>
    <s v="-"/>
    <s v="-"/>
    <s v="-"/>
    <s v="Jan"/>
    <s v="06-01-2022"/>
    <s v="01"/>
    <s v="2022"/>
    <x v="14"/>
  </r>
  <r>
    <s v="TKT546635"/>
    <x v="21"/>
    <s v="25-03-2022 23:59:42"/>
    <s v="Technical"/>
    <s v="Network Problem"/>
    <s v="CUST75161"/>
    <s v="Resolved"/>
    <s v="24-03-2022"/>
    <d v="1899-12-30T23:59:42"/>
    <s v="25-03-2022"/>
    <d v="1899-12-30T23:59:42"/>
    <s v="-"/>
    <s v="24-03-2022"/>
    <s v="24-03-2022"/>
    <s v="03"/>
    <s v="2022"/>
    <x v="13"/>
  </r>
  <r>
    <s v="TKT175836"/>
    <x v="0"/>
    <s v="-"/>
    <s v="Service"/>
    <s v="Service Outage"/>
    <s v="CUST69050"/>
    <s v="Open"/>
    <s v="28-05-2023"/>
    <d v="1899-12-30T08:01:16"/>
    <s v="-"/>
    <s v="-"/>
    <s v="-"/>
    <s v="28-05-2023"/>
    <s v="28-05-2023"/>
    <s v="05"/>
    <s v="2023"/>
    <x v="16"/>
  </r>
  <r>
    <s v="TKT580891"/>
    <x v="19"/>
    <s v="-"/>
    <s v="Billing"/>
    <s v="Payment Failure"/>
    <s v="CUST88315"/>
    <s v="Open"/>
    <s v="23-05-2024"/>
    <d v="1899-12-30T01:13:20"/>
    <s v="-"/>
    <s v="-"/>
    <s v="-"/>
    <s v="23-05-2024"/>
    <s v="23-05-2024"/>
    <s v="05"/>
    <s v="2024"/>
    <x v="12"/>
  </r>
  <r>
    <s v="TKT807870"/>
    <x v="24"/>
    <s v="-"/>
    <s v="Service"/>
    <s v="Service Outage"/>
    <s v="CUST24653"/>
    <s v="In Progress"/>
    <s v="22-08-2022"/>
    <d v="1899-12-30T10:58:22"/>
    <s v="-"/>
    <s v="-"/>
    <s v="-"/>
    <s v="22-08-2022"/>
    <s v="22-08-2022"/>
    <s v="08"/>
    <s v="2022"/>
    <x v="18"/>
  </r>
  <r>
    <s v="TKT794206"/>
    <x v="2"/>
    <s v="-"/>
    <s v="Billing"/>
    <s v="Overcharge"/>
    <s v="CUST55040"/>
    <s v="In Progress"/>
    <s v="28-12-2021"/>
    <d v="1899-12-30T15:16:34"/>
    <s v="-"/>
    <s v="-"/>
    <s v="-"/>
    <s v="28-12-2021"/>
    <s v="28-12-2021"/>
    <s v="12"/>
    <s v="2021"/>
    <x v="22"/>
  </r>
  <r>
    <s v="TKT187147"/>
    <x v="29"/>
    <s v="-"/>
    <s v="Service"/>
    <s v="Service Upgrade"/>
    <s v="CUST49828"/>
    <s v="Open"/>
    <s v="19-12-2021"/>
    <d v="1899-12-30T10:21:53"/>
    <s v="-"/>
    <s v="-"/>
    <s v="-"/>
    <s v="19-12-2021"/>
    <s v="19-12-2021"/>
    <s v="12"/>
    <s v="2021"/>
    <x v="18"/>
  </r>
  <r>
    <s v="TKT974423"/>
    <x v="8"/>
    <s v="-"/>
    <s v="Technical"/>
    <s v="Network Problem"/>
    <s v="CUST13267"/>
    <s v="In Progress"/>
    <s v="27-08-2023"/>
    <d v="1899-12-30T14:16:00"/>
    <s v="-"/>
    <s v="-"/>
    <s v="-"/>
    <s v="27-08-2023"/>
    <s v="27-08-2023"/>
    <s v="08"/>
    <s v="2023"/>
    <x v="11"/>
  </r>
  <r>
    <s v="TKT173084"/>
    <x v="13"/>
    <d v="2023-10-02T02:23:00"/>
    <s v="Account"/>
    <s v="Account Suspension"/>
    <s v="CUST57729"/>
    <s v="Resolved"/>
    <d v="2023-01-02T00:00:00"/>
    <d v="1899-12-30T02:23:00"/>
    <d v="2023-10-02T00:00:00"/>
    <d v="1899-12-30T02:23:00"/>
    <s v="-"/>
    <s v="Jan"/>
    <s v="02-01-2023"/>
    <s v="01"/>
    <s v="2023"/>
    <x v="7"/>
  </r>
  <r>
    <s v="TKT584408"/>
    <x v="35"/>
    <s v="14-02-2024 10:57:53"/>
    <s v="Service"/>
    <s v="Service Upgrade"/>
    <s v="CUST16337"/>
    <s v="Resolved"/>
    <d v="2024-10-02T00:00:00"/>
    <d v="1899-12-30T10:57:00"/>
    <s v="14-02-2024"/>
    <d v="1899-12-30T10:57:53"/>
    <s v="-"/>
    <s v="Oct"/>
    <s v="02-10-2024"/>
    <s v="10"/>
    <s v="2024"/>
    <x v="18"/>
  </r>
  <r>
    <s v="TKT951640"/>
    <x v="31"/>
    <s v="-"/>
    <s v="Billing"/>
    <s v="Refund Request"/>
    <s v="CUST79792"/>
    <s v="Open"/>
    <d v="2022-07-10T00:00:00"/>
    <d v="1899-12-30T10:26:00"/>
    <s v="-"/>
    <s v="-"/>
    <s v="-"/>
    <s v="Jul"/>
    <s v="10-07-2022"/>
    <s v="07"/>
    <s v="2022"/>
    <x v="18"/>
  </r>
  <r>
    <s v="TKT178471"/>
    <x v="10"/>
    <s v="-"/>
    <s v="Account"/>
    <s v="Password Reset"/>
    <s v="CUST11316"/>
    <s v="In Progress"/>
    <s v="20-12-2020"/>
    <d v="1899-12-30T12:37:03"/>
    <s v="-"/>
    <s v="-"/>
    <s v="-"/>
    <s v="20-12-2020"/>
    <s v="20-12-2020"/>
    <s v="12"/>
    <s v="2020"/>
    <x v="0"/>
  </r>
  <r>
    <s v="TKT157608"/>
    <x v="8"/>
    <s v="-"/>
    <s v="Technical"/>
    <s v="Network Problem"/>
    <s v="CUST17360"/>
    <s v="Open"/>
    <d v="2021-02-10T00:00:00"/>
    <d v="1899-12-30T06:38:00"/>
    <s v="-"/>
    <s v="-"/>
    <s v="-"/>
    <s v="Feb"/>
    <s v="10-02-2021"/>
    <s v="02"/>
    <s v="2021"/>
    <x v="15"/>
  </r>
  <r>
    <s v="TKT642836"/>
    <x v="12"/>
    <s v="23-01-2022 05:53:28"/>
    <s v="Billing"/>
    <s v="Refund Request"/>
    <s v="CUST59255"/>
    <s v="Resolved"/>
    <s v="30-12-2021"/>
    <d v="1899-12-30T05:53:28"/>
    <s v="23-01-2022"/>
    <d v="1899-12-30T05:53:28"/>
    <s v="-"/>
    <s v="30-12-2021"/>
    <s v="30-12-2021"/>
    <s v="12"/>
    <s v="2021"/>
    <x v="5"/>
  </r>
  <r>
    <s v="TKT950555"/>
    <x v="15"/>
    <s v="19-12-2024 18:44:11"/>
    <s v="Account"/>
    <s v="Account Suspension"/>
    <s v="CUST44824"/>
    <s v="Resolved"/>
    <s v="17-12-2024"/>
    <d v="1899-12-30T18:44:11"/>
    <s v="19-12-2024"/>
    <d v="1899-12-30T18:44:11"/>
    <s v="-"/>
    <s v="17-12-2024"/>
    <s v="17-12-2024"/>
    <s v="12"/>
    <s v="2024"/>
    <x v="3"/>
  </r>
  <r>
    <s v="TKT415277"/>
    <x v="0"/>
    <s v="-"/>
    <s v="Service"/>
    <s v="Service Outage"/>
    <s v="CUST89230"/>
    <s v="In Progress"/>
    <d v="2021-04-10T00:00:00"/>
    <d v="1899-12-30T06:37:00"/>
    <s v="-"/>
    <s v="-"/>
    <s v="-"/>
    <s v="Apr"/>
    <s v="10-04-2021"/>
    <s v="04"/>
    <s v="2021"/>
    <x v="15"/>
  </r>
  <r>
    <s v="TKT905277"/>
    <x v="12"/>
    <s v="-"/>
    <s v="Billing"/>
    <s v="Refund Request"/>
    <s v="CUST33109"/>
    <s v="In Progress"/>
    <s v="27-06-2022"/>
    <d v="1899-12-30T21:05:05"/>
    <s v="-"/>
    <s v="-"/>
    <s v="-"/>
    <s v="27-06-2022"/>
    <s v="27-06-2022"/>
    <s v="06"/>
    <s v="2022"/>
    <x v="9"/>
  </r>
  <r>
    <s v="TKT784865"/>
    <x v="26"/>
    <s v="18-10-2022 22:53:50"/>
    <s v="Technical"/>
    <s v="Software Bug"/>
    <s v="CUST99151"/>
    <s v="Resolved"/>
    <d v="2022-02-10T00:00:00"/>
    <d v="1899-12-30T22:53:00"/>
    <s v="18-10-2022"/>
    <d v="1899-12-30T22:53:50"/>
    <s v="-"/>
    <s v="Feb"/>
    <s v="10-02-2022"/>
    <s v="02"/>
    <s v="2022"/>
    <x v="10"/>
  </r>
  <r>
    <s v="TKT165780"/>
    <x v="34"/>
    <s v="-"/>
    <s v="Technical"/>
    <s v="Hardware Issue"/>
    <s v="CUST21923"/>
    <s v="Open"/>
    <d v="2022-02-06T00:00:00"/>
    <d v="1899-12-30T12:24:00"/>
    <s v="-"/>
    <s v="-"/>
    <s v="-"/>
    <s v="Feb"/>
    <s v="06-02-2022"/>
    <s v="02"/>
    <s v="2022"/>
    <x v="0"/>
  </r>
  <r>
    <s v="TKT303941"/>
    <x v="16"/>
    <s v="-"/>
    <s v="Account"/>
    <s v="Login Issue"/>
    <s v="CUST66511"/>
    <s v="In Progress"/>
    <d v="2024-02-06T00:00:00"/>
    <d v="1899-12-30T09:03:00"/>
    <s v="-"/>
    <s v="-"/>
    <s v="-"/>
    <s v="Feb"/>
    <s v="06-02-2024"/>
    <s v="02"/>
    <s v="2024"/>
    <x v="23"/>
  </r>
  <r>
    <s v="TKT525216"/>
    <x v="15"/>
    <s v="-"/>
    <s v="Account"/>
    <s v="Account Suspension"/>
    <s v="CUST25458"/>
    <s v="Open"/>
    <s v="23-05-2022"/>
    <d v="1899-12-30T22:15:12"/>
    <s v="-"/>
    <s v="-"/>
    <s v="-"/>
    <s v="23-05-2022"/>
    <s v="23-05-2022"/>
    <s v="05"/>
    <s v="2022"/>
    <x v="10"/>
  </r>
  <r>
    <s v="TKT989138"/>
    <x v="22"/>
    <s v="13-03-2020 14:40:32"/>
    <s v="Account"/>
    <s v="Login Issue"/>
    <s v="CUST88358"/>
    <s v="Resolved"/>
    <s v="29-02-2020"/>
    <d v="1899-12-30T14:40:32"/>
    <s v="13-03-2020"/>
    <d v="1899-12-30T14:40:32"/>
    <s v="-"/>
    <s v="29-02-2020"/>
    <s v="29-02-2020"/>
    <s v="02"/>
    <s v="2020"/>
    <x v="11"/>
  </r>
  <r>
    <s v="TKT163911"/>
    <x v="20"/>
    <s v="-"/>
    <s v="Billing"/>
    <s v="Payment Failure"/>
    <s v="CUST58821"/>
    <s v="Open"/>
    <d v="2021-06-08T00:00:00"/>
    <d v="1899-12-30T17:09:00"/>
    <s v="-"/>
    <s v="-"/>
    <s v="-"/>
    <s v="Jun"/>
    <s v="08-06-2021"/>
    <s v="06"/>
    <s v="2021"/>
    <x v="14"/>
  </r>
  <r>
    <s v="TKT740346"/>
    <x v="14"/>
    <s v="-"/>
    <s v="Service"/>
    <s v="Slow Service"/>
    <s v="CUST42262"/>
    <s v="Open"/>
    <s v="18-08-2020"/>
    <d v="1899-12-30T18:44:12"/>
    <s v="-"/>
    <s v="-"/>
    <s v="-"/>
    <s v="18-08-2020"/>
    <s v="18-08-2020"/>
    <s v="08"/>
    <s v="2020"/>
    <x v="3"/>
  </r>
  <r>
    <s v="TKT306503"/>
    <x v="19"/>
    <s v="-"/>
    <s v="Billing"/>
    <s v="Payment Failure"/>
    <s v="CUST52285"/>
    <s v="Open"/>
    <s v="26-11-2021"/>
    <d v="1899-12-30T03:45:55"/>
    <s v="-"/>
    <s v="-"/>
    <s v="-"/>
    <s v="26-11-2021"/>
    <s v="26-11-2021"/>
    <s v="11"/>
    <s v="2021"/>
    <x v="8"/>
  </r>
  <r>
    <s v="TKT813707"/>
    <x v="14"/>
    <s v="26-10-2020 11:03:39"/>
    <s v="Service"/>
    <s v="Slow Service"/>
    <s v="CUST95472"/>
    <s v="Resolved"/>
    <d v="2020-10-10T00:00:00"/>
    <d v="1899-12-30T11:03:00"/>
    <s v="26-10-2020"/>
    <d v="1899-12-30T11:03:39"/>
    <s v="-"/>
    <s v="Oct"/>
    <s v="10-10-2020"/>
    <s v="10"/>
    <s v="2020"/>
    <x v="21"/>
  </r>
  <r>
    <s v="TKT864751"/>
    <x v="19"/>
    <s v="13-08-2020 06:55:46"/>
    <s v="Billing"/>
    <s v="Payment Failure"/>
    <s v="CUST73033"/>
    <s v="Resolved"/>
    <s v="22-07-2020"/>
    <d v="1899-12-30T06:55:46"/>
    <s v="13-08-2020"/>
    <d v="1899-12-30T06:55:46"/>
    <s v="-"/>
    <s v="22-07-2020"/>
    <s v="22-07-2020"/>
    <s v="07"/>
    <s v="2020"/>
    <x v="15"/>
  </r>
  <r>
    <s v="TKT754414"/>
    <x v="20"/>
    <s v="25-04-2021 04:08:03"/>
    <s v="Billing"/>
    <s v="Payment Failure"/>
    <s v="CUST56200"/>
    <s v="Resolved"/>
    <s v="16-04-2021"/>
    <d v="1899-12-30T04:08:03"/>
    <s v="25-04-2021"/>
    <d v="1899-12-30T04:08:03"/>
    <s v="-"/>
    <s v="16-04-2021"/>
    <s v="16-04-2021"/>
    <s v="04"/>
    <s v="2021"/>
    <x v="17"/>
  </r>
  <r>
    <s v="TKT278741"/>
    <x v="21"/>
    <s v="20-06-2021 01:06:46"/>
    <s v="Technical"/>
    <s v="Network Problem"/>
    <s v="CUST69469"/>
    <s v="Resolved"/>
    <s v="31-05-2021"/>
    <d v="1899-12-30T01:06:46"/>
    <s v="20-06-2021"/>
    <d v="1899-12-30T01:06:46"/>
    <s v="-"/>
    <s v="31-05-2021"/>
    <s v="31-05-2021"/>
    <s v="05"/>
    <s v="2021"/>
    <x v="12"/>
  </r>
  <r>
    <s v="TKT429395"/>
    <x v="30"/>
    <s v="-"/>
    <s v="Billing"/>
    <s v="Overcharge"/>
    <s v="CUST91075"/>
    <s v="Open"/>
    <s v="21-01-2022"/>
    <d v="1899-12-30T20:22:50"/>
    <s v="-"/>
    <s v="-"/>
    <s v="-"/>
    <s v="21-01-2022"/>
    <s v="21-01-2022"/>
    <s v="01"/>
    <s v="2022"/>
    <x v="19"/>
  </r>
  <r>
    <s v="TKT603140"/>
    <x v="10"/>
    <s v="-"/>
    <s v="Account"/>
    <s v="Password Reset"/>
    <s v="CUST88876"/>
    <s v="In Progress"/>
    <s v="27-04-2023"/>
    <d v="1899-12-30T06:14:25"/>
    <s v="-"/>
    <s v="-"/>
    <s v="-"/>
    <s v="27-04-2023"/>
    <s v="27-04-2023"/>
    <s v="04"/>
    <s v="2023"/>
    <x v="15"/>
  </r>
  <r>
    <s v="TKT370913"/>
    <x v="32"/>
    <s v="-"/>
    <s v="Technical"/>
    <s v="Software Bug"/>
    <s v="CUST74810"/>
    <s v="In Progress"/>
    <s v="20-02-2021"/>
    <d v="1899-12-30T22:42:44"/>
    <s v="-"/>
    <s v="-"/>
    <s v="-"/>
    <s v="20-02-2021"/>
    <s v="20-02-2021"/>
    <s v="02"/>
    <s v="2021"/>
    <x v="10"/>
  </r>
  <r>
    <s v="TKT974130"/>
    <x v="21"/>
    <s v="-"/>
    <s v="Technical"/>
    <s v="Network Problem"/>
    <s v="CUST60560"/>
    <s v="Open"/>
    <s v="19-05-2022"/>
    <d v="1899-12-30T12:23:08"/>
    <s v="-"/>
    <s v="-"/>
    <s v="-"/>
    <s v="19-05-2022"/>
    <s v="19-05-2022"/>
    <s v="05"/>
    <s v="2022"/>
    <x v="0"/>
  </r>
  <r>
    <s v="TKT684623"/>
    <x v="27"/>
    <s v="-"/>
    <s v="Account"/>
    <s v="Login Issue"/>
    <s v="CUST13185"/>
    <s v="In Progress"/>
    <s v="22-12-2024"/>
    <d v="1899-12-30T04:54:42"/>
    <s v="-"/>
    <s v="-"/>
    <s v="-"/>
    <s v="22-12-2024"/>
    <s v="22-12-2024"/>
    <s v="12"/>
    <s v="2024"/>
    <x v="17"/>
  </r>
  <r>
    <s v="TKT683787"/>
    <x v="23"/>
    <s v="-"/>
    <s v="Service"/>
    <s v="Service Upgrade"/>
    <s v="CUST39123"/>
    <s v="Open"/>
    <s v="26-09-2024"/>
    <d v="1899-12-30T17:26:47"/>
    <s v="-"/>
    <s v="-"/>
    <s v="-"/>
    <s v="26-09-2024"/>
    <s v="26-09-2024"/>
    <s v="09"/>
    <s v="2024"/>
    <x v="14"/>
  </r>
  <r>
    <s v="TKT574574"/>
    <x v="31"/>
    <s v="-"/>
    <s v="Billing"/>
    <s v="Refund Request"/>
    <s v="CUST77027"/>
    <s v="Open"/>
    <s v="13-04-2023"/>
    <d v="1899-12-30T11:41:45"/>
    <s v="-"/>
    <s v="-"/>
    <s v="-"/>
    <s v="13-04-2023"/>
    <s v="13-04-2023"/>
    <s v="04"/>
    <s v="2023"/>
    <x v="21"/>
  </r>
  <r>
    <s v="TKT891572"/>
    <x v="11"/>
    <s v="-"/>
    <s v="Billing"/>
    <s v="Overcharge"/>
    <s v="CUST36495"/>
    <s v="In Progress"/>
    <d v="2021-03-08T00:00:00"/>
    <d v="1899-12-30T17:05:00"/>
    <s v="-"/>
    <s v="-"/>
    <s v="-"/>
    <s v="Mar"/>
    <s v="08-03-2021"/>
    <s v="03"/>
    <s v="2021"/>
    <x v="14"/>
  </r>
  <r>
    <s v="TKT371564"/>
    <x v="12"/>
    <s v="-"/>
    <s v="Billing"/>
    <s v="Refund Request"/>
    <s v="CUST12079"/>
    <s v="In Progress"/>
    <d v="2022-10-06T00:00:00"/>
    <d v="1899-12-30T13:45:00"/>
    <s v="-"/>
    <s v="-"/>
    <s v="-"/>
    <s v="Oct"/>
    <s v="06-10-2022"/>
    <s v="10"/>
    <s v="2022"/>
    <x v="1"/>
  </r>
  <r>
    <s v="TKT762969"/>
    <x v="0"/>
    <s v="-"/>
    <s v="Service"/>
    <s v="Service Outage"/>
    <s v="CUST16297"/>
    <s v="In Progress"/>
    <d v="2022-11-12T00:00:00"/>
    <d v="1899-12-30T22:31:00"/>
    <s v="-"/>
    <s v="-"/>
    <s v="-"/>
    <s v="Nov"/>
    <s v="12-11-2022"/>
    <s v="11"/>
    <s v="2022"/>
    <x v="10"/>
  </r>
  <r>
    <s v="TKT703180"/>
    <x v="9"/>
    <s v="-"/>
    <s v="Technical"/>
    <s v="Hardware Issue"/>
    <s v="CUST14994"/>
    <s v="In Progress"/>
    <s v="30-09-2020"/>
    <d v="1899-12-30T12:46:04"/>
    <s v="-"/>
    <s v="-"/>
    <s v="-"/>
    <s v="30-09-2020"/>
    <s v="30-09-2020"/>
    <s v="09"/>
    <s v="2020"/>
    <x v="0"/>
  </r>
  <r>
    <s v="TKT324620"/>
    <x v="31"/>
    <s v="-"/>
    <s v="Billing"/>
    <s v="Refund Request"/>
    <s v="CUST47201"/>
    <s v="Open"/>
    <s v="15-11-2024"/>
    <d v="1899-12-30T05:05:53"/>
    <s v="-"/>
    <s v="-"/>
    <s v="-"/>
    <s v="15-11-2024"/>
    <s v="15-11-2024"/>
    <s v="11"/>
    <s v="2024"/>
    <x v="5"/>
  </r>
  <r>
    <s v="TKT694014"/>
    <x v="34"/>
    <s v="-"/>
    <s v="Technical"/>
    <s v="Hardware Issue"/>
    <s v="CUST35472"/>
    <s v="In Progress"/>
    <d v="2023-06-04T00:00:00"/>
    <d v="1899-12-30T03:41:00"/>
    <s v="-"/>
    <s v="-"/>
    <s v="-"/>
    <s v="Jun"/>
    <s v="04-06-2023"/>
    <s v="06"/>
    <s v="2023"/>
    <x v="8"/>
  </r>
  <r>
    <s v="TKT549552"/>
    <x v="27"/>
    <s v="15-04-2022 05:28:21"/>
    <s v="Account"/>
    <s v="Login Issue"/>
    <s v="CUST73808"/>
    <s v="Resolved"/>
    <s v="16-03-2022"/>
    <d v="1899-12-30T05:28:21"/>
    <s v="15-04-2022"/>
    <d v="1899-12-30T05:28:21"/>
    <s v="-"/>
    <s v="16-03-2022"/>
    <s v="16-03-2022"/>
    <s v="03"/>
    <s v="2022"/>
    <x v="5"/>
  </r>
  <r>
    <s v="TKT791826"/>
    <x v="35"/>
    <s v="-"/>
    <s v="Service"/>
    <s v="Service Upgrade"/>
    <s v="CUST20245"/>
    <s v="In Progress"/>
    <s v="23-12-2023"/>
    <d v="1899-12-30T05:48:40"/>
    <s v="-"/>
    <s v="-"/>
    <s v="-"/>
    <s v="23-12-2023"/>
    <s v="23-12-2023"/>
    <s v="12"/>
    <s v="2023"/>
    <x v="5"/>
  </r>
  <r>
    <s v="TKT591558"/>
    <x v="9"/>
    <s v="18-11-2024 09:08:49"/>
    <s v="Technical"/>
    <s v="Hardware Issue"/>
    <s v="CUST69423"/>
    <s v="Resolved"/>
    <s v="17-11-2024"/>
    <d v="1899-12-30T09:08:49"/>
    <s v="18-11-2024"/>
    <d v="1899-12-30T09:08:49"/>
    <s v="-"/>
    <s v="17-11-2024"/>
    <s v="17-11-2024"/>
    <s v="11"/>
    <s v="2024"/>
    <x v="23"/>
  </r>
  <r>
    <s v="TKT316176"/>
    <x v="12"/>
    <s v="-"/>
    <s v="Billing"/>
    <s v="Refund Request"/>
    <s v="CUST59363"/>
    <s v="Open"/>
    <s v="14-07-2022"/>
    <d v="1899-12-30T22:47:18"/>
    <s v="-"/>
    <s v="-"/>
    <s v="-"/>
    <s v="14-07-2022"/>
    <s v="14-07-2022"/>
    <s v="07"/>
    <s v="2022"/>
    <x v="10"/>
  </r>
  <r>
    <s v="TKT335067"/>
    <x v="29"/>
    <s v="-"/>
    <s v="Service"/>
    <s v="Service Upgrade"/>
    <s v="CUST66629"/>
    <s v="Open"/>
    <s v="16-09-2020"/>
    <d v="1899-12-30T23:30:22"/>
    <s v="-"/>
    <s v="-"/>
    <s v="-"/>
    <s v="16-09-2020"/>
    <s v="16-09-2020"/>
    <s v="09"/>
    <s v="2020"/>
    <x v="13"/>
  </r>
  <r>
    <s v="TKT120666"/>
    <x v="10"/>
    <d v="2020-04-12T15:00:00"/>
    <s v="Account"/>
    <s v="Password Reset"/>
    <s v="CUST65353"/>
    <s v="Resolved"/>
    <d v="2020-10-11T00:00:00"/>
    <d v="1899-12-30T15:00:00"/>
    <d v="2020-04-12T00:00:00"/>
    <d v="1899-12-30T15:00:00"/>
    <s v="-"/>
    <s v="Oct"/>
    <s v="11-10-2020"/>
    <s v="10"/>
    <s v="2020"/>
    <x v="22"/>
  </r>
  <r>
    <s v="TKT116948"/>
    <x v="32"/>
    <s v="-"/>
    <s v="Technical"/>
    <s v="Software Bug"/>
    <s v="CUST89672"/>
    <s v="In Progress"/>
    <d v="2021-07-10T00:00:00"/>
    <d v="1899-12-30T19:45:00"/>
    <s v="-"/>
    <s v="-"/>
    <s v="-"/>
    <s v="Jul"/>
    <s v="10-07-2021"/>
    <s v="07"/>
    <s v="2021"/>
    <x v="20"/>
  </r>
  <r>
    <s v="TKT513241"/>
    <x v="5"/>
    <s v="-"/>
    <s v="Technical"/>
    <s v="Hardware Issue"/>
    <s v="CUST49675"/>
    <s v="Open"/>
    <s v="14-05-2023"/>
    <d v="1899-12-30T08:15:34"/>
    <s v="-"/>
    <s v="-"/>
    <s v="-"/>
    <s v="14-05-2023"/>
    <s v="14-05-2023"/>
    <s v="05"/>
    <s v="2023"/>
    <x v="16"/>
  </r>
  <r>
    <s v="TKT777281"/>
    <x v="1"/>
    <d v="2024-06-07T12:33:00"/>
    <s v="Billing"/>
    <s v="Refund Request"/>
    <s v="CUST36520"/>
    <s v="Resolved"/>
    <s v="16-06-2024"/>
    <d v="1899-12-30T12:33:46"/>
    <d v="2024-06-07T00:00:00"/>
    <d v="1899-12-30T12:33:00"/>
    <s v="-"/>
    <s v="16-06-2024"/>
    <s v="16-06-2024"/>
    <s v="06"/>
    <s v="2024"/>
    <x v="0"/>
  </r>
  <r>
    <s v="TKT515302"/>
    <x v="3"/>
    <s v="-"/>
    <s v="Account"/>
    <s v="Account Suspension"/>
    <s v="CUST21997"/>
    <s v="Open"/>
    <s v="27-12-2020"/>
    <d v="1899-12-30T18:02:10"/>
    <s v="-"/>
    <s v="-"/>
    <s v="-"/>
    <s v="27-12-2020"/>
    <s v="27-12-2020"/>
    <s v="12"/>
    <s v="2020"/>
    <x v="3"/>
  </r>
  <r>
    <s v="TKT380956"/>
    <x v="12"/>
    <s v="24-11-2020 01:25:45"/>
    <s v="Billing"/>
    <s v="Refund Request"/>
    <s v="CUST76304"/>
    <s v="Resolved"/>
    <d v="2020-11-11T00:00:00"/>
    <d v="1899-12-30T01:25:00"/>
    <s v="24-11-2020"/>
    <d v="1899-12-30T01:25:45"/>
    <s v="-"/>
    <s v="Nov"/>
    <s v="11-11-2020"/>
    <s v="11"/>
    <s v="2020"/>
    <x v="12"/>
  </r>
  <r>
    <s v="TKT922566"/>
    <x v="34"/>
    <s v="-"/>
    <s v="Technical"/>
    <s v="Hardware Issue"/>
    <s v="CUST71200"/>
    <s v="In Progress"/>
    <d v="2020-08-03T00:00:00"/>
    <d v="1899-12-30T18:14:00"/>
    <s v="-"/>
    <s v="-"/>
    <s v="-"/>
    <s v="Aug"/>
    <s v="03-08-2020"/>
    <s v="08"/>
    <s v="2020"/>
    <x v="3"/>
  </r>
  <r>
    <s v="TKT622779"/>
    <x v="33"/>
    <s v="-"/>
    <s v="Technical"/>
    <s v="Network Problem"/>
    <s v="CUST89196"/>
    <s v="Open"/>
    <s v="28-03-2023"/>
    <d v="1899-12-30T03:54:55"/>
    <s v="-"/>
    <s v="-"/>
    <s v="-"/>
    <s v="28-03-2023"/>
    <s v="28-03-2023"/>
    <s v="03"/>
    <s v="2023"/>
    <x v="8"/>
  </r>
  <r>
    <s v="TKT241484"/>
    <x v="31"/>
    <s v="29-10-2020 18:12:43"/>
    <s v="Billing"/>
    <s v="Refund Request"/>
    <s v="CUST90092"/>
    <s v="Resolved"/>
    <s v="18-10-2020"/>
    <d v="1899-12-30T18:12:43"/>
    <s v="29-10-2020"/>
    <d v="1899-12-30T18:12:43"/>
    <s v="-"/>
    <s v="18-10-2020"/>
    <s v="18-10-2020"/>
    <s v="10"/>
    <s v="2020"/>
    <x v="3"/>
  </r>
  <r>
    <s v="TKT757132"/>
    <x v="18"/>
    <s v="-"/>
    <s v="Account"/>
    <s v="Password Reset"/>
    <s v="CUST95263"/>
    <s v="Open"/>
    <d v="2024-08-11T00:00:00"/>
    <d v="1899-12-30T18:00:00"/>
    <s v="-"/>
    <s v="-"/>
    <s v="-"/>
    <s v="Aug"/>
    <s v="11-08-2024"/>
    <s v="08"/>
    <s v="2024"/>
    <x v="3"/>
  </r>
  <r>
    <s v="TKT316907"/>
    <x v="17"/>
    <s v="28-11-2020 08:13:16"/>
    <s v="Service"/>
    <s v="Slow Service"/>
    <s v="CUST84536"/>
    <s v="Resolved"/>
    <s v="17-11-2020"/>
    <d v="1899-12-30T08:13:16"/>
    <s v="28-11-2020"/>
    <d v="1899-12-30T08:13:16"/>
    <s v="-"/>
    <s v="17-11-2020"/>
    <s v="17-11-2020"/>
    <s v="11"/>
    <s v="2020"/>
    <x v="16"/>
  </r>
  <r>
    <s v="TKT994521"/>
    <x v="25"/>
    <s v="-"/>
    <s v="Service"/>
    <s v="Slow Service"/>
    <s v="CUST65137"/>
    <s v="In Progress"/>
    <s v="18-08-2020"/>
    <d v="1899-12-30T02:56:31"/>
    <s v="-"/>
    <s v="-"/>
    <s v="-"/>
    <s v="18-08-2020"/>
    <s v="18-08-2020"/>
    <s v="08"/>
    <s v="2020"/>
    <x v="7"/>
  </r>
  <r>
    <s v="TKT712742"/>
    <x v="10"/>
    <s v="-"/>
    <s v="Account"/>
    <s v="Password Reset"/>
    <s v="CUST50489"/>
    <s v="In Progress"/>
    <s v="21-12-2020"/>
    <d v="1899-12-30T10:22:34"/>
    <s v="-"/>
    <s v="-"/>
    <s v="-"/>
    <s v="21-12-2020"/>
    <s v="21-12-2020"/>
    <s v="12"/>
    <s v="2020"/>
    <x v="18"/>
  </r>
  <r>
    <s v="TKT443149"/>
    <x v="2"/>
    <s v="25-06-2020 15:06:12"/>
    <s v="Billing"/>
    <s v="Overcharge"/>
    <s v="CUST29563"/>
    <s v="Resolved"/>
    <s v="16-06-2020"/>
    <d v="1899-12-30T15:06:12"/>
    <s v="25-06-2020"/>
    <d v="1899-12-30T15:06:12"/>
    <s v="-"/>
    <s v="16-06-2020"/>
    <s v="16-06-2020"/>
    <s v="06"/>
    <s v="2020"/>
    <x v="22"/>
  </r>
  <r>
    <s v="TKT417099"/>
    <x v="13"/>
    <s v="-"/>
    <s v="Account"/>
    <s v="Account Suspension"/>
    <s v="CUST68550"/>
    <s v="In Progress"/>
    <s v="23-08-2021"/>
    <d v="1899-12-30T19:49:24"/>
    <s v="-"/>
    <s v="-"/>
    <s v="-"/>
    <s v="23-08-2021"/>
    <s v="23-08-2021"/>
    <s v="08"/>
    <s v="2021"/>
    <x v="20"/>
  </r>
  <r>
    <s v="TKT715610"/>
    <x v="7"/>
    <s v="-"/>
    <s v="Technical"/>
    <s v="Software Bug"/>
    <s v="CUST51652"/>
    <s v="In Progress"/>
    <s v="27-02-2024"/>
    <d v="1899-12-30T11:09:00"/>
    <s v="-"/>
    <s v="-"/>
    <s v="-"/>
    <s v="27-02-2024"/>
    <s v="27-02-2024"/>
    <s v="02"/>
    <s v="2024"/>
    <x v="21"/>
  </r>
  <r>
    <s v="TKT238579"/>
    <x v="25"/>
    <s v="-"/>
    <s v="Service"/>
    <s v="Slow Service"/>
    <s v="CUST46882"/>
    <s v="In Progress"/>
    <s v="24-06-2024"/>
    <d v="1899-12-30T00:14:39"/>
    <s v="-"/>
    <s v="-"/>
    <s v="-"/>
    <s v="24-06-2024"/>
    <s v="24-06-2024"/>
    <s v="06"/>
    <s v="2024"/>
    <x v="2"/>
  </r>
  <r>
    <s v="TKT103689"/>
    <x v="17"/>
    <s v="-"/>
    <s v="Service"/>
    <s v="Slow Service"/>
    <s v="CUST97937"/>
    <s v="Open"/>
    <s v="22-07-2022"/>
    <d v="1899-12-30T17:05:45"/>
    <s v="-"/>
    <s v="-"/>
    <s v="-"/>
    <s v="22-07-2022"/>
    <s v="22-07-2022"/>
    <s v="07"/>
    <s v="2022"/>
    <x v="14"/>
  </r>
  <r>
    <s v="TKT203348"/>
    <x v="21"/>
    <s v="-"/>
    <s v="Technical"/>
    <s v="Network Problem"/>
    <s v="CUST80683"/>
    <s v="In Progress"/>
    <s v="30-11-2022"/>
    <d v="1899-12-30T11:55:29"/>
    <s v="-"/>
    <s v="-"/>
    <s v="-"/>
    <s v="30-11-2022"/>
    <s v="30-11-2022"/>
    <s v="11"/>
    <s v="2022"/>
    <x v="21"/>
  </r>
  <r>
    <s v="TKT952647"/>
    <x v="8"/>
    <s v="21-08-2024 06:39:55"/>
    <s v="Technical"/>
    <s v="Network Problem"/>
    <s v="CUST55469"/>
    <s v="Resolved"/>
    <s v="17-08-2024"/>
    <d v="1899-12-30T06:39:55"/>
    <s v="21-08-2024"/>
    <d v="1899-12-30T06:39:55"/>
    <s v="-"/>
    <s v="17-08-2024"/>
    <s v="17-08-2024"/>
    <s v="08"/>
    <s v="2024"/>
    <x v="15"/>
  </r>
  <r>
    <s v="TKT473926"/>
    <x v="8"/>
    <d v="2023-04-03T00:23:00"/>
    <s v="Technical"/>
    <s v="Network Problem"/>
    <s v="CUST65096"/>
    <s v="Resolved"/>
    <s v="23-02-2023"/>
    <d v="1899-12-30T00:23:39"/>
    <d v="2023-04-03T00:00:00"/>
    <d v="1899-12-30T00:23:00"/>
    <s v="-"/>
    <s v="23-02-2023"/>
    <s v="23-02-2023"/>
    <s v="02"/>
    <s v="2023"/>
    <x v="2"/>
  </r>
  <r>
    <s v="TKT612121"/>
    <x v="23"/>
    <s v="-"/>
    <s v="Service"/>
    <s v="Service Upgrade"/>
    <s v="CUST76883"/>
    <s v="In Progress"/>
    <s v="20-10-2024"/>
    <d v="1899-12-30T03:24:15"/>
    <s v="-"/>
    <s v="-"/>
    <s v="-"/>
    <s v="20-10-2024"/>
    <s v="20-10-2024"/>
    <s v="10"/>
    <s v="2024"/>
    <x v="8"/>
  </r>
  <r>
    <s v="TKT756153"/>
    <x v="6"/>
    <s v="-"/>
    <s v="Service"/>
    <s v="Service Outage"/>
    <s v="CUST52980"/>
    <s v="Open"/>
    <s v="26-09-2022"/>
    <d v="1899-12-30T19:18:02"/>
    <s v="-"/>
    <s v="-"/>
    <s v="-"/>
    <s v="26-09-2022"/>
    <s v="26-09-2022"/>
    <s v="09"/>
    <s v="2022"/>
    <x v="20"/>
  </r>
  <r>
    <s v="TKT507439"/>
    <x v="18"/>
    <s v="-"/>
    <s v="Account"/>
    <s v="Password Reset"/>
    <s v="CUST25493"/>
    <s v="Open"/>
    <d v="2022-05-07T00:00:00"/>
    <d v="1899-12-30T01:56:00"/>
    <s v="-"/>
    <s v="-"/>
    <s v="-"/>
    <s v="May"/>
    <s v="07-05-2022"/>
    <s v="05"/>
    <s v="2022"/>
    <x v="12"/>
  </r>
  <r>
    <s v="TKT411914"/>
    <x v="32"/>
    <s v="-"/>
    <s v="Technical"/>
    <s v="Software Bug"/>
    <s v="CUST73096"/>
    <s v="Open"/>
    <s v="16-01-2023"/>
    <d v="1899-12-30T09:07:57"/>
    <s v="-"/>
    <s v="-"/>
    <s v="-"/>
    <s v="16-01-2023"/>
    <s v="16-01-2023"/>
    <s v="01"/>
    <s v="2023"/>
    <x v="23"/>
  </r>
  <r>
    <s v="TKT210289"/>
    <x v="29"/>
    <s v="18-11-2023 17:43:30"/>
    <s v="Service"/>
    <s v="Service Upgrade"/>
    <s v="CUST14235"/>
    <s v="Resolved"/>
    <s v="30-10-2023"/>
    <d v="1899-12-30T17:43:30"/>
    <s v="18-11-2023"/>
    <d v="1899-12-30T17:43:30"/>
    <s v="-"/>
    <s v="30-10-2023"/>
    <s v="30-10-2023"/>
    <s v="10"/>
    <s v="2023"/>
    <x v="14"/>
  </r>
  <r>
    <s v="TKT582084"/>
    <x v="4"/>
    <s v="-"/>
    <s v="Account"/>
    <s v="Password Reset"/>
    <s v="CUST14017"/>
    <s v="In Progress"/>
    <s v="28-09-2022"/>
    <d v="1899-12-30T00:18:31"/>
    <s v="-"/>
    <s v="-"/>
    <s v="-"/>
    <s v="28-09-2022"/>
    <s v="28-09-2022"/>
    <s v="09"/>
    <s v="2022"/>
    <x v="2"/>
  </r>
  <r>
    <s v="TKT435171"/>
    <x v="9"/>
    <s v="29-05-2021 19:49:48"/>
    <s v="Technical"/>
    <s v="Hardware Issue"/>
    <s v="CUST88486"/>
    <s v="Resolved"/>
    <s v="21-05-2021"/>
    <d v="1899-12-30T19:49:48"/>
    <s v="29-05-2021"/>
    <d v="1899-12-30T19:49:48"/>
    <s v="-"/>
    <s v="21-05-2021"/>
    <s v="21-05-2021"/>
    <s v="05"/>
    <s v="2021"/>
    <x v="20"/>
  </r>
  <r>
    <s v="TKT279496"/>
    <x v="22"/>
    <s v="28-09-2021 13:16:53"/>
    <s v="Account"/>
    <s v="Login Issue"/>
    <s v="CUST66254"/>
    <s v="Resolved"/>
    <d v="2021-12-09T00:00:00"/>
    <d v="1899-12-30T13:16:00"/>
    <s v="28-09-2021"/>
    <d v="1899-12-30T13:16:53"/>
    <s v="-"/>
    <s v="Dec"/>
    <s v="09-12-2021"/>
    <s v="12"/>
    <s v="2021"/>
    <x v="1"/>
  </r>
  <r>
    <s v="TKT529336"/>
    <x v="35"/>
    <s v="-"/>
    <s v="Service"/>
    <s v="Service Upgrade"/>
    <s v="CUST94992"/>
    <s v="In Progress"/>
    <s v="20-05-2020"/>
    <d v="1899-12-30T20:11:17"/>
    <s v="-"/>
    <s v="-"/>
    <s v="-"/>
    <s v="20-05-2020"/>
    <s v="20-05-2020"/>
    <s v="05"/>
    <s v="2020"/>
    <x v="19"/>
  </r>
  <r>
    <s v="TKT318219"/>
    <x v="0"/>
    <s v="-"/>
    <s v="Service"/>
    <s v="Service Outage"/>
    <s v="CUST45141"/>
    <s v="Open"/>
    <s v="23-11-2023"/>
    <d v="1899-12-30T19:00:40"/>
    <s v="-"/>
    <s v="-"/>
    <s v="-"/>
    <s v="23-11-2023"/>
    <s v="23-11-2023"/>
    <s v="11"/>
    <s v="2023"/>
    <x v="20"/>
  </r>
  <r>
    <s v="TKT708448"/>
    <x v="34"/>
    <s v="23-04-2021 07:09:26"/>
    <s v="Technical"/>
    <s v="Hardware Issue"/>
    <s v="CUST14361"/>
    <s v="Resolved"/>
    <d v="2021-03-04T00:00:00"/>
    <d v="1899-12-30T07:09:00"/>
    <s v="23-04-2021"/>
    <d v="1899-12-30T07:09:26"/>
    <s v="-"/>
    <s v="Mar"/>
    <s v="04-03-2021"/>
    <s v="03"/>
    <s v="2021"/>
    <x v="4"/>
  </r>
  <r>
    <s v="TKT209128"/>
    <x v="18"/>
    <s v="26-04-2023 09:23:11"/>
    <s v="Account"/>
    <s v="Password Reset"/>
    <s v="CUST68328"/>
    <s v="Resolved"/>
    <s v="24-04-2023"/>
    <d v="1899-12-30T09:23:11"/>
    <s v="26-04-2023"/>
    <d v="1899-12-30T09:23:11"/>
    <s v="-"/>
    <s v="24-04-2023"/>
    <s v="24-04-2023"/>
    <s v="04"/>
    <s v="2023"/>
    <x v="23"/>
  </r>
  <r>
    <s v="TKT970329"/>
    <x v="12"/>
    <s v="-"/>
    <s v="Billing"/>
    <s v="Refund Request"/>
    <s v="CUST98448"/>
    <s v="In Progress"/>
    <s v="25-08-2020"/>
    <d v="1899-12-30T14:52:00"/>
    <s v="-"/>
    <s v="-"/>
    <s v="-"/>
    <s v="25-08-2020"/>
    <s v="25-08-2020"/>
    <s v="08"/>
    <s v="2020"/>
    <x v="11"/>
  </r>
  <r>
    <s v="TKT691480"/>
    <x v="23"/>
    <s v="23-04-2020 17:50:10"/>
    <s v="Service"/>
    <s v="Service Upgrade"/>
    <s v="CUST54699"/>
    <s v="Resolved"/>
    <s v="29-03-2020"/>
    <d v="1899-12-30T17:50:10"/>
    <s v="23-04-2020"/>
    <d v="1899-12-30T17:50:10"/>
    <s v="-"/>
    <s v="29-03-2020"/>
    <s v="29-03-2020"/>
    <s v="03"/>
    <s v="2020"/>
    <x v="14"/>
  </r>
  <r>
    <s v="TKT920027"/>
    <x v="33"/>
    <s v="-"/>
    <s v="Technical"/>
    <s v="Network Problem"/>
    <s v="CUST47660"/>
    <s v="In Progress"/>
    <s v="24-06-2023"/>
    <d v="1899-12-30T01:06:04"/>
    <s v="-"/>
    <s v="-"/>
    <s v="-"/>
    <s v="24-06-2023"/>
    <s v="24-06-2023"/>
    <s v="06"/>
    <s v="2023"/>
    <x v="12"/>
  </r>
  <r>
    <s v="TKT583064"/>
    <x v="18"/>
    <s v="-"/>
    <s v="Account"/>
    <s v="Password Reset"/>
    <s v="CUST79264"/>
    <s v="Open"/>
    <s v="14-03-2022"/>
    <d v="1899-12-30T13:52:48"/>
    <s v="-"/>
    <s v="-"/>
    <s v="-"/>
    <s v="14-03-2022"/>
    <s v="14-03-2022"/>
    <s v="03"/>
    <s v="2022"/>
    <x v="1"/>
  </r>
  <r>
    <s v="TKT325972"/>
    <x v="8"/>
    <s v="-"/>
    <s v="Technical"/>
    <s v="Network Problem"/>
    <s v="CUST59861"/>
    <s v="In Progress"/>
    <d v="2021-03-09T00:00:00"/>
    <d v="1899-12-30T09:06:00"/>
    <s v="-"/>
    <s v="-"/>
    <s v="-"/>
    <s v="Mar"/>
    <s v="09-03-2021"/>
    <s v="03"/>
    <s v="2021"/>
    <x v="23"/>
  </r>
  <r>
    <s v="TKT907476"/>
    <x v="28"/>
    <s v="15-04-2020 18:57:27"/>
    <s v="Billing"/>
    <s v="Payment Failure"/>
    <s v="CUST25621"/>
    <s v="Resolved"/>
    <s v="13-04-2020"/>
    <d v="1899-12-30T18:57:27"/>
    <s v="15-04-2020"/>
    <d v="1899-12-30T18:57:27"/>
    <s v="-"/>
    <s v="13-04-2020"/>
    <s v="13-04-2020"/>
    <s v="04"/>
    <s v="2020"/>
    <x v="3"/>
  </r>
  <r>
    <s v="TKT598618"/>
    <x v="16"/>
    <s v="-"/>
    <s v="Account"/>
    <s v="Login Issue"/>
    <s v="CUST52417"/>
    <s v="Open"/>
    <d v="2024-09-07T00:00:00"/>
    <d v="1899-12-30T08:46:00"/>
    <s v="-"/>
    <s v="-"/>
    <s v="-"/>
    <s v="Sep"/>
    <s v="07-09-2024"/>
    <s v="09"/>
    <s v="2024"/>
    <x v="16"/>
  </r>
  <r>
    <s v="TKT578526"/>
    <x v="6"/>
    <s v="29-10-2023 00:56:58"/>
    <s v="Service"/>
    <s v="Service Outage"/>
    <s v="CUST59273"/>
    <s v="Resolved"/>
    <s v="26-10-2023"/>
    <d v="1899-12-30T00:56:58"/>
    <s v="29-10-2023"/>
    <d v="1899-12-30T00:56:58"/>
    <s v="-"/>
    <s v="26-10-2023"/>
    <s v="26-10-2023"/>
    <s v="10"/>
    <s v="2023"/>
    <x v="2"/>
  </r>
  <r>
    <s v="TKT727330"/>
    <x v="20"/>
    <s v="24-09-2022 04:50:43"/>
    <s v="Billing"/>
    <s v="Payment Failure"/>
    <s v="CUST67503"/>
    <s v="Resolved"/>
    <s v="31-08-2022"/>
    <d v="1899-12-30T04:50:43"/>
    <s v="24-09-2022"/>
    <d v="1899-12-30T04:50:43"/>
    <s v="-"/>
    <s v="31-08-2022"/>
    <s v="31-08-2022"/>
    <s v="08"/>
    <s v="2022"/>
    <x v="17"/>
  </r>
  <r>
    <s v="TKT896429"/>
    <x v="27"/>
    <s v="-"/>
    <s v="Account"/>
    <s v="Login Issue"/>
    <s v="CUST18043"/>
    <s v="Open"/>
    <d v="2022-01-08T00:00:00"/>
    <d v="1899-12-30T06:15:00"/>
    <s v="-"/>
    <s v="-"/>
    <s v="-"/>
    <s v="Jan"/>
    <s v="08-01-2022"/>
    <s v="01"/>
    <s v="2022"/>
    <x v="15"/>
  </r>
  <r>
    <s v="TKT353693"/>
    <x v="35"/>
    <s v="-"/>
    <s v="Service"/>
    <s v="Service Upgrade"/>
    <s v="CUST32974"/>
    <s v="In Progress"/>
    <s v="24-09-2023"/>
    <d v="1899-12-30T00:35:04"/>
    <s v="-"/>
    <s v="-"/>
    <s v="-"/>
    <s v="24-09-2023"/>
    <s v="24-09-2023"/>
    <s v="09"/>
    <s v="2023"/>
    <x v="2"/>
  </r>
  <r>
    <s v="TKT908345"/>
    <x v="18"/>
    <s v="19-12-2021 07:26:02"/>
    <s v="Account"/>
    <s v="Password Reset"/>
    <s v="CUST50788"/>
    <s v="Resolved"/>
    <s v="21-11-2021"/>
    <d v="1899-12-30T07:26:02"/>
    <s v="19-12-2021"/>
    <d v="1899-12-30T07:26:02"/>
    <s v="-"/>
    <s v="21-11-2021"/>
    <s v="21-11-2021"/>
    <s v="11"/>
    <s v="2021"/>
    <x v="4"/>
  </r>
  <r>
    <s v="TKT731542"/>
    <x v="18"/>
    <s v="-"/>
    <s v="Account"/>
    <s v="Password Reset"/>
    <s v="CUST29576"/>
    <s v="Open"/>
    <s v="18-11-2020"/>
    <d v="1899-12-30T13:15:54"/>
    <s v="-"/>
    <s v="-"/>
    <s v="-"/>
    <s v="18-11-2020"/>
    <s v="18-11-2020"/>
    <s v="11"/>
    <s v="2020"/>
    <x v="1"/>
  </r>
  <r>
    <s v="TKT382638"/>
    <x v="33"/>
    <s v="-"/>
    <s v="Technical"/>
    <s v="Network Problem"/>
    <s v="CUST15031"/>
    <s v="Open"/>
    <d v="2023-10-08T00:00:00"/>
    <d v="1899-12-30T03:12:00"/>
    <s v="-"/>
    <s v="-"/>
    <s v="-"/>
    <s v="Oct"/>
    <s v="08-10-2023"/>
    <s v="10"/>
    <s v="2023"/>
    <x v="8"/>
  </r>
  <r>
    <s v="TKT764752"/>
    <x v="15"/>
    <d v="2024-08-05T07:51:00"/>
    <s v="Account"/>
    <s v="Account Suspension"/>
    <s v="CUST98606"/>
    <s v="Resolved"/>
    <s v="21-04-2024"/>
    <d v="1899-12-30T07:51:55"/>
    <d v="2024-08-05T00:00:00"/>
    <d v="1899-12-30T07:51:00"/>
    <s v="-"/>
    <s v="21-04-2024"/>
    <s v="21-04-2024"/>
    <s v="04"/>
    <s v="2024"/>
    <x v="4"/>
  </r>
  <r>
    <s v="TKT871707"/>
    <x v="1"/>
    <s v="-"/>
    <s v="Billing"/>
    <s v="Refund Request"/>
    <s v="CUST41510"/>
    <s v="In Progress"/>
    <d v="2024-11-01T00:00:00"/>
    <d v="1899-12-30T06:56:00"/>
    <s v="-"/>
    <s v="-"/>
    <s v="-"/>
    <s v="Nov"/>
    <s v="01-11-2024"/>
    <s v="11"/>
    <s v="2024"/>
    <x v="15"/>
  </r>
  <r>
    <s v="TKT988716"/>
    <x v="31"/>
    <s v="25-05-2022 04:25:48"/>
    <s v="Billing"/>
    <s v="Refund Request"/>
    <s v="CUST85119"/>
    <s v="Resolved"/>
    <d v="2022-04-05T00:00:00"/>
    <d v="1899-12-30T04:25:00"/>
    <s v="25-05-2022"/>
    <d v="1899-12-30T04:25:48"/>
    <s v="-"/>
    <s v="Apr"/>
    <s v="05-04-2022"/>
    <s v="04"/>
    <s v="2022"/>
    <x v="17"/>
  </r>
  <r>
    <s v="TKT495127"/>
    <x v="11"/>
    <s v="-"/>
    <s v="Billing"/>
    <s v="Overcharge"/>
    <s v="CUST64446"/>
    <s v="Open"/>
    <s v="24-10-2024"/>
    <d v="1899-12-30T14:23:27"/>
    <s v="-"/>
    <s v="-"/>
    <s v="-"/>
    <s v="24-10-2024"/>
    <s v="24-10-2024"/>
    <s v="10"/>
    <s v="2024"/>
    <x v="11"/>
  </r>
  <r>
    <s v="TKT522399"/>
    <x v="30"/>
    <s v="-"/>
    <s v="Billing"/>
    <s v="Overcharge"/>
    <s v="CUST36206"/>
    <s v="Open"/>
    <d v="2023-10-05T00:00:00"/>
    <d v="1899-12-30T09:37:00"/>
    <s v="-"/>
    <s v="-"/>
    <s v="-"/>
    <s v="Oct"/>
    <s v="05-10-2023"/>
    <s v="10"/>
    <s v="2023"/>
    <x v="23"/>
  </r>
  <r>
    <s v="TKT114072"/>
    <x v="18"/>
    <s v="-"/>
    <s v="Account"/>
    <s v="Password Reset"/>
    <s v="CUST74489"/>
    <s v="In Progress"/>
    <s v="25-01-2020"/>
    <d v="1899-12-30T08:01:52"/>
    <s v="-"/>
    <s v="-"/>
    <s v="-"/>
    <s v="25-01-2020"/>
    <s v="25-01-2020"/>
    <s v="01"/>
    <s v="2020"/>
    <x v="16"/>
  </r>
  <r>
    <s v="TKT810078"/>
    <x v="29"/>
    <s v="-"/>
    <s v="Service"/>
    <s v="Service Upgrade"/>
    <s v="CUST24249"/>
    <s v="Open"/>
    <d v="2022-07-04T00:00:00"/>
    <d v="1899-12-30T12:26:00"/>
    <s v="-"/>
    <s v="-"/>
    <s v="-"/>
    <s v="Jul"/>
    <s v="04-07-2022"/>
    <s v="07"/>
    <s v="2022"/>
    <x v="0"/>
  </r>
  <r>
    <s v="TKT638209"/>
    <x v="25"/>
    <s v="-"/>
    <s v="Service"/>
    <s v="Slow Service"/>
    <s v="CUST25846"/>
    <s v="Open"/>
    <s v="21-07-2024"/>
    <d v="1899-12-30T03:29:53"/>
    <s v="-"/>
    <s v="-"/>
    <s v="-"/>
    <s v="21-07-2024"/>
    <s v="21-07-2024"/>
    <s v="07"/>
    <s v="2024"/>
    <x v="8"/>
  </r>
  <r>
    <s v="TKT786435"/>
    <x v="32"/>
    <d v="2023-09-05T20:25:00"/>
    <s v="Technical"/>
    <s v="Software Bug"/>
    <s v="CUST60145"/>
    <s v="Resolved"/>
    <s v="17-04-2023"/>
    <d v="1899-12-30T20:25:59"/>
    <d v="2023-09-05T00:00:00"/>
    <d v="1899-12-30T20:25:00"/>
    <s v="-"/>
    <s v="17-04-2023"/>
    <s v="17-04-2023"/>
    <s v="04"/>
    <s v="2023"/>
    <x v="19"/>
  </r>
  <r>
    <s v="TKT191888"/>
    <x v="25"/>
    <d v="2020-12-02T06:55:00"/>
    <s v="Service"/>
    <s v="Slow Service"/>
    <s v="CUST57777"/>
    <s v="Resolved"/>
    <s v="16-01-2020"/>
    <d v="1899-12-30T06:55:35"/>
    <d v="2020-12-02T00:00:00"/>
    <d v="1899-12-30T06:55:00"/>
    <s v="-"/>
    <s v="16-01-2020"/>
    <s v="16-01-2020"/>
    <s v="01"/>
    <s v="2020"/>
    <x v="15"/>
  </r>
  <r>
    <s v="TKT829448"/>
    <x v="16"/>
    <d v="2023-04-04T13:50:00"/>
    <s v="Account"/>
    <s v="Login Issue"/>
    <s v="CUST62075"/>
    <s v="Resolved"/>
    <s v="23-03-2023"/>
    <d v="1899-12-30T13:50:09"/>
    <d v="2023-04-04T00:00:00"/>
    <d v="1899-12-30T13:50:00"/>
    <s v="-"/>
    <s v="23-03-2023"/>
    <s v="23-03-2023"/>
    <s v="03"/>
    <s v="2023"/>
    <x v="1"/>
  </r>
  <r>
    <s v="TKT502163"/>
    <x v="11"/>
    <s v="-"/>
    <s v="Billing"/>
    <s v="Overcharge"/>
    <s v="CUST78223"/>
    <s v="In Progress"/>
    <d v="2024-03-09T00:00:00"/>
    <d v="1899-12-30T01:47:00"/>
    <s v="-"/>
    <s v="-"/>
    <s v="-"/>
    <s v="Mar"/>
    <s v="09-03-2024"/>
    <s v="03"/>
    <s v="2024"/>
    <x v="12"/>
  </r>
  <r>
    <s v="TKT906618"/>
    <x v="17"/>
    <s v="-"/>
    <s v="Service"/>
    <s v="Slow Service"/>
    <s v="CUST56479"/>
    <s v="In Progress"/>
    <d v="2024-01-11T00:00:00"/>
    <d v="1899-12-30T15:07:00"/>
    <s v="-"/>
    <s v="-"/>
    <s v="-"/>
    <s v="Jan"/>
    <s v="11-01-2024"/>
    <s v="01"/>
    <s v="2024"/>
    <x v="22"/>
  </r>
  <r>
    <s v="TKT211146"/>
    <x v="27"/>
    <s v="29-12-2021 00:00:07"/>
    <s v="Account"/>
    <s v="Login Issue"/>
    <s v="CUST48818"/>
    <s v="Resolved"/>
    <s v="14-12-2021"/>
    <d v="1899-12-30T00:00:07"/>
    <s v="29-12-2021"/>
    <d v="1899-12-30T00:00:07"/>
    <s v="-"/>
    <s v="14-12-2021"/>
    <s v="14-12-2021"/>
    <s v="12"/>
    <s v="2021"/>
    <x v="2"/>
  </r>
  <r>
    <s v="TKT339133"/>
    <x v="10"/>
    <d v="2024-11-12T11:54:00"/>
    <s v="Account"/>
    <s v="Password Reset"/>
    <s v="CUST17763"/>
    <s v="Resolved"/>
    <d v="2024-03-12T00:00:00"/>
    <d v="1899-12-30T11:54:00"/>
    <d v="2024-11-12T00:00:00"/>
    <d v="1899-12-30T11:54:00"/>
    <s v="-"/>
    <s v="Mar"/>
    <s v="12-03-2024"/>
    <s v="03"/>
    <s v="2024"/>
    <x v="21"/>
  </r>
  <r>
    <s v="TKT910070"/>
    <x v="7"/>
    <s v="-"/>
    <s v="Technical"/>
    <s v="Software Bug"/>
    <s v="CUST16909"/>
    <s v="Open"/>
    <d v="2022-01-03T00:00:00"/>
    <d v="1899-12-30T09:59:00"/>
    <s v="-"/>
    <s v="-"/>
    <s v="-"/>
    <s v="Jan"/>
    <s v="03-01-2022"/>
    <s v="01"/>
    <s v="2022"/>
    <x v="23"/>
  </r>
  <r>
    <s v="TKT959179"/>
    <x v="13"/>
    <s v="-"/>
    <s v="Account"/>
    <s v="Account Suspension"/>
    <s v="CUST99080"/>
    <s v="In Progress"/>
    <d v="2023-12-05T00:00:00"/>
    <d v="1899-12-30T13:03:00"/>
    <s v="-"/>
    <s v="-"/>
    <s v="-"/>
    <s v="Dec"/>
    <s v="05-12-2023"/>
    <s v="12"/>
    <s v="2023"/>
    <x v="1"/>
  </r>
  <r>
    <s v="TKT611224"/>
    <x v="18"/>
    <s v="-"/>
    <s v="Account"/>
    <s v="Password Reset"/>
    <s v="CUST41244"/>
    <s v="In Progress"/>
    <s v="26-10-2020"/>
    <d v="1899-12-30T12:36:50"/>
    <s v="-"/>
    <s v="-"/>
    <s v="-"/>
    <s v="26-10-2020"/>
    <s v="26-10-2020"/>
    <s v="10"/>
    <s v="2020"/>
    <x v="0"/>
  </r>
  <r>
    <s v="TKT624931"/>
    <x v="16"/>
    <s v="-"/>
    <s v="Account"/>
    <s v="Login Issue"/>
    <s v="CUST68823"/>
    <s v="In Progress"/>
    <d v="2022-12-12T00:00:00"/>
    <d v="1899-12-30T08:33:00"/>
    <s v="-"/>
    <s v="-"/>
    <s v="-"/>
    <s v="Dec"/>
    <s v="12-12-2022"/>
    <s v="12"/>
    <s v="2022"/>
    <x v="16"/>
  </r>
  <r>
    <s v="TKT825847"/>
    <x v="24"/>
    <s v="19-03-2023 01:28:01"/>
    <s v="Service"/>
    <s v="Service Outage"/>
    <s v="CUST52501"/>
    <s v="Resolved"/>
    <s v="19-02-2023"/>
    <d v="1899-12-30T01:28:01"/>
    <s v="19-03-2023"/>
    <d v="1899-12-30T01:28:01"/>
    <s v="-"/>
    <s v="19-02-2023"/>
    <s v="19-02-2023"/>
    <s v="02"/>
    <s v="2023"/>
    <x v="12"/>
  </r>
  <r>
    <s v="TKT892784"/>
    <x v="0"/>
    <s v="-"/>
    <s v="Service"/>
    <s v="Service Outage"/>
    <s v="CUST97287"/>
    <s v="In Progress"/>
    <d v="2021-05-11T00:00:00"/>
    <d v="1899-12-30T01:37:00"/>
    <s v="-"/>
    <s v="-"/>
    <s v="-"/>
    <s v="May"/>
    <s v="11-05-2021"/>
    <s v="05"/>
    <s v="2021"/>
    <x v="12"/>
  </r>
  <r>
    <s v="TKT366176"/>
    <x v="33"/>
    <s v="22-08-2024 09:18:13"/>
    <s v="Technical"/>
    <s v="Network Problem"/>
    <s v="CUST26682"/>
    <s v="Resolved"/>
    <s v="23-07-2024"/>
    <d v="1899-12-30T09:18:13"/>
    <s v="22-08-2024"/>
    <d v="1899-12-30T09:18:13"/>
    <s v="-"/>
    <s v="23-07-2024"/>
    <s v="23-07-2024"/>
    <s v="07"/>
    <s v="2024"/>
    <x v="23"/>
  </r>
  <r>
    <s v="TKT901625"/>
    <x v="27"/>
    <s v="-"/>
    <s v="Account"/>
    <s v="Login Issue"/>
    <s v="CUST79099"/>
    <s v="Open"/>
    <s v="29-05-2020"/>
    <d v="1899-12-30T09:23:48"/>
    <s v="-"/>
    <s v="-"/>
    <s v="-"/>
    <s v="29-05-2020"/>
    <s v="29-05-2020"/>
    <s v="05"/>
    <s v="2020"/>
    <x v="23"/>
  </r>
  <r>
    <s v="TKT147362"/>
    <x v="12"/>
    <s v="-"/>
    <s v="Billing"/>
    <s v="Refund Request"/>
    <s v="CUST30395"/>
    <s v="Open"/>
    <d v="2020-06-08T00:00:00"/>
    <d v="1899-12-30T01:16:00"/>
    <s v="-"/>
    <s v="-"/>
    <s v="-"/>
    <s v="Jun"/>
    <s v="08-06-2020"/>
    <s v="06"/>
    <s v="2020"/>
    <x v="12"/>
  </r>
  <r>
    <s v="TKT577033"/>
    <x v="16"/>
    <s v="-"/>
    <s v="Account"/>
    <s v="Login Issue"/>
    <s v="CUST20448"/>
    <s v="In Progress"/>
    <s v="25-02-2020"/>
    <d v="1899-12-30T01:16:01"/>
    <s v="-"/>
    <s v="-"/>
    <s v="-"/>
    <s v="25-02-2020"/>
    <s v="25-02-2020"/>
    <s v="02"/>
    <s v="2020"/>
    <x v="12"/>
  </r>
  <r>
    <s v="TKT884720"/>
    <x v="6"/>
    <s v="28-03-2022 23:39:40"/>
    <s v="Service"/>
    <s v="Service Outage"/>
    <s v="CUST30827"/>
    <s v="Resolved"/>
    <s v="20-03-2022"/>
    <d v="1899-12-30T23:39:40"/>
    <s v="28-03-2022"/>
    <d v="1899-12-30T23:39:40"/>
    <s v="-"/>
    <s v="20-03-2022"/>
    <s v="20-03-2022"/>
    <s v="03"/>
    <s v="2022"/>
    <x v="13"/>
  </r>
  <r>
    <s v="TKT658228"/>
    <x v="19"/>
    <s v="30-06-2022 01:33:39"/>
    <s v="Billing"/>
    <s v="Payment Failure"/>
    <s v="CUST41017"/>
    <s v="Resolved"/>
    <d v="2022-03-06T00:00:00"/>
    <d v="1899-12-30T01:33:00"/>
    <s v="30-06-2022"/>
    <d v="1899-12-30T01:33:39"/>
    <s v="-"/>
    <s v="Mar"/>
    <s v="06-03-2022"/>
    <s v="03"/>
    <s v="2022"/>
    <x v="12"/>
  </r>
  <r>
    <s v="TKT613047"/>
    <x v="22"/>
    <s v="-"/>
    <s v="Account"/>
    <s v="Login Issue"/>
    <s v="CUST69906"/>
    <s v="Open"/>
    <s v="13-10-2021"/>
    <d v="1899-12-30T23:39:20"/>
    <s v="-"/>
    <s v="-"/>
    <s v="-"/>
    <s v="13-10-2021"/>
    <s v="13-10-2021"/>
    <s v="10"/>
    <s v="2021"/>
    <x v="13"/>
  </r>
  <r>
    <s v="TKT686376"/>
    <x v="17"/>
    <s v="25-09-2021 22:59:51"/>
    <s v="Service"/>
    <s v="Slow Service"/>
    <s v="CUST22665"/>
    <s v="Resolved"/>
    <d v="2021-05-09T00:00:00"/>
    <d v="1899-12-30T22:59:00"/>
    <s v="25-09-2021"/>
    <d v="1899-12-30T22:59:51"/>
    <s v="-"/>
    <s v="May"/>
    <s v="09-05-2021"/>
    <s v="05"/>
    <s v="2021"/>
    <x v="10"/>
  </r>
  <r>
    <s v="TKT299052"/>
    <x v="3"/>
    <s v="-"/>
    <s v="Account"/>
    <s v="Account Suspension"/>
    <s v="CUST90161"/>
    <s v="In Progress"/>
    <s v="25-08-2022"/>
    <d v="1899-12-30T16:17:00"/>
    <s v="-"/>
    <s v="-"/>
    <s v="-"/>
    <s v="25-08-2022"/>
    <s v="25-08-2022"/>
    <s v="08"/>
    <s v="2022"/>
    <x v="6"/>
  </r>
  <r>
    <s v="TKT775779"/>
    <x v="21"/>
    <s v="-"/>
    <s v="Technical"/>
    <s v="Network Problem"/>
    <s v="CUST85848"/>
    <s v="Open"/>
    <d v="2022-10-12T00:00:00"/>
    <d v="1899-12-30T02:10:00"/>
    <s v="-"/>
    <s v="-"/>
    <s v="-"/>
    <s v="Oct"/>
    <s v="12-10-2022"/>
    <s v="10"/>
    <s v="2022"/>
    <x v="7"/>
  </r>
  <r>
    <s v="TKT239866"/>
    <x v="17"/>
    <s v="-"/>
    <s v="Service"/>
    <s v="Slow Service"/>
    <s v="CUST47107"/>
    <s v="Open"/>
    <s v="13-03-2021"/>
    <d v="1899-12-30T18:53:11"/>
    <s v="-"/>
    <s v="-"/>
    <s v="-"/>
    <s v="13-03-2021"/>
    <s v="13-03-2021"/>
    <s v="03"/>
    <s v="2021"/>
    <x v="3"/>
  </r>
  <r>
    <s v="TKT849934"/>
    <x v="21"/>
    <s v="-"/>
    <s v="Technical"/>
    <s v="Network Problem"/>
    <s v="CUST75352"/>
    <s v="In Progress"/>
    <d v="2022-02-04T00:00:00"/>
    <d v="1899-12-30T17:31:00"/>
    <s v="-"/>
    <s v="-"/>
    <s v="-"/>
    <s v="Feb"/>
    <s v="04-02-2022"/>
    <s v="02"/>
    <s v="2022"/>
    <x v="14"/>
  </r>
  <r>
    <s v="TKT434036"/>
    <x v="0"/>
    <s v="-"/>
    <s v="Service"/>
    <s v="Service Outage"/>
    <s v="CUST38010"/>
    <s v="Open"/>
    <s v="15-01-2022"/>
    <d v="1899-12-30T09:01:37"/>
    <s v="-"/>
    <s v="-"/>
    <s v="-"/>
    <s v="15-01-2022"/>
    <s v="15-01-2022"/>
    <s v="01"/>
    <s v="2022"/>
    <x v="23"/>
  </r>
  <r>
    <s v="TKT608494"/>
    <x v="12"/>
    <s v="-"/>
    <s v="Billing"/>
    <s v="Refund Request"/>
    <s v="CUST99435"/>
    <s v="Open"/>
    <s v="13-10-2023"/>
    <d v="1899-12-30T15:57:12"/>
    <s v="-"/>
    <s v="-"/>
    <s v="-"/>
    <s v="13-10-2023"/>
    <s v="13-10-2023"/>
    <s v="10"/>
    <s v="2023"/>
    <x v="22"/>
  </r>
  <r>
    <s v="TKT327228"/>
    <x v="29"/>
    <s v="-"/>
    <s v="Service"/>
    <s v="Service Upgrade"/>
    <s v="CUST40437"/>
    <s v="Open"/>
    <d v="2020-05-01T00:00:00"/>
    <d v="1899-12-30T15:18:00"/>
    <s v="-"/>
    <s v="-"/>
    <s v="-"/>
    <s v="May"/>
    <s v="01-05-2020"/>
    <s v="05"/>
    <s v="2020"/>
    <x v="22"/>
  </r>
  <r>
    <s v="TKT496753"/>
    <x v="26"/>
    <s v="-"/>
    <s v="Technical"/>
    <s v="Software Bug"/>
    <s v="CUST66745"/>
    <s v="Open"/>
    <s v="28-10-2020"/>
    <d v="1899-12-30T21:49:42"/>
    <s v="-"/>
    <s v="-"/>
    <s v="-"/>
    <s v="28-10-2020"/>
    <s v="28-10-2020"/>
    <s v="10"/>
    <s v="2020"/>
    <x v="9"/>
  </r>
  <r>
    <s v="TKT372947"/>
    <x v="9"/>
    <d v="2024-07-11T12:05:00"/>
    <s v="Technical"/>
    <s v="Hardware Issue"/>
    <s v="CUST80981"/>
    <s v="Resolved"/>
    <d v="2024-09-10T00:00:00"/>
    <d v="1899-12-30T12:05:00"/>
    <d v="2024-07-11T00:00:00"/>
    <d v="1899-12-30T12:05:00"/>
    <s v="-"/>
    <s v="Sep"/>
    <s v="10-09-2024"/>
    <s v="09"/>
    <s v="2024"/>
    <x v="0"/>
  </r>
  <r>
    <s v="TKT176856"/>
    <x v="21"/>
    <s v="-"/>
    <s v="Technical"/>
    <s v="Network Problem"/>
    <s v="CUST24243"/>
    <s v="In Progress"/>
    <d v="2023-08-11T00:00:00"/>
    <d v="1899-12-30T11:48:00"/>
    <s v="-"/>
    <s v="-"/>
    <s v="-"/>
    <s v="Aug"/>
    <s v="11-08-2023"/>
    <s v="08"/>
    <s v="2023"/>
    <x v="21"/>
  </r>
  <r>
    <s v="TKT270300"/>
    <x v="21"/>
    <s v="22-02-2023 08:29:26"/>
    <s v="Technical"/>
    <s v="Network Problem"/>
    <s v="CUST83493"/>
    <s v="Resolved"/>
    <d v="2023-03-02T00:00:00"/>
    <d v="1899-12-30T08:29:00"/>
    <s v="22-02-2023"/>
    <d v="1899-12-30T08:29:26"/>
    <s v="-"/>
    <s v="Mar"/>
    <s v="02-03-2023"/>
    <s v="03"/>
    <s v="2023"/>
    <x v="16"/>
  </r>
  <r>
    <s v="TKT658834"/>
    <x v="26"/>
    <s v="-"/>
    <s v="Technical"/>
    <s v="Software Bug"/>
    <s v="CUST66163"/>
    <s v="In Progress"/>
    <d v="2024-02-04T00:00:00"/>
    <d v="1899-12-30T05:20:00"/>
    <s v="-"/>
    <s v="-"/>
    <s v="-"/>
    <s v="Feb"/>
    <s v="04-02-2024"/>
    <s v="02"/>
    <s v="2024"/>
    <x v="5"/>
  </r>
  <r>
    <s v="TKT639330"/>
    <x v="3"/>
    <d v="2024-10-10T18:58:00"/>
    <s v="Account"/>
    <s v="Account Suspension"/>
    <s v="CUST93534"/>
    <s v="Resolved"/>
    <s v="24-09-2024"/>
    <d v="1899-12-30T18:58:38"/>
    <d v="2024-10-10T00:00:00"/>
    <d v="1899-12-30T18:58:00"/>
    <s v="-"/>
    <s v="24-09-2024"/>
    <s v="24-09-2024"/>
    <s v="09"/>
    <s v="2024"/>
    <x v="3"/>
  </r>
  <r>
    <s v="TKT205489"/>
    <x v="34"/>
    <s v="-"/>
    <s v="Technical"/>
    <s v="Hardware Issue"/>
    <s v="CUST16279"/>
    <s v="Open"/>
    <s v="31-07-2023"/>
    <d v="1899-12-30T06:46:25"/>
    <s v="-"/>
    <s v="-"/>
    <s v="-"/>
    <s v="31-07-2023"/>
    <s v="31-07-2023"/>
    <s v="07"/>
    <s v="2023"/>
    <x v="15"/>
  </r>
  <r>
    <s v="TKT791656"/>
    <x v="15"/>
    <d v="2022-02-05T06:37:00"/>
    <s v="Account"/>
    <s v="Account Suspension"/>
    <s v="CUST95127"/>
    <s v="Resolved"/>
    <s v="26-04-2022"/>
    <d v="1899-12-30T06:37:24"/>
    <d v="2022-02-05T00:00:00"/>
    <d v="1899-12-30T06:37:00"/>
    <s v="-"/>
    <s v="26-04-2022"/>
    <s v="26-04-2022"/>
    <s v="04"/>
    <s v="2022"/>
    <x v="15"/>
  </r>
  <r>
    <s v="TKT503955"/>
    <x v="16"/>
    <d v="2023-01-11T23:25:00"/>
    <s v="Account"/>
    <s v="Login Issue"/>
    <s v="CUST74189"/>
    <s v="Resolved"/>
    <s v="13-10-2023"/>
    <d v="1899-12-30T23:25:20"/>
    <d v="2023-01-11T00:00:00"/>
    <d v="1899-12-30T23:25:00"/>
    <s v="-"/>
    <s v="13-10-2023"/>
    <s v="13-10-2023"/>
    <s v="10"/>
    <s v="2023"/>
    <x v="13"/>
  </r>
  <r>
    <s v="TKT628236"/>
    <x v="34"/>
    <s v="-"/>
    <s v="Technical"/>
    <s v="Hardware Issue"/>
    <s v="CUST23124"/>
    <s v="Open"/>
    <s v="15-04-2024"/>
    <d v="1899-12-30T18:20:21"/>
    <s v="-"/>
    <s v="-"/>
    <s v="-"/>
    <s v="15-04-2024"/>
    <s v="15-04-2024"/>
    <s v="04"/>
    <s v="2024"/>
    <x v="3"/>
  </r>
  <r>
    <s v="TKT957637"/>
    <x v="4"/>
    <s v="-"/>
    <s v="Account"/>
    <s v="Password Reset"/>
    <s v="CUST92651"/>
    <s v="In Progress"/>
    <d v="2024-01-11T00:00:00"/>
    <d v="1899-12-30T07:02:00"/>
    <s v="-"/>
    <s v="-"/>
    <s v="-"/>
    <s v="Jan"/>
    <s v="11-01-2024"/>
    <s v="01"/>
    <s v="2024"/>
    <x v="4"/>
  </r>
  <r>
    <s v="TKT220305"/>
    <x v="20"/>
    <s v="-"/>
    <s v="Billing"/>
    <s v="Payment Failure"/>
    <s v="CUST28153"/>
    <s v="Open"/>
    <s v="29-10-2024"/>
    <d v="1899-12-30T02:43:10"/>
    <s v="-"/>
    <s v="-"/>
    <s v="-"/>
    <s v="29-10-2024"/>
    <s v="29-10-2024"/>
    <s v="10"/>
    <s v="2024"/>
    <x v="7"/>
  </r>
  <r>
    <s v="TKT381928"/>
    <x v="21"/>
    <s v="-"/>
    <s v="Technical"/>
    <s v="Network Problem"/>
    <s v="CUST87819"/>
    <s v="Open"/>
    <s v="26-10-2022"/>
    <d v="1899-12-30T05:05:10"/>
    <s v="-"/>
    <s v="-"/>
    <s v="-"/>
    <s v="26-10-2022"/>
    <s v="26-10-2022"/>
    <s v="10"/>
    <s v="2022"/>
    <x v="5"/>
  </r>
  <r>
    <s v="TKT677686"/>
    <x v="10"/>
    <s v="25-05-2022 16:43:28"/>
    <s v="Account"/>
    <s v="Password Reset"/>
    <s v="CUST53689"/>
    <s v="Resolved"/>
    <d v="2022-12-05T00:00:00"/>
    <d v="1899-12-30T16:43:00"/>
    <s v="25-05-2022"/>
    <d v="1899-12-30T16:43:28"/>
    <s v="-"/>
    <s v="Dec"/>
    <s v="05-12-2022"/>
    <s v="12"/>
    <s v="2022"/>
    <x v="6"/>
  </r>
  <r>
    <s v="TKT678515"/>
    <x v="31"/>
    <s v="-"/>
    <s v="Billing"/>
    <s v="Refund Request"/>
    <s v="CUST74365"/>
    <s v="Open"/>
    <d v="2023-03-02T00:00:00"/>
    <d v="1899-12-30T20:59:00"/>
    <s v="-"/>
    <s v="-"/>
    <s v="-"/>
    <s v="Mar"/>
    <s v="02-03-2023"/>
    <s v="03"/>
    <s v="2023"/>
    <x v="19"/>
  </r>
  <r>
    <s v="TKT987420"/>
    <x v="34"/>
    <s v="16-04-2024 04:20:23"/>
    <s v="Technical"/>
    <s v="Hardware Issue"/>
    <s v="CUST48187"/>
    <s v="Resolved"/>
    <s v="31-03-2024"/>
    <d v="1899-12-30T04:20:23"/>
    <s v="16-04-2024"/>
    <d v="1899-12-30T04:20:23"/>
    <s v="-"/>
    <s v="31-03-2024"/>
    <s v="31-03-2024"/>
    <s v="03"/>
    <s v="2024"/>
    <x v="17"/>
  </r>
  <r>
    <s v="TKT991764"/>
    <x v="4"/>
    <d v="2020-10-02T00:10:00"/>
    <s v="Account"/>
    <s v="Password Reset"/>
    <s v="CUST62081"/>
    <s v="Resolved"/>
    <s v="14-01-2020"/>
    <d v="1899-12-30T00:10:23"/>
    <d v="2020-10-02T00:00:00"/>
    <d v="1899-12-30T00:10:00"/>
    <s v="-"/>
    <s v="14-01-2020"/>
    <s v="14-01-2020"/>
    <s v="01"/>
    <s v="2020"/>
    <x v="2"/>
  </r>
  <r>
    <s v="TKT756622"/>
    <x v="1"/>
    <d v="2024-08-07T10:26:00"/>
    <s v="Billing"/>
    <s v="Refund Request"/>
    <s v="CUST36598"/>
    <s v="Resolved"/>
    <s v="16-06-2024"/>
    <d v="1899-12-30T10:26:11"/>
    <d v="2024-08-07T00:00:00"/>
    <d v="1899-12-30T10:26:00"/>
    <s v="-"/>
    <s v="16-06-2024"/>
    <s v="16-06-2024"/>
    <s v="06"/>
    <s v="2024"/>
    <x v="18"/>
  </r>
  <r>
    <s v="TKT644693"/>
    <x v="17"/>
    <s v="26-05-2021 16:07:51"/>
    <s v="Service"/>
    <s v="Slow Service"/>
    <s v="CUST34671"/>
    <s v="Resolved"/>
    <d v="2021-10-05T00:00:00"/>
    <d v="1899-12-30T16:07:00"/>
    <s v="26-05-2021"/>
    <d v="1899-12-30T16:07:51"/>
    <s v="-"/>
    <s v="Oct"/>
    <s v="05-10-2021"/>
    <s v="10"/>
    <s v="2021"/>
    <x v="6"/>
  </r>
  <r>
    <s v="TKT990294"/>
    <x v="15"/>
    <s v="-"/>
    <s v="Account"/>
    <s v="Account Suspension"/>
    <s v="CUST43990"/>
    <s v="In Progress"/>
    <s v="27-05-2022"/>
    <d v="1899-12-30T17:38:41"/>
    <s v="-"/>
    <s v="-"/>
    <s v="-"/>
    <s v="27-05-2022"/>
    <s v="27-05-2022"/>
    <s v="05"/>
    <s v="2022"/>
    <x v="14"/>
  </r>
  <r>
    <s v="TKT369311"/>
    <x v="9"/>
    <s v="28-08-2023 13:28:02"/>
    <s v="Technical"/>
    <s v="Hardware Issue"/>
    <s v="CUST25445"/>
    <s v="Resolved"/>
    <d v="2023-11-08T00:00:00"/>
    <d v="1899-12-30T13:28:00"/>
    <s v="28-08-2023"/>
    <d v="1899-12-30T13:28:02"/>
    <s v="-"/>
    <s v="Nov"/>
    <s v="08-11-2023"/>
    <s v="11"/>
    <s v="2023"/>
    <x v="1"/>
  </r>
  <r>
    <s v="TKT714955"/>
    <x v="0"/>
    <s v="-"/>
    <s v="Service"/>
    <s v="Service Outage"/>
    <s v="CUST24046"/>
    <s v="In Progress"/>
    <d v="2020-12-05T00:00:00"/>
    <d v="1899-12-30T20:12:00"/>
    <s v="-"/>
    <s v="-"/>
    <s v="-"/>
    <s v="Dec"/>
    <s v="05-12-2020"/>
    <s v="12"/>
    <s v="2020"/>
    <x v="19"/>
  </r>
  <r>
    <s v="TKT841475"/>
    <x v="17"/>
    <s v="-"/>
    <s v="Service"/>
    <s v="Slow Service"/>
    <s v="CUST49599"/>
    <s v="In Progress"/>
    <s v="26-06-2022"/>
    <d v="1899-12-30T15:02:59"/>
    <s v="-"/>
    <s v="-"/>
    <s v="-"/>
    <s v="26-06-2022"/>
    <s v="26-06-2022"/>
    <s v="06"/>
    <s v="2022"/>
    <x v="22"/>
  </r>
  <r>
    <s v="TKT588618"/>
    <x v="10"/>
    <s v="-"/>
    <s v="Account"/>
    <s v="Password Reset"/>
    <s v="CUST73603"/>
    <s v="In Progress"/>
    <s v="24-12-2023"/>
    <d v="1899-12-30T03:07:07"/>
    <s v="-"/>
    <s v="-"/>
    <s v="-"/>
    <s v="24-12-2023"/>
    <s v="24-12-2023"/>
    <s v="12"/>
    <s v="2023"/>
    <x v="8"/>
  </r>
  <r>
    <s v="TKT174214"/>
    <x v="6"/>
    <s v="24-05-2023 20:57:09"/>
    <s v="Service"/>
    <s v="Service Outage"/>
    <s v="CUST58721"/>
    <s v="Resolved"/>
    <d v="2023-10-05T00:00:00"/>
    <d v="1899-12-30T20:57:00"/>
    <s v="24-05-2023"/>
    <d v="1899-12-30T20:57:09"/>
    <s v="-"/>
    <s v="Oct"/>
    <s v="05-10-2023"/>
    <s v="10"/>
    <s v="2023"/>
    <x v="19"/>
  </r>
  <r>
    <s v="TKT999286"/>
    <x v="22"/>
    <s v="-"/>
    <s v="Account"/>
    <s v="Login Issue"/>
    <s v="CUST52772"/>
    <s v="In Progress"/>
    <d v="2024-06-02T00:00:00"/>
    <d v="1899-12-30T03:48:00"/>
    <s v="-"/>
    <s v="-"/>
    <s v="-"/>
    <s v="Jun"/>
    <s v="02-06-2024"/>
    <s v="06"/>
    <s v="2024"/>
    <x v="8"/>
  </r>
  <r>
    <s v="TKT898230"/>
    <x v="30"/>
    <s v="21-11-2021 23:41:36"/>
    <s v="Billing"/>
    <s v="Overcharge"/>
    <s v="CUST66082"/>
    <s v="Resolved"/>
    <s v="30-10-2021"/>
    <d v="1899-12-30T23:41:36"/>
    <s v="21-11-2021"/>
    <d v="1899-12-30T23:41:36"/>
    <s v="-"/>
    <s v="30-10-2021"/>
    <s v="30-10-2021"/>
    <s v="10"/>
    <s v="2021"/>
    <x v="13"/>
  </r>
  <r>
    <s v="TKT725177"/>
    <x v="28"/>
    <d v="2022-05-09T12:54:00"/>
    <s v="Billing"/>
    <s v="Payment Failure"/>
    <s v="CUST28904"/>
    <s v="Resolved"/>
    <s v="13-08-2022"/>
    <d v="1899-12-30T12:54:07"/>
    <d v="2022-05-09T00:00:00"/>
    <d v="1899-12-30T12:54:00"/>
    <s v="-"/>
    <s v="13-08-2022"/>
    <s v="13-08-2022"/>
    <s v="08"/>
    <s v="2022"/>
    <x v="0"/>
  </r>
  <r>
    <s v="TKT709420"/>
    <x v="33"/>
    <d v="2022-09-03T11:44:00"/>
    <s v="Technical"/>
    <s v="Network Problem"/>
    <s v="CUST59545"/>
    <s v="Resolved"/>
    <s v="26-02-2022"/>
    <d v="1899-12-30T11:44:39"/>
    <d v="2022-09-03T00:00:00"/>
    <d v="1899-12-30T11:44:00"/>
    <s v="-"/>
    <s v="26-02-2022"/>
    <s v="26-02-2022"/>
    <s v="02"/>
    <s v="2022"/>
    <x v="21"/>
  </r>
  <r>
    <s v="TKT284119"/>
    <x v="9"/>
    <s v="-"/>
    <s v="Technical"/>
    <s v="Hardware Issue"/>
    <s v="CUST68503"/>
    <s v="In Progress"/>
    <d v="2020-08-06T00:00:00"/>
    <d v="1899-12-30T17:32:00"/>
    <s v="-"/>
    <s v="-"/>
    <s v="-"/>
    <s v="Aug"/>
    <s v="06-08-2020"/>
    <s v="08"/>
    <s v="2020"/>
    <x v="14"/>
  </r>
  <r>
    <s v="TKT300094"/>
    <x v="13"/>
    <s v="-"/>
    <s v="Account"/>
    <s v="Account Suspension"/>
    <s v="CUST51347"/>
    <s v="Open"/>
    <s v="26-01-2021"/>
    <d v="1899-12-30T05:08:30"/>
    <s v="-"/>
    <s v="-"/>
    <s v="-"/>
    <s v="26-01-2021"/>
    <s v="26-01-2021"/>
    <s v="01"/>
    <s v="2021"/>
    <x v="5"/>
  </r>
  <r>
    <s v="TKT401099"/>
    <x v="6"/>
    <s v="-"/>
    <s v="Service"/>
    <s v="Service Outage"/>
    <s v="CUST83905"/>
    <s v="In Progress"/>
    <d v="2020-02-11T00:00:00"/>
    <d v="1899-12-30T06:01:00"/>
    <s v="-"/>
    <s v="-"/>
    <s v="-"/>
    <s v="Feb"/>
    <s v="11-02-2020"/>
    <s v="02"/>
    <s v="2020"/>
    <x v="15"/>
  </r>
  <r>
    <s v="TKT801871"/>
    <x v="7"/>
    <s v="28-11-2024 00:00:36"/>
    <s v="Technical"/>
    <s v="Software Bug"/>
    <s v="CUST84897"/>
    <s v="Resolved"/>
    <d v="2024-10-11T00:00:00"/>
    <d v="1899-12-30T00:00:00"/>
    <s v="28-11-2024"/>
    <d v="1899-12-30T00:00:36"/>
    <s v="-"/>
    <s v="Oct"/>
    <s v="11-10-2024"/>
    <s v="10"/>
    <s v="2024"/>
    <x v="2"/>
  </r>
  <r>
    <s v="TKT970663"/>
    <x v="22"/>
    <d v="2021-02-08T14:06:00"/>
    <s v="Account"/>
    <s v="Login Issue"/>
    <s v="CUST92816"/>
    <s v="Resolved"/>
    <s v="31-07-2021"/>
    <d v="1899-12-30T14:06:47"/>
    <d v="2021-02-08T00:00:00"/>
    <d v="1899-12-30T14:06:00"/>
    <s v="-"/>
    <s v="31-07-2021"/>
    <s v="31-07-2021"/>
    <s v="07"/>
    <s v="2021"/>
    <x v="11"/>
  </r>
  <r>
    <s v="TKT833700"/>
    <x v="25"/>
    <s v="-"/>
    <s v="Service"/>
    <s v="Slow Service"/>
    <s v="CUST48200"/>
    <s v="In Progress"/>
    <d v="2020-03-05T00:00:00"/>
    <d v="1899-12-30T06:04:00"/>
    <s v="-"/>
    <s v="-"/>
    <s v="-"/>
    <s v="Mar"/>
    <s v="05-03-2020"/>
    <s v="03"/>
    <s v="2020"/>
    <x v="15"/>
  </r>
  <r>
    <s v="TKT636244"/>
    <x v="20"/>
    <s v="31-07-2024 07:40:12"/>
    <s v="Billing"/>
    <s v="Payment Failure"/>
    <s v="CUST70992"/>
    <s v="Resolved"/>
    <s v="17-07-2024"/>
    <d v="1899-12-30T07:40:12"/>
    <s v="31-07-2024"/>
    <d v="1899-12-30T07:40:12"/>
    <s v="-"/>
    <s v="17-07-2024"/>
    <s v="17-07-2024"/>
    <s v="07"/>
    <s v="2024"/>
    <x v="4"/>
  </r>
  <r>
    <s v="TKT821561"/>
    <x v="13"/>
    <s v="-"/>
    <s v="Account"/>
    <s v="Account Suspension"/>
    <s v="CUST80374"/>
    <s v="Open"/>
    <s v="30-12-2021"/>
    <d v="1899-12-30T10:54:41"/>
    <s v="-"/>
    <s v="-"/>
    <s v="-"/>
    <s v="30-12-2021"/>
    <s v="30-12-2021"/>
    <s v="12"/>
    <s v="2021"/>
    <x v="18"/>
  </r>
  <r>
    <s v="TKT597076"/>
    <x v="23"/>
    <s v="-"/>
    <s v="Service"/>
    <s v="Service Upgrade"/>
    <s v="CUST55882"/>
    <s v="Open"/>
    <s v="23-10-2021"/>
    <d v="1899-12-30T07:04:41"/>
    <s v="-"/>
    <s v="-"/>
    <s v="-"/>
    <s v="23-10-2021"/>
    <s v="23-10-2021"/>
    <s v="10"/>
    <s v="2021"/>
    <x v="4"/>
  </r>
  <r>
    <s v="TKT610206"/>
    <x v="6"/>
    <s v="-"/>
    <s v="Service"/>
    <s v="Service Outage"/>
    <s v="CUST38114"/>
    <s v="Open"/>
    <s v="21-09-2023"/>
    <d v="1899-12-30T04:12:22"/>
    <s v="-"/>
    <s v="-"/>
    <s v="-"/>
    <s v="21-09-2023"/>
    <s v="21-09-2023"/>
    <s v="09"/>
    <s v="2023"/>
    <x v="17"/>
  </r>
  <r>
    <s v="TKT270650"/>
    <x v="17"/>
    <s v="-"/>
    <s v="Service"/>
    <s v="Slow Service"/>
    <s v="CUST63730"/>
    <s v="Open"/>
    <s v="13-09-2022"/>
    <d v="1899-12-30T11:56:19"/>
    <s v="-"/>
    <s v="-"/>
    <s v="-"/>
    <s v="13-09-2022"/>
    <s v="13-09-2022"/>
    <s v="09"/>
    <s v="2022"/>
    <x v="21"/>
  </r>
  <r>
    <s v="TKT439719"/>
    <x v="33"/>
    <s v="-"/>
    <s v="Technical"/>
    <s v="Network Problem"/>
    <s v="CUST20298"/>
    <s v="In Progress"/>
    <s v="15-07-2022"/>
    <d v="1899-12-30T16:59:15"/>
    <s v="-"/>
    <s v="-"/>
    <s v="-"/>
    <s v="15-07-2022"/>
    <s v="15-07-2022"/>
    <s v="07"/>
    <s v="2022"/>
    <x v="6"/>
  </r>
  <r>
    <s v="TKT541530"/>
    <x v="1"/>
    <s v="-"/>
    <s v="Billing"/>
    <s v="Refund Request"/>
    <s v="CUST41793"/>
    <s v="In Progress"/>
    <s v="16-01-2024"/>
    <d v="1899-12-30T21:59:40"/>
    <s v="-"/>
    <s v="-"/>
    <s v="-"/>
    <s v="16-01-2024"/>
    <s v="16-01-2024"/>
    <s v="01"/>
    <s v="2024"/>
    <x v="9"/>
  </r>
  <r>
    <s v="TKT523096"/>
    <x v="11"/>
    <s v="-"/>
    <s v="Billing"/>
    <s v="Overcharge"/>
    <s v="CUST90287"/>
    <s v="Open"/>
    <d v="2022-10-01T00:00:00"/>
    <d v="1899-12-30T14:13:00"/>
    <s v="-"/>
    <s v="-"/>
    <s v="-"/>
    <s v="Oct"/>
    <s v="01-10-2022"/>
    <s v="10"/>
    <s v="2022"/>
    <x v="11"/>
  </r>
  <r>
    <s v="TKT500141"/>
    <x v="11"/>
    <d v="2021-05-09T16:09:00"/>
    <s v="Billing"/>
    <s v="Overcharge"/>
    <s v="CUST93746"/>
    <s v="Resolved"/>
    <s v="25-08-2021"/>
    <d v="1899-12-30T16:09:32"/>
    <d v="2021-05-09T00:00:00"/>
    <d v="1899-12-30T16:09:00"/>
    <s v="-"/>
    <s v="25-08-2021"/>
    <s v="25-08-2021"/>
    <s v="08"/>
    <s v="2021"/>
    <x v="6"/>
  </r>
  <r>
    <s v="TKT233358"/>
    <x v="29"/>
    <d v="2024-03-12T19:23:00"/>
    <s v="Service"/>
    <s v="Service Upgrade"/>
    <s v="CUST27623"/>
    <s v="Resolved"/>
    <d v="2024-08-11T00:00:00"/>
    <d v="1899-12-30T19:23:00"/>
    <d v="2024-03-12T00:00:00"/>
    <d v="1899-12-30T19:23:00"/>
    <s v="-"/>
    <s v="Aug"/>
    <s v="11-08-2024"/>
    <s v="08"/>
    <s v="2024"/>
    <x v="20"/>
  </r>
  <r>
    <s v="TKT567220"/>
    <x v="24"/>
    <s v="-"/>
    <s v="Service"/>
    <s v="Service Outage"/>
    <s v="CUST85408"/>
    <s v="In Progress"/>
    <d v="2021-01-01T00:00:00"/>
    <d v="1899-12-30T06:41:00"/>
    <s v="-"/>
    <s v="-"/>
    <s v="-"/>
    <s v="Jan"/>
    <s v="01-01-2021"/>
    <s v="01"/>
    <s v="2021"/>
    <x v="15"/>
  </r>
  <r>
    <s v="TKT450151"/>
    <x v="20"/>
    <s v="-"/>
    <s v="Billing"/>
    <s v="Payment Failure"/>
    <s v="CUST62703"/>
    <s v="In Progress"/>
    <d v="2024-04-01T00:00:00"/>
    <d v="1899-12-30T06:49:00"/>
    <s v="-"/>
    <s v="-"/>
    <s v="-"/>
    <s v="Apr"/>
    <s v="01-04-2024"/>
    <s v="04"/>
    <s v="2024"/>
    <x v="15"/>
  </r>
  <r>
    <s v="TKT450378"/>
    <x v="21"/>
    <s v="-"/>
    <s v="Technical"/>
    <s v="Network Problem"/>
    <s v="CUST26873"/>
    <s v="In Progress"/>
    <s v="22-01-2023"/>
    <d v="1899-12-30T02:55:51"/>
    <s v="-"/>
    <s v="-"/>
    <s v="-"/>
    <s v="22-01-2023"/>
    <s v="22-01-2023"/>
    <s v="01"/>
    <s v="2023"/>
    <x v="7"/>
  </r>
  <r>
    <s v="TKT621640"/>
    <x v="25"/>
    <s v="-"/>
    <s v="Service"/>
    <s v="Slow Service"/>
    <s v="CUST72878"/>
    <s v="Open"/>
    <d v="2021-07-05T00:00:00"/>
    <d v="1899-12-30T20:14:00"/>
    <s v="-"/>
    <s v="-"/>
    <s v="-"/>
    <s v="Jul"/>
    <s v="05-07-2021"/>
    <s v="07"/>
    <s v="2021"/>
    <x v="19"/>
  </r>
  <r>
    <s v="TKT414711"/>
    <x v="12"/>
    <s v="-"/>
    <s v="Billing"/>
    <s v="Refund Request"/>
    <s v="CUST71214"/>
    <s v="Open"/>
    <s v="16-07-2020"/>
    <d v="1899-12-30T01:10:29"/>
    <s v="-"/>
    <s v="-"/>
    <s v="-"/>
    <s v="16-07-2020"/>
    <s v="16-07-2020"/>
    <s v="07"/>
    <s v="2020"/>
    <x v="12"/>
  </r>
  <r>
    <s v="TKT502482"/>
    <x v="13"/>
    <s v="-"/>
    <s v="Account"/>
    <s v="Account Suspension"/>
    <s v="CUST68578"/>
    <s v="Open"/>
    <s v="21-07-2023"/>
    <d v="1899-12-30T04:46:10"/>
    <s v="-"/>
    <s v="-"/>
    <s v="-"/>
    <s v="21-07-2023"/>
    <s v="21-07-2023"/>
    <s v="07"/>
    <s v="2023"/>
    <x v="17"/>
  </r>
  <r>
    <s v="TKT310255"/>
    <x v="6"/>
    <s v="-"/>
    <s v="Service"/>
    <s v="Service Outage"/>
    <s v="CUST78388"/>
    <s v="Open"/>
    <s v="13-05-2024"/>
    <d v="1899-12-30T09:50:32"/>
    <s v="-"/>
    <s v="-"/>
    <s v="-"/>
    <s v="13-05-2024"/>
    <s v="13-05-2024"/>
    <s v="05"/>
    <s v="2024"/>
    <x v="23"/>
  </r>
  <r>
    <s v="TKT261124"/>
    <x v="7"/>
    <s v="-"/>
    <s v="Technical"/>
    <s v="Software Bug"/>
    <s v="CUST85374"/>
    <s v="Open"/>
    <s v="26-05-2020"/>
    <d v="1899-12-30T19:14:05"/>
    <s v="-"/>
    <s v="-"/>
    <s v="-"/>
    <s v="26-05-2020"/>
    <s v="26-05-2020"/>
    <s v="05"/>
    <s v="2020"/>
    <x v="20"/>
  </r>
  <r>
    <s v="TKT772704"/>
    <x v="7"/>
    <s v="-"/>
    <s v="Technical"/>
    <s v="Software Bug"/>
    <s v="CUST34991"/>
    <s v="In Progress"/>
    <s v="20-03-2024"/>
    <d v="1899-12-30T12:29:54"/>
    <s v="-"/>
    <s v="-"/>
    <s v="-"/>
    <s v="20-03-2024"/>
    <s v="20-03-2024"/>
    <s v="03"/>
    <s v="2024"/>
    <x v="0"/>
  </r>
  <r>
    <s v="TKT428606"/>
    <x v="22"/>
    <s v="-"/>
    <s v="Account"/>
    <s v="Login Issue"/>
    <s v="CUST25979"/>
    <s v="Open"/>
    <s v="28-07-2022"/>
    <d v="1899-12-30T17:03:31"/>
    <s v="-"/>
    <s v="-"/>
    <s v="-"/>
    <s v="28-07-2022"/>
    <s v="28-07-2022"/>
    <s v="07"/>
    <s v="2022"/>
    <x v="14"/>
  </r>
  <r>
    <s v="TKT751387"/>
    <x v="8"/>
    <s v="-"/>
    <s v="Technical"/>
    <s v="Network Problem"/>
    <s v="CUST97157"/>
    <s v="Open"/>
    <s v="16-11-2020"/>
    <d v="1899-12-30T07:58:19"/>
    <s v="-"/>
    <s v="-"/>
    <s v="-"/>
    <s v="16-11-2020"/>
    <s v="16-11-2020"/>
    <s v="11"/>
    <s v="2020"/>
    <x v="4"/>
  </r>
  <r>
    <s v="TKT395750"/>
    <x v="28"/>
    <d v="2022-07-10T07:22:00"/>
    <s v="Billing"/>
    <s v="Payment Failure"/>
    <s v="CUST10958"/>
    <s v="Resolved"/>
    <d v="2022-11-09T00:00:00"/>
    <d v="1899-12-30T07:22:00"/>
    <d v="2022-07-10T00:00:00"/>
    <d v="1899-12-30T07:22:00"/>
    <s v="-"/>
    <s v="Nov"/>
    <s v="09-11-2022"/>
    <s v="11"/>
    <s v="2022"/>
    <x v="4"/>
  </r>
  <r>
    <s v="TKT827449"/>
    <x v="5"/>
    <s v="-"/>
    <s v="Technical"/>
    <s v="Hardware Issue"/>
    <s v="CUST16519"/>
    <s v="Open"/>
    <s v="22-07-2024"/>
    <d v="1899-12-30T01:37:46"/>
    <s v="-"/>
    <s v="-"/>
    <s v="-"/>
    <s v="22-07-2024"/>
    <s v="22-07-2024"/>
    <s v="07"/>
    <s v="2024"/>
    <x v="12"/>
  </r>
  <r>
    <s v="TKT256533"/>
    <x v="14"/>
    <d v="2023-06-02T05:41:00"/>
    <s v="Service"/>
    <s v="Slow Service"/>
    <s v="CUST40182"/>
    <s v="Resolved"/>
    <d v="2023-04-02T00:00:00"/>
    <d v="1899-12-30T05:41:00"/>
    <d v="2023-06-02T00:00:00"/>
    <d v="1899-12-30T05:41:00"/>
    <s v="-"/>
    <s v="Apr"/>
    <s v="02-04-2023"/>
    <s v="04"/>
    <s v="2023"/>
    <x v="5"/>
  </r>
  <r>
    <s v="TKT909615"/>
    <x v="16"/>
    <s v="26-09-2022 06:12:43"/>
    <s v="Account"/>
    <s v="Login Issue"/>
    <s v="CUST66589"/>
    <s v="Resolved"/>
    <d v="2022-01-09T00:00:00"/>
    <d v="1899-12-30T06:12:00"/>
    <s v="26-09-2022"/>
    <d v="1899-12-30T06:12:43"/>
    <s v="-"/>
    <s v="Jan"/>
    <s v="09-01-2022"/>
    <s v="01"/>
    <s v="2022"/>
    <x v="15"/>
  </r>
  <r>
    <s v="TKT438177"/>
    <x v="9"/>
    <s v="-"/>
    <s v="Technical"/>
    <s v="Hardware Issue"/>
    <s v="CUST67466"/>
    <s v="In Progress"/>
    <s v="31-08-2023"/>
    <d v="1899-12-30T14:16:31"/>
    <s v="-"/>
    <s v="-"/>
    <s v="-"/>
    <s v="31-08-2023"/>
    <s v="31-08-2023"/>
    <s v="08"/>
    <s v="2023"/>
    <x v="11"/>
  </r>
  <r>
    <s v="TKT335743"/>
    <x v="1"/>
    <s v="-"/>
    <s v="Billing"/>
    <s v="Refund Request"/>
    <s v="CUST21882"/>
    <s v="In Progress"/>
    <s v="18-04-2021"/>
    <d v="1899-12-30T08:59:48"/>
    <s v="-"/>
    <s v="-"/>
    <s v="-"/>
    <s v="18-04-2021"/>
    <s v="18-04-2021"/>
    <s v="04"/>
    <s v="2021"/>
    <x v="16"/>
  </r>
  <r>
    <s v="TKT830093"/>
    <x v="13"/>
    <s v="-"/>
    <s v="Account"/>
    <s v="Account Suspension"/>
    <s v="CUST50200"/>
    <s v="In Progress"/>
    <d v="2023-05-07T00:00:00"/>
    <d v="1899-12-30T15:32:00"/>
    <s v="-"/>
    <s v="-"/>
    <s v="-"/>
    <s v="May"/>
    <s v="07-05-2023"/>
    <s v="05"/>
    <s v="2023"/>
    <x v="22"/>
  </r>
  <r>
    <s v="TKT466240"/>
    <x v="4"/>
    <s v="-"/>
    <s v="Account"/>
    <s v="Password Reset"/>
    <s v="CUST77231"/>
    <s v="In Progress"/>
    <s v="26-02-2024"/>
    <d v="1899-12-30T06:46:18"/>
    <s v="-"/>
    <s v="-"/>
    <s v="-"/>
    <s v="26-02-2024"/>
    <s v="26-02-2024"/>
    <s v="02"/>
    <s v="2024"/>
    <x v="15"/>
  </r>
  <r>
    <s v="TKT516072"/>
    <x v="32"/>
    <s v="-"/>
    <s v="Technical"/>
    <s v="Software Bug"/>
    <s v="CUST58975"/>
    <s v="Open"/>
    <d v="2022-02-09T00:00:00"/>
    <d v="1899-12-30T04:54:00"/>
    <s v="-"/>
    <s v="-"/>
    <s v="-"/>
    <s v="Feb"/>
    <s v="09-02-2022"/>
    <s v="02"/>
    <s v="2022"/>
    <x v="17"/>
  </r>
  <r>
    <s v="TKT471803"/>
    <x v="32"/>
    <s v="-"/>
    <s v="Technical"/>
    <s v="Software Bug"/>
    <s v="CUST70873"/>
    <s v="In Progress"/>
    <d v="2023-02-02T00:00:00"/>
    <d v="1899-12-30T11:29:00"/>
    <s v="-"/>
    <s v="-"/>
    <s v="-"/>
    <s v="Feb"/>
    <s v="02-02-2023"/>
    <s v="02"/>
    <s v="2023"/>
    <x v="21"/>
  </r>
  <r>
    <s v="TKT663416"/>
    <x v="5"/>
    <d v="2020-01-06T10:08:00"/>
    <s v="Technical"/>
    <s v="Hardware Issue"/>
    <s v="CUST20122"/>
    <s v="Resolved"/>
    <s v="17-05-2020"/>
    <d v="1899-12-30T10:08:10"/>
    <d v="2020-01-06T00:00:00"/>
    <d v="1899-12-30T10:08:00"/>
    <s v="-"/>
    <s v="17-05-2020"/>
    <s v="17-05-2020"/>
    <s v="05"/>
    <s v="2020"/>
    <x v="18"/>
  </r>
  <r>
    <s v="TKT557051"/>
    <x v="3"/>
    <d v="2021-07-01T10:35:00"/>
    <s v="Account"/>
    <s v="Account Suspension"/>
    <s v="CUST84556"/>
    <s v="Resolved"/>
    <d v="2020-09-12T00:00:00"/>
    <d v="1899-12-30T10:35:00"/>
    <d v="2021-07-01T00:00:00"/>
    <d v="1899-12-30T10:35:00"/>
    <s v="-"/>
    <s v="Sep"/>
    <s v="12-09-2020"/>
    <s v="09"/>
    <s v="2020"/>
    <x v="18"/>
  </r>
  <r>
    <s v="TKT121540"/>
    <x v="22"/>
    <s v="25-08-2021 06:03:53"/>
    <s v="Account"/>
    <s v="Login Issue"/>
    <s v="CUST45866"/>
    <s v="Resolved"/>
    <d v="2021-09-08T00:00:00"/>
    <d v="1899-12-30T06:03:00"/>
    <s v="25-08-2021"/>
    <d v="1899-12-30T06:03:53"/>
    <s v="-"/>
    <s v="Sep"/>
    <s v="08-09-2021"/>
    <s v="09"/>
    <s v="2021"/>
    <x v="15"/>
  </r>
  <r>
    <s v="TKT370445"/>
    <x v="18"/>
    <d v="2022-07-08T10:55:00"/>
    <s v="Account"/>
    <s v="Password Reset"/>
    <s v="CUST47825"/>
    <s v="Resolved"/>
    <s v="30-07-2022"/>
    <d v="1899-12-30T10:55:07"/>
    <d v="2022-07-08T00:00:00"/>
    <d v="1899-12-30T10:55:00"/>
    <s v="-"/>
    <s v="30-07-2022"/>
    <s v="30-07-2022"/>
    <s v="07"/>
    <s v="2022"/>
    <x v="18"/>
  </r>
  <r>
    <s v="TKT966560"/>
    <x v="30"/>
    <s v="17-06-2022 09:45:25"/>
    <s v="Billing"/>
    <s v="Overcharge"/>
    <s v="CUST41406"/>
    <s v="Resolved"/>
    <s v="15-06-2022"/>
    <d v="1899-12-30T09:45:25"/>
    <s v="17-06-2022"/>
    <d v="1899-12-30T09:45:25"/>
    <s v="-"/>
    <s v="15-06-2022"/>
    <s v="15-06-2022"/>
    <s v="06"/>
    <s v="2022"/>
    <x v="23"/>
  </r>
  <r>
    <s v="TKT212381"/>
    <x v="32"/>
    <s v="-"/>
    <s v="Technical"/>
    <s v="Software Bug"/>
    <s v="CUST32619"/>
    <s v="Open"/>
    <s v="24-07-2023"/>
    <d v="1899-12-30T01:55:52"/>
    <s v="-"/>
    <s v="-"/>
    <s v="-"/>
    <s v="24-07-2023"/>
    <s v="24-07-2023"/>
    <s v="07"/>
    <s v="2023"/>
    <x v="12"/>
  </r>
  <r>
    <s v="TKT839319"/>
    <x v="26"/>
    <s v="-"/>
    <s v="Technical"/>
    <s v="Software Bug"/>
    <s v="CUST31371"/>
    <s v="Open"/>
    <d v="2022-02-05T00:00:00"/>
    <d v="1899-12-30T01:18:00"/>
    <s v="-"/>
    <s v="-"/>
    <s v="-"/>
    <s v="Feb"/>
    <s v="05-02-2022"/>
    <s v="02"/>
    <s v="2022"/>
    <x v="12"/>
  </r>
  <r>
    <s v="TKT743594"/>
    <x v="24"/>
    <s v="-"/>
    <s v="Service"/>
    <s v="Service Outage"/>
    <s v="CUST28377"/>
    <s v="Open"/>
    <s v="30-08-2023"/>
    <d v="1899-12-30T11:55:19"/>
    <s v="-"/>
    <s v="-"/>
    <s v="-"/>
    <s v="30-08-2023"/>
    <s v="30-08-2023"/>
    <s v="08"/>
    <s v="2023"/>
    <x v="21"/>
  </r>
  <r>
    <s v="TKT609270"/>
    <x v="34"/>
    <s v="-"/>
    <s v="Technical"/>
    <s v="Hardware Issue"/>
    <s v="CUST61917"/>
    <s v="In Progress"/>
    <s v="14-06-2023"/>
    <d v="1899-12-30T08:59:23"/>
    <s v="-"/>
    <s v="-"/>
    <s v="-"/>
    <s v="14-06-2023"/>
    <s v="14-06-2023"/>
    <s v="06"/>
    <s v="2023"/>
    <x v="16"/>
  </r>
  <r>
    <s v="TKT975586"/>
    <x v="0"/>
    <s v="-"/>
    <s v="Service"/>
    <s v="Service Outage"/>
    <s v="CUST22984"/>
    <s v="Open"/>
    <s v="29-06-2023"/>
    <d v="1899-12-30T19:06:03"/>
    <s v="-"/>
    <s v="-"/>
    <s v="-"/>
    <s v="29-06-2023"/>
    <s v="29-06-2023"/>
    <s v="06"/>
    <s v="2023"/>
    <x v="20"/>
  </r>
  <r>
    <s v="TKT442097"/>
    <x v="13"/>
    <s v="-"/>
    <s v="Account"/>
    <s v="Account Suspension"/>
    <s v="CUST22582"/>
    <s v="In Progress"/>
    <s v="17-03-2023"/>
    <d v="1899-12-30T00:12:12"/>
    <s v="-"/>
    <s v="-"/>
    <s v="-"/>
    <s v="17-03-2023"/>
    <s v="17-03-2023"/>
    <s v="03"/>
    <s v="2023"/>
    <x v="2"/>
  </r>
  <r>
    <s v="TKT731545"/>
    <x v="13"/>
    <s v="-"/>
    <s v="Account"/>
    <s v="Account Suspension"/>
    <s v="CUST54151"/>
    <s v="Open"/>
    <d v="2022-04-10T00:00:00"/>
    <d v="1899-12-30T15:11:00"/>
    <s v="-"/>
    <s v="-"/>
    <s v="-"/>
    <s v="Apr"/>
    <s v="10-04-2022"/>
    <s v="04"/>
    <s v="2022"/>
    <x v="22"/>
  </r>
  <r>
    <s v="TKT812084"/>
    <x v="16"/>
    <s v="-"/>
    <s v="Account"/>
    <s v="Login Issue"/>
    <s v="CUST34889"/>
    <s v="In Progress"/>
    <d v="2023-07-12T00:00:00"/>
    <d v="1899-12-30T15:39:00"/>
    <s v="-"/>
    <s v="-"/>
    <s v="-"/>
    <s v="Jul"/>
    <s v="12-07-2023"/>
    <s v="07"/>
    <s v="2023"/>
    <x v="22"/>
  </r>
  <r>
    <s v="TKT966341"/>
    <x v="21"/>
    <s v="-"/>
    <s v="Technical"/>
    <s v="Network Problem"/>
    <s v="CUST64078"/>
    <s v="Open"/>
    <s v="31-12-2023"/>
    <d v="1899-12-30T10:19:06"/>
    <s v="-"/>
    <s v="-"/>
    <s v="-"/>
    <s v="31-12-2023"/>
    <s v="31-12-2023"/>
    <s v="12"/>
    <s v="2023"/>
    <x v="18"/>
  </r>
  <r>
    <s v="TKT988645"/>
    <x v="12"/>
    <s v="13-07-2020 23:24:59"/>
    <s v="Billing"/>
    <s v="Refund Request"/>
    <s v="CUST10994"/>
    <s v="Resolved"/>
    <d v="2020-07-07T00:00:00"/>
    <d v="1899-12-30T23:24:00"/>
    <s v="13-07-2020"/>
    <d v="1899-12-30T23:24:59"/>
    <s v="-"/>
    <s v="Jul"/>
    <s v="07-07-2020"/>
    <s v="07"/>
    <s v="2020"/>
    <x v="13"/>
  </r>
  <r>
    <s v="TKT366892"/>
    <x v="23"/>
    <s v="17-11-2023 07:22:38"/>
    <s v="Service"/>
    <s v="Service Upgrade"/>
    <s v="CUST66884"/>
    <s v="Resolved"/>
    <s v="25-10-2023"/>
    <d v="1899-12-30T07:22:38"/>
    <s v="17-11-2023"/>
    <d v="1899-12-30T07:22:38"/>
    <s v="-"/>
    <s v="25-10-2023"/>
    <s v="25-10-2023"/>
    <s v="10"/>
    <s v="2023"/>
    <x v="4"/>
  </r>
  <r>
    <s v="TKT665229"/>
    <x v="18"/>
    <s v="-"/>
    <s v="Account"/>
    <s v="Password Reset"/>
    <s v="CUST74463"/>
    <s v="Open"/>
    <d v="2022-02-09T00:00:00"/>
    <d v="1899-12-30T19:13:00"/>
    <s v="-"/>
    <s v="-"/>
    <s v="-"/>
    <s v="Feb"/>
    <s v="09-02-2022"/>
    <s v="02"/>
    <s v="2022"/>
    <x v="20"/>
  </r>
  <r>
    <s v="TKT588603"/>
    <x v="4"/>
    <d v="2023-08-11T10:57:00"/>
    <s v="Account"/>
    <s v="Password Reset"/>
    <s v="CUST58402"/>
    <s v="Resolved"/>
    <s v="17-10-2023"/>
    <d v="1899-12-30T10:57:14"/>
    <d v="2023-08-11T00:00:00"/>
    <d v="1899-12-30T10:57:00"/>
    <s v="-"/>
    <s v="17-10-2023"/>
    <s v="17-10-2023"/>
    <s v="10"/>
    <s v="2023"/>
    <x v="18"/>
  </r>
  <r>
    <s v="TKT615856"/>
    <x v="25"/>
    <s v="-"/>
    <s v="Service"/>
    <s v="Slow Service"/>
    <s v="CUST65646"/>
    <s v="Open"/>
    <d v="2024-05-06T00:00:00"/>
    <d v="1899-12-30T10:44:00"/>
    <s v="-"/>
    <s v="-"/>
    <s v="-"/>
    <s v="May"/>
    <s v="06-05-2024"/>
    <s v="05"/>
    <s v="2024"/>
    <x v="18"/>
  </r>
  <r>
    <s v="TKT851419"/>
    <x v="14"/>
    <s v="-"/>
    <s v="Service"/>
    <s v="Slow Service"/>
    <s v="CUST53039"/>
    <s v="In Progress"/>
    <d v="2020-05-11T00:00:00"/>
    <d v="1899-12-30T23:38:00"/>
    <s v="-"/>
    <s v="-"/>
    <s v="-"/>
    <s v="May"/>
    <s v="11-05-2020"/>
    <s v="05"/>
    <s v="2020"/>
    <x v="13"/>
  </r>
  <r>
    <s v="TKT220918"/>
    <x v="25"/>
    <s v="-"/>
    <s v="Service"/>
    <s v="Slow Service"/>
    <s v="CUST89570"/>
    <s v="In Progress"/>
    <s v="17-01-2024"/>
    <d v="1899-12-30T03:39:32"/>
    <s v="-"/>
    <s v="-"/>
    <s v="-"/>
    <s v="17-01-2024"/>
    <s v="17-01-2024"/>
    <s v="01"/>
    <s v="2024"/>
    <x v="8"/>
  </r>
  <r>
    <s v="TKT479978"/>
    <x v="2"/>
    <s v="-"/>
    <s v="Billing"/>
    <s v="Overcharge"/>
    <s v="CUST44019"/>
    <s v="In Progress"/>
    <d v="2021-12-07T00:00:00"/>
    <d v="1899-12-30T18:48:00"/>
    <s v="-"/>
    <s v="-"/>
    <s v="-"/>
    <s v="Dec"/>
    <s v="07-12-2021"/>
    <s v="12"/>
    <s v="2021"/>
    <x v="3"/>
  </r>
  <r>
    <s v="TKT923181"/>
    <x v="10"/>
    <s v="-"/>
    <s v="Account"/>
    <s v="Password Reset"/>
    <s v="CUST93104"/>
    <s v="Open"/>
    <s v="26-03-2020"/>
    <d v="1899-12-30T10:56:21"/>
    <s v="-"/>
    <s v="-"/>
    <s v="-"/>
    <s v="26-03-2020"/>
    <s v="26-03-2020"/>
    <s v="03"/>
    <s v="2020"/>
    <x v="18"/>
  </r>
  <r>
    <s v="TKT966283"/>
    <x v="1"/>
    <s v="-"/>
    <s v="Billing"/>
    <s v="Refund Request"/>
    <s v="CUST22504"/>
    <s v="Open"/>
    <s v="19-02-2021"/>
    <d v="1899-12-30T17:20:22"/>
    <s v="-"/>
    <s v="-"/>
    <s v="-"/>
    <s v="19-02-2021"/>
    <s v="19-02-2021"/>
    <s v="02"/>
    <s v="2021"/>
    <x v="14"/>
  </r>
  <r>
    <s v="TKT681243"/>
    <x v="27"/>
    <s v="-"/>
    <s v="Account"/>
    <s v="Login Issue"/>
    <s v="CUST44818"/>
    <s v="In Progress"/>
    <s v="15-10-2021"/>
    <d v="1899-12-30T21:53:31"/>
    <s v="-"/>
    <s v="-"/>
    <s v="-"/>
    <s v="15-10-2021"/>
    <s v="15-10-2021"/>
    <s v="10"/>
    <s v="2021"/>
    <x v="9"/>
  </r>
  <r>
    <s v="TKT422940"/>
    <x v="25"/>
    <s v="-"/>
    <s v="Service"/>
    <s v="Slow Service"/>
    <s v="CUST89081"/>
    <s v="In Progress"/>
    <s v="28-01-2024"/>
    <d v="1899-12-30T06:14:13"/>
    <s v="-"/>
    <s v="-"/>
    <s v="-"/>
    <s v="28-01-2024"/>
    <s v="28-01-2024"/>
    <s v="01"/>
    <s v="2024"/>
    <x v="15"/>
  </r>
  <r>
    <s v="TKT141720"/>
    <x v="30"/>
    <s v="-"/>
    <s v="Billing"/>
    <s v="Overcharge"/>
    <s v="CUST75959"/>
    <s v="In Progress"/>
    <s v="31-10-2024"/>
    <d v="1899-12-30T22:56:50"/>
    <s v="-"/>
    <s v="-"/>
    <s v="-"/>
    <s v="31-10-2024"/>
    <s v="31-10-2024"/>
    <s v="10"/>
    <s v="2024"/>
    <x v="10"/>
  </r>
  <r>
    <s v="TKT503907"/>
    <x v="28"/>
    <s v="-"/>
    <s v="Billing"/>
    <s v="Payment Failure"/>
    <s v="CUST19876"/>
    <s v="In Progress"/>
    <s v="27-01-2023"/>
    <d v="1899-12-30T09:28:14"/>
    <s v="-"/>
    <s v="-"/>
    <s v="-"/>
    <s v="27-01-2023"/>
    <s v="27-01-2023"/>
    <s v="01"/>
    <s v="2023"/>
    <x v="23"/>
  </r>
  <r>
    <s v="TKT424654"/>
    <x v="19"/>
    <s v="-"/>
    <s v="Billing"/>
    <s v="Payment Failure"/>
    <s v="CUST43095"/>
    <s v="Open"/>
    <s v="13-09-2020"/>
    <d v="1899-12-30T18:07:23"/>
    <s v="-"/>
    <s v="-"/>
    <s v="-"/>
    <s v="13-09-2020"/>
    <s v="13-09-2020"/>
    <s v="09"/>
    <s v="2020"/>
    <x v="3"/>
  </r>
  <r>
    <s v="TKT258673"/>
    <x v="24"/>
    <s v="-"/>
    <s v="Service"/>
    <s v="Service Outage"/>
    <s v="CUST35198"/>
    <s v="Open"/>
    <s v="24-11-2022"/>
    <d v="1899-12-30T03:27:14"/>
    <s v="-"/>
    <s v="-"/>
    <s v="-"/>
    <s v="24-11-2022"/>
    <s v="24-11-2022"/>
    <s v="11"/>
    <s v="2022"/>
    <x v="8"/>
  </r>
  <r>
    <s v="TKT467391"/>
    <x v="11"/>
    <s v="-"/>
    <s v="Billing"/>
    <s v="Overcharge"/>
    <s v="CUST80238"/>
    <s v="In Progress"/>
    <s v="30-10-2024"/>
    <d v="1899-12-30T16:21:54"/>
    <s v="-"/>
    <s v="-"/>
    <s v="-"/>
    <s v="30-10-2024"/>
    <s v="30-10-2024"/>
    <s v="10"/>
    <s v="2024"/>
    <x v="6"/>
  </r>
  <r>
    <s v="TKT433692"/>
    <x v="1"/>
    <s v="-"/>
    <s v="Billing"/>
    <s v="Refund Request"/>
    <s v="CUST33858"/>
    <s v="Open"/>
    <s v="20-12-2022"/>
    <d v="1899-12-30T18:42:55"/>
    <s v="-"/>
    <s v="-"/>
    <s v="-"/>
    <s v="20-12-2022"/>
    <s v="20-12-2022"/>
    <s v="12"/>
    <s v="2022"/>
    <x v="3"/>
  </r>
  <r>
    <s v="TKT569683"/>
    <x v="25"/>
    <s v="13-05-2024 09:47:02"/>
    <s v="Service"/>
    <s v="Slow Service"/>
    <s v="CUST81322"/>
    <s v="Resolved"/>
    <s v="30-04-2024"/>
    <d v="1899-12-30T09:47:02"/>
    <s v="13-05-2024"/>
    <d v="1899-12-30T09:47:02"/>
    <s v="-"/>
    <s v="30-04-2024"/>
    <s v="30-04-2024"/>
    <s v="04"/>
    <s v="2024"/>
    <x v="23"/>
  </r>
  <r>
    <s v="TKT749017"/>
    <x v="20"/>
    <s v="-"/>
    <s v="Billing"/>
    <s v="Payment Failure"/>
    <s v="CUST83493"/>
    <s v="In Progress"/>
    <d v="2022-07-06T00:00:00"/>
    <d v="1899-12-30T07:29:00"/>
    <s v="-"/>
    <s v="-"/>
    <s v="-"/>
    <s v="Jul"/>
    <s v="06-07-2022"/>
    <s v="07"/>
    <s v="2022"/>
    <x v="4"/>
  </r>
  <r>
    <s v="TKT507181"/>
    <x v="20"/>
    <s v="-"/>
    <s v="Billing"/>
    <s v="Payment Failure"/>
    <s v="CUST54205"/>
    <s v="Open"/>
    <s v="26-08-2020"/>
    <d v="1899-12-30T00:51:41"/>
    <s v="-"/>
    <s v="-"/>
    <s v="-"/>
    <s v="26-08-2020"/>
    <s v="26-08-2020"/>
    <s v="08"/>
    <s v="2020"/>
    <x v="2"/>
  </r>
  <r>
    <s v="TKT202446"/>
    <x v="12"/>
    <s v="-"/>
    <s v="Billing"/>
    <s v="Refund Request"/>
    <s v="CUST74406"/>
    <s v="In Progress"/>
    <s v="15-09-2021"/>
    <d v="1899-12-30T11:58:00"/>
    <s v="-"/>
    <s v="-"/>
    <s v="-"/>
    <s v="15-09-2021"/>
    <s v="15-09-2021"/>
    <s v="09"/>
    <s v="2021"/>
    <x v="21"/>
  </r>
  <r>
    <s v="TKT190091"/>
    <x v="13"/>
    <s v="-"/>
    <s v="Account"/>
    <s v="Account Suspension"/>
    <s v="CUST38219"/>
    <s v="In Progress"/>
    <s v="28-12-2020"/>
    <d v="1899-12-30T13:17:28"/>
    <s v="-"/>
    <s v="-"/>
    <s v="-"/>
    <s v="28-12-2020"/>
    <s v="28-12-2020"/>
    <s v="12"/>
    <s v="2020"/>
    <x v="1"/>
  </r>
  <r>
    <s v="TKT927803"/>
    <x v="29"/>
    <s v="-"/>
    <s v="Service"/>
    <s v="Service Upgrade"/>
    <s v="CUST47788"/>
    <s v="In Progress"/>
    <s v="30-03-2024"/>
    <d v="1899-12-30T22:11:03"/>
    <s v="-"/>
    <s v="-"/>
    <s v="-"/>
    <s v="30-03-2024"/>
    <s v="30-03-2024"/>
    <s v="03"/>
    <s v="2024"/>
    <x v="10"/>
  </r>
  <r>
    <s v="TKT187608"/>
    <x v="13"/>
    <s v="-"/>
    <s v="Account"/>
    <s v="Account Suspension"/>
    <s v="CUST19994"/>
    <s v="In Progress"/>
    <d v="2021-02-10T00:00:00"/>
    <d v="1899-12-30T21:37:00"/>
    <s v="-"/>
    <s v="-"/>
    <s v="-"/>
    <s v="Feb"/>
    <s v="10-02-2021"/>
    <s v="02"/>
    <s v="2021"/>
    <x v="9"/>
  </r>
  <r>
    <s v="TKT112784"/>
    <x v="24"/>
    <s v="-"/>
    <s v="Service"/>
    <s v="Service Outage"/>
    <s v="CUST59373"/>
    <s v="Open"/>
    <s v="14-09-2024"/>
    <d v="1899-12-30T14:12:03"/>
    <s v="-"/>
    <s v="-"/>
    <s v="-"/>
    <s v="14-09-2024"/>
    <s v="14-09-2024"/>
    <s v="09"/>
    <s v="2024"/>
    <x v="11"/>
  </r>
  <r>
    <s v="TKT580348"/>
    <x v="28"/>
    <s v="-"/>
    <s v="Billing"/>
    <s v="Payment Failure"/>
    <s v="CUST97722"/>
    <s v="In Progress"/>
    <s v="26-04-2023"/>
    <d v="1899-12-30T06:35:02"/>
    <s v="-"/>
    <s v="-"/>
    <s v="-"/>
    <s v="26-04-2023"/>
    <s v="26-04-2023"/>
    <s v="04"/>
    <s v="2023"/>
    <x v="15"/>
  </r>
  <r>
    <s v="TKT982174"/>
    <x v="5"/>
    <s v="-"/>
    <s v="Technical"/>
    <s v="Hardware Issue"/>
    <s v="CUST32557"/>
    <s v="Open"/>
    <s v="16-01-2024"/>
    <d v="1899-12-30T21:44:13"/>
    <s v="-"/>
    <s v="-"/>
    <s v="-"/>
    <s v="16-01-2024"/>
    <s v="16-01-2024"/>
    <s v="01"/>
    <s v="2024"/>
    <x v="9"/>
  </r>
  <r>
    <s v="TKT467275"/>
    <x v="29"/>
    <s v="-"/>
    <s v="Service"/>
    <s v="Service Upgrade"/>
    <s v="CUST73400"/>
    <s v="Open"/>
    <s v="23-10-2022"/>
    <d v="1899-12-30T12:31:49"/>
    <s v="-"/>
    <s v="-"/>
    <s v="-"/>
    <s v="23-10-2022"/>
    <s v="23-10-2022"/>
    <s v="10"/>
    <s v="2022"/>
    <x v="0"/>
  </r>
  <r>
    <s v="TKT527170"/>
    <x v="28"/>
    <s v="19-11-2022 23:58:46"/>
    <s v="Billing"/>
    <s v="Payment Failure"/>
    <s v="CUST16131"/>
    <s v="Resolved"/>
    <s v="29-10-2022"/>
    <d v="1899-12-30T23:58:46"/>
    <s v="19-11-2022"/>
    <d v="1899-12-30T23:58:46"/>
    <s v="-"/>
    <s v="29-10-2022"/>
    <s v="29-10-2022"/>
    <s v="10"/>
    <s v="2022"/>
    <x v="13"/>
  </r>
  <r>
    <s v="TKT140589"/>
    <x v="25"/>
    <s v="-"/>
    <s v="Service"/>
    <s v="Slow Service"/>
    <s v="CUST93931"/>
    <s v="Open"/>
    <s v="25-03-2021"/>
    <d v="1899-12-30T15:24:32"/>
    <s v="-"/>
    <s v="-"/>
    <s v="-"/>
    <s v="25-03-2021"/>
    <s v="25-03-2021"/>
    <s v="03"/>
    <s v="2021"/>
    <x v="22"/>
  </r>
  <r>
    <s v="TKT640663"/>
    <x v="31"/>
    <s v="-"/>
    <s v="Billing"/>
    <s v="Refund Request"/>
    <s v="CUST82665"/>
    <s v="In Progress"/>
    <s v="20-01-2022"/>
    <d v="1899-12-30T08:20:19"/>
    <s v="-"/>
    <s v="-"/>
    <s v="-"/>
    <s v="20-01-2022"/>
    <s v="20-01-2022"/>
    <s v="01"/>
    <s v="2022"/>
    <x v="16"/>
  </r>
  <r>
    <s v="TKT259623"/>
    <x v="0"/>
    <s v="-"/>
    <s v="Service"/>
    <s v="Service Outage"/>
    <s v="CUST17088"/>
    <s v="Open"/>
    <s v="19-12-2023"/>
    <d v="1899-12-30T04:30:02"/>
    <s v="-"/>
    <s v="-"/>
    <s v="-"/>
    <s v="19-12-2023"/>
    <s v="19-12-2023"/>
    <s v="12"/>
    <s v="2023"/>
    <x v="17"/>
  </r>
  <r>
    <s v="TKT284472"/>
    <x v="33"/>
    <s v="-"/>
    <s v="Technical"/>
    <s v="Network Problem"/>
    <s v="CUST58929"/>
    <s v="Open"/>
    <s v="31-01-2022"/>
    <d v="1899-12-30T14:39:02"/>
    <s v="-"/>
    <s v="-"/>
    <s v="-"/>
    <s v="31-01-2022"/>
    <s v="31-01-2022"/>
    <s v="01"/>
    <s v="2022"/>
    <x v="11"/>
  </r>
  <r>
    <s v="TKT649526"/>
    <x v="1"/>
    <s v="30-12-2024 00:09:39"/>
    <s v="Billing"/>
    <s v="Refund Request"/>
    <s v="CUST82629"/>
    <s v="Resolved"/>
    <s v="27-12-2024"/>
    <d v="1899-12-30T00:09:39"/>
    <s v="30-12-2024"/>
    <d v="1899-12-30T00:09:39"/>
    <s v="-"/>
    <s v="27-12-2024"/>
    <s v="27-12-2024"/>
    <s v="12"/>
    <s v="2024"/>
    <x v="2"/>
  </r>
  <r>
    <s v="TKT858483"/>
    <x v="17"/>
    <s v="-"/>
    <s v="Service"/>
    <s v="Slow Service"/>
    <s v="CUST36088"/>
    <s v="In Progress"/>
    <s v="25-05-2020"/>
    <d v="1899-12-30T20:19:02"/>
    <s v="-"/>
    <s v="-"/>
    <s v="-"/>
    <s v="25-05-2020"/>
    <s v="25-05-2020"/>
    <s v="05"/>
    <s v="2020"/>
    <x v="19"/>
  </r>
  <r>
    <s v="TKT249779"/>
    <x v="28"/>
    <s v="-"/>
    <s v="Billing"/>
    <s v="Payment Failure"/>
    <s v="CUST86989"/>
    <s v="Open"/>
    <s v="28-10-2020"/>
    <d v="1899-12-30T12:41:59"/>
    <s v="-"/>
    <s v="-"/>
    <s v="-"/>
    <s v="28-10-2020"/>
    <s v="28-10-2020"/>
    <s v="10"/>
    <s v="2020"/>
    <x v="0"/>
  </r>
  <r>
    <s v="TKT136614"/>
    <x v="33"/>
    <d v="2024-01-12T07:16:00"/>
    <s v="Technical"/>
    <s v="Network Problem"/>
    <s v="CUST73123"/>
    <s v="Resolved"/>
    <d v="2024-05-11T00:00:00"/>
    <d v="1899-12-30T07:16:00"/>
    <d v="2024-01-12T00:00:00"/>
    <d v="1899-12-30T07:16:00"/>
    <s v="-"/>
    <s v="May"/>
    <s v="11-05-2024"/>
    <s v="05"/>
    <s v="2024"/>
    <x v="4"/>
  </r>
  <r>
    <s v="TKT912727"/>
    <x v="12"/>
    <s v="-"/>
    <s v="Billing"/>
    <s v="Refund Request"/>
    <s v="CUST68485"/>
    <s v="In Progress"/>
    <s v="18-11-2024"/>
    <d v="1899-12-30T01:13:05"/>
    <s v="-"/>
    <s v="-"/>
    <s v="-"/>
    <s v="18-11-2024"/>
    <s v="18-11-2024"/>
    <s v="11"/>
    <s v="2024"/>
    <x v="12"/>
  </r>
  <r>
    <s v="TKT856456"/>
    <x v="24"/>
    <s v="-"/>
    <s v="Service"/>
    <s v="Service Outage"/>
    <s v="CUST17246"/>
    <s v="Open"/>
    <d v="2024-04-02T00:00:00"/>
    <d v="1899-12-30T00:44:00"/>
    <s v="-"/>
    <s v="-"/>
    <s v="-"/>
    <s v="Apr"/>
    <s v="02-04-2024"/>
    <s v="04"/>
    <s v="2024"/>
    <x v="2"/>
  </r>
  <r>
    <s v="TKT922347"/>
    <x v="3"/>
    <s v="-"/>
    <s v="Account"/>
    <s v="Account Suspension"/>
    <s v="CUST65398"/>
    <s v="Open"/>
    <s v="22-05-2024"/>
    <d v="1899-12-30T15:54:36"/>
    <s v="-"/>
    <s v="-"/>
    <s v="-"/>
    <s v="22-05-2024"/>
    <s v="22-05-2024"/>
    <s v="05"/>
    <s v="2024"/>
    <x v="22"/>
  </r>
  <r>
    <s v="TKT277362"/>
    <x v="4"/>
    <s v="-"/>
    <s v="Account"/>
    <s v="Password Reset"/>
    <s v="CUST27985"/>
    <s v="In Progress"/>
    <d v="2021-08-04T00:00:00"/>
    <d v="1899-12-30T14:43:00"/>
    <s v="-"/>
    <s v="-"/>
    <s v="-"/>
    <s v="Aug"/>
    <s v="04-08-2021"/>
    <s v="08"/>
    <s v="2021"/>
    <x v="11"/>
  </r>
  <r>
    <s v="TKT467151"/>
    <x v="2"/>
    <s v="-"/>
    <s v="Billing"/>
    <s v="Overcharge"/>
    <s v="CUST76481"/>
    <s v="In Progress"/>
    <s v="19-10-2021"/>
    <d v="1899-12-30T03:39:00"/>
    <s v="-"/>
    <s v="-"/>
    <s v="-"/>
    <s v="19-10-2021"/>
    <s v="19-10-2021"/>
    <s v="10"/>
    <s v="2021"/>
    <x v="8"/>
  </r>
  <r>
    <s v="TKT713055"/>
    <x v="20"/>
    <s v="-"/>
    <s v="Billing"/>
    <s v="Payment Failure"/>
    <s v="CUST75525"/>
    <s v="Open"/>
    <d v="2021-08-01T00:00:00"/>
    <d v="1899-12-30T11:02:00"/>
    <s v="-"/>
    <s v="-"/>
    <s v="-"/>
    <s v="Aug"/>
    <s v="01-08-2021"/>
    <s v="08"/>
    <s v="2021"/>
    <x v="21"/>
  </r>
  <r>
    <s v="TKT474281"/>
    <x v="15"/>
    <s v="19-02-2023 05:42:52"/>
    <s v="Account"/>
    <s v="Account Suspension"/>
    <s v="CUST21968"/>
    <s v="Resolved"/>
    <d v="2023-02-02T00:00:00"/>
    <d v="1899-12-30T05:42:00"/>
    <s v="19-02-2023"/>
    <d v="1899-12-30T05:42:52"/>
    <s v="-"/>
    <s v="Feb"/>
    <s v="02-02-2023"/>
    <s v="02"/>
    <s v="2023"/>
    <x v="5"/>
  </r>
  <r>
    <s v="TKT136768"/>
    <x v="14"/>
    <s v="-"/>
    <s v="Service"/>
    <s v="Slow Service"/>
    <s v="CUST38973"/>
    <s v="In Progress"/>
    <s v="30-11-2024"/>
    <d v="1899-12-30T05:57:26"/>
    <s v="-"/>
    <s v="-"/>
    <s v="-"/>
    <s v="30-11-2024"/>
    <s v="30-11-2024"/>
    <s v="11"/>
    <s v="2024"/>
    <x v="5"/>
  </r>
  <r>
    <s v="TKT861875"/>
    <x v="28"/>
    <s v="20-04-2021 14:25:42"/>
    <s v="Billing"/>
    <s v="Payment Failure"/>
    <s v="CUST20234"/>
    <s v="Resolved"/>
    <s v="30-03-2021"/>
    <d v="1899-12-30T14:25:42"/>
    <s v="20-04-2021"/>
    <d v="1899-12-30T14:25:42"/>
    <s v="-"/>
    <s v="30-03-2021"/>
    <s v="30-03-2021"/>
    <s v="03"/>
    <s v="2021"/>
    <x v="11"/>
  </r>
  <r>
    <s v="TKT163761"/>
    <x v="27"/>
    <s v="-"/>
    <s v="Account"/>
    <s v="Login Issue"/>
    <s v="CUST66675"/>
    <s v="In Progress"/>
    <s v="19-03-2021"/>
    <d v="1899-12-30T07:39:47"/>
    <s v="-"/>
    <s v="-"/>
    <s v="-"/>
    <s v="19-03-2021"/>
    <s v="19-03-2021"/>
    <s v="03"/>
    <s v="2021"/>
    <x v="4"/>
  </r>
  <r>
    <s v="TKT792263"/>
    <x v="20"/>
    <s v="23-09-2020 12:48:59"/>
    <s v="Billing"/>
    <s v="Payment Failure"/>
    <s v="CUST20235"/>
    <s v="Resolved"/>
    <s v="28-08-2020"/>
    <d v="1899-12-30T12:48:59"/>
    <s v="23-09-2020"/>
    <d v="1899-12-30T12:48:59"/>
    <s v="-"/>
    <s v="28-08-2020"/>
    <s v="28-08-2020"/>
    <s v="08"/>
    <s v="2020"/>
    <x v="0"/>
  </r>
  <r>
    <s v="TKT521044"/>
    <x v="35"/>
    <s v="-"/>
    <s v="Service"/>
    <s v="Service Upgrade"/>
    <s v="CUST47138"/>
    <s v="Open"/>
    <s v="15-12-2023"/>
    <d v="1899-12-30T00:59:47"/>
    <s v="-"/>
    <s v="-"/>
    <s v="-"/>
    <s v="15-12-2023"/>
    <s v="15-12-2023"/>
    <s v="12"/>
    <s v="2023"/>
    <x v="2"/>
  </r>
  <r>
    <s v="TKT219991"/>
    <x v="19"/>
    <s v="-"/>
    <s v="Billing"/>
    <s v="Payment Failure"/>
    <s v="CUST76975"/>
    <s v="Open"/>
    <s v="21-03-2021"/>
    <d v="1899-12-30T02:56:10"/>
    <s v="-"/>
    <s v="-"/>
    <s v="-"/>
    <s v="21-03-2021"/>
    <s v="21-03-2021"/>
    <s v="03"/>
    <s v="2021"/>
    <x v="7"/>
  </r>
  <r>
    <s v="TKT949347"/>
    <x v="18"/>
    <s v="-"/>
    <s v="Account"/>
    <s v="Password Reset"/>
    <s v="CUST70552"/>
    <s v="In Progress"/>
    <s v="22-04-2023"/>
    <d v="1899-12-30T07:34:17"/>
    <s v="-"/>
    <s v="-"/>
    <s v="-"/>
    <s v="22-04-2023"/>
    <s v="22-04-2023"/>
    <s v="04"/>
    <s v="2023"/>
    <x v="4"/>
  </r>
  <r>
    <s v="TKT767230"/>
    <x v="30"/>
    <d v="2024-10-05T16:31:00"/>
    <s v="Billing"/>
    <s v="Overcharge"/>
    <s v="CUST23298"/>
    <s v="Resolved"/>
    <d v="2024-02-05T00:00:00"/>
    <d v="1899-12-30T16:31:00"/>
    <d v="2024-10-05T00:00:00"/>
    <d v="1899-12-30T16:31:00"/>
    <s v="-"/>
    <s v="Feb"/>
    <s v="05-02-2024"/>
    <s v="02"/>
    <s v="2024"/>
    <x v="6"/>
  </r>
  <r>
    <s v="TKT573706"/>
    <x v="1"/>
    <s v="19-06-2023 12:59:33"/>
    <s v="Billing"/>
    <s v="Refund Request"/>
    <s v="CUST31548"/>
    <s v="Resolved"/>
    <s v="24-05-2023"/>
    <d v="1899-12-30T12:59:33"/>
    <s v="19-06-2023"/>
    <d v="1899-12-30T12:59:33"/>
    <s v="-"/>
    <s v="24-05-2023"/>
    <s v="24-05-2023"/>
    <s v="05"/>
    <s v="2023"/>
    <x v="0"/>
  </r>
  <r>
    <s v="TKT495187"/>
    <x v="8"/>
    <s v="-"/>
    <s v="Technical"/>
    <s v="Network Problem"/>
    <s v="CUST23407"/>
    <s v="Open"/>
    <d v="2021-04-11T00:00:00"/>
    <d v="1899-12-30T01:12:00"/>
    <s v="-"/>
    <s v="-"/>
    <s v="-"/>
    <s v="Apr"/>
    <s v="11-04-2021"/>
    <s v="04"/>
    <s v="2021"/>
    <x v="12"/>
  </r>
  <r>
    <s v="TKT128424"/>
    <x v="20"/>
    <s v="-"/>
    <s v="Billing"/>
    <s v="Payment Failure"/>
    <s v="CUST88280"/>
    <s v="In Progress"/>
    <s v="19-06-2020"/>
    <d v="1899-12-30T12:23:05"/>
    <s v="-"/>
    <s v="-"/>
    <s v="-"/>
    <s v="19-06-2020"/>
    <s v="19-06-2020"/>
    <s v="06"/>
    <s v="2020"/>
    <x v="0"/>
  </r>
  <r>
    <s v="TKT762745"/>
    <x v="30"/>
    <s v="-"/>
    <s v="Billing"/>
    <s v="Overcharge"/>
    <s v="CUST11546"/>
    <s v="In Progress"/>
    <d v="2024-05-01T00:00:00"/>
    <d v="1899-12-30T18:04:00"/>
    <s v="-"/>
    <s v="-"/>
    <s v="-"/>
    <s v="May"/>
    <s v="01-05-2024"/>
    <s v="05"/>
    <s v="2024"/>
    <x v="3"/>
  </r>
  <r>
    <s v="TKT287950"/>
    <x v="24"/>
    <s v="-"/>
    <s v="Service"/>
    <s v="Service Outage"/>
    <s v="CUST50192"/>
    <s v="In Progress"/>
    <s v="16-12-2022"/>
    <d v="1899-12-30T16:39:40"/>
    <s v="-"/>
    <s v="-"/>
    <s v="-"/>
    <s v="16-12-2022"/>
    <s v="16-12-2022"/>
    <s v="12"/>
    <s v="2022"/>
    <x v="6"/>
  </r>
  <r>
    <s v="TKT347203"/>
    <x v="21"/>
    <s v="-"/>
    <s v="Technical"/>
    <s v="Network Problem"/>
    <s v="CUST25720"/>
    <s v="Open"/>
    <s v="23-03-2024"/>
    <d v="1899-12-30T15:38:35"/>
    <s v="-"/>
    <s v="-"/>
    <s v="-"/>
    <s v="23-03-2024"/>
    <s v="23-03-2024"/>
    <s v="03"/>
    <s v="2024"/>
    <x v="22"/>
  </r>
  <r>
    <s v="TKT335497"/>
    <x v="5"/>
    <s v="16-03-2023 09:30:44"/>
    <s v="Technical"/>
    <s v="Hardware Issue"/>
    <s v="CUST96776"/>
    <s v="Resolved"/>
    <d v="2023-06-03T00:00:00"/>
    <d v="1899-12-30T09:30:00"/>
    <s v="16-03-2023"/>
    <d v="1899-12-30T09:30:44"/>
    <s v="-"/>
    <s v="Jun"/>
    <s v="03-06-2023"/>
    <s v="06"/>
    <s v="2023"/>
    <x v="23"/>
  </r>
  <r>
    <s v="TKT176821"/>
    <x v="33"/>
    <s v="19-07-2023 07:08:10"/>
    <s v="Technical"/>
    <s v="Network Problem"/>
    <s v="CUST50455"/>
    <s v="Resolved"/>
    <d v="2023-05-07T00:00:00"/>
    <d v="1899-12-30T07:08:00"/>
    <s v="19-07-2023"/>
    <d v="1899-12-30T07:08:10"/>
    <s v="-"/>
    <s v="May"/>
    <s v="07-05-2023"/>
    <s v="05"/>
    <s v="2023"/>
    <x v="4"/>
  </r>
  <r>
    <s v="TKT738609"/>
    <x v="28"/>
    <s v="-"/>
    <s v="Billing"/>
    <s v="Payment Failure"/>
    <s v="CUST55002"/>
    <s v="In Progress"/>
    <s v="13-06-2023"/>
    <d v="1899-12-30T19:06:31"/>
    <s v="-"/>
    <s v="-"/>
    <s v="-"/>
    <s v="13-06-2023"/>
    <s v="13-06-2023"/>
    <s v="06"/>
    <s v="2023"/>
    <x v="20"/>
  </r>
  <r>
    <s v="TKT913662"/>
    <x v="31"/>
    <s v="-"/>
    <s v="Billing"/>
    <s v="Refund Request"/>
    <s v="CUST19268"/>
    <s v="Open"/>
    <d v="2021-02-01T00:00:00"/>
    <d v="1899-12-30T19:10:00"/>
    <s v="-"/>
    <s v="-"/>
    <s v="-"/>
    <s v="Feb"/>
    <s v="01-02-2021"/>
    <s v="02"/>
    <s v="2021"/>
    <x v="20"/>
  </r>
  <r>
    <s v="TKT189563"/>
    <x v="5"/>
    <s v="-"/>
    <s v="Technical"/>
    <s v="Hardware Issue"/>
    <s v="CUST23195"/>
    <s v="In Progress"/>
    <s v="21-01-2021"/>
    <d v="1899-12-30T07:30:36"/>
    <s v="-"/>
    <s v="-"/>
    <s v="-"/>
    <s v="21-01-2021"/>
    <s v="21-01-2021"/>
    <s v="01"/>
    <s v="2021"/>
    <x v="4"/>
  </r>
  <r>
    <s v="TKT495489"/>
    <x v="21"/>
    <s v="-"/>
    <s v="Technical"/>
    <s v="Network Problem"/>
    <s v="CUST53791"/>
    <s v="Open"/>
    <s v="15-10-2021"/>
    <d v="1899-12-30T13:37:12"/>
    <s v="-"/>
    <s v="-"/>
    <s v="-"/>
    <s v="15-10-2021"/>
    <s v="15-10-2021"/>
    <s v="10"/>
    <s v="2021"/>
    <x v="1"/>
  </r>
  <r>
    <s v="TKT145814"/>
    <x v="13"/>
    <s v="-"/>
    <s v="Account"/>
    <s v="Account Suspension"/>
    <s v="CUST96902"/>
    <s v="Open"/>
    <s v="16-06-2020"/>
    <d v="1899-12-30T21:22:55"/>
    <s v="-"/>
    <s v="-"/>
    <s v="-"/>
    <s v="16-06-2020"/>
    <s v="16-06-2020"/>
    <s v="06"/>
    <s v="2020"/>
    <x v="9"/>
  </r>
  <r>
    <s v="TKT208719"/>
    <x v="17"/>
    <s v="-"/>
    <s v="Service"/>
    <s v="Slow Service"/>
    <s v="CUST10189"/>
    <s v="Open"/>
    <d v="2023-07-01T00:00:00"/>
    <d v="1899-12-30T03:16:00"/>
    <s v="-"/>
    <s v="-"/>
    <s v="-"/>
    <s v="Jul"/>
    <s v="01-07-2023"/>
    <s v="07"/>
    <s v="2023"/>
    <x v="8"/>
  </r>
  <r>
    <s v="TKT900408"/>
    <x v="29"/>
    <s v="-"/>
    <s v="Service"/>
    <s v="Service Upgrade"/>
    <s v="CUST40600"/>
    <s v="Open"/>
    <s v="29-11-2024"/>
    <d v="1899-12-30T21:19:25"/>
    <s v="-"/>
    <s v="-"/>
    <s v="-"/>
    <s v="29-11-2024"/>
    <s v="29-11-2024"/>
    <s v="11"/>
    <s v="2024"/>
    <x v="9"/>
  </r>
  <r>
    <s v="TKT656676"/>
    <x v="31"/>
    <s v="-"/>
    <s v="Billing"/>
    <s v="Refund Request"/>
    <s v="CUST55702"/>
    <s v="Open"/>
    <d v="2020-07-05T00:00:00"/>
    <d v="1899-12-30T17:33:00"/>
    <s v="-"/>
    <s v="-"/>
    <s v="-"/>
    <s v="Jul"/>
    <s v="05-07-2020"/>
    <s v="07"/>
    <s v="2020"/>
    <x v="14"/>
  </r>
  <r>
    <s v="TKT688700"/>
    <x v="9"/>
    <s v="-"/>
    <s v="Technical"/>
    <s v="Hardware Issue"/>
    <s v="CUST43451"/>
    <s v="In Progress"/>
    <d v="2021-02-07T00:00:00"/>
    <d v="1899-12-30T16:15:00"/>
    <s v="-"/>
    <s v="-"/>
    <s v="-"/>
    <s v="Feb"/>
    <s v="07-02-2021"/>
    <s v="02"/>
    <s v="2021"/>
    <x v="6"/>
  </r>
  <r>
    <s v="TKT446284"/>
    <x v="7"/>
    <s v="-"/>
    <s v="Technical"/>
    <s v="Software Bug"/>
    <s v="CUST27708"/>
    <s v="In Progress"/>
    <d v="2020-09-07T00:00:00"/>
    <d v="1899-12-30T13:49:00"/>
    <s v="-"/>
    <s v="-"/>
    <s v="-"/>
    <s v="Sep"/>
    <s v="07-09-2020"/>
    <s v="09"/>
    <s v="2020"/>
    <x v="1"/>
  </r>
  <r>
    <s v="TKT751205"/>
    <x v="16"/>
    <d v="2021-06-04T20:22:00"/>
    <s v="Account"/>
    <s v="Login Issue"/>
    <s v="CUST17843"/>
    <s v="Resolved"/>
    <s v="23-03-2021"/>
    <d v="1899-12-30T20:22:31"/>
    <d v="2021-06-04T00:00:00"/>
    <d v="1899-12-30T20:22:00"/>
    <s v="-"/>
    <s v="23-03-2021"/>
    <s v="23-03-2021"/>
    <s v="03"/>
    <s v="2021"/>
    <x v="19"/>
  </r>
  <r>
    <s v="TKT533634"/>
    <x v="32"/>
    <d v="2024-09-10T22:00:00"/>
    <s v="Technical"/>
    <s v="Software Bug"/>
    <s v="CUST48700"/>
    <s v="Resolved"/>
    <s v="28-09-2024"/>
    <d v="1899-12-30T22:00:52"/>
    <d v="2024-09-10T00:00:00"/>
    <d v="1899-12-30T22:00:00"/>
    <s v="-"/>
    <s v="28-09-2024"/>
    <s v="28-09-2024"/>
    <s v="09"/>
    <s v="2024"/>
    <x v="10"/>
  </r>
  <r>
    <s v="TKT590985"/>
    <x v="11"/>
    <s v="25-07-2024 10:39:43"/>
    <s v="Billing"/>
    <s v="Overcharge"/>
    <s v="CUST51843"/>
    <s v="Resolved"/>
    <d v="2024-05-07T00:00:00"/>
    <d v="1899-12-30T10:39:00"/>
    <s v="25-07-2024"/>
    <d v="1899-12-30T10:39:43"/>
    <s v="-"/>
    <s v="May"/>
    <s v="07-05-2024"/>
    <s v="05"/>
    <s v="2024"/>
    <x v="18"/>
  </r>
  <r>
    <s v="TKT808299"/>
    <x v="31"/>
    <s v="-"/>
    <s v="Billing"/>
    <s v="Refund Request"/>
    <s v="CUST62492"/>
    <s v="Open"/>
    <s v="13-04-2020"/>
    <d v="1899-12-30T08:12:12"/>
    <s v="-"/>
    <s v="-"/>
    <s v="-"/>
    <s v="13-04-2020"/>
    <s v="13-04-2020"/>
    <s v="04"/>
    <s v="2020"/>
    <x v="16"/>
  </r>
  <r>
    <s v="TKT288869"/>
    <x v="10"/>
    <s v="-"/>
    <s v="Account"/>
    <s v="Password Reset"/>
    <s v="CUST93491"/>
    <s v="In Progress"/>
    <d v="2024-10-09T00:00:00"/>
    <d v="1899-12-30T09:03:00"/>
    <s v="-"/>
    <s v="-"/>
    <s v="-"/>
    <s v="Oct"/>
    <s v="09-10-2024"/>
    <s v="10"/>
    <s v="2024"/>
    <x v="23"/>
  </r>
  <r>
    <s v="TKT972423"/>
    <x v="8"/>
    <s v="-"/>
    <s v="Technical"/>
    <s v="Network Problem"/>
    <s v="CUST63465"/>
    <s v="Open"/>
    <s v="22-05-2020"/>
    <d v="1899-12-30T04:21:10"/>
    <s v="-"/>
    <s v="-"/>
    <s v="-"/>
    <s v="22-05-2020"/>
    <s v="22-05-2020"/>
    <s v="05"/>
    <s v="2020"/>
    <x v="17"/>
  </r>
  <r>
    <s v="TKT205089"/>
    <x v="11"/>
    <s v="-"/>
    <s v="Billing"/>
    <s v="Overcharge"/>
    <s v="CUST32504"/>
    <s v="In Progress"/>
    <d v="2024-04-06T00:00:00"/>
    <d v="1899-12-30T13:01:00"/>
    <s v="-"/>
    <s v="-"/>
    <s v="-"/>
    <s v="Apr"/>
    <s v="06-04-2024"/>
    <s v="04"/>
    <s v="2024"/>
    <x v="1"/>
  </r>
  <r>
    <s v="TKT256618"/>
    <x v="25"/>
    <s v="-"/>
    <s v="Service"/>
    <s v="Slow Service"/>
    <s v="CUST58096"/>
    <s v="Open"/>
    <s v="22-09-2021"/>
    <d v="1899-12-30T04:24:12"/>
    <s v="-"/>
    <s v="-"/>
    <s v="-"/>
    <s v="22-09-2021"/>
    <s v="22-09-2021"/>
    <s v="09"/>
    <s v="2021"/>
    <x v="17"/>
  </r>
  <r>
    <s v="TKT206675"/>
    <x v="4"/>
    <s v="-"/>
    <s v="Account"/>
    <s v="Password Reset"/>
    <s v="CUST28677"/>
    <s v="Open"/>
    <d v="2022-10-07T00:00:00"/>
    <d v="1899-12-30T08:57:00"/>
    <s v="-"/>
    <s v="-"/>
    <s v="-"/>
    <s v="Oct"/>
    <s v="07-10-2022"/>
    <s v="10"/>
    <s v="2022"/>
    <x v="16"/>
  </r>
  <r>
    <s v="TKT500959"/>
    <x v="30"/>
    <s v="-"/>
    <s v="Billing"/>
    <s v="Overcharge"/>
    <s v="CUST76318"/>
    <s v="Open"/>
    <s v="31-07-2022"/>
    <d v="1899-12-30T17:42:17"/>
    <s v="-"/>
    <s v="-"/>
    <s v="-"/>
    <s v="-"/>
    <s v="31-07-2022"/>
    <s v="07"/>
    <s v="2022"/>
    <x v="24"/>
  </r>
  <r>
    <s v="TKT762131"/>
    <x v="14"/>
    <s v="-"/>
    <s v="Service"/>
    <s v="Slow Service"/>
    <s v="CUST97042"/>
    <s v="In Progress"/>
    <d v="2020-05-12T00:00:00"/>
    <d v="1899-12-30T05:24:00"/>
    <s v="-"/>
    <s v="-"/>
    <s v="-"/>
    <s v="-"/>
    <s v="12-05-2020"/>
    <s v="05"/>
    <s v="2020"/>
    <x v="24"/>
  </r>
  <r>
    <s v="TKT191655"/>
    <x v="18"/>
    <s v="-"/>
    <s v="Account"/>
    <s v="Password Reset"/>
    <s v="CUST59657"/>
    <s v="Open"/>
    <s v="18-08-2023"/>
    <d v="1899-12-30T01:52:23"/>
    <s v="-"/>
    <s v="-"/>
    <s v="-"/>
    <s v="-"/>
    <s v="18-08-2023"/>
    <s v="08"/>
    <s v="2023"/>
    <x v="24"/>
  </r>
  <r>
    <s v="TKT710510"/>
    <x v="13"/>
    <s v="-"/>
    <s v="Account"/>
    <s v="Account Suspension"/>
    <s v="CUST61615"/>
    <s v="Open"/>
    <s v="29-10-2022"/>
    <d v="1899-12-30T21:26:41"/>
    <s v="-"/>
    <s v="-"/>
    <s v="-"/>
    <s v="-"/>
    <s v="29-10-2022"/>
    <s v="10"/>
    <s v="2022"/>
    <x v="24"/>
  </r>
  <r>
    <s v="TKT303480"/>
    <x v="32"/>
    <s v="-"/>
    <s v="Technical"/>
    <s v="Software Bug"/>
    <s v="CUST64814"/>
    <s v="In Progress"/>
    <d v="2021-02-10T00:00:00"/>
    <d v="1899-12-30T11:30:00"/>
    <s v="-"/>
    <s v="-"/>
    <s v="-"/>
    <s v="-"/>
    <s v="10-02-2021"/>
    <s v="02"/>
    <s v="2021"/>
    <x v="24"/>
  </r>
  <r>
    <s v="TKT821148"/>
    <x v="11"/>
    <s v="-"/>
    <s v="Billing"/>
    <s v="Overcharge"/>
    <s v="CUST19773"/>
    <s v="Open"/>
    <s v="26-11-2021"/>
    <d v="1899-12-30T20:21:56"/>
    <s v="-"/>
    <s v="-"/>
    <s v="-"/>
    <s v="-"/>
    <s v="26-11-2021"/>
    <s v="11"/>
    <s v="2021"/>
    <x v="24"/>
  </r>
  <r>
    <s v="TKT311139"/>
    <x v="21"/>
    <s v="-"/>
    <s v="Technical"/>
    <s v="Network Problem"/>
    <s v="CUST68257"/>
    <s v="In Progress"/>
    <d v="2021-11-08T00:00:00"/>
    <d v="1899-12-30T16:21:00"/>
    <s v="-"/>
    <s v="-"/>
    <s v="-"/>
    <s v="-"/>
    <s v="08-11-2021"/>
    <s v="11"/>
    <s v="2021"/>
    <x v="24"/>
  </r>
  <r>
    <s v="TKT178320"/>
    <x v="16"/>
    <s v="-"/>
    <s v="Account"/>
    <s v="Login Issue"/>
    <s v="CUST21041"/>
    <s v="In Progress"/>
    <d v="2020-11-12T00:00:00"/>
    <d v="1899-12-30T00:11:00"/>
    <s v="-"/>
    <s v="-"/>
    <s v="-"/>
    <s v="-"/>
    <s v="12-11-2020"/>
    <s v="11"/>
    <s v="2020"/>
    <x v="24"/>
  </r>
  <r>
    <s v="TKT104862"/>
    <x v="19"/>
    <s v="-"/>
    <s v="Billing"/>
    <s v="Payment Failure"/>
    <s v="CUST21397"/>
    <s v="Open"/>
    <s v="29-04-2024"/>
    <d v="1899-12-30T03:14:43"/>
    <s v="-"/>
    <s v="-"/>
    <s v="-"/>
    <s v="-"/>
    <s v="29-04-2024"/>
    <s v="04"/>
    <s v="2024"/>
    <x v="24"/>
  </r>
  <r>
    <s v="TKT985976"/>
    <x v="21"/>
    <s v="-"/>
    <s v="Technical"/>
    <s v="Network Problem"/>
    <s v="CUST26990"/>
    <s v="In Progress"/>
    <s v="22-12-2022"/>
    <d v="1899-12-30T12:40:17"/>
    <s v="-"/>
    <s v="-"/>
    <s v="-"/>
    <s v="-"/>
    <s v="22-12-2022"/>
    <s v="12"/>
    <s v="2022"/>
    <x v="24"/>
  </r>
  <r>
    <s v="TKT429141"/>
    <x v="34"/>
    <s v="20-08-2021 03:25:35"/>
    <s v="Technical"/>
    <s v="Hardware Issue"/>
    <s v="CUST49823"/>
    <s v="Resolved"/>
    <s v="31-07-2021"/>
    <d v="1899-12-30T03:25:35"/>
    <s v="20-08-2021"/>
    <d v="1899-12-30T03:25:35"/>
    <s v="-"/>
    <s v="-"/>
    <s v="31-07-2021"/>
    <s v="07"/>
    <s v="2021"/>
    <x v="24"/>
  </r>
  <r>
    <s v="TKT347349"/>
    <x v="22"/>
    <s v="-"/>
    <s v="Account"/>
    <s v="Login Issue"/>
    <s v="CUST25020"/>
    <s v="Open"/>
    <s v="24-04-2023"/>
    <d v="1899-12-30T19:05:59"/>
    <s v="-"/>
    <s v="-"/>
    <s v="-"/>
    <s v="-"/>
    <s v="24-04-2023"/>
    <s v="04"/>
    <s v="2023"/>
    <x v="24"/>
  </r>
  <r>
    <s v="TKT175999"/>
    <x v="26"/>
    <d v="2023-11-01T04:30:00"/>
    <s v="Technical"/>
    <s v="Software Bug"/>
    <s v="CUST94544"/>
    <s v="Resolved"/>
    <s v="26-12-2022"/>
    <d v="1899-12-30T04:30:00"/>
    <d v="2023-11-01T00:00:00"/>
    <d v="1899-12-30T04:30:00"/>
    <s v="-"/>
    <s v="-"/>
    <s v="26-12-2022"/>
    <s v="12"/>
    <s v="2022"/>
    <x v="24"/>
  </r>
  <r>
    <s v="TKT153469"/>
    <x v="10"/>
    <d v="2021-05-12T17:33:00"/>
    <s v="Account"/>
    <s v="Password Reset"/>
    <s v="CUST27708"/>
    <s v="Resolved"/>
    <s v="26-11-2021"/>
    <d v="1899-12-30T17:33:58"/>
    <d v="2021-05-12T00:00:00"/>
    <d v="1899-12-30T17:33:00"/>
    <s v="-"/>
    <s v="-"/>
    <s v="26-11-2021"/>
    <s v="11"/>
    <s v="2021"/>
    <x v="24"/>
  </r>
  <r>
    <s v="TKT414806"/>
    <x v="22"/>
    <s v="21-10-2022 03:52:03"/>
    <s v="Account"/>
    <s v="Login Issue"/>
    <s v="CUST50144"/>
    <s v="Resolved"/>
    <s v="15-10-2022"/>
    <d v="1899-12-30T03:52:03"/>
    <s v="21-10-2022"/>
    <d v="1899-12-30T03:52:03"/>
    <s v="-"/>
    <s v="-"/>
    <s v="15-10-2022"/>
    <s v="10"/>
    <s v="2022"/>
    <x v="24"/>
  </r>
  <r>
    <s v="TKT559392"/>
    <x v="21"/>
    <s v="18-12-2024 19:14:11"/>
    <s v="Technical"/>
    <s v="Network Problem"/>
    <s v="CUST47727"/>
    <s v="Resolved"/>
    <s v="30-11-2024"/>
    <d v="1899-12-30T19:14:11"/>
    <s v="18-12-2024"/>
    <d v="1899-12-30T19:14:11"/>
    <s v="-"/>
    <s v="-"/>
    <s v="30-11-2024"/>
    <s v="11"/>
    <s v="2024"/>
    <x v="24"/>
  </r>
  <r>
    <s v="TKT976198"/>
    <x v="13"/>
    <s v="29-04-2020 23:49:56"/>
    <s v="Account"/>
    <s v="Account Suspension"/>
    <s v="CUST33712"/>
    <s v="Resolved"/>
    <d v="2020-03-04T00:00:00"/>
    <d v="1899-12-30T23:49:00"/>
    <s v="29-04-2020"/>
    <d v="1899-12-30T23:49:56"/>
    <s v="-"/>
    <s v="-"/>
    <s v="04-03-2020"/>
    <s v="03"/>
    <s v="2020"/>
    <x v="24"/>
  </r>
  <r>
    <s v="TKT897215"/>
    <x v="10"/>
    <s v="-"/>
    <s v="Account"/>
    <s v="Password Reset"/>
    <s v="CUST75854"/>
    <s v="In Progress"/>
    <s v="29-11-2020"/>
    <d v="1899-12-30T08:34:54"/>
    <s v="-"/>
    <s v="-"/>
    <s v="-"/>
    <s v="-"/>
    <s v="29-11-2020"/>
    <s v="11"/>
    <s v="2020"/>
    <x v="24"/>
  </r>
  <r>
    <s v="TKT439695"/>
    <x v="34"/>
    <s v="23-08-2021 15:15:49"/>
    <s v="Technical"/>
    <s v="Hardware Issue"/>
    <s v="CUST61551"/>
    <s v="Resolved"/>
    <d v="2021-11-08T00:00:00"/>
    <d v="1899-12-30T15:15:00"/>
    <s v="23-08-2021"/>
    <d v="1899-12-30T15:15:49"/>
    <s v="-"/>
    <s v="-"/>
    <s v="08-11-2021"/>
    <s v="11"/>
    <s v="2021"/>
    <x v="24"/>
  </r>
  <r>
    <s v="TKT486950"/>
    <x v="12"/>
    <s v="24-01-2024 05:54:09"/>
    <s v="Billing"/>
    <s v="Refund Request"/>
    <s v="CUST95658"/>
    <s v="Resolved"/>
    <s v="26-12-2023"/>
    <d v="1899-12-30T05:54:09"/>
    <s v="24-01-2024"/>
    <d v="1899-12-30T05:54:09"/>
    <s v="-"/>
    <s v="-"/>
    <s v="26-12-2023"/>
    <s v="12"/>
    <s v="2023"/>
    <x v="24"/>
  </r>
  <r>
    <s v="TKT927144"/>
    <x v="27"/>
    <s v="-"/>
    <s v="Account"/>
    <s v="Login Issue"/>
    <s v="CUST77674"/>
    <s v="Open"/>
    <s v="18-07-2023"/>
    <d v="1899-12-30T09:13:06"/>
    <s v="-"/>
    <s v="-"/>
    <s v="-"/>
    <s v="-"/>
    <s v="18-07-2023"/>
    <s v="07"/>
    <s v="2023"/>
    <x v="24"/>
  </r>
  <r>
    <s v="TKT692876"/>
    <x v="28"/>
    <s v="24-11-2024 22:06:23"/>
    <s v="Billing"/>
    <s v="Payment Failure"/>
    <s v="CUST27923"/>
    <s v="Resolved"/>
    <s v="27-10-2024"/>
    <d v="1899-12-30T22:06:23"/>
    <s v="24-11-2024"/>
    <d v="1899-12-30T22:06:23"/>
    <s v="-"/>
    <s v="-"/>
    <s v="27-10-2024"/>
    <s v="10"/>
    <s v="2024"/>
    <x v="24"/>
  </r>
  <r>
    <s v="TKT136026"/>
    <x v="18"/>
    <s v="29-05-2022 15:16:44"/>
    <s v="Account"/>
    <s v="Password Reset"/>
    <s v="CUST25123"/>
    <s v="Resolved"/>
    <s v="19-05-2022"/>
    <d v="1899-12-30T15:16:44"/>
    <s v="29-05-2022"/>
    <d v="1899-12-30T15:16:44"/>
    <s v="-"/>
    <s v="-"/>
    <s v="19-05-2022"/>
    <s v="05"/>
    <s v="2022"/>
    <x v="24"/>
  </r>
  <r>
    <s v="TKT219215"/>
    <x v="9"/>
    <s v="-"/>
    <s v="Technical"/>
    <s v="Hardware Issue"/>
    <s v="CUST11802"/>
    <s v="In Progress"/>
    <s v="29-04-2023"/>
    <d v="1899-12-30T15:37:30"/>
    <s v="-"/>
    <s v="-"/>
    <s v="-"/>
    <s v="-"/>
    <s v="29-04-2023"/>
    <s v="04"/>
    <s v="2023"/>
    <x v="24"/>
  </r>
  <r>
    <s v="TKT318981"/>
    <x v="5"/>
    <s v="-"/>
    <s v="Technical"/>
    <s v="Hardware Issue"/>
    <s v="CUST67590"/>
    <s v="Open"/>
    <s v="15-09-2023"/>
    <d v="1899-12-30T21:54:59"/>
    <s v="-"/>
    <s v="-"/>
    <s v="-"/>
    <s v="-"/>
    <s v="15-09-2023"/>
    <s v="09"/>
    <s v="2023"/>
    <x v="24"/>
  </r>
  <r>
    <s v="TKT162257"/>
    <x v="22"/>
    <s v="-"/>
    <s v="Account"/>
    <s v="Login Issue"/>
    <s v="CUST69924"/>
    <s v="In Progress"/>
    <s v="18-02-2020"/>
    <d v="1899-12-30T05:48:12"/>
    <s v="-"/>
    <s v="-"/>
    <s v="-"/>
    <s v="-"/>
    <s v="18-02-2020"/>
    <s v="02"/>
    <s v="2020"/>
    <x v="24"/>
  </r>
  <r>
    <s v="TKT494630"/>
    <x v="14"/>
    <s v="21-02-2021 02:47:06"/>
    <s v="Service"/>
    <s v="Slow Service"/>
    <s v="CUST49140"/>
    <s v="Resolved"/>
    <s v="20-02-2021"/>
    <d v="1899-12-30T02:47:06"/>
    <s v="21-02-2021"/>
    <d v="1899-12-30T02:47:06"/>
    <s v="-"/>
    <s v="-"/>
    <s v="20-02-2021"/>
    <s v="02"/>
    <s v="2021"/>
    <x v="24"/>
  </r>
  <r>
    <s v="TKT756790"/>
    <x v="31"/>
    <s v="-"/>
    <s v="Billing"/>
    <s v="Refund Request"/>
    <s v="CUST85459"/>
    <s v="Open"/>
    <d v="2024-05-06T00:00:00"/>
    <d v="1899-12-30T18:17:00"/>
    <s v="-"/>
    <s v="-"/>
    <s v="-"/>
    <s v="-"/>
    <s v="06-05-2024"/>
    <s v="05"/>
    <s v="2024"/>
    <x v="24"/>
  </r>
  <r>
    <s v="TKT512578"/>
    <x v="7"/>
    <s v="-"/>
    <s v="Technical"/>
    <s v="Software Bug"/>
    <s v="CUST24956"/>
    <s v="Open"/>
    <s v="21-05-2022"/>
    <d v="1899-12-30T01:03:04"/>
    <s v="-"/>
    <s v="-"/>
    <s v="-"/>
    <s v="-"/>
    <s v="21-05-2022"/>
    <s v="05"/>
    <s v="2022"/>
    <x v="24"/>
  </r>
  <r>
    <s v="TKT107813"/>
    <x v="1"/>
    <d v="2021-01-12T22:17:00"/>
    <s v="Billing"/>
    <s v="Refund Request"/>
    <s v="CUST20850"/>
    <s v="Resolved"/>
    <s v="26-11-2021"/>
    <d v="1899-12-30T22:17:08"/>
    <d v="2021-01-12T00:00:00"/>
    <d v="1899-12-30T22:17:00"/>
    <s v="-"/>
    <s v="-"/>
    <s v="26-11-2021"/>
    <s v="11"/>
    <s v="2021"/>
    <x v="24"/>
  </r>
  <r>
    <s v="TKT355552"/>
    <x v="9"/>
    <d v="2021-01-07T12:02:00"/>
    <s v="Technical"/>
    <s v="Hardware Issue"/>
    <s v="CUST56649"/>
    <s v="Resolved"/>
    <d v="2021-12-06T00:00:00"/>
    <d v="1899-12-30T12:02:00"/>
    <d v="2021-01-07T00:00:00"/>
    <d v="1899-12-30T12:02:00"/>
    <s v="-"/>
    <s v="-"/>
    <s v="06-12-2021"/>
    <s v="12"/>
    <s v="2021"/>
    <x v="24"/>
  </r>
  <r>
    <s v="TKT134634"/>
    <x v="31"/>
    <s v="-"/>
    <s v="Billing"/>
    <s v="Refund Request"/>
    <s v="CUST21422"/>
    <s v="Open"/>
    <s v="22-01-2023"/>
    <d v="1899-12-30T11:41:02"/>
    <s v="-"/>
    <s v="-"/>
    <s v="-"/>
    <s v="-"/>
    <s v="22-01-2023"/>
    <s v="01"/>
    <s v="2023"/>
    <x v="24"/>
  </r>
  <r>
    <s v="TKT938786"/>
    <x v="34"/>
    <s v="-"/>
    <s v="Technical"/>
    <s v="Hardware Issue"/>
    <s v="CUST68817"/>
    <s v="In Progress"/>
    <s v="30-07-2022"/>
    <d v="1899-12-30T02:13:14"/>
    <s v="-"/>
    <s v="-"/>
    <s v="-"/>
    <s v="-"/>
    <s v="30-07-2022"/>
    <s v="07"/>
    <s v="2022"/>
    <x v="24"/>
  </r>
  <r>
    <s v="TKT699998"/>
    <x v="7"/>
    <d v="2020-11-10T22:40:00"/>
    <s v="Technical"/>
    <s v="Software Bug"/>
    <s v="CUST53967"/>
    <s v="Resolved"/>
    <d v="2020-01-10T00:00:00"/>
    <d v="1899-12-30T22:40:00"/>
    <d v="2020-11-10T00:00:00"/>
    <d v="1899-12-30T22:40:00"/>
    <s v="-"/>
    <s v="-"/>
    <s v="10-01-2020"/>
    <s v="01"/>
    <s v="2020"/>
    <x v="24"/>
  </r>
  <r>
    <s v="TKT550067"/>
    <x v="1"/>
    <s v="-"/>
    <s v="Billing"/>
    <s v="Refund Request"/>
    <s v="CUST18163"/>
    <s v="In Progress"/>
    <s v="27-10-2020"/>
    <d v="1899-12-30T20:12:42"/>
    <s v="-"/>
    <s v="-"/>
    <s v="-"/>
    <s v="-"/>
    <s v="27-10-2020"/>
    <s v="10"/>
    <s v="2020"/>
    <x v="24"/>
  </r>
  <r>
    <s v="TKT807315"/>
    <x v="1"/>
    <d v="2020-12-06T23:14:00"/>
    <s v="Billing"/>
    <s v="Refund Request"/>
    <s v="CUST90733"/>
    <s v="Resolved"/>
    <d v="2020-09-06T00:00:00"/>
    <d v="1899-12-30T23:14:00"/>
    <d v="2020-12-06T00:00:00"/>
    <d v="1899-12-30T23:14:00"/>
    <s v="-"/>
    <s v="-"/>
    <s v="06-09-2020"/>
    <s v="09"/>
    <s v="2020"/>
    <x v="24"/>
  </r>
  <r>
    <s v="TKT277683"/>
    <x v="0"/>
    <s v="-"/>
    <s v="Service"/>
    <s v="Service Outage"/>
    <s v="CUST14904"/>
    <s v="In Progress"/>
    <s v="16-01-2020"/>
    <d v="1899-12-30T06:55:39"/>
    <s v="-"/>
    <s v="-"/>
    <s v="-"/>
    <s v="-"/>
    <s v="16-01-2020"/>
    <s v="01"/>
    <s v="2020"/>
    <x v="24"/>
  </r>
  <r>
    <s v="TKT819466"/>
    <x v="24"/>
    <s v="-"/>
    <s v="Service"/>
    <s v="Service Outage"/>
    <s v="CUST44601"/>
    <s v="Open"/>
    <s v="22-02-2024"/>
    <d v="1899-12-30T13:29:23"/>
    <s v="-"/>
    <s v="-"/>
    <s v="-"/>
    <s v="-"/>
    <s v="22-02-2024"/>
    <s v="02"/>
    <s v="2024"/>
    <x v="24"/>
  </r>
  <r>
    <s v="TKT324723"/>
    <x v="6"/>
    <s v="-"/>
    <s v="Service"/>
    <s v="Service Outage"/>
    <s v="CUST68483"/>
    <s v="In Progress"/>
    <d v="2022-08-05T00:00:00"/>
    <d v="1899-12-30T20:10:00"/>
    <s v="-"/>
    <s v="-"/>
    <s v="-"/>
    <s v="-"/>
    <s v="05-08-2022"/>
    <s v="08"/>
    <s v="2022"/>
    <x v="24"/>
  </r>
  <r>
    <s v="TKT225259"/>
    <x v="19"/>
    <s v="-"/>
    <s v="Billing"/>
    <s v="Payment Failure"/>
    <s v="CUST80347"/>
    <s v="Open"/>
    <s v="24-06-2020"/>
    <d v="1899-12-30T02:25:53"/>
    <s v="-"/>
    <s v="-"/>
    <s v="-"/>
    <s v="-"/>
    <s v="24-06-2020"/>
    <s v="06"/>
    <s v="2020"/>
    <x v="24"/>
  </r>
  <r>
    <s v="TKT763897"/>
    <x v="12"/>
    <s v="-"/>
    <s v="Billing"/>
    <s v="Refund Request"/>
    <s v="CUST81562"/>
    <s v="Open"/>
    <d v="2020-05-09T00:00:00"/>
    <d v="1899-12-30T18:11:00"/>
    <s v="-"/>
    <s v="-"/>
    <s v="-"/>
    <s v="-"/>
    <s v="09-05-2020"/>
    <s v="05"/>
    <s v="2020"/>
    <x v="24"/>
  </r>
  <r>
    <s v="TKT146865"/>
    <x v="16"/>
    <s v="-"/>
    <s v="Account"/>
    <s v="Login Issue"/>
    <s v="CUST97899"/>
    <s v="Open"/>
    <s v="20-11-2024"/>
    <d v="1899-12-30T21:17:57"/>
    <s v="-"/>
    <s v="-"/>
    <s v="-"/>
    <s v="-"/>
    <s v="20-11-2024"/>
    <s v="11"/>
    <s v="2024"/>
    <x v="24"/>
  </r>
  <r>
    <s v="TKT516737"/>
    <x v="28"/>
    <s v="-"/>
    <s v="Billing"/>
    <s v="Payment Failure"/>
    <s v="CUST84953"/>
    <s v="Open"/>
    <s v="13-04-2023"/>
    <d v="1899-12-30T11:04:12"/>
    <s v="-"/>
    <s v="-"/>
    <s v="-"/>
    <s v="-"/>
    <s v="13-04-2023"/>
    <s v="04"/>
    <s v="2023"/>
    <x v="24"/>
  </r>
  <r>
    <s v="TKT229044"/>
    <x v="26"/>
    <s v="-"/>
    <s v="Technical"/>
    <s v="Software Bug"/>
    <s v="CUST96871"/>
    <s v="Open"/>
    <s v="22-04-2020"/>
    <d v="1899-12-30T13:14:02"/>
    <s v="-"/>
    <s v="-"/>
    <s v="-"/>
    <s v="-"/>
    <s v="22-04-2020"/>
    <s v="04"/>
    <s v="2020"/>
    <x v="24"/>
  </r>
  <r>
    <s v="TKT177937"/>
    <x v="12"/>
    <s v="-"/>
    <s v="Billing"/>
    <s v="Refund Request"/>
    <s v="CUST40418"/>
    <s v="Open"/>
    <d v="2024-02-12T00:00:00"/>
    <d v="1899-12-30T22:00:00"/>
    <s v="-"/>
    <s v="-"/>
    <s v="-"/>
    <s v="-"/>
    <s v="12-02-2024"/>
    <s v="02"/>
    <s v="2024"/>
    <x v="24"/>
  </r>
  <r>
    <s v="TKT514035"/>
    <x v="10"/>
    <s v="-"/>
    <s v="Account"/>
    <s v="Password Reset"/>
    <s v="CUST34356"/>
    <s v="Open"/>
    <s v="23-09-2020"/>
    <d v="1899-12-30T03:39:44"/>
    <s v="-"/>
    <s v="-"/>
    <s v="-"/>
    <s v="-"/>
    <s v="23-09-2020"/>
    <s v="09"/>
    <s v="2020"/>
    <x v="24"/>
  </r>
  <r>
    <s v="TKT297659"/>
    <x v="13"/>
    <s v="27-05-2024 14:01:26"/>
    <s v="Account"/>
    <s v="Account Suspension"/>
    <s v="CUST96012"/>
    <s v="Resolved"/>
    <s v="30-04-2024"/>
    <d v="1899-12-30T14:01:26"/>
    <s v="27-05-2024"/>
    <d v="1899-12-30T14:01:26"/>
    <s v="-"/>
    <s v="-"/>
    <s v="30-04-2024"/>
    <s v="04"/>
    <s v="2024"/>
    <x v="24"/>
  </r>
  <r>
    <s v="TKT595476"/>
    <x v="22"/>
    <s v="-"/>
    <s v="Account"/>
    <s v="Login Issue"/>
    <s v="CUST91661"/>
    <s v="Open"/>
    <s v="17-07-2024"/>
    <d v="1899-12-30T03:39:52"/>
    <s v="-"/>
    <s v="-"/>
    <s v="-"/>
    <s v="-"/>
    <s v="17-07-2024"/>
    <s v="07"/>
    <s v="2024"/>
    <x v="24"/>
  </r>
  <r>
    <s v="TKT502605"/>
    <x v="10"/>
    <s v="-"/>
    <s v="Account"/>
    <s v="Password Reset"/>
    <s v="CUST17130"/>
    <s v="Open"/>
    <d v="2024-03-08T00:00:00"/>
    <d v="1899-12-30T22:06:00"/>
    <s v="-"/>
    <s v="-"/>
    <s v="-"/>
    <s v="-"/>
    <s v="08-03-2024"/>
    <s v="03"/>
    <s v="2024"/>
    <x v="24"/>
  </r>
  <r>
    <s v="TKT322677"/>
    <x v="14"/>
    <s v="-"/>
    <s v="Service"/>
    <s v="Slow Service"/>
    <s v="CUST89134"/>
    <s v="In Progress"/>
    <s v="28-10-2022"/>
    <d v="1899-12-30T15:46:20"/>
    <s v="-"/>
    <s v="-"/>
    <s v="-"/>
    <s v="-"/>
    <s v="28-10-2022"/>
    <s v="10"/>
    <s v="2022"/>
    <x v="24"/>
  </r>
  <r>
    <s v="TKT304760"/>
    <x v="22"/>
    <s v="-"/>
    <s v="Account"/>
    <s v="Login Issue"/>
    <s v="CUST34721"/>
    <s v="Open"/>
    <d v="2022-02-12T00:00:00"/>
    <d v="1899-12-30T15:20:00"/>
    <s v="-"/>
    <s v="-"/>
    <s v="-"/>
    <s v="-"/>
    <s v="12-02-2022"/>
    <s v="02"/>
    <s v="2022"/>
    <x v="24"/>
  </r>
  <r>
    <s v="TKT988113"/>
    <x v="2"/>
    <s v="19-10-2023 23:25:00"/>
    <s v="Billing"/>
    <s v="Overcharge"/>
    <s v="CUST51986"/>
    <s v="Resolved"/>
    <d v="2023-12-10T00:00:00"/>
    <d v="1899-12-30T23:25:00"/>
    <s v="19-10-2023"/>
    <d v="1899-12-30T23:25:00"/>
    <s v="-"/>
    <s v="-"/>
    <s v="10-12-2023"/>
    <s v="12"/>
    <s v="2023"/>
    <x v="24"/>
  </r>
  <r>
    <s v="TKT460262"/>
    <x v="22"/>
    <d v="2021-12-07T09:28:00"/>
    <s v="Account"/>
    <s v="Login Issue"/>
    <s v="CUST63931"/>
    <s v="Resolved"/>
    <s v="19-06-2021"/>
    <d v="1899-12-30T09:28:51"/>
    <d v="2021-12-07T00:00:00"/>
    <d v="1899-12-30T09:28:00"/>
    <s v="-"/>
    <s v="-"/>
    <s v="19-06-2021"/>
    <s v="06"/>
    <s v="2021"/>
    <x v="24"/>
  </r>
  <r>
    <s v="TKT526006"/>
    <x v="13"/>
    <s v="-"/>
    <s v="Account"/>
    <s v="Account Suspension"/>
    <s v="CUST75812"/>
    <s v="In Progress"/>
    <d v="2021-01-01T00:00:00"/>
    <d v="1899-12-30T08:06:00"/>
    <s v="-"/>
    <s v="-"/>
    <s v="-"/>
    <s v="-"/>
    <s v="01-01-2021"/>
    <s v="01"/>
    <s v="2021"/>
    <x v="24"/>
  </r>
  <r>
    <s v="TKT817130"/>
    <x v="21"/>
    <s v="-"/>
    <s v="Technical"/>
    <s v="Network Problem"/>
    <s v="CUST35100"/>
    <s v="Open"/>
    <s v="21-06-2021"/>
    <d v="1899-12-30T07:20:03"/>
    <s v="-"/>
    <s v="-"/>
    <s v="-"/>
    <s v="-"/>
    <s v="21-06-2021"/>
    <s v="06"/>
    <s v="2021"/>
    <x v="24"/>
  </r>
  <r>
    <s v="TKT681102"/>
    <x v="22"/>
    <s v="-"/>
    <s v="Account"/>
    <s v="Login Issue"/>
    <s v="CUST95044"/>
    <s v="In Progress"/>
    <d v="2021-09-02T00:00:00"/>
    <d v="1899-12-30T09:00:00"/>
    <s v="-"/>
    <s v="-"/>
    <s v="-"/>
    <s v="-"/>
    <s v="02-09-2021"/>
    <s v="09"/>
    <s v="2021"/>
    <x v="24"/>
  </r>
  <r>
    <s v="TKT148031"/>
    <x v="14"/>
    <s v="-"/>
    <s v="Service"/>
    <s v="Slow Service"/>
    <s v="CUST80493"/>
    <s v="Open"/>
    <d v="2022-12-02T00:00:00"/>
    <d v="1899-12-30T00:46:00"/>
    <s v="-"/>
    <s v="-"/>
    <s v="-"/>
    <s v="-"/>
    <s v="02-12-2022"/>
    <s v="12"/>
    <s v="2022"/>
    <x v="24"/>
  </r>
  <r>
    <s v="TKT551968"/>
    <x v="27"/>
    <s v="-"/>
    <s v="Account"/>
    <s v="Login Issue"/>
    <s v="CUST19388"/>
    <s v="In Progress"/>
    <s v="15-09-2021"/>
    <d v="1899-12-30T17:50:19"/>
    <s v="-"/>
    <s v="-"/>
    <s v="-"/>
    <s v="-"/>
    <s v="15-09-2021"/>
    <s v="09"/>
    <s v="2021"/>
    <x v="24"/>
  </r>
  <r>
    <s v="TKT906742"/>
    <x v="6"/>
    <s v="-"/>
    <s v="Service"/>
    <s v="Service Outage"/>
    <s v="CUST67213"/>
    <s v="In Progress"/>
    <d v="2021-02-08T00:00:00"/>
    <d v="1899-12-30T22:04:00"/>
    <s v="-"/>
    <s v="-"/>
    <s v="-"/>
    <s v="-"/>
    <s v="08-02-2021"/>
    <s v="02"/>
    <s v="2021"/>
    <x v="24"/>
  </r>
  <r>
    <s v="TKT338683"/>
    <x v="22"/>
    <s v="-"/>
    <s v="Account"/>
    <s v="Login Issue"/>
    <s v="CUST90464"/>
    <s v="Open"/>
    <d v="2023-06-04T00:00:00"/>
    <d v="1899-12-30T13:52:00"/>
    <s v="-"/>
    <s v="-"/>
    <s v="-"/>
    <s v="-"/>
    <s v="04-06-2023"/>
    <s v="06"/>
    <s v="2023"/>
    <x v="24"/>
  </r>
  <r>
    <s v="TKT337106"/>
    <x v="34"/>
    <d v="2020-08-01T20:23:00"/>
    <s v="Technical"/>
    <s v="Hardware Issue"/>
    <s v="CUST81601"/>
    <s v="Resolved"/>
    <d v="2020-07-01T00:00:00"/>
    <d v="1899-12-30T20:23:00"/>
    <d v="2020-08-01T00:00:00"/>
    <d v="1899-12-30T20:23:00"/>
    <s v="-"/>
    <s v="-"/>
    <s v="01-07-2020"/>
    <s v="07"/>
    <s v="2020"/>
    <x v="24"/>
  </r>
  <r>
    <s v="TKT483136"/>
    <x v="7"/>
    <d v="2023-06-10T20:16:00"/>
    <s v="Technical"/>
    <s v="Software Bug"/>
    <s v="CUST49956"/>
    <s v="Resolved"/>
    <s v="24-09-2023"/>
    <d v="1899-12-30T20:16:09"/>
    <d v="2023-06-10T00:00:00"/>
    <d v="1899-12-30T20:16:00"/>
    <s v="-"/>
    <s v="-"/>
    <s v="24-09-2023"/>
    <s v="09"/>
    <s v="2023"/>
    <x v="24"/>
  </r>
  <r>
    <s v="TKT666476"/>
    <x v="21"/>
    <s v="-"/>
    <s v="Technical"/>
    <s v="Network Problem"/>
    <s v="CUST26988"/>
    <s v="In Progress"/>
    <s v="19-01-2020"/>
    <d v="1899-12-30T03:16:36"/>
    <s v="-"/>
    <s v="-"/>
    <s v="-"/>
    <s v="-"/>
    <s v="19-01-2020"/>
    <s v="01"/>
    <s v="2020"/>
    <x v="24"/>
  </r>
  <r>
    <s v="TKT799369"/>
    <x v="15"/>
    <s v="-"/>
    <s v="Account"/>
    <s v="Account Suspension"/>
    <s v="CUST90919"/>
    <s v="Open"/>
    <s v="29-12-2023"/>
    <d v="1899-12-30T14:07:42"/>
    <s v="-"/>
    <s v="-"/>
    <s v="-"/>
    <s v="-"/>
    <s v="29-12-2023"/>
    <s v="12"/>
    <s v="2023"/>
    <x v="24"/>
  </r>
  <r>
    <s v="TKT799836"/>
    <x v="14"/>
    <s v="-"/>
    <s v="Service"/>
    <s v="Slow Service"/>
    <s v="CUST73536"/>
    <s v="Open"/>
    <s v="21-05-2023"/>
    <d v="1899-12-30T21:05:05"/>
    <s v="-"/>
    <s v="-"/>
    <s v="-"/>
    <s v="-"/>
    <s v="21-05-2023"/>
    <s v="05"/>
    <s v="2023"/>
    <x v="24"/>
  </r>
  <r>
    <s v="TKT341623"/>
    <x v="15"/>
    <s v="-"/>
    <s v="Account"/>
    <s v="Account Suspension"/>
    <s v="CUST19438"/>
    <s v="Open"/>
    <d v="2020-04-02T00:00:00"/>
    <d v="1899-12-30T07:52:00"/>
    <s v="-"/>
    <s v="-"/>
    <s v="-"/>
    <s v="-"/>
    <s v="02-04-2020"/>
    <s v="04"/>
    <s v="2020"/>
    <x v="24"/>
  </r>
  <r>
    <s v="TKT401448"/>
    <x v="9"/>
    <s v="-"/>
    <s v="Technical"/>
    <s v="Hardware Issue"/>
    <s v="CUST88154"/>
    <s v="Open"/>
    <s v="20-08-2022"/>
    <d v="1899-12-30T20:39:14"/>
    <s v="-"/>
    <s v="-"/>
    <s v="-"/>
    <s v="-"/>
    <s v="20-08-2022"/>
    <s v="08"/>
    <s v="2022"/>
    <x v="24"/>
  </r>
  <r>
    <s v="TKT440330"/>
    <x v="14"/>
    <s v="25-11-2020 13:36:43"/>
    <s v="Service"/>
    <s v="Slow Service"/>
    <s v="CUST72120"/>
    <s v="Resolved"/>
    <d v="2020-05-11T00:00:00"/>
    <d v="1899-12-30T13:36:00"/>
    <s v="25-11-2020"/>
    <d v="1899-12-30T13:36:43"/>
    <s v="-"/>
    <s v="-"/>
    <s v="11-05-2020"/>
    <s v="05"/>
    <s v="2020"/>
    <x v="24"/>
  </r>
  <r>
    <s v="TKT683811"/>
    <x v="20"/>
    <s v="-"/>
    <s v="Billing"/>
    <s v="Payment Failure"/>
    <s v="CUST50781"/>
    <s v="Open"/>
    <d v="2021-02-05T00:00:00"/>
    <d v="1899-12-30T18:43:00"/>
    <s v="-"/>
    <s v="-"/>
    <s v="-"/>
    <s v="-"/>
    <s v="05-02-2021"/>
    <s v="02"/>
    <s v="2021"/>
    <x v="24"/>
  </r>
  <r>
    <s v="TKT137829"/>
    <x v="19"/>
    <d v="2022-06-10T17:58:00"/>
    <s v="Billing"/>
    <s v="Payment Failure"/>
    <s v="CUST54608"/>
    <s v="Resolved"/>
    <d v="2022-11-09T00:00:00"/>
    <d v="1899-12-30T17:58:00"/>
    <d v="2022-06-10T00:00:00"/>
    <d v="1899-12-30T17:58:00"/>
    <s v="-"/>
    <s v="-"/>
    <s v="09-11-2022"/>
    <s v="11"/>
    <s v="2022"/>
    <x v="24"/>
  </r>
  <r>
    <s v="TKT834887"/>
    <x v="13"/>
    <s v="-"/>
    <s v="Account"/>
    <s v="Account Suspension"/>
    <s v="CUST87581"/>
    <s v="In Progress"/>
    <d v="2024-01-07T00:00:00"/>
    <d v="1899-12-30T07:33:00"/>
    <s v="-"/>
    <s v="-"/>
    <s v="-"/>
    <s v="-"/>
    <s v="07-01-2024"/>
    <s v="01"/>
    <s v="2024"/>
    <x v="24"/>
  </r>
  <r>
    <s v="TKT732536"/>
    <x v="3"/>
    <s v="-"/>
    <s v="Account"/>
    <s v="Account Suspension"/>
    <s v="CUST99120"/>
    <s v="In Progress"/>
    <s v="16-01-2022"/>
    <d v="1899-12-30T03:20:49"/>
    <s v="-"/>
    <s v="-"/>
    <s v="-"/>
    <s v="-"/>
    <s v="16-01-2022"/>
    <s v="01"/>
    <s v="2022"/>
    <x v="24"/>
  </r>
  <r>
    <s v="TKT818094"/>
    <x v="1"/>
    <s v="22-11-2021 10:02:16"/>
    <s v="Billing"/>
    <s v="Refund Request"/>
    <s v="CUST71466"/>
    <s v="Resolved"/>
    <d v="2021-04-11T00:00:00"/>
    <d v="1899-12-30T10:02:00"/>
    <s v="22-11-2021"/>
    <d v="1899-12-30T10:02:16"/>
    <s v="-"/>
    <s v="-"/>
    <s v="11-04-2021"/>
    <s v="04"/>
    <s v="2021"/>
    <x v="24"/>
  </r>
  <r>
    <s v="TKT874691"/>
    <x v="0"/>
    <d v="2022-11-05T17:02:00"/>
    <s v="Service"/>
    <s v="Service Outage"/>
    <s v="CUST28066"/>
    <s v="Resolved"/>
    <s v="14-04-2022"/>
    <d v="1899-12-30T17:02:38"/>
    <d v="2022-11-05T00:00:00"/>
    <d v="1899-12-30T17:02:00"/>
    <s v="-"/>
    <s v="-"/>
    <s v="14-04-2022"/>
    <s v="04"/>
    <s v="2022"/>
    <x v="24"/>
  </r>
  <r>
    <s v="TKT897360"/>
    <x v="35"/>
    <s v="-"/>
    <s v="Service"/>
    <s v="Service Upgrade"/>
    <s v="CUST94556"/>
    <s v="Open"/>
    <d v="2024-10-04T00:00:00"/>
    <d v="1899-12-30T06:58:00"/>
    <s v="-"/>
    <s v="-"/>
    <s v="-"/>
    <s v="-"/>
    <s v="04-10-2024"/>
    <s v="10"/>
    <s v="2024"/>
    <x v="24"/>
  </r>
  <r>
    <s v="TKT445445"/>
    <x v="1"/>
    <s v="-"/>
    <s v="Billing"/>
    <s v="Refund Request"/>
    <s v="CUST88787"/>
    <s v="In Progress"/>
    <d v="2022-09-10T00:00:00"/>
    <d v="1899-12-30T01:47:00"/>
    <s v="-"/>
    <s v="-"/>
    <s v="-"/>
    <s v="-"/>
    <s v="10-09-2022"/>
    <s v="09"/>
    <s v="2022"/>
    <x v="24"/>
  </r>
  <r>
    <s v="TKT204635"/>
    <x v="23"/>
    <s v="17-07-2020 02:46:00"/>
    <s v="Service"/>
    <s v="Service Upgrade"/>
    <s v="CUST88827"/>
    <s v="Resolved"/>
    <d v="2020-05-07T00:00:00"/>
    <d v="1899-12-30T02:46:00"/>
    <s v="17-07-2020"/>
    <d v="1899-12-30T02:46:00"/>
    <s v="-"/>
    <s v="-"/>
    <s v="07-05-2020"/>
    <s v="05"/>
    <s v="2020"/>
    <x v="24"/>
  </r>
  <r>
    <s v="TKT605470"/>
    <x v="25"/>
    <s v="-"/>
    <s v="Service"/>
    <s v="Slow Service"/>
    <s v="CUST74769"/>
    <s v="Open"/>
    <d v="2022-11-06T00:00:00"/>
    <d v="1899-12-30T19:38:00"/>
    <s v="-"/>
    <s v="-"/>
    <s v="-"/>
    <s v="-"/>
    <s v="06-11-2022"/>
    <s v="11"/>
    <s v="2022"/>
    <x v="24"/>
  </r>
  <r>
    <s v="TKT370297"/>
    <x v="21"/>
    <s v="-"/>
    <s v="Technical"/>
    <s v="Network Problem"/>
    <s v="CUST16250"/>
    <s v="Open"/>
    <d v="2021-09-10T00:00:00"/>
    <d v="1899-12-30T18:16:00"/>
    <s v="-"/>
    <s v="-"/>
    <s v="-"/>
    <s v="-"/>
    <s v="10-09-2021"/>
    <s v="09"/>
    <s v="2021"/>
    <x v="24"/>
  </r>
  <r>
    <s v="TKT447070"/>
    <x v="6"/>
    <s v="-"/>
    <s v="Service"/>
    <s v="Service Outage"/>
    <s v="CUST18187"/>
    <s v="Open"/>
    <s v="27-10-2024"/>
    <d v="1899-12-30T02:34:05"/>
    <s v="-"/>
    <s v="-"/>
    <s v="-"/>
    <s v="-"/>
    <s v="27-10-2024"/>
    <s v="10"/>
    <s v="2024"/>
    <x v="24"/>
  </r>
  <r>
    <s v="TKT921453"/>
    <x v="32"/>
    <s v="27-05-2023 03:13:22"/>
    <s v="Technical"/>
    <s v="Software Bug"/>
    <s v="CUST43167"/>
    <s v="Resolved"/>
    <d v="2023-02-05T00:00:00"/>
    <d v="1899-12-30T03:13:00"/>
    <s v="27-05-2023"/>
    <d v="1899-12-30T03:13:22"/>
    <s v="-"/>
    <s v="-"/>
    <s v="05-02-2023"/>
    <s v="02"/>
    <s v="2023"/>
    <x v="24"/>
  </r>
  <r>
    <s v="TKT849603"/>
    <x v="27"/>
    <s v="-"/>
    <s v="Account"/>
    <s v="Login Issue"/>
    <s v="CUST89982"/>
    <s v="In Progress"/>
    <d v="2021-11-09T00:00:00"/>
    <d v="1899-12-30T14:44:00"/>
    <s v="-"/>
    <s v="-"/>
    <s v="-"/>
    <s v="-"/>
    <s v="09-11-2021"/>
    <s v="11"/>
    <s v="2021"/>
    <x v="24"/>
  </r>
  <r>
    <s v="TKT164480"/>
    <x v="23"/>
    <d v="2023-12-02T06:44:00"/>
    <s v="Service"/>
    <s v="Service Upgrade"/>
    <s v="CUST39954"/>
    <s v="Resolved"/>
    <s v="31-01-2023"/>
    <d v="1899-12-30T06:44:42"/>
    <d v="2023-12-02T00:00:00"/>
    <d v="1899-12-30T06:44:00"/>
    <s v="-"/>
    <s v="-"/>
    <s v="31-01-2023"/>
    <s v="01"/>
    <s v="2023"/>
    <x v="24"/>
  </r>
  <r>
    <s v="TKT443598"/>
    <x v="34"/>
    <s v="-"/>
    <s v="Technical"/>
    <s v="Hardware Issue"/>
    <s v="CUST36213"/>
    <s v="Open"/>
    <s v="25-04-2022"/>
    <d v="1899-12-30T01:55:42"/>
    <s v="-"/>
    <s v="-"/>
    <s v="-"/>
    <s v="-"/>
    <s v="25-04-2022"/>
    <s v="04"/>
    <s v="2022"/>
    <x v="24"/>
  </r>
  <r>
    <s v="TKT115515"/>
    <x v="7"/>
    <s v="31-08-2020 20:08:53"/>
    <s v="Technical"/>
    <s v="Software Bug"/>
    <s v="CUST69278"/>
    <s v="Resolved"/>
    <s v="23-08-2020"/>
    <d v="1899-12-30T20:08:53"/>
    <s v="31-08-2020"/>
    <d v="1899-12-30T20:08:53"/>
    <s v="-"/>
    <s v="-"/>
    <s v="23-08-2020"/>
    <s v="08"/>
    <s v="2020"/>
    <x v="24"/>
  </r>
  <r>
    <s v="TKT581721"/>
    <x v="19"/>
    <s v="13-10-2024 17:37:09"/>
    <s v="Billing"/>
    <s v="Payment Failure"/>
    <s v="CUST83896"/>
    <s v="Resolved"/>
    <d v="2024-10-10T00:00:00"/>
    <d v="1899-12-30T17:37:00"/>
    <s v="13-10-2024"/>
    <d v="1899-12-30T17:37:09"/>
    <s v="-"/>
    <s v="-"/>
    <s v="10-10-2024"/>
    <s v="10"/>
    <s v="2024"/>
    <x v="24"/>
  </r>
  <r>
    <s v="TKT156818"/>
    <x v="30"/>
    <s v="-"/>
    <s v="Billing"/>
    <s v="Overcharge"/>
    <s v="CUST37284"/>
    <s v="Open"/>
    <s v="29-01-2023"/>
    <d v="1899-12-30T10:28:56"/>
    <s v="-"/>
    <s v="-"/>
    <s v="-"/>
    <s v="-"/>
    <s v="29-01-2023"/>
    <s v="01"/>
    <s v="2023"/>
    <x v="24"/>
  </r>
  <r>
    <s v="TKT582673"/>
    <x v="31"/>
    <s v="-"/>
    <s v="Billing"/>
    <s v="Refund Request"/>
    <s v="CUST75455"/>
    <s v="Open"/>
    <s v="23-08-2024"/>
    <d v="1899-12-30T05:14:39"/>
    <s v="-"/>
    <s v="-"/>
    <s v="-"/>
    <s v="-"/>
    <s v="23-08-2024"/>
    <s v="08"/>
    <s v="2024"/>
    <x v="24"/>
  </r>
  <r>
    <s v="TKT296590"/>
    <x v="28"/>
    <s v="-"/>
    <s v="Billing"/>
    <s v="Payment Failure"/>
    <s v="CUST64234"/>
    <s v="In Progress"/>
    <s v="22-03-2023"/>
    <d v="1899-12-30T03:49:02"/>
    <s v="-"/>
    <s v="-"/>
    <s v="-"/>
    <s v="-"/>
    <s v="22-03-2023"/>
    <s v="03"/>
    <s v="2023"/>
    <x v="24"/>
  </r>
  <r>
    <s v="TKT547845"/>
    <x v="22"/>
    <s v="-"/>
    <s v="Account"/>
    <s v="Login Issue"/>
    <s v="CUST56491"/>
    <s v="In Progress"/>
    <d v="2024-08-06T00:00:00"/>
    <d v="1899-12-30T08:05:00"/>
    <s v="-"/>
    <s v="-"/>
    <s v="-"/>
    <s v="-"/>
    <s v="06-08-2024"/>
    <s v="08"/>
    <s v="2024"/>
    <x v="24"/>
  </r>
  <r>
    <s v="TKT252668"/>
    <x v="6"/>
    <s v="-"/>
    <s v="Service"/>
    <s v="Service Outage"/>
    <s v="CUST49726"/>
    <s v="In Progress"/>
    <d v="2022-04-02T00:00:00"/>
    <d v="1899-12-30T19:09:00"/>
    <s v="-"/>
    <s v="-"/>
    <s v="-"/>
    <s v="-"/>
    <s v="02-04-2022"/>
    <s v="04"/>
    <s v="2022"/>
    <x v="24"/>
  </r>
  <r>
    <s v="TKT262087"/>
    <x v="30"/>
    <s v="-"/>
    <s v="Billing"/>
    <s v="Overcharge"/>
    <s v="CUST75868"/>
    <s v="In Progress"/>
    <s v="22-02-2021"/>
    <d v="1899-12-30T23:14:51"/>
    <s v="-"/>
    <s v="-"/>
    <s v="-"/>
    <s v="-"/>
    <s v="22-02-2021"/>
    <s v="02"/>
    <s v="2021"/>
    <x v="24"/>
  </r>
  <r>
    <s v="TKT861830"/>
    <x v="28"/>
    <s v="15-10-2024 02:38:29"/>
    <s v="Billing"/>
    <s v="Payment Failure"/>
    <s v="CUST54413"/>
    <s v="Resolved"/>
    <s v="27-09-2024"/>
    <d v="1899-12-30T02:38:29"/>
    <s v="15-10-2024"/>
    <d v="1899-12-30T02:38:29"/>
    <s v="-"/>
    <s v="-"/>
    <s v="27-09-2024"/>
    <s v="09"/>
    <s v="2024"/>
    <x v="24"/>
  </r>
  <r>
    <s v="TKT982392"/>
    <x v="27"/>
    <s v="-"/>
    <s v="Account"/>
    <s v="Login Issue"/>
    <s v="CUST64892"/>
    <s v="In Progress"/>
    <s v="19-02-2021"/>
    <d v="1899-12-30T09:07:08"/>
    <s v="-"/>
    <s v="-"/>
    <s v="-"/>
    <s v="-"/>
    <s v="19-02-2021"/>
    <s v="02"/>
    <s v="2021"/>
    <x v="24"/>
  </r>
  <r>
    <s v="TKT252873"/>
    <x v="6"/>
    <s v="-"/>
    <s v="Service"/>
    <s v="Service Outage"/>
    <s v="CUST99346"/>
    <s v="In Progress"/>
    <s v="13-09-2024"/>
    <d v="1899-12-30T13:37:36"/>
    <s v="-"/>
    <s v="-"/>
    <s v="-"/>
    <s v="-"/>
    <s v="13-09-2024"/>
    <s v="09"/>
    <s v="2024"/>
    <x v="24"/>
  </r>
  <r>
    <s v="TKT856575"/>
    <x v="23"/>
    <s v="-"/>
    <s v="Service"/>
    <s v="Service Upgrade"/>
    <s v="CUST34469"/>
    <s v="In Progress"/>
    <s v="14-06-2021"/>
    <d v="1899-12-30T21:26:53"/>
    <s v="-"/>
    <s v="-"/>
    <s v="-"/>
    <s v="-"/>
    <s v="14-06-2021"/>
    <s v="06"/>
    <s v="2021"/>
    <x v="24"/>
  </r>
  <r>
    <s v="TKT400238"/>
    <x v="21"/>
    <s v="-"/>
    <s v="Technical"/>
    <s v="Network Problem"/>
    <s v="CUST77849"/>
    <s v="In Progress"/>
    <d v="2023-05-06T00:00:00"/>
    <d v="1899-12-30T10:30:00"/>
    <s v="-"/>
    <s v="-"/>
    <s v="-"/>
    <s v="-"/>
    <s v="06-05-2023"/>
    <s v="05"/>
    <s v="2023"/>
    <x v="24"/>
  </r>
  <r>
    <s v="TKT132424"/>
    <x v="25"/>
    <s v="-"/>
    <s v="Service"/>
    <s v="Slow Service"/>
    <s v="CUST25524"/>
    <s v="Open"/>
    <s v="30-06-2022"/>
    <d v="1899-12-30T00:03:53"/>
    <s v="-"/>
    <s v="-"/>
    <s v="-"/>
    <s v="-"/>
    <s v="30-06-2022"/>
    <s v="06"/>
    <s v="2022"/>
    <x v="24"/>
  </r>
  <r>
    <s v="TKT443736"/>
    <x v="5"/>
    <s v="-"/>
    <s v="Technical"/>
    <s v="Hardware Issue"/>
    <s v="CUST75475"/>
    <s v="In Progress"/>
    <s v="23-10-2021"/>
    <d v="1899-12-30T14:50:44"/>
    <s v="-"/>
    <s v="-"/>
    <s v="-"/>
    <s v="-"/>
    <s v="23-10-2021"/>
    <s v="10"/>
    <s v="2021"/>
    <x v="24"/>
  </r>
  <r>
    <s v="TKT378659"/>
    <x v="0"/>
    <s v="-"/>
    <s v="Service"/>
    <s v="Service Outage"/>
    <s v="CUST89411"/>
    <s v="In Progress"/>
    <s v="15-01-2023"/>
    <d v="1899-12-30T22:35:06"/>
    <s v="-"/>
    <s v="-"/>
    <s v="-"/>
    <s v="-"/>
    <s v="15-01-2023"/>
    <s v="01"/>
    <s v="2023"/>
    <x v="24"/>
  </r>
  <r>
    <s v="TKT508741"/>
    <x v="8"/>
    <s v="13-06-2022 06:52:32"/>
    <s v="Technical"/>
    <s v="Network Problem"/>
    <s v="CUST69656"/>
    <s v="Resolved"/>
    <s v="25-05-2022"/>
    <d v="1899-12-30T06:52:32"/>
    <s v="13-06-2022"/>
    <d v="1899-12-30T06:52:32"/>
    <s v="-"/>
    <s v="-"/>
    <s v="25-05-2022"/>
    <s v="05"/>
    <s v="2022"/>
    <x v="24"/>
  </r>
  <r>
    <s v="TKT192236"/>
    <x v="5"/>
    <s v="14-02-2020 00:42:35"/>
    <s v="Technical"/>
    <s v="Hardware Issue"/>
    <s v="CUST88934"/>
    <s v="Resolved"/>
    <s v="18-01-2020"/>
    <d v="1899-12-30T00:42:35"/>
    <s v="14-02-2020"/>
    <d v="1899-12-30T00:42:35"/>
    <s v="-"/>
    <s v="-"/>
    <s v="18-01-2020"/>
    <s v="01"/>
    <s v="2020"/>
    <x v="24"/>
  </r>
  <r>
    <s v="TKT460607"/>
    <x v="4"/>
    <s v="-"/>
    <s v="Account"/>
    <s v="Password Reset"/>
    <s v="CUST78625"/>
    <s v="Open"/>
    <s v="15-01-2024"/>
    <d v="1899-12-30T20:09:52"/>
    <s v="-"/>
    <s v="-"/>
    <s v="-"/>
    <s v="-"/>
    <s v="15-01-2024"/>
    <s v="01"/>
    <s v="2024"/>
    <x v="24"/>
  </r>
  <r>
    <s v="TKT907801"/>
    <x v="3"/>
    <s v="27-10-2021 13:23:39"/>
    <s v="Account"/>
    <s v="Account Suspension"/>
    <s v="CUST56760"/>
    <s v="Resolved"/>
    <s v="23-10-2021"/>
    <d v="1899-12-30T13:23:39"/>
    <s v="27-10-2021"/>
    <d v="1899-12-30T13:23:39"/>
    <s v="-"/>
    <s v="-"/>
    <s v="23-10-2021"/>
    <s v="10"/>
    <s v="2021"/>
    <x v="24"/>
  </r>
  <r>
    <s v="TKT246937"/>
    <x v="19"/>
    <s v="-"/>
    <s v="Billing"/>
    <s v="Payment Failure"/>
    <s v="CUST56325"/>
    <s v="In Progress"/>
    <d v="2024-05-10T00:00:00"/>
    <d v="1899-12-30T05:33:00"/>
    <s v="-"/>
    <s v="-"/>
    <s v="-"/>
    <s v="-"/>
    <s v="10-05-2024"/>
    <s v="05"/>
    <s v="2024"/>
    <x v="24"/>
  </r>
  <r>
    <s v="TKT200851"/>
    <x v="28"/>
    <s v="-"/>
    <s v="Billing"/>
    <s v="Payment Failure"/>
    <s v="CUST74679"/>
    <s v="Open"/>
    <d v="2022-07-05T00:00:00"/>
    <d v="1899-12-30T04:41:00"/>
    <s v="-"/>
    <s v="-"/>
    <s v="-"/>
    <s v="-"/>
    <s v="05-07-2022"/>
    <s v="07"/>
    <s v="2022"/>
    <x v="24"/>
  </r>
  <r>
    <s v="TKT564007"/>
    <x v="3"/>
    <s v="-"/>
    <s v="Account"/>
    <s v="Account Suspension"/>
    <s v="CUST68742"/>
    <s v="In Progress"/>
    <s v="23-05-2020"/>
    <d v="1899-12-30T13:24:18"/>
    <s v="-"/>
    <s v="-"/>
    <s v="-"/>
    <s v="-"/>
    <s v="23-05-2020"/>
    <s v="05"/>
    <s v="2020"/>
    <x v="24"/>
  </r>
  <r>
    <s v="TKT846808"/>
    <x v="32"/>
    <s v="-"/>
    <s v="Technical"/>
    <s v="Software Bug"/>
    <s v="CUST79723"/>
    <s v="In Progress"/>
    <s v="31-10-2024"/>
    <d v="1899-12-30T01:14:57"/>
    <s v="-"/>
    <s v="-"/>
    <s v="-"/>
    <s v="-"/>
    <s v="31-10-2024"/>
    <s v="10"/>
    <s v="2024"/>
    <x v="24"/>
  </r>
  <r>
    <s v="TKT685656"/>
    <x v="8"/>
    <s v="23-02-2021 02:28:37"/>
    <s v="Technical"/>
    <s v="Network Problem"/>
    <s v="CUST15214"/>
    <s v="Resolved"/>
    <s v="21-02-2021"/>
    <d v="1899-12-30T02:28:37"/>
    <s v="23-02-2021"/>
    <d v="1899-12-30T02:28:37"/>
    <s v="-"/>
    <s v="-"/>
    <s v="21-02-2021"/>
    <s v="02"/>
    <s v="2021"/>
    <x v="24"/>
  </r>
  <r>
    <s v="TKT507319"/>
    <x v="2"/>
    <s v="-"/>
    <s v="Billing"/>
    <s v="Overcharge"/>
    <s v="CUST32691"/>
    <s v="Open"/>
    <d v="2023-10-06T00:00:00"/>
    <d v="1899-12-30T16:53:00"/>
    <s v="-"/>
    <s v="-"/>
    <s v="-"/>
    <s v="-"/>
    <s v="06-10-2023"/>
    <s v="10"/>
    <s v="2023"/>
    <x v="24"/>
  </r>
  <r>
    <s v="TKT797353"/>
    <x v="20"/>
    <s v="-"/>
    <s v="Billing"/>
    <s v="Payment Failure"/>
    <s v="CUST75790"/>
    <s v="In Progress"/>
    <s v="19-09-2024"/>
    <d v="1899-12-30T16:47:14"/>
    <s v="-"/>
    <s v="-"/>
    <s v="-"/>
    <s v="-"/>
    <s v="19-09-2024"/>
    <s v="09"/>
    <s v="2024"/>
    <x v="24"/>
  </r>
  <r>
    <s v="TKT396368"/>
    <x v="34"/>
    <s v="24-04-2021 22:36:26"/>
    <s v="Technical"/>
    <s v="Hardware Issue"/>
    <s v="CUST24304"/>
    <s v="Resolved"/>
    <s v="20-04-2021"/>
    <d v="1899-12-30T22:36:26"/>
    <s v="24-04-2021"/>
    <d v="1899-12-30T22:36:26"/>
    <s v="-"/>
    <s v="-"/>
    <s v="20-04-2021"/>
    <s v="04"/>
    <s v="2021"/>
    <x v="24"/>
  </r>
  <r>
    <s v="TKT339352"/>
    <x v="14"/>
    <s v="-"/>
    <s v="Service"/>
    <s v="Slow Service"/>
    <s v="CUST84379"/>
    <s v="In Progress"/>
    <d v="2020-10-12T00:00:00"/>
    <d v="1899-12-30T18:55:00"/>
    <s v="-"/>
    <s v="-"/>
    <s v="-"/>
    <s v="-"/>
    <s v="12-10-2020"/>
    <s v="10"/>
    <s v="2020"/>
    <x v="24"/>
  </r>
  <r>
    <s v="TKT441060"/>
    <x v="5"/>
    <s v="17-08-2020 17:15:34"/>
    <s v="Technical"/>
    <s v="Hardware Issue"/>
    <s v="CUST36140"/>
    <s v="Resolved"/>
    <s v="30-07-2020"/>
    <d v="1899-12-30T17:15:34"/>
    <s v="17-08-2020"/>
    <d v="1899-12-30T17:15:34"/>
    <s v="-"/>
    <s v="-"/>
    <s v="30-07-2020"/>
    <s v="07"/>
    <s v="2020"/>
    <x v="24"/>
  </r>
  <r>
    <s v="TKT101233"/>
    <x v="13"/>
    <s v="-"/>
    <s v="Account"/>
    <s v="Account Suspension"/>
    <s v="CUST25877"/>
    <s v="In Progress"/>
    <d v="2024-01-01T00:00:00"/>
    <d v="1899-12-30T22:38:00"/>
    <s v="-"/>
    <s v="-"/>
    <s v="-"/>
    <s v="-"/>
    <s v="01-01-2024"/>
    <s v="01"/>
    <s v="2024"/>
    <x v="24"/>
  </r>
  <r>
    <s v="TKT546943"/>
    <x v="19"/>
    <s v="-"/>
    <s v="Billing"/>
    <s v="Payment Failure"/>
    <s v="CUST35633"/>
    <s v="Open"/>
    <s v="14-05-2020"/>
    <d v="1899-12-30T20:41:26"/>
    <s v="-"/>
    <s v="-"/>
    <s v="-"/>
    <s v="-"/>
    <s v="14-05-2020"/>
    <s v="05"/>
    <s v="2020"/>
    <x v="24"/>
  </r>
  <r>
    <s v="TKT710116"/>
    <x v="8"/>
    <s v="-"/>
    <s v="Technical"/>
    <s v="Network Problem"/>
    <s v="CUST91078"/>
    <s v="Open"/>
    <s v="26-11-2020"/>
    <d v="1899-12-30T16:27:42"/>
    <s v="-"/>
    <s v="-"/>
    <s v="-"/>
    <s v="-"/>
    <s v="26-11-2020"/>
    <s v="11"/>
    <s v="2020"/>
    <x v="24"/>
  </r>
  <r>
    <s v="TKT229029"/>
    <x v="27"/>
    <s v="-"/>
    <s v="Account"/>
    <s v="Login Issue"/>
    <s v="CUST44565"/>
    <s v="In Progress"/>
    <d v="2022-02-05T00:00:00"/>
    <d v="1899-12-30T18:27:00"/>
    <s v="-"/>
    <s v="-"/>
    <s v="-"/>
    <s v="-"/>
    <s v="05-02-2022"/>
    <s v="02"/>
    <s v="2022"/>
    <x v="24"/>
  </r>
  <r>
    <s v="TKT953722"/>
    <x v="33"/>
    <d v="2020-03-10T10:26:00"/>
    <s v="Technical"/>
    <s v="Network Problem"/>
    <s v="CUST31449"/>
    <s v="Resolved"/>
    <s v="27-09-2020"/>
    <d v="1899-12-30T10:26:45"/>
    <d v="2020-03-10T00:00:00"/>
    <d v="1899-12-30T10:26:00"/>
    <s v="-"/>
    <s v="-"/>
    <s v="27-09-2020"/>
    <s v="09"/>
    <s v="2020"/>
    <x v="24"/>
  </r>
  <r>
    <s v="TKT859804"/>
    <x v="0"/>
    <s v="-"/>
    <s v="Service"/>
    <s v="Service Outage"/>
    <s v="CUST17439"/>
    <s v="Open"/>
    <s v="27-05-2022"/>
    <d v="1899-12-30T02:18:59"/>
    <s v="-"/>
    <s v="-"/>
    <s v="-"/>
    <s v="-"/>
    <s v="27-05-2022"/>
    <s v="05"/>
    <s v="2022"/>
    <x v="24"/>
  </r>
  <r>
    <s v="TKT363579"/>
    <x v="35"/>
    <s v="30-06-2024 13:25:58"/>
    <s v="Service"/>
    <s v="Service Upgrade"/>
    <s v="CUST10413"/>
    <s v="Resolved"/>
    <d v="2024-06-06T00:00:00"/>
    <d v="1899-12-30T13:25:00"/>
    <s v="30-06-2024"/>
    <d v="1899-12-30T13:25:58"/>
    <s v="-"/>
    <s v="-"/>
    <s v="06-06-2024"/>
    <s v="06"/>
    <s v="2024"/>
    <x v="24"/>
  </r>
  <r>
    <s v="TKT489209"/>
    <x v="6"/>
    <s v="-"/>
    <s v="Service"/>
    <s v="Service Outage"/>
    <s v="CUST64414"/>
    <s v="In Progress"/>
    <s v="31-03-2023"/>
    <d v="1899-12-30T02:40:09"/>
    <s v="-"/>
    <s v="-"/>
    <s v="-"/>
    <s v="-"/>
    <s v="31-03-2023"/>
    <s v="03"/>
    <s v="2023"/>
    <x v="24"/>
  </r>
  <r>
    <s v="TKT914257"/>
    <x v="1"/>
    <d v="2022-11-11T12:28:00"/>
    <s v="Billing"/>
    <s v="Refund Request"/>
    <s v="CUST17700"/>
    <s v="Resolved"/>
    <s v="22-10-2022"/>
    <d v="1899-12-30T12:28:08"/>
    <d v="2022-11-11T00:00:00"/>
    <d v="1899-12-30T12:28:00"/>
    <s v="-"/>
    <s v="-"/>
    <s v="22-10-2022"/>
    <s v="10"/>
    <s v="2022"/>
    <x v="24"/>
  </r>
  <r>
    <s v="TKT913544"/>
    <x v="27"/>
    <s v="-"/>
    <s v="Account"/>
    <s v="Login Issue"/>
    <s v="CUST47769"/>
    <s v="Open"/>
    <s v="16-04-2023"/>
    <d v="1899-12-30T01:22:29"/>
    <s v="-"/>
    <s v="-"/>
    <s v="-"/>
    <s v="-"/>
    <s v="16-04-2023"/>
    <s v="04"/>
    <s v="2023"/>
    <x v="24"/>
  </r>
  <r>
    <s v="TKT101706"/>
    <x v="0"/>
    <s v="-"/>
    <s v="Service"/>
    <s v="Service Outage"/>
    <s v="CUST50914"/>
    <s v="In Progress"/>
    <s v="19-10-2024"/>
    <d v="1899-12-30T22:46:17"/>
    <s v="-"/>
    <s v="-"/>
    <s v="-"/>
    <s v="-"/>
    <s v="19-10-2024"/>
    <s v="10"/>
    <s v="2024"/>
    <x v="24"/>
  </r>
  <r>
    <s v="TKT762894"/>
    <x v="17"/>
    <s v="13-02-2024 18:37:26"/>
    <s v="Service"/>
    <s v="Slow Service"/>
    <s v="CUST39024"/>
    <s v="Resolved"/>
    <d v="2024-10-02T00:00:00"/>
    <d v="1899-12-30T18:37:00"/>
    <s v="13-02-2024"/>
    <d v="1899-12-30T18:37:26"/>
    <s v="-"/>
    <s v="-"/>
    <s v="02-10-2024"/>
    <s v="10"/>
    <s v="2024"/>
    <x v="24"/>
  </r>
  <r>
    <s v="TKT917705"/>
    <x v="29"/>
    <s v="-"/>
    <s v="Service"/>
    <s v="Service Upgrade"/>
    <s v="CUST21678"/>
    <s v="Open"/>
    <s v="19-07-2020"/>
    <d v="1899-12-30T01:03:24"/>
    <s v="-"/>
    <s v="-"/>
    <s v="-"/>
    <s v="-"/>
    <s v="19-07-2020"/>
    <s v="07"/>
    <s v="2020"/>
    <x v="24"/>
  </r>
  <r>
    <s v="TKT147571"/>
    <x v="19"/>
    <s v="-"/>
    <s v="Billing"/>
    <s v="Payment Failure"/>
    <s v="CUST10230"/>
    <s v="Open"/>
    <s v="16-10-2024"/>
    <d v="1899-12-30T14:23:06"/>
    <s v="-"/>
    <s v="-"/>
    <s v="-"/>
    <s v="-"/>
    <s v="16-10-2024"/>
    <s v="10"/>
    <s v="2024"/>
    <x v="24"/>
  </r>
  <r>
    <s v="TKT889507"/>
    <x v="32"/>
    <s v="-"/>
    <s v="Technical"/>
    <s v="Software Bug"/>
    <s v="CUST80225"/>
    <s v="In Progress"/>
    <d v="2020-12-06T00:00:00"/>
    <d v="1899-12-30T05:59:00"/>
    <s v="-"/>
    <s v="-"/>
    <s v="-"/>
    <s v="-"/>
    <s v="06-12-2020"/>
    <s v="12"/>
    <s v="2020"/>
    <x v="24"/>
  </r>
  <r>
    <s v="TKT306815"/>
    <x v="26"/>
    <s v="-"/>
    <s v="Technical"/>
    <s v="Software Bug"/>
    <s v="CUST34790"/>
    <s v="In Progress"/>
    <d v="2022-02-01T00:00:00"/>
    <d v="1899-12-30T17:08:00"/>
    <s v="-"/>
    <s v="-"/>
    <s v="-"/>
    <s v="-"/>
    <s v="01-02-2022"/>
    <s v="02"/>
    <s v="2022"/>
    <x v="24"/>
  </r>
  <r>
    <s v="TKT681136"/>
    <x v="34"/>
    <s v="-"/>
    <s v="Technical"/>
    <s v="Hardware Issue"/>
    <s v="CUST13796"/>
    <s v="Open"/>
    <d v="2022-05-04T00:00:00"/>
    <d v="1899-12-30T09:26:00"/>
    <s v="-"/>
    <s v="-"/>
    <s v="-"/>
    <s v="-"/>
    <s v="04-05-2022"/>
    <s v="05"/>
    <s v="2022"/>
    <x v="24"/>
  </r>
  <r>
    <s v="TKT326427"/>
    <x v="8"/>
    <d v="2023-02-12T21:59:00"/>
    <s v="Technical"/>
    <s v="Network Problem"/>
    <s v="CUST26727"/>
    <s v="Resolved"/>
    <d v="2023-02-11T00:00:00"/>
    <d v="1899-12-30T21:59:00"/>
    <d v="2023-02-12T00:00:00"/>
    <d v="1899-12-30T21:59:00"/>
    <s v="-"/>
    <s v="-"/>
    <s v="11-02-2023"/>
    <s v="02"/>
    <s v="2023"/>
    <x v="24"/>
  </r>
  <r>
    <s v="TKT549995"/>
    <x v="32"/>
    <s v="25-04-2024 14:10:44"/>
    <s v="Technical"/>
    <s v="Software Bug"/>
    <s v="CUST61298"/>
    <s v="Resolved"/>
    <s v="30-03-2024"/>
    <d v="1899-12-30T14:10:44"/>
    <s v="25-04-2024"/>
    <d v="1899-12-30T14:10:44"/>
    <s v="-"/>
    <s v="-"/>
    <s v="30-03-2024"/>
    <s v="03"/>
    <s v="2024"/>
    <x v="24"/>
  </r>
  <r>
    <s v="TKT255080"/>
    <x v="7"/>
    <s v="-"/>
    <s v="Technical"/>
    <s v="Software Bug"/>
    <s v="CUST13195"/>
    <s v="Open"/>
    <s v="15-01-2020"/>
    <d v="1899-12-30T17:12:58"/>
    <s v="-"/>
    <s v="-"/>
    <s v="-"/>
    <s v="-"/>
    <s v="15-01-2020"/>
    <s v="01"/>
    <s v="2020"/>
    <x v="24"/>
  </r>
  <r>
    <s v="TKT806175"/>
    <x v="12"/>
    <s v="-"/>
    <s v="Billing"/>
    <s v="Refund Request"/>
    <s v="CUST98647"/>
    <s v="In Progress"/>
    <s v="15-02-2020"/>
    <d v="1899-12-30T11:22:01"/>
    <s v="-"/>
    <s v="-"/>
    <s v="-"/>
    <s v="-"/>
    <s v="15-02-2020"/>
    <s v="02"/>
    <s v="2020"/>
    <x v="24"/>
  </r>
  <r>
    <s v="TKT526338"/>
    <x v="30"/>
    <s v="20-05-2024 19:27:58"/>
    <s v="Billing"/>
    <s v="Overcharge"/>
    <s v="CUST50238"/>
    <s v="Resolved"/>
    <s v="28-04-2024"/>
    <d v="1899-12-30T19:27:58"/>
    <s v="20-05-2024"/>
    <d v="1899-12-30T19:27:58"/>
    <s v="-"/>
    <s v="-"/>
    <s v="28-04-2024"/>
    <s v="04"/>
    <s v="2024"/>
    <x v="24"/>
  </r>
  <r>
    <s v="TKT809250"/>
    <x v="7"/>
    <s v="-"/>
    <s v="Technical"/>
    <s v="Software Bug"/>
    <s v="CUST27586"/>
    <s v="In Progress"/>
    <d v="2020-04-12T00:00:00"/>
    <d v="1899-12-30T03:30:00"/>
    <s v="-"/>
    <s v="-"/>
    <s v="-"/>
    <s v="-"/>
    <s v="12-04-2020"/>
    <s v="04"/>
    <s v="2020"/>
    <x v="24"/>
  </r>
  <r>
    <s v="TKT177625"/>
    <x v="16"/>
    <s v="-"/>
    <s v="Account"/>
    <s v="Login Issue"/>
    <s v="CUST10481"/>
    <s v="In Progress"/>
    <s v="21-02-2024"/>
    <d v="1899-12-30T18:59:19"/>
    <s v="-"/>
    <s v="-"/>
    <s v="-"/>
    <s v="-"/>
    <s v="21-02-2024"/>
    <s v="02"/>
    <s v="2024"/>
    <x v="24"/>
  </r>
  <r>
    <s v="TKT892742"/>
    <x v="5"/>
    <d v="2024-03-06T10:50:00"/>
    <s v="Technical"/>
    <s v="Hardware Issue"/>
    <s v="CUST99404"/>
    <s v="Resolved"/>
    <d v="2024-08-05T00:00:00"/>
    <d v="1899-12-30T10:50:00"/>
    <d v="2024-03-06T00:00:00"/>
    <d v="1899-12-30T10:50:00"/>
    <s v="-"/>
    <s v="-"/>
    <s v="05-08-2024"/>
    <s v="08"/>
    <s v="2024"/>
    <x v="24"/>
  </r>
  <r>
    <s v="TKT110845"/>
    <x v="26"/>
    <s v="22-12-2020 09:15:43"/>
    <s v="Technical"/>
    <s v="Software Bug"/>
    <s v="CUST52150"/>
    <s v="Resolved"/>
    <d v="2020-02-12T00:00:00"/>
    <d v="1899-12-30T09:15:00"/>
    <s v="22-12-2020"/>
    <d v="1899-12-30T09:15:43"/>
    <s v="-"/>
    <s v="-"/>
    <s v="12-02-2020"/>
    <s v="02"/>
    <s v="2020"/>
    <x v="24"/>
  </r>
  <r>
    <s v="TKT276823"/>
    <x v="23"/>
    <s v="20-09-2024 16:10:35"/>
    <s v="Service"/>
    <s v="Service Upgrade"/>
    <s v="CUST92502"/>
    <s v="Resolved"/>
    <s v="13-09-2024"/>
    <d v="1899-12-30T16:10:35"/>
    <s v="20-09-2024"/>
    <d v="1899-12-30T16:10:35"/>
    <s v="-"/>
    <s v="-"/>
    <s v="13-09-2024"/>
    <s v="09"/>
    <s v="2024"/>
    <x v="24"/>
  </r>
  <r>
    <s v="TKT212433"/>
    <x v="23"/>
    <s v="-"/>
    <s v="Service"/>
    <s v="Service Upgrade"/>
    <s v="CUST47319"/>
    <s v="In Progress"/>
    <d v="2020-02-03T00:00:00"/>
    <d v="1899-12-30T19:51:00"/>
    <s v="-"/>
    <s v="-"/>
    <s v="-"/>
    <s v="-"/>
    <s v="03-02-2020"/>
    <s v="02"/>
    <s v="2020"/>
    <x v="24"/>
  </r>
  <r>
    <s v="TKT350967"/>
    <x v="7"/>
    <s v="-"/>
    <s v="Technical"/>
    <s v="Software Bug"/>
    <s v="CUST55089"/>
    <s v="In Progress"/>
    <d v="2024-09-02T00:00:00"/>
    <d v="1899-12-30T12:44:00"/>
    <s v="-"/>
    <s v="-"/>
    <s v="-"/>
    <s v="-"/>
    <s v="02-09-2024"/>
    <s v="09"/>
    <s v="2024"/>
    <x v="24"/>
  </r>
  <r>
    <s v="TKT223378"/>
    <x v="8"/>
    <s v="-"/>
    <s v="Technical"/>
    <s v="Network Problem"/>
    <s v="CUST88522"/>
    <s v="Open"/>
    <s v="15-02-2022"/>
    <d v="1899-12-30T09:16:09"/>
    <s v="-"/>
    <s v="-"/>
    <s v="-"/>
    <s v="-"/>
    <s v="15-02-2022"/>
    <s v="02"/>
    <s v="2022"/>
    <x v="24"/>
  </r>
  <r>
    <s v="TKT724386"/>
    <x v="35"/>
    <s v="-"/>
    <s v="Service"/>
    <s v="Service Upgrade"/>
    <s v="CUST67989"/>
    <s v="In Progress"/>
    <s v="31-03-2023"/>
    <d v="1899-12-30T17:25:56"/>
    <s v="-"/>
    <s v="-"/>
    <s v="-"/>
    <s v="-"/>
    <s v="31-03-2023"/>
    <s v="03"/>
    <s v="2023"/>
    <x v="24"/>
  </r>
  <r>
    <s v="TKT762520"/>
    <x v="35"/>
    <s v="-"/>
    <s v="Service"/>
    <s v="Service Upgrade"/>
    <s v="CUST79634"/>
    <s v="In Progress"/>
    <d v="2023-04-12T00:00:00"/>
    <d v="1899-12-30T16:07:00"/>
    <s v="-"/>
    <s v="-"/>
    <s v="-"/>
    <s v="-"/>
    <s v="12-04-2023"/>
    <s v="04"/>
    <s v="2023"/>
    <x v="24"/>
  </r>
  <r>
    <s v="TKT944971"/>
    <x v="11"/>
    <s v="-"/>
    <s v="Billing"/>
    <s v="Overcharge"/>
    <s v="CUST73900"/>
    <s v="In Progress"/>
    <d v="2020-06-02T00:00:00"/>
    <d v="1899-12-30T13:10:00"/>
    <s v="-"/>
    <s v="-"/>
    <s v="-"/>
    <s v="-"/>
    <s v="02-06-2020"/>
    <s v="06"/>
    <s v="2020"/>
    <x v="24"/>
  </r>
  <r>
    <s v="TKT968428"/>
    <x v="5"/>
    <s v="24-06-2021 04:24:28"/>
    <s v="Technical"/>
    <s v="Hardware Issue"/>
    <s v="CUST72937"/>
    <s v="Resolved"/>
    <d v="2021-10-06T00:00:00"/>
    <d v="1899-12-30T04:24:00"/>
    <s v="24-06-2021"/>
    <d v="1899-12-30T04:24:28"/>
    <s v="-"/>
    <s v="-"/>
    <s v="06-10-2021"/>
    <s v="10"/>
    <s v="2021"/>
    <x v="24"/>
  </r>
  <r>
    <s v="TKT363048"/>
    <x v="32"/>
    <s v="23-12-2024 07:36:31"/>
    <s v="Technical"/>
    <s v="Software Bug"/>
    <s v="CUST76851"/>
    <s v="Resolved"/>
    <d v="2024-01-12T00:00:00"/>
    <d v="1899-12-30T07:36:00"/>
    <s v="23-12-2024"/>
    <d v="1899-12-30T07:36:31"/>
    <s v="-"/>
    <s v="-"/>
    <s v="12-01-2024"/>
    <s v="01"/>
    <s v="2024"/>
    <x v="24"/>
  </r>
  <r>
    <s v="TKT601724"/>
    <x v="28"/>
    <s v="25-12-2024 07:35:58"/>
    <s v="Billing"/>
    <s v="Payment Failure"/>
    <s v="CUST63679"/>
    <s v="Resolved"/>
    <s v="29-11-2024"/>
    <d v="1899-12-30T07:35:58"/>
    <s v="25-12-2024"/>
    <d v="1899-12-30T07:35:58"/>
    <s v="-"/>
    <s v="-"/>
    <s v="29-11-2024"/>
    <s v="11"/>
    <s v="2024"/>
    <x v="24"/>
  </r>
  <r>
    <s v="TKT901571"/>
    <x v="3"/>
    <s v="-"/>
    <s v="Account"/>
    <s v="Account Suspension"/>
    <s v="CUST19933"/>
    <s v="Open"/>
    <s v="16-09-2022"/>
    <d v="1899-12-30T03:14:58"/>
    <s v="-"/>
    <s v="-"/>
    <s v="-"/>
    <s v="-"/>
    <s v="16-09-2022"/>
    <s v="09"/>
    <s v="2022"/>
    <x v="24"/>
  </r>
  <r>
    <s v="TKT397756"/>
    <x v="32"/>
    <s v="-"/>
    <s v="Technical"/>
    <s v="Software Bug"/>
    <s v="CUST25243"/>
    <s v="Open"/>
    <d v="2022-11-07T00:00:00"/>
    <d v="1899-12-30T14:55:00"/>
    <s v="-"/>
    <s v="-"/>
    <s v="-"/>
    <s v="-"/>
    <s v="07-11-2022"/>
    <s v="11"/>
    <s v="2022"/>
    <x v="24"/>
  </r>
  <r>
    <s v="TKT580932"/>
    <x v="10"/>
    <d v="2020-08-10T07:39:00"/>
    <s v="Account"/>
    <s v="Password Reset"/>
    <s v="CUST66549"/>
    <s v="Resolved"/>
    <s v="29-09-2020"/>
    <d v="1899-12-30T07:39:03"/>
    <d v="2020-08-10T00:00:00"/>
    <d v="1899-12-30T07:39:00"/>
    <s v="-"/>
    <s v="-"/>
    <s v="29-09-2020"/>
    <s v="09"/>
    <s v="2020"/>
    <x v="24"/>
  </r>
  <r>
    <s v="TKT373692"/>
    <x v="14"/>
    <s v="-"/>
    <s v="Service"/>
    <s v="Slow Service"/>
    <s v="CUST29930"/>
    <s v="In Progress"/>
    <d v="2024-10-10T00:00:00"/>
    <d v="1899-12-30T05:18:00"/>
    <s v="-"/>
    <s v="-"/>
    <s v="-"/>
    <s v="-"/>
    <s v="10-10-2024"/>
    <s v="10"/>
    <s v="2024"/>
    <x v="24"/>
  </r>
  <r>
    <s v="TKT764895"/>
    <x v="9"/>
    <s v="-"/>
    <s v="Technical"/>
    <s v="Hardware Issue"/>
    <s v="CUST75282"/>
    <s v="In Progress"/>
    <s v="29-05-2021"/>
    <d v="1899-12-30T08:26:54"/>
    <s v="-"/>
    <s v="-"/>
    <s v="-"/>
    <s v="-"/>
    <s v="29-05-2021"/>
    <s v="05"/>
    <s v="2021"/>
    <x v="24"/>
  </r>
  <r>
    <s v="TKT101251"/>
    <x v="29"/>
    <d v="2021-07-06T08:52:00"/>
    <s v="Service"/>
    <s v="Service Upgrade"/>
    <s v="CUST30317"/>
    <s v="Resolved"/>
    <s v="28-05-2021"/>
    <d v="1899-12-30T08:52:10"/>
    <d v="2021-07-06T00:00:00"/>
    <d v="1899-12-30T08:52:00"/>
    <s v="-"/>
    <s v="-"/>
    <s v="28-05-2021"/>
    <s v="05"/>
    <s v="2021"/>
    <x v="24"/>
  </r>
  <r>
    <s v="TKT568254"/>
    <x v="22"/>
    <s v="-"/>
    <s v="Account"/>
    <s v="Login Issue"/>
    <s v="CUST13098"/>
    <s v="In Progress"/>
    <s v="13-03-2021"/>
    <d v="1899-12-30T05:00:35"/>
    <s v="-"/>
    <s v="-"/>
    <s v="-"/>
    <s v="-"/>
    <s v="13-03-2021"/>
    <s v="03"/>
    <s v="2021"/>
    <x v="24"/>
  </r>
  <r>
    <s v="TKT484474"/>
    <x v="29"/>
    <s v="-"/>
    <s v="Service"/>
    <s v="Service Upgrade"/>
    <s v="CUST73616"/>
    <s v="Open"/>
    <s v="17-10-2024"/>
    <d v="1899-12-30T16:26:09"/>
    <s v="-"/>
    <s v="-"/>
    <s v="-"/>
    <s v="-"/>
    <s v="17-10-2024"/>
    <s v="10"/>
    <s v="2024"/>
    <x v="24"/>
  </r>
  <r>
    <s v="TKT842243"/>
    <x v="16"/>
    <s v="-"/>
    <s v="Account"/>
    <s v="Login Issue"/>
    <s v="CUST21611"/>
    <s v="Open"/>
    <s v="23-12-2020"/>
    <d v="1899-12-30T05:55:06"/>
    <s v="-"/>
    <s v="-"/>
    <s v="-"/>
    <s v="-"/>
    <s v="23-12-2020"/>
    <s v="12"/>
    <s v="2020"/>
    <x v="24"/>
  </r>
  <r>
    <s v="TKT216075"/>
    <x v="13"/>
    <s v="-"/>
    <s v="Account"/>
    <s v="Account Suspension"/>
    <s v="CUST47515"/>
    <s v="In Progress"/>
    <d v="2020-08-01T00:00:00"/>
    <d v="1899-12-30T20:30:00"/>
    <s v="-"/>
    <s v="-"/>
    <s v="-"/>
    <s v="-"/>
    <s v="01-08-2020"/>
    <s v="08"/>
    <s v="2020"/>
    <x v="24"/>
  </r>
  <r>
    <s v="TKT256084"/>
    <x v="11"/>
    <s v="-"/>
    <s v="Billing"/>
    <s v="Overcharge"/>
    <s v="CUST80149"/>
    <s v="In Progress"/>
    <s v="19-05-2024"/>
    <d v="1899-12-30T23:20:08"/>
    <s v="-"/>
    <s v="-"/>
    <s v="-"/>
    <s v="-"/>
    <s v="19-05-2024"/>
    <s v="05"/>
    <s v="2024"/>
    <x v="24"/>
  </r>
  <r>
    <s v="TKT880333"/>
    <x v="26"/>
    <s v="-"/>
    <s v="Technical"/>
    <s v="Software Bug"/>
    <s v="CUST17879"/>
    <s v="Open"/>
    <s v="27-12-2024"/>
    <d v="1899-12-30T20:31:04"/>
    <s v="-"/>
    <s v="-"/>
    <s v="-"/>
    <s v="-"/>
    <s v="27-12-2024"/>
    <s v="12"/>
    <s v="2024"/>
    <x v="24"/>
  </r>
  <r>
    <s v="TKT987486"/>
    <x v="6"/>
    <s v="-"/>
    <s v="Service"/>
    <s v="Service Outage"/>
    <s v="CUST15417"/>
    <s v="Open"/>
    <s v="25-06-2024"/>
    <d v="1899-12-30T00:25:16"/>
    <s v="-"/>
    <s v="-"/>
    <s v="-"/>
    <s v="-"/>
    <s v="25-06-2024"/>
    <s v="06"/>
    <s v="2024"/>
    <x v="24"/>
  </r>
  <r>
    <s v="TKT603141"/>
    <x v="34"/>
    <s v="-"/>
    <s v="Technical"/>
    <s v="Hardware Issue"/>
    <s v="CUST91308"/>
    <s v="Open"/>
    <s v="14-07-2021"/>
    <d v="1899-12-30T12:46:16"/>
    <s v="-"/>
    <s v="-"/>
    <s v="-"/>
    <s v="-"/>
    <s v="14-07-2021"/>
    <s v="07"/>
    <s v="2021"/>
    <x v="24"/>
  </r>
  <r>
    <s v="TKT207254"/>
    <x v="8"/>
    <s v="-"/>
    <s v="Technical"/>
    <s v="Network Problem"/>
    <s v="CUST23182"/>
    <s v="Open"/>
    <s v="16-05-2024"/>
    <d v="1899-12-30T01:09:42"/>
    <s v="-"/>
    <s v="-"/>
    <s v="-"/>
    <s v="-"/>
    <s v="16-05-2024"/>
    <s v="05"/>
    <s v="2024"/>
    <x v="24"/>
  </r>
  <r>
    <s v="TKT576590"/>
    <x v="31"/>
    <s v="-"/>
    <s v="Billing"/>
    <s v="Refund Request"/>
    <s v="CUST17453"/>
    <s v="Open"/>
    <d v="2021-08-03T00:00:00"/>
    <d v="1899-12-30T11:26:00"/>
    <s v="-"/>
    <s v="-"/>
    <s v="-"/>
    <s v="-"/>
    <s v="03-08-2021"/>
    <s v="08"/>
    <s v="2021"/>
    <x v="24"/>
  </r>
  <r>
    <s v="TKT462958"/>
    <x v="9"/>
    <s v="-"/>
    <s v="Technical"/>
    <s v="Hardware Issue"/>
    <s v="CUST24082"/>
    <s v="Open"/>
    <d v="2020-01-12T00:00:00"/>
    <d v="1899-12-30T15:16:00"/>
    <s v="-"/>
    <s v="-"/>
    <s v="-"/>
    <s v="-"/>
    <s v="12-01-2020"/>
    <s v="01"/>
    <s v="2020"/>
    <x v="24"/>
  </r>
  <r>
    <s v="TKT188007"/>
    <x v="35"/>
    <s v="22-09-2020 10:47:52"/>
    <s v="Service"/>
    <s v="Service Upgrade"/>
    <s v="CUST88768"/>
    <s v="Resolved"/>
    <s v="29-08-2020"/>
    <d v="1899-12-30T10:47:52"/>
    <s v="22-09-2020"/>
    <d v="1899-12-30T10:47:52"/>
    <s v="-"/>
    <s v="-"/>
    <s v="29-08-2020"/>
    <s v="08"/>
    <s v="2020"/>
    <x v="24"/>
  </r>
  <r>
    <s v="TKT730120"/>
    <x v="1"/>
    <s v="-"/>
    <s v="Billing"/>
    <s v="Refund Request"/>
    <s v="CUST81625"/>
    <s v="In Progress"/>
    <d v="2021-05-08T00:00:00"/>
    <d v="1899-12-30T19:15:00"/>
    <s v="-"/>
    <s v="-"/>
    <s v="-"/>
    <s v="-"/>
    <s v="08-05-2021"/>
    <s v="05"/>
    <s v="2021"/>
    <x v="24"/>
  </r>
  <r>
    <s v="TKT866026"/>
    <x v="31"/>
    <s v="-"/>
    <s v="Billing"/>
    <s v="Refund Request"/>
    <s v="CUST27741"/>
    <s v="In Progress"/>
    <d v="2021-11-03T00:00:00"/>
    <d v="1899-12-30T07:47:00"/>
    <s v="-"/>
    <s v="-"/>
    <s v="-"/>
    <s v="-"/>
    <s v="03-11-2021"/>
    <s v="11"/>
    <s v="2021"/>
    <x v="24"/>
  </r>
  <r>
    <s v="TKT189600"/>
    <x v="22"/>
    <d v="2023-06-02T00:43:00"/>
    <s v="Account"/>
    <s v="Login Issue"/>
    <s v="CUST48482"/>
    <s v="Resolved"/>
    <s v="31-01-2023"/>
    <d v="1899-12-30T00:43:46"/>
    <d v="2023-06-02T00:00:00"/>
    <d v="1899-12-30T00:43:00"/>
    <s v="-"/>
    <s v="-"/>
    <s v="31-01-2023"/>
    <s v="01"/>
    <s v="2023"/>
    <x v="24"/>
  </r>
  <r>
    <s v="TKT668483"/>
    <x v="21"/>
    <s v="-"/>
    <s v="Technical"/>
    <s v="Network Problem"/>
    <s v="CUST40219"/>
    <s v="Open"/>
    <s v="28-11-2022"/>
    <d v="1899-12-30T09:59:42"/>
    <s v="-"/>
    <s v="-"/>
    <s v="-"/>
    <s v="-"/>
    <s v="28-11-2022"/>
    <s v="11"/>
    <s v="2022"/>
    <x v="24"/>
  </r>
  <r>
    <s v="TKT235355"/>
    <x v="15"/>
    <s v="-"/>
    <s v="Account"/>
    <s v="Account Suspension"/>
    <s v="CUST10522"/>
    <s v="In Progress"/>
    <d v="2024-03-03T00:00:00"/>
    <d v="1899-12-30T08:24:00"/>
    <s v="-"/>
    <s v="-"/>
    <s v="-"/>
    <s v="-"/>
    <s v="03-03-2024"/>
    <s v="03"/>
    <s v="2024"/>
    <x v="24"/>
  </r>
  <r>
    <s v="TKT711122"/>
    <x v="19"/>
    <s v="20-08-2023 21:26:19"/>
    <s v="Billing"/>
    <s v="Payment Failure"/>
    <s v="CUST61831"/>
    <s v="Resolved"/>
    <s v="16-08-2023"/>
    <d v="1899-12-30T21:26:19"/>
    <s v="20-08-2023"/>
    <d v="1899-12-30T21:26:19"/>
    <s v="-"/>
    <s v="-"/>
    <s v="16-08-2023"/>
    <s v="08"/>
    <s v="2023"/>
    <x v="24"/>
  </r>
  <r>
    <s v="TKT426916"/>
    <x v="0"/>
    <s v="-"/>
    <s v="Service"/>
    <s v="Service Outage"/>
    <s v="CUST76827"/>
    <s v="Open"/>
    <d v="2023-06-07T00:00:00"/>
    <d v="1899-12-30T20:04:00"/>
    <s v="-"/>
    <s v="-"/>
    <s v="-"/>
    <s v="-"/>
    <s v="07-06-2023"/>
    <s v="06"/>
    <s v="2023"/>
    <x v="24"/>
  </r>
  <r>
    <s v="TKT776042"/>
    <x v="26"/>
    <s v="23-05-2024 05:33:39"/>
    <s v="Technical"/>
    <s v="Software Bug"/>
    <s v="CUST57438"/>
    <s v="Resolved"/>
    <s v="23-04-2024"/>
    <d v="1899-12-30T05:33:39"/>
    <s v="23-05-2024"/>
    <d v="1899-12-30T05:33:39"/>
    <s v="-"/>
    <s v="-"/>
    <s v="23-04-2024"/>
    <s v="04"/>
    <s v="2024"/>
    <x v="24"/>
  </r>
  <r>
    <s v="TKT638573"/>
    <x v="10"/>
    <s v="-"/>
    <s v="Account"/>
    <s v="Password Reset"/>
    <s v="CUST75694"/>
    <s v="Open"/>
    <d v="2023-02-02T00:00:00"/>
    <d v="1899-12-30T21:37:00"/>
    <s v="-"/>
    <s v="-"/>
    <s v="-"/>
    <s v="-"/>
    <s v="02-02-2023"/>
    <s v="02"/>
    <s v="2023"/>
    <x v="24"/>
  </r>
  <r>
    <s v="TKT545057"/>
    <x v="32"/>
    <s v="-"/>
    <s v="Technical"/>
    <s v="Software Bug"/>
    <s v="CUST42526"/>
    <s v="Open"/>
    <d v="2021-03-06T00:00:00"/>
    <d v="1899-12-30T18:46:00"/>
    <s v="-"/>
    <s v="-"/>
    <s v="-"/>
    <s v="-"/>
    <s v="06-03-2021"/>
    <s v="03"/>
    <s v="2021"/>
    <x v="24"/>
  </r>
  <r>
    <s v="TKT858761"/>
    <x v="9"/>
    <s v="-"/>
    <s v="Technical"/>
    <s v="Hardware Issue"/>
    <s v="CUST12972"/>
    <s v="Open"/>
    <d v="2023-12-04T00:00:00"/>
    <d v="1899-12-30T01:05:00"/>
    <s v="-"/>
    <s v="-"/>
    <s v="-"/>
    <s v="-"/>
    <s v="04-12-2023"/>
    <s v="12"/>
    <s v="2023"/>
    <x v="24"/>
  </r>
  <r>
    <s v="TKT981089"/>
    <x v="14"/>
    <s v="-"/>
    <s v="Service"/>
    <s v="Slow Service"/>
    <s v="CUST64243"/>
    <s v="In Progress"/>
    <s v="13-05-2021"/>
    <d v="1899-12-30T15:05:57"/>
    <s v="-"/>
    <s v="-"/>
    <s v="-"/>
    <s v="-"/>
    <s v="13-05-2021"/>
    <s v="05"/>
    <s v="2021"/>
    <x v="24"/>
  </r>
  <r>
    <s v="TKT300453"/>
    <x v="15"/>
    <s v="-"/>
    <s v="Account"/>
    <s v="Account Suspension"/>
    <s v="CUST91296"/>
    <s v="In Progress"/>
    <s v="13-07-2021"/>
    <d v="1899-12-30T13:43:48"/>
    <s v="-"/>
    <s v="-"/>
    <s v="-"/>
    <s v="-"/>
    <s v="13-07-2021"/>
    <s v="07"/>
    <s v="2021"/>
    <x v="24"/>
  </r>
  <r>
    <s v="TKT373307"/>
    <x v="4"/>
    <s v="-"/>
    <s v="Account"/>
    <s v="Password Reset"/>
    <s v="CUST73052"/>
    <s v="Open"/>
    <s v="25-02-2021"/>
    <d v="1899-12-30T11:42:05"/>
    <s v="-"/>
    <s v="-"/>
    <s v="-"/>
    <s v="-"/>
    <s v="25-02-2021"/>
    <s v="02"/>
    <s v="2021"/>
    <x v="24"/>
  </r>
  <r>
    <s v="TKT275480"/>
    <x v="33"/>
    <s v="-"/>
    <s v="Technical"/>
    <s v="Network Problem"/>
    <s v="CUST87067"/>
    <s v="Open"/>
    <s v="29-01-2021"/>
    <d v="1899-12-30T09:34:27"/>
    <s v="-"/>
    <s v="-"/>
    <s v="-"/>
    <s v="-"/>
    <s v="29-01-2021"/>
    <s v="01"/>
    <s v="2021"/>
    <x v="24"/>
  </r>
  <r>
    <s v="TKT556873"/>
    <x v="9"/>
    <s v="-"/>
    <s v="Technical"/>
    <s v="Hardware Issue"/>
    <s v="CUST20447"/>
    <s v="In Progress"/>
    <s v="27-04-2021"/>
    <d v="1899-12-30T17:12:03"/>
    <s v="-"/>
    <s v="-"/>
    <s v="-"/>
    <s v="-"/>
    <s v="27-04-2021"/>
    <s v="04"/>
    <s v="2021"/>
    <x v="24"/>
  </r>
  <r>
    <s v="TKT348109"/>
    <x v="32"/>
    <s v="22-08-2023 19:00:39"/>
    <s v="Technical"/>
    <s v="Software Bug"/>
    <s v="CUST92897"/>
    <s v="Resolved"/>
    <s v="27-07-2023"/>
    <d v="1899-12-30T19:00:39"/>
    <s v="22-08-2023"/>
    <d v="1899-12-30T19:00:39"/>
    <s v="-"/>
    <s v="-"/>
    <s v="27-07-2023"/>
    <s v="07"/>
    <s v="2023"/>
    <x v="24"/>
  </r>
  <r>
    <s v="TKT646409"/>
    <x v="31"/>
    <s v="24-11-2022 05:29:43"/>
    <s v="Billing"/>
    <s v="Refund Request"/>
    <s v="CUST51940"/>
    <s v="Resolved"/>
    <d v="2022-02-11T00:00:00"/>
    <d v="1899-12-30T05:29:00"/>
    <s v="24-11-2022"/>
    <d v="1899-12-30T05:29:43"/>
    <s v="-"/>
    <s v="-"/>
    <s v="11-02-2022"/>
    <s v="02"/>
    <s v="2022"/>
    <x v="24"/>
  </r>
  <r>
    <s v="TKT562722"/>
    <x v="11"/>
    <s v="-"/>
    <s v="Billing"/>
    <s v="Overcharge"/>
    <s v="CUST58572"/>
    <s v="Open"/>
    <s v="13-07-2022"/>
    <d v="1899-12-30T08:52:19"/>
    <s v="-"/>
    <s v="-"/>
    <s v="-"/>
    <s v="-"/>
    <s v="13-07-2022"/>
    <s v="07"/>
    <s v="2022"/>
    <x v="24"/>
  </r>
  <r>
    <s v="TKT899272"/>
    <x v="8"/>
    <s v="-"/>
    <s v="Technical"/>
    <s v="Network Problem"/>
    <s v="CUST53087"/>
    <s v="Open"/>
    <d v="2021-03-11T00:00:00"/>
    <d v="1899-12-30T09:14:00"/>
    <s v="-"/>
    <s v="-"/>
    <s v="-"/>
    <s v="-"/>
    <s v="11-03-2021"/>
    <s v="03"/>
    <s v="2021"/>
    <x v="24"/>
  </r>
  <r>
    <s v="TKT516663"/>
    <x v="3"/>
    <s v="-"/>
    <s v="Account"/>
    <s v="Account Suspension"/>
    <s v="CUST43016"/>
    <s v="In Progress"/>
    <s v="16-03-2023"/>
    <d v="1899-12-30T16:53:15"/>
    <s v="-"/>
    <s v="-"/>
    <s v="-"/>
    <s v="-"/>
    <s v="16-03-2023"/>
    <s v="03"/>
    <s v="2023"/>
    <x v="24"/>
  </r>
  <r>
    <s v="TKT463636"/>
    <x v="6"/>
    <s v="-"/>
    <s v="Service"/>
    <s v="Service Outage"/>
    <s v="CUST18089"/>
    <s v="In Progress"/>
    <s v="29-05-2024"/>
    <d v="1899-12-30T15:11:34"/>
    <s v="-"/>
    <s v="-"/>
    <s v="-"/>
    <s v="-"/>
    <s v="29-05-2024"/>
    <s v="05"/>
    <s v="2024"/>
    <x v="24"/>
  </r>
  <r>
    <s v="TKT904233"/>
    <x v="35"/>
    <s v="15-02-2023 06:46:34"/>
    <s v="Service"/>
    <s v="Service Upgrade"/>
    <s v="CUST42883"/>
    <s v="Resolved"/>
    <d v="2023-11-02T00:00:00"/>
    <d v="1899-12-30T06:46:00"/>
    <s v="15-02-2023"/>
    <d v="1899-12-30T06:46:34"/>
    <s v="-"/>
    <s v="-"/>
    <s v="02-11-2023"/>
    <s v="11"/>
    <s v="2023"/>
    <x v="24"/>
  </r>
  <r>
    <s v="TKT126712"/>
    <x v="6"/>
    <d v="2020-08-08T04:39:00"/>
    <s v="Service"/>
    <s v="Service Outage"/>
    <s v="CUST98101"/>
    <s v="Resolved"/>
    <s v="31-07-2020"/>
    <d v="1899-12-30T04:39:00"/>
    <d v="2020-08-08T00:00:00"/>
    <d v="1899-12-30T04:39:00"/>
    <s v="-"/>
    <s v="-"/>
    <s v="31-07-2020"/>
    <s v="07"/>
    <s v="2020"/>
    <x v="24"/>
  </r>
  <r>
    <s v="TKT756226"/>
    <x v="23"/>
    <s v="-"/>
    <s v="Service"/>
    <s v="Service Upgrade"/>
    <s v="CUST52585"/>
    <s v="In Progress"/>
    <s v="20-06-2022"/>
    <d v="1899-12-30T00:51:38"/>
    <s v="-"/>
    <s v="-"/>
    <s v="-"/>
    <s v="-"/>
    <s v="20-06-2022"/>
    <s v="06"/>
    <s v="2022"/>
    <x v="24"/>
  </r>
  <r>
    <s v="TKT194715"/>
    <x v="10"/>
    <s v="-"/>
    <s v="Account"/>
    <s v="Password Reset"/>
    <s v="CUST50493"/>
    <s v="Open"/>
    <s v="24-05-2023"/>
    <d v="1899-12-30T14:15:10"/>
    <s v="-"/>
    <s v="-"/>
    <s v="-"/>
    <s v="-"/>
    <s v="24-05-2023"/>
    <s v="05"/>
    <s v="2023"/>
    <x v="24"/>
  </r>
  <r>
    <s v="TKT873457"/>
    <x v="20"/>
    <s v="-"/>
    <s v="Billing"/>
    <s v="Payment Failure"/>
    <s v="CUST98597"/>
    <s v="In Progress"/>
    <s v="23-03-2024"/>
    <d v="1899-12-30T14:03:35"/>
    <s v="-"/>
    <s v="-"/>
    <s v="-"/>
    <s v="-"/>
    <s v="23-03-2024"/>
    <s v="03"/>
    <s v="2024"/>
    <x v="24"/>
  </r>
  <r>
    <s v="TKT571236"/>
    <x v="11"/>
    <s v="-"/>
    <s v="Billing"/>
    <s v="Overcharge"/>
    <s v="CUST67692"/>
    <s v="In Progress"/>
    <d v="2020-04-04T00:00:00"/>
    <d v="1899-12-30T18:18:00"/>
    <s v="-"/>
    <s v="-"/>
    <s v="-"/>
    <s v="-"/>
    <s v="04-04-2020"/>
    <s v="04"/>
    <s v="2020"/>
    <x v="24"/>
  </r>
  <r>
    <s v="TKT644495"/>
    <x v="32"/>
    <s v="-"/>
    <s v="Technical"/>
    <s v="Software Bug"/>
    <s v="CUST96886"/>
    <s v="In Progress"/>
    <d v="2022-04-12T00:00:00"/>
    <d v="1899-12-30T01:36:00"/>
    <s v="-"/>
    <s v="-"/>
    <s v="-"/>
    <s v="-"/>
    <s v="12-04-2022"/>
    <s v="04"/>
    <s v="2022"/>
    <x v="24"/>
  </r>
  <r>
    <s v="TKT433141"/>
    <x v="3"/>
    <s v="27-02-2021 23:03:54"/>
    <s v="Account"/>
    <s v="Account Suspension"/>
    <s v="CUST78600"/>
    <s v="Resolved"/>
    <d v="2021-09-02T00:00:00"/>
    <d v="1899-12-30T23:03:00"/>
    <s v="27-02-2021"/>
    <d v="1899-12-30T23:03:54"/>
    <s v="-"/>
    <s v="-"/>
    <s v="02-09-2021"/>
    <s v="09"/>
    <s v="2021"/>
    <x v="24"/>
  </r>
  <r>
    <s v="TKT635859"/>
    <x v="30"/>
    <s v="21-10-2024 05:02:37"/>
    <s v="Billing"/>
    <s v="Overcharge"/>
    <s v="CUST72547"/>
    <s v="Resolved"/>
    <s v="28-09-2024"/>
    <d v="1899-12-30T05:02:37"/>
    <s v="21-10-2024"/>
    <d v="1899-12-30T05:02:37"/>
    <s v="-"/>
    <s v="-"/>
    <s v="28-09-2024"/>
    <s v="09"/>
    <s v="2024"/>
    <x v="24"/>
  </r>
  <r>
    <s v="TKT518830"/>
    <x v="12"/>
    <d v="2024-08-11T12:41:00"/>
    <s v="Billing"/>
    <s v="Refund Request"/>
    <s v="CUST50197"/>
    <s v="Resolved"/>
    <s v="23-10-2024"/>
    <d v="1899-12-30T12:41:06"/>
    <d v="2024-08-11T00:00:00"/>
    <d v="1899-12-30T12:41:00"/>
    <s v="-"/>
    <s v="-"/>
    <s v="23-10-2024"/>
    <s v="10"/>
    <s v="2024"/>
    <x v="24"/>
  </r>
  <r>
    <s v="TKT867039"/>
    <x v="0"/>
    <s v="-"/>
    <s v="Service"/>
    <s v="Service Outage"/>
    <s v="CUST72405"/>
    <s v="In Progress"/>
    <s v="30-12-2022"/>
    <d v="1899-12-30T23:56:03"/>
    <s v="-"/>
    <s v="-"/>
    <s v="-"/>
    <s v="-"/>
    <s v="30-12-2022"/>
    <s v="12"/>
    <s v="2022"/>
    <x v="24"/>
  </r>
  <r>
    <s v="TKT717684"/>
    <x v="23"/>
    <s v="15-09-2020 08:25:04"/>
    <s v="Service"/>
    <s v="Service Upgrade"/>
    <s v="CUST82116"/>
    <s v="Resolved"/>
    <s v="22-08-2020"/>
    <d v="1899-12-30T08:25:04"/>
    <s v="15-09-2020"/>
    <d v="1899-12-30T08:25:04"/>
    <s v="-"/>
    <s v="-"/>
    <s v="22-08-2020"/>
    <s v="08"/>
    <s v="2020"/>
    <x v="24"/>
  </r>
  <r>
    <s v="TKT107964"/>
    <x v="24"/>
    <s v="-"/>
    <s v="Service"/>
    <s v="Service Outage"/>
    <s v="CUST37159"/>
    <s v="Open"/>
    <s v="17-10-2020"/>
    <d v="1899-12-30T15:29:14"/>
    <s v="-"/>
    <s v="-"/>
    <s v="-"/>
    <s v="-"/>
    <s v="17-10-2020"/>
    <s v="10"/>
    <s v="2020"/>
    <x v="24"/>
  </r>
  <r>
    <s v="TKT248459"/>
    <x v="9"/>
    <s v="-"/>
    <s v="Technical"/>
    <s v="Hardware Issue"/>
    <s v="CUST35576"/>
    <s v="Open"/>
    <s v="13-12-2020"/>
    <d v="1899-12-30T15:08:31"/>
    <s v="-"/>
    <s v="-"/>
    <s v="-"/>
    <s v="-"/>
    <s v="13-12-2020"/>
    <s v="12"/>
    <s v="2020"/>
    <x v="24"/>
  </r>
  <r>
    <s v="TKT545162"/>
    <x v="23"/>
    <s v="-"/>
    <s v="Service"/>
    <s v="Service Upgrade"/>
    <s v="CUST61047"/>
    <s v="Open"/>
    <d v="2021-02-08T00:00:00"/>
    <d v="1899-12-30T07:39:00"/>
    <s v="-"/>
    <s v="-"/>
    <s v="-"/>
    <s v="-"/>
    <s v="08-02-2021"/>
    <s v="02"/>
    <s v="2021"/>
    <x v="24"/>
  </r>
  <r>
    <s v="TKT960250"/>
    <x v="25"/>
    <s v="-"/>
    <s v="Service"/>
    <s v="Slow Service"/>
    <s v="CUST72957"/>
    <s v="In Progress"/>
    <s v="29-04-2024"/>
    <d v="1899-12-30T09:35:07"/>
    <s v="-"/>
    <s v="-"/>
    <s v="-"/>
    <s v="-"/>
    <s v="29-04-2024"/>
    <s v="04"/>
    <s v="2024"/>
    <x v="24"/>
  </r>
  <r>
    <s v="TKT306030"/>
    <x v="34"/>
    <s v="-"/>
    <s v="Technical"/>
    <s v="Hardware Issue"/>
    <s v="CUST85409"/>
    <s v="In Progress"/>
    <s v="16-03-2023"/>
    <d v="1899-12-30T02:23:56"/>
    <s v="-"/>
    <s v="-"/>
    <s v="-"/>
    <s v="-"/>
    <s v="16-03-2023"/>
    <s v="03"/>
    <s v="2023"/>
    <x v="24"/>
  </r>
  <r>
    <s v="TKT650978"/>
    <x v="9"/>
    <s v="-"/>
    <s v="Technical"/>
    <s v="Hardware Issue"/>
    <s v="CUST97561"/>
    <s v="Open"/>
    <d v="2023-07-10T00:00:00"/>
    <d v="1899-12-30T00:37:00"/>
    <s v="-"/>
    <s v="-"/>
    <s v="-"/>
    <s v="-"/>
    <s v="10-07-2023"/>
    <s v="07"/>
    <s v="2023"/>
    <x v="24"/>
  </r>
  <r>
    <s v="TKT467005"/>
    <x v="4"/>
    <s v="19-07-2021 11:29:02"/>
    <s v="Account"/>
    <s v="Password Reset"/>
    <s v="CUST64167"/>
    <s v="Resolved"/>
    <s v="14-07-2021"/>
    <d v="1899-12-30T11:29:02"/>
    <s v="19-07-2021"/>
    <d v="1899-12-30T11:29:02"/>
    <s v="-"/>
    <s v="-"/>
    <s v="14-07-2021"/>
    <s v="07"/>
    <s v="2021"/>
    <x v="24"/>
  </r>
  <r>
    <s v="TKT413982"/>
    <x v="30"/>
    <s v="-"/>
    <s v="Billing"/>
    <s v="Overcharge"/>
    <s v="CUST82469"/>
    <s v="In Progress"/>
    <s v="20-10-2021"/>
    <d v="1899-12-30T19:31:16"/>
    <s v="-"/>
    <s v="-"/>
    <s v="-"/>
    <s v="-"/>
    <s v="20-10-2021"/>
    <s v="10"/>
    <s v="2021"/>
    <x v="24"/>
  </r>
  <r>
    <s v="TKT433263"/>
    <x v="27"/>
    <s v="30-09-2023 02:38:51"/>
    <s v="Account"/>
    <s v="Login Issue"/>
    <s v="CUST47882"/>
    <s v="Resolved"/>
    <d v="2023-05-09T00:00:00"/>
    <d v="1899-12-30T02:38:00"/>
    <s v="30-09-2023"/>
    <d v="1899-12-30T02:38:51"/>
    <s v="-"/>
    <s v="-"/>
    <s v="09-05-2023"/>
    <s v="05"/>
    <s v="2023"/>
    <x v="24"/>
  </r>
  <r>
    <s v="TKT587690"/>
    <x v="33"/>
    <s v="-"/>
    <s v="Technical"/>
    <s v="Network Problem"/>
    <s v="CUST54157"/>
    <s v="Open"/>
    <s v="20-03-2023"/>
    <d v="1899-12-30T11:36:42"/>
    <s v="-"/>
    <s v="-"/>
    <s v="-"/>
    <s v="-"/>
    <s v="20-03-2023"/>
    <s v="03"/>
    <s v="2023"/>
    <x v="24"/>
  </r>
  <r>
    <s v="TKT282787"/>
    <x v="5"/>
    <s v="-"/>
    <s v="Technical"/>
    <s v="Hardware Issue"/>
    <s v="CUST10150"/>
    <s v="In Progress"/>
    <d v="2024-03-07T00:00:00"/>
    <d v="1899-12-30T15:24:00"/>
    <s v="-"/>
    <s v="-"/>
    <s v="-"/>
    <s v="-"/>
    <s v="07-03-2024"/>
    <s v="03"/>
    <s v="2024"/>
    <x v="24"/>
  </r>
  <r>
    <s v="TKT598231"/>
    <x v="12"/>
    <s v="-"/>
    <s v="Billing"/>
    <s v="Refund Request"/>
    <s v="CUST56409"/>
    <s v="In Progress"/>
    <d v="2023-02-03T00:00:00"/>
    <d v="1899-12-30T19:26:00"/>
    <s v="-"/>
    <s v="-"/>
    <s v="-"/>
    <s v="-"/>
    <s v="03-02-2023"/>
    <s v="02"/>
    <s v="2023"/>
    <x v="24"/>
  </r>
  <r>
    <s v="TKT206689"/>
    <x v="23"/>
    <s v="-"/>
    <s v="Service"/>
    <s v="Service Upgrade"/>
    <s v="CUST89258"/>
    <s v="Open"/>
    <s v="21-09-2021"/>
    <d v="1899-12-30T19:11:16"/>
    <s v="-"/>
    <s v="-"/>
    <s v="-"/>
    <s v="-"/>
    <s v="21-09-2021"/>
    <s v="09"/>
    <s v="2021"/>
    <x v="24"/>
  </r>
  <r>
    <s v="TKT875671"/>
    <x v="27"/>
    <s v="-"/>
    <s v="Account"/>
    <s v="Login Issue"/>
    <s v="CUST54463"/>
    <s v="Open"/>
    <s v="24-01-2020"/>
    <d v="1899-12-30T04:04:27"/>
    <s v="-"/>
    <s v="-"/>
    <s v="-"/>
    <s v="-"/>
    <s v="24-01-2020"/>
    <s v="01"/>
    <s v="2020"/>
    <x v="24"/>
  </r>
  <r>
    <s v="TKT408383"/>
    <x v="4"/>
    <s v="-"/>
    <s v="Account"/>
    <s v="Password Reset"/>
    <s v="CUST35342"/>
    <s v="In Progress"/>
    <s v="26-10-2022"/>
    <d v="1899-12-30T05:31:24"/>
    <s v="-"/>
    <s v="-"/>
    <s v="-"/>
    <s v="-"/>
    <s v="26-10-2022"/>
    <s v="10"/>
    <s v="2022"/>
    <x v="24"/>
  </r>
  <r>
    <s v="TKT386982"/>
    <x v="4"/>
    <s v="28-02-2021 10:21:31"/>
    <s v="Account"/>
    <s v="Password Reset"/>
    <s v="CUST37426"/>
    <s v="Resolved"/>
    <s v="24-02-2021"/>
    <d v="1899-12-30T10:21:31"/>
    <s v="28-02-2021"/>
    <d v="1899-12-30T10:21:31"/>
    <s v="-"/>
    <s v="-"/>
    <s v="24-02-2021"/>
    <s v="02"/>
    <s v="2021"/>
    <x v="24"/>
  </r>
  <r>
    <s v="TKT622935"/>
    <x v="22"/>
    <s v="-"/>
    <s v="Account"/>
    <s v="Login Issue"/>
    <s v="CUST40369"/>
    <s v="In Progress"/>
    <s v="16-09-2021"/>
    <d v="1899-12-30T13:12:08"/>
    <s v="-"/>
    <s v="-"/>
    <s v="-"/>
    <s v="-"/>
    <s v="16-09-2021"/>
    <s v="09"/>
    <s v="2021"/>
    <x v="24"/>
  </r>
  <r>
    <s v="TKT824616"/>
    <x v="10"/>
    <s v="-"/>
    <s v="Account"/>
    <s v="Password Reset"/>
    <s v="CUST73166"/>
    <s v="In Progress"/>
    <s v="15-08-2020"/>
    <d v="1899-12-30T13:49:01"/>
    <s v="-"/>
    <s v="-"/>
    <s v="-"/>
    <s v="-"/>
    <s v="15-08-2020"/>
    <s v="08"/>
    <s v="2020"/>
    <x v="24"/>
  </r>
  <r>
    <s v="TKT356275"/>
    <x v="17"/>
    <s v="-"/>
    <s v="Service"/>
    <s v="Slow Service"/>
    <s v="CUST52599"/>
    <s v="Open"/>
    <s v="17-06-2024"/>
    <d v="1899-12-30T17:15:12"/>
    <s v="-"/>
    <s v="-"/>
    <s v="-"/>
    <s v="-"/>
    <s v="17-06-2024"/>
    <s v="06"/>
    <s v="2024"/>
    <x v="24"/>
  </r>
  <r>
    <s v="TKT184260"/>
    <x v="6"/>
    <s v="24-09-2023 07:06:23"/>
    <s v="Service"/>
    <s v="Service Outage"/>
    <s v="CUST39129"/>
    <s v="Resolved"/>
    <s v="14-09-2023"/>
    <d v="1899-12-30T07:06:23"/>
    <s v="24-09-2023"/>
    <d v="1899-12-30T07:06:23"/>
    <s v="-"/>
    <s v="-"/>
    <s v="14-09-2023"/>
    <s v="09"/>
    <s v="2023"/>
    <x v="24"/>
  </r>
  <r>
    <s v="TKT170326"/>
    <x v="4"/>
    <s v="-"/>
    <s v="Account"/>
    <s v="Password Reset"/>
    <s v="CUST97280"/>
    <s v="In Progress"/>
    <s v="23-07-2022"/>
    <d v="1899-12-30T04:48:19"/>
    <s v="-"/>
    <s v="-"/>
    <s v="-"/>
    <s v="-"/>
    <s v="23-07-2022"/>
    <s v="07"/>
    <s v="2022"/>
    <x v="24"/>
  </r>
  <r>
    <s v="TKT413601"/>
    <x v="21"/>
    <s v="17-09-2022 10:00:05"/>
    <s v="Technical"/>
    <s v="Network Problem"/>
    <s v="CUST40103"/>
    <s v="Resolved"/>
    <s v="13-09-2022"/>
    <d v="1899-12-30T10:00:05"/>
    <s v="17-09-2022"/>
    <d v="1899-12-30T10:00:05"/>
    <s v="-"/>
    <s v="-"/>
    <s v="13-09-2022"/>
    <s v="09"/>
    <s v="2022"/>
    <x v="24"/>
  </r>
  <r>
    <s v="TKT479450"/>
    <x v="9"/>
    <d v="2023-09-07T14:43:00"/>
    <s v="Technical"/>
    <s v="Hardware Issue"/>
    <s v="CUST52507"/>
    <s v="Resolved"/>
    <s v="29-06-2023"/>
    <d v="1899-12-30T14:43:56"/>
    <d v="2023-09-07T00:00:00"/>
    <d v="1899-12-30T14:43:00"/>
    <s v="-"/>
    <s v="-"/>
    <s v="29-06-2023"/>
    <s v="06"/>
    <s v="2023"/>
    <x v="24"/>
  </r>
  <r>
    <s v="TKT621152"/>
    <x v="35"/>
    <s v="-"/>
    <s v="Service"/>
    <s v="Service Upgrade"/>
    <s v="CUST69777"/>
    <s v="In Progress"/>
    <d v="2020-09-12T00:00:00"/>
    <d v="1899-12-30T15:12:00"/>
    <s v="-"/>
    <s v="-"/>
    <s v="-"/>
    <s v="-"/>
    <s v="12-09-2020"/>
    <s v="09"/>
    <s v="2020"/>
    <x v="24"/>
  </r>
  <r>
    <s v="TKT227740"/>
    <x v="30"/>
    <s v="-"/>
    <s v="Billing"/>
    <s v="Overcharge"/>
    <s v="CUST42847"/>
    <s v="Open"/>
    <s v="28-05-2020"/>
    <d v="1899-12-30T16:53:24"/>
    <s v="-"/>
    <s v="-"/>
    <s v="-"/>
    <s v="-"/>
    <s v="28-05-2020"/>
    <s v="05"/>
    <s v="2020"/>
    <x v="24"/>
  </r>
  <r>
    <s v="TKT614462"/>
    <x v="29"/>
    <s v="21-09-2021 12:08:14"/>
    <s v="Service"/>
    <s v="Service Upgrade"/>
    <s v="CUST69766"/>
    <s v="Resolved"/>
    <s v="27-08-2021"/>
    <d v="1899-12-30T12:08:14"/>
    <s v="21-09-2021"/>
    <d v="1899-12-30T12:08:14"/>
    <s v="-"/>
    <s v="-"/>
    <s v="27-08-2021"/>
    <s v="08"/>
    <s v="2021"/>
    <x v="24"/>
  </r>
  <r>
    <s v="TKT892134"/>
    <x v="8"/>
    <s v="-"/>
    <s v="Technical"/>
    <s v="Network Problem"/>
    <s v="CUST83751"/>
    <s v="Open"/>
    <d v="2020-12-04T00:00:00"/>
    <d v="1899-12-30T14:46:00"/>
    <s v="-"/>
    <s v="-"/>
    <s v="-"/>
    <s v="-"/>
    <s v="04-12-2020"/>
    <s v="12"/>
    <s v="2020"/>
    <x v="24"/>
  </r>
  <r>
    <s v="TKT898917"/>
    <x v="2"/>
    <s v="-"/>
    <s v="Billing"/>
    <s v="Overcharge"/>
    <s v="CUST63976"/>
    <s v="In Progress"/>
    <s v="25-10-2024"/>
    <d v="1899-12-30T02:14:16"/>
    <s v="-"/>
    <s v="-"/>
    <s v="-"/>
    <s v="-"/>
    <s v="25-10-2024"/>
    <s v="10"/>
    <s v="2024"/>
    <x v="24"/>
  </r>
  <r>
    <s v="TKT916897"/>
    <x v="3"/>
    <s v="30-08-2022 21:57:45"/>
    <s v="Account"/>
    <s v="Account Suspension"/>
    <s v="CUST58712"/>
    <s v="Resolved"/>
    <s v="26-08-2022"/>
    <d v="1899-12-30T21:57:45"/>
    <s v="30-08-2022"/>
    <d v="1899-12-30T21:57:45"/>
    <s v="-"/>
    <s v="-"/>
    <s v="26-08-2022"/>
    <s v="08"/>
    <s v="2022"/>
    <x v="24"/>
  </r>
  <r>
    <s v="TKT876953"/>
    <x v="1"/>
    <s v="17-07-2020 16:33:33"/>
    <s v="Billing"/>
    <s v="Refund Request"/>
    <s v="CUST47074"/>
    <s v="Resolved"/>
    <s v="21-06-2020"/>
    <d v="1899-12-30T16:33:33"/>
    <s v="17-07-2020"/>
    <d v="1899-12-30T16:33:33"/>
    <s v="-"/>
    <s v="-"/>
    <s v="21-06-2020"/>
    <s v="06"/>
    <s v="2020"/>
    <x v="24"/>
  </r>
  <r>
    <s v="TKT325004"/>
    <x v="22"/>
    <s v="-"/>
    <s v="Account"/>
    <s v="Login Issue"/>
    <s v="CUST11494"/>
    <s v="In Progress"/>
    <d v="2022-08-10T00:00:00"/>
    <d v="1899-12-30T22:15:00"/>
    <s v="-"/>
    <s v="-"/>
    <s v="-"/>
    <s v="-"/>
    <s v="10-08-2022"/>
    <s v="08"/>
    <s v="2022"/>
    <x v="24"/>
  </r>
  <r>
    <s v="TKT913855"/>
    <x v="26"/>
    <s v="23-11-2022 21:09:18"/>
    <s v="Technical"/>
    <s v="Software Bug"/>
    <s v="CUST63649"/>
    <s v="Resolved"/>
    <d v="2022-05-11T00:00:00"/>
    <d v="1899-12-30T21:09:00"/>
    <s v="23-11-2022"/>
    <d v="1899-12-30T21:09:18"/>
    <s v="-"/>
    <s v="-"/>
    <s v="11-05-2022"/>
    <s v="05"/>
    <s v="2022"/>
    <x v="24"/>
  </r>
  <r>
    <s v="TKT922261"/>
    <x v="11"/>
    <s v="-"/>
    <s v="Billing"/>
    <s v="Overcharge"/>
    <s v="CUST44355"/>
    <s v="Open"/>
    <s v="23-03-2024"/>
    <d v="1899-12-30T19:21:04"/>
    <s v="-"/>
    <s v="-"/>
    <s v="-"/>
    <s v="-"/>
    <s v="23-03-2024"/>
    <s v="03"/>
    <s v="2024"/>
    <x v="24"/>
  </r>
  <r>
    <s v="TKT299506"/>
    <x v="34"/>
    <s v="-"/>
    <s v="Technical"/>
    <s v="Hardware Issue"/>
    <s v="CUST85363"/>
    <s v="Open"/>
    <d v="2021-07-01T00:00:00"/>
    <d v="1899-12-30T12:24:00"/>
    <s v="-"/>
    <s v="-"/>
    <s v="-"/>
    <s v="-"/>
    <s v="01-07-2021"/>
    <s v="07"/>
    <s v="2021"/>
    <x v="24"/>
  </r>
  <r>
    <s v="TKT852914"/>
    <x v="20"/>
    <s v="13-08-2022 17:50:21"/>
    <s v="Billing"/>
    <s v="Payment Failure"/>
    <s v="CUST33696"/>
    <s v="Resolved"/>
    <d v="2022-06-08T00:00:00"/>
    <d v="1899-12-30T17:50:00"/>
    <s v="13-08-2022"/>
    <d v="1899-12-30T17:50:21"/>
    <s v="-"/>
    <s v="-"/>
    <s v="08-06-2022"/>
    <s v="06"/>
    <s v="2022"/>
    <x v="24"/>
  </r>
  <r>
    <s v="TKT947488"/>
    <x v="16"/>
    <s v="-"/>
    <s v="Account"/>
    <s v="Login Issue"/>
    <s v="CUST32884"/>
    <s v="In Progress"/>
    <s v="20-04-2023"/>
    <d v="1899-12-30T20:23:53"/>
    <s v="-"/>
    <s v="-"/>
    <s v="-"/>
    <s v="-"/>
    <s v="20-04-2023"/>
    <s v="04"/>
    <s v="2023"/>
    <x v="24"/>
  </r>
  <r>
    <s v="TKT568715"/>
    <x v="30"/>
    <s v="-"/>
    <s v="Billing"/>
    <s v="Overcharge"/>
    <s v="CUST25860"/>
    <s v="In Progress"/>
    <s v="25-12-2024"/>
    <d v="1899-12-30T14:20:11"/>
    <s v="-"/>
    <s v="-"/>
    <s v="-"/>
    <s v="-"/>
    <s v="25-12-2024"/>
    <s v="12"/>
    <s v="2024"/>
    <x v="24"/>
  </r>
  <r>
    <s v="TKT462952"/>
    <x v="22"/>
    <s v="-"/>
    <s v="Account"/>
    <s v="Login Issue"/>
    <s v="CUST44070"/>
    <s v="Open"/>
    <s v="27-03-2024"/>
    <d v="1899-12-30T16:53:42"/>
    <s v="-"/>
    <s v="-"/>
    <s v="-"/>
    <s v="-"/>
    <s v="27-03-2024"/>
    <s v="03"/>
    <s v="2024"/>
    <x v="24"/>
  </r>
  <r>
    <s v="TKT321965"/>
    <x v="13"/>
    <s v="-"/>
    <s v="Account"/>
    <s v="Account Suspension"/>
    <s v="CUST41539"/>
    <s v="In Progress"/>
    <s v="15-08-2024"/>
    <d v="1899-12-30T03:51:50"/>
    <s v="-"/>
    <s v="-"/>
    <s v="-"/>
    <s v="-"/>
    <s v="15-08-2024"/>
    <s v="08"/>
    <s v="2024"/>
    <x v="24"/>
  </r>
  <r>
    <s v="TKT126665"/>
    <x v="11"/>
    <s v="-"/>
    <s v="Billing"/>
    <s v="Overcharge"/>
    <s v="CUST96136"/>
    <s v="Open"/>
    <s v="25-04-2023"/>
    <d v="1899-12-30T16:31:19"/>
    <s v="-"/>
    <s v="-"/>
    <s v="-"/>
    <s v="-"/>
    <s v="25-04-2023"/>
    <s v="04"/>
    <s v="2023"/>
    <x v="24"/>
  </r>
  <r>
    <s v="TKT233127"/>
    <x v="33"/>
    <s v="-"/>
    <s v="Technical"/>
    <s v="Network Problem"/>
    <s v="CUST85879"/>
    <s v="In Progress"/>
    <d v="2020-05-06T00:00:00"/>
    <d v="1899-12-30T23:12:00"/>
    <s v="-"/>
    <s v="-"/>
    <s v="-"/>
    <s v="-"/>
    <s v="06-05-2020"/>
    <s v="05"/>
    <s v="2020"/>
    <x v="24"/>
  </r>
  <r>
    <s v="TKT668044"/>
    <x v="7"/>
    <d v="2020-08-09T18:49:00"/>
    <s v="Technical"/>
    <s v="Software Bug"/>
    <s v="CUST29148"/>
    <s v="Resolved"/>
    <d v="2020-02-09T00:00:00"/>
    <d v="1899-12-30T18:49:00"/>
    <d v="2020-08-09T00:00:00"/>
    <d v="1899-12-30T18:49:00"/>
    <s v="-"/>
    <s v="-"/>
    <s v="09-02-2020"/>
    <s v="02"/>
    <s v="2020"/>
    <x v="24"/>
  </r>
  <r>
    <s v="TKT612406"/>
    <x v="32"/>
    <d v="2024-07-07T05:01:00"/>
    <s v="Technical"/>
    <s v="Software Bug"/>
    <s v="CUST53318"/>
    <s v="Resolved"/>
    <d v="2024-01-07T00:00:00"/>
    <d v="1899-12-30T05:01:00"/>
    <d v="2024-07-07T00:00:00"/>
    <d v="1899-12-30T05:01:00"/>
    <s v="-"/>
    <s v="-"/>
    <s v="07-01-2024"/>
    <s v="01"/>
    <s v="2024"/>
    <x v="24"/>
  </r>
  <r>
    <s v="TKT542945"/>
    <x v="28"/>
    <s v="-"/>
    <s v="Billing"/>
    <s v="Payment Failure"/>
    <s v="CUST83711"/>
    <s v="Open"/>
    <s v="27-03-2022"/>
    <d v="1899-12-30T10:46:09"/>
    <s v="-"/>
    <s v="-"/>
    <s v="-"/>
    <s v="-"/>
    <s v="27-03-2022"/>
    <s v="03"/>
    <s v="2022"/>
    <x v="24"/>
  </r>
  <r>
    <s v="TKT413610"/>
    <x v="31"/>
    <s v="-"/>
    <s v="Billing"/>
    <s v="Refund Request"/>
    <s v="CUST66944"/>
    <s v="Open"/>
    <d v="2021-01-07T00:00:00"/>
    <d v="1899-12-30T10:18:00"/>
    <s v="-"/>
    <s v="-"/>
    <s v="-"/>
    <s v="-"/>
    <s v="07-01-2021"/>
    <s v="01"/>
    <s v="2021"/>
    <x v="24"/>
  </r>
  <r>
    <s v="TKT542347"/>
    <x v="7"/>
    <s v="24-11-2020 01:38:35"/>
    <s v="Technical"/>
    <s v="Software Bug"/>
    <s v="CUST29525"/>
    <s v="Resolved"/>
    <s v="13-11-2020"/>
    <d v="1899-12-30T01:38:35"/>
    <s v="24-11-2020"/>
    <d v="1899-12-30T01:38:35"/>
    <s v="-"/>
    <s v="-"/>
    <s v="13-11-2020"/>
    <s v="11"/>
    <s v="2020"/>
    <x v="24"/>
  </r>
  <r>
    <s v="TKT243823"/>
    <x v="4"/>
    <s v="-"/>
    <s v="Account"/>
    <s v="Password Reset"/>
    <s v="CUST47644"/>
    <s v="Open"/>
    <s v="13-10-2021"/>
    <d v="1899-12-30T00:01:34"/>
    <s v="-"/>
    <s v="-"/>
    <s v="-"/>
    <s v="-"/>
    <s v="13-10-2021"/>
    <s v="10"/>
    <s v="2021"/>
    <x v="24"/>
  </r>
  <r>
    <s v="TKT688971"/>
    <x v="25"/>
    <d v="2020-07-04T14:52:00"/>
    <s v="Service"/>
    <s v="Slow Service"/>
    <s v="CUST30160"/>
    <s v="Resolved"/>
    <d v="2020-08-03T00:00:00"/>
    <d v="1899-12-30T14:52:00"/>
    <d v="2020-07-04T00:00:00"/>
    <d v="1899-12-30T14:52:00"/>
    <s v="-"/>
    <s v="-"/>
    <s v="03-08-2020"/>
    <s v="08"/>
    <s v="2020"/>
    <x v="24"/>
  </r>
  <r>
    <s v="TKT206334"/>
    <x v="22"/>
    <s v="-"/>
    <s v="Account"/>
    <s v="Login Issue"/>
    <s v="CUST75863"/>
    <s v="In Progress"/>
    <s v="16-03-2023"/>
    <d v="1899-12-30T19:24:59"/>
    <s v="-"/>
    <s v="-"/>
    <s v="-"/>
    <s v="-"/>
    <s v="16-03-2023"/>
    <s v="03"/>
    <s v="2023"/>
    <x v="24"/>
  </r>
  <r>
    <s v="TKT573228"/>
    <x v="30"/>
    <s v="-"/>
    <s v="Billing"/>
    <s v="Overcharge"/>
    <s v="CUST10534"/>
    <s v="In Progress"/>
    <s v="24-09-2024"/>
    <d v="1899-12-30T23:41:29"/>
    <s v="-"/>
    <s v="-"/>
    <s v="-"/>
    <s v="-"/>
    <s v="24-09-2024"/>
    <s v="09"/>
    <s v="2024"/>
    <x v="24"/>
  </r>
  <r>
    <s v="TKT393159"/>
    <x v="11"/>
    <s v="25-08-2022 01:32:04"/>
    <s v="Billing"/>
    <s v="Overcharge"/>
    <s v="CUST76352"/>
    <s v="Resolved"/>
    <s v="15-08-2022"/>
    <d v="1899-12-30T01:32:04"/>
    <s v="25-08-2022"/>
    <d v="1899-12-30T01:32:04"/>
    <s v="-"/>
    <s v="-"/>
    <s v="15-08-2022"/>
    <s v="08"/>
    <s v="2022"/>
    <x v="24"/>
  </r>
  <r>
    <s v="TKT247204"/>
    <x v="12"/>
    <d v="2022-06-04T21:17:00"/>
    <s v="Billing"/>
    <s v="Refund Request"/>
    <s v="CUST28800"/>
    <s v="Resolved"/>
    <s v="31-03-2022"/>
    <d v="1899-12-30T21:17:46"/>
    <d v="2022-06-04T00:00:00"/>
    <d v="1899-12-30T21:17:00"/>
    <s v="-"/>
    <s v="-"/>
    <s v="31-03-2022"/>
    <s v="03"/>
    <s v="2022"/>
    <x v="24"/>
  </r>
  <r>
    <s v="TKT235638"/>
    <x v="3"/>
    <s v="-"/>
    <s v="Account"/>
    <s v="Account Suspension"/>
    <s v="CUST60215"/>
    <s v="Open"/>
    <s v="20-11-2023"/>
    <d v="1899-12-30T22:58:25"/>
    <s v="-"/>
    <s v="-"/>
    <s v="-"/>
    <s v="-"/>
    <s v="20-11-2023"/>
    <s v="11"/>
    <s v="2023"/>
    <x v="24"/>
  </r>
  <r>
    <s v="TKT450908"/>
    <x v="35"/>
    <s v="-"/>
    <s v="Service"/>
    <s v="Service Upgrade"/>
    <s v="CUST27312"/>
    <s v="In Progress"/>
    <d v="2024-11-07T00:00:00"/>
    <d v="1899-12-30T23:03:00"/>
    <s v="-"/>
    <s v="-"/>
    <s v="-"/>
    <s v="-"/>
    <s v="07-11-2024"/>
    <s v="11"/>
    <s v="2024"/>
    <x v="24"/>
  </r>
  <r>
    <s v="TKT960599"/>
    <x v="0"/>
    <d v="2020-03-05T22:56:00"/>
    <s v="Service"/>
    <s v="Service Outage"/>
    <s v="CUST85458"/>
    <s v="Resolved"/>
    <d v="2020-07-04T00:00:00"/>
    <d v="1899-12-30T22:56:00"/>
    <d v="2020-03-05T00:00:00"/>
    <d v="1899-12-30T22:56:00"/>
    <s v="-"/>
    <s v="-"/>
    <s v="04-07-2020"/>
    <s v="07"/>
    <s v="2020"/>
    <x v="24"/>
  </r>
  <r>
    <s v="TKT912005"/>
    <x v="11"/>
    <s v="29-08-2021 15:04:48"/>
    <s v="Billing"/>
    <s v="Overcharge"/>
    <s v="CUST55417"/>
    <s v="Resolved"/>
    <d v="2021-10-08T00:00:00"/>
    <d v="1899-12-30T15:04:00"/>
    <s v="29-08-2021"/>
    <d v="1899-12-30T15:04:48"/>
    <s v="-"/>
    <s v="-"/>
    <s v="08-10-2021"/>
    <s v="10"/>
    <s v="2021"/>
    <x v="24"/>
  </r>
  <r>
    <s v="TKT153031"/>
    <x v="5"/>
    <s v="-"/>
    <s v="Technical"/>
    <s v="Hardware Issue"/>
    <s v="CUST48756"/>
    <s v="Open"/>
    <d v="2024-06-05T00:00:00"/>
    <d v="1899-12-30T02:04:00"/>
    <s v="-"/>
    <s v="-"/>
    <s v="-"/>
    <s v="-"/>
    <s v="05-06-2024"/>
    <s v="06"/>
    <s v="2024"/>
    <x v="24"/>
  </r>
  <r>
    <s v="TKT666178"/>
    <x v="34"/>
    <s v="-"/>
    <s v="Technical"/>
    <s v="Hardware Issue"/>
    <s v="CUST62882"/>
    <s v="Open"/>
    <s v="23-02-2022"/>
    <d v="1899-12-30T08:56:08"/>
    <s v="-"/>
    <s v="-"/>
    <s v="-"/>
    <s v="-"/>
    <s v="23-02-2022"/>
    <s v="02"/>
    <s v="2022"/>
    <x v="24"/>
  </r>
  <r>
    <s v="TKT770952"/>
    <x v="34"/>
    <s v="-"/>
    <s v="Technical"/>
    <s v="Hardware Issue"/>
    <s v="CUST73764"/>
    <s v="In Progress"/>
    <s v="25-11-2020"/>
    <d v="1899-12-30T14:47:32"/>
    <s v="-"/>
    <s v="-"/>
    <s v="-"/>
    <s v="-"/>
    <s v="25-11-2020"/>
    <s v="11"/>
    <s v="2020"/>
    <x v="24"/>
  </r>
  <r>
    <s v="TKT461665"/>
    <x v="27"/>
    <s v="31-10-2021 20:42:59"/>
    <s v="Account"/>
    <s v="Login Issue"/>
    <s v="CUST79229"/>
    <s v="Resolved"/>
    <d v="2021-06-10T00:00:00"/>
    <d v="1899-12-30T20:42:00"/>
    <s v="31-10-2021"/>
    <d v="1899-12-30T20:42:59"/>
    <s v="-"/>
    <s v="-"/>
    <s v="10-06-2021"/>
    <s v="06"/>
    <s v="2021"/>
    <x v="24"/>
  </r>
  <r>
    <s v="TKT226045"/>
    <x v="13"/>
    <s v="18-06-2021 19:03:04"/>
    <s v="Account"/>
    <s v="Account Suspension"/>
    <s v="CUST90463"/>
    <s v="Resolved"/>
    <s v="30-05-2021"/>
    <d v="1899-12-30T19:03:04"/>
    <s v="18-06-2021"/>
    <d v="1899-12-30T19:03:04"/>
    <s v="-"/>
    <s v="-"/>
    <s v="30-05-2021"/>
    <s v="05"/>
    <s v="2021"/>
    <x v="24"/>
  </r>
  <r>
    <s v="TKT371727"/>
    <x v="8"/>
    <s v="-"/>
    <s v="Technical"/>
    <s v="Network Problem"/>
    <s v="CUST42881"/>
    <s v="Open"/>
    <d v="2020-06-11T00:00:00"/>
    <d v="1899-12-30T17:41:00"/>
    <s v="-"/>
    <s v="-"/>
    <s v="-"/>
    <s v="-"/>
    <s v="11-06-2020"/>
    <s v="06"/>
    <s v="2020"/>
    <x v="24"/>
  </r>
  <r>
    <s v="TKT413716"/>
    <x v="7"/>
    <s v="-"/>
    <s v="Technical"/>
    <s v="Software Bug"/>
    <s v="CUST93439"/>
    <s v="Open"/>
    <s v="23-05-2022"/>
    <d v="1899-12-30T02:05:46"/>
    <s v="-"/>
    <s v="-"/>
    <s v="-"/>
    <s v="-"/>
    <s v="23-05-2022"/>
    <s v="05"/>
    <s v="2022"/>
    <x v="24"/>
  </r>
  <r>
    <s v="TKT329820"/>
    <x v="13"/>
    <s v="-"/>
    <s v="Account"/>
    <s v="Account Suspension"/>
    <s v="CUST53477"/>
    <s v="In Progress"/>
    <d v="2023-06-10T00:00:00"/>
    <d v="1899-12-30T05:25:00"/>
    <s v="-"/>
    <s v="-"/>
    <s v="-"/>
    <s v="-"/>
    <s v="10-06-2023"/>
    <s v="06"/>
    <s v="2023"/>
    <x v="24"/>
  </r>
  <r>
    <s v="TKT797328"/>
    <x v="26"/>
    <s v="-"/>
    <s v="Technical"/>
    <s v="Software Bug"/>
    <s v="CUST83267"/>
    <s v="Open"/>
    <d v="2020-01-01T00:00:00"/>
    <d v="1899-12-30T21:34:00"/>
    <s v="-"/>
    <s v="-"/>
    <s v="-"/>
    <s v="-"/>
    <s v="01-01-2020"/>
    <s v="01"/>
    <s v="2020"/>
    <x v="24"/>
  </r>
  <r>
    <s v="TKT949295"/>
    <x v="32"/>
    <s v="29-03-2024 23:23:54"/>
    <s v="Technical"/>
    <s v="Software Bug"/>
    <s v="CUST25993"/>
    <s v="Resolved"/>
    <s v="14-03-2024"/>
    <d v="1899-12-30T23:23:54"/>
    <s v="29-03-2024"/>
    <d v="1899-12-30T23:23:54"/>
    <s v="-"/>
    <s v="-"/>
    <s v="14-03-2024"/>
    <s v="03"/>
    <s v="2024"/>
    <x v="24"/>
  </r>
  <r>
    <s v="TKT151055"/>
    <x v="15"/>
    <s v="-"/>
    <s v="Account"/>
    <s v="Account Suspension"/>
    <s v="CUST63802"/>
    <s v="In Progress"/>
    <d v="2023-09-08T00:00:00"/>
    <d v="1899-12-30T07:50:00"/>
    <s v="-"/>
    <s v="-"/>
    <s v="-"/>
    <s v="-"/>
    <s v="08-09-2023"/>
    <s v="09"/>
    <s v="2023"/>
    <x v="24"/>
  </r>
  <r>
    <s v="TKT804127"/>
    <x v="27"/>
    <d v="2021-06-08T05:28:00"/>
    <s v="Account"/>
    <s v="Login Issue"/>
    <s v="CUST43655"/>
    <s v="Resolved"/>
    <d v="2021-04-08T00:00:00"/>
    <d v="1899-12-30T05:28:00"/>
    <d v="2021-06-08T00:00:00"/>
    <d v="1899-12-30T05:28:00"/>
    <s v="-"/>
    <s v="-"/>
    <s v="08-04-2021"/>
    <s v="04"/>
    <s v="2021"/>
    <x v="24"/>
  </r>
  <r>
    <s v="TKT464028"/>
    <x v="27"/>
    <s v="15-11-2024 09:11:38"/>
    <s v="Account"/>
    <s v="Login Issue"/>
    <s v="CUST14966"/>
    <s v="Resolved"/>
    <d v="2024-11-11T00:00:00"/>
    <d v="1899-12-30T09:11:00"/>
    <s v="15-11-2024"/>
    <d v="1899-12-30T09:11:38"/>
    <s v="-"/>
    <s v="-"/>
    <s v="11-11-2024"/>
    <s v="11"/>
    <s v="2024"/>
    <x v="24"/>
  </r>
  <r>
    <s v="TKT388778"/>
    <x v="26"/>
    <s v="24-08-2023 07:51:38"/>
    <s v="Technical"/>
    <s v="Software Bug"/>
    <s v="CUST37927"/>
    <s v="Resolved"/>
    <s v="30-07-2023"/>
    <d v="1899-12-30T07:51:38"/>
    <s v="24-08-2023"/>
    <d v="1899-12-30T07:51:38"/>
    <s v="-"/>
    <s v="-"/>
    <s v="30-07-2023"/>
    <s v="07"/>
    <s v="2023"/>
    <x v="24"/>
  </r>
  <r>
    <s v="TKT550530"/>
    <x v="19"/>
    <s v="-"/>
    <s v="Billing"/>
    <s v="Payment Failure"/>
    <s v="CUST85989"/>
    <s v="Open"/>
    <s v="31-07-2024"/>
    <d v="1899-12-30T05:55:17"/>
    <s v="-"/>
    <s v="-"/>
    <s v="-"/>
    <s v="-"/>
    <s v="31-07-2024"/>
    <s v="07"/>
    <s v="2024"/>
    <x v="24"/>
  </r>
  <r>
    <s v="TKT874664"/>
    <x v="0"/>
    <s v="-"/>
    <s v="Service"/>
    <s v="Service Outage"/>
    <s v="CUST72386"/>
    <s v="Open"/>
    <s v="21-10-2023"/>
    <d v="1899-12-30T19:13:18"/>
    <s v="-"/>
    <s v="-"/>
    <s v="-"/>
    <s v="-"/>
    <s v="21-10-2023"/>
    <s v="10"/>
    <s v="2023"/>
    <x v="24"/>
  </r>
  <r>
    <s v="TKT350779"/>
    <x v="12"/>
    <s v="-"/>
    <s v="Billing"/>
    <s v="Refund Request"/>
    <s v="CUST75936"/>
    <s v="In Progress"/>
    <s v="23-07-2020"/>
    <d v="1899-12-30T07:59:47"/>
    <s v="-"/>
    <s v="-"/>
    <s v="-"/>
    <s v="-"/>
    <s v="23-07-2020"/>
    <s v="07"/>
    <s v="2020"/>
    <x v="24"/>
  </r>
  <r>
    <s v="TKT484294"/>
    <x v="5"/>
    <s v="-"/>
    <s v="Technical"/>
    <s v="Hardware Issue"/>
    <s v="CUST91230"/>
    <s v="Open"/>
    <s v="19-07-2024"/>
    <d v="1899-12-30T21:13:12"/>
    <s v="-"/>
    <s v="-"/>
    <s v="-"/>
    <s v="-"/>
    <s v="19-07-2024"/>
    <s v="07"/>
    <s v="2024"/>
    <x v="24"/>
  </r>
  <r>
    <s v="TKT497394"/>
    <x v="11"/>
    <s v="-"/>
    <s v="Billing"/>
    <s v="Overcharge"/>
    <s v="CUST28182"/>
    <s v="Open"/>
    <s v="17-08-2022"/>
    <d v="1899-12-30T07:21:01"/>
    <s v="-"/>
    <s v="-"/>
    <s v="-"/>
    <s v="-"/>
    <s v="17-08-2022"/>
    <s v="08"/>
    <s v="2022"/>
    <x v="24"/>
  </r>
  <r>
    <s v="TKT757434"/>
    <x v="11"/>
    <s v="-"/>
    <s v="Billing"/>
    <s v="Overcharge"/>
    <s v="CUST40733"/>
    <s v="In Progress"/>
    <s v="22-10-2024"/>
    <d v="1899-12-30T09:19:59"/>
    <s v="-"/>
    <s v="-"/>
    <s v="-"/>
    <s v="-"/>
    <s v="22-10-2024"/>
    <s v="10"/>
    <s v="2024"/>
    <x v="24"/>
  </r>
  <r>
    <s v="TKT697226"/>
    <x v="26"/>
    <s v="-"/>
    <s v="Technical"/>
    <s v="Software Bug"/>
    <s v="CUST92882"/>
    <s v="Open"/>
    <s v="14-12-2024"/>
    <d v="1899-12-30T00:04:48"/>
    <s v="-"/>
    <s v="-"/>
    <s v="-"/>
    <s v="-"/>
    <s v="14-12-2024"/>
    <s v="12"/>
    <s v="2024"/>
    <x v="24"/>
  </r>
  <r>
    <s v="TKT177893"/>
    <x v="30"/>
    <s v="-"/>
    <s v="Billing"/>
    <s v="Overcharge"/>
    <s v="CUST32460"/>
    <s v="In Progress"/>
    <d v="2020-06-05T00:00:00"/>
    <d v="1899-12-30T04:44:00"/>
    <s v="-"/>
    <s v="-"/>
    <s v="-"/>
    <s v="-"/>
    <s v="05-06-2020"/>
    <s v="06"/>
    <s v="2020"/>
    <x v="24"/>
  </r>
  <r>
    <s v="TKT173586"/>
    <x v="18"/>
    <s v="-"/>
    <s v="Account"/>
    <s v="Password Reset"/>
    <s v="CUST57601"/>
    <s v="Open"/>
    <d v="2021-03-05T00:00:00"/>
    <d v="1899-12-30T08:53:00"/>
    <s v="-"/>
    <s v="-"/>
    <s v="-"/>
    <s v="-"/>
    <s v="05-03-2021"/>
    <s v="03"/>
    <s v="2021"/>
    <x v="24"/>
  </r>
  <r>
    <s v="TKT657535"/>
    <x v="7"/>
    <s v="-"/>
    <s v="Technical"/>
    <s v="Software Bug"/>
    <s v="CUST71261"/>
    <s v="In Progress"/>
    <s v="27-10-2022"/>
    <d v="1899-12-30T22:08:27"/>
    <s v="-"/>
    <s v="-"/>
    <s v="-"/>
    <s v="-"/>
    <s v="27-10-2022"/>
    <s v="10"/>
    <s v="2022"/>
    <x v="24"/>
  </r>
  <r>
    <s v="TKT565868"/>
    <x v="35"/>
    <s v="-"/>
    <s v="Service"/>
    <s v="Service Upgrade"/>
    <s v="CUST11589"/>
    <s v="In Progress"/>
    <s v="22-05-2021"/>
    <d v="1899-12-30T19:01:13"/>
    <s v="-"/>
    <s v="-"/>
    <s v="-"/>
    <s v="-"/>
    <s v="22-05-2021"/>
    <s v="05"/>
    <s v="2021"/>
    <x v="24"/>
  </r>
  <r>
    <s v="TKT387901"/>
    <x v="11"/>
    <s v="-"/>
    <s v="Billing"/>
    <s v="Overcharge"/>
    <s v="CUST78146"/>
    <s v="In Progress"/>
    <s v="13-02-2020"/>
    <d v="1899-12-30T02:32:27"/>
    <s v="-"/>
    <s v="-"/>
    <s v="-"/>
    <s v="-"/>
    <s v="13-02-2020"/>
    <s v="02"/>
    <s v="2020"/>
    <x v="24"/>
  </r>
  <r>
    <s v="TKT508329"/>
    <x v="27"/>
    <s v="-"/>
    <s v="Account"/>
    <s v="Login Issue"/>
    <s v="CUST71963"/>
    <s v="Open"/>
    <s v="30-09-2020"/>
    <d v="1899-12-30T04:55:17"/>
    <s v="-"/>
    <s v="-"/>
    <s v="-"/>
    <s v="-"/>
    <s v="30-09-2020"/>
    <s v="09"/>
    <s v="2020"/>
    <x v="24"/>
  </r>
  <r>
    <s v="TKT863017"/>
    <x v="17"/>
    <s v="26-03-2021 21:22:20"/>
    <s v="Service"/>
    <s v="Slow Service"/>
    <s v="CUST26932"/>
    <s v="Resolved"/>
    <s v="24-02-2021"/>
    <d v="1899-12-30T21:22:20"/>
    <s v="26-03-2021"/>
    <d v="1899-12-30T21:22:20"/>
    <s v="-"/>
    <s v="-"/>
    <s v="24-02-2021"/>
    <s v="02"/>
    <s v="2021"/>
    <x v="24"/>
  </r>
  <r>
    <s v="TKT653690"/>
    <x v="7"/>
    <d v="2021-07-09T17:43:00"/>
    <s v="Technical"/>
    <s v="Software Bug"/>
    <s v="CUST97233"/>
    <s v="Resolved"/>
    <d v="2021-04-09T00:00:00"/>
    <d v="1899-12-30T17:43:00"/>
    <d v="2021-07-09T00:00:00"/>
    <d v="1899-12-30T17:43:00"/>
    <s v="-"/>
    <s v="-"/>
    <s v="09-04-2021"/>
    <s v="04"/>
    <s v="2021"/>
    <x v="24"/>
  </r>
  <r>
    <s v="TKT386318"/>
    <x v="11"/>
    <s v="-"/>
    <s v="Billing"/>
    <s v="Overcharge"/>
    <s v="CUST64228"/>
    <s v="Open"/>
    <s v="22-02-2020"/>
    <d v="1899-12-30T23:31:20"/>
    <s v="-"/>
    <s v="-"/>
    <s v="-"/>
    <s v="-"/>
    <s v="22-02-2020"/>
    <s v="02"/>
    <s v="2020"/>
    <x v="24"/>
  </r>
  <r>
    <s v="TKT783062"/>
    <x v="16"/>
    <s v="21-06-2021 10:08:49"/>
    <s v="Account"/>
    <s v="Login Issue"/>
    <s v="CUST90950"/>
    <s v="Resolved"/>
    <d v="2021-07-06T00:00:00"/>
    <d v="1899-12-30T10:08:00"/>
    <s v="21-06-2021"/>
    <d v="1899-12-30T10:08:49"/>
    <s v="-"/>
    <s v="-"/>
    <s v="06-07-2021"/>
    <s v="07"/>
    <s v="2021"/>
    <x v="24"/>
  </r>
  <r>
    <s v="TKT817587"/>
    <x v="20"/>
    <d v="2022-04-07T08:19:00"/>
    <s v="Billing"/>
    <s v="Payment Failure"/>
    <s v="CUST11519"/>
    <s v="Resolved"/>
    <s v="22-06-2022"/>
    <d v="1899-12-30T08:19:14"/>
    <d v="2022-04-07T00:00:00"/>
    <d v="1899-12-30T08:19:00"/>
    <s v="-"/>
    <s v="-"/>
    <s v="22-06-2022"/>
    <s v="06"/>
    <s v="2022"/>
    <x v="24"/>
  </r>
  <r>
    <s v="TKT770448"/>
    <x v="1"/>
    <s v="-"/>
    <s v="Billing"/>
    <s v="Refund Request"/>
    <s v="CUST12546"/>
    <s v="In Progress"/>
    <d v="2020-07-04T00:00:00"/>
    <d v="1899-12-30T14:42:00"/>
    <s v="-"/>
    <s v="-"/>
    <s v="-"/>
    <s v="-"/>
    <s v="04-07-2020"/>
    <s v="07"/>
    <s v="2020"/>
    <x v="24"/>
  </r>
  <r>
    <s v="TKT902688"/>
    <x v="6"/>
    <s v="-"/>
    <s v="Service"/>
    <s v="Service Outage"/>
    <s v="CUST69932"/>
    <s v="Open"/>
    <d v="2024-06-08T00:00:00"/>
    <d v="1899-12-30T19:23:00"/>
    <s v="-"/>
    <s v="-"/>
    <s v="-"/>
    <s v="-"/>
    <s v="08-06-2024"/>
    <s v="06"/>
    <s v="2024"/>
    <x v="24"/>
  </r>
  <r>
    <s v="TKT934020"/>
    <x v="29"/>
    <s v="20-07-2021 08:30:56"/>
    <s v="Service"/>
    <s v="Service Upgrade"/>
    <s v="CUST98246"/>
    <s v="Resolved"/>
    <s v="16-07-2021"/>
    <d v="1899-12-30T08:30:56"/>
    <s v="20-07-2021"/>
    <d v="1899-12-30T08:30:56"/>
    <s v="-"/>
    <s v="-"/>
    <s v="16-07-2021"/>
    <s v="07"/>
    <s v="2021"/>
    <x v="24"/>
  </r>
  <r>
    <s v="TKT178938"/>
    <x v="32"/>
    <d v="2022-03-05T22:33:00"/>
    <s v="Technical"/>
    <s v="Software Bug"/>
    <s v="CUST96664"/>
    <s v="Resolved"/>
    <d v="2022-11-04T00:00:00"/>
    <d v="1899-12-30T22:33:00"/>
    <d v="2022-03-05T00:00:00"/>
    <d v="1899-12-30T22:33:00"/>
    <s v="-"/>
    <s v="-"/>
    <s v="04-11-2022"/>
    <s v="11"/>
    <s v="2022"/>
    <x v="24"/>
  </r>
  <r>
    <s v="TKT423400"/>
    <x v="33"/>
    <s v="-"/>
    <s v="Technical"/>
    <s v="Network Problem"/>
    <s v="CUST75338"/>
    <s v="In Progress"/>
    <s v="28-08-2021"/>
    <d v="1899-12-30T19:35:16"/>
    <s v="-"/>
    <s v="-"/>
    <s v="-"/>
    <s v="-"/>
    <s v="28-08-2021"/>
    <s v="08"/>
    <s v="2021"/>
    <x v="24"/>
  </r>
  <r>
    <s v="TKT554702"/>
    <x v="9"/>
    <d v="2021-03-08T04:43:00"/>
    <s v="Technical"/>
    <s v="Hardware Issue"/>
    <s v="CUST10420"/>
    <s v="Resolved"/>
    <s v="26-07-2021"/>
    <d v="1899-12-30T04:43:24"/>
    <d v="2021-03-08T00:00:00"/>
    <d v="1899-12-30T04:43:00"/>
    <s v="-"/>
    <s v="-"/>
    <s v="26-07-2021"/>
    <s v="07"/>
    <s v="2021"/>
    <x v="24"/>
  </r>
  <r>
    <s v="TKT472244"/>
    <x v="27"/>
    <s v="-"/>
    <s v="Account"/>
    <s v="Login Issue"/>
    <s v="CUST55979"/>
    <s v="In Progress"/>
    <s v="28-06-2020"/>
    <d v="1899-12-30T13:03:01"/>
    <s v="-"/>
    <s v="-"/>
    <s v="-"/>
    <s v="-"/>
    <s v="28-06-2020"/>
    <s v="06"/>
    <s v="2020"/>
    <x v="24"/>
  </r>
  <r>
    <s v="TKT462534"/>
    <x v="29"/>
    <s v="-"/>
    <s v="Service"/>
    <s v="Service Upgrade"/>
    <s v="CUST82017"/>
    <s v="In Progress"/>
    <s v="20-10-2021"/>
    <d v="1899-12-30T01:27:03"/>
    <s v="-"/>
    <s v="-"/>
    <s v="-"/>
    <s v="-"/>
    <s v="20-10-2021"/>
    <s v="10"/>
    <s v="2021"/>
    <x v="24"/>
  </r>
  <r>
    <s v="TKT562295"/>
    <x v="10"/>
    <s v="-"/>
    <s v="Account"/>
    <s v="Password Reset"/>
    <s v="CUST76943"/>
    <s v="In Progress"/>
    <s v="17-09-2023"/>
    <d v="1899-12-30T07:50:56"/>
    <s v="-"/>
    <s v="-"/>
    <s v="-"/>
    <s v="-"/>
    <s v="17-09-2023"/>
    <s v="09"/>
    <s v="2023"/>
    <x v="24"/>
  </r>
  <r>
    <s v="TKT509361"/>
    <x v="19"/>
    <s v="-"/>
    <s v="Billing"/>
    <s v="Payment Failure"/>
    <s v="CUST53901"/>
    <s v="In Progress"/>
    <s v="25-03-2022"/>
    <d v="1899-12-30T04:32:51"/>
    <s v="-"/>
    <s v="-"/>
    <s v="-"/>
    <s v="-"/>
    <s v="25-03-2022"/>
    <s v="03"/>
    <s v="2022"/>
    <x v="24"/>
  </r>
  <r>
    <s v="TKT187255"/>
    <x v="20"/>
    <s v="-"/>
    <s v="Billing"/>
    <s v="Payment Failure"/>
    <s v="CUST21285"/>
    <s v="In Progress"/>
    <d v="2021-08-10T00:00:00"/>
    <d v="1899-12-30T05:22:00"/>
    <s v="-"/>
    <s v="-"/>
    <s v="-"/>
    <s v="-"/>
    <s v="10-08-2021"/>
    <s v="08"/>
    <s v="2021"/>
    <x v="24"/>
  </r>
  <r>
    <s v="TKT623823"/>
    <x v="11"/>
    <d v="2021-09-03T15:05:00"/>
    <s v="Billing"/>
    <s v="Overcharge"/>
    <s v="CUST42822"/>
    <s v="Resolved"/>
    <s v="28-02-2021"/>
    <d v="1899-12-30T15:05:01"/>
    <d v="2021-09-03T00:00:00"/>
    <d v="1899-12-30T15:05:00"/>
    <s v="-"/>
    <s v="-"/>
    <s v="28-02-2021"/>
    <s v="02"/>
    <s v="2021"/>
    <x v="24"/>
  </r>
  <r>
    <s v="TKT943777"/>
    <x v="4"/>
    <d v="2024-10-07T21:59:00"/>
    <s v="Account"/>
    <s v="Password Reset"/>
    <s v="CUST43076"/>
    <s v="Resolved"/>
    <s v="22-06-2024"/>
    <d v="1899-12-30T21:59:58"/>
    <d v="2024-10-07T00:00:00"/>
    <d v="1899-12-30T21:59:00"/>
    <s v="-"/>
    <s v="-"/>
    <s v="22-06-2024"/>
    <s v="06"/>
    <s v="2024"/>
    <x v="24"/>
  </r>
  <r>
    <s v="TKT805108"/>
    <x v="16"/>
    <s v="23-12-2022 21:28:03"/>
    <s v="Account"/>
    <s v="Login Issue"/>
    <s v="CUST12087"/>
    <s v="Resolved"/>
    <d v="2022-11-12T00:00:00"/>
    <d v="1899-12-30T21:28:00"/>
    <s v="23-12-2022"/>
    <d v="1899-12-30T21:28:03"/>
    <s v="-"/>
    <s v="-"/>
    <s v="12-11-2022"/>
    <s v="11"/>
    <s v="2022"/>
    <x v="24"/>
  </r>
  <r>
    <s v="TKT634087"/>
    <x v="27"/>
    <d v="2020-07-02T10:55:00"/>
    <s v="Account"/>
    <s v="Login Issue"/>
    <s v="CUST16271"/>
    <s v="Resolved"/>
    <d v="2020-05-02T00:00:00"/>
    <d v="1899-12-30T10:55:00"/>
    <d v="2020-07-02T00:00:00"/>
    <d v="1899-12-30T10:55:00"/>
    <s v="-"/>
    <s v="-"/>
    <s v="02-05-2020"/>
    <s v="05"/>
    <s v="2020"/>
    <x v="24"/>
  </r>
  <r>
    <s v="TKT637851"/>
    <x v="16"/>
    <s v="-"/>
    <s v="Account"/>
    <s v="Login Issue"/>
    <s v="CUST58750"/>
    <s v="Open"/>
    <d v="2024-09-03T00:00:00"/>
    <d v="1899-12-30T09:08:00"/>
    <s v="-"/>
    <s v="-"/>
    <s v="-"/>
    <s v="-"/>
    <s v="03-09-2024"/>
    <s v="09"/>
    <s v="2024"/>
    <x v="24"/>
  </r>
  <r>
    <s v="TKT517844"/>
    <x v="7"/>
    <s v="-"/>
    <s v="Technical"/>
    <s v="Software Bug"/>
    <s v="CUST30824"/>
    <s v="Open"/>
    <d v="2023-10-11T00:00:00"/>
    <d v="1899-12-30T12:49:00"/>
    <s v="-"/>
    <s v="-"/>
    <s v="-"/>
    <s v="-"/>
    <s v="11-10-2023"/>
    <s v="10"/>
    <s v="2023"/>
    <x v="24"/>
  </r>
  <r>
    <s v="TKT995816"/>
    <x v="25"/>
    <s v="-"/>
    <s v="Service"/>
    <s v="Slow Service"/>
    <s v="CUST54304"/>
    <s v="In Progress"/>
    <d v="2022-05-07T00:00:00"/>
    <d v="1899-12-30T16:01:00"/>
    <s v="-"/>
    <s v="-"/>
    <s v="-"/>
    <s v="-"/>
    <s v="07-05-2022"/>
    <s v="05"/>
    <s v="2022"/>
    <x v="24"/>
  </r>
  <r>
    <s v="TKT574675"/>
    <x v="13"/>
    <s v="29-11-2020 05:50:21"/>
    <s v="Account"/>
    <s v="Account Suspension"/>
    <s v="CUST34668"/>
    <s v="Resolved"/>
    <d v="2020-02-11T00:00:00"/>
    <d v="1899-12-30T05:50:00"/>
    <s v="29-11-2020"/>
    <d v="1899-12-30T05:50:21"/>
    <s v="-"/>
    <s v="-"/>
    <s v="11-02-2020"/>
    <s v="02"/>
    <s v="2020"/>
    <x v="24"/>
  </r>
  <r>
    <s v="TKT218245"/>
    <x v="8"/>
    <s v="-"/>
    <s v="Technical"/>
    <s v="Network Problem"/>
    <s v="CUST16663"/>
    <s v="In Progress"/>
    <d v="2021-07-08T00:00:00"/>
    <d v="1899-12-30T22:34:00"/>
    <s v="-"/>
    <s v="-"/>
    <s v="-"/>
    <s v="-"/>
    <s v="08-07-2021"/>
    <s v="07"/>
    <s v="2021"/>
    <x v="24"/>
  </r>
  <r>
    <s v="TKT761506"/>
    <x v="20"/>
    <s v="-"/>
    <s v="Billing"/>
    <s v="Payment Failure"/>
    <s v="CUST33492"/>
    <s v="Open"/>
    <d v="2024-12-11T00:00:00"/>
    <d v="1899-12-30T19:23:00"/>
    <s v="-"/>
    <s v="-"/>
    <s v="-"/>
    <s v="-"/>
    <s v="11-12-2024"/>
    <s v="12"/>
    <s v="2024"/>
    <x v="24"/>
  </r>
  <r>
    <s v="TKT880839"/>
    <x v="10"/>
    <d v="2024-09-01T03:03:00"/>
    <s v="Account"/>
    <s v="Password Reset"/>
    <s v="CUST29534"/>
    <s v="Resolved"/>
    <s v="31-12-2023"/>
    <d v="1899-12-30T03:03:45"/>
    <d v="2024-09-01T00:00:00"/>
    <d v="1899-12-30T03:03:00"/>
    <s v="-"/>
    <s v="-"/>
    <s v="31-12-2023"/>
    <s v="12"/>
    <s v="2023"/>
    <x v="24"/>
  </r>
  <r>
    <s v="TKT978809"/>
    <x v="32"/>
    <s v="-"/>
    <s v="Technical"/>
    <s v="Software Bug"/>
    <s v="CUST87081"/>
    <s v="Open"/>
    <s v="16-05-2022"/>
    <d v="1899-12-30T11:39:55"/>
    <s v="-"/>
    <s v="-"/>
    <s v="-"/>
    <s v="-"/>
    <s v="16-05-2022"/>
    <s v="05"/>
    <s v="2022"/>
    <x v="24"/>
  </r>
  <r>
    <s v="TKT213387"/>
    <x v="32"/>
    <s v="-"/>
    <s v="Technical"/>
    <s v="Software Bug"/>
    <s v="CUST37667"/>
    <s v="In Progress"/>
    <s v="28-04-2021"/>
    <d v="1899-12-30T20:09:38"/>
    <s v="-"/>
    <s v="-"/>
    <s v="-"/>
    <s v="-"/>
    <s v="28-04-2021"/>
    <s v="04"/>
    <s v="2021"/>
    <x v="24"/>
  </r>
  <r>
    <s v="TKT496329"/>
    <x v="14"/>
    <d v="2023-09-04T07:22:00"/>
    <s v="Service"/>
    <s v="Slow Service"/>
    <s v="CUST65360"/>
    <s v="Resolved"/>
    <d v="2023-03-04T00:00:00"/>
    <d v="1899-12-30T07:22:00"/>
    <d v="2023-09-04T00:00:00"/>
    <d v="1899-12-30T07:22:00"/>
    <s v="-"/>
    <s v="-"/>
    <s v="04-03-2023"/>
    <s v="03"/>
    <s v="2023"/>
    <x v="24"/>
  </r>
  <r>
    <s v="TKT854663"/>
    <x v="27"/>
    <s v="22-09-2023 15:31:08"/>
    <s v="Account"/>
    <s v="Login Issue"/>
    <s v="CUST28426"/>
    <s v="Resolved"/>
    <d v="2023-07-09T00:00:00"/>
    <d v="1899-12-30T15:31:00"/>
    <s v="22-09-2023"/>
    <d v="1899-12-30T15:31:08"/>
    <s v="-"/>
    <s v="-"/>
    <s v="09-07-2023"/>
    <s v="07"/>
    <s v="2023"/>
    <x v="24"/>
  </r>
  <r>
    <s v="TKT451652"/>
    <x v="34"/>
    <d v="2020-05-07T04:22:00"/>
    <s v="Technical"/>
    <s v="Hardware Issue"/>
    <s v="CUST68804"/>
    <s v="Resolved"/>
    <d v="2020-10-06T00:00:00"/>
    <d v="1899-12-30T04:22:00"/>
    <d v="2020-05-07T00:00:00"/>
    <d v="1899-12-30T04:22:00"/>
    <s v="-"/>
    <s v="-"/>
    <s v="06-10-2020"/>
    <s v="10"/>
    <s v="2020"/>
    <x v="24"/>
  </r>
  <r>
    <s v="TKT510173"/>
    <x v="12"/>
    <s v="-"/>
    <s v="Billing"/>
    <s v="Refund Request"/>
    <s v="CUST50624"/>
    <s v="In Progress"/>
    <d v="2020-03-04T00:00:00"/>
    <d v="1899-12-30T09:22:00"/>
    <s v="-"/>
    <s v="-"/>
    <s v="-"/>
    <s v="-"/>
    <s v="04-03-2020"/>
    <s v="03"/>
    <s v="2020"/>
    <x v="24"/>
  </r>
  <r>
    <s v="TKT161837"/>
    <x v="35"/>
    <s v="-"/>
    <s v="Service"/>
    <s v="Service Upgrade"/>
    <s v="CUST72288"/>
    <s v="In Progress"/>
    <s v="16-03-2023"/>
    <d v="1899-12-30T17:25:13"/>
    <s v="-"/>
    <s v="-"/>
    <s v="-"/>
    <s v="-"/>
    <s v="16-03-2023"/>
    <s v="03"/>
    <s v="2023"/>
    <x v="24"/>
  </r>
  <r>
    <s v="TKT813953"/>
    <x v="30"/>
    <s v="17-06-2022 12:59:09"/>
    <s v="Billing"/>
    <s v="Overcharge"/>
    <s v="CUST59575"/>
    <s v="Resolved"/>
    <s v="30-05-2022"/>
    <d v="1899-12-30T12:59:09"/>
    <s v="17-06-2022"/>
    <d v="1899-12-30T12:59:09"/>
    <s v="-"/>
    <s v="-"/>
    <s v="30-05-2022"/>
    <s v="05"/>
    <s v="2022"/>
    <x v="24"/>
  </r>
  <r>
    <s v="TKT275053"/>
    <x v="12"/>
    <s v="-"/>
    <s v="Billing"/>
    <s v="Refund Request"/>
    <s v="CUST94922"/>
    <s v="Open"/>
    <d v="2020-04-03T00:00:00"/>
    <d v="1899-12-30T04:38:00"/>
    <s v="-"/>
    <s v="-"/>
    <s v="-"/>
    <s v="-"/>
    <s v="03-04-2020"/>
    <s v="04"/>
    <s v="2020"/>
    <x v="24"/>
  </r>
  <r>
    <s v="TKT886550"/>
    <x v="13"/>
    <s v="23-05-2022 00:22:09"/>
    <s v="Account"/>
    <s v="Account Suspension"/>
    <s v="CUST33298"/>
    <s v="Resolved"/>
    <s v="14-05-2022"/>
    <d v="1899-12-30T00:22:09"/>
    <s v="23-05-2022"/>
    <d v="1899-12-30T00:22:09"/>
    <s v="-"/>
    <s v="-"/>
    <s v="14-05-2022"/>
    <s v="05"/>
    <s v="2022"/>
    <x v="24"/>
  </r>
  <r>
    <s v="TKT302902"/>
    <x v="31"/>
    <s v="-"/>
    <s v="Billing"/>
    <s v="Refund Request"/>
    <s v="CUST74553"/>
    <s v="In Progress"/>
    <s v="23-11-2024"/>
    <d v="1899-12-30T11:09:15"/>
    <s v="-"/>
    <s v="-"/>
    <s v="-"/>
    <s v="-"/>
    <s v="23-11-2024"/>
    <s v="11"/>
    <s v="2024"/>
    <x v="24"/>
  </r>
  <r>
    <s v="TKT394469"/>
    <x v="21"/>
    <s v="-"/>
    <s v="Technical"/>
    <s v="Network Problem"/>
    <s v="CUST44194"/>
    <s v="Open"/>
    <s v="25-12-2024"/>
    <d v="1899-12-30T05:13:29"/>
    <s v="-"/>
    <s v="-"/>
    <s v="-"/>
    <s v="-"/>
    <s v="25-12-2024"/>
    <s v="12"/>
    <s v="2024"/>
    <x v="24"/>
  </r>
  <r>
    <s v="TKT208768"/>
    <x v="15"/>
    <s v="-"/>
    <s v="Account"/>
    <s v="Account Suspension"/>
    <s v="CUST99180"/>
    <s v="Open"/>
    <d v="2021-04-12T00:00:00"/>
    <d v="1899-12-30T09:48:00"/>
    <s v="-"/>
    <s v="-"/>
    <s v="-"/>
    <s v="-"/>
    <s v="12-04-2021"/>
    <s v="04"/>
    <s v="2021"/>
    <x v="24"/>
  </r>
  <r>
    <s v="TKT853919"/>
    <x v="19"/>
    <s v="-"/>
    <s v="Billing"/>
    <s v="Payment Failure"/>
    <s v="CUST61053"/>
    <s v="Open"/>
    <s v="29-04-2020"/>
    <d v="1899-12-30T12:20:40"/>
    <s v="-"/>
    <s v="-"/>
    <s v="-"/>
    <s v="-"/>
    <s v="29-04-2020"/>
    <s v="04"/>
    <s v="2020"/>
    <x v="24"/>
  </r>
  <r>
    <s v="TKT351295"/>
    <x v="35"/>
    <s v="-"/>
    <s v="Service"/>
    <s v="Service Upgrade"/>
    <s v="CUST59388"/>
    <s v="Open"/>
    <s v="20-05-2022"/>
    <d v="1899-12-30T13:22:29"/>
    <s v="-"/>
    <s v="-"/>
    <s v="-"/>
    <s v="-"/>
    <s v="20-05-2022"/>
    <s v="05"/>
    <s v="2022"/>
    <x v="24"/>
  </r>
  <r>
    <s v="TKT498214"/>
    <x v="21"/>
    <d v="2020-10-02T16:59:00"/>
    <s v="Technical"/>
    <s v="Network Problem"/>
    <s v="CUST81219"/>
    <s v="Resolved"/>
    <d v="2020-05-02T00:00:00"/>
    <d v="1899-12-30T16:59:00"/>
    <d v="2020-10-02T00:00:00"/>
    <d v="1899-12-30T16:59:00"/>
    <s v="-"/>
    <s v="-"/>
    <s v="02-05-2020"/>
    <s v="05"/>
    <s v="2020"/>
    <x v="24"/>
  </r>
  <r>
    <s v="TKT547269"/>
    <x v="5"/>
    <s v="-"/>
    <s v="Technical"/>
    <s v="Hardware Issue"/>
    <s v="CUST15230"/>
    <s v="Open"/>
    <s v="13-11-2023"/>
    <d v="1899-12-30T00:06:23"/>
    <s v="-"/>
    <s v="-"/>
    <s v="-"/>
    <s v="-"/>
    <s v="13-11-2023"/>
    <s v="11"/>
    <s v="2023"/>
    <x v="24"/>
  </r>
  <r>
    <s v="TKT409766"/>
    <x v="21"/>
    <s v="-"/>
    <s v="Technical"/>
    <s v="Network Problem"/>
    <s v="CUST96067"/>
    <s v="In Progress"/>
    <d v="2021-03-01T00:00:00"/>
    <d v="1899-12-30T05:23:00"/>
    <s v="-"/>
    <s v="-"/>
    <s v="-"/>
    <s v="-"/>
    <s v="01-03-2021"/>
    <s v="03"/>
    <s v="2021"/>
    <x v="24"/>
  </r>
  <r>
    <s v="TKT360063"/>
    <x v="3"/>
    <s v="-"/>
    <s v="Account"/>
    <s v="Account Suspension"/>
    <s v="CUST49342"/>
    <s v="In Progress"/>
    <s v="13-09-2024"/>
    <d v="1899-12-30T14:34:05"/>
    <s v="-"/>
    <s v="-"/>
    <s v="-"/>
    <s v="-"/>
    <s v="13-09-2024"/>
    <s v="09"/>
    <s v="2024"/>
    <x v="24"/>
  </r>
  <r>
    <s v="TKT615729"/>
    <x v="4"/>
    <s v="-"/>
    <s v="Account"/>
    <s v="Password Reset"/>
    <s v="CUST73519"/>
    <s v="In Progress"/>
    <d v="2021-12-06T00:00:00"/>
    <d v="1899-12-30T05:05:00"/>
    <s v="-"/>
    <s v="-"/>
    <s v="-"/>
    <s v="-"/>
    <s v="06-12-2021"/>
    <s v="12"/>
    <s v="2021"/>
    <x v="24"/>
  </r>
  <r>
    <s v="TKT384993"/>
    <x v="31"/>
    <s v="-"/>
    <s v="Billing"/>
    <s v="Refund Request"/>
    <s v="CUST73057"/>
    <s v="In Progress"/>
    <s v="31-08-2024"/>
    <d v="1899-12-30T11:59:30"/>
    <s v="-"/>
    <s v="-"/>
    <s v="-"/>
    <s v="-"/>
    <s v="31-08-2024"/>
    <s v="08"/>
    <s v="2024"/>
    <x v="24"/>
  </r>
  <r>
    <s v="TKT211200"/>
    <x v="30"/>
    <d v="2023-07-05T15:42:00"/>
    <s v="Billing"/>
    <s v="Overcharge"/>
    <s v="CUST48802"/>
    <s v="Resolved"/>
    <d v="2023-03-05T00:00:00"/>
    <d v="1899-12-30T15:42:00"/>
    <d v="2023-07-05T00:00:00"/>
    <d v="1899-12-30T15:42:00"/>
    <s v="-"/>
    <s v="-"/>
    <s v="05-03-2023"/>
    <s v="03"/>
    <s v="2023"/>
    <x v="24"/>
  </r>
  <r>
    <s v="TKT791359"/>
    <x v="28"/>
    <s v="-"/>
    <s v="Billing"/>
    <s v="Payment Failure"/>
    <s v="CUST37791"/>
    <s v="In Progress"/>
    <d v="2024-03-02T00:00:00"/>
    <d v="1899-12-30T11:59:00"/>
    <s v="-"/>
    <s v="-"/>
    <s v="-"/>
    <s v="-"/>
    <s v="02-03-2024"/>
    <s v="03"/>
    <s v="2024"/>
    <x v="24"/>
  </r>
  <r>
    <s v="TKT302333"/>
    <x v="4"/>
    <s v="-"/>
    <s v="Account"/>
    <s v="Password Reset"/>
    <s v="CUST63238"/>
    <s v="Open"/>
    <d v="2021-07-01T00:00:00"/>
    <d v="1899-12-30T15:46:00"/>
    <s v="-"/>
    <s v="-"/>
    <s v="-"/>
    <s v="-"/>
    <s v="01-07-2021"/>
    <s v="07"/>
    <s v="2021"/>
    <x v="24"/>
  </r>
  <r>
    <s v="TKT432007"/>
    <x v="18"/>
    <s v="-"/>
    <s v="Account"/>
    <s v="Password Reset"/>
    <s v="CUST30685"/>
    <s v="Open"/>
    <s v="16-01-2023"/>
    <d v="1899-12-30T11:59:49"/>
    <s v="-"/>
    <s v="-"/>
    <s v="-"/>
    <s v="-"/>
    <s v="16-01-2023"/>
    <s v="01"/>
    <s v="2023"/>
    <x v="24"/>
  </r>
  <r>
    <s v="TKT631994"/>
    <x v="31"/>
    <s v="-"/>
    <s v="Billing"/>
    <s v="Refund Request"/>
    <s v="CUST25512"/>
    <s v="In Progress"/>
    <s v="14-02-2023"/>
    <d v="1899-12-30T12:15:45"/>
    <s v="-"/>
    <s v="-"/>
    <s v="-"/>
    <s v="-"/>
    <s v="14-02-2023"/>
    <s v="02"/>
    <s v="2023"/>
    <x v="24"/>
  </r>
  <r>
    <s v="TKT792372"/>
    <x v="13"/>
    <s v="-"/>
    <s v="Account"/>
    <s v="Account Suspension"/>
    <s v="CUST14425"/>
    <s v="In Progress"/>
    <s v="26-01-2020"/>
    <d v="1899-12-30T18:18:00"/>
    <s v="-"/>
    <s v="-"/>
    <s v="-"/>
    <s v="-"/>
    <s v="26-01-2020"/>
    <s v="01"/>
    <s v="2020"/>
    <x v="24"/>
  </r>
  <r>
    <s v="TKT231242"/>
    <x v="15"/>
    <d v="2023-08-02T04:34:00"/>
    <s v="Account"/>
    <s v="Account Suspension"/>
    <s v="CUST22821"/>
    <s v="Resolved"/>
    <s v="24-01-2023"/>
    <d v="1899-12-30T04:34:09"/>
    <d v="2023-08-02T00:00:00"/>
    <d v="1899-12-30T04:34:00"/>
    <s v="-"/>
    <s v="-"/>
    <s v="24-01-2023"/>
    <s v="01"/>
    <s v="2023"/>
    <x v="24"/>
  </r>
  <r>
    <s v="TKT727867"/>
    <x v="35"/>
    <d v="2024-02-01T22:04:00"/>
    <s v="Service"/>
    <s v="Service Upgrade"/>
    <s v="CUST38857"/>
    <s v="Resolved"/>
    <d v="2023-07-12T00:00:00"/>
    <d v="1899-12-30T22:04:00"/>
    <d v="2024-02-01T00:00:00"/>
    <d v="1899-12-30T22:04:00"/>
    <s v="-"/>
    <s v="-"/>
    <s v="12-07-2023"/>
    <s v="07"/>
    <s v="2023"/>
    <x v="24"/>
  </r>
  <r>
    <s v="TKT535207"/>
    <x v="12"/>
    <d v="2025-05-01T13:25:00"/>
    <s v="Billing"/>
    <s v="Refund Request"/>
    <s v="CUST14509"/>
    <s v="Resolved"/>
    <s v="30-12-2024"/>
    <d v="1899-12-30T13:25:00"/>
    <d v="2025-05-01T00:00:00"/>
    <d v="1899-12-30T13:25:00"/>
    <s v="-"/>
    <s v="-"/>
    <s v="30-12-2024"/>
    <s v="12"/>
    <s v="2024"/>
    <x v="24"/>
  </r>
  <r>
    <s v="TKT996685"/>
    <x v="26"/>
    <s v="-"/>
    <s v="Technical"/>
    <s v="Software Bug"/>
    <s v="CUST36969"/>
    <s v="Open"/>
    <s v="24-09-2024"/>
    <d v="1899-12-30T05:22:23"/>
    <s v="-"/>
    <s v="-"/>
    <s v="-"/>
    <s v="-"/>
    <s v="24-09-2024"/>
    <s v="09"/>
    <s v="2024"/>
    <x v="24"/>
  </r>
  <r>
    <s v="TKT770549"/>
    <x v="14"/>
    <s v="-"/>
    <s v="Service"/>
    <s v="Slow Service"/>
    <s v="CUST90353"/>
    <s v="In Progress"/>
    <d v="2024-12-06T00:00:00"/>
    <d v="1899-12-30T11:08:00"/>
    <s v="-"/>
    <s v="-"/>
    <s v="-"/>
    <s v="-"/>
    <s v="06-12-2024"/>
    <s v="12"/>
    <s v="2024"/>
    <x v="24"/>
  </r>
  <r>
    <s v="TKT962955"/>
    <x v="34"/>
    <s v="-"/>
    <s v="Technical"/>
    <s v="Hardware Issue"/>
    <s v="CUST85482"/>
    <s v="In Progress"/>
    <d v="2021-02-08T00:00:00"/>
    <d v="1899-12-30T17:39:00"/>
    <s v="-"/>
    <s v="-"/>
    <s v="-"/>
    <s v="-"/>
    <s v="08-02-2021"/>
    <s v="02"/>
    <s v="2021"/>
    <x v="24"/>
  </r>
  <r>
    <s v="TKT169907"/>
    <x v="17"/>
    <s v="30-09-2021 08:08:37"/>
    <s v="Service"/>
    <s v="Slow Service"/>
    <s v="CUST81711"/>
    <s v="Resolved"/>
    <s v="25-09-2021"/>
    <d v="1899-12-30T08:08:37"/>
    <s v="30-09-2021"/>
    <d v="1899-12-30T08:08:37"/>
    <s v="-"/>
    <s v="-"/>
    <s v="25-09-2021"/>
    <s v="09"/>
    <s v="2021"/>
    <x v="24"/>
  </r>
  <r>
    <s v="TKT787821"/>
    <x v="31"/>
    <s v="-"/>
    <s v="Billing"/>
    <s v="Refund Request"/>
    <s v="CUST47782"/>
    <s v="In Progress"/>
    <s v="20-11-2020"/>
    <d v="1899-12-30T02:24:55"/>
    <s v="-"/>
    <s v="-"/>
    <s v="-"/>
    <s v="-"/>
    <s v="20-11-2020"/>
    <s v="11"/>
    <s v="2020"/>
    <x v="24"/>
  </r>
  <r>
    <s v="TKT195035"/>
    <x v="27"/>
    <s v="-"/>
    <s v="Account"/>
    <s v="Login Issue"/>
    <s v="CUST78690"/>
    <s v="Open"/>
    <s v="14-11-2022"/>
    <d v="1899-12-30T02:57:22"/>
    <s v="-"/>
    <s v="-"/>
    <s v="-"/>
    <s v="-"/>
    <s v="14-11-2022"/>
    <s v="11"/>
    <s v="2022"/>
    <x v="24"/>
  </r>
  <r>
    <s v="TKT829721"/>
    <x v="32"/>
    <s v="-"/>
    <s v="Technical"/>
    <s v="Software Bug"/>
    <s v="CUST98544"/>
    <s v="In Progress"/>
    <s v="24-03-2021"/>
    <d v="1899-12-30T01:51:14"/>
    <s v="-"/>
    <s v="-"/>
    <s v="-"/>
    <s v="-"/>
    <s v="24-03-2021"/>
    <s v="03"/>
    <s v="2021"/>
    <x v="24"/>
  </r>
  <r>
    <s v="TKT428626"/>
    <x v="23"/>
    <s v="-"/>
    <s v="Service"/>
    <s v="Service Upgrade"/>
    <s v="CUST11869"/>
    <s v="In Progress"/>
    <d v="2020-03-08T00:00:00"/>
    <d v="1899-12-30T20:01:00"/>
    <s v="-"/>
    <s v="-"/>
    <s v="-"/>
    <s v="-"/>
    <s v="08-03-2020"/>
    <s v="03"/>
    <s v="2020"/>
    <x v="24"/>
  </r>
  <r>
    <s v="TKT926012"/>
    <x v="18"/>
    <s v="-"/>
    <s v="Account"/>
    <s v="Password Reset"/>
    <s v="CUST92897"/>
    <s v="In Progress"/>
    <s v="28-05-2024"/>
    <d v="1899-12-30T19:04:10"/>
    <s v="-"/>
    <s v="-"/>
    <s v="-"/>
    <s v="-"/>
    <s v="28-05-2024"/>
    <s v="05"/>
    <s v="2024"/>
    <x v="24"/>
  </r>
  <r>
    <s v="TKT982157"/>
    <x v="26"/>
    <s v="-"/>
    <s v="Technical"/>
    <s v="Software Bug"/>
    <s v="CUST99309"/>
    <s v="In Progress"/>
    <s v="24-02-2023"/>
    <d v="1899-12-30T09:23:24"/>
    <s v="-"/>
    <s v="-"/>
    <s v="-"/>
    <s v="-"/>
    <s v="24-02-2023"/>
    <s v="02"/>
    <s v="2023"/>
    <x v="24"/>
  </r>
  <r>
    <s v="TKT929790"/>
    <x v="2"/>
    <s v="-"/>
    <s v="Billing"/>
    <s v="Overcharge"/>
    <s v="CUST35889"/>
    <s v="Open"/>
    <d v="2023-05-07T00:00:00"/>
    <d v="1899-12-30T07:09:00"/>
    <s v="-"/>
    <s v="-"/>
    <s v="-"/>
    <s v="-"/>
    <s v="07-05-2023"/>
    <s v="05"/>
    <s v="2023"/>
    <x v="24"/>
  </r>
  <r>
    <s v="TKT739208"/>
    <x v="1"/>
    <s v="-"/>
    <s v="Billing"/>
    <s v="Refund Request"/>
    <s v="CUST43670"/>
    <s v="In Progress"/>
    <s v="29-10-2021"/>
    <d v="1899-12-30T05:49:02"/>
    <s v="-"/>
    <s v="-"/>
    <s v="-"/>
    <s v="-"/>
    <s v="29-10-2021"/>
    <s v="10"/>
    <s v="2021"/>
    <x v="24"/>
  </r>
  <r>
    <s v="TKT345400"/>
    <x v="35"/>
    <s v="-"/>
    <s v="Service"/>
    <s v="Service Upgrade"/>
    <s v="CUST22107"/>
    <s v="Open"/>
    <s v="23-11-2021"/>
    <d v="1899-12-30T05:43:43"/>
    <s v="-"/>
    <s v="-"/>
    <s v="-"/>
    <s v="-"/>
    <s v="23-11-2021"/>
    <s v="11"/>
    <s v="2021"/>
    <x v="24"/>
  </r>
  <r>
    <s v="TKT959755"/>
    <x v="28"/>
    <s v="-"/>
    <s v="Billing"/>
    <s v="Payment Failure"/>
    <s v="CUST38972"/>
    <s v="In Progress"/>
    <d v="2023-01-04T00:00:00"/>
    <d v="1899-12-30T01:49:00"/>
    <s v="-"/>
    <s v="-"/>
    <s v="-"/>
    <s v="-"/>
    <s v="04-01-2023"/>
    <s v="01"/>
    <s v="2023"/>
    <x v="24"/>
  </r>
  <r>
    <s v="TKT380760"/>
    <x v="17"/>
    <s v="-"/>
    <s v="Service"/>
    <s v="Slow Service"/>
    <s v="CUST31046"/>
    <s v="In Progress"/>
    <s v="25-08-2022"/>
    <d v="1899-12-30T22:09:21"/>
    <s v="-"/>
    <s v="-"/>
    <s v="-"/>
    <s v="-"/>
    <s v="25-08-2022"/>
    <s v="08"/>
    <s v="2022"/>
    <x v="24"/>
  </r>
  <r>
    <s v="TKT603828"/>
    <x v="9"/>
    <d v="2024-10-11T09:41:00"/>
    <s v="Technical"/>
    <s v="Hardware Issue"/>
    <s v="CUST96542"/>
    <s v="Resolved"/>
    <d v="2024-04-11T00:00:00"/>
    <d v="1899-12-30T09:41:00"/>
    <d v="2024-10-11T00:00:00"/>
    <d v="1899-12-30T09:41:00"/>
    <s v="-"/>
    <s v="-"/>
    <s v="11-04-2024"/>
    <s v="04"/>
    <s v="2024"/>
    <x v="24"/>
  </r>
  <r>
    <s v="TKT509201"/>
    <x v="33"/>
    <s v="-"/>
    <s v="Technical"/>
    <s v="Network Problem"/>
    <s v="CUST77584"/>
    <s v="Open"/>
    <s v="23-07-2020"/>
    <d v="1899-12-30T03:40:47"/>
    <s v="-"/>
    <s v="-"/>
    <s v="-"/>
    <s v="-"/>
    <s v="23-07-2020"/>
    <s v="07"/>
    <s v="2020"/>
    <x v="24"/>
  </r>
  <r>
    <s v="TKT833662"/>
    <x v="19"/>
    <d v="2024-07-03T00:19:00"/>
    <s v="Billing"/>
    <s v="Payment Failure"/>
    <s v="CUST33608"/>
    <s v="Resolved"/>
    <s v="20-02-2024"/>
    <d v="1899-12-30T00:19:10"/>
    <d v="2024-07-03T00:00:00"/>
    <d v="1899-12-30T00:19:00"/>
    <s v="-"/>
    <s v="-"/>
    <s v="20-02-2024"/>
    <s v="02"/>
    <s v="2024"/>
    <x v="24"/>
  </r>
  <r>
    <s v="TKT546902"/>
    <x v="29"/>
    <s v="-"/>
    <s v="Service"/>
    <s v="Service Upgrade"/>
    <s v="CUST16026"/>
    <s v="In Progress"/>
    <d v="2022-08-04T00:00:00"/>
    <d v="1899-12-30T04:41:00"/>
    <s v="-"/>
    <s v="-"/>
    <s v="-"/>
    <s v="-"/>
    <s v="04-08-2022"/>
    <s v="08"/>
    <s v="2022"/>
    <x v="24"/>
  </r>
  <r>
    <s v="TKT473071"/>
    <x v="13"/>
    <s v="30-11-2023 23:57:49"/>
    <s v="Account"/>
    <s v="Account Suspension"/>
    <s v="CUST78645"/>
    <s v="Resolved"/>
    <s v="16-11-2023"/>
    <d v="1899-12-30T23:57:49"/>
    <s v="30-11-2023"/>
    <d v="1899-12-30T23:57:49"/>
    <s v="-"/>
    <s v="-"/>
    <s v="16-11-2023"/>
    <s v="11"/>
    <s v="2023"/>
    <x v="24"/>
  </r>
  <r>
    <s v="TKT991933"/>
    <x v="18"/>
    <s v="-"/>
    <s v="Account"/>
    <s v="Password Reset"/>
    <s v="CUST60477"/>
    <s v="In Progress"/>
    <s v="13-05-2020"/>
    <d v="1899-12-30T15:06:02"/>
    <s v="-"/>
    <s v="-"/>
    <s v="-"/>
    <s v="-"/>
    <s v="13-05-2020"/>
    <s v="05"/>
    <s v="2020"/>
    <x v="24"/>
  </r>
  <r>
    <s v="TKT212333"/>
    <x v="23"/>
    <s v="14-12-2024 04:32:23"/>
    <s v="Service"/>
    <s v="Service Upgrade"/>
    <s v="CUST20313"/>
    <s v="Resolved"/>
    <s v="17-11-2024"/>
    <d v="1899-12-30T04:32:23"/>
    <s v="14-12-2024"/>
    <d v="1899-12-30T04:32:23"/>
    <s v="-"/>
    <s v="-"/>
    <s v="17-11-2024"/>
    <s v="11"/>
    <s v="2024"/>
    <x v="24"/>
  </r>
  <r>
    <s v="TKT930411"/>
    <x v="0"/>
    <d v="2023-05-01T09:00:00"/>
    <s v="Service"/>
    <s v="Service Outage"/>
    <s v="CUST40095"/>
    <s v="Resolved"/>
    <s v="24-12-2022"/>
    <d v="1899-12-30T09:00:33"/>
    <d v="2023-05-01T00:00:00"/>
    <d v="1899-12-30T09:00:00"/>
    <s v="-"/>
    <s v="-"/>
    <s v="24-12-2022"/>
    <s v="12"/>
    <s v="2022"/>
    <x v="24"/>
  </r>
  <r>
    <s v="TKT104910"/>
    <x v="33"/>
    <d v="2022-07-01T08:25:00"/>
    <s v="Technical"/>
    <s v="Network Problem"/>
    <s v="CUST71533"/>
    <s v="Resolved"/>
    <s v="14-12-2021"/>
    <d v="1899-12-30T08:25:02"/>
    <d v="2022-07-01T00:00:00"/>
    <d v="1899-12-30T08:25:00"/>
    <s v="-"/>
    <s v="-"/>
    <s v="14-12-2021"/>
    <s v="12"/>
    <s v="2021"/>
    <x v="24"/>
  </r>
  <r>
    <s v="TKT341229"/>
    <x v="27"/>
    <d v="2021-06-02T10:31:00"/>
    <s v="Account"/>
    <s v="Login Issue"/>
    <s v="CUST33282"/>
    <s v="Resolved"/>
    <s v="24-01-2021"/>
    <d v="1899-12-30T10:31:17"/>
    <d v="2021-06-02T00:00:00"/>
    <d v="1899-12-30T10:31:00"/>
    <s v="-"/>
    <s v="-"/>
    <s v="24-01-2021"/>
    <s v="01"/>
    <s v="2021"/>
    <x v="24"/>
  </r>
  <r>
    <s v="TKT578525"/>
    <x v="18"/>
    <s v="-"/>
    <s v="Account"/>
    <s v="Password Reset"/>
    <s v="CUST64964"/>
    <s v="Open"/>
    <d v="2020-10-02T00:00:00"/>
    <d v="1899-12-30T02:26:00"/>
    <s v="-"/>
    <s v="-"/>
    <s v="-"/>
    <s v="-"/>
    <s v="02-10-2020"/>
    <s v="10"/>
    <s v="2020"/>
    <x v="24"/>
  </r>
  <r>
    <s v="TKT635217"/>
    <x v="22"/>
    <s v="-"/>
    <s v="Account"/>
    <s v="Login Issue"/>
    <s v="CUST38701"/>
    <s v="In Progress"/>
    <s v="14-12-2022"/>
    <d v="1899-12-30T21:27:54"/>
    <s v="-"/>
    <s v="-"/>
    <s v="-"/>
    <s v="-"/>
    <s v="14-12-2022"/>
    <s v="12"/>
    <s v="2022"/>
    <x v="24"/>
  </r>
  <r>
    <s v="TKT583345"/>
    <x v="2"/>
    <s v="-"/>
    <s v="Billing"/>
    <s v="Overcharge"/>
    <s v="CUST89970"/>
    <s v="Open"/>
    <s v="18-04-2024"/>
    <d v="1899-12-30T12:00:19"/>
    <s v="-"/>
    <s v="-"/>
    <s v="-"/>
    <s v="-"/>
    <s v="18-04-2024"/>
    <s v="04"/>
    <s v="2024"/>
    <x v="24"/>
  </r>
  <r>
    <s v="TKT127032"/>
    <x v="32"/>
    <d v="2020-04-08T23:15:00"/>
    <s v="Technical"/>
    <s v="Software Bug"/>
    <s v="CUST72507"/>
    <s v="Resolved"/>
    <s v="16-07-2020"/>
    <d v="1899-12-30T23:15:34"/>
    <d v="2020-04-08T00:00:00"/>
    <d v="1899-12-30T23:15:00"/>
    <s v="-"/>
    <s v="-"/>
    <s v="16-07-2020"/>
    <s v="07"/>
    <s v="2020"/>
    <x v="24"/>
  </r>
  <r>
    <s v="TKT311086"/>
    <x v="26"/>
    <s v="30-07-2024 13:50:23"/>
    <s v="Technical"/>
    <s v="Software Bug"/>
    <s v="CUST30301"/>
    <s v="Resolved"/>
    <d v="2024-09-07T00:00:00"/>
    <d v="1899-12-30T13:50:00"/>
    <s v="30-07-2024"/>
    <d v="1899-12-30T13:50:23"/>
    <s v="-"/>
    <s v="-"/>
    <s v="07-09-2024"/>
    <s v="09"/>
    <s v="2024"/>
    <x v="24"/>
  </r>
  <r>
    <s v="TKT431641"/>
    <x v="33"/>
    <s v="-"/>
    <s v="Technical"/>
    <s v="Network Problem"/>
    <s v="CUST59666"/>
    <s v="In Progress"/>
    <d v="2024-02-12T00:00:00"/>
    <d v="1899-12-30T11:57:00"/>
    <s v="-"/>
    <s v="-"/>
    <s v="-"/>
    <s v="-"/>
    <s v="12-02-2024"/>
    <s v="02"/>
    <s v="2024"/>
    <x v="24"/>
  </r>
  <r>
    <s v="TKT196309"/>
    <x v="8"/>
    <d v="2020-11-08T12:17:00"/>
    <s v="Technical"/>
    <s v="Network Problem"/>
    <s v="CUST54967"/>
    <s v="Resolved"/>
    <s v="18-07-2020"/>
    <d v="1899-12-30T12:17:59"/>
    <d v="2020-11-08T00:00:00"/>
    <d v="1899-12-30T12:17:00"/>
    <s v="-"/>
    <s v="-"/>
    <s v="18-07-2020"/>
    <s v="07"/>
    <s v="2020"/>
    <x v="24"/>
  </r>
  <r>
    <s v="TKT722632"/>
    <x v="10"/>
    <s v="-"/>
    <s v="Account"/>
    <s v="Password Reset"/>
    <s v="CUST99151"/>
    <s v="In Progress"/>
    <s v="28-10-2021"/>
    <d v="1899-12-30T07:11:37"/>
    <s v="-"/>
    <s v="-"/>
    <s v="-"/>
    <s v="-"/>
    <s v="28-10-2021"/>
    <s v="10"/>
    <s v="2021"/>
    <x v="24"/>
  </r>
  <r>
    <s v="TKT157245"/>
    <x v="32"/>
    <s v="-"/>
    <s v="Technical"/>
    <s v="Software Bug"/>
    <s v="CUST56822"/>
    <s v="Open"/>
    <d v="2023-01-05T00:00:00"/>
    <d v="1899-12-30T19:15:00"/>
    <s v="-"/>
    <s v="-"/>
    <s v="-"/>
    <s v="-"/>
    <s v="05-01-2023"/>
    <s v="01"/>
    <s v="2023"/>
    <x v="24"/>
  </r>
  <r>
    <s v="TKT392931"/>
    <x v="13"/>
    <s v="-"/>
    <s v="Account"/>
    <s v="Account Suspension"/>
    <s v="CUST98575"/>
    <s v="Open"/>
    <d v="2020-10-12T00:00:00"/>
    <d v="1899-12-30T08:57:00"/>
    <s v="-"/>
    <s v="-"/>
    <s v="-"/>
    <s v="-"/>
    <s v="12-10-2020"/>
    <s v="10"/>
    <s v="2020"/>
    <x v="24"/>
  </r>
  <r>
    <s v="TKT810846"/>
    <x v="21"/>
    <s v="15-11-2020 18:49:02"/>
    <s v="Technical"/>
    <s v="Network Problem"/>
    <s v="CUST16766"/>
    <s v="Resolved"/>
    <s v="13-11-2020"/>
    <d v="1899-12-30T18:49:02"/>
    <s v="15-11-2020"/>
    <d v="1899-12-30T18:49:02"/>
    <s v="-"/>
    <s v="-"/>
    <s v="13-11-2020"/>
    <s v="11"/>
    <s v="2020"/>
    <x v="24"/>
  </r>
  <r>
    <s v="TKT593026"/>
    <x v="11"/>
    <s v="-"/>
    <s v="Billing"/>
    <s v="Overcharge"/>
    <s v="CUST57324"/>
    <s v="In Progress"/>
    <s v="13-12-2024"/>
    <d v="1899-12-30T00:35:44"/>
    <s v="-"/>
    <s v="-"/>
    <s v="-"/>
    <s v="-"/>
    <s v="13-12-2024"/>
    <s v="12"/>
    <s v="2024"/>
    <x v="24"/>
  </r>
  <r>
    <s v="TKT355411"/>
    <x v="23"/>
    <s v="16-10-2022 01:02:47"/>
    <s v="Service"/>
    <s v="Service Upgrade"/>
    <s v="CUST46365"/>
    <s v="Resolved"/>
    <d v="2022-04-10T00:00:00"/>
    <d v="1899-12-30T01:02:00"/>
    <s v="16-10-2022"/>
    <d v="1899-12-30T01:02:47"/>
    <s v="-"/>
    <s v="-"/>
    <s v="10-04-2022"/>
    <s v="04"/>
    <s v="2022"/>
    <x v="24"/>
  </r>
  <r>
    <s v="TKT401133"/>
    <x v="20"/>
    <s v="-"/>
    <s v="Billing"/>
    <s v="Payment Failure"/>
    <s v="CUST11821"/>
    <s v="Open"/>
    <d v="2024-08-10T00:00:00"/>
    <d v="1899-12-30T13:45:00"/>
    <s v="-"/>
    <s v="-"/>
    <s v="-"/>
    <s v="-"/>
    <s v="10-08-2024"/>
    <s v="08"/>
    <s v="2024"/>
    <x v="24"/>
  </r>
  <r>
    <s v="TKT711132"/>
    <x v="23"/>
    <s v="-"/>
    <s v="Service"/>
    <s v="Service Upgrade"/>
    <s v="CUST22963"/>
    <s v="Open"/>
    <d v="2020-01-11T00:00:00"/>
    <d v="1899-12-30T20:20:00"/>
    <s v="-"/>
    <s v="-"/>
    <s v="-"/>
    <s v="-"/>
    <s v="11-01-2020"/>
    <s v="01"/>
    <s v="2020"/>
    <x v="24"/>
  </r>
  <r>
    <s v="TKT729645"/>
    <x v="26"/>
    <s v="25-12-2024 04:34:39"/>
    <s v="Technical"/>
    <s v="Software Bug"/>
    <s v="CUST29950"/>
    <s v="Resolved"/>
    <s v="15-12-2024"/>
    <d v="1899-12-30T04:34:39"/>
    <s v="25-12-2024"/>
    <d v="1899-12-30T04:34:39"/>
    <s v="-"/>
    <s v="-"/>
    <s v="15-12-2024"/>
    <s v="12"/>
    <s v="2024"/>
    <x v="24"/>
  </r>
  <r>
    <s v="TKT109654"/>
    <x v="9"/>
    <s v="22-10-2024 20:30:23"/>
    <s v="Technical"/>
    <s v="Hardware Issue"/>
    <s v="CUST66869"/>
    <s v="Resolved"/>
    <s v="16-10-2024"/>
    <d v="1899-12-30T20:30:23"/>
    <s v="22-10-2024"/>
    <d v="1899-12-30T20:30:23"/>
    <s v="-"/>
    <s v="-"/>
    <s v="16-10-2024"/>
    <s v="10"/>
    <s v="2024"/>
    <x v="24"/>
  </r>
  <r>
    <s v="TKT385482"/>
    <x v="11"/>
    <s v="-"/>
    <s v="Billing"/>
    <s v="Overcharge"/>
    <s v="CUST69339"/>
    <s v="In Progress"/>
    <s v="15-05-2020"/>
    <d v="1899-12-30T13:18:33"/>
    <s v="-"/>
    <s v="-"/>
    <s v="-"/>
    <s v="-"/>
    <s v="15-05-2020"/>
    <s v="05"/>
    <s v="2020"/>
    <x v="24"/>
  </r>
  <r>
    <s v="TKT954667"/>
    <x v="8"/>
    <s v="-"/>
    <s v="Technical"/>
    <s v="Network Problem"/>
    <s v="CUST93503"/>
    <s v="In Progress"/>
    <s v="26-10-2020"/>
    <d v="1899-12-30T16:55:04"/>
    <s v="-"/>
    <s v="-"/>
    <s v="-"/>
    <s v="-"/>
    <s v="26-10-2020"/>
    <s v="10"/>
    <s v="2020"/>
    <x v="24"/>
  </r>
  <r>
    <s v="TKT427211"/>
    <x v="9"/>
    <s v="-"/>
    <s v="Technical"/>
    <s v="Hardware Issue"/>
    <s v="CUST31246"/>
    <s v="In Progress"/>
    <s v="26-07-2021"/>
    <d v="1899-12-30T19:33:51"/>
    <s v="-"/>
    <s v="-"/>
    <s v="-"/>
    <s v="-"/>
    <s v="26-07-2021"/>
    <s v="07"/>
    <s v="2021"/>
    <x v="24"/>
  </r>
  <r>
    <s v="TKT726991"/>
    <x v="24"/>
    <d v="2022-05-08T15:27:00"/>
    <s v="Service"/>
    <s v="Service Outage"/>
    <s v="CUST91313"/>
    <s v="Resolved"/>
    <s v="31-07-2022"/>
    <d v="1899-12-30T15:27:01"/>
    <d v="2022-05-08T00:00:00"/>
    <d v="1899-12-30T15:27:00"/>
    <s v="-"/>
    <s v="-"/>
    <s v="31-07-2022"/>
    <s v="07"/>
    <s v="2022"/>
    <x v="24"/>
  </r>
  <r>
    <s v="TKT823564"/>
    <x v="34"/>
    <s v="-"/>
    <s v="Technical"/>
    <s v="Hardware Issue"/>
    <s v="CUST61469"/>
    <s v="Open"/>
    <s v="20-10-2020"/>
    <d v="1899-12-30T07:58:30"/>
    <s v="-"/>
    <s v="-"/>
    <s v="-"/>
    <s v="-"/>
    <s v="20-10-2020"/>
    <s v="10"/>
    <s v="2020"/>
    <x v="24"/>
  </r>
  <r>
    <s v="TKT573157"/>
    <x v="28"/>
    <s v="14-03-2023 12:27:30"/>
    <s v="Billing"/>
    <s v="Payment Failure"/>
    <s v="CUST26729"/>
    <s v="Resolved"/>
    <s v="27-02-2023"/>
    <d v="1899-12-30T12:27:30"/>
    <s v="14-03-2023"/>
    <d v="1899-12-30T12:27:30"/>
    <s v="-"/>
    <s v="-"/>
    <s v="27-02-2023"/>
    <s v="02"/>
    <s v="2023"/>
    <x v="24"/>
  </r>
  <r>
    <s v="TKT933906"/>
    <x v="35"/>
    <s v="-"/>
    <s v="Service"/>
    <s v="Service Upgrade"/>
    <s v="CUST60019"/>
    <s v="Open"/>
    <s v="30-07-2023"/>
    <d v="1899-12-30T21:35:41"/>
    <s v="-"/>
    <s v="-"/>
    <s v="-"/>
    <s v="-"/>
    <s v="30-07-2023"/>
    <s v="07"/>
    <s v="2023"/>
    <x v="24"/>
  </r>
  <r>
    <s v="TKT826412"/>
    <x v="5"/>
    <s v="15-11-2023 21:15:42"/>
    <s v="Technical"/>
    <s v="Hardware Issue"/>
    <s v="CUST74231"/>
    <s v="Resolved"/>
    <s v="16-10-2023"/>
    <d v="1899-12-30T21:15:42"/>
    <s v="15-11-2023"/>
    <d v="1899-12-30T21:15:42"/>
    <s v="-"/>
    <s v="-"/>
    <s v="16-10-2023"/>
    <s v="10"/>
    <s v="2023"/>
    <x v="24"/>
  </r>
  <r>
    <s v="TKT686670"/>
    <x v="3"/>
    <d v="2023-04-09T04:28:00"/>
    <s v="Account"/>
    <s v="Account Suspension"/>
    <s v="CUST91089"/>
    <s v="Resolved"/>
    <d v="2023-09-08T00:00:00"/>
    <d v="1899-12-30T04:28:00"/>
    <d v="2023-04-09T00:00:00"/>
    <d v="1899-12-30T04:28:00"/>
    <s v="-"/>
    <s v="-"/>
    <s v="08-09-2023"/>
    <s v="09"/>
    <s v="2023"/>
    <x v="24"/>
  </r>
  <r>
    <s v="TKT360290"/>
    <x v="12"/>
    <s v="-"/>
    <s v="Billing"/>
    <s v="Refund Request"/>
    <s v="CUST50092"/>
    <s v="In Progress"/>
    <s v="23-09-2022"/>
    <d v="1899-12-30T23:42:49"/>
    <s v="-"/>
    <s v="-"/>
    <s v="-"/>
    <s v="-"/>
    <s v="23-09-2022"/>
    <s v="09"/>
    <s v="2022"/>
    <x v="24"/>
  </r>
  <r>
    <s v="TKT152616"/>
    <x v="29"/>
    <s v="-"/>
    <s v="Service"/>
    <s v="Service Upgrade"/>
    <s v="CUST88168"/>
    <s v="Open"/>
    <d v="2023-04-11T00:00:00"/>
    <d v="1899-12-30T17:10:00"/>
    <s v="-"/>
    <s v="-"/>
    <s v="-"/>
    <s v="-"/>
    <s v="11-04-2023"/>
    <s v="04"/>
    <s v="2023"/>
    <x v="24"/>
  </r>
  <r>
    <s v="TKT743465"/>
    <x v="1"/>
    <d v="2020-08-03T19:59:00"/>
    <s v="Billing"/>
    <s v="Refund Request"/>
    <s v="CUST11950"/>
    <s v="Resolved"/>
    <s v="16-02-2020"/>
    <d v="1899-12-30T19:59:44"/>
    <d v="2020-08-03T00:00:00"/>
    <d v="1899-12-30T19:59:00"/>
    <s v="-"/>
    <s v="-"/>
    <s v="16-02-2020"/>
    <s v="02"/>
    <s v="2020"/>
    <x v="24"/>
  </r>
  <r>
    <s v="TKT234334"/>
    <x v="4"/>
    <d v="2024-09-11T00:19:00"/>
    <s v="Account"/>
    <s v="Password Reset"/>
    <s v="CUST18398"/>
    <s v="Resolved"/>
    <s v="22-10-2024"/>
    <d v="1899-12-30T00:19:15"/>
    <d v="2024-09-11T00:00:00"/>
    <d v="1899-12-30T00:19:00"/>
    <s v="-"/>
    <s v="-"/>
    <s v="22-10-2024"/>
    <s v="10"/>
    <s v="2024"/>
    <x v="24"/>
  </r>
  <r>
    <s v="TKT242957"/>
    <x v="1"/>
    <s v="-"/>
    <s v="Billing"/>
    <s v="Refund Request"/>
    <s v="CUST85533"/>
    <s v="Open"/>
    <s v="31-05-2024"/>
    <d v="1899-12-30T19:17:02"/>
    <s v="-"/>
    <s v="-"/>
    <s v="-"/>
    <s v="-"/>
    <s v="31-05-2024"/>
    <s v="05"/>
    <s v="2024"/>
    <x v="24"/>
  </r>
  <r>
    <s v="TKT169520"/>
    <x v="1"/>
    <s v="-"/>
    <s v="Billing"/>
    <s v="Refund Request"/>
    <s v="CUST29520"/>
    <s v="In Progress"/>
    <d v="2021-01-10T00:00:00"/>
    <d v="1899-12-30T02:59:00"/>
    <s v="-"/>
    <s v="-"/>
    <s v="-"/>
    <s v="-"/>
    <s v="10-01-2021"/>
    <s v="01"/>
    <s v="2021"/>
    <x v="24"/>
  </r>
  <r>
    <s v="TKT332701"/>
    <x v="35"/>
    <d v="2024-04-05T02:40:00"/>
    <s v="Service"/>
    <s v="Service Upgrade"/>
    <s v="CUST73281"/>
    <s v="Resolved"/>
    <s v="25-04-2024"/>
    <d v="1899-12-30T02:40:13"/>
    <d v="2024-04-05T00:00:00"/>
    <d v="1899-12-30T02:40:00"/>
    <s v="-"/>
    <s v="-"/>
    <s v="25-04-2024"/>
    <s v="04"/>
    <s v="2024"/>
    <x v="24"/>
  </r>
  <r>
    <s v="TKT810904"/>
    <x v="34"/>
    <s v="17-06-2024 19:02:16"/>
    <s v="Technical"/>
    <s v="Hardware Issue"/>
    <s v="CUST94619"/>
    <s v="Resolved"/>
    <s v="16-06-2024"/>
    <d v="1899-12-30T19:02:16"/>
    <s v="17-06-2024"/>
    <d v="1899-12-30T19:02:16"/>
    <s v="-"/>
    <s v="-"/>
    <s v="16-06-2024"/>
    <s v="06"/>
    <s v="2024"/>
    <x v="24"/>
  </r>
  <r>
    <s v="TKT526626"/>
    <x v="12"/>
    <s v="24-04-2021 03:22:20"/>
    <s v="Billing"/>
    <s v="Refund Request"/>
    <s v="CUST22802"/>
    <s v="Resolved"/>
    <s v="15-04-2021"/>
    <d v="1899-12-30T03:22:20"/>
    <s v="24-04-2021"/>
    <d v="1899-12-30T03:22:20"/>
    <s v="-"/>
    <s v="-"/>
    <s v="15-04-2021"/>
    <s v="04"/>
    <s v="2021"/>
    <x v="24"/>
  </r>
  <r>
    <s v="TKT281403"/>
    <x v="24"/>
    <s v="-"/>
    <s v="Service"/>
    <s v="Service Outage"/>
    <s v="CUST93869"/>
    <s v="Open"/>
    <s v="24-01-2021"/>
    <d v="1899-12-30T12:58:42"/>
    <s v="-"/>
    <s v="-"/>
    <s v="-"/>
    <s v="-"/>
    <s v="24-01-2021"/>
    <s v="01"/>
    <s v="2021"/>
    <x v="24"/>
  </r>
  <r>
    <s v="TKT509641"/>
    <x v="22"/>
    <s v="23-08-2020 08:58:44"/>
    <s v="Account"/>
    <s v="Login Issue"/>
    <s v="CUST29311"/>
    <s v="Resolved"/>
    <s v="30-07-2020"/>
    <d v="1899-12-30T08:58:44"/>
    <s v="23-08-2020"/>
    <d v="1899-12-30T08:58:44"/>
    <s v="-"/>
    <s v="-"/>
    <s v="30-07-2020"/>
    <s v="07"/>
    <s v="2020"/>
    <x v="24"/>
  </r>
  <r>
    <s v="TKT686574"/>
    <x v="23"/>
    <s v="-"/>
    <s v="Service"/>
    <s v="Service Upgrade"/>
    <s v="CUST22741"/>
    <s v="Open"/>
    <s v="29-01-2022"/>
    <d v="1899-12-30T19:50:09"/>
    <s v="-"/>
    <s v="-"/>
    <s v="-"/>
    <s v="-"/>
    <s v="29-01-2022"/>
    <s v="01"/>
    <s v="2022"/>
    <x v="24"/>
  </r>
  <r>
    <s v="TKT691573"/>
    <x v="10"/>
    <s v="-"/>
    <s v="Account"/>
    <s v="Password Reset"/>
    <s v="CUST16154"/>
    <s v="Open"/>
    <s v="30-03-2021"/>
    <d v="1899-12-30T00:37:04"/>
    <s v="-"/>
    <s v="-"/>
    <s v="-"/>
    <s v="-"/>
    <s v="30-03-2021"/>
    <s v="03"/>
    <s v="2021"/>
    <x v="24"/>
  </r>
  <r>
    <s v="TKT317561"/>
    <x v="33"/>
    <s v="-"/>
    <s v="Technical"/>
    <s v="Network Problem"/>
    <s v="CUST82643"/>
    <s v="In Progress"/>
    <s v="27-08-2020"/>
    <d v="1899-12-30T14:14:19"/>
    <s v="-"/>
    <s v="-"/>
    <s v="-"/>
    <s v="-"/>
    <s v="27-08-2020"/>
    <s v="08"/>
    <s v="2020"/>
    <x v="24"/>
  </r>
  <r>
    <s v="TKT104464"/>
    <x v="28"/>
    <d v="2020-04-08T00:55:00"/>
    <s v="Billing"/>
    <s v="Payment Failure"/>
    <s v="CUST13237"/>
    <s v="Resolved"/>
    <s v="17-07-2020"/>
    <d v="1899-12-30T00:55:33"/>
    <d v="2020-04-08T00:00:00"/>
    <d v="1899-12-30T00:55:00"/>
    <s v="-"/>
    <s v="-"/>
    <s v="17-07-2020"/>
    <s v="07"/>
    <s v="2020"/>
    <x v="24"/>
  </r>
  <r>
    <s v="TKT329660"/>
    <x v="32"/>
    <s v="-"/>
    <s v="Technical"/>
    <s v="Software Bug"/>
    <s v="CUST58771"/>
    <s v="In Progress"/>
    <d v="2021-01-07T00:00:00"/>
    <d v="1899-12-30T02:47:00"/>
    <s v="-"/>
    <s v="-"/>
    <s v="-"/>
    <s v="-"/>
    <s v="07-01-2021"/>
    <s v="01"/>
    <s v="2021"/>
    <x v="24"/>
  </r>
  <r>
    <s v="TKT829262"/>
    <x v="27"/>
    <s v="-"/>
    <s v="Account"/>
    <s v="Login Issue"/>
    <s v="CUST67682"/>
    <s v="In Progress"/>
    <s v="26-08-2023"/>
    <d v="1899-12-30T07:38:02"/>
    <s v="-"/>
    <s v="-"/>
    <s v="-"/>
    <s v="-"/>
    <s v="26-08-2023"/>
    <s v="08"/>
    <s v="2023"/>
    <x v="24"/>
  </r>
  <r>
    <s v="TKT316923"/>
    <x v="5"/>
    <s v="-"/>
    <s v="Technical"/>
    <s v="Hardware Issue"/>
    <s v="CUST58168"/>
    <s v="In Progress"/>
    <s v="19-08-2024"/>
    <d v="1899-12-30T12:50:38"/>
    <s v="-"/>
    <s v="-"/>
    <s v="-"/>
    <s v="-"/>
    <s v="19-08-2024"/>
    <s v="08"/>
    <s v="2024"/>
    <x v="24"/>
  </r>
  <r>
    <s v="TKT171969"/>
    <x v="6"/>
    <s v="-"/>
    <s v="Service"/>
    <s v="Service Outage"/>
    <s v="CUST62727"/>
    <s v="In Progress"/>
    <d v="2021-04-12T00:00:00"/>
    <d v="1899-12-30T22:04:00"/>
    <s v="-"/>
    <s v="-"/>
    <s v="-"/>
    <s v="-"/>
    <s v="12-04-2021"/>
    <s v="04"/>
    <s v="2021"/>
    <x v="24"/>
  </r>
  <r>
    <s v="TKT135157"/>
    <x v="24"/>
    <s v="-"/>
    <s v="Service"/>
    <s v="Service Outage"/>
    <s v="CUST82146"/>
    <s v="Open"/>
    <s v="17-04-2022"/>
    <d v="1899-12-30T22:28:49"/>
    <s v="-"/>
    <s v="-"/>
    <s v="-"/>
    <s v="-"/>
    <s v="17-04-2022"/>
    <s v="04"/>
    <s v="2022"/>
    <x v="24"/>
  </r>
  <r>
    <s v="TKT944757"/>
    <x v="1"/>
    <s v="26-06-2024 07:35:35"/>
    <s v="Billing"/>
    <s v="Refund Request"/>
    <s v="CUST54859"/>
    <s v="Resolved"/>
    <s v="13-06-2024"/>
    <d v="1899-12-30T07:35:35"/>
    <s v="26-06-2024"/>
    <d v="1899-12-30T07:35:35"/>
    <s v="-"/>
    <s v="-"/>
    <s v="13-06-2024"/>
    <s v="06"/>
    <s v="2024"/>
    <x v="24"/>
  </r>
  <r>
    <s v="TKT918117"/>
    <x v="13"/>
    <s v="-"/>
    <s v="Account"/>
    <s v="Account Suspension"/>
    <s v="CUST85899"/>
    <s v="In Progress"/>
    <s v="30-07-2023"/>
    <d v="1899-12-30T07:54:13"/>
    <s v="-"/>
    <s v="-"/>
    <s v="-"/>
    <s v="-"/>
    <s v="30-07-2023"/>
    <s v="07"/>
    <s v="2023"/>
    <x v="24"/>
  </r>
  <r>
    <s v="TKT837848"/>
    <x v="35"/>
    <s v="-"/>
    <s v="Service"/>
    <s v="Service Upgrade"/>
    <s v="CUST70389"/>
    <s v="In Progress"/>
    <s v="24-04-2024"/>
    <d v="1899-12-30T10:23:10"/>
    <s v="-"/>
    <s v="-"/>
    <s v="-"/>
    <s v="-"/>
    <s v="24-04-2024"/>
    <s v="04"/>
    <s v="2024"/>
    <x v="24"/>
  </r>
  <r>
    <s v="TKT844603"/>
    <x v="28"/>
    <s v="-"/>
    <s v="Billing"/>
    <s v="Payment Failure"/>
    <s v="CUST65573"/>
    <s v="Open"/>
    <s v="30-07-2021"/>
    <d v="1899-12-30T02:58:28"/>
    <s v="-"/>
    <s v="-"/>
    <s v="-"/>
    <s v="-"/>
    <s v="30-07-2021"/>
    <s v="07"/>
    <s v="2021"/>
    <x v="24"/>
  </r>
  <r>
    <s v="TKT346173"/>
    <x v="17"/>
    <s v="22-11-2020 03:46:43"/>
    <s v="Service"/>
    <s v="Slow Service"/>
    <s v="CUST91346"/>
    <s v="Resolved"/>
    <s v="20-11-2020"/>
    <d v="1899-12-30T03:46:43"/>
    <s v="22-11-2020"/>
    <d v="1899-12-30T03:46:43"/>
    <s v="-"/>
    <s v="-"/>
    <s v="20-11-2020"/>
    <s v="11"/>
    <s v="2020"/>
    <x v="24"/>
  </r>
  <r>
    <s v="TKT450981"/>
    <x v="17"/>
    <s v="-"/>
    <s v="Service"/>
    <s v="Slow Service"/>
    <s v="CUST89023"/>
    <s v="Open"/>
    <d v="2020-05-08T00:00:00"/>
    <d v="1899-12-30T07:03:00"/>
    <s v="-"/>
    <s v="-"/>
    <s v="-"/>
    <s v="-"/>
    <s v="08-05-2020"/>
    <s v="05"/>
    <s v="2020"/>
    <x v="24"/>
  </r>
  <r>
    <s v="TKT297600"/>
    <x v="23"/>
    <s v="-"/>
    <s v="Service"/>
    <s v="Service Upgrade"/>
    <s v="CUST60388"/>
    <s v="In Progress"/>
    <s v="19-02-2021"/>
    <d v="1899-12-30T14:31:11"/>
    <s v="-"/>
    <s v="-"/>
    <s v="-"/>
    <s v="-"/>
    <s v="19-02-2021"/>
    <s v="02"/>
    <s v="2021"/>
    <x v="24"/>
  </r>
  <r>
    <s v="TKT859908"/>
    <x v="15"/>
    <s v="-"/>
    <s v="Account"/>
    <s v="Account Suspension"/>
    <s v="CUST95462"/>
    <s v="In Progress"/>
    <d v="2020-04-03T00:00:00"/>
    <d v="1899-12-30T19:12:00"/>
    <s v="-"/>
    <s v="-"/>
    <s v="-"/>
    <s v="-"/>
    <s v="03-04-2020"/>
    <s v="04"/>
    <s v="2020"/>
    <x v="24"/>
  </r>
  <r>
    <s v="TKT533703"/>
    <x v="13"/>
    <s v="-"/>
    <s v="Account"/>
    <s v="Account Suspension"/>
    <s v="CUST56798"/>
    <s v="Open"/>
    <s v="20-02-2022"/>
    <d v="1899-12-30T22:36:46"/>
    <s v="-"/>
    <s v="-"/>
    <s v="-"/>
    <s v="-"/>
    <s v="20-02-2022"/>
    <s v="02"/>
    <s v="2022"/>
    <x v="24"/>
  </r>
  <r>
    <s v="TKT658339"/>
    <x v="34"/>
    <s v="-"/>
    <s v="Technical"/>
    <s v="Hardware Issue"/>
    <s v="CUST29641"/>
    <s v="Open"/>
    <s v="29-12-2023"/>
    <d v="1899-12-30T14:33:32"/>
    <s v="-"/>
    <s v="-"/>
    <s v="-"/>
    <s v="-"/>
    <s v="29-12-2023"/>
    <s v="12"/>
    <s v="2023"/>
    <x v="24"/>
  </r>
  <r>
    <s v="TKT359815"/>
    <x v="16"/>
    <s v="25-12-2020 01:12:02"/>
    <s v="Account"/>
    <s v="Login Issue"/>
    <s v="CUST54936"/>
    <s v="Resolved"/>
    <d v="2020-10-12T00:00:00"/>
    <d v="1899-12-30T01:12:00"/>
    <s v="25-12-2020"/>
    <d v="1899-12-30T01:12:02"/>
    <s v="-"/>
    <s v="-"/>
    <s v="12-10-2020"/>
    <s v="10"/>
    <s v="2020"/>
    <x v="24"/>
  </r>
  <r>
    <s v="TKT121914"/>
    <x v="20"/>
    <s v="-"/>
    <s v="Billing"/>
    <s v="Payment Failure"/>
    <s v="CUST63550"/>
    <s v="Open"/>
    <d v="2024-07-10T00:00:00"/>
    <d v="1899-12-30T02:35:00"/>
    <s v="-"/>
    <s v="-"/>
    <s v="-"/>
    <s v="-"/>
    <s v="10-07-2024"/>
    <s v="07"/>
    <s v="2024"/>
    <x v="24"/>
  </r>
  <r>
    <s v="TKT117540"/>
    <x v="25"/>
    <s v="-"/>
    <s v="Service"/>
    <s v="Slow Service"/>
    <s v="CUST18363"/>
    <s v="Open"/>
    <s v="25-12-2021"/>
    <d v="1899-12-30T08:38:37"/>
    <s v="-"/>
    <s v="-"/>
    <s v="-"/>
    <s v="-"/>
    <s v="25-12-2021"/>
    <s v="12"/>
    <s v="2021"/>
    <x v="24"/>
  </r>
  <r>
    <s v="TKT955337"/>
    <x v="35"/>
    <s v="26-10-2022 21:05:59"/>
    <s v="Service"/>
    <s v="Service Upgrade"/>
    <s v="CUST85685"/>
    <s v="Resolved"/>
    <s v="29-09-2022"/>
    <d v="1899-12-30T21:05:59"/>
    <s v="26-10-2022"/>
    <d v="1899-12-30T21:05:59"/>
    <s v="-"/>
    <s v="-"/>
    <s v="29-09-2022"/>
    <s v="09"/>
    <s v="2022"/>
    <x v="24"/>
  </r>
  <r>
    <s v="TKT194646"/>
    <x v="12"/>
    <s v="-"/>
    <s v="Billing"/>
    <s v="Refund Request"/>
    <s v="CUST94206"/>
    <s v="In Progress"/>
    <s v="29-05-2021"/>
    <d v="1899-12-30T06:40:53"/>
    <s v="-"/>
    <s v="-"/>
    <s v="-"/>
    <s v="-"/>
    <s v="29-05-2021"/>
    <s v="05"/>
    <s v="2021"/>
    <x v="24"/>
  </r>
  <r>
    <s v="TKT376528"/>
    <x v="27"/>
    <s v="14-09-2020 19:43:24"/>
    <s v="Account"/>
    <s v="Login Issue"/>
    <s v="CUST41502"/>
    <s v="Resolved"/>
    <d v="2020-03-09T00:00:00"/>
    <d v="1899-12-30T19:43:00"/>
    <s v="14-09-2020"/>
    <d v="1899-12-30T19:43:24"/>
    <s v="-"/>
    <s v="-"/>
    <s v="09-03-2020"/>
    <s v="03"/>
    <s v="2020"/>
    <x v="24"/>
  </r>
  <r>
    <s v="TKT616152"/>
    <x v="26"/>
    <s v="-"/>
    <s v="Technical"/>
    <s v="Software Bug"/>
    <s v="CUST43214"/>
    <s v="In Progress"/>
    <s v="22-06-2023"/>
    <d v="1899-12-30T13:19:41"/>
    <s v="-"/>
    <s v="-"/>
    <s v="-"/>
    <s v="-"/>
    <s v="22-06-2023"/>
    <s v="06"/>
    <s v="2023"/>
    <x v="24"/>
  </r>
  <r>
    <s v="TKT157176"/>
    <x v="19"/>
    <s v="-"/>
    <s v="Billing"/>
    <s v="Payment Failure"/>
    <s v="CUST39710"/>
    <s v="Open"/>
    <d v="2023-10-10T00:00:00"/>
    <d v="1899-12-30T01:00:00"/>
    <s v="-"/>
    <s v="-"/>
    <s v="-"/>
    <s v="-"/>
    <s v="10-10-2023"/>
    <s v="10"/>
    <s v="2023"/>
    <x v="24"/>
  </r>
  <r>
    <s v="TKT253954"/>
    <x v="18"/>
    <s v="-"/>
    <s v="Account"/>
    <s v="Password Reset"/>
    <s v="CUST94074"/>
    <s v="Open"/>
    <s v="19-04-2020"/>
    <d v="1899-12-30T06:21:15"/>
    <s v="-"/>
    <s v="-"/>
    <s v="-"/>
    <s v="-"/>
    <s v="19-04-2020"/>
    <s v="04"/>
    <s v="2020"/>
    <x v="24"/>
  </r>
  <r>
    <s v="TKT598899"/>
    <x v="0"/>
    <s v="-"/>
    <s v="Service"/>
    <s v="Service Outage"/>
    <s v="CUST82587"/>
    <s v="In Progress"/>
    <s v="20-11-2024"/>
    <d v="1899-12-30T10:37:17"/>
    <s v="-"/>
    <s v="-"/>
    <s v="-"/>
    <s v="-"/>
    <s v="20-11-2024"/>
    <s v="11"/>
    <s v="2024"/>
    <x v="24"/>
  </r>
  <r>
    <s v="TKT168600"/>
    <x v="29"/>
    <s v="-"/>
    <s v="Service"/>
    <s v="Service Upgrade"/>
    <s v="CUST70146"/>
    <s v="In Progress"/>
    <s v="27-03-2023"/>
    <d v="1899-12-30T09:03:44"/>
    <s v="-"/>
    <s v="-"/>
    <s v="-"/>
    <s v="-"/>
    <s v="27-03-2023"/>
    <s v="03"/>
    <s v="2023"/>
    <x v="24"/>
  </r>
  <r>
    <s v="TKT519110"/>
    <x v="17"/>
    <s v="-"/>
    <s v="Service"/>
    <s v="Slow Service"/>
    <s v="CUST22654"/>
    <s v="Open"/>
    <s v="22-06-2020"/>
    <d v="1899-12-30T23:57:26"/>
    <s v="-"/>
    <s v="-"/>
    <s v="-"/>
    <s v="-"/>
    <s v="22-06-2020"/>
    <s v="06"/>
    <s v="2020"/>
    <x v="24"/>
  </r>
  <r>
    <s v="TKT434454"/>
    <x v="11"/>
    <d v="2021-07-04T08:59:00"/>
    <s v="Billing"/>
    <s v="Overcharge"/>
    <s v="CUST41164"/>
    <s v="Resolved"/>
    <s v="31-03-2021"/>
    <d v="1899-12-30T08:59:22"/>
    <d v="2021-07-04T00:00:00"/>
    <d v="1899-12-30T08:59:00"/>
    <s v="-"/>
    <s v="-"/>
    <s v="31-03-2021"/>
    <s v="03"/>
    <s v="2021"/>
    <x v="24"/>
  </r>
  <r>
    <s v="TKT349424"/>
    <x v="21"/>
    <s v="-"/>
    <s v="Technical"/>
    <s v="Network Problem"/>
    <s v="CUST26087"/>
    <s v="In Progress"/>
    <s v="30-11-2024"/>
    <d v="1899-12-30T14:56:22"/>
    <s v="-"/>
    <s v="-"/>
    <s v="-"/>
    <s v="-"/>
    <s v="30-11-2024"/>
    <s v="11"/>
    <s v="2024"/>
    <x v="24"/>
  </r>
  <r>
    <s v="TKT384289"/>
    <x v="2"/>
    <s v="-"/>
    <s v="Billing"/>
    <s v="Overcharge"/>
    <s v="CUST34400"/>
    <s v="Open"/>
    <d v="2022-08-05T00:00:00"/>
    <d v="1899-12-30T02:16:00"/>
    <s v="-"/>
    <s v="-"/>
    <s v="-"/>
    <s v="-"/>
    <s v="05-08-2022"/>
    <s v="08"/>
    <s v="2022"/>
    <x v="24"/>
  </r>
  <r>
    <s v="TKT768339"/>
    <x v="29"/>
    <s v="-"/>
    <s v="Service"/>
    <s v="Service Upgrade"/>
    <s v="CUST89222"/>
    <s v="Open"/>
    <d v="2023-04-01T00:00:00"/>
    <d v="1899-12-30T00:43:00"/>
    <s v="-"/>
    <s v="-"/>
    <s v="-"/>
    <s v="-"/>
    <s v="01-04-2023"/>
    <s v="04"/>
    <s v="2023"/>
    <x v="24"/>
  </r>
  <r>
    <s v="TKT793810"/>
    <x v="6"/>
    <s v="-"/>
    <s v="Service"/>
    <s v="Service Outage"/>
    <s v="CUST94159"/>
    <s v="In Progress"/>
    <s v="18-06-2021"/>
    <d v="1899-12-30T01:08:13"/>
    <s v="-"/>
    <s v="-"/>
    <s v="-"/>
    <s v="-"/>
    <s v="18-06-2021"/>
    <s v="06"/>
    <s v="2021"/>
    <x v="24"/>
  </r>
  <r>
    <s v="TKT226792"/>
    <x v="26"/>
    <d v="2020-03-09T13:56:00"/>
    <s v="Technical"/>
    <s v="Software Bug"/>
    <s v="CUST89818"/>
    <s v="Resolved"/>
    <d v="2020-05-08T00:00:00"/>
    <d v="1899-12-30T13:56:00"/>
    <d v="2020-03-09T00:00:00"/>
    <d v="1899-12-30T13:56:00"/>
    <s v="-"/>
    <s v="-"/>
    <s v="08-05-2020"/>
    <s v="05"/>
    <s v="2020"/>
    <x v="24"/>
  </r>
  <r>
    <s v="TKT310594"/>
    <x v="7"/>
    <s v="22-09-2023 03:00:38"/>
    <s v="Technical"/>
    <s v="Software Bug"/>
    <s v="CUST89913"/>
    <s v="Resolved"/>
    <s v="17-09-2023"/>
    <d v="1899-12-30T03:00:38"/>
    <s v="22-09-2023"/>
    <d v="1899-12-30T03:00:38"/>
    <s v="-"/>
    <s v="-"/>
    <s v="17-09-2023"/>
    <s v="09"/>
    <s v="2023"/>
    <x v="24"/>
  </r>
  <r>
    <s v="TKT300997"/>
    <x v="27"/>
    <s v="-"/>
    <s v="Account"/>
    <s v="Login Issue"/>
    <s v="CUST31079"/>
    <s v="Open"/>
    <s v="17-05-2020"/>
    <d v="1899-12-30T08:41:32"/>
    <s v="-"/>
    <s v="-"/>
    <s v="-"/>
    <s v="-"/>
    <s v="17-05-2020"/>
    <s v="05"/>
    <s v="2020"/>
    <x v="24"/>
  </r>
  <r>
    <s v="TKT555806"/>
    <x v="34"/>
    <s v="-"/>
    <s v="Technical"/>
    <s v="Hardware Issue"/>
    <s v="CUST88223"/>
    <s v="Open"/>
    <s v="13-06-2020"/>
    <d v="1899-12-30T12:30:35"/>
    <s v="-"/>
    <s v="-"/>
    <s v="-"/>
    <s v="-"/>
    <s v="13-06-2020"/>
    <s v="06"/>
    <s v="2020"/>
    <x v="24"/>
  </r>
  <r>
    <s v="TKT515837"/>
    <x v="4"/>
    <s v="-"/>
    <s v="Account"/>
    <s v="Password Reset"/>
    <s v="CUST62756"/>
    <s v="In Progress"/>
    <s v="18-04-2021"/>
    <d v="1899-12-30T18:25:08"/>
    <s v="-"/>
    <s v="-"/>
    <s v="-"/>
    <s v="-"/>
    <s v="18-04-2021"/>
    <s v="04"/>
    <s v="2021"/>
    <x v="24"/>
  </r>
  <r>
    <s v="TKT314714"/>
    <x v="18"/>
    <s v="-"/>
    <s v="Account"/>
    <s v="Password Reset"/>
    <s v="CUST74593"/>
    <s v="In Progress"/>
    <s v="26-12-2022"/>
    <d v="1899-12-30T19:17:46"/>
    <s v="-"/>
    <s v="-"/>
    <s v="-"/>
    <s v="-"/>
    <s v="26-12-2022"/>
    <s v="12"/>
    <s v="2022"/>
    <x v="24"/>
  </r>
  <r>
    <s v="TKT102353"/>
    <x v="7"/>
    <d v="2021-03-01T03:54:00"/>
    <s v="Technical"/>
    <s v="Software Bug"/>
    <s v="CUST57010"/>
    <s v="Resolved"/>
    <s v="18-12-2020"/>
    <d v="1899-12-30T03:54:19"/>
    <d v="2021-03-01T00:00:00"/>
    <d v="1899-12-30T03:54:00"/>
    <s v="-"/>
    <s v="-"/>
    <s v="18-12-2020"/>
    <s v="12"/>
    <s v="2020"/>
    <x v="24"/>
  </r>
  <r>
    <s v="TKT199312"/>
    <x v="22"/>
    <s v="-"/>
    <s v="Account"/>
    <s v="Login Issue"/>
    <s v="CUST37914"/>
    <s v="Open"/>
    <s v="16-09-2020"/>
    <d v="1899-12-30T22:00:23"/>
    <s v="-"/>
    <s v="-"/>
    <s v="-"/>
    <s v="-"/>
    <s v="16-09-2020"/>
    <s v="09"/>
    <s v="2020"/>
    <x v="24"/>
  </r>
  <r>
    <s v="TKT725854"/>
    <x v="5"/>
    <s v="28-01-2023 00:22:48"/>
    <s v="Technical"/>
    <s v="Hardware Issue"/>
    <s v="CUST14067"/>
    <s v="Resolved"/>
    <s v="27-01-2023"/>
    <d v="1899-12-30T00:22:48"/>
    <s v="28-01-2023"/>
    <d v="1899-12-30T00:22:48"/>
    <s v="-"/>
    <s v="-"/>
    <s v="27-01-2023"/>
    <s v="01"/>
    <s v="2023"/>
    <x v="24"/>
  </r>
  <r>
    <s v="TKT991674"/>
    <x v="8"/>
    <s v="26-07-2022 05:57:50"/>
    <s v="Technical"/>
    <s v="Network Problem"/>
    <s v="CUST58175"/>
    <s v="Resolved"/>
    <s v="24-07-2022"/>
    <d v="1899-12-30T05:57:50"/>
    <s v="26-07-2022"/>
    <d v="1899-12-30T05:57:50"/>
    <s v="-"/>
    <s v="-"/>
    <s v="24-07-2022"/>
    <s v="07"/>
    <s v="2022"/>
    <x v="24"/>
  </r>
  <r>
    <s v="TKT585878"/>
    <x v="3"/>
    <s v="-"/>
    <s v="Account"/>
    <s v="Account Suspension"/>
    <s v="CUST96850"/>
    <s v="Open"/>
    <s v="15-11-2023"/>
    <d v="1899-12-30T12:23:43"/>
    <s v="-"/>
    <s v="-"/>
    <s v="-"/>
    <s v="-"/>
    <s v="15-11-2023"/>
    <s v="11"/>
    <s v="2023"/>
    <x v="24"/>
  </r>
  <r>
    <s v="TKT236374"/>
    <x v="29"/>
    <d v="2021-05-01T12:14:00"/>
    <s v="Service"/>
    <s v="Service Upgrade"/>
    <s v="CUST92793"/>
    <s v="Resolved"/>
    <d v="2021-01-01T00:00:00"/>
    <d v="1899-12-30T12:14:00"/>
    <d v="2021-05-01T00:00:00"/>
    <d v="1899-12-30T12:14:00"/>
    <s v="-"/>
    <s v="-"/>
    <s v="01-01-2021"/>
    <s v="01"/>
    <s v="2021"/>
    <x v="24"/>
  </r>
  <r>
    <s v="TKT673637"/>
    <x v="29"/>
    <s v="19-03-2022 07:56:45"/>
    <s v="Service"/>
    <s v="Service Upgrade"/>
    <s v="CUST55590"/>
    <s v="Resolved"/>
    <s v="17-02-2022"/>
    <d v="1899-12-30T07:56:45"/>
    <s v="19-03-2022"/>
    <d v="1899-12-30T07:56:45"/>
    <s v="-"/>
    <s v="-"/>
    <s v="17-02-2022"/>
    <s v="02"/>
    <s v="2022"/>
    <x v="24"/>
  </r>
  <r>
    <s v="TKT127444"/>
    <x v="26"/>
    <s v="20-08-2022 09:54:57"/>
    <s v="Technical"/>
    <s v="Software Bug"/>
    <s v="CUST30320"/>
    <s v="Resolved"/>
    <d v="2022-06-08T00:00:00"/>
    <d v="1899-12-30T09:54:00"/>
    <s v="20-08-2022"/>
    <d v="1899-12-30T09:54:57"/>
    <s v="-"/>
    <s v="-"/>
    <s v="08-06-2022"/>
    <s v="06"/>
    <s v="2022"/>
    <x v="24"/>
  </r>
  <r>
    <s v="TKT953395"/>
    <x v="11"/>
    <s v="-"/>
    <s v="Billing"/>
    <s v="Overcharge"/>
    <s v="CUST55307"/>
    <s v="In Progress"/>
    <s v="16-04-2021"/>
    <d v="1899-12-30T05:15:03"/>
    <s v="-"/>
    <s v="-"/>
    <s v="-"/>
    <s v="-"/>
    <s v="16-04-2021"/>
    <s v="04"/>
    <s v="2021"/>
    <x v="24"/>
  </r>
  <r>
    <s v="TKT573000"/>
    <x v="26"/>
    <d v="2024-06-08T19:14:00"/>
    <s v="Technical"/>
    <s v="Software Bug"/>
    <s v="CUST85011"/>
    <s v="Resolved"/>
    <s v="21-07-2024"/>
    <d v="1899-12-30T19:14:40"/>
    <d v="2024-06-08T00:00:00"/>
    <d v="1899-12-30T19:14:00"/>
    <s v="-"/>
    <s v="-"/>
    <s v="21-07-2024"/>
    <s v="07"/>
    <s v="2024"/>
    <x v="24"/>
  </r>
  <r>
    <s v="TKT104156"/>
    <x v="33"/>
    <s v="-"/>
    <s v="Technical"/>
    <s v="Network Problem"/>
    <s v="CUST75039"/>
    <s v="In Progress"/>
    <s v="15-03-2020"/>
    <d v="1899-12-30T23:30:14"/>
    <s v="-"/>
    <s v="-"/>
    <s v="-"/>
    <s v="-"/>
    <s v="15-03-2020"/>
    <s v="03"/>
    <s v="2020"/>
    <x v="24"/>
  </r>
  <r>
    <s v="TKT594835"/>
    <x v="25"/>
    <s v="14-12-2022 11:49:33"/>
    <s v="Service"/>
    <s v="Slow Service"/>
    <s v="CUST78533"/>
    <s v="Resolved"/>
    <s v="19-11-2022"/>
    <d v="1899-12-30T11:49:33"/>
    <s v="14-12-2022"/>
    <d v="1899-12-30T11:49:33"/>
    <s v="-"/>
    <s v="-"/>
    <s v="19-11-2022"/>
    <s v="11"/>
    <s v="2022"/>
    <x v="24"/>
  </r>
  <r>
    <s v="TKT894527"/>
    <x v="34"/>
    <s v="-"/>
    <s v="Technical"/>
    <s v="Hardware Issue"/>
    <s v="CUST44606"/>
    <s v="Open"/>
    <s v="23-04-2024"/>
    <d v="1899-12-30T13:41:08"/>
    <s v="-"/>
    <s v="-"/>
    <s v="-"/>
    <s v="-"/>
    <s v="23-04-2024"/>
    <s v="04"/>
    <s v="2024"/>
    <x v="24"/>
  </r>
  <r>
    <s v="TKT157609"/>
    <x v="25"/>
    <s v="-"/>
    <s v="Service"/>
    <s v="Slow Service"/>
    <s v="CUST40669"/>
    <s v="In Progress"/>
    <d v="2020-06-06T00:00:00"/>
    <d v="1899-12-30T04:35:00"/>
    <s v="-"/>
    <s v="-"/>
    <s v="-"/>
    <s v="-"/>
    <s v="06-06-2020"/>
    <s v="06"/>
    <s v="2020"/>
    <x v="24"/>
  </r>
  <r>
    <s v="TKT257045"/>
    <x v="31"/>
    <d v="2020-02-11T22:39:00"/>
    <s v="Billing"/>
    <s v="Refund Request"/>
    <s v="CUST87587"/>
    <s v="Resolved"/>
    <s v="25-10-2020"/>
    <d v="1899-12-30T22:39:56"/>
    <d v="2020-02-11T00:00:00"/>
    <d v="1899-12-30T22:39:00"/>
    <s v="-"/>
    <s v="-"/>
    <s v="25-10-2020"/>
    <s v="10"/>
    <s v="2020"/>
    <x v="24"/>
  </r>
  <r>
    <s v="TKT387330"/>
    <x v="4"/>
    <s v="-"/>
    <s v="Account"/>
    <s v="Password Reset"/>
    <s v="CUST83041"/>
    <s v="Open"/>
    <s v="15-03-2020"/>
    <d v="1899-12-30T19:54:16"/>
    <s v="-"/>
    <s v="-"/>
    <s v="-"/>
    <s v="-"/>
    <s v="15-03-2020"/>
    <s v="03"/>
    <s v="2020"/>
    <x v="24"/>
  </r>
  <r>
    <s v="TKT163778"/>
    <x v="19"/>
    <s v="-"/>
    <s v="Billing"/>
    <s v="Payment Failure"/>
    <s v="CUST24220"/>
    <s v="In Progress"/>
    <s v="20-11-2022"/>
    <d v="1899-12-30T00:42:26"/>
    <s v="-"/>
    <s v="-"/>
    <s v="-"/>
    <s v="-"/>
    <s v="20-11-2022"/>
    <s v="11"/>
    <s v="2022"/>
    <x v="24"/>
  </r>
  <r>
    <s v="TKT667265"/>
    <x v="26"/>
    <s v="-"/>
    <s v="Technical"/>
    <s v="Software Bug"/>
    <s v="CUST38132"/>
    <s v="In Progress"/>
    <d v="2020-07-08T00:00:00"/>
    <d v="1899-12-30T17:08:00"/>
    <s v="-"/>
    <s v="-"/>
    <s v="-"/>
    <s v="-"/>
    <s v="08-07-2020"/>
    <s v="07"/>
    <s v="2020"/>
    <x v="24"/>
  </r>
  <r>
    <s v="TKT569145"/>
    <x v="32"/>
    <s v="-"/>
    <s v="Technical"/>
    <s v="Software Bug"/>
    <s v="CUST75086"/>
    <s v="Open"/>
    <d v="2023-10-12T00:00:00"/>
    <d v="1899-12-30T17:10:00"/>
    <s v="-"/>
    <s v="-"/>
    <s v="-"/>
    <s v="-"/>
    <s v="12-10-2023"/>
    <s v="10"/>
    <s v="2023"/>
    <x v="24"/>
  </r>
  <r>
    <s v="TKT575479"/>
    <x v="33"/>
    <s v="-"/>
    <s v="Technical"/>
    <s v="Network Problem"/>
    <s v="CUST86861"/>
    <s v="In Progress"/>
    <s v="20-08-2023"/>
    <d v="1899-12-30T05:18:31"/>
    <s v="-"/>
    <s v="-"/>
    <s v="-"/>
    <s v="-"/>
    <s v="20-08-2023"/>
    <s v="08"/>
    <s v="2023"/>
    <x v="24"/>
  </r>
  <r>
    <s v="TKT927520"/>
    <x v="21"/>
    <d v="2022-12-10T11:09:00"/>
    <s v="Technical"/>
    <s v="Network Problem"/>
    <s v="CUST85024"/>
    <s v="Resolved"/>
    <s v="17-09-2022"/>
    <d v="1899-12-30T11:09:23"/>
    <d v="2022-12-10T00:00:00"/>
    <d v="1899-12-30T11:09:00"/>
    <s v="-"/>
    <s v="-"/>
    <s v="17-09-2022"/>
    <s v="09"/>
    <s v="2022"/>
    <x v="24"/>
  </r>
  <r>
    <s v="TKT523458"/>
    <x v="10"/>
    <d v="2020-05-11T22:12:00"/>
    <s v="Account"/>
    <s v="Password Reset"/>
    <s v="CUST33682"/>
    <s v="Resolved"/>
    <s v="15-10-2020"/>
    <d v="1899-12-30T22:12:25"/>
    <d v="2020-05-11T00:00:00"/>
    <d v="1899-12-30T22:12:00"/>
    <s v="-"/>
    <s v="-"/>
    <s v="15-10-2020"/>
    <s v="10"/>
    <s v="2020"/>
    <x v="24"/>
  </r>
  <r>
    <s v="TKT939609"/>
    <x v="13"/>
    <d v="2020-05-10T05:36:00"/>
    <s v="Account"/>
    <s v="Account Suspension"/>
    <s v="CUST23614"/>
    <s v="Resolved"/>
    <s v="25-09-2020"/>
    <d v="1899-12-30T05:36:58"/>
    <d v="2020-05-10T00:00:00"/>
    <d v="1899-12-30T05:36:00"/>
    <s v="-"/>
    <s v="-"/>
    <s v="25-09-2020"/>
    <s v="09"/>
    <s v="2020"/>
    <x v="24"/>
  </r>
  <r>
    <s v="TKT806492"/>
    <x v="9"/>
    <s v="-"/>
    <s v="Technical"/>
    <s v="Hardware Issue"/>
    <s v="CUST33068"/>
    <s v="Open"/>
    <d v="2022-10-12T00:00:00"/>
    <d v="1899-12-30T12:17:00"/>
    <s v="-"/>
    <s v="-"/>
    <s v="-"/>
    <s v="-"/>
    <s v="12-10-2022"/>
    <s v="10"/>
    <s v="2022"/>
    <x v="24"/>
  </r>
  <r>
    <s v="TKT293212"/>
    <x v="6"/>
    <s v="-"/>
    <s v="Service"/>
    <s v="Service Outage"/>
    <s v="CUST98150"/>
    <s v="Open"/>
    <s v="30-11-2023"/>
    <d v="1899-12-30T04:51:02"/>
    <s v="-"/>
    <s v="-"/>
    <s v="-"/>
    <s v="-"/>
    <s v="30-11-2023"/>
    <s v="11"/>
    <s v="2023"/>
    <x v="24"/>
  </r>
  <r>
    <s v="TKT431927"/>
    <x v="10"/>
    <s v="-"/>
    <s v="Account"/>
    <s v="Password Reset"/>
    <s v="CUST85231"/>
    <s v="Open"/>
    <s v="20-10-2021"/>
    <d v="1899-12-30T02:10:42"/>
    <s v="-"/>
    <s v="-"/>
    <s v="-"/>
    <s v="-"/>
    <s v="20-10-2021"/>
    <s v="10"/>
    <s v="2021"/>
    <x v="24"/>
  </r>
  <r>
    <s v="TKT526694"/>
    <x v="21"/>
    <s v="-"/>
    <s v="Technical"/>
    <s v="Network Problem"/>
    <s v="CUST53615"/>
    <s v="Open"/>
    <d v="2023-01-06T00:00:00"/>
    <d v="1899-12-30T13:51:00"/>
    <s v="-"/>
    <s v="-"/>
    <s v="-"/>
    <s v="-"/>
    <s v="06-01-2023"/>
    <s v="01"/>
    <s v="2023"/>
    <x v="24"/>
  </r>
  <r>
    <s v="TKT749076"/>
    <x v="4"/>
    <d v="2020-07-05T20:11:00"/>
    <s v="Account"/>
    <s v="Password Reset"/>
    <s v="CUST19076"/>
    <s v="Resolved"/>
    <s v="25-04-2020"/>
    <d v="1899-12-30T20:11:28"/>
    <d v="2020-07-05T00:00:00"/>
    <d v="1899-12-30T20:11:00"/>
    <s v="-"/>
    <s v="-"/>
    <s v="25-04-2020"/>
    <s v="04"/>
    <s v="2020"/>
    <x v="24"/>
  </r>
  <r>
    <s v="TKT343021"/>
    <x v="3"/>
    <s v="-"/>
    <s v="Account"/>
    <s v="Account Suspension"/>
    <s v="CUST55784"/>
    <s v="In Progress"/>
    <d v="2021-08-11T00:00:00"/>
    <d v="1899-12-30T14:48:00"/>
    <s v="-"/>
    <s v="-"/>
    <s v="-"/>
    <s v="-"/>
    <s v="11-08-2021"/>
    <s v="08"/>
    <s v="2021"/>
    <x v="24"/>
  </r>
  <r>
    <s v="TKT785663"/>
    <x v="25"/>
    <s v="17-05-2021 12:24:52"/>
    <s v="Service"/>
    <s v="Slow Service"/>
    <s v="CUST24668"/>
    <s v="Resolved"/>
    <s v="15-05-2021"/>
    <d v="1899-12-30T12:24:52"/>
    <s v="17-05-2021"/>
    <d v="1899-12-30T12:24:52"/>
    <s v="-"/>
    <s v="-"/>
    <s v="15-05-2021"/>
    <s v="05"/>
    <s v="2021"/>
    <x v="24"/>
  </r>
  <r>
    <s v="TKT724539"/>
    <x v="2"/>
    <s v="-"/>
    <s v="Billing"/>
    <s v="Overcharge"/>
    <s v="CUST40660"/>
    <s v="In Progress"/>
    <s v="13-03-2023"/>
    <d v="1899-12-30T06:28:26"/>
    <s v="-"/>
    <s v="-"/>
    <s v="-"/>
    <s v="-"/>
    <s v="13-03-2023"/>
    <s v="03"/>
    <s v="2023"/>
    <x v="24"/>
  </r>
  <r>
    <s v="TKT867346"/>
    <x v="32"/>
    <s v="-"/>
    <s v="Technical"/>
    <s v="Software Bug"/>
    <s v="CUST13285"/>
    <s v="Open"/>
    <d v="2020-12-06T00:00:00"/>
    <d v="1899-12-30T06:37:00"/>
    <s v="-"/>
    <s v="-"/>
    <s v="-"/>
    <s v="-"/>
    <s v="06-12-2020"/>
    <s v="12"/>
    <s v="2020"/>
    <x v="24"/>
  </r>
  <r>
    <s v="TKT924316"/>
    <x v="19"/>
    <s v="-"/>
    <s v="Billing"/>
    <s v="Payment Failure"/>
    <s v="CUST33861"/>
    <s v="In Progress"/>
    <s v="15-06-2022"/>
    <d v="1899-12-30T04:04:06"/>
    <s v="-"/>
    <s v="-"/>
    <s v="-"/>
    <s v="-"/>
    <s v="15-06-2022"/>
    <s v="06"/>
    <s v="2022"/>
    <x v="24"/>
  </r>
  <r>
    <s v="TKT279421"/>
    <x v="25"/>
    <s v="-"/>
    <s v="Service"/>
    <s v="Slow Service"/>
    <s v="CUST46731"/>
    <s v="In Progress"/>
    <s v="21-02-2024"/>
    <d v="1899-12-30T16:22:11"/>
    <s v="-"/>
    <s v="-"/>
    <s v="-"/>
    <s v="-"/>
    <s v="21-02-2024"/>
    <s v="02"/>
    <s v="2024"/>
    <x v="24"/>
  </r>
  <r>
    <s v="TKT963089"/>
    <x v="29"/>
    <s v="-"/>
    <s v="Service"/>
    <s v="Service Upgrade"/>
    <s v="CUST86097"/>
    <s v="In Progress"/>
    <d v="2022-09-09T00:00:00"/>
    <d v="1899-12-30T22:29:00"/>
    <s v="-"/>
    <s v="-"/>
    <s v="-"/>
    <s v="-"/>
    <s v="09-09-2022"/>
    <s v="09"/>
    <s v="2022"/>
    <x v="24"/>
  </r>
  <r>
    <s v="TKT362343"/>
    <x v="10"/>
    <s v="14-11-2024 08:04:38"/>
    <s v="Account"/>
    <s v="Password Reset"/>
    <s v="CUST35093"/>
    <s v="Resolved"/>
    <d v="2024-04-11T00:00:00"/>
    <d v="1899-12-30T08:04:00"/>
    <s v="14-11-2024"/>
    <d v="1899-12-30T08:04:38"/>
    <s v="-"/>
    <s v="-"/>
    <s v="11-04-2024"/>
    <s v="04"/>
    <s v="2024"/>
    <x v="24"/>
  </r>
  <r>
    <s v="TKT709061"/>
    <x v="14"/>
    <d v="2025-11-01T01:28:00"/>
    <s v="Service"/>
    <s v="Slow Service"/>
    <s v="CUST71209"/>
    <s v="Resolved"/>
    <s v="27-12-2024"/>
    <d v="1899-12-30T01:28:06"/>
    <d v="2025-11-01T00:00:00"/>
    <d v="1899-12-30T01:28:00"/>
    <s v="-"/>
    <s v="-"/>
    <s v="27-12-2024"/>
    <s v="12"/>
    <s v="2024"/>
    <x v="24"/>
  </r>
  <r>
    <s v="TKT478033"/>
    <x v="19"/>
    <d v="2020-11-03T02:45:00"/>
    <s v="Billing"/>
    <s v="Payment Failure"/>
    <s v="CUST64898"/>
    <s v="Resolved"/>
    <s v="19-02-2020"/>
    <d v="1899-12-30T02:45:34"/>
    <d v="2020-11-03T00:00:00"/>
    <d v="1899-12-30T02:45:00"/>
    <s v="-"/>
    <s v="-"/>
    <s v="19-02-2020"/>
    <s v="02"/>
    <s v="2020"/>
    <x v="24"/>
  </r>
  <r>
    <s v="TKT459947"/>
    <x v="24"/>
    <s v="-"/>
    <s v="Service"/>
    <s v="Service Outage"/>
    <s v="CUST33340"/>
    <s v="In Progress"/>
    <d v="2021-11-11T00:00:00"/>
    <d v="1899-12-30T05:40:00"/>
    <s v="-"/>
    <s v="-"/>
    <s v="-"/>
    <s v="-"/>
    <s v="11-11-2021"/>
    <s v="11"/>
    <s v="2021"/>
    <x v="24"/>
  </r>
  <r>
    <s v="TKT945558"/>
    <x v="25"/>
    <s v="-"/>
    <s v="Service"/>
    <s v="Slow Service"/>
    <s v="CUST39987"/>
    <s v="In Progress"/>
    <d v="2020-05-09T00:00:00"/>
    <d v="1899-12-30T05:31:00"/>
    <s v="-"/>
    <s v="-"/>
    <s v="-"/>
    <s v="-"/>
    <s v="09-05-2020"/>
    <s v="05"/>
    <s v="2020"/>
    <x v="24"/>
  </r>
  <r>
    <s v="TKT240925"/>
    <x v="35"/>
    <s v="14-09-2022 15:34:36"/>
    <s v="Service"/>
    <s v="Service Upgrade"/>
    <s v="CUST22880"/>
    <s v="Resolved"/>
    <d v="2022-08-09T00:00:00"/>
    <d v="1899-12-30T15:34:00"/>
    <s v="14-09-2022"/>
    <d v="1899-12-30T15:34:36"/>
    <s v="-"/>
    <s v="-"/>
    <s v="09-08-2022"/>
    <s v="08"/>
    <s v="2022"/>
    <x v="24"/>
  </r>
  <r>
    <s v="TKT734682"/>
    <x v="35"/>
    <s v="-"/>
    <s v="Service"/>
    <s v="Service Upgrade"/>
    <s v="CUST62554"/>
    <s v="Open"/>
    <d v="2024-09-06T00:00:00"/>
    <d v="1899-12-30T06:26:00"/>
    <s v="-"/>
    <s v="-"/>
    <s v="-"/>
    <s v="-"/>
    <s v="06-09-2024"/>
    <s v="09"/>
    <s v="2024"/>
    <x v="24"/>
  </r>
  <r>
    <s v="TKT352408"/>
    <x v="17"/>
    <s v="-"/>
    <s v="Service"/>
    <s v="Slow Service"/>
    <s v="CUST26065"/>
    <s v="In Progress"/>
    <d v="2020-07-07T00:00:00"/>
    <d v="1899-12-30T07:49:00"/>
    <s v="-"/>
    <s v="-"/>
    <s v="-"/>
    <s v="-"/>
    <s v="07-07-2020"/>
    <s v="07"/>
    <s v="2020"/>
    <x v="24"/>
  </r>
  <r>
    <s v="TKT868353"/>
    <x v="32"/>
    <s v="-"/>
    <s v="Technical"/>
    <s v="Software Bug"/>
    <s v="CUST59681"/>
    <s v="In Progress"/>
    <s v="16-07-2020"/>
    <d v="1899-12-30T09:42:31"/>
    <s v="-"/>
    <s v="-"/>
    <s v="-"/>
    <s v="-"/>
    <s v="16-07-2020"/>
    <s v="07"/>
    <s v="2020"/>
    <x v="24"/>
  </r>
  <r>
    <s v="TKT496033"/>
    <x v="7"/>
    <s v="-"/>
    <s v="Technical"/>
    <s v="Software Bug"/>
    <s v="CUST56530"/>
    <s v="Open"/>
    <s v="27-12-2024"/>
    <d v="1899-12-30T16:37:35"/>
    <s v="-"/>
    <s v="-"/>
    <s v="-"/>
    <s v="-"/>
    <s v="27-12-2024"/>
    <s v="12"/>
    <s v="2024"/>
    <x v="24"/>
  </r>
  <r>
    <s v="TKT296561"/>
    <x v="3"/>
    <d v="2021-12-09T01:17:00"/>
    <s v="Account"/>
    <s v="Account Suspension"/>
    <s v="CUST23010"/>
    <s v="Resolved"/>
    <d v="2021-01-09T00:00:00"/>
    <d v="1899-12-30T01:17:00"/>
    <d v="2021-12-09T00:00:00"/>
    <d v="1899-12-30T01:17:00"/>
    <s v="-"/>
    <s v="-"/>
    <s v="09-01-2021"/>
    <s v="01"/>
    <s v="2021"/>
    <x v="24"/>
  </r>
  <r>
    <s v="TKT963406"/>
    <x v="23"/>
    <s v="31-03-2024 16:14:18"/>
    <s v="Service"/>
    <s v="Service Upgrade"/>
    <s v="CUST49339"/>
    <s v="Resolved"/>
    <s v="25-03-2024"/>
    <d v="1899-12-30T16:14:18"/>
    <s v="31-03-2024"/>
    <d v="1899-12-30T16:14:18"/>
    <s v="-"/>
    <s v="-"/>
    <s v="25-03-2024"/>
    <s v="03"/>
    <s v="2024"/>
    <x v="24"/>
  </r>
  <r>
    <s v="TKT343303"/>
    <x v="15"/>
    <s v="19-02-2020 08:38:00"/>
    <s v="Account"/>
    <s v="Account Suspension"/>
    <s v="CUST96710"/>
    <s v="Resolved"/>
    <d v="2020-02-02T00:00:00"/>
    <d v="1899-12-30T08:38:00"/>
    <s v="19-02-2020"/>
    <d v="1899-12-30T08:38:00"/>
    <s v="-"/>
    <s v="-"/>
    <s v="02-02-2020"/>
    <s v="02"/>
    <s v="2020"/>
    <x v="24"/>
  </r>
  <r>
    <s v="TKT820242"/>
    <x v="5"/>
    <s v="-"/>
    <s v="Technical"/>
    <s v="Hardware Issue"/>
    <s v="CUST56147"/>
    <s v="In Progress"/>
    <d v="2023-09-03T00:00:00"/>
    <d v="1899-12-30T14:47:00"/>
    <s v="-"/>
    <s v="-"/>
    <s v="-"/>
    <s v="-"/>
    <s v="03-09-2023"/>
    <s v="09"/>
    <s v="2023"/>
    <x v="24"/>
  </r>
  <r>
    <s v="TKT482604"/>
    <x v="3"/>
    <s v="-"/>
    <s v="Account"/>
    <s v="Account Suspension"/>
    <s v="CUST49680"/>
    <s v="Open"/>
    <d v="2020-06-11T00:00:00"/>
    <d v="1899-12-30T01:03:00"/>
    <s v="-"/>
    <s v="-"/>
    <s v="-"/>
    <s v="-"/>
    <s v="11-06-2020"/>
    <s v="06"/>
    <s v="2020"/>
    <x v="24"/>
  </r>
  <r>
    <s v="TKT459484"/>
    <x v="28"/>
    <s v="-"/>
    <s v="Billing"/>
    <s v="Payment Failure"/>
    <s v="CUST96202"/>
    <s v="Open"/>
    <s v="14-12-2021"/>
    <d v="1899-12-30T08:53:34"/>
    <s v="-"/>
    <s v="-"/>
    <s v="-"/>
    <s v="-"/>
    <s v="14-12-2021"/>
    <s v="12"/>
    <s v="2021"/>
    <x v="24"/>
  </r>
  <r>
    <s v="TKT219140"/>
    <x v="7"/>
    <s v="23-01-2024 21:40:41"/>
    <s v="Technical"/>
    <s v="Software Bug"/>
    <s v="CUST25137"/>
    <s v="Resolved"/>
    <d v="2024-02-01T00:00:00"/>
    <d v="1899-12-30T21:40:00"/>
    <s v="23-01-2024"/>
    <d v="1899-12-30T21:40:41"/>
    <s v="-"/>
    <s v="-"/>
    <s v="01-02-2024"/>
    <s v="02"/>
    <s v="2024"/>
    <x v="24"/>
  </r>
  <r>
    <s v="TKT351638"/>
    <x v="2"/>
    <s v="-"/>
    <s v="Billing"/>
    <s v="Overcharge"/>
    <s v="CUST80090"/>
    <s v="In Progress"/>
    <d v="2021-06-10T00:00:00"/>
    <d v="1899-12-30T01:58:00"/>
    <s v="-"/>
    <s v="-"/>
    <s v="-"/>
    <s v="-"/>
    <s v="10-06-2021"/>
    <s v="06"/>
    <s v="2021"/>
    <x v="24"/>
  </r>
  <r>
    <s v="TKT837453"/>
    <x v="30"/>
    <d v="2022-05-06T01:14:00"/>
    <s v="Billing"/>
    <s v="Overcharge"/>
    <s v="CUST89402"/>
    <s v="Resolved"/>
    <s v="26-05-2022"/>
    <d v="1899-12-30T01:14:09"/>
    <d v="2022-05-06T00:00:00"/>
    <d v="1899-12-30T01:14:00"/>
    <s v="-"/>
    <s v="-"/>
    <s v="26-05-2022"/>
    <s v="05"/>
    <s v="2022"/>
    <x v="24"/>
  </r>
  <r>
    <s v="TKT425686"/>
    <x v="26"/>
    <s v="-"/>
    <s v="Technical"/>
    <s v="Software Bug"/>
    <s v="CUST49809"/>
    <s v="Open"/>
    <s v="21-10-2023"/>
    <d v="1899-12-30T16:46:58"/>
    <s v="-"/>
    <s v="-"/>
    <s v="-"/>
    <s v="-"/>
    <s v="21-10-2023"/>
    <s v="10"/>
    <s v="2023"/>
    <x v="24"/>
  </r>
  <r>
    <s v="TKT860612"/>
    <x v="15"/>
    <s v="28-08-2024 16:21:22"/>
    <s v="Account"/>
    <s v="Account Suspension"/>
    <s v="CUST41492"/>
    <s v="Resolved"/>
    <d v="2024-06-08T00:00:00"/>
    <d v="1899-12-30T16:21:00"/>
    <s v="28-08-2024"/>
    <d v="1899-12-30T16:21:22"/>
    <s v="-"/>
    <s v="-"/>
    <s v="08-06-2024"/>
    <s v="06"/>
    <s v="2024"/>
    <x v="24"/>
  </r>
  <r>
    <s v="TKT741326"/>
    <x v="22"/>
    <s v="28-07-2022 18:48:24"/>
    <s v="Account"/>
    <s v="Login Issue"/>
    <s v="CUST58228"/>
    <s v="Resolved"/>
    <s v="29-06-2022"/>
    <d v="1899-12-30T18:48:24"/>
    <s v="28-07-2022"/>
    <d v="1899-12-30T18:48:24"/>
    <s v="-"/>
    <s v="-"/>
    <s v="29-06-2022"/>
    <s v="06"/>
    <s v="2022"/>
    <x v="24"/>
  </r>
  <r>
    <s v="TKT271707"/>
    <x v="15"/>
    <s v="-"/>
    <s v="Account"/>
    <s v="Account Suspension"/>
    <s v="CUST48028"/>
    <s v="In Progress"/>
    <d v="2024-06-03T00:00:00"/>
    <d v="1899-12-30T02:36:00"/>
    <s v="-"/>
    <s v="-"/>
    <s v="-"/>
    <s v="-"/>
    <s v="03-06-2024"/>
    <s v="06"/>
    <s v="2024"/>
    <x v="24"/>
  </r>
  <r>
    <s v="TKT718896"/>
    <x v="11"/>
    <s v="20-02-2020 03:19:19"/>
    <s v="Billing"/>
    <s v="Overcharge"/>
    <s v="CUST41822"/>
    <s v="Resolved"/>
    <d v="2020-02-02T00:00:00"/>
    <d v="1899-12-30T03:19:00"/>
    <s v="20-02-2020"/>
    <d v="1899-12-30T03:19:19"/>
    <s v="-"/>
    <s v="-"/>
    <s v="02-02-2020"/>
    <s v="02"/>
    <s v="2020"/>
    <x v="24"/>
  </r>
  <r>
    <s v="TKT322470"/>
    <x v="12"/>
    <s v="-"/>
    <s v="Billing"/>
    <s v="Refund Request"/>
    <s v="CUST32914"/>
    <s v="Open"/>
    <s v="24-12-2020"/>
    <d v="1899-12-30T06:25:57"/>
    <s v="-"/>
    <s v="-"/>
    <s v="-"/>
    <s v="-"/>
    <s v="24-12-2020"/>
    <s v="12"/>
    <s v="2020"/>
    <x v="24"/>
  </r>
  <r>
    <s v="TKT907700"/>
    <x v="25"/>
    <s v="-"/>
    <s v="Service"/>
    <s v="Slow Service"/>
    <s v="CUST86453"/>
    <s v="Open"/>
    <d v="2024-01-11T00:00:00"/>
    <d v="1899-12-30T15:16:00"/>
    <s v="-"/>
    <s v="-"/>
    <s v="-"/>
    <s v="-"/>
    <s v="11-01-2024"/>
    <s v="01"/>
    <s v="2024"/>
    <x v="24"/>
  </r>
  <r>
    <s v="TKT306103"/>
    <x v="25"/>
    <s v="-"/>
    <s v="Service"/>
    <s v="Slow Service"/>
    <s v="CUST99836"/>
    <s v="Open"/>
    <s v="25-09-2021"/>
    <d v="1899-12-30T17:32:39"/>
    <s v="-"/>
    <s v="-"/>
    <s v="-"/>
    <s v="-"/>
    <s v="25-09-2021"/>
    <s v="09"/>
    <s v="2021"/>
    <x v="24"/>
  </r>
  <r>
    <s v="TKT750342"/>
    <x v="2"/>
    <s v="-"/>
    <s v="Billing"/>
    <s v="Overcharge"/>
    <s v="CUST16503"/>
    <s v="In Progress"/>
    <d v="2023-02-02T00:00:00"/>
    <d v="1899-12-30T01:47:00"/>
    <s v="-"/>
    <s v="-"/>
    <s v="-"/>
    <s v="-"/>
    <s v="02-02-2023"/>
    <s v="02"/>
    <s v="2023"/>
    <x v="24"/>
  </r>
  <r>
    <s v="TKT383251"/>
    <x v="20"/>
    <s v="-"/>
    <s v="Billing"/>
    <s v="Payment Failure"/>
    <s v="CUST89509"/>
    <s v="Open"/>
    <d v="2024-05-01T00:00:00"/>
    <d v="1899-12-30T10:06:00"/>
    <s v="-"/>
    <s v="-"/>
    <s v="-"/>
    <s v="-"/>
    <s v="01-05-2024"/>
    <s v="05"/>
    <s v="2024"/>
    <x v="24"/>
  </r>
  <r>
    <s v="TKT279306"/>
    <x v="11"/>
    <s v="17-02-2023 01:34:03"/>
    <s v="Billing"/>
    <s v="Overcharge"/>
    <s v="CUST97398"/>
    <s v="Resolved"/>
    <s v="27-01-2023"/>
    <d v="1899-12-30T01:34:03"/>
    <s v="17-02-2023"/>
    <d v="1899-12-30T01:34:03"/>
    <s v="-"/>
    <s v="-"/>
    <s v="27-01-2023"/>
    <s v="01"/>
    <s v="2023"/>
    <x v="24"/>
  </r>
  <r>
    <s v="TKT788086"/>
    <x v="26"/>
    <d v="2024-04-04T21:53:00"/>
    <s v="Technical"/>
    <s v="Software Bug"/>
    <s v="CUST74727"/>
    <s v="Resolved"/>
    <s v="26-03-2024"/>
    <d v="1899-12-30T21:53:19"/>
    <d v="2024-04-04T00:00:00"/>
    <d v="1899-12-30T21:53:00"/>
    <s v="-"/>
    <s v="-"/>
    <s v="26-03-2024"/>
    <s v="03"/>
    <s v="2024"/>
    <x v="24"/>
  </r>
  <r>
    <s v="TKT176780"/>
    <x v="14"/>
    <s v="-"/>
    <s v="Service"/>
    <s v="Slow Service"/>
    <s v="CUST48452"/>
    <s v="In Progress"/>
    <s v="17-07-2021"/>
    <d v="1899-12-30T16:40:39"/>
    <s v="-"/>
    <s v="-"/>
    <s v="-"/>
    <s v="-"/>
    <s v="17-07-2021"/>
    <s v="07"/>
    <s v="2021"/>
    <x v="24"/>
  </r>
  <r>
    <s v="TKT976926"/>
    <x v="12"/>
    <d v="2021-10-10T12:06:00"/>
    <s v="Billing"/>
    <s v="Refund Request"/>
    <s v="CUST27832"/>
    <s v="Resolved"/>
    <s v="30-09-2021"/>
    <d v="1899-12-30T12:06:07"/>
    <d v="2021-10-10T00:00:00"/>
    <d v="1899-12-30T12:06:00"/>
    <s v="-"/>
    <s v="-"/>
    <s v="30-09-2021"/>
    <s v="09"/>
    <s v="2021"/>
    <x v="24"/>
  </r>
  <r>
    <s v="TKT166831"/>
    <x v="12"/>
    <s v="-"/>
    <s v="Billing"/>
    <s v="Refund Request"/>
    <s v="CUST38064"/>
    <s v="In Progress"/>
    <s v="15-04-2023"/>
    <d v="1899-12-30T08:40:02"/>
    <s v="-"/>
    <s v="-"/>
    <s v="-"/>
    <s v="-"/>
    <s v="15-04-2023"/>
    <s v="04"/>
    <s v="2023"/>
    <x v="24"/>
  </r>
  <r>
    <s v="TKT288998"/>
    <x v="5"/>
    <s v="-"/>
    <s v="Technical"/>
    <s v="Hardware Issue"/>
    <s v="CUST51771"/>
    <s v="In Progress"/>
    <d v="2022-05-05T00:00:00"/>
    <d v="1899-12-30T23:12:00"/>
    <s v="-"/>
    <s v="-"/>
    <s v="-"/>
    <s v="-"/>
    <s v="05-05-2022"/>
    <s v="05"/>
    <s v="2022"/>
    <x v="24"/>
  </r>
  <r>
    <s v="TKT155490"/>
    <x v="15"/>
    <s v="17-05-2022 13:12:20"/>
    <s v="Account"/>
    <s v="Account Suspension"/>
    <s v="CUST13140"/>
    <s v="Resolved"/>
    <s v="28-04-2022"/>
    <d v="1899-12-30T13:12:20"/>
    <s v="17-05-2022"/>
    <d v="1899-12-30T13:12:20"/>
    <s v="-"/>
    <s v="-"/>
    <s v="28-04-2022"/>
    <s v="04"/>
    <s v="2022"/>
    <x v="24"/>
  </r>
  <r>
    <s v="TKT554022"/>
    <x v="17"/>
    <d v="2023-01-10T21:54:00"/>
    <s v="Service"/>
    <s v="Slow Service"/>
    <s v="CUST30093"/>
    <s v="Resolved"/>
    <s v="18-09-2023"/>
    <d v="1899-12-30T21:54:15"/>
    <d v="2023-01-10T00:00:00"/>
    <d v="1899-12-30T21:54:00"/>
    <s v="-"/>
    <s v="-"/>
    <s v="18-09-2023"/>
    <s v="09"/>
    <s v="2023"/>
    <x v="24"/>
  </r>
  <r>
    <s v="TKT749335"/>
    <x v="18"/>
    <s v="-"/>
    <s v="Account"/>
    <s v="Password Reset"/>
    <s v="CUST49560"/>
    <s v="In Progress"/>
    <d v="2020-10-05T00:00:00"/>
    <d v="1899-12-30T03:55:00"/>
    <s v="-"/>
    <s v="-"/>
    <s v="-"/>
    <s v="-"/>
    <s v="05-10-2020"/>
    <s v="10"/>
    <s v="2020"/>
    <x v="24"/>
  </r>
  <r>
    <s v="TKT865840"/>
    <x v="30"/>
    <s v="-"/>
    <s v="Billing"/>
    <s v="Overcharge"/>
    <s v="CUST80835"/>
    <s v="In Progress"/>
    <s v="23-05-2024"/>
    <d v="1899-12-30T14:35:15"/>
    <s v="-"/>
    <s v="-"/>
    <s v="-"/>
    <s v="-"/>
    <s v="23-05-2024"/>
    <s v="05"/>
    <s v="2024"/>
    <x v="24"/>
  </r>
  <r>
    <s v="TKT397246"/>
    <x v="12"/>
    <s v="18-11-2021 19:11:34"/>
    <s v="Billing"/>
    <s v="Refund Request"/>
    <s v="CUST32576"/>
    <s v="Resolved"/>
    <s v="20-10-2021"/>
    <d v="1899-12-30T19:11:34"/>
    <s v="18-11-2021"/>
    <d v="1899-12-30T19:11:34"/>
    <s v="-"/>
    <s v="-"/>
    <s v="20-10-2021"/>
    <s v="10"/>
    <s v="2021"/>
    <x v="24"/>
  </r>
  <r>
    <s v="TKT877148"/>
    <x v="2"/>
    <s v="26-09-2021 18:42:59"/>
    <s v="Billing"/>
    <s v="Overcharge"/>
    <s v="CUST95092"/>
    <s v="Resolved"/>
    <d v="2021-12-09T00:00:00"/>
    <d v="1899-12-30T18:42:00"/>
    <s v="26-09-2021"/>
    <d v="1899-12-30T18:42:59"/>
    <s v="-"/>
    <s v="-"/>
    <s v="09-12-2021"/>
    <s v="12"/>
    <s v="2021"/>
    <x v="24"/>
  </r>
  <r>
    <s v="TKT406697"/>
    <x v="18"/>
    <s v="-"/>
    <s v="Account"/>
    <s v="Password Reset"/>
    <s v="CUST25877"/>
    <s v="Open"/>
    <d v="2022-06-07T00:00:00"/>
    <d v="1899-12-30T02:06:00"/>
    <s v="-"/>
    <s v="-"/>
    <s v="-"/>
    <s v="-"/>
    <s v="07-06-2022"/>
    <s v="06"/>
    <s v="2022"/>
    <x v="24"/>
  </r>
  <r>
    <s v="TKT477125"/>
    <x v="2"/>
    <s v="31-03-2023 02:43:24"/>
    <s v="Billing"/>
    <s v="Overcharge"/>
    <s v="CUST68638"/>
    <s v="Resolved"/>
    <d v="2023-12-03T00:00:00"/>
    <d v="1899-12-30T02:43:00"/>
    <s v="31-03-2023"/>
    <d v="1899-12-30T02:43:24"/>
    <s v="-"/>
    <s v="-"/>
    <s v="03-12-2023"/>
    <s v="12"/>
    <s v="2023"/>
    <x v="24"/>
  </r>
  <r>
    <s v="TKT523998"/>
    <x v="13"/>
    <d v="2023-01-09T06:03:00"/>
    <s v="Account"/>
    <s v="Account Suspension"/>
    <s v="CUST13590"/>
    <s v="Resolved"/>
    <d v="2023-03-08T00:00:00"/>
    <d v="1899-12-30T06:03:00"/>
    <d v="2023-01-09T00:00:00"/>
    <d v="1899-12-30T06:03:00"/>
    <s v="-"/>
    <s v="-"/>
    <s v="08-03-2023"/>
    <s v="03"/>
    <s v="2023"/>
    <x v="24"/>
  </r>
  <r>
    <s v="TKT996773"/>
    <x v="14"/>
    <s v="-"/>
    <s v="Service"/>
    <s v="Slow Service"/>
    <s v="CUST57191"/>
    <s v="Open"/>
    <d v="2020-10-02T00:00:00"/>
    <d v="1899-12-30T16:32:00"/>
    <s v="-"/>
    <s v="-"/>
    <s v="-"/>
    <s v="-"/>
    <s v="02-10-2020"/>
    <s v="10"/>
    <s v="2020"/>
    <x v="24"/>
  </r>
  <r>
    <s v="TKT113878"/>
    <x v="21"/>
    <s v="-"/>
    <s v="Technical"/>
    <s v="Network Problem"/>
    <s v="CUST17185"/>
    <s v="In Progress"/>
    <d v="2022-04-02T00:00:00"/>
    <d v="1899-12-30T22:09:00"/>
    <s v="-"/>
    <s v="-"/>
    <s v="-"/>
    <s v="-"/>
    <s v="02-04-2022"/>
    <s v="04"/>
    <s v="2022"/>
    <x v="24"/>
  </r>
  <r>
    <s v="TKT574747"/>
    <x v="2"/>
    <s v="29-01-2022 12:53:05"/>
    <s v="Billing"/>
    <s v="Overcharge"/>
    <s v="CUST34636"/>
    <s v="Resolved"/>
    <d v="2022-09-01T00:00:00"/>
    <d v="1899-12-30T12:53:00"/>
    <s v="29-01-2022"/>
    <d v="1899-12-30T12:53:05"/>
    <s v="-"/>
    <s v="-"/>
    <s v="01-09-2022"/>
    <s v="09"/>
    <s v="2022"/>
    <x v="24"/>
  </r>
  <r>
    <s v="TKT800451"/>
    <x v="34"/>
    <s v="-"/>
    <s v="Technical"/>
    <s v="Hardware Issue"/>
    <s v="CUST59809"/>
    <s v="Open"/>
    <d v="2020-03-10T00:00:00"/>
    <d v="1899-12-30T19:14:00"/>
    <s v="-"/>
    <s v="-"/>
    <s v="-"/>
    <s v="-"/>
    <s v="10-03-2020"/>
    <s v="03"/>
    <s v="2020"/>
    <x v="24"/>
  </r>
  <r>
    <s v="TKT117552"/>
    <x v="12"/>
    <s v="-"/>
    <s v="Billing"/>
    <s v="Refund Request"/>
    <s v="CUST46276"/>
    <s v="In Progress"/>
    <s v="26-05-2021"/>
    <d v="1899-12-30T18:06:32"/>
    <s v="-"/>
    <s v="-"/>
    <s v="-"/>
    <s v="-"/>
    <s v="26-05-2021"/>
    <s v="05"/>
    <s v="2021"/>
    <x v="24"/>
  </r>
  <r>
    <s v="TKT983404"/>
    <x v="6"/>
    <s v="28-12-2022 09:25:32"/>
    <s v="Service"/>
    <s v="Service Outage"/>
    <s v="CUST81766"/>
    <s v="Resolved"/>
    <s v="23-12-2022"/>
    <d v="1899-12-30T09:25:32"/>
    <s v="28-12-2022"/>
    <d v="1899-12-30T09:25:32"/>
    <s v="-"/>
    <s v="-"/>
    <s v="23-12-2022"/>
    <s v="12"/>
    <s v="2022"/>
    <x v="24"/>
  </r>
  <r>
    <s v="TKT397121"/>
    <x v="24"/>
    <s v="-"/>
    <s v="Service"/>
    <s v="Service Outage"/>
    <s v="CUST76991"/>
    <s v="Open"/>
    <s v="30-05-2020"/>
    <d v="1899-12-30T15:33:03"/>
    <s v="-"/>
    <s v="-"/>
    <s v="-"/>
    <s v="-"/>
    <s v="30-05-2020"/>
    <s v="05"/>
    <s v="2020"/>
    <x v="24"/>
  </r>
  <r>
    <s v="TKT334807"/>
    <x v="25"/>
    <s v="26-01-2024 03:48:36"/>
    <s v="Service"/>
    <s v="Slow Service"/>
    <s v="CUST84162"/>
    <s v="Resolved"/>
    <s v="19-01-2024"/>
    <d v="1899-12-30T03:48:36"/>
    <s v="26-01-2024"/>
    <d v="1899-12-30T03:48:36"/>
    <s v="-"/>
    <s v="-"/>
    <s v="19-01-2024"/>
    <s v="01"/>
    <s v="2024"/>
    <x v="24"/>
  </r>
  <r>
    <s v="TKT407767"/>
    <x v="17"/>
    <s v="-"/>
    <s v="Service"/>
    <s v="Slow Service"/>
    <s v="CUST58949"/>
    <s v="Open"/>
    <s v="24-03-2022"/>
    <d v="1899-12-30T11:50:03"/>
    <s v="-"/>
    <s v="-"/>
    <s v="-"/>
    <s v="-"/>
    <s v="24-03-2022"/>
    <s v="03"/>
    <s v="2022"/>
    <x v="24"/>
  </r>
  <r>
    <s v="TKT975577"/>
    <x v="14"/>
    <s v="-"/>
    <s v="Service"/>
    <s v="Slow Service"/>
    <s v="CUST77779"/>
    <s v="Open"/>
    <d v="2022-01-08T00:00:00"/>
    <d v="1899-12-30T01:41:00"/>
    <s v="-"/>
    <s v="-"/>
    <s v="-"/>
    <s v="-"/>
    <s v="08-01-2022"/>
    <s v="01"/>
    <s v="2022"/>
    <x v="24"/>
  </r>
  <r>
    <s v="TKT349332"/>
    <x v="8"/>
    <s v="-"/>
    <s v="Technical"/>
    <s v="Network Problem"/>
    <s v="CUST39929"/>
    <s v="Open"/>
    <d v="2022-12-02T00:00:00"/>
    <d v="1899-12-30T05:19:00"/>
    <s v="-"/>
    <s v="-"/>
    <s v="-"/>
    <s v="-"/>
    <s v="02-12-2022"/>
    <s v="12"/>
    <s v="2022"/>
    <x v="24"/>
  </r>
  <r>
    <s v="TKT935390"/>
    <x v="12"/>
    <s v="-"/>
    <s v="Billing"/>
    <s v="Refund Request"/>
    <s v="CUST65155"/>
    <s v="Open"/>
    <d v="2024-03-03T00:00:00"/>
    <d v="1899-12-30T01:35:00"/>
    <s v="-"/>
    <s v="-"/>
    <s v="-"/>
    <s v="-"/>
    <s v="03-03-2024"/>
    <s v="03"/>
    <s v="2024"/>
    <x v="24"/>
  </r>
  <r>
    <s v="TKT188552"/>
    <x v="13"/>
    <s v="-"/>
    <s v="Account"/>
    <s v="Account Suspension"/>
    <s v="CUST93456"/>
    <s v="In Progress"/>
    <s v="31-12-2020"/>
    <d v="1899-12-30T11:43:58"/>
    <s v="-"/>
    <s v="-"/>
    <s v="-"/>
    <s v="-"/>
    <s v="31-12-2020"/>
    <s v="12"/>
    <s v="2020"/>
    <x v="24"/>
  </r>
  <r>
    <s v="TKT131726"/>
    <x v="17"/>
    <s v="-"/>
    <s v="Service"/>
    <s v="Slow Service"/>
    <s v="CUST87434"/>
    <s v="In Progress"/>
    <s v="19-05-2022"/>
    <d v="1899-12-30T15:31:56"/>
    <s v="-"/>
    <s v="-"/>
    <s v="-"/>
    <s v="-"/>
    <s v="19-05-2022"/>
    <s v="05"/>
    <s v="2022"/>
    <x v="24"/>
  </r>
  <r>
    <s v="TKT767416"/>
    <x v="13"/>
    <s v="-"/>
    <s v="Account"/>
    <s v="Account Suspension"/>
    <s v="CUST23552"/>
    <s v="Open"/>
    <d v="2020-12-05T00:00:00"/>
    <d v="1899-12-30T01:00:00"/>
    <s v="-"/>
    <s v="-"/>
    <s v="-"/>
    <s v="-"/>
    <s v="05-12-2020"/>
    <s v="12"/>
    <s v="2020"/>
    <x v="24"/>
  </r>
  <r>
    <s v="TKT451205"/>
    <x v="13"/>
    <s v="-"/>
    <s v="Account"/>
    <s v="Account Suspension"/>
    <s v="CUST57248"/>
    <s v="Open"/>
    <d v="2021-06-01T00:00:00"/>
    <d v="1899-12-30T08:21:00"/>
    <s v="-"/>
    <s v="-"/>
    <s v="-"/>
    <s v="-"/>
    <s v="01-06-2021"/>
    <s v="06"/>
    <s v="2021"/>
    <x v="24"/>
  </r>
  <r>
    <s v="TKT748930"/>
    <x v="29"/>
    <d v="2023-02-10T09:50:00"/>
    <s v="Service"/>
    <s v="Service Upgrade"/>
    <s v="CUST81478"/>
    <s v="Resolved"/>
    <d v="2023-11-09T00:00:00"/>
    <d v="1899-12-30T09:50:00"/>
    <d v="2023-02-10T00:00:00"/>
    <d v="1899-12-30T09:50:00"/>
    <s v="-"/>
    <s v="-"/>
    <s v="09-11-2023"/>
    <s v="11"/>
    <s v="2023"/>
    <x v="24"/>
  </r>
  <r>
    <s v="TKT706958"/>
    <x v="7"/>
    <s v="-"/>
    <s v="Technical"/>
    <s v="Software Bug"/>
    <s v="CUST33656"/>
    <s v="In Progress"/>
    <d v="2024-03-07T00:00:00"/>
    <d v="1899-12-30T11:48:00"/>
    <s v="-"/>
    <s v="-"/>
    <s v="-"/>
    <s v="-"/>
    <s v="07-03-2024"/>
    <s v="03"/>
    <s v="2024"/>
    <x v="24"/>
  </r>
  <r>
    <s v="TKT963677"/>
    <x v="10"/>
    <s v="-"/>
    <s v="Account"/>
    <s v="Password Reset"/>
    <s v="CUST10983"/>
    <s v="In Progress"/>
    <s v="19-06-2021"/>
    <d v="1899-12-30T07:34:53"/>
    <s v="-"/>
    <s v="-"/>
    <s v="-"/>
    <s v="-"/>
    <s v="19-06-2021"/>
    <s v="06"/>
    <s v="2021"/>
    <x v="24"/>
  </r>
  <r>
    <s v="TKT411593"/>
    <x v="15"/>
    <s v="-"/>
    <s v="Account"/>
    <s v="Account Suspension"/>
    <s v="CUST43755"/>
    <s v="Open"/>
    <s v="27-07-2022"/>
    <d v="1899-12-30T04:59:18"/>
    <s v="-"/>
    <s v="-"/>
    <s v="-"/>
    <s v="-"/>
    <s v="27-07-2022"/>
    <s v="07"/>
    <s v="2022"/>
    <x v="24"/>
  </r>
  <r>
    <s v="TKT551193"/>
    <x v="24"/>
    <d v="2023-03-08T15:41:00"/>
    <s v="Service"/>
    <s v="Service Outage"/>
    <s v="CUST53109"/>
    <s v="Resolved"/>
    <d v="2023-02-08T00:00:00"/>
    <d v="1899-12-30T15:41:00"/>
    <d v="2023-03-08T00:00:00"/>
    <d v="1899-12-30T15:41:00"/>
    <s v="-"/>
    <s v="-"/>
    <s v="08-02-2023"/>
    <s v="02"/>
    <s v="2023"/>
    <x v="24"/>
  </r>
  <r>
    <s v="TKT313730"/>
    <x v="28"/>
    <s v="-"/>
    <s v="Billing"/>
    <s v="Payment Failure"/>
    <s v="CUST81173"/>
    <s v="In Progress"/>
    <s v="24-12-2020"/>
    <d v="1899-12-30T03:33:01"/>
    <s v="-"/>
    <s v="-"/>
    <s v="-"/>
    <s v="-"/>
    <s v="24-12-2020"/>
    <s v="12"/>
    <s v="2020"/>
    <x v="24"/>
  </r>
  <r>
    <s v="TKT537331"/>
    <x v="17"/>
    <s v="18-10-2024 22:53:22"/>
    <s v="Service"/>
    <s v="Slow Service"/>
    <s v="CUST31343"/>
    <s v="Resolved"/>
    <s v="20-09-2024"/>
    <d v="1899-12-30T22:53:22"/>
    <s v="18-10-2024"/>
    <d v="1899-12-30T22:53:22"/>
    <s v="-"/>
    <s v="-"/>
    <s v="20-09-2024"/>
    <s v="09"/>
    <s v="2024"/>
    <x v="24"/>
  </r>
  <r>
    <s v="TKT584345"/>
    <x v="26"/>
    <s v="-"/>
    <s v="Technical"/>
    <s v="Software Bug"/>
    <s v="CUST64560"/>
    <s v="Open"/>
    <s v="19-05-2022"/>
    <d v="1899-12-30T18:29:32"/>
    <s v="-"/>
    <s v="-"/>
    <s v="-"/>
    <s v="-"/>
    <s v="19-05-2022"/>
    <s v="05"/>
    <s v="2022"/>
    <x v="24"/>
  </r>
  <r>
    <s v="TKT873379"/>
    <x v="24"/>
    <s v="-"/>
    <s v="Service"/>
    <s v="Service Outage"/>
    <s v="CUST24717"/>
    <s v="Open"/>
    <s v="20-02-2023"/>
    <d v="1899-12-30T09:01:56"/>
    <s v="-"/>
    <s v="-"/>
    <s v="-"/>
    <s v="-"/>
    <s v="20-02-2023"/>
    <s v="02"/>
    <s v="2023"/>
    <x v="24"/>
  </r>
  <r>
    <s v="TKT747440"/>
    <x v="22"/>
    <s v="-"/>
    <s v="Account"/>
    <s v="Login Issue"/>
    <s v="CUST27030"/>
    <s v="In Progress"/>
    <s v="13-10-2024"/>
    <d v="1899-12-30T20:03:02"/>
    <s v="-"/>
    <s v="-"/>
    <s v="-"/>
    <s v="-"/>
    <s v="13-10-2024"/>
    <s v="10"/>
    <s v="2024"/>
    <x v="24"/>
  </r>
  <r>
    <s v="TKT257759"/>
    <x v="4"/>
    <s v="-"/>
    <s v="Account"/>
    <s v="Password Reset"/>
    <s v="CUST89144"/>
    <s v="In Progress"/>
    <s v="15-06-2022"/>
    <d v="1899-12-30T06:34:01"/>
    <s v="-"/>
    <s v="-"/>
    <s v="-"/>
    <s v="-"/>
    <s v="15-06-2022"/>
    <s v="06"/>
    <s v="2022"/>
    <x v="24"/>
  </r>
  <r>
    <s v="TKT304353"/>
    <x v="32"/>
    <s v="-"/>
    <s v="Technical"/>
    <s v="Software Bug"/>
    <s v="CUST53183"/>
    <s v="Open"/>
    <d v="2024-01-03T00:00:00"/>
    <d v="1899-12-30T01:47:00"/>
    <s v="-"/>
    <s v="-"/>
    <s v="-"/>
    <s v="-"/>
    <s v="03-01-2024"/>
    <s v="01"/>
    <s v="2024"/>
    <x v="24"/>
  </r>
  <r>
    <s v="TKT564330"/>
    <x v="0"/>
    <s v="13-09-2021 03:15:45"/>
    <s v="Service"/>
    <s v="Service Outage"/>
    <s v="CUST87460"/>
    <s v="Resolved"/>
    <s v="17-08-2021"/>
    <d v="1899-12-30T03:15:45"/>
    <s v="13-09-2021"/>
    <d v="1899-12-30T03:15:45"/>
    <s v="-"/>
    <s v="-"/>
    <s v="17-08-2021"/>
    <s v="08"/>
    <s v="2021"/>
    <x v="24"/>
  </r>
  <r>
    <s v="TKT732504"/>
    <x v="30"/>
    <s v="30-07-2023 20:04:40"/>
    <s v="Billing"/>
    <s v="Overcharge"/>
    <s v="CUST12161"/>
    <s v="Resolved"/>
    <d v="2023-05-07T00:00:00"/>
    <d v="1899-12-30T20:04:00"/>
    <s v="30-07-2023"/>
    <d v="1899-12-30T20:04:40"/>
    <s v="-"/>
    <s v="-"/>
    <s v="07-05-2023"/>
    <s v="05"/>
    <s v="2023"/>
    <x v="24"/>
  </r>
  <r>
    <s v="TKT517221"/>
    <x v="7"/>
    <s v="-"/>
    <s v="Technical"/>
    <s v="Software Bug"/>
    <s v="CUST77171"/>
    <s v="Open"/>
    <d v="2020-09-02T00:00:00"/>
    <d v="1899-12-30T20:01:00"/>
    <s v="-"/>
    <s v="-"/>
    <s v="-"/>
    <s v="-"/>
    <s v="02-09-2020"/>
    <s v="09"/>
    <s v="2020"/>
    <x v="24"/>
  </r>
  <r>
    <s v="TKT757839"/>
    <x v="26"/>
    <s v="-"/>
    <s v="Technical"/>
    <s v="Software Bug"/>
    <s v="CUST63075"/>
    <s v="Open"/>
    <s v="19-05-2024"/>
    <d v="1899-12-30T15:27:19"/>
    <s v="-"/>
    <s v="-"/>
    <s v="-"/>
    <s v="-"/>
    <s v="19-05-2024"/>
    <s v="05"/>
    <s v="2024"/>
    <x v="24"/>
  </r>
  <r>
    <s v="TKT260014"/>
    <x v="14"/>
    <s v="-"/>
    <s v="Service"/>
    <s v="Slow Service"/>
    <s v="CUST11992"/>
    <s v="Open"/>
    <s v="28-12-2024"/>
    <d v="1899-12-30T15:48:43"/>
    <s v="-"/>
    <s v="-"/>
    <s v="-"/>
    <s v="-"/>
    <s v="28-12-2024"/>
    <s v="12"/>
    <s v="2024"/>
    <x v="24"/>
  </r>
  <r>
    <s v="TKT208717"/>
    <x v="1"/>
    <s v="-"/>
    <s v="Billing"/>
    <s v="Refund Request"/>
    <s v="CUST58725"/>
    <s v="In Progress"/>
    <s v="13-05-2021"/>
    <d v="1899-12-30T00:20:57"/>
    <s v="-"/>
    <s v="-"/>
    <s v="-"/>
    <s v="-"/>
    <s v="13-05-2021"/>
    <s v="05"/>
    <s v="2021"/>
    <x v="24"/>
  </r>
  <r>
    <s v="TKT209078"/>
    <x v="22"/>
    <d v="2020-03-10T11:45:00"/>
    <s v="Account"/>
    <s v="Login Issue"/>
    <s v="CUST10443"/>
    <s v="Resolved"/>
    <d v="2020-01-10T00:00:00"/>
    <d v="1899-12-30T11:45:00"/>
    <d v="2020-03-10T00:00:00"/>
    <d v="1899-12-30T11:45:00"/>
    <s v="-"/>
    <s v="-"/>
    <s v="10-01-2020"/>
    <s v="01"/>
    <s v="2020"/>
    <x v="24"/>
  </r>
  <r>
    <s v="TKT211234"/>
    <x v="1"/>
    <s v="-"/>
    <s v="Billing"/>
    <s v="Refund Request"/>
    <s v="CUST84032"/>
    <s v="In Progress"/>
    <s v="25-01-2022"/>
    <d v="1899-12-30T02:55:00"/>
    <s v="-"/>
    <s v="-"/>
    <s v="-"/>
    <s v="-"/>
    <s v="25-01-2022"/>
    <s v="01"/>
    <s v="2022"/>
    <x v="24"/>
  </r>
  <r>
    <s v="TKT349963"/>
    <x v="34"/>
    <s v="13-01-2022 04:29:28"/>
    <s v="Technical"/>
    <s v="Hardware Issue"/>
    <s v="CUST54355"/>
    <s v="Resolved"/>
    <s v="28-12-2021"/>
    <d v="1899-12-30T04:29:28"/>
    <s v="13-01-2022"/>
    <d v="1899-12-30T04:29:28"/>
    <s v="-"/>
    <s v="-"/>
    <s v="28-12-2021"/>
    <s v="12"/>
    <s v="2021"/>
    <x v="24"/>
  </r>
  <r>
    <s v="TKT813544"/>
    <x v="21"/>
    <s v="14-11-2022 13:45:29"/>
    <s v="Technical"/>
    <s v="Network Problem"/>
    <s v="CUST16244"/>
    <s v="Resolved"/>
    <d v="2022-01-11T00:00:00"/>
    <d v="1899-12-30T13:45:00"/>
    <s v="14-11-2022"/>
    <d v="1899-12-30T13:45:29"/>
    <s v="-"/>
    <s v="-"/>
    <s v="11-01-2022"/>
    <s v="01"/>
    <s v="2022"/>
    <x v="24"/>
  </r>
  <r>
    <s v="TKT675588"/>
    <x v="13"/>
    <s v="-"/>
    <s v="Account"/>
    <s v="Account Suspension"/>
    <s v="CUST86590"/>
    <s v="In Progress"/>
    <d v="2021-08-08T00:00:00"/>
    <d v="1899-12-30T05:31:00"/>
    <s v="-"/>
    <s v="-"/>
    <s v="-"/>
    <s v="-"/>
    <s v="08-08-2021"/>
    <s v="08"/>
    <s v="2021"/>
    <x v="24"/>
  </r>
  <r>
    <s v="TKT407440"/>
    <x v="19"/>
    <s v="-"/>
    <s v="Billing"/>
    <s v="Payment Failure"/>
    <s v="CUST92980"/>
    <s v="Open"/>
    <s v="26-12-2023"/>
    <d v="1899-12-30T11:43:41"/>
    <s v="-"/>
    <s v="-"/>
    <s v="-"/>
    <s v="-"/>
    <s v="26-12-2023"/>
    <s v="12"/>
    <s v="2023"/>
    <x v="24"/>
  </r>
  <r>
    <s v="TKT748390"/>
    <x v="25"/>
    <s v="-"/>
    <s v="Service"/>
    <s v="Slow Service"/>
    <s v="CUST68184"/>
    <s v="Open"/>
    <s v="25-11-2022"/>
    <d v="1899-12-30T17:03:18"/>
    <s v="-"/>
    <s v="-"/>
    <s v="-"/>
    <s v="-"/>
    <s v="25-11-2022"/>
    <s v="11"/>
    <s v="2022"/>
    <x v="24"/>
  </r>
  <r>
    <s v="TKT605544"/>
    <x v="10"/>
    <s v="-"/>
    <s v="Account"/>
    <s v="Password Reset"/>
    <s v="CUST60152"/>
    <s v="In Progress"/>
    <s v="23-07-2021"/>
    <d v="1899-12-30T15:16:00"/>
    <s v="-"/>
    <s v="-"/>
    <s v="-"/>
    <s v="-"/>
    <s v="23-07-2021"/>
    <s v="07"/>
    <s v="2021"/>
    <x v="24"/>
  </r>
  <r>
    <s v="TKT272489"/>
    <x v="16"/>
    <s v="-"/>
    <s v="Account"/>
    <s v="Login Issue"/>
    <s v="CUST47428"/>
    <s v="In Progress"/>
    <s v="30-06-2021"/>
    <d v="1899-12-30T12:30:00"/>
    <s v="-"/>
    <s v="-"/>
    <s v="-"/>
    <s v="-"/>
    <s v="30-06-2021"/>
    <s v="06"/>
    <s v="2021"/>
    <x v="24"/>
  </r>
  <r>
    <s v="TKT318959"/>
    <x v="8"/>
    <s v="-"/>
    <s v="Technical"/>
    <s v="Network Problem"/>
    <s v="CUST55375"/>
    <s v="In Progress"/>
    <s v="23-07-2024"/>
    <d v="1899-12-30T14:34:24"/>
    <s v="-"/>
    <s v="-"/>
    <s v="-"/>
    <s v="-"/>
    <s v="23-07-2024"/>
    <s v="07"/>
    <s v="2024"/>
    <x v="24"/>
  </r>
  <r>
    <s v="TKT291666"/>
    <x v="22"/>
    <d v="2024-06-10T06:39:00"/>
    <s v="Account"/>
    <s v="Login Issue"/>
    <s v="CUST73533"/>
    <s v="Resolved"/>
    <s v="30-09-2024"/>
    <d v="1899-12-30T06:39:53"/>
    <d v="2024-06-10T00:00:00"/>
    <d v="1899-12-30T06:39:00"/>
    <s v="-"/>
    <s v="-"/>
    <s v="30-09-2024"/>
    <s v="09"/>
    <s v="2024"/>
    <x v="24"/>
  </r>
  <r>
    <s v="TKT921921"/>
    <x v="23"/>
    <s v="-"/>
    <s v="Service"/>
    <s v="Service Upgrade"/>
    <s v="CUST13517"/>
    <s v="In Progress"/>
    <s v="18-08-2020"/>
    <d v="1899-12-30T21:09:20"/>
    <s v="-"/>
    <s v="-"/>
    <s v="-"/>
    <s v="-"/>
    <s v="18-08-2020"/>
    <s v="08"/>
    <s v="2020"/>
    <x v="24"/>
  </r>
  <r>
    <s v="TKT617856"/>
    <x v="9"/>
    <s v="-"/>
    <s v="Technical"/>
    <s v="Hardware Issue"/>
    <s v="CUST86144"/>
    <s v="Open"/>
    <d v="2021-04-08T00:00:00"/>
    <d v="1899-12-30T21:39:00"/>
    <s v="-"/>
    <s v="-"/>
    <s v="-"/>
    <s v="-"/>
    <s v="08-04-2021"/>
    <s v="04"/>
    <s v="2021"/>
    <x v="24"/>
  </r>
  <r>
    <s v="TKT419616"/>
    <x v="1"/>
    <s v="-"/>
    <s v="Billing"/>
    <s v="Refund Request"/>
    <s v="CUST84188"/>
    <s v="Open"/>
    <d v="2021-08-05T00:00:00"/>
    <d v="1899-12-30T23:58:00"/>
    <s v="-"/>
    <s v="-"/>
    <s v="-"/>
    <s v="-"/>
    <s v="05-08-2021"/>
    <s v="08"/>
    <s v="2021"/>
    <x v="24"/>
  </r>
  <r>
    <s v="TKT711593"/>
    <x v="14"/>
    <d v="2021-09-10T06:16:00"/>
    <s v="Service"/>
    <s v="Slow Service"/>
    <s v="CUST12370"/>
    <s v="Resolved"/>
    <d v="2021-03-10T00:00:00"/>
    <d v="1899-12-30T06:16:00"/>
    <d v="2021-09-10T00:00:00"/>
    <d v="1899-12-30T06:16:00"/>
    <s v="-"/>
    <s v="-"/>
    <s v="10-03-2021"/>
    <s v="03"/>
    <s v="2021"/>
    <x v="24"/>
  </r>
  <r>
    <s v="TKT817186"/>
    <x v="5"/>
    <s v="-"/>
    <s v="Technical"/>
    <s v="Hardware Issue"/>
    <s v="CUST99776"/>
    <s v="Open"/>
    <s v="18-09-2020"/>
    <d v="1899-12-30T04:11:37"/>
    <s v="-"/>
    <s v="-"/>
    <s v="-"/>
    <s v="-"/>
    <s v="18-09-2020"/>
    <s v="09"/>
    <s v="2020"/>
    <x v="24"/>
  </r>
  <r>
    <s v="TKT482876"/>
    <x v="33"/>
    <s v="21-04-2023 10:10:25"/>
    <s v="Technical"/>
    <s v="Network Problem"/>
    <s v="CUST99672"/>
    <s v="Resolved"/>
    <d v="2023-06-04T00:00:00"/>
    <d v="1899-12-30T10:10:00"/>
    <s v="21-04-2023"/>
    <d v="1899-12-30T10:10:25"/>
    <s v="-"/>
    <s v="-"/>
    <s v="04-06-2023"/>
    <s v="06"/>
    <s v="2023"/>
    <x v="24"/>
  </r>
  <r>
    <s v="TKT638239"/>
    <x v="24"/>
    <d v="2023-03-01T15:00:00"/>
    <s v="Service"/>
    <s v="Service Outage"/>
    <s v="CUST56576"/>
    <s v="Resolved"/>
    <s v="20-12-2022"/>
    <d v="1899-12-30T15:00:20"/>
    <d v="2023-03-01T00:00:00"/>
    <d v="1899-12-30T15:00:00"/>
    <s v="-"/>
    <s v="-"/>
    <s v="20-12-2022"/>
    <s v="12"/>
    <s v="2022"/>
    <x v="24"/>
  </r>
  <r>
    <s v="TKT434333"/>
    <x v="9"/>
    <s v="-"/>
    <s v="Technical"/>
    <s v="Hardware Issue"/>
    <s v="CUST41098"/>
    <s v="In Progress"/>
    <s v="28-08-2023"/>
    <d v="1899-12-30T12:09:10"/>
    <s v="-"/>
    <s v="-"/>
    <s v="-"/>
    <s v="-"/>
    <s v="28-08-2023"/>
    <s v="08"/>
    <s v="2023"/>
    <x v="24"/>
  </r>
  <r>
    <s v="TKT676235"/>
    <x v="31"/>
    <s v="-"/>
    <s v="Billing"/>
    <s v="Refund Request"/>
    <s v="CUST48628"/>
    <s v="Open"/>
    <s v="16-10-2023"/>
    <d v="1899-12-30T18:24:26"/>
    <s v="-"/>
    <s v="-"/>
    <s v="-"/>
    <s v="-"/>
    <s v="16-10-2023"/>
    <s v="10"/>
    <s v="2023"/>
    <x v="24"/>
  </r>
  <r>
    <s v="TKT207835"/>
    <x v="29"/>
    <s v="-"/>
    <s v="Service"/>
    <s v="Service Upgrade"/>
    <s v="CUST92397"/>
    <s v="Open"/>
    <s v="14-12-2021"/>
    <d v="1899-12-30T03:06:43"/>
    <s v="-"/>
    <s v="-"/>
    <s v="-"/>
    <s v="-"/>
    <s v="14-12-2021"/>
    <s v="12"/>
    <s v="2021"/>
    <x v="24"/>
  </r>
  <r>
    <s v="TKT466827"/>
    <x v="5"/>
    <s v="-"/>
    <s v="Technical"/>
    <s v="Hardware Issue"/>
    <s v="CUST45191"/>
    <s v="Open"/>
    <d v="2020-07-05T00:00:00"/>
    <d v="1899-12-30T09:53:00"/>
    <s v="-"/>
    <s v="-"/>
    <s v="-"/>
    <s v="-"/>
    <s v="05-07-2020"/>
    <s v="07"/>
    <s v="2020"/>
    <x v="24"/>
  </r>
  <r>
    <s v="TKT713650"/>
    <x v="20"/>
    <s v="21-05-2021 06:06:36"/>
    <s v="Billing"/>
    <s v="Payment Failure"/>
    <s v="CUST83412"/>
    <s v="Resolved"/>
    <d v="2021-08-05T00:00:00"/>
    <d v="1899-12-30T06:06:00"/>
    <s v="21-05-2021"/>
    <d v="1899-12-30T06:06:36"/>
    <s v="-"/>
    <s v="-"/>
    <s v="05-08-2021"/>
    <s v="08"/>
    <s v="2021"/>
    <x v="24"/>
  </r>
  <r>
    <s v="TKT150017"/>
    <x v="0"/>
    <s v="-"/>
    <s v="Service"/>
    <s v="Service Outage"/>
    <s v="CUST69658"/>
    <s v="In Progress"/>
    <d v="2024-03-11T00:00:00"/>
    <d v="1899-12-30T15:22:00"/>
    <s v="-"/>
    <s v="-"/>
    <s v="-"/>
    <s v="-"/>
    <s v="11-03-2024"/>
    <s v="03"/>
    <s v="2024"/>
    <x v="24"/>
  </r>
  <r>
    <s v="TKT940622"/>
    <x v="12"/>
    <s v="-"/>
    <s v="Billing"/>
    <s v="Refund Request"/>
    <s v="CUST13836"/>
    <s v="Open"/>
    <s v="16-06-2020"/>
    <d v="1899-12-30T10:14:01"/>
    <s v="-"/>
    <s v="-"/>
    <s v="-"/>
    <s v="-"/>
    <s v="16-06-2020"/>
    <s v="06"/>
    <s v="2020"/>
    <x v="24"/>
  </r>
  <r>
    <s v="TKT283725"/>
    <x v="9"/>
    <s v="-"/>
    <s v="Technical"/>
    <s v="Hardware Issue"/>
    <s v="CUST85752"/>
    <s v="Open"/>
    <d v="2024-06-02T00:00:00"/>
    <d v="1899-12-30T06:27:00"/>
    <s v="-"/>
    <s v="-"/>
    <s v="-"/>
    <s v="-"/>
    <s v="02-06-2024"/>
    <s v="06"/>
    <s v="2024"/>
    <x v="24"/>
  </r>
  <r>
    <s v="TKT918245"/>
    <x v="23"/>
    <s v="-"/>
    <s v="Service"/>
    <s v="Service Upgrade"/>
    <s v="CUST10745"/>
    <s v="In Progress"/>
    <s v="24-03-2022"/>
    <d v="1899-12-30T07:00:33"/>
    <s v="-"/>
    <s v="-"/>
    <s v="-"/>
    <s v="-"/>
    <s v="24-03-2022"/>
    <s v="03"/>
    <s v="2022"/>
    <x v="24"/>
  </r>
  <r>
    <s v="TKT389859"/>
    <x v="10"/>
    <s v="-"/>
    <s v="Account"/>
    <s v="Password Reset"/>
    <s v="CUST53010"/>
    <s v="In Progress"/>
    <s v="31-07-2022"/>
    <d v="1899-12-30T02:37:40"/>
    <s v="-"/>
    <s v="-"/>
    <s v="-"/>
    <s v="-"/>
    <s v="31-07-2022"/>
    <s v="07"/>
    <s v="2022"/>
    <x v="24"/>
  </r>
  <r>
    <s v="TKT959243"/>
    <x v="10"/>
    <s v="30-09-2020 10:25:52"/>
    <s v="Account"/>
    <s v="Password Reset"/>
    <s v="CUST20624"/>
    <s v="Resolved"/>
    <d v="2020-03-09T00:00:00"/>
    <d v="1899-12-30T10:25:00"/>
    <s v="30-09-2020"/>
    <d v="1899-12-30T10:25:52"/>
    <s v="-"/>
    <s v="-"/>
    <s v="09-03-2020"/>
    <s v="03"/>
    <s v="2020"/>
    <x v="24"/>
  </r>
  <r>
    <s v="TKT416075"/>
    <x v="24"/>
    <s v="22-07-2022 14:42:19"/>
    <s v="Service"/>
    <s v="Service Outage"/>
    <s v="CUST63228"/>
    <s v="Resolved"/>
    <s v="26-06-2022"/>
    <d v="1899-12-30T14:42:19"/>
    <s v="22-07-2022"/>
    <d v="1899-12-30T14:42:19"/>
    <s v="-"/>
    <s v="-"/>
    <s v="26-06-2022"/>
    <s v="06"/>
    <s v="2022"/>
    <x v="24"/>
  </r>
  <r>
    <s v="TKT781309"/>
    <x v="11"/>
    <s v="-"/>
    <s v="Billing"/>
    <s v="Overcharge"/>
    <s v="CUST36014"/>
    <s v="Open"/>
    <d v="2023-06-03T00:00:00"/>
    <d v="1899-12-30T01:05:00"/>
    <s v="-"/>
    <s v="-"/>
    <s v="-"/>
    <s v="-"/>
    <s v="03-06-2023"/>
    <s v="06"/>
    <s v="2023"/>
    <x v="24"/>
  </r>
  <r>
    <s v="TKT263510"/>
    <x v="9"/>
    <s v="-"/>
    <s v="Technical"/>
    <s v="Hardware Issue"/>
    <s v="CUST57323"/>
    <s v="In Progress"/>
    <s v="22-02-2024"/>
    <d v="1899-12-30T09:35:53"/>
    <s v="-"/>
    <s v="-"/>
    <s v="-"/>
    <s v="-"/>
    <s v="22-02-2024"/>
    <s v="02"/>
    <s v="2024"/>
    <x v="24"/>
  </r>
  <r>
    <s v="TKT905380"/>
    <x v="21"/>
    <s v="-"/>
    <s v="Technical"/>
    <s v="Network Problem"/>
    <s v="CUST46885"/>
    <s v="In Progress"/>
    <d v="2020-10-03T00:00:00"/>
    <d v="1899-12-30T06:23:00"/>
    <s v="-"/>
    <s v="-"/>
    <s v="-"/>
    <s v="-"/>
    <s v="03-10-2020"/>
    <s v="10"/>
    <s v="2020"/>
    <x v="24"/>
  </r>
  <r>
    <s v="TKT292525"/>
    <x v="25"/>
    <s v="-"/>
    <s v="Service"/>
    <s v="Slow Service"/>
    <s v="CUST98473"/>
    <s v="Open"/>
    <d v="2024-09-04T00:00:00"/>
    <d v="1899-12-30T04:08:00"/>
    <s v="-"/>
    <s v="-"/>
    <s v="-"/>
    <s v="-"/>
    <s v="04-09-2024"/>
    <s v="09"/>
    <s v="2024"/>
    <x v="24"/>
  </r>
  <r>
    <s v="TKT680781"/>
    <x v="7"/>
    <s v="-"/>
    <s v="Technical"/>
    <s v="Software Bug"/>
    <s v="CUST21482"/>
    <s v="Open"/>
    <s v="24-07-2024"/>
    <d v="1899-12-30T06:47:10"/>
    <s v="-"/>
    <s v="-"/>
    <s v="-"/>
    <s v="-"/>
    <s v="24-07-2024"/>
    <s v="07"/>
    <s v="2024"/>
    <x v="24"/>
  </r>
  <r>
    <s v="TKT524729"/>
    <x v="33"/>
    <s v="-"/>
    <s v="Technical"/>
    <s v="Network Problem"/>
    <s v="CUST29645"/>
    <s v="Open"/>
    <d v="2020-04-12T00:00:00"/>
    <d v="1899-12-30T07:31:00"/>
    <s v="-"/>
    <s v="-"/>
    <s v="-"/>
    <s v="-"/>
    <s v="12-04-2020"/>
    <s v="04"/>
    <s v="2020"/>
    <x v="24"/>
  </r>
  <r>
    <s v="TKT338414"/>
    <x v="0"/>
    <s v="-"/>
    <s v="Service"/>
    <s v="Service Outage"/>
    <s v="CUST70518"/>
    <s v="In Progress"/>
    <s v="24-02-2024"/>
    <d v="1899-12-30T09:25:25"/>
    <s v="-"/>
    <s v="-"/>
    <s v="-"/>
    <s v="-"/>
    <s v="24-02-2024"/>
    <s v="02"/>
    <s v="2024"/>
    <x v="24"/>
  </r>
  <r>
    <s v="TKT900921"/>
    <x v="19"/>
    <s v="-"/>
    <s v="Billing"/>
    <s v="Payment Failure"/>
    <s v="CUST56069"/>
    <s v="Open"/>
    <d v="2023-06-09T00:00:00"/>
    <d v="1899-12-30T04:34:00"/>
    <s v="-"/>
    <s v="-"/>
    <s v="-"/>
    <s v="-"/>
    <s v="09-06-2023"/>
    <s v="06"/>
    <s v="2023"/>
    <x v="24"/>
  </r>
  <r>
    <s v="TKT790050"/>
    <x v="23"/>
    <s v="-"/>
    <s v="Service"/>
    <s v="Service Upgrade"/>
    <s v="CUST89154"/>
    <s v="In Progress"/>
    <s v="14-02-2020"/>
    <d v="1899-12-30T10:28:38"/>
    <s v="-"/>
    <s v="-"/>
    <s v="-"/>
    <s v="-"/>
    <s v="14-02-2020"/>
    <s v="02"/>
    <s v="2020"/>
    <x v="24"/>
  </r>
  <r>
    <s v="TKT934401"/>
    <x v="1"/>
    <s v="-"/>
    <s v="Billing"/>
    <s v="Refund Request"/>
    <s v="CUST79208"/>
    <s v="In Progress"/>
    <d v="2020-08-12T00:00:00"/>
    <d v="1899-12-30T13:29:00"/>
    <s v="-"/>
    <s v="-"/>
    <s v="-"/>
    <s v="-"/>
    <s v="12-08-2020"/>
    <s v="08"/>
    <s v="2020"/>
    <x v="24"/>
  </r>
  <r>
    <s v="TKT407300"/>
    <x v="14"/>
    <d v="2022-02-11T20:29:00"/>
    <s v="Service"/>
    <s v="Slow Service"/>
    <s v="CUST11892"/>
    <s v="Resolved"/>
    <s v="22-10-2022"/>
    <d v="1899-12-30T20:29:05"/>
    <d v="2022-02-11T00:00:00"/>
    <d v="1899-12-30T20:29:00"/>
    <s v="-"/>
    <s v="-"/>
    <s v="22-10-2022"/>
    <s v="10"/>
    <s v="2022"/>
    <x v="24"/>
  </r>
  <r>
    <s v="TKT279360"/>
    <x v="34"/>
    <s v="-"/>
    <s v="Technical"/>
    <s v="Hardware Issue"/>
    <s v="CUST95121"/>
    <s v="In Progress"/>
    <s v="20-09-2021"/>
    <d v="1899-12-30T12:46:49"/>
    <s v="-"/>
    <s v="-"/>
    <s v="-"/>
    <s v="-"/>
    <s v="20-09-2021"/>
    <s v="09"/>
    <s v="2021"/>
    <x v="24"/>
  </r>
  <r>
    <s v="TKT273371"/>
    <x v="2"/>
    <s v="-"/>
    <s v="Billing"/>
    <s v="Overcharge"/>
    <s v="CUST21346"/>
    <s v="In Progress"/>
    <d v="2023-03-04T00:00:00"/>
    <d v="1899-12-30T02:44:00"/>
    <s v="-"/>
    <s v="-"/>
    <s v="-"/>
    <s v="-"/>
    <s v="04-03-2023"/>
    <s v="03"/>
    <s v="2023"/>
    <x v="24"/>
  </r>
  <r>
    <s v="TKT528345"/>
    <x v="5"/>
    <s v="-"/>
    <s v="Technical"/>
    <s v="Hardware Issue"/>
    <s v="CUST47551"/>
    <s v="In Progress"/>
    <s v="30-09-2020"/>
    <d v="1899-12-30T12:53:30"/>
    <s v="-"/>
    <s v="-"/>
    <s v="-"/>
    <s v="-"/>
    <s v="30-09-2020"/>
    <s v="09"/>
    <s v="2020"/>
    <x v="24"/>
  </r>
  <r>
    <s v="TKT435960"/>
    <x v="28"/>
    <d v="2021-07-04T21:04:00"/>
    <s v="Billing"/>
    <s v="Payment Failure"/>
    <s v="CUST99800"/>
    <s v="Resolved"/>
    <d v="2021-02-04T00:00:00"/>
    <d v="1899-12-30T21:04:00"/>
    <d v="2021-07-04T00:00:00"/>
    <d v="1899-12-30T21:04:00"/>
    <s v="-"/>
    <s v="-"/>
    <s v="04-02-2021"/>
    <s v="02"/>
    <s v="2021"/>
    <x v="24"/>
  </r>
  <r>
    <s v="TKT926601"/>
    <x v="14"/>
    <s v="26-05-2020 17:13:56"/>
    <s v="Service"/>
    <s v="Slow Service"/>
    <s v="CUST82160"/>
    <s v="Resolved"/>
    <s v="18-05-2020"/>
    <d v="1899-12-30T17:13:56"/>
    <s v="26-05-2020"/>
    <d v="1899-12-30T17:13:56"/>
    <s v="-"/>
    <s v="-"/>
    <s v="18-05-2020"/>
    <s v="05"/>
    <s v="2020"/>
    <x v="24"/>
  </r>
  <r>
    <s v="TKT816353"/>
    <x v="16"/>
    <s v="-"/>
    <s v="Account"/>
    <s v="Login Issue"/>
    <s v="CUST91630"/>
    <s v="Open"/>
    <s v="26-04-2024"/>
    <d v="1899-12-30T10:12:21"/>
    <s v="-"/>
    <s v="-"/>
    <s v="-"/>
    <s v="-"/>
    <s v="26-04-2024"/>
    <s v="04"/>
    <s v="2024"/>
    <x v="24"/>
  </r>
  <r>
    <s v="TKT774297"/>
    <x v="19"/>
    <s v="-"/>
    <s v="Billing"/>
    <s v="Payment Failure"/>
    <s v="CUST59838"/>
    <s v="In Progress"/>
    <d v="2022-02-03T00:00:00"/>
    <d v="1899-12-30T09:51:00"/>
    <s v="-"/>
    <s v="-"/>
    <s v="-"/>
    <s v="-"/>
    <s v="03-02-2022"/>
    <s v="02"/>
    <s v="2022"/>
    <x v="24"/>
  </r>
  <r>
    <s v="TKT897558"/>
    <x v="0"/>
    <s v="-"/>
    <s v="Service"/>
    <s v="Service Outage"/>
    <s v="CUST30550"/>
    <s v="Open"/>
    <s v="19-02-2020"/>
    <d v="1899-12-30T00:53:46"/>
    <s v="-"/>
    <s v="-"/>
    <s v="-"/>
    <s v="-"/>
    <s v="19-02-2020"/>
    <s v="02"/>
    <s v="2020"/>
    <x v="24"/>
  </r>
  <r>
    <s v="TKT731767"/>
    <x v="23"/>
    <s v="-"/>
    <s v="Service"/>
    <s v="Service Upgrade"/>
    <s v="CUST98923"/>
    <s v="Open"/>
    <s v="21-06-2023"/>
    <d v="1899-12-30T03:21:14"/>
    <s v="-"/>
    <s v="-"/>
    <s v="-"/>
    <s v="-"/>
    <s v="21-06-2023"/>
    <s v="06"/>
    <s v="2023"/>
    <x v="24"/>
  </r>
  <r>
    <s v="TKT430545"/>
    <x v="29"/>
    <s v="-"/>
    <s v="Service"/>
    <s v="Service Upgrade"/>
    <s v="CUST94596"/>
    <s v="In Progress"/>
    <d v="2024-11-11T00:00:00"/>
    <d v="1899-12-30T19:28:00"/>
    <s v="-"/>
    <s v="-"/>
    <s v="-"/>
    <s v="-"/>
    <s v="11-11-2024"/>
    <s v="11"/>
    <s v="2024"/>
    <x v="24"/>
  </r>
  <r>
    <s v="TKT697475"/>
    <x v="12"/>
    <s v="18-05-2024 13:40:04"/>
    <s v="Billing"/>
    <s v="Refund Request"/>
    <s v="CUST74728"/>
    <s v="Resolved"/>
    <s v="18-04-2024"/>
    <d v="1899-12-30T13:40:04"/>
    <s v="18-05-2024"/>
    <d v="1899-12-30T13:40:04"/>
    <s v="-"/>
    <s v="-"/>
    <s v="18-04-2024"/>
    <s v="04"/>
    <s v="2024"/>
    <x v="24"/>
  </r>
  <r>
    <s v="TKT513563"/>
    <x v="33"/>
    <s v="-"/>
    <s v="Technical"/>
    <s v="Network Problem"/>
    <s v="CUST19689"/>
    <s v="In Progress"/>
    <s v="29-05-2020"/>
    <d v="1899-12-30T05:35:44"/>
    <s v="-"/>
    <s v="-"/>
    <s v="-"/>
    <s v="-"/>
    <s v="29-05-2020"/>
    <s v="05"/>
    <s v="2020"/>
    <x v="24"/>
  </r>
  <r>
    <s v="TKT112693"/>
    <x v="29"/>
    <s v="-"/>
    <s v="Service"/>
    <s v="Service Upgrade"/>
    <s v="CUST21003"/>
    <s v="In Progress"/>
    <d v="2020-06-12T00:00:00"/>
    <d v="1899-12-30T07:51:00"/>
    <s v="-"/>
    <s v="-"/>
    <s v="-"/>
    <s v="-"/>
    <s v="12-06-2020"/>
    <s v="06"/>
    <s v="2020"/>
    <x v="24"/>
  </r>
  <r>
    <s v="TKT894648"/>
    <x v="25"/>
    <s v="28-07-2021 09:25:40"/>
    <s v="Service"/>
    <s v="Slow Service"/>
    <s v="CUST19057"/>
    <s v="Resolved"/>
    <d v="2021-10-07T00:00:00"/>
    <d v="1899-12-30T09:25:00"/>
    <s v="28-07-2021"/>
    <d v="1899-12-30T09:25:40"/>
    <s v="-"/>
    <s v="-"/>
    <s v="07-10-2021"/>
    <s v="10"/>
    <s v="2021"/>
    <x v="24"/>
  </r>
  <r>
    <s v="TKT774928"/>
    <x v="7"/>
    <s v="24-10-2021 06:58:38"/>
    <s v="Technical"/>
    <s v="Software Bug"/>
    <s v="CUST57177"/>
    <s v="Resolved"/>
    <s v="22-10-2021"/>
    <d v="1899-12-30T06:58:38"/>
    <s v="24-10-2021"/>
    <d v="1899-12-30T06:58:38"/>
    <s v="-"/>
    <s v="-"/>
    <s v="22-10-2021"/>
    <s v="10"/>
    <s v="2021"/>
    <x v="24"/>
  </r>
  <r>
    <s v="TKT637168"/>
    <x v="3"/>
    <s v="-"/>
    <s v="Account"/>
    <s v="Account Suspension"/>
    <s v="CUST70905"/>
    <s v="In Progress"/>
    <s v="29-12-2021"/>
    <d v="1899-12-30T05:03:26"/>
    <s v="-"/>
    <s v="-"/>
    <s v="-"/>
    <s v="-"/>
    <s v="29-12-2021"/>
    <s v="12"/>
    <s v="2021"/>
    <x v="24"/>
  </r>
  <r>
    <s v="TKT276430"/>
    <x v="27"/>
    <s v="-"/>
    <s v="Account"/>
    <s v="Login Issue"/>
    <s v="CUST56524"/>
    <s v="Open"/>
    <d v="2020-07-08T00:00:00"/>
    <d v="1899-12-30T18:34:00"/>
    <s v="-"/>
    <s v="-"/>
    <s v="-"/>
    <s v="-"/>
    <s v="08-07-2020"/>
    <s v="07"/>
    <s v="2020"/>
    <x v="24"/>
  </r>
  <r>
    <s v="TKT139723"/>
    <x v="30"/>
    <d v="2020-02-03T08:18:00"/>
    <s v="Billing"/>
    <s v="Overcharge"/>
    <s v="CUST52644"/>
    <s v="Resolved"/>
    <d v="2020-07-02T00:00:00"/>
    <d v="1899-12-30T08:18:00"/>
    <d v="2020-02-03T00:00:00"/>
    <d v="1899-12-30T08:18:00"/>
    <s v="-"/>
    <s v="-"/>
    <s v="02-07-2020"/>
    <s v="07"/>
    <s v="2020"/>
    <x v="24"/>
  </r>
  <r>
    <s v="TKT303939"/>
    <x v="17"/>
    <s v="-"/>
    <s v="Service"/>
    <s v="Slow Service"/>
    <s v="CUST72463"/>
    <s v="In Progress"/>
    <s v="19-06-2023"/>
    <d v="1899-12-30T01:05:22"/>
    <s v="-"/>
    <s v="-"/>
    <s v="-"/>
    <s v="-"/>
    <s v="19-06-2023"/>
    <s v="06"/>
    <s v="2023"/>
    <x v="24"/>
  </r>
  <r>
    <s v="TKT579224"/>
    <x v="4"/>
    <s v="-"/>
    <s v="Account"/>
    <s v="Password Reset"/>
    <s v="CUST63622"/>
    <s v="Open"/>
    <s v="16-08-2020"/>
    <d v="1899-12-30T02:23:28"/>
    <s v="-"/>
    <s v="-"/>
    <s v="-"/>
    <s v="-"/>
    <s v="16-08-2020"/>
    <s v="08"/>
    <s v="2020"/>
    <x v="24"/>
  </r>
  <r>
    <s v="TKT922332"/>
    <x v="2"/>
    <s v="-"/>
    <s v="Billing"/>
    <s v="Overcharge"/>
    <s v="CUST97817"/>
    <s v="In Progress"/>
    <s v="17-07-2021"/>
    <d v="1899-12-30T11:16:02"/>
    <s v="-"/>
    <s v="-"/>
    <s v="-"/>
    <s v="-"/>
    <s v="17-07-2021"/>
    <s v="07"/>
    <s v="2021"/>
    <x v="24"/>
  </r>
  <r>
    <s v="TKT868817"/>
    <x v="17"/>
    <s v="19-11-2020 03:55:17"/>
    <s v="Service"/>
    <s v="Slow Service"/>
    <s v="CUST43016"/>
    <s v="Resolved"/>
    <d v="2020-08-11T00:00:00"/>
    <d v="1899-12-30T03:55:00"/>
    <s v="19-11-2020"/>
    <d v="1899-12-30T03:55:17"/>
    <s v="-"/>
    <s v="-"/>
    <s v="11-08-2020"/>
    <s v="08"/>
    <s v="2020"/>
    <x v="24"/>
  </r>
  <r>
    <s v="TKT531468"/>
    <x v="20"/>
    <s v="22-04-2021 13:43:13"/>
    <s v="Billing"/>
    <s v="Payment Failure"/>
    <s v="CUST20706"/>
    <s v="Resolved"/>
    <d v="2021-06-04T00:00:00"/>
    <d v="1899-12-30T13:43:00"/>
    <s v="22-04-2021"/>
    <d v="1899-12-30T13:43:13"/>
    <s v="-"/>
    <s v="-"/>
    <s v="04-06-2021"/>
    <s v="06"/>
    <s v="2021"/>
    <x v="24"/>
  </r>
  <r>
    <s v="TKT376506"/>
    <x v="16"/>
    <s v="-"/>
    <s v="Account"/>
    <s v="Login Issue"/>
    <s v="CUST73508"/>
    <s v="In Progress"/>
    <d v="2021-01-04T00:00:00"/>
    <d v="1899-12-30T10:19:00"/>
    <s v="-"/>
    <s v="-"/>
    <s v="-"/>
    <s v="-"/>
    <s v="04-01-2021"/>
    <s v="01"/>
    <s v="2021"/>
    <x v="24"/>
  </r>
  <r>
    <s v="TKT180584"/>
    <x v="14"/>
    <s v="-"/>
    <s v="Service"/>
    <s v="Slow Service"/>
    <s v="CUST87889"/>
    <s v="Open"/>
    <d v="2020-08-05T00:00:00"/>
    <d v="1899-12-30T21:18:00"/>
    <s v="-"/>
    <s v="-"/>
    <s v="-"/>
    <s v="-"/>
    <s v="05-08-2020"/>
    <s v="08"/>
    <s v="2020"/>
    <x v="24"/>
  </r>
  <r>
    <s v="TKT374944"/>
    <x v="27"/>
    <s v="-"/>
    <s v="Account"/>
    <s v="Login Issue"/>
    <s v="CUST41129"/>
    <s v="Open"/>
    <s v="19-07-2023"/>
    <d v="1899-12-30T12:00:32"/>
    <s v="-"/>
    <s v="-"/>
    <s v="-"/>
    <s v="-"/>
    <s v="19-07-2023"/>
    <s v="07"/>
    <s v="2023"/>
    <x v="24"/>
  </r>
  <r>
    <s v="TKT260071"/>
    <x v="2"/>
    <s v="26-09-2020 16:57:04"/>
    <s v="Billing"/>
    <s v="Overcharge"/>
    <s v="CUST11724"/>
    <s v="Resolved"/>
    <s v="15-09-2020"/>
    <d v="1899-12-30T16:57:04"/>
    <s v="26-09-2020"/>
    <d v="1899-12-30T16:57:04"/>
    <s v="-"/>
    <s v="-"/>
    <s v="15-09-2020"/>
    <s v="09"/>
    <s v="2020"/>
    <x v="24"/>
  </r>
  <r>
    <s v="TKT333186"/>
    <x v="3"/>
    <s v="-"/>
    <s v="Account"/>
    <s v="Account Suspension"/>
    <s v="CUST92824"/>
    <s v="Open"/>
    <s v="24-12-2022"/>
    <d v="1899-12-30T16:00:36"/>
    <s v="-"/>
    <s v="-"/>
    <s v="-"/>
    <s v="-"/>
    <s v="24-12-2022"/>
    <s v="12"/>
    <s v="2022"/>
    <x v="24"/>
  </r>
  <r>
    <s v="TKT336957"/>
    <x v="14"/>
    <s v="14-01-2021 02:24:02"/>
    <s v="Service"/>
    <s v="Slow Service"/>
    <s v="CUST86918"/>
    <s v="Resolved"/>
    <d v="2021-12-01T00:00:00"/>
    <d v="1899-12-30T02:24:00"/>
    <s v="14-01-2021"/>
    <d v="1899-12-30T02:24:02"/>
    <s v="-"/>
    <s v="-"/>
    <s v="01-12-2021"/>
    <s v="12"/>
    <s v="2021"/>
    <x v="24"/>
  </r>
  <r>
    <s v="TKT969366"/>
    <x v="29"/>
    <s v="-"/>
    <s v="Service"/>
    <s v="Service Upgrade"/>
    <s v="CUST78060"/>
    <s v="Open"/>
    <d v="2022-07-01T00:00:00"/>
    <d v="1899-12-30T14:14:00"/>
    <s v="-"/>
    <s v="-"/>
    <s v="-"/>
    <s v="-"/>
    <s v="01-07-2022"/>
    <s v="07"/>
    <s v="2022"/>
    <x v="24"/>
  </r>
  <r>
    <s v="TKT860922"/>
    <x v="26"/>
    <s v="-"/>
    <s v="Technical"/>
    <s v="Software Bug"/>
    <s v="CUST12651"/>
    <s v="Open"/>
    <d v="2021-12-11T00:00:00"/>
    <d v="1899-12-30T07:01:00"/>
    <s v="-"/>
    <s v="-"/>
    <s v="-"/>
    <s v="-"/>
    <s v="11-12-2021"/>
    <s v="12"/>
    <s v="2021"/>
    <x v="24"/>
  </r>
  <r>
    <s v="TKT158563"/>
    <x v="31"/>
    <s v="-"/>
    <s v="Billing"/>
    <s v="Refund Request"/>
    <s v="CUST70111"/>
    <s v="Open"/>
    <s v="14-01-2023"/>
    <d v="1899-12-30T14:49:06"/>
    <s v="-"/>
    <s v="-"/>
    <s v="-"/>
    <s v="-"/>
    <s v="14-01-2023"/>
    <s v="01"/>
    <s v="2023"/>
    <x v="24"/>
  </r>
  <r>
    <s v="TKT577338"/>
    <x v="29"/>
    <s v="-"/>
    <s v="Service"/>
    <s v="Service Upgrade"/>
    <s v="CUST86198"/>
    <s v="Open"/>
    <s v="27-01-2021"/>
    <d v="1899-12-30T19:01:19"/>
    <s v="-"/>
    <s v="-"/>
    <s v="-"/>
    <s v="-"/>
    <s v="27-01-2021"/>
    <s v="01"/>
    <s v="2021"/>
    <x v="24"/>
  </r>
  <r>
    <s v="TKT574367"/>
    <x v="18"/>
    <s v="-"/>
    <s v="Account"/>
    <s v="Password Reset"/>
    <s v="CUST47353"/>
    <s v="Open"/>
    <s v="30-09-2020"/>
    <d v="1899-12-30T06:07:39"/>
    <s v="-"/>
    <s v="-"/>
    <s v="-"/>
    <s v="-"/>
    <s v="30-09-2020"/>
    <s v="09"/>
    <s v="2020"/>
    <x v="24"/>
  </r>
  <r>
    <s v="TKT710435"/>
    <x v="10"/>
    <s v="-"/>
    <s v="Account"/>
    <s v="Password Reset"/>
    <s v="CUST23684"/>
    <s v="Open"/>
    <s v="29-06-2024"/>
    <d v="1899-12-30T00:39:54"/>
    <s v="-"/>
    <s v="-"/>
    <s v="-"/>
    <s v="-"/>
    <s v="29-06-2024"/>
    <s v="06"/>
    <s v="2024"/>
    <x v="24"/>
  </r>
  <r>
    <s v="TKT113135"/>
    <x v="5"/>
    <s v="-"/>
    <s v="Technical"/>
    <s v="Hardware Issue"/>
    <s v="CUST95919"/>
    <s v="Open"/>
    <d v="2021-10-07T00:00:00"/>
    <d v="1899-12-30T16:01:00"/>
    <s v="-"/>
    <s v="-"/>
    <s v="-"/>
    <s v="-"/>
    <s v="07-10-2021"/>
    <s v="10"/>
    <s v="2021"/>
    <x v="24"/>
  </r>
  <r>
    <s v="TKT198859"/>
    <x v="4"/>
    <s v="-"/>
    <s v="Account"/>
    <s v="Password Reset"/>
    <s v="CUST82715"/>
    <s v="Open"/>
    <d v="2023-05-04T00:00:00"/>
    <d v="1899-12-30T03:10:00"/>
    <s v="-"/>
    <s v="-"/>
    <s v="-"/>
    <s v="-"/>
    <s v="04-05-2023"/>
    <s v="05"/>
    <s v="2023"/>
    <x v="24"/>
  </r>
  <r>
    <s v="TKT277537"/>
    <x v="10"/>
    <s v="-"/>
    <s v="Account"/>
    <s v="Password Reset"/>
    <s v="CUST55501"/>
    <s v="In Progress"/>
    <d v="2020-11-11T00:00:00"/>
    <d v="1899-12-30T12:47:00"/>
    <s v="-"/>
    <s v="-"/>
    <s v="-"/>
    <s v="-"/>
    <s v="11-11-2020"/>
    <s v="11"/>
    <s v="2020"/>
    <x v="24"/>
  </r>
  <r>
    <s v="TKT327765"/>
    <x v="13"/>
    <s v="-"/>
    <s v="Account"/>
    <s v="Account Suspension"/>
    <s v="CUST81049"/>
    <s v="In Progress"/>
    <d v="2023-06-10T00:00:00"/>
    <d v="1899-12-30T08:03:00"/>
    <s v="-"/>
    <s v="-"/>
    <s v="-"/>
    <s v="-"/>
    <s v="10-06-2023"/>
    <s v="06"/>
    <s v="2023"/>
    <x v="24"/>
  </r>
  <r>
    <s v="TKT886210"/>
    <x v="5"/>
    <s v="-"/>
    <s v="Technical"/>
    <s v="Hardware Issue"/>
    <s v="CUST70015"/>
    <s v="In Progress"/>
    <s v="17-02-2021"/>
    <d v="1899-12-30T08:36:08"/>
    <s v="-"/>
    <s v="-"/>
    <s v="-"/>
    <s v="-"/>
    <s v="17-02-2021"/>
    <s v="02"/>
    <s v="2021"/>
    <x v="24"/>
  </r>
  <r>
    <s v="TKT556619"/>
    <x v="4"/>
    <s v="-"/>
    <s v="Account"/>
    <s v="Password Reset"/>
    <s v="CUST35189"/>
    <s v="Open"/>
    <s v="16-07-2021"/>
    <d v="1899-12-30T03:44:28"/>
    <s v="-"/>
    <s v="-"/>
    <s v="-"/>
    <s v="-"/>
    <s v="16-07-2021"/>
    <s v="07"/>
    <s v="2021"/>
    <x v="24"/>
  </r>
  <r>
    <s v="TKT671459"/>
    <x v="18"/>
    <s v="-"/>
    <s v="Account"/>
    <s v="Password Reset"/>
    <s v="CUST33859"/>
    <s v="In Progress"/>
    <d v="2020-07-05T00:00:00"/>
    <d v="1899-12-30T09:05:00"/>
    <s v="-"/>
    <s v="-"/>
    <s v="-"/>
    <s v="-"/>
    <s v="05-07-2020"/>
    <s v="07"/>
    <s v="2020"/>
    <x v="24"/>
  </r>
  <r>
    <s v="TKT918683"/>
    <x v="25"/>
    <s v="18-02-2022 13:40:06"/>
    <s v="Service"/>
    <s v="Slow Service"/>
    <s v="CUST50249"/>
    <s v="Resolved"/>
    <s v="24-01-2022"/>
    <d v="1899-12-30T13:40:06"/>
    <s v="18-02-2022"/>
    <d v="1899-12-30T13:40:06"/>
    <s v="-"/>
    <s v="-"/>
    <s v="24-01-2022"/>
    <s v="01"/>
    <s v="2022"/>
    <x v="24"/>
  </r>
  <r>
    <s v="TKT493460"/>
    <x v="13"/>
    <s v="-"/>
    <s v="Account"/>
    <s v="Account Suspension"/>
    <s v="CUST31086"/>
    <s v="Open"/>
    <s v="26-06-2021"/>
    <d v="1899-12-30T23:10:04"/>
    <s v="-"/>
    <s v="-"/>
    <s v="-"/>
    <s v="-"/>
    <s v="26-06-2021"/>
    <s v="06"/>
    <s v="2021"/>
    <x v="24"/>
  </r>
  <r>
    <s v="TKT582113"/>
    <x v="15"/>
    <s v="29-07-2023 18:13:34"/>
    <s v="Account"/>
    <s v="Account Suspension"/>
    <s v="CUST58028"/>
    <s v="Resolved"/>
    <s v="15-07-2023"/>
    <d v="1899-12-30T18:13:34"/>
    <s v="29-07-2023"/>
    <d v="1899-12-30T18:13:34"/>
    <s v="-"/>
    <s v="-"/>
    <s v="15-07-2023"/>
    <s v="07"/>
    <s v="2023"/>
    <x v="24"/>
  </r>
  <r>
    <s v="TKT325410"/>
    <x v="6"/>
    <s v="-"/>
    <s v="Service"/>
    <s v="Service Outage"/>
    <s v="CUST74490"/>
    <s v="In Progress"/>
    <s v="21-05-2024"/>
    <d v="1899-12-30T08:04:02"/>
    <s v="-"/>
    <s v="-"/>
    <s v="-"/>
    <s v="-"/>
    <s v="21-05-2024"/>
    <s v="05"/>
    <s v="2024"/>
    <x v="24"/>
  </r>
  <r>
    <s v="TKT169856"/>
    <x v="0"/>
    <s v="22-07-2021 01:45:11"/>
    <s v="Service"/>
    <s v="Service Outage"/>
    <s v="CUST76088"/>
    <s v="Resolved"/>
    <s v="19-07-2021"/>
    <d v="1899-12-30T01:45:11"/>
    <s v="22-07-2021"/>
    <d v="1899-12-30T01:45:11"/>
    <s v="-"/>
    <s v="-"/>
    <s v="19-07-2021"/>
    <s v="07"/>
    <s v="2021"/>
    <x v="24"/>
  </r>
  <r>
    <s v="TKT191003"/>
    <x v="16"/>
    <s v="-"/>
    <s v="Account"/>
    <s v="Login Issue"/>
    <s v="CUST64960"/>
    <s v="Open"/>
    <d v="2024-03-12T00:00:00"/>
    <d v="1899-12-30T14:58:00"/>
    <s v="-"/>
    <s v="-"/>
    <s v="-"/>
    <s v="-"/>
    <s v="12-03-2024"/>
    <s v="03"/>
    <s v="2024"/>
    <x v="24"/>
  </r>
  <r>
    <s v="TKT232438"/>
    <x v="25"/>
    <s v="-"/>
    <s v="Service"/>
    <s v="Slow Service"/>
    <s v="CUST57143"/>
    <s v="In Progress"/>
    <s v="16-02-2023"/>
    <d v="1899-12-30T19:43:59"/>
    <s v="-"/>
    <s v="-"/>
    <s v="-"/>
    <s v="-"/>
    <s v="16-02-2023"/>
    <s v="02"/>
    <s v="2023"/>
    <x v="24"/>
  </r>
  <r>
    <s v="TKT190335"/>
    <x v="24"/>
    <s v="-"/>
    <s v="Service"/>
    <s v="Service Outage"/>
    <s v="CUST25114"/>
    <s v="Open"/>
    <s v="21-04-2020"/>
    <d v="1899-12-30T22:41:51"/>
    <s v="-"/>
    <s v="-"/>
    <s v="-"/>
    <s v="-"/>
    <s v="21-04-2020"/>
    <s v="04"/>
    <s v="2020"/>
    <x v="24"/>
  </r>
  <r>
    <s v="TKT745094"/>
    <x v="19"/>
    <s v="-"/>
    <s v="Billing"/>
    <s v="Payment Failure"/>
    <s v="CUST20924"/>
    <s v="Open"/>
    <d v="2023-08-04T00:00:00"/>
    <d v="1899-12-30T08:23:00"/>
    <s v="-"/>
    <s v="-"/>
    <s v="-"/>
    <s v="-"/>
    <s v="04-08-2023"/>
    <s v="08"/>
    <s v="2023"/>
    <x v="24"/>
  </r>
  <r>
    <s v="TKT425982"/>
    <x v="1"/>
    <s v="-"/>
    <s v="Billing"/>
    <s v="Refund Request"/>
    <s v="CUST47805"/>
    <s v="Open"/>
    <d v="2021-03-03T00:00:00"/>
    <d v="1899-12-30T17:14:00"/>
    <s v="-"/>
    <s v="-"/>
    <s v="-"/>
    <s v="-"/>
    <s v="03-03-2021"/>
    <s v="03"/>
    <s v="2021"/>
    <x v="24"/>
  </r>
  <r>
    <s v="TKT817379"/>
    <x v="35"/>
    <d v="2024-04-12T13:25:00"/>
    <s v="Service"/>
    <s v="Service Upgrade"/>
    <s v="CUST14896"/>
    <s v="Resolved"/>
    <s v="29-11-2024"/>
    <d v="1899-12-30T13:25:29"/>
    <d v="2024-04-12T00:00:00"/>
    <d v="1899-12-30T13:25:00"/>
    <s v="-"/>
    <s v="-"/>
    <s v="29-11-2024"/>
    <s v="11"/>
    <s v="2024"/>
    <x v="24"/>
  </r>
  <r>
    <s v="TKT646634"/>
    <x v="33"/>
    <s v="-"/>
    <s v="Technical"/>
    <s v="Network Problem"/>
    <s v="CUST48138"/>
    <s v="In Progress"/>
    <d v="2021-12-02T00:00:00"/>
    <d v="1899-12-30T11:34:00"/>
    <s v="-"/>
    <s v="-"/>
    <s v="-"/>
    <s v="-"/>
    <s v="02-12-2021"/>
    <s v="12"/>
    <s v="2021"/>
    <x v="24"/>
  </r>
  <r>
    <s v="TKT971236"/>
    <x v="0"/>
    <s v="-"/>
    <s v="Service"/>
    <s v="Service Outage"/>
    <s v="CUST86272"/>
    <s v="In Progress"/>
    <d v="2023-10-10T00:00:00"/>
    <d v="1899-12-30T05:02:00"/>
    <s v="-"/>
    <s v="-"/>
    <s v="-"/>
    <s v="-"/>
    <s v="10-10-2023"/>
    <s v="10"/>
    <s v="2023"/>
    <x v="24"/>
  </r>
  <r>
    <s v="TKT897447"/>
    <x v="19"/>
    <s v="20-07-2023 00:30:55"/>
    <s v="Billing"/>
    <s v="Payment Failure"/>
    <s v="CUST91058"/>
    <s v="Resolved"/>
    <s v="27-06-2023"/>
    <d v="1899-12-30T00:30:55"/>
    <s v="20-07-2023"/>
    <d v="1899-12-30T00:30:55"/>
    <s v="-"/>
    <s v="-"/>
    <s v="27-06-2023"/>
    <s v="06"/>
    <s v="2023"/>
    <x v="24"/>
  </r>
  <r>
    <s v="TKT566740"/>
    <x v="0"/>
    <s v="-"/>
    <s v="Service"/>
    <s v="Service Outage"/>
    <s v="CUST55648"/>
    <s v="In Progress"/>
    <s v="26-08-2023"/>
    <d v="1899-12-30T13:18:16"/>
    <s v="-"/>
    <s v="-"/>
    <s v="-"/>
    <s v="-"/>
    <s v="26-08-2023"/>
    <s v="08"/>
    <s v="2023"/>
    <x v="24"/>
  </r>
  <r>
    <s v="TKT291042"/>
    <x v="0"/>
    <s v="-"/>
    <s v="Service"/>
    <s v="Service Outage"/>
    <s v="CUST99535"/>
    <s v="Open"/>
    <s v="19-12-2021"/>
    <d v="1899-12-30T09:21:24"/>
    <s v="-"/>
    <s v="-"/>
    <s v="-"/>
    <s v="-"/>
    <s v="19-12-2021"/>
    <s v="12"/>
    <s v="2021"/>
    <x v="24"/>
  </r>
  <r>
    <s v="TKT537894"/>
    <x v="11"/>
    <s v="-"/>
    <s v="Billing"/>
    <s v="Overcharge"/>
    <s v="CUST81056"/>
    <s v="In Progress"/>
    <s v="31-03-2023"/>
    <d v="1899-12-30T08:30:13"/>
    <s v="-"/>
    <s v="-"/>
    <s v="-"/>
    <s v="-"/>
    <s v="31-03-2023"/>
    <s v="03"/>
    <s v="2023"/>
    <x v="24"/>
  </r>
  <r>
    <s v="TKT797479"/>
    <x v="22"/>
    <s v="-"/>
    <s v="Account"/>
    <s v="Login Issue"/>
    <s v="CUST34302"/>
    <s v="Open"/>
    <s v="24-10-2021"/>
    <d v="1899-12-30T15:23:08"/>
    <s v="-"/>
    <s v="-"/>
    <s v="-"/>
    <s v="-"/>
    <s v="24-10-2021"/>
    <s v="10"/>
    <s v="2021"/>
    <x v="24"/>
  </r>
  <r>
    <s v="TKT848310"/>
    <x v="21"/>
    <s v="-"/>
    <s v="Technical"/>
    <s v="Network Problem"/>
    <s v="CUST99966"/>
    <s v="In Progress"/>
    <d v="2023-11-11T00:00:00"/>
    <d v="1899-12-30T17:06:00"/>
    <s v="-"/>
    <s v="-"/>
    <s v="-"/>
    <s v="-"/>
    <s v="11-11-2023"/>
    <s v="11"/>
    <s v="2023"/>
    <x v="24"/>
  </r>
  <r>
    <s v="TKT695999"/>
    <x v="1"/>
    <s v="20-03-2024 01:09:04"/>
    <s v="Billing"/>
    <s v="Refund Request"/>
    <s v="CUST65962"/>
    <s v="Resolved"/>
    <s v="26-02-2024"/>
    <d v="1899-12-30T01:09:04"/>
    <s v="20-03-2024"/>
    <d v="1899-12-30T01:09:04"/>
    <s v="-"/>
    <s v="-"/>
    <s v="26-02-2024"/>
    <s v="02"/>
    <s v="2024"/>
    <x v="24"/>
  </r>
  <r>
    <s v="TKT423394"/>
    <x v="24"/>
    <s v="-"/>
    <s v="Service"/>
    <s v="Service Outage"/>
    <s v="CUST65888"/>
    <s v="Open"/>
    <d v="2020-03-12T00:00:00"/>
    <d v="1899-12-30T04:25:00"/>
    <s v="-"/>
    <s v="-"/>
    <s v="-"/>
    <s v="-"/>
    <s v="12-03-2020"/>
    <s v="03"/>
    <s v="2020"/>
    <x v="24"/>
  </r>
  <r>
    <s v="TKT297216"/>
    <x v="14"/>
    <s v="24-03-2021 02:50:15"/>
    <s v="Service"/>
    <s v="Slow Service"/>
    <s v="CUST79107"/>
    <s v="Resolved"/>
    <s v="24-02-2021"/>
    <d v="1899-12-30T02:50:15"/>
    <s v="24-03-2021"/>
    <d v="1899-12-30T02:50:15"/>
    <s v="-"/>
    <s v="-"/>
    <s v="24-02-2021"/>
    <s v="02"/>
    <s v="2021"/>
    <x v="24"/>
  </r>
  <r>
    <s v="TKT999973"/>
    <x v="14"/>
    <s v="21-09-2022 03:21:51"/>
    <s v="Service"/>
    <s v="Slow Service"/>
    <s v="CUST26302"/>
    <s v="Resolved"/>
    <s v="22-08-2022"/>
    <d v="1899-12-30T03:21:51"/>
    <s v="21-09-2022"/>
    <d v="1899-12-30T03:21:51"/>
    <s v="-"/>
    <s v="-"/>
    <s v="22-08-2022"/>
    <s v="08"/>
    <s v="2022"/>
    <x v="24"/>
  </r>
  <r>
    <s v="TKT592485"/>
    <x v="31"/>
    <s v="-"/>
    <s v="Billing"/>
    <s v="Refund Request"/>
    <s v="CUST92890"/>
    <s v="In Progress"/>
    <d v="2022-02-07T00:00:00"/>
    <d v="1899-12-30T10:47:00"/>
    <s v="-"/>
    <s v="-"/>
    <s v="-"/>
    <s v="-"/>
    <s v="07-02-2022"/>
    <s v="02"/>
    <s v="2022"/>
    <x v="24"/>
  </r>
  <r>
    <s v="TKT989895"/>
    <x v="0"/>
    <s v="-"/>
    <s v="Service"/>
    <s v="Service Outage"/>
    <s v="CUST18930"/>
    <s v="Open"/>
    <d v="2023-12-06T00:00:00"/>
    <d v="1899-12-30T09:14:00"/>
    <s v="-"/>
    <s v="-"/>
    <s v="-"/>
    <s v="-"/>
    <s v="06-12-2023"/>
    <s v="12"/>
    <s v="2023"/>
    <x v="24"/>
  </r>
  <r>
    <s v="TKT301970"/>
    <x v="10"/>
    <s v="-"/>
    <s v="Account"/>
    <s v="Password Reset"/>
    <s v="CUST56184"/>
    <s v="In Progress"/>
    <s v="19-09-2021"/>
    <d v="1899-12-30T18:52:54"/>
    <s v="-"/>
    <s v="-"/>
    <s v="-"/>
    <s v="-"/>
    <s v="19-09-2021"/>
    <s v="09"/>
    <s v="2021"/>
    <x v="24"/>
  </r>
  <r>
    <s v="TKT978340"/>
    <x v="9"/>
    <s v="-"/>
    <s v="Technical"/>
    <s v="Hardware Issue"/>
    <s v="CUST98841"/>
    <s v="Open"/>
    <d v="2022-06-02T00:00:00"/>
    <d v="1899-12-30T20:33:00"/>
    <s v="-"/>
    <s v="-"/>
    <s v="-"/>
    <s v="-"/>
    <s v="02-06-2022"/>
    <s v="06"/>
    <s v="2022"/>
    <x v="24"/>
  </r>
  <r>
    <s v="TKT774767"/>
    <x v="19"/>
    <s v="-"/>
    <s v="Billing"/>
    <s v="Payment Failure"/>
    <s v="CUST43114"/>
    <s v="In Progress"/>
    <s v="20-03-2021"/>
    <d v="1899-12-30T01:35:26"/>
    <s v="-"/>
    <s v="-"/>
    <s v="-"/>
    <s v="-"/>
    <s v="20-03-2021"/>
    <s v="03"/>
    <s v="2021"/>
    <x v="24"/>
  </r>
  <r>
    <s v="TKT175294"/>
    <x v="13"/>
    <s v="26-10-2020 21:17:35"/>
    <s v="Account"/>
    <s v="Account Suspension"/>
    <s v="CUST68661"/>
    <s v="Resolved"/>
    <s v="16-10-2020"/>
    <d v="1899-12-30T21:17:35"/>
    <s v="26-10-2020"/>
    <d v="1899-12-30T21:17:35"/>
    <s v="-"/>
    <s v="-"/>
    <s v="16-10-2020"/>
    <s v="10"/>
    <s v="2020"/>
    <x v="24"/>
  </r>
  <r>
    <s v="TKT311636"/>
    <x v="3"/>
    <s v="-"/>
    <s v="Account"/>
    <s v="Account Suspension"/>
    <s v="CUST62452"/>
    <s v="Open"/>
    <d v="2023-06-12T00:00:00"/>
    <d v="1899-12-30T19:50:00"/>
    <s v="-"/>
    <s v="-"/>
    <s v="-"/>
    <s v="-"/>
    <s v="12-06-2023"/>
    <s v="06"/>
    <s v="2023"/>
    <x v="24"/>
  </r>
  <r>
    <s v="TKT590109"/>
    <x v="5"/>
    <s v="-"/>
    <s v="Technical"/>
    <s v="Hardware Issue"/>
    <s v="CUST57875"/>
    <s v="Open"/>
    <s v="15-06-2024"/>
    <d v="1899-12-30T01:27:22"/>
    <s v="-"/>
    <s v="-"/>
    <s v="-"/>
    <s v="-"/>
    <s v="15-06-2024"/>
    <s v="06"/>
    <s v="2024"/>
    <x v="24"/>
  </r>
  <r>
    <s v="TKT166631"/>
    <x v="11"/>
    <s v="-"/>
    <s v="Billing"/>
    <s v="Overcharge"/>
    <s v="CUST75134"/>
    <s v="In Progress"/>
    <s v="26-06-2022"/>
    <d v="1899-12-30T16:12:09"/>
    <s v="-"/>
    <s v="-"/>
    <s v="-"/>
    <s v="-"/>
    <s v="26-06-2022"/>
    <s v="06"/>
    <s v="2022"/>
    <x v="24"/>
  </r>
  <r>
    <s v="TKT717206"/>
    <x v="14"/>
    <s v="-"/>
    <s v="Service"/>
    <s v="Slow Service"/>
    <s v="CUST32367"/>
    <s v="In Progress"/>
    <d v="2024-08-10T00:00:00"/>
    <d v="1899-12-30T23:31:00"/>
    <s v="-"/>
    <s v="-"/>
    <s v="-"/>
    <s v="-"/>
    <s v="10-08-2024"/>
    <s v="08"/>
    <s v="2024"/>
    <x v="24"/>
  </r>
  <r>
    <s v="TKT718851"/>
    <x v="0"/>
    <s v="-"/>
    <s v="Service"/>
    <s v="Service Outage"/>
    <s v="CUST47046"/>
    <s v="Open"/>
    <d v="2020-07-03T00:00:00"/>
    <d v="1899-12-30T16:08:00"/>
    <s v="-"/>
    <s v="-"/>
    <s v="-"/>
    <s v="-"/>
    <s v="03-07-2020"/>
    <s v="07"/>
    <s v="2020"/>
    <x v="24"/>
  </r>
  <r>
    <s v="TKT463954"/>
    <x v="14"/>
    <s v="-"/>
    <s v="Service"/>
    <s v="Slow Service"/>
    <s v="CUST56464"/>
    <s v="Open"/>
    <s v="20-09-2023"/>
    <d v="1899-12-30T23:45:34"/>
    <s v="-"/>
    <s v="-"/>
    <s v="-"/>
    <s v="-"/>
    <s v="20-09-2023"/>
    <s v="09"/>
    <s v="2023"/>
    <x v="24"/>
  </r>
  <r>
    <s v="TKT429076"/>
    <x v="26"/>
    <s v="-"/>
    <s v="Technical"/>
    <s v="Software Bug"/>
    <s v="CUST80160"/>
    <s v="In Progress"/>
    <s v="16-03-2022"/>
    <d v="1899-12-30T01:38:38"/>
    <s v="-"/>
    <s v="-"/>
    <s v="-"/>
    <s v="-"/>
    <s v="16-03-2022"/>
    <s v="03"/>
    <s v="2022"/>
    <x v="24"/>
  </r>
  <r>
    <s v="TKT325417"/>
    <x v="29"/>
    <s v="17-01-2021 19:49:34"/>
    <s v="Service"/>
    <s v="Service Upgrade"/>
    <s v="CUST70751"/>
    <s v="Resolved"/>
    <s v="21-12-2020"/>
    <d v="1899-12-30T19:49:34"/>
    <s v="17-01-2021"/>
    <d v="1899-12-30T19:49:34"/>
    <s v="-"/>
    <s v="-"/>
    <s v="21-12-2020"/>
    <s v="12"/>
    <s v="2020"/>
    <x v="24"/>
  </r>
  <r>
    <s v="TKT958233"/>
    <x v="7"/>
    <s v="25-08-2021 10:51:58"/>
    <s v="Technical"/>
    <s v="Software Bug"/>
    <s v="CUST47800"/>
    <s v="Resolved"/>
    <d v="2021-06-08T00:00:00"/>
    <d v="1899-12-30T10:51:00"/>
    <s v="25-08-2021"/>
    <d v="1899-12-30T10:51:58"/>
    <s v="-"/>
    <s v="-"/>
    <s v="08-06-2021"/>
    <s v="06"/>
    <s v="2021"/>
    <x v="24"/>
  </r>
  <r>
    <s v="TKT516522"/>
    <x v="34"/>
    <s v="-"/>
    <s v="Technical"/>
    <s v="Hardware Issue"/>
    <s v="CUST90361"/>
    <s v="Open"/>
    <d v="2022-04-05T00:00:00"/>
    <d v="1899-12-30T20:43:00"/>
    <s v="-"/>
    <s v="-"/>
    <s v="-"/>
    <s v="-"/>
    <s v="05-04-2022"/>
    <s v="04"/>
    <s v="2022"/>
    <x v="24"/>
  </r>
  <r>
    <s v="TKT292714"/>
    <x v="32"/>
    <s v="-"/>
    <s v="Technical"/>
    <s v="Software Bug"/>
    <s v="CUST70104"/>
    <s v="Open"/>
    <d v="2022-11-09T00:00:00"/>
    <d v="1899-12-30T23:17:00"/>
    <s v="-"/>
    <s v="-"/>
    <s v="-"/>
    <s v="-"/>
    <s v="09-11-2022"/>
    <s v="11"/>
    <s v="2022"/>
    <x v="24"/>
  </r>
  <r>
    <s v="TKT910905"/>
    <x v="17"/>
    <s v="-"/>
    <s v="Service"/>
    <s v="Slow Service"/>
    <s v="CUST33406"/>
    <s v="In Progress"/>
    <s v="30-08-2024"/>
    <d v="1899-12-30T08:32:00"/>
    <s v="-"/>
    <s v="-"/>
    <s v="-"/>
    <s v="-"/>
    <s v="30-08-2024"/>
    <s v="08"/>
    <s v="2024"/>
    <x v="24"/>
  </r>
  <r>
    <s v="TKT974462"/>
    <x v="16"/>
    <s v="-"/>
    <s v="Account"/>
    <s v="Login Issue"/>
    <s v="CUST66283"/>
    <s v="Open"/>
    <s v="16-03-2021"/>
    <d v="1899-12-30T10:02:56"/>
    <s v="-"/>
    <s v="-"/>
    <s v="-"/>
    <s v="-"/>
    <s v="16-03-2021"/>
    <s v="03"/>
    <s v="2021"/>
    <x v="24"/>
  </r>
  <r>
    <s v="TKT382700"/>
    <x v="29"/>
    <s v="-"/>
    <s v="Service"/>
    <s v="Service Upgrade"/>
    <s v="CUST81595"/>
    <s v="Open"/>
    <s v="20-07-2021"/>
    <d v="1899-12-30T21:53:44"/>
    <s v="-"/>
    <s v="-"/>
    <s v="-"/>
    <s v="-"/>
    <s v="20-07-2021"/>
    <s v="07"/>
    <s v="2021"/>
    <x v="24"/>
  </r>
  <r>
    <s v="TKT873481"/>
    <x v="32"/>
    <s v="31-07-2021 10:42:21"/>
    <s v="Technical"/>
    <s v="Software Bug"/>
    <s v="CUST24905"/>
    <s v="Resolved"/>
    <s v="30-07-2021"/>
    <d v="1899-12-30T10:42:21"/>
    <s v="31-07-2021"/>
    <d v="1899-12-30T10:42:21"/>
    <s v="-"/>
    <s v="-"/>
    <s v="30-07-2021"/>
    <s v="07"/>
    <s v="2021"/>
    <x v="24"/>
  </r>
  <r>
    <s v="TKT609351"/>
    <x v="32"/>
    <s v="-"/>
    <s v="Technical"/>
    <s v="Software Bug"/>
    <s v="CUST18921"/>
    <s v="In Progress"/>
    <s v="29-08-2020"/>
    <d v="1899-12-30T14:58:32"/>
    <s v="-"/>
    <s v="-"/>
    <s v="-"/>
    <s v="-"/>
    <s v="29-08-2020"/>
    <s v="08"/>
    <s v="2020"/>
    <x v="24"/>
  </r>
  <r>
    <s v="TKT736860"/>
    <x v="30"/>
    <s v="-"/>
    <s v="Billing"/>
    <s v="Overcharge"/>
    <s v="CUST73482"/>
    <s v="In Progress"/>
    <d v="2024-11-12T00:00:00"/>
    <d v="1899-12-30T18:32:00"/>
    <s v="-"/>
    <s v="-"/>
    <s v="-"/>
    <s v="-"/>
    <s v="12-11-2024"/>
    <s v="11"/>
    <s v="2024"/>
    <x v="24"/>
  </r>
  <r>
    <s v="TKT241389"/>
    <x v="0"/>
    <d v="2023-03-04T08:46:00"/>
    <s v="Service"/>
    <s v="Service Outage"/>
    <s v="CUST48986"/>
    <s v="Resolved"/>
    <s v="26-03-2023"/>
    <d v="1899-12-30T08:46:50"/>
    <d v="2023-03-04T00:00:00"/>
    <d v="1899-12-30T08:46:00"/>
    <s v="-"/>
    <s v="-"/>
    <s v="26-03-2023"/>
    <s v="03"/>
    <s v="2023"/>
    <x v="24"/>
  </r>
  <r>
    <s v="TKT862736"/>
    <x v="28"/>
    <d v="2020-08-10T22:44:00"/>
    <s v="Billing"/>
    <s v="Payment Failure"/>
    <s v="CUST28270"/>
    <s v="Resolved"/>
    <s v="15-09-2020"/>
    <d v="1899-12-30T22:44:49"/>
    <d v="2020-08-10T00:00:00"/>
    <d v="1899-12-30T22:44:00"/>
    <s v="-"/>
    <s v="-"/>
    <s v="15-09-2020"/>
    <s v="09"/>
    <s v="2020"/>
    <x v="24"/>
  </r>
  <r>
    <s v="TKT795345"/>
    <x v="34"/>
    <d v="2022-02-03T19:19:00"/>
    <s v="Technical"/>
    <s v="Hardware Issue"/>
    <s v="CUST36616"/>
    <s v="Resolved"/>
    <s v="14-02-2022"/>
    <d v="1899-12-30T19:19:11"/>
    <d v="2022-02-03T00:00:00"/>
    <d v="1899-12-30T19:19:00"/>
    <s v="-"/>
    <s v="-"/>
    <s v="14-02-2022"/>
    <s v="02"/>
    <s v="2022"/>
    <x v="24"/>
  </r>
  <r>
    <s v="TKT244797"/>
    <x v="3"/>
    <s v="-"/>
    <s v="Account"/>
    <s v="Account Suspension"/>
    <s v="CUST36687"/>
    <s v="In Progress"/>
    <s v="24-11-2022"/>
    <d v="1899-12-30T07:35:41"/>
    <s v="-"/>
    <s v="-"/>
    <s v="-"/>
    <s v="-"/>
    <s v="24-11-2022"/>
    <s v="11"/>
    <s v="2022"/>
    <x v="24"/>
  </r>
  <r>
    <s v="TKT147877"/>
    <x v="1"/>
    <d v="2023-01-12T17:57:00"/>
    <s v="Billing"/>
    <s v="Refund Request"/>
    <s v="CUST25022"/>
    <s v="Resolved"/>
    <s v="25-11-2023"/>
    <d v="1899-12-30T17:57:12"/>
    <d v="2023-01-12T00:00:00"/>
    <d v="1899-12-30T17:57:00"/>
    <s v="-"/>
    <s v="-"/>
    <s v="25-11-2023"/>
    <s v="11"/>
    <s v="2023"/>
    <x v="24"/>
  </r>
  <r>
    <s v="TKT581843"/>
    <x v="24"/>
    <s v="-"/>
    <s v="Service"/>
    <s v="Service Outage"/>
    <s v="CUST76469"/>
    <s v="In Progress"/>
    <d v="2024-05-08T00:00:00"/>
    <d v="1899-12-30T11:44:00"/>
    <s v="-"/>
    <s v="-"/>
    <s v="-"/>
    <s v="-"/>
    <s v="08-05-2024"/>
    <s v="05"/>
    <s v="2024"/>
    <x v="24"/>
  </r>
  <r>
    <s v="TKT169647"/>
    <x v="5"/>
    <s v="-"/>
    <s v="Technical"/>
    <s v="Hardware Issue"/>
    <s v="CUST69828"/>
    <s v="Open"/>
    <d v="2024-09-01T00:00:00"/>
    <d v="1899-12-30T05:56:00"/>
    <s v="-"/>
    <s v="-"/>
    <s v="-"/>
    <s v="-"/>
    <s v="01-09-2024"/>
    <s v="09"/>
    <s v="2024"/>
    <x v="24"/>
  </r>
  <r>
    <s v="TKT634269"/>
    <x v="5"/>
    <s v="-"/>
    <s v="Technical"/>
    <s v="Hardware Issue"/>
    <s v="CUST86635"/>
    <s v="In Progress"/>
    <s v="25-10-2020"/>
    <d v="1899-12-30T16:37:36"/>
    <s v="-"/>
    <s v="-"/>
    <s v="-"/>
    <s v="-"/>
    <s v="25-10-2020"/>
    <s v="10"/>
    <s v="2020"/>
    <x v="24"/>
  </r>
  <r>
    <s v="TKT666204"/>
    <x v="25"/>
    <s v="15-02-2024 20:14:06"/>
    <s v="Service"/>
    <s v="Slow Service"/>
    <s v="CUST78405"/>
    <s v="Resolved"/>
    <d v="2024-02-02T00:00:00"/>
    <d v="1899-12-30T20:14:00"/>
    <s v="15-02-2024"/>
    <d v="1899-12-30T20:14:06"/>
    <s v="-"/>
    <s v="-"/>
    <s v="02-02-2024"/>
    <s v="02"/>
    <s v="2024"/>
    <x v="24"/>
  </r>
  <r>
    <s v="TKT239959"/>
    <x v="16"/>
    <s v="-"/>
    <s v="Account"/>
    <s v="Login Issue"/>
    <s v="CUST92712"/>
    <s v="Open"/>
    <s v="16-01-2020"/>
    <d v="1899-12-30T09:16:22"/>
    <s v="-"/>
    <s v="-"/>
    <s v="-"/>
    <s v="-"/>
    <s v="16-01-2020"/>
    <s v="01"/>
    <s v="2020"/>
    <x v="24"/>
  </r>
  <r>
    <s v="TKT245549"/>
    <x v="26"/>
    <s v="27-09-2022 19:27:57"/>
    <s v="Technical"/>
    <s v="Software Bug"/>
    <s v="CUST75805"/>
    <s v="Resolved"/>
    <s v="25-09-2022"/>
    <d v="1899-12-30T19:27:57"/>
    <s v="27-09-2022"/>
    <d v="1899-12-30T19:27:57"/>
    <s v="-"/>
    <s v="-"/>
    <s v="25-09-2022"/>
    <s v="09"/>
    <s v="2022"/>
    <x v="24"/>
  </r>
  <r>
    <s v="TKT358552"/>
    <x v="22"/>
    <s v="-"/>
    <s v="Account"/>
    <s v="Login Issue"/>
    <s v="CUST93683"/>
    <s v="Open"/>
    <s v="30-08-2021"/>
    <d v="1899-12-30T16:37:24"/>
    <s v="-"/>
    <s v="-"/>
    <s v="-"/>
    <s v="-"/>
    <s v="30-08-2021"/>
    <s v="08"/>
    <s v="2021"/>
    <x v="24"/>
  </r>
  <r>
    <s v="TKT441033"/>
    <x v="3"/>
    <s v="-"/>
    <s v="Account"/>
    <s v="Account Suspension"/>
    <s v="CUST60455"/>
    <s v="Open"/>
    <d v="2024-12-12T00:00:00"/>
    <d v="1899-12-30T08:17:00"/>
    <s v="-"/>
    <s v="-"/>
    <s v="-"/>
    <s v="-"/>
    <s v="12-12-2024"/>
    <s v="12"/>
    <s v="2024"/>
    <x v="24"/>
  </r>
  <r>
    <s v="TKT642399"/>
    <x v="13"/>
    <s v="-"/>
    <s v="Account"/>
    <s v="Account Suspension"/>
    <s v="CUST58680"/>
    <s v="Open"/>
    <s v="17-12-2023"/>
    <d v="1899-12-30T00:33:27"/>
    <s v="-"/>
    <s v="-"/>
    <s v="-"/>
    <s v="-"/>
    <s v="17-12-2023"/>
    <s v="12"/>
    <s v="2023"/>
    <x v="24"/>
  </r>
  <r>
    <s v="TKT222270"/>
    <x v="31"/>
    <d v="2022-10-01T20:21:00"/>
    <s v="Billing"/>
    <s v="Refund Request"/>
    <s v="CUST71343"/>
    <s v="Resolved"/>
    <s v="15-12-2021"/>
    <d v="1899-12-30T20:21:28"/>
    <d v="2022-10-01T00:00:00"/>
    <d v="1899-12-30T20:21:00"/>
    <s v="-"/>
    <s v="-"/>
    <s v="15-12-2021"/>
    <s v="12"/>
    <s v="2021"/>
    <x v="24"/>
  </r>
  <r>
    <s v="TKT776674"/>
    <x v="29"/>
    <s v="-"/>
    <s v="Service"/>
    <s v="Service Upgrade"/>
    <s v="CUST12076"/>
    <s v="Open"/>
    <d v="2021-01-05T00:00:00"/>
    <d v="1899-12-30T17:10:00"/>
    <s v="-"/>
    <s v="-"/>
    <s v="-"/>
    <s v="-"/>
    <s v="05-01-2021"/>
    <s v="01"/>
    <s v="2021"/>
    <x v="24"/>
  </r>
  <r>
    <s v="TKT821371"/>
    <x v="17"/>
    <s v="-"/>
    <s v="Service"/>
    <s v="Slow Service"/>
    <s v="CUST50269"/>
    <s v="In Progress"/>
    <d v="2023-10-08T00:00:00"/>
    <d v="1899-12-30T11:12:00"/>
    <s v="-"/>
    <s v="-"/>
    <s v="-"/>
    <s v="-"/>
    <s v="08-10-2023"/>
    <s v="10"/>
    <s v="2023"/>
    <x v="24"/>
  </r>
  <r>
    <s v="TKT922845"/>
    <x v="20"/>
    <s v="-"/>
    <s v="Billing"/>
    <s v="Payment Failure"/>
    <s v="CUST45092"/>
    <s v="In Progress"/>
    <d v="2020-05-10T00:00:00"/>
    <d v="1899-12-30T14:51:00"/>
    <s v="-"/>
    <s v="-"/>
    <s v="-"/>
    <s v="-"/>
    <s v="10-05-2020"/>
    <s v="05"/>
    <s v="2020"/>
    <x v="24"/>
  </r>
  <r>
    <s v="TKT578554"/>
    <x v="22"/>
    <s v="-"/>
    <s v="Account"/>
    <s v="Login Issue"/>
    <s v="CUST18240"/>
    <s v="In Progress"/>
    <s v="27-02-2021"/>
    <d v="1899-12-30T17:29:30"/>
    <s v="-"/>
    <s v="-"/>
    <s v="-"/>
    <s v="-"/>
    <s v="27-02-2021"/>
    <s v="02"/>
    <s v="2021"/>
    <x v="24"/>
  </r>
  <r>
    <s v="TKT820882"/>
    <x v="28"/>
    <s v="-"/>
    <s v="Billing"/>
    <s v="Payment Failure"/>
    <s v="CUST53947"/>
    <s v="In Progress"/>
    <d v="2024-11-08T00:00:00"/>
    <d v="1899-12-30T16:57:00"/>
    <s v="-"/>
    <s v="-"/>
    <s v="-"/>
    <s v="-"/>
    <s v="08-11-2024"/>
    <s v="11"/>
    <s v="2024"/>
    <x v="24"/>
  </r>
  <r>
    <s v="TKT187517"/>
    <x v="1"/>
    <s v="-"/>
    <s v="Billing"/>
    <s v="Refund Request"/>
    <s v="CUST36140"/>
    <s v="Open"/>
    <d v="2020-09-03T00:00:00"/>
    <d v="1899-12-30T21:49:00"/>
    <s v="-"/>
    <s v="-"/>
    <s v="-"/>
    <s v="-"/>
    <s v="03-09-2020"/>
    <s v="09"/>
    <s v="2020"/>
    <x v="24"/>
  </r>
  <r>
    <s v="TKT560098"/>
    <x v="8"/>
    <s v="-"/>
    <s v="Technical"/>
    <s v="Network Problem"/>
    <s v="CUST88443"/>
    <s v="Open"/>
    <d v="2021-04-01T00:00:00"/>
    <d v="1899-12-30T02:03:00"/>
    <s v="-"/>
    <s v="-"/>
    <s v="-"/>
    <s v="-"/>
    <s v="01-04-2021"/>
    <s v="04"/>
    <s v="2021"/>
    <x v="24"/>
  </r>
  <r>
    <s v="TKT317292"/>
    <x v="1"/>
    <s v="-"/>
    <s v="Billing"/>
    <s v="Refund Request"/>
    <s v="CUST76158"/>
    <s v="Open"/>
    <d v="2021-02-01T00:00:00"/>
    <d v="1899-12-30T15:51:00"/>
    <s v="-"/>
    <s v="-"/>
    <s v="-"/>
    <s v="-"/>
    <s v="01-02-2021"/>
    <s v="02"/>
    <s v="2021"/>
    <x v="24"/>
  </r>
  <r>
    <s v="TKT103419"/>
    <x v="15"/>
    <s v="-"/>
    <s v="Account"/>
    <s v="Account Suspension"/>
    <s v="CUST10148"/>
    <s v="Open"/>
    <s v="13-07-2020"/>
    <d v="1899-12-30T20:55:54"/>
    <s v="-"/>
    <s v="-"/>
    <s v="-"/>
    <s v="-"/>
    <s v="13-07-2020"/>
    <s v="07"/>
    <s v="2020"/>
    <x v="24"/>
  </r>
  <r>
    <s v="TKT947887"/>
    <x v="11"/>
    <s v="-"/>
    <s v="Billing"/>
    <s v="Overcharge"/>
    <s v="CUST55930"/>
    <s v="In Progress"/>
    <d v="2021-09-05T00:00:00"/>
    <d v="1899-12-30T04:32:00"/>
    <s v="-"/>
    <s v="-"/>
    <s v="-"/>
    <s v="-"/>
    <s v="05-09-2021"/>
    <s v="09"/>
    <s v="2021"/>
    <x v="24"/>
  </r>
  <r>
    <s v="TKT641801"/>
    <x v="4"/>
    <s v="-"/>
    <s v="Account"/>
    <s v="Password Reset"/>
    <s v="CUST60405"/>
    <s v="Open"/>
    <s v="16-06-2024"/>
    <d v="1899-12-30T09:59:57"/>
    <s v="-"/>
    <s v="-"/>
    <s v="-"/>
    <s v="-"/>
    <s v="16-06-2024"/>
    <s v="06"/>
    <s v="2024"/>
    <x v="24"/>
  </r>
  <r>
    <s v="TKT649942"/>
    <x v="26"/>
    <s v="29-05-2022 04:27:52"/>
    <s v="Technical"/>
    <s v="Software Bug"/>
    <s v="CUST57264"/>
    <s v="Resolved"/>
    <d v="2022-03-05T00:00:00"/>
    <d v="1899-12-30T04:27:00"/>
    <s v="29-05-2022"/>
    <d v="1899-12-30T04:27:52"/>
    <s v="-"/>
    <s v="-"/>
    <s v="05-03-2022"/>
    <s v="03"/>
    <s v="2022"/>
    <x v="24"/>
  </r>
  <r>
    <s v="TKT369640"/>
    <x v="34"/>
    <s v="-"/>
    <s v="Technical"/>
    <s v="Hardware Issue"/>
    <s v="CUST13546"/>
    <s v="In Progress"/>
    <d v="2022-10-01T00:00:00"/>
    <d v="1899-12-30T18:14:00"/>
    <s v="-"/>
    <s v="-"/>
    <s v="-"/>
    <s v="-"/>
    <s v="01-10-2022"/>
    <s v="10"/>
    <s v="2022"/>
    <x v="24"/>
  </r>
  <r>
    <s v="TKT342562"/>
    <x v="0"/>
    <s v="-"/>
    <s v="Service"/>
    <s v="Service Outage"/>
    <s v="CUST60234"/>
    <s v="In Progress"/>
    <s v="21-04-2020"/>
    <d v="1899-12-30T01:24:54"/>
    <s v="-"/>
    <s v="-"/>
    <s v="-"/>
    <s v="-"/>
    <s v="21-04-2020"/>
    <s v="04"/>
    <s v="2020"/>
    <x v="24"/>
  </r>
  <r>
    <s v="TKT591738"/>
    <x v="7"/>
    <s v="25-08-2022 04:56:37"/>
    <s v="Technical"/>
    <s v="Software Bug"/>
    <s v="CUST56940"/>
    <s v="Resolved"/>
    <s v="20-08-2022"/>
    <d v="1899-12-30T04:56:37"/>
    <s v="25-08-2022"/>
    <d v="1899-12-30T04:56:37"/>
    <s v="-"/>
    <s v="-"/>
    <s v="20-08-2022"/>
    <s v="08"/>
    <s v="2022"/>
    <x v="24"/>
  </r>
  <r>
    <s v="TKT343388"/>
    <x v="15"/>
    <s v="17-06-2024 06:30:45"/>
    <s v="Account"/>
    <s v="Account Suspension"/>
    <s v="CUST61680"/>
    <s v="Resolved"/>
    <s v="23-05-2024"/>
    <d v="1899-12-30T06:30:45"/>
    <s v="17-06-2024"/>
    <d v="1899-12-30T06:30:45"/>
    <s v="-"/>
    <s v="-"/>
    <s v="23-05-2024"/>
    <s v="05"/>
    <s v="2024"/>
    <x v="24"/>
  </r>
  <r>
    <s v="TKT467318"/>
    <x v="16"/>
    <s v="-"/>
    <s v="Account"/>
    <s v="Login Issue"/>
    <s v="CUST64992"/>
    <s v="Open"/>
    <d v="2020-08-02T00:00:00"/>
    <d v="1899-12-30T00:58:00"/>
    <s v="-"/>
    <s v="-"/>
    <s v="-"/>
    <s v="-"/>
    <s v="02-08-2020"/>
    <s v="08"/>
    <s v="2020"/>
    <x v="24"/>
  </r>
  <r>
    <s v="TKT944581"/>
    <x v="24"/>
    <d v="2023-07-10T03:29:00"/>
    <s v="Service"/>
    <s v="Service Outage"/>
    <s v="CUST80996"/>
    <s v="Resolved"/>
    <d v="2023-07-09T00:00:00"/>
    <d v="1899-12-30T03:29:00"/>
    <d v="2023-07-10T00:00:00"/>
    <d v="1899-12-30T03:29:00"/>
    <s v="-"/>
    <s v="-"/>
    <s v="09-07-2023"/>
    <s v="07"/>
    <s v="2023"/>
    <x v="24"/>
  </r>
  <r>
    <s v="TKT356271"/>
    <x v="24"/>
    <s v="26-12-2024 02:41:38"/>
    <s v="Service"/>
    <s v="Service Outage"/>
    <s v="CUST52804"/>
    <s v="Resolved"/>
    <d v="2024-09-12T00:00:00"/>
    <d v="1899-12-30T02:41:00"/>
    <s v="26-12-2024"/>
    <d v="1899-12-30T02:41:38"/>
    <s v="-"/>
    <s v="-"/>
    <s v="12-09-2024"/>
    <s v="09"/>
    <s v="2024"/>
    <x v="24"/>
  </r>
  <r>
    <s v="TKT219713"/>
    <x v="27"/>
    <s v="-"/>
    <s v="Account"/>
    <s v="Login Issue"/>
    <s v="CUST73558"/>
    <s v="In Progress"/>
    <s v="30-07-2022"/>
    <d v="1899-12-30T20:25:44"/>
    <s v="-"/>
    <s v="-"/>
    <s v="-"/>
    <s v="-"/>
    <s v="30-07-2022"/>
    <s v="07"/>
    <s v="2022"/>
    <x v="24"/>
  </r>
  <r>
    <s v="TKT793746"/>
    <x v="23"/>
    <s v="-"/>
    <s v="Service"/>
    <s v="Service Upgrade"/>
    <s v="CUST67082"/>
    <s v="In Progress"/>
    <s v="24-09-2022"/>
    <d v="1899-12-30T08:06:29"/>
    <s v="-"/>
    <s v="-"/>
    <s v="-"/>
    <s v="-"/>
    <s v="24-09-2022"/>
    <s v="09"/>
    <s v="2022"/>
    <x v="24"/>
  </r>
  <r>
    <s v="TKT833199"/>
    <x v="34"/>
    <d v="2023-05-10T11:45:00"/>
    <s v="Technical"/>
    <s v="Hardware Issue"/>
    <s v="CUST90879"/>
    <s v="Resolved"/>
    <s v="16-09-2023"/>
    <d v="1899-12-30T11:45:04"/>
    <d v="2023-05-10T00:00:00"/>
    <d v="1899-12-30T11:45:00"/>
    <s v="-"/>
    <s v="-"/>
    <s v="16-09-2023"/>
    <s v="09"/>
    <s v="2023"/>
    <x v="24"/>
  </r>
  <r>
    <s v="TKT602492"/>
    <x v="2"/>
    <s v="-"/>
    <s v="Billing"/>
    <s v="Overcharge"/>
    <s v="CUST10594"/>
    <s v="In Progress"/>
    <s v="20-12-2020"/>
    <d v="1899-12-30T09:46:29"/>
    <s v="-"/>
    <s v="-"/>
    <s v="-"/>
    <s v="-"/>
    <s v="20-12-2020"/>
    <s v="12"/>
    <s v="2020"/>
    <x v="24"/>
  </r>
  <r>
    <s v="TKT515193"/>
    <x v="13"/>
    <s v="31-10-2023 11:36:07"/>
    <s v="Account"/>
    <s v="Account Suspension"/>
    <s v="CUST57038"/>
    <s v="Resolved"/>
    <s v="29-10-2023"/>
    <d v="1899-12-30T11:36:07"/>
    <s v="31-10-2023"/>
    <d v="1899-12-30T11:36:07"/>
    <s v="-"/>
    <s v="-"/>
    <s v="29-10-2023"/>
    <s v="10"/>
    <s v="2023"/>
    <x v="24"/>
  </r>
  <r>
    <s v="TKT504652"/>
    <x v="31"/>
    <s v="-"/>
    <s v="Billing"/>
    <s v="Refund Request"/>
    <s v="CUST19862"/>
    <s v="In Progress"/>
    <d v="2024-12-08T00:00:00"/>
    <d v="1899-12-30T19:14:00"/>
    <s v="-"/>
    <s v="-"/>
    <s v="-"/>
    <s v="-"/>
    <s v="08-12-2024"/>
    <s v="12"/>
    <s v="2024"/>
    <x v="24"/>
  </r>
  <r>
    <s v="TKT801694"/>
    <x v="11"/>
    <s v="-"/>
    <s v="Billing"/>
    <s v="Overcharge"/>
    <s v="CUST24897"/>
    <s v="Open"/>
    <d v="2022-06-03T00:00:00"/>
    <d v="1899-12-30T11:24:00"/>
    <s v="-"/>
    <s v="-"/>
    <s v="-"/>
    <s v="-"/>
    <s v="03-06-2022"/>
    <s v="06"/>
    <s v="2022"/>
    <x v="24"/>
  </r>
  <r>
    <s v="TKT972787"/>
    <x v="25"/>
    <s v="-"/>
    <s v="Service"/>
    <s v="Slow Service"/>
    <s v="CUST14291"/>
    <s v="In Progress"/>
    <d v="2024-08-04T00:00:00"/>
    <d v="1899-12-30T08:56:00"/>
    <s v="-"/>
    <s v="-"/>
    <s v="-"/>
    <s v="-"/>
    <s v="04-08-2024"/>
    <s v="08"/>
    <s v="2024"/>
    <x v="24"/>
  </r>
  <r>
    <s v="TKT761350"/>
    <x v="14"/>
    <s v="26-11-2020 11:05:31"/>
    <s v="Service"/>
    <s v="Slow Service"/>
    <s v="CUST53090"/>
    <s v="Resolved"/>
    <d v="2020-01-11T00:00:00"/>
    <d v="1899-12-30T11:05:00"/>
    <s v="26-11-2020"/>
    <d v="1899-12-30T11:05:31"/>
    <s v="-"/>
    <s v="-"/>
    <s v="11-01-2020"/>
    <s v="01"/>
    <s v="2020"/>
    <x v="24"/>
  </r>
  <r>
    <s v="TKT858261"/>
    <x v="30"/>
    <s v="-"/>
    <s v="Billing"/>
    <s v="Overcharge"/>
    <s v="CUST11990"/>
    <s v="Open"/>
    <d v="2020-12-02T00:00:00"/>
    <d v="1899-12-30T10:50:00"/>
    <s v="-"/>
    <s v="-"/>
    <s v="-"/>
    <s v="-"/>
    <s v="02-12-2020"/>
    <s v="12"/>
    <s v="2020"/>
    <x v="24"/>
  </r>
  <r>
    <s v="TKT658880"/>
    <x v="19"/>
    <s v="-"/>
    <s v="Billing"/>
    <s v="Payment Failure"/>
    <s v="CUST16705"/>
    <s v="In Progress"/>
    <s v="21-06-2023"/>
    <d v="1899-12-30T16:38:58"/>
    <s v="-"/>
    <s v="-"/>
    <s v="-"/>
    <s v="-"/>
    <s v="21-06-2023"/>
    <s v="06"/>
    <s v="2023"/>
    <x v="24"/>
  </r>
  <r>
    <s v="TKT120561"/>
    <x v="25"/>
    <s v="-"/>
    <s v="Service"/>
    <s v="Slow Service"/>
    <s v="CUST62597"/>
    <s v="In Progress"/>
    <s v="23-02-2020"/>
    <d v="1899-12-30T16:21:26"/>
    <s v="-"/>
    <s v="-"/>
    <s v="-"/>
    <s v="-"/>
    <s v="23-02-2020"/>
    <s v="02"/>
    <s v="2020"/>
    <x v="24"/>
  </r>
  <r>
    <s v="TKT129836"/>
    <x v="28"/>
    <s v="21-03-2023 16:53:32"/>
    <s v="Billing"/>
    <s v="Payment Failure"/>
    <s v="CUST91654"/>
    <s v="Resolved"/>
    <d v="2023-06-03T00:00:00"/>
    <d v="1899-12-30T16:53:00"/>
    <s v="21-03-2023"/>
    <d v="1899-12-30T16:53:32"/>
    <s v="-"/>
    <s v="-"/>
    <s v="03-06-2023"/>
    <s v="06"/>
    <s v="2023"/>
    <x v="24"/>
  </r>
  <r>
    <s v="TKT489205"/>
    <x v="13"/>
    <s v="25-10-2023 16:39:46"/>
    <s v="Account"/>
    <s v="Account Suspension"/>
    <s v="CUST32852"/>
    <s v="Resolved"/>
    <s v="16-10-2023"/>
    <d v="1899-12-30T16:39:46"/>
    <s v="25-10-2023"/>
    <d v="1899-12-30T16:39:46"/>
    <s v="-"/>
    <s v="-"/>
    <s v="16-10-2023"/>
    <s v="10"/>
    <s v="2023"/>
    <x v="24"/>
  </r>
  <r>
    <s v="TKT218663"/>
    <x v="27"/>
    <s v="-"/>
    <s v="Account"/>
    <s v="Login Issue"/>
    <s v="CUST93188"/>
    <s v="In Progress"/>
    <s v="27-02-2021"/>
    <d v="1899-12-30T13:42:16"/>
    <s v="-"/>
    <s v="-"/>
    <s v="-"/>
    <s v="-"/>
    <s v="27-02-2021"/>
    <s v="02"/>
    <s v="2021"/>
    <x v="24"/>
  </r>
  <r>
    <s v="TKT947556"/>
    <x v="24"/>
    <s v="-"/>
    <s v="Service"/>
    <s v="Service Outage"/>
    <s v="CUST23844"/>
    <s v="Open"/>
    <s v="27-10-2024"/>
    <d v="1899-12-30T23:39:41"/>
    <s v="-"/>
    <s v="-"/>
    <s v="-"/>
    <s v="-"/>
    <s v="27-10-2024"/>
    <s v="10"/>
    <s v="2024"/>
    <x v="24"/>
  </r>
  <r>
    <s v="TKT708502"/>
    <x v="12"/>
    <s v="-"/>
    <s v="Billing"/>
    <s v="Refund Request"/>
    <s v="CUST98725"/>
    <s v="In Progress"/>
    <s v="24-02-2024"/>
    <d v="1899-12-30T18:18:39"/>
    <s v="-"/>
    <s v="-"/>
    <s v="-"/>
    <s v="-"/>
    <s v="24-02-2024"/>
    <s v="02"/>
    <s v="2024"/>
    <x v="24"/>
  </r>
  <r>
    <s v="TKT763220"/>
    <x v="0"/>
    <s v="-"/>
    <s v="Service"/>
    <s v="Service Outage"/>
    <s v="CUST38401"/>
    <s v="In Progress"/>
    <d v="2021-03-12T00:00:00"/>
    <d v="1899-12-30T10:47:00"/>
    <s v="-"/>
    <s v="-"/>
    <s v="-"/>
    <s v="-"/>
    <s v="12-03-2021"/>
    <s v="03"/>
    <s v="2021"/>
    <x v="24"/>
  </r>
  <r>
    <s v="TKT752827"/>
    <x v="28"/>
    <s v="-"/>
    <s v="Billing"/>
    <s v="Payment Failure"/>
    <s v="CUST17364"/>
    <s v="In Progress"/>
    <s v="21-09-2020"/>
    <d v="1899-12-30T11:11:32"/>
    <s v="-"/>
    <s v="-"/>
    <s v="-"/>
    <s v="-"/>
    <s v="21-09-2020"/>
    <s v="09"/>
    <s v="2020"/>
    <x v="24"/>
  </r>
  <r>
    <s v="TKT700235"/>
    <x v="32"/>
    <s v="-"/>
    <s v="Technical"/>
    <s v="Software Bug"/>
    <s v="CUST19733"/>
    <s v="In Progress"/>
    <s v="13-10-2022"/>
    <d v="1899-12-30T03:26:14"/>
    <s v="-"/>
    <s v="-"/>
    <s v="-"/>
    <s v="-"/>
    <s v="13-10-2022"/>
    <s v="10"/>
    <s v="2022"/>
    <x v="24"/>
  </r>
  <r>
    <s v="TKT281497"/>
    <x v="13"/>
    <s v="-"/>
    <s v="Account"/>
    <s v="Account Suspension"/>
    <s v="CUST72766"/>
    <s v="In Progress"/>
    <s v="13-11-2023"/>
    <d v="1899-12-30T14:06:16"/>
    <s v="-"/>
    <s v="-"/>
    <s v="-"/>
    <s v="-"/>
    <s v="13-11-2023"/>
    <s v="11"/>
    <s v="2023"/>
    <x v="24"/>
  </r>
  <r>
    <s v="TKT248467"/>
    <x v="15"/>
    <s v="-"/>
    <s v="Account"/>
    <s v="Account Suspension"/>
    <s v="CUST75414"/>
    <s v="Open"/>
    <d v="2022-05-06T00:00:00"/>
    <d v="1899-12-30T14:13:00"/>
    <s v="-"/>
    <s v="-"/>
    <s v="-"/>
    <s v="-"/>
    <s v="06-05-2022"/>
    <s v="05"/>
    <s v="2022"/>
    <x v="24"/>
  </r>
  <r>
    <s v="TKT344847"/>
    <x v="7"/>
    <s v="-"/>
    <s v="Technical"/>
    <s v="Software Bug"/>
    <s v="CUST14030"/>
    <s v="In Progress"/>
    <d v="2021-01-08T00:00:00"/>
    <d v="1899-12-30T14:38:00"/>
    <s v="-"/>
    <s v="-"/>
    <s v="-"/>
    <s v="-"/>
    <s v="08-01-2021"/>
    <s v="01"/>
    <s v="2021"/>
    <x v="24"/>
  </r>
  <r>
    <s v="TKT997712"/>
    <x v="15"/>
    <s v="-"/>
    <s v="Account"/>
    <s v="Account Suspension"/>
    <s v="CUST14020"/>
    <s v="In Progress"/>
    <s v="25-01-2023"/>
    <d v="1899-12-30T05:18:38"/>
    <s v="-"/>
    <s v="-"/>
    <s v="-"/>
    <s v="-"/>
    <s v="25-01-2023"/>
    <s v="01"/>
    <s v="2023"/>
    <x v="24"/>
  </r>
  <r>
    <s v="TKT422055"/>
    <x v="15"/>
    <s v="-"/>
    <s v="Account"/>
    <s v="Account Suspension"/>
    <s v="CUST26018"/>
    <s v="In Progress"/>
    <s v="20-08-2021"/>
    <d v="1899-12-30T05:54:39"/>
    <s v="-"/>
    <s v="-"/>
    <s v="-"/>
    <s v="-"/>
    <s v="20-08-2021"/>
    <s v="08"/>
    <s v="2021"/>
    <x v="24"/>
  </r>
  <r>
    <s v="TKT421302"/>
    <x v="23"/>
    <s v="22-11-2023 00:39:06"/>
    <s v="Service"/>
    <s v="Service Upgrade"/>
    <s v="CUST45779"/>
    <s v="Resolved"/>
    <d v="2023-11-11T00:00:00"/>
    <d v="1899-12-30T00:39:00"/>
    <s v="22-11-2023"/>
    <d v="1899-12-30T00:39:06"/>
    <s v="-"/>
    <s v="-"/>
    <s v="11-11-2023"/>
    <s v="11"/>
    <s v="2023"/>
    <x v="24"/>
  </r>
  <r>
    <s v="TKT835957"/>
    <x v="17"/>
    <s v="-"/>
    <s v="Service"/>
    <s v="Slow Service"/>
    <s v="CUST62215"/>
    <s v="Open"/>
    <s v="20-08-2024"/>
    <d v="1899-12-30T18:49:55"/>
    <s v="-"/>
    <s v="-"/>
    <s v="-"/>
    <s v="-"/>
    <s v="20-08-2024"/>
    <s v="08"/>
    <s v="2024"/>
    <x v="24"/>
  </r>
  <r>
    <s v="TKT629614"/>
    <x v="29"/>
    <s v="16-09-2021 18:06:06"/>
    <s v="Service"/>
    <s v="Service Upgrade"/>
    <s v="CUST27224"/>
    <s v="Resolved"/>
    <d v="2021-07-09T00:00:00"/>
    <d v="1899-12-30T18:06:00"/>
    <s v="16-09-2021"/>
    <d v="1899-12-30T18:06:06"/>
    <s v="-"/>
    <s v="-"/>
    <s v="09-07-2021"/>
    <s v="07"/>
    <s v="2021"/>
    <x v="24"/>
  </r>
  <r>
    <s v="TKT806822"/>
    <x v="18"/>
    <s v="19-06-2020 00:49:18"/>
    <s v="Account"/>
    <s v="Password Reset"/>
    <s v="CUST62954"/>
    <s v="Resolved"/>
    <s v="16-06-2020"/>
    <d v="1899-12-30T00:49:18"/>
    <s v="19-06-2020"/>
    <d v="1899-12-30T00:49:18"/>
    <s v="-"/>
    <s v="-"/>
    <s v="16-06-2020"/>
    <s v="06"/>
    <s v="2020"/>
    <x v="24"/>
  </r>
  <r>
    <s v="TKT526759"/>
    <x v="5"/>
    <s v="-"/>
    <s v="Technical"/>
    <s v="Hardware Issue"/>
    <s v="CUST25677"/>
    <s v="In Progress"/>
    <s v="30-10-2023"/>
    <d v="1899-12-30T20:00:43"/>
    <s v="-"/>
    <s v="-"/>
    <s v="-"/>
    <s v="-"/>
    <s v="30-10-2023"/>
    <s v="10"/>
    <s v="2023"/>
    <x v="24"/>
  </r>
  <r>
    <s v="TKT570219"/>
    <x v="18"/>
    <s v="-"/>
    <s v="Account"/>
    <s v="Password Reset"/>
    <s v="CUST20327"/>
    <s v="In Progress"/>
    <s v="25-09-2024"/>
    <d v="1899-12-30T05:01:55"/>
    <s v="-"/>
    <s v="-"/>
    <s v="-"/>
    <s v="-"/>
    <s v="25-09-2024"/>
    <s v="09"/>
    <s v="2024"/>
    <x v="24"/>
  </r>
  <r>
    <s v="TKT155908"/>
    <x v="18"/>
    <s v="-"/>
    <s v="Account"/>
    <s v="Password Reset"/>
    <s v="CUST59989"/>
    <s v="Open"/>
    <s v="18-01-2022"/>
    <d v="1899-12-30T09:02:19"/>
    <s v="-"/>
    <s v="-"/>
    <s v="-"/>
    <s v="-"/>
    <s v="18-01-2022"/>
    <s v="01"/>
    <s v="2022"/>
    <x v="24"/>
  </r>
  <r>
    <s v="TKT677200"/>
    <x v="1"/>
    <s v="21-07-2020 08:57:25"/>
    <s v="Billing"/>
    <s v="Refund Request"/>
    <s v="CUST63992"/>
    <s v="Resolved"/>
    <d v="2020-02-07T00:00:00"/>
    <d v="1899-12-30T08:57:00"/>
    <s v="21-07-2020"/>
    <d v="1899-12-30T08:57:25"/>
    <s v="-"/>
    <s v="-"/>
    <s v="07-02-2020"/>
    <s v="02"/>
    <s v="2020"/>
    <x v="24"/>
  </r>
  <r>
    <s v="TKT162271"/>
    <x v="23"/>
    <s v="-"/>
    <s v="Service"/>
    <s v="Service Upgrade"/>
    <s v="CUST48257"/>
    <s v="Open"/>
    <s v="30-03-2022"/>
    <d v="1899-12-30T15:37:22"/>
    <s v="-"/>
    <s v="-"/>
    <s v="-"/>
    <s v="-"/>
    <s v="30-03-2022"/>
    <s v="03"/>
    <s v="2022"/>
    <x v="24"/>
  </r>
  <r>
    <s v="TKT261137"/>
    <x v="15"/>
    <d v="2021-08-12T17:56:00"/>
    <s v="Account"/>
    <s v="Account Suspension"/>
    <s v="CUST44665"/>
    <s v="Resolved"/>
    <d v="2021-06-12T00:00:00"/>
    <d v="1899-12-30T17:56:00"/>
    <d v="2021-08-12T00:00:00"/>
    <d v="1899-12-30T17:56:00"/>
    <s v="-"/>
    <s v="-"/>
    <s v="12-06-2021"/>
    <s v="06"/>
    <s v="2021"/>
    <x v="24"/>
  </r>
  <r>
    <s v="TKT136577"/>
    <x v="5"/>
    <s v="-"/>
    <s v="Technical"/>
    <s v="Hardware Issue"/>
    <s v="CUST72306"/>
    <s v="Open"/>
    <d v="2023-10-12T00:00:00"/>
    <d v="1899-12-30T09:51:00"/>
    <s v="-"/>
    <s v="-"/>
    <s v="-"/>
    <s v="-"/>
    <s v="12-10-2023"/>
    <s v="10"/>
    <s v="2023"/>
    <x v="24"/>
  </r>
  <r>
    <s v="TKT551894"/>
    <x v="0"/>
    <s v="-"/>
    <s v="Service"/>
    <s v="Service Outage"/>
    <s v="CUST89159"/>
    <s v="In Progress"/>
    <d v="2021-12-04T00:00:00"/>
    <d v="1899-12-30T16:15:00"/>
    <s v="-"/>
    <s v="-"/>
    <s v="-"/>
    <s v="-"/>
    <s v="04-12-2021"/>
    <s v="12"/>
    <s v="2021"/>
    <x v="24"/>
  </r>
  <r>
    <s v="TKT918357"/>
    <x v="27"/>
    <s v="29-05-2023 08:20:24"/>
    <s v="Account"/>
    <s v="Login Issue"/>
    <s v="CUST16491"/>
    <s v="Resolved"/>
    <s v="20-05-2023"/>
    <d v="1899-12-30T08:20:24"/>
    <s v="29-05-2023"/>
    <d v="1899-12-30T08:20:24"/>
    <s v="-"/>
    <s v="-"/>
    <s v="20-05-2023"/>
    <s v="05"/>
    <s v="2023"/>
    <x v="24"/>
  </r>
  <r>
    <s v="TKT441849"/>
    <x v="22"/>
    <s v="-"/>
    <s v="Account"/>
    <s v="Login Issue"/>
    <s v="CUST63261"/>
    <s v="In Progress"/>
    <d v="2022-10-03T00:00:00"/>
    <d v="1899-12-30T09:34:00"/>
    <s v="-"/>
    <s v="-"/>
    <s v="-"/>
    <s v="-"/>
    <s v="03-10-2022"/>
    <s v="10"/>
    <s v="2022"/>
    <x v="24"/>
  </r>
  <r>
    <s v="TKT597877"/>
    <x v="31"/>
    <s v="-"/>
    <s v="Billing"/>
    <s v="Refund Request"/>
    <s v="CUST44320"/>
    <s v="Open"/>
    <d v="2023-01-07T00:00:00"/>
    <d v="1899-12-30T14:59:00"/>
    <s v="-"/>
    <s v="-"/>
    <s v="-"/>
    <s v="-"/>
    <s v="07-01-2023"/>
    <s v="01"/>
    <s v="2023"/>
    <x v="24"/>
  </r>
  <r>
    <s v="TKT916885"/>
    <x v="25"/>
    <s v="28-12-2022 04:15:14"/>
    <s v="Service"/>
    <s v="Slow Service"/>
    <s v="CUST22028"/>
    <s v="Resolved"/>
    <s v="19-12-2022"/>
    <d v="1899-12-30T04:15:14"/>
    <s v="28-12-2022"/>
    <d v="1899-12-30T04:15:14"/>
    <s v="-"/>
    <s v="-"/>
    <s v="19-12-2022"/>
    <s v="12"/>
    <s v="2022"/>
    <x v="24"/>
  </r>
  <r>
    <s v="TKT917453"/>
    <x v="20"/>
    <s v="-"/>
    <s v="Billing"/>
    <s v="Payment Failure"/>
    <s v="CUST65954"/>
    <s v="In Progress"/>
    <d v="2024-07-02T00:00:00"/>
    <d v="1899-12-30T20:32:00"/>
    <s v="-"/>
    <s v="-"/>
    <s v="-"/>
    <s v="-"/>
    <s v="02-07-2024"/>
    <s v="07"/>
    <s v="2024"/>
    <x v="24"/>
  </r>
  <r>
    <s v="TKT548187"/>
    <x v="6"/>
    <s v="15-10-2024 23:03:32"/>
    <s v="Service"/>
    <s v="Service Outage"/>
    <s v="CUST59585"/>
    <s v="Resolved"/>
    <s v="27-09-2024"/>
    <d v="1899-12-30T23:03:32"/>
    <s v="15-10-2024"/>
    <d v="1899-12-30T23:03:32"/>
    <s v="-"/>
    <s v="-"/>
    <s v="27-09-2024"/>
    <s v="09"/>
    <s v="2024"/>
    <x v="24"/>
  </r>
  <r>
    <s v="TKT665919"/>
    <x v="25"/>
    <s v="-"/>
    <s v="Service"/>
    <s v="Slow Service"/>
    <s v="CUST19527"/>
    <s v="In Progress"/>
    <d v="2021-04-09T00:00:00"/>
    <d v="1899-12-30T04:16:00"/>
    <s v="-"/>
    <s v="-"/>
    <s v="-"/>
    <s v="-"/>
    <s v="09-04-2021"/>
    <s v="04"/>
    <s v="2021"/>
    <x v="24"/>
  </r>
  <r>
    <s v="TKT679778"/>
    <x v="4"/>
    <s v="15-01-2025 03:51:52"/>
    <s v="Account"/>
    <s v="Password Reset"/>
    <s v="CUST80266"/>
    <s v="Resolved"/>
    <s v="16-12-2024"/>
    <d v="1899-12-30T03:51:52"/>
    <s v="15-01-2025"/>
    <d v="1899-12-30T03:51:52"/>
    <s v="-"/>
    <s v="-"/>
    <s v="16-12-2024"/>
    <s v="12"/>
    <s v="2024"/>
    <x v="24"/>
  </r>
  <r>
    <s v="TKT812024"/>
    <x v="19"/>
    <s v="-"/>
    <s v="Billing"/>
    <s v="Payment Failure"/>
    <s v="CUST95988"/>
    <s v="Open"/>
    <s v="14-09-2021"/>
    <d v="1899-12-30T08:18:05"/>
    <s v="-"/>
    <s v="-"/>
    <s v="-"/>
    <s v="-"/>
    <s v="14-09-2021"/>
    <s v="09"/>
    <s v="2021"/>
    <x v="24"/>
  </r>
  <r>
    <s v="TKT201401"/>
    <x v="6"/>
    <s v="-"/>
    <s v="Service"/>
    <s v="Service Outage"/>
    <s v="CUST33286"/>
    <s v="Open"/>
    <s v="21-06-2022"/>
    <d v="1899-12-30T16:11:39"/>
    <s v="-"/>
    <s v="-"/>
    <s v="-"/>
    <s v="-"/>
    <s v="21-06-2022"/>
    <s v="06"/>
    <s v="2022"/>
    <x v="24"/>
  </r>
  <r>
    <s v="TKT982496"/>
    <x v="12"/>
    <d v="2023-05-01T06:53:00"/>
    <s v="Billing"/>
    <s v="Refund Request"/>
    <s v="CUST12322"/>
    <s v="Resolved"/>
    <s v="21-12-2022"/>
    <d v="1899-12-30T06:53:52"/>
    <d v="2023-05-01T00:00:00"/>
    <d v="1899-12-30T06:53:00"/>
    <s v="-"/>
    <s v="-"/>
    <s v="21-12-2022"/>
    <s v="12"/>
    <s v="2022"/>
    <x v="24"/>
  </r>
  <r>
    <s v="TKT465035"/>
    <x v="7"/>
    <s v="-"/>
    <s v="Technical"/>
    <s v="Software Bug"/>
    <s v="CUST48717"/>
    <s v="In Progress"/>
    <s v="27-05-2024"/>
    <d v="1899-12-30T11:38:29"/>
    <s v="-"/>
    <s v="-"/>
    <s v="-"/>
    <s v="-"/>
    <s v="27-05-2024"/>
    <s v="05"/>
    <s v="2024"/>
    <x v="24"/>
  </r>
  <r>
    <s v="TKT900588"/>
    <x v="3"/>
    <s v="-"/>
    <s v="Account"/>
    <s v="Account Suspension"/>
    <s v="CUST25667"/>
    <s v="Open"/>
    <d v="2021-09-01T00:00:00"/>
    <d v="1899-12-30T11:43:00"/>
    <s v="-"/>
    <s v="-"/>
    <s v="-"/>
    <s v="-"/>
    <s v="01-09-2021"/>
    <s v="09"/>
    <s v="2021"/>
    <x v="24"/>
  </r>
  <r>
    <s v="TKT666377"/>
    <x v="25"/>
    <s v="-"/>
    <s v="Service"/>
    <s v="Slow Service"/>
    <s v="CUST98430"/>
    <s v="Open"/>
    <d v="2021-08-07T00:00:00"/>
    <d v="1899-12-30T03:38:00"/>
    <s v="-"/>
    <s v="-"/>
    <s v="-"/>
    <s v="-"/>
    <s v="07-08-2021"/>
    <s v="08"/>
    <s v="2021"/>
    <x v="24"/>
  </r>
  <r>
    <s v="TKT410425"/>
    <x v="10"/>
    <s v="-"/>
    <s v="Account"/>
    <s v="Password Reset"/>
    <s v="CUST84183"/>
    <s v="In Progress"/>
    <s v="25-06-2021"/>
    <d v="1899-12-30T00:36:17"/>
    <s v="-"/>
    <s v="-"/>
    <s v="-"/>
    <s v="-"/>
    <s v="25-06-2021"/>
    <s v="06"/>
    <s v="2021"/>
    <x v="24"/>
  </r>
  <r>
    <s v="TKT942989"/>
    <x v="14"/>
    <s v="15-06-2020 03:35:27"/>
    <s v="Service"/>
    <s v="Slow Service"/>
    <s v="CUST83235"/>
    <s v="Resolved"/>
    <d v="2020-02-06T00:00:00"/>
    <d v="1899-12-30T03:35:00"/>
    <s v="15-06-2020"/>
    <d v="1899-12-30T03:35:27"/>
    <s v="-"/>
    <s v="-"/>
    <s v="06-02-2020"/>
    <s v="02"/>
    <s v="2020"/>
    <x v="24"/>
  </r>
  <r>
    <s v="TKT924604"/>
    <x v="33"/>
    <s v="19-07-2024 21:57:28"/>
    <s v="Technical"/>
    <s v="Network Problem"/>
    <s v="CUST24307"/>
    <s v="Resolved"/>
    <s v="20-06-2024"/>
    <d v="1899-12-30T21:57:28"/>
    <s v="19-07-2024"/>
    <d v="1899-12-30T21:57:28"/>
    <s v="-"/>
    <s v="-"/>
    <s v="20-06-2024"/>
    <s v="06"/>
    <s v="2024"/>
    <x v="24"/>
  </r>
  <r>
    <s v="TKT448529"/>
    <x v="28"/>
    <s v="-"/>
    <s v="Billing"/>
    <s v="Payment Failure"/>
    <s v="CUST46228"/>
    <s v="In Progress"/>
    <s v="14-04-2021"/>
    <d v="1899-12-30T15:42:51"/>
    <s v="-"/>
    <s v="-"/>
    <s v="-"/>
    <s v="-"/>
    <s v="14-04-2021"/>
    <s v="04"/>
    <s v="2021"/>
    <x v="24"/>
  </r>
  <r>
    <s v="TKT201553"/>
    <x v="2"/>
    <s v="-"/>
    <s v="Billing"/>
    <s v="Overcharge"/>
    <s v="CUST65680"/>
    <s v="Open"/>
    <s v="31-01-2024"/>
    <d v="1899-12-30T08:37:48"/>
    <s v="-"/>
    <s v="-"/>
    <s v="-"/>
    <s v="-"/>
    <s v="31-01-2024"/>
    <s v="01"/>
    <s v="2024"/>
    <x v="24"/>
  </r>
  <r>
    <s v="TKT624677"/>
    <x v="10"/>
    <s v="27-05-2022 21:16:15"/>
    <s v="Account"/>
    <s v="Password Reset"/>
    <s v="CUST78595"/>
    <s v="Resolved"/>
    <d v="2022-07-05T00:00:00"/>
    <d v="1899-12-30T21:16:00"/>
    <s v="27-05-2022"/>
    <d v="1899-12-30T21:16:15"/>
    <s v="-"/>
    <s v="-"/>
    <s v="05-07-2022"/>
    <s v="07"/>
    <s v="2022"/>
    <x v="24"/>
  </r>
  <r>
    <s v="TKT339151"/>
    <x v="9"/>
    <s v="22-09-2020 21:09:53"/>
    <s v="Technical"/>
    <s v="Hardware Issue"/>
    <s v="CUST39353"/>
    <s v="Resolved"/>
    <d v="2020-09-09T00:00:00"/>
    <d v="1899-12-30T21:09:00"/>
    <s v="22-09-2020"/>
    <d v="1899-12-30T21:09:53"/>
    <s v="-"/>
    <s v="-"/>
    <s v="09-09-2020"/>
    <s v="09"/>
    <s v="2020"/>
    <x v="24"/>
  </r>
  <r>
    <s v="TKT203025"/>
    <x v="32"/>
    <s v="-"/>
    <s v="Technical"/>
    <s v="Software Bug"/>
    <s v="CUST73419"/>
    <s v="In Progress"/>
    <s v="18-11-2020"/>
    <d v="1899-12-30T18:49:47"/>
    <s v="-"/>
    <s v="-"/>
    <s v="-"/>
    <s v="-"/>
    <s v="18-11-2020"/>
    <s v="11"/>
    <s v="2020"/>
    <x v="24"/>
  </r>
  <r>
    <s v="TKT563014"/>
    <x v="10"/>
    <s v="-"/>
    <s v="Account"/>
    <s v="Password Reset"/>
    <s v="CUST69429"/>
    <s v="Open"/>
    <d v="2022-02-02T00:00:00"/>
    <d v="1899-12-30T15:52:00"/>
    <s v="-"/>
    <s v="-"/>
    <s v="-"/>
    <s v="-"/>
    <s v="02-02-2022"/>
    <s v="02"/>
    <s v="2022"/>
    <x v="24"/>
  </r>
  <r>
    <s v="TKT846161"/>
    <x v="27"/>
    <s v="-"/>
    <s v="Account"/>
    <s v="Login Issue"/>
    <s v="CUST50027"/>
    <s v="In Progress"/>
    <s v="17-04-2022"/>
    <d v="1899-12-30T22:05:23"/>
    <s v="-"/>
    <s v="-"/>
    <s v="-"/>
    <s v="-"/>
    <s v="17-04-2022"/>
    <s v="04"/>
    <s v="2022"/>
    <x v="24"/>
  </r>
  <r>
    <s v="TKT707876"/>
    <x v="31"/>
    <s v="-"/>
    <s v="Billing"/>
    <s v="Refund Request"/>
    <s v="CUST12550"/>
    <s v="Open"/>
    <s v="16-06-2024"/>
    <d v="1899-12-30T14:11:42"/>
    <s v="-"/>
    <s v="-"/>
    <s v="-"/>
    <s v="-"/>
    <s v="16-06-2024"/>
    <s v="06"/>
    <s v="2024"/>
    <x v="24"/>
  </r>
  <r>
    <s v="TKT249990"/>
    <x v="6"/>
    <s v="-"/>
    <s v="Service"/>
    <s v="Service Outage"/>
    <s v="CUST29253"/>
    <s v="Open"/>
    <s v="29-10-2023"/>
    <d v="1899-12-30T21:39:14"/>
    <s v="-"/>
    <s v="-"/>
    <s v="-"/>
    <s v="-"/>
    <s v="29-10-2023"/>
    <s v="10"/>
    <s v="2023"/>
    <x v="24"/>
  </r>
  <r>
    <s v="TKT556428"/>
    <x v="5"/>
    <d v="2023-06-08T03:18:00"/>
    <s v="Technical"/>
    <s v="Hardware Issue"/>
    <s v="CUST10766"/>
    <s v="Resolved"/>
    <s v="19-07-2023"/>
    <d v="1899-12-30T03:18:23"/>
    <d v="2023-06-08T00:00:00"/>
    <d v="1899-12-30T03:18:00"/>
    <s v="-"/>
    <s v="-"/>
    <s v="19-07-2023"/>
    <s v="07"/>
    <s v="2023"/>
    <x v="24"/>
  </r>
  <r>
    <s v="TKT756489"/>
    <x v="33"/>
    <d v="2024-09-01T07:26:00"/>
    <s v="Technical"/>
    <s v="Network Problem"/>
    <s v="CUST48224"/>
    <s v="Resolved"/>
    <s v="23-12-2023"/>
    <d v="1899-12-30T07:26:58"/>
    <d v="2024-09-01T00:00:00"/>
    <d v="1899-12-30T07:26:00"/>
    <s v="-"/>
    <s v="-"/>
    <s v="23-12-2023"/>
    <s v="12"/>
    <s v="2023"/>
    <x v="24"/>
  </r>
  <r>
    <s v="TKT242288"/>
    <x v="3"/>
    <s v="31-01-2024 23:31:24"/>
    <s v="Account"/>
    <s v="Account Suspension"/>
    <s v="CUST48132"/>
    <s v="Resolved"/>
    <d v="2024-05-01T00:00:00"/>
    <d v="1899-12-30T23:31:00"/>
    <s v="31-01-2024"/>
    <d v="1899-12-30T23:31:24"/>
    <s v="-"/>
    <s v="-"/>
    <s v="01-05-2024"/>
    <s v="05"/>
    <s v="2024"/>
    <x v="24"/>
  </r>
  <r>
    <s v="TKT391401"/>
    <x v="13"/>
    <s v="-"/>
    <s v="Account"/>
    <s v="Account Suspension"/>
    <s v="CUST37132"/>
    <s v="In Progress"/>
    <d v="2020-02-08T00:00:00"/>
    <d v="1899-12-30T18:47:00"/>
    <s v="-"/>
    <s v="-"/>
    <s v="-"/>
    <s v="-"/>
    <s v="08-02-2020"/>
    <s v="02"/>
    <s v="2020"/>
    <x v="24"/>
  </r>
  <r>
    <s v="TKT636905"/>
    <x v="22"/>
    <s v="-"/>
    <s v="Account"/>
    <s v="Login Issue"/>
    <s v="CUST99490"/>
    <s v="Open"/>
    <d v="2024-12-01T00:00:00"/>
    <d v="1899-12-30T11:19:00"/>
    <s v="-"/>
    <s v="-"/>
    <s v="-"/>
    <s v="-"/>
    <s v="01-12-2024"/>
    <s v="12"/>
    <s v="2024"/>
    <x v="24"/>
  </r>
  <r>
    <s v="TKT821531"/>
    <x v="21"/>
    <s v="-"/>
    <s v="Technical"/>
    <s v="Network Problem"/>
    <s v="CUST23458"/>
    <s v="In Progress"/>
    <d v="2022-05-09T00:00:00"/>
    <d v="1899-12-30T06:39:00"/>
    <s v="-"/>
    <s v="-"/>
    <s v="-"/>
    <s v="-"/>
    <s v="09-05-2022"/>
    <s v="05"/>
    <s v="2022"/>
    <x v="24"/>
  </r>
  <r>
    <s v="TKT621305"/>
    <x v="21"/>
    <s v="-"/>
    <s v="Technical"/>
    <s v="Network Problem"/>
    <s v="CUST19872"/>
    <s v="In Progress"/>
    <d v="2020-05-03T00:00:00"/>
    <d v="1899-12-30T08:54:00"/>
    <s v="-"/>
    <s v="-"/>
    <s v="-"/>
    <s v="-"/>
    <s v="03-05-2020"/>
    <s v="05"/>
    <s v="2020"/>
    <x v="24"/>
  </r>
  <r>
    <s v="TKT954594"/>
    <x v="3"/>
    <s v="-"/>
    <s v="Account"/>
    <s v="Account Suspension"/>
    <s v="CUST77879"/>
    <s v="In Progress"/>
    <s v="22-12-2020"/>
    <d v="1899-12-30T13:54:32"/>
    <s v="-"/>
    <s v="-"/>
    <s v="-"/>
    <s v="-"/>
    <s v="22-12-2020"/>
    <s v="12"/>
    <s v="2020"/>
    <x v="24"/>
  </r>
  <r>
    <s v="TKT546067"/>
    <x v="15"/>
    <d v="2021-11-07T12:35:00"/>
    <s v="Account"/>
    <s v="Account Suspension"/>
    <s v="CUST68946"/>
    <s v="Resolved"/>
    <s v="25-06-2021"/>
    <d v="1899-12-30T12:35:35"/>
    <d v="2021-11-07T00:00:00"/>
    <d v="1899-12-30T12:35:00"/>
    <s v="-"/>
    <s v="-"/>
    <s v="25-06-2021"/>
    <s v="06"/>
    <s v="2021"/>
    <x v="24"/>
  </r>
  <r>
    <s v="TKT463440"/>
    <x v="30"/>
    <s v="30-10-2020 04:42:10"/>
    <s v="Billing"/>
    <s v="Overcharge"/>
    <s v="CUST83445"/>
    <s v="Resolved"/>
    <d v="2020-01-10T00:00:00"/>
    <d v="1899-12-30T04:42:00"/>
    <s v="30-10-2020"/>
    <d v="1899-12-30T04:42:10"/>
    <s v="-"/>
    <s v="-"/>
    <s v="10-01-2020"/>
    <s v="01"/>
    <s v="2020"/>
    <x v="24"/>
  </r>
  <r>
    <s v="TKT122878"/>
    <x v="17"/>
    <d v="2020-09-04T19:06:00"/>
    <s v="Service"/>
    <s v="Slow Service"/>
    <s v="CUST74775"/>
    <s v="Resolved"/>
    <s v="15-03-2020"/>
    <d v="1899-12-30T19:06:07"/>
    <d v="2020-09-04T00:00:00"/>
    <d v="1899-12-30T19:06:00"/>
    <s v="-"/>
    <s v="-"/>
    <s v="15-03-2020"/>
    <s v="03"/>
    <s v="2020"/>
    <x v="24"/>
  </r>
  <r>
    <s v="TKT486152"/>
    <x v="7"/>
    <d v="2020-07-05T09:45:00"/>
    <s v="Technical"/>
    <s v="Software Bug"/>
    <s v="CUST17019"/>
    <s v="Resolved"/>
    <s v="30-04-2020"/>
    <d v="1899-12-30T09:45:18"/>
    <d v="2020-07-05T00:00:00"/>
    <d v="1899-12-30T09:45:00"/>
    <s v="-"/>
    <s v="-"/>
    <s v="30-04-2020"/>
    <s v="04"/>
    <s v="2020"/>
    <x v="24"/>
  </r>
  <r>
    <s v="TKT112620"/>
    <x v="11"/>
    <d v="2020-08-03T07:12:00"/>
    <s v="Billing"/>
    <s v="Overcharge"/>
    <s v="CUST17503"/>
    <s v="Resolved"/>
    <s v="13-02-2020"/>
    <d v="1899-12-30T07:12:24"/>
    <d v="2020-08-03T00:00:00"/>
    <d v="1899-12-30T07:12:00"/>
    <s v="-"/>
    <s v="-"/>
    <s v="13-02-2020"/>
    <s v="02"/>
    <s v="2020"/>
    <x v="24"/>
  </r>
  <r>
    <s v="TKT545661"/>
    <x v="27"/>
    <s v="-"/>
    <s v="Account"/>
    <s v="Login Issue"/>
    <s v="CUST23554"/>
    <s v="Open"/>
    <s v="19-04-2021"/>
    <d v="1899-12-30T06:12:28"/>
    <s v="-"/>
    <s v="-"/>
    <s v="-"/>
    <s v="-"/>
    <s v="19-04-2021"/>
    <s v="04"/>
    <s v="2021"/>
    <x v="24"/>
  </r>
  <r>
    <s v="TKT790728"/>
    <x v="28"/>
    <s v="-"/>
    <s v="Billing"/>
    <s v="Payment Failure"/>
    <s v="CUST25433"/>
    <s v="Open"/>
    <s v="26-08-2024"/>
    <d v="1899-12-30T00:56:36"/>
    <s v="-"/>
    <s v="-"/>
    <s v="-"/>
    <s v="-"/>
    <s v="26-08-2024"/>
    <s v="08"/>
    <s v="2024"/>
    <x v="24"/>
  </r>
  <r>
    <s v="TKT733813"/>
    <x v="23"/>
    <s v="-"/>
    <s v="Service"/>
    <s v="Service Upgrade"/>
    <s v="CUST91651"/>
    <s v="In Progress"/>
    <s v="28-06-2023"/>
    <d v="1899-12-30T23:24:57"/>
    <s v="-"/>
    <s v="-"/>
    <s v="-"/>
    <s v="-"/>
    <s v="28-06-2023"/>
    <s v="06"/>
    <s v="2023"/>
    <x v="24"/>
  </r>
  <r>
    <s v="TKT450801"/>
    <x v="19"/>
    <s v="-"/>
    <s v="Billing"/>
    <s v="Payment Failure"/>
    <s v="CUST30844"/>
    <s v="In Progress"/>
    <d v="2022-11-11T00:00:00"/>
    <d v="1899-12-30T07:48:00"/>
    <s v="-"/>
    <s v="-"/>
    <s v="-"/>
    <s v="-"/>
    <s v="11-11-2022"/>
    <s v="11"/>
    <s v="2022"/>
    <x v="24"/>
  </r>
  <r>
    <s v="TKT400751"/>
    <x v="0"/>
    <s v="-"/>
    <s v="Service"/>
    <s v="Service Outage"/>
    <s v="CUST18350"/>
    <s v="In Progress"/>
    <s v="18-07-2022"/>
    <d v="1899-12-30T15:06:37"/>
    <s v="-"/>
    <s v="-"/>
    <s v="-"/>
    <s v="-"/>
    <s v="18-07-2022"/>
    <s v="07"/>
    <s v="2022"/>
    <x v="24"/>
  </r>
  <r>
    <s v="TKT459512"/>
    <x v="32"/>
    <s v="-"/>
    <s v="Technical"/>
    <s v="Software Bug"/>
    <s v="CUST45383"/>
    <s v="Open"/>
    <s v="18-10-2022"/>
    <d v="1899-12-30T11:08:41"/>
    <s v="-"/>
    <s v="-"/>
    <s v="-"/>
    <s v="-"/>
    <s v="18-10-2022"/>
    <s v="10"/>
    <s v="2022"/>
    <x v="24"/>
  </r>
  <r>
    <s v="TKT539819"/>
    <x v="5"/>
    <d v="2020-06-03T23:17:00"/>
    <s v="Technical"/>
    <s v="Hardware Issue"/>
    <s v="CUST41835"/>
    <s v="Resolved"/>
    <d v="2020-03-03T00:00:00"/>
    <d v="1899-12-30T23:17:00"/>
    <d v="2020-06-03T00:00:00"/>
    <d v="1899-12-30T23:17:00"/>
    <s v="-"/>
    <s v="-"/>
    <s v="03-03-2020"/>
    <s v="03"/>
    <s v="2020"/>
    <x v="24"/>
  </r>
  <r>
    <s v="TKT199775"/>
    <x v="35"/>
    <s v="-"/>
    <s v="Service"/>
    <s v="Service Upgrade"/>
    <s v="CUST55217"/>
    <s v="Open"/>
    <s v="20-12-2021"/>
    <d v="1899-12-30T02:36:47"/>
    <s v="-"/>
    <s v="-"/>
    <s v="-"/>
    <s v="-"/>
    <s v="20-12-2021"/>
    <s v="12"/>
    <s v="2021"/>
    <x v="24"/>
  </r>
  <r>
    <s v="TKT693841"/>
    <x v="29"/>
    <s v="-"/>
    <s v="Service"/>
    <s v="Service Upgrade"/>
    <s v="CUST23830"/>
    <s v="In Progress"/>
    <s v="22-07-2021"/>
    <d v="1899-12-30T01:43:50"/>
    <s v="-"/>
    <s v="-"/>
    <s v="-"/>
    <s v="-"/>
    <s v="22-07-2021"/>
    <s v="07"/>
    <s v="2021"/>
    <x v="24"/>
  </r>
  <r>
    <s v="TKT967809"/>
    <x v="4"/>
    <s v="-"/>
    <s v="Account"/>
    <s v="Password Reset"/>
    <s v="CUST20771"/>
    <s v="Open"/>
    <s v="25-11-2020"/>
    <d v="1899-12-30T14:07:15"/>
    <s v="-"/>
    <s v="-"/>
    <s v="-"/>
    <s v="-"/>
    <s v="25-11-2020"/>
    <s v="11"/>
    <s v="2020"/>
    <x v="24"/>
  </r>
  <r>
    <s v="TKT184170"/>
    <x v="4"/>
    <s v="-"/>
    <s v="Account"/>
    <s v="Password Reset"/>
    <s v="CUST51415"/>
    <s v="In Progress"/>
    <d v="2022-03-04T00:00:00"/>
    <d v="1899-12-30T07:20:00"/>
    <s v="-"/>
    <s v="-"/>
    <s v="-"/>
    <s v="-"/>
    <s v="04-03-2022"/>
    <s v="03"/>
    <s v="2022"/>
    <x v="24"/>
  </r>
  <r>
    <s v="TKT518487"/>
    <x v="23"/>
    <s v="-"/>
    <s v="Service"/>
    <s v="Service Upgrade"/>
    <s v="CUST92365"/>
    <s v="Open"/>
    <s v="21-04-2023"/>
    <d v="1899-12-30T20:42:47"/>
    <s v="-"/>
    <s v="-"/>
    <s v="-"/>
    <s v="-"/>
    <s v="21-04-2023"/>
    <s v="04"/>
    <s v="2023"/>
    <x v="24"/>
  </r>
  <r>
    <s v="TKT914503"/>
    <x v="4"/>
    <s v="18-04-2024 08:53:46"/>
    <s v="Account"/>
    <s v="Password Reset"/>
    <s v="CUST87766"/>
    <s v="Resolved"/>
    <s v="28-03-2024"/>
    <d v="1899-12-30T08:53:46"/>
    <s v="18-04-2024"/>
    <d v="1899-12-30T08:53:46"/>
    <s v="-"/>
    <s v="-"/>
    <s v="28-03-2024"/>
    <s v="03"/>
    <s v="2024"/>
    <x v="24"/>
  </r>
  <r>
    <s v="TKT211603"/>
    <x v="2"/>
    <s v="-"/>
    <s v="Billing"/>
    <s v="Overcharge"/>
    <s v="CUST60710"/>
    <s v="Open"/>
    <s v="25-04-2021"/>
    <d v="1899-12-30T11:13:09"/>
    <s v="-"/>
    <s v="-"/>
    <s v="-"/>
    <s v="-"/>
    <s v="25-04-2021"/>
    <s v="04"/>
    <s v="2021"/>
    <x v="24"/>
  </r>
  <r>
    <s v="TKT580420"/>
    <x v="19"/>
    <s v="-"/>
    <s v="Billing"/>
    <s v="Payment Failure"/>
    <s v="CUST23408"/>
    <s v="Open"/>
    <s v="23-08-2020"/>
    <d v="1899-12-30T04:21:47"/>
    <s v="-"/>
    <s v="-"/>
    <s v="-"/>
    <s v="-"/>
    <s v="23-08-2020"/>
    <s v="08"/>
    <s v="2020"/>
    <x v="24"/>
  </r>
  <r>
    <s v="TKT630296"/>
    <x v="28"/>
    <s v="-"/>
    <s v="Billing"/>
    <s v="Payment Failure"/>
    <s v="CUST82192"/>
    <s v="Open"/>
    <d v="2021-01-11T00:00:00"/>
    <d v="1899-12-30T17:43:00"/>
    <s v="-"/>
    <s v="-"/>
    <s v="-"/>
    <s v="-"/>
    <s v="11-01-2021"/>
    <s v="01"/>
    <s v="2021"/>
    <x v="24"/>
  </r>
  <r>
    <s v="TKT147692"/>
    <x v="20"/>
    <s v="29-05-2022 12:44:21"/>
    <s v="Billing"/>
    <s v="Payment Failure"/>
    <s v="CUST99613"/>
    <s v="Resolved"/>
    <s v="17-05-2022"/>
    <d v="1899-12-30T12:44:21"/>
    <s v="29-05-2022"/>
    <d v="1899-12-30T12:44:21"/>
    <s v="-"/>
    <s v="-"/>
    <s v="17-05-2022"/>
    <s v="05"/>
    <s v="2022"/>
    <x v="24"/>
  </r>
  <r>
    <s v="TKT396971"/>
    <x v="14"/>
    <s v="-"/>
    <s v="Service"/>
    <s v="Slow Service"/>
    <s v="CUST93012"/>
    <s v="In Progress"/>
    <s v="26-02-2020"/>
    <d v="1899-12-30T11:42:29"/>
    <s v="-"/>
    <s v="-"/>
    <s v="-"/>
    <s v="-"/>
    <s v="26-02-2020"/>
    <s v="02"/>
    <s v="2020"/>
    <x v="24"/>
  </r>
  <r>
    <s v="TKT669371"/>
    <x v="16"/>
    <s v="-"/>
    <s v="Account"/>
    <s v="Login Issue"/>
    <s v="CUST50151"/>
    <s v="Open"/>
    <s v="27-06-2022"/>
    <d v="1899-12-30T17:46:28"/>
    <s v="-"/>
    <s v="-"/>
    <s v="-"/>
    <s v="-"/>
    <s v="27-06-2022"/>
    <s v="06"/>
    <s v="2022"/>
    <x v="24"/>
  </r>
  <r>
    <s v="TKT263478"/>
    <x v="6"/>
    <s v="-"/>
    <s v="Service"/>
    <s v="Service Outage"/>
    <s v="CUST33079"/>
    <s v="In Progress"/>
    <d v="2020-11-02T00:00:00"/>
    <d v="1899-12-30T08:11:00"/>
    <s v="-"/>
    <s v="-"/>
    <s v="-"/>
    <s v="-"/>
    <s v="02-11-2020"/>
    <s v="11"/>
    <s v="2020"/>
    <x v="24"/>
  </r>
  <r>
    <s v="TKT995067"/>
    <x v="29"/>
    <s v="-"/>
    <s v="Service"/>
    <s v="Service Upgrade"/>
    <s v="CUST67688"/>
    <s v="In Progress"/>
    <d v="2023-05-12T00:00:00"/>
    <d v="1899-12-30T07:22:00"/>
    <s v="-"/>
    <s v="-"/>
    <s v="-"/>
    <s v="-"/>
    <s v="12-05-2023"/>
    <s v="05"/>
    <s v="2023"/>
    <x v="24"/>
  </r>
  <r>
    <s v="TKT114678"/>
    <x v="12"/>
    <s v="-"/>
    <s v="Billing"/>
    <s v="Refund Request"/>
    <s v="CUST61292"/>
    <s v="In Progress"/>
    <s v="24-09-2024"/>
    <d v="1899-12-30T18:49:49"/>
    <s v="-"/>
    <s v="-"/>
    <s v="-"/>
    <s v="-"/>
    <s v="24-09-2024"/>
    <s v="09"/>
    <s v="2024"/>
    <x v="24"/>
  </r>
  <r>
    <s v="TKT101177"/>
    <x v="31"/>
    <s v="-"/>
    <s v="Billing"/>
    <s v="Refund Request"/>
    <s v="CUST42817"/>
    <s v="Open"/>
    <s v="16-09-2020"/>
    <d v="1899-12-30T15:33:52"/>
    <s v="-"/>
    <s v="-"/>
    <s v="-"/>
    <s v="-"/>
    <s v="16-09-2020"/>
    <s v="09"/>
    <s v="2020"/>
    <x v="24"/>
  </r>
  <r>
    <s v="TKT425971"/>
    <x v="4"/>
    <s v="-"/>
    <s v="Account"/>
    <s v="Password Reset"/>
    <s v="CUST21982"/>
    <s v="Open"/>
    <s v="13-09-2023"/>
    <d v="1899-12-30T14:29:44"/>
    <s v="-"/>
    <s v="-"/>
    <s v="-"/>
    <s v="-"/>
    <s v="13-09-2023"/>
    <s v="09"/>
    <s v="2023"/>
    <x v="24"/>
  </r>
  <r>
    <s v="TKT919735"/>
    <x v="17"/>
    <s v="-"/>
    <s v="Service"/>
    <s v="Slow Service"/>
    <s v="CUST81936"/>
    <s v="Open"/>
    <s v="14-04-2024"/>
    <d v="1899-12-30T07:18:27"/>
    <s v="-"/>
    <s v="-"/>
    <s v="-"/>
    <s v="-"/>
    <s v="14-04-2024"/>
    <s v="04"/>
    <s v="2024"/>
    <x v="24"/>
  </r>
  <r>
    <s v="TKT675009"/>
    <x v="28"/>
    <s v="-"/>
    <s v="Billing"/>
    <s v="Payment Failure"/>
    <s v="CUST27025"/>
    <s v="In Progress"/>
    <s v="15-12-2023"/>
    <d v="1899-12-30T20:40:42"/>
    <s v="-"/>
    <s v="-"/>
    <s v="-"/>
    <s v="-"/>
    <s v="15-12-2023"/>
    <s v="12"/>
    <s v="2023"/>
    <x v="24"/>
  </r>
  <r>
    <s v="TKT887654"/>
    <x v="9"/>
    <s v="-"/>
    <s v="Technical"/>
    <s v="Hardware Issue"/>
    <s v="CUST62097"/>
    <s v="Open"/>
    <s v="15-05-2020"/>
    <d v="1899-12-30T19:43:54"/>
    <s v="-"/>
    <s v="-"/>
    <s v="-"/>
    <s v="-"/>
    <s v="15-05-2020"/>
    <s v="05"/>
    <s v="2020"/>
    <x v="24"/>
  </r>
  <r>
    <s v="TKT372175"/>
    <x v="17"/>
    <s v="-"/>
    <s v="Service"/>
    <s v="Slow Service"/>
    <s v="CUST99463"/>
    <s v="Open"/>
    <s v="16-12-2021"/>
    <d v="1899-12-30T14:56:49"/>
    <s v="-"/>
    <s v="-"/>
    <s v="-"/>
    <s v="-"/>
    <s v="16-12-2021"/>
    <s v="12"/>
    <s v="2021"/>
    <x v="24"/>
  </r>
  <r>
    <s v="TKT266003"/>
    <x v="16"/>
    <d v="2021-05-03T07:59:00"/>
    <s v="Account"/>
    <s v="Login Issue"/>
    <s v="CUST44012"/>
    <s v="Resolved"/>
    <s v="19-02-2021"/>
    <d v="1899-12-30T07:59:12"/>
    <d v="2021-05-03T00:00:00"/>
    <d v="1899-12-30T07:59:00"/>
    <s v="-"/>
    <s v="-"/>
    <s v="19-02-2021"/>
    <s v="02"/>
    <s v="2021"/>
    <x v="24"/>
  </r>
  <r>
    <s v="TKT262781"/>
    <x v="5"/>
    <s v="-"/>
    <s v="Technical"/>
    <s v="Hardware Issue"/>
    <s v="CUST31042"/>
    <s v="In Progress"/>
    <d v="2024-07-01T00:00:00"/>
    <d v="1899-12-30T23:24:00"/>
    <s v="-"/>
    <s v="-"/>
    <s v="-"/>
    <s v="-"/>
    <s v="01-07-2024"/>
    <s v="07"/>
    <s v="2024"/>
    <x v="24"/>
  </r>
  <r>
    <s v="TKT911522"/>
    <x v="16"/>
    <s v="-"/>
    <s v="Account"/>
    <s v="Login Issue"/>
    <s v="CUST96295"/>
    <s v="Open"/>
    <s v="29-06-2023"/>
    <d v="1899-12-30T23:01:04"/>
    <s v="-"/>
    <s v="-"/>
    <s v="-"/>
    <s v="-"/>
    <s v="29-06-2023"/>
    <s v="06"/>
    <s v="2023"/>
    <x v="24"/>
  </r>
  <r>
    <s v="TKT375973"/>
    <x v="30"/>
    <s v="-"/>
    <s v="Billing"/>
    <s v="Overcharge"/>
    <s v="CUST88393"/>
    <s v="In Progress"/>
    <d v="2020-01-09T00:00:00"/>
    <d v="1899-12-30T19:39:00"/>
    <s v="-"/>
    <s v="-"/>
    <s v="-"/>
    <s v="-"/>
    <s v="09-01-2020"/>
    <s v="01"/>
    <s v="2020"/>
    <x v="24"/>
  </r>
  <r>
    <s v="TKT950867"/>
    <x v="14"/>
    <s v="24-11-2020 11:36:45"/>
    <s v="Service"/>
    <s v="Slow Service"/>
    <s v="CUST80455"/>
    <s v="Resolved"/>
    <s v="30-10-2020"/>
    <d v="1899-12-30T11:36:45"/>
    <s v="24-11-2020"/>
    <d v="1899-12-30T11:36:45"/>
    <s v="-"/>
    <s v="-"/>
    <s v="30-10-2020"/>
    <s v="10"/>
    <s v="2020"/>
    <x v="24"/>
  </r>
  <r>
    <s v="TKT703756"/>
    <x v="15"/>
    <s v="25-08-2022 14:56:33"/>
    <s v="Account"/>
    <s v="Account Suspension"/>
    <s v="CUST54455"/>
    <s v="Resolved"/>
    <s v="18-08-2022"/>
    <d v="1899-12-30T14:56:33"/>
    <s v="25-08-2022"/>
    <d v="1899-12-30T14:56:33"/>
    <s v="-"/>
    <s v="-"/>
    <s v="18-08-2022"/>
    <s v="08"/>
    <s v="2022"/>
    <x v="24"/>
  </r>
  <r>
    <s v="TKT308863"/>
    <x v="33"/>
    <s v="-"/>
    <s v="Technical"/>
    <s v="Network Problem"/>
    <s v="CUST35948"/>
    <s v="In Progress"/>
    <d v="2021-06-11T00:00:00"/>
    <d v="1899-12-30T07:50:00"/>
    <s v="-"/>
    <s v="-"/>
    <s v="-"/>
    <s v="-"/>
    <s v="11-06-2021"/>
    <s v="06"/>
    <s v="2021"/>
    <x v="24"/>
  </r>
  <r>
    <s v="TKT680279"/>
    <x v="6"/>
    <s v="26-06-2023 06:35:53"/>
    <s v="Service"/>
    <s v="Service Outage"/>
    <s v="CUST95124"/>
    <s v="Resolved"/>
    <d v="2023-07-06T00:00:00"/>
    <d v="1899-12-30T06:35:00"/>
    <s v="26-06-2023"/>
    <d v="1899-12-30T06:35:53"/>
    <s v="-"/>
    <s v="-"/>
    <s v="06-07-2023"/>
    <s v="07"/>
    <s v="2023"/>
    <x v="24"/>
  </r>
  <r>
    <s v="TKT893646"/>
    <x v="25"/>
    <s v="-"/>
    <s v="Service"/>
    <s v="Slow Service"/>
    <s v="CUST39223"/>
    <s v="Open"/>
    <s v="27-04-2024"/>
    <d v="1899-12-30T01:14:39"/>
    <s v="-"/>
    <s v="-"/>
    <s v="-"/>
    <s v="-"/>
    <s v="27-04-2024"/>
    <s v="04"/>
    <s v="2024"/>
    <x v="24"/>
  </r>
  <r>
    <s v="TKT427708"/>
    <x v="0"/>
    <s v="-"/>
    <s v="Service"/>
    <s v="Service Outage"/>
    <s v="CUST92606"/>
    <s v="Open"/>
    <s v="14-04-2022"/>
    <d v="1899-12-30T23:53:10"/>
    <s v="-"/>
    <s v="-"/>
    <s v="-"/>
    <s v="-"/>
    <s v="14-04-2022"/>
    <s v="04"/>
    <s v="2022"/>
    <x v="24"/>
  </r>
  <r>
    <s v="TKT201545"/>
    <x v="32"/>
    <s v="-"/>
    <s v="Technical"/>
    <s v="Software Bug"/>
    <s v="CUST34737"/>
    <s v="Open"/>
    <s v="20-12-2022"/>
    <d v="1899-12-30T14:03:25"/>
    <s v="-"/>
    <s v="-"/>
    <s v="-"/>
    <s v="-"/>
    <s v="20-12-2022"/>
    <s v="12"/>
    <s v="2022"/>
    <x v="24"/>
  </r>
  <r>
    <s v="TKT343088"/>
    <x v="8"/>
    <s v="-"/>
    <s v="Technical"/>
    <s v="Network Problem"/>
    <s v="CUST61347"/>
    <s v="In Progress"/>
    <s v="16-05-2022"/>
    <d v="1899-12-30T13:27:23"/>
    <s v="-"/>
    <s v="-"/>
    <s v="-"/>
    <s v="-"/>
    <s v="16-05-2022"/>
    <s v="05"/>
    <s v="2022"/>
    <x v="24"/>
  </r>
  <r>
    <s v="TKT245886"/>
    <x v="14"/>
    <s v="-"/>
    <s v="Service"/>
    <s v="Slow Service"/>
    <s v="CUST85789"/>
    <s v="In Progress"/>
    <d v="2024-04-01T00:00:00"/>
    <d v="1899-12-30T23:04:00"/>
    <s v="-"/>
    <s v="-"/>
    <s v="-"/>
    <s v="-"/>
    <s v="01-04-2024"/>
    <s v="04"/>
    <s v="2024"/>
    <x v="24"/>
  </r>
  <r>
    <s v="TKT344810"/>
    <x v="31"/>
    <s v="-"/>
    <s v="Billing"/>
    <s v="Refund Request"/>
    <s v="CUST13177"/>
    <s v="Open"/>
    <d v="2024-03-06T00:00:00"/>
    <d v="1899-12-30T12:03:00"/>
    <s v="-"/>
    <s v="-"/>
    <s v="-"/>
    <s v="-"/>
    <s v="06-03-2024"/>
    <s v="03"/>
    <s v="2024"/>
    <x v="24"/>
  </r>
  <r>
    <s v="TKT261990"/>
    <x v="23"/>
    <d v="2020-12-09T01:03:00"/>
    <s v="Service"/>
    <s v="Service Upgrade"/>
    <s v="CUST77774"/>
    <s v="Resolved"/>
    <d v="2020-06-09T00:00:00"/>
    <d v="1899-12-30T01:03:00"/>
    <d v="2020-12-09T00:00:00"/>
    <d v="1899-12-30T01:03:00"/>
    <s v="-"/>
    <s v="-"/>
    <s v="09-06-2020"/>
    <s v="06"/>
    <s v="2020"/>
    <x v="24"/>
  </r>
  <r>
    <s v="TKT886172"/>
    <x v="9"/>
    <s v="-"/>
    <s v="Technical"/>
    <s v="Hardware Issue"/>
    <s v="CUST67978"/>
    <s v="In Progress"/>
    <s v="31-08-2023"/>
    <d v="1899-12-30T08:37:09"/>
    <s v="-"/>
    <s v="-"/>
    <s v="-"/>
    <s v="-"/>
    <s v="31-08-2023"/>
    <s v="08"/>
    <s v="2023"/>
    <x v="24"/>
  </r>
  <r>
    <s v="TKT103787"/>
    <x v="25"/>
    <s v="-"/>
    <s v="Service"/>
    <s v="Slow Service"/>
    <s v="CUST83389"/>
    <s v="Open"/>
    <d v="2020-09-08T00:00:00"/>
    <d v="1899-12-30T21:22:00"/>
    <s v="-"/>
    <s v="-"/>
    <s v="-"/>
    <s v="-"/>
    <s v="08-09-2020"/>
    <s v="09"/>
    <s v="2020"/>
    <x v="24"/>
  </r>
  <r>
    <s v="TKT837034"/>
    <x v="30"/>
    <s v="-"/>
    <s v="Billing"/>
    <s v="Overcharge"/>
    <s v="CUST71568"/>
    <s v="Open"/>
    <d v="2020-10-09T00:00:00"/>
    <d v="1899-12-30T20:13:00"/>
    <s v="-"/>
    <s v="-"/>
    <s v="-"/>
    <s v="-"/>
    <s v="09-10-2020"/>
    <s v="10"/>
    <s v="2020"/>
    <x v="24"/>
  </r>
  <r>
    <s v="TKT960322"/>
    <x v="16"/>
    <s v="-"/>
    <s v="Account"/>
    <s v="Login Issue"/>
    <s v="CUST42933"/>
    <s v="Open"/>
    <s v="22-03-2020"/>
    <d v="1899-12-30T12:17:33"/>
    <s v="-"/>
    <s v="-"/>
    <s v="-"/>
    <s v="-"/>
    <s v="22-03-2020"/>
    <s v="03"/>
    <s v="2020"/>
    <x v="24"/>
  </r>
  <r>
    <s v="TKT979974"/>
    <x v="17"/>
    <s v="-"/>
    <s v="Service"/>
    <s v="Slow Service"/>
    <s v="CUST76166"/>
    <s v="Open"/>
    <d v="2024-11-11T00:00:00"/>
    <d v="1899-12-30T16:51:00"/>
    <s v="-"/>
    <s v="-"/>
    <s v="-"/>
    <s v="-"/>
    <s v="11-11-2024"/>
    <s v="11"/>
    <s v="2024"/>
    <x v="24"/>
  </r>
  <r>
    <s v="TKT965542"/>
    <x v="34"/>
    <s v="27-09-2023 07:53:11"/>
    <s v="Technical"/>
    <s v="Hardware Issue"/>
    <s v="CUST54584"/>
    <s v="Resolved"/>
    <d v="2023-10-09T00:00:00"/>
    <d v="1899-12-30T07:53:00"/>
    <s v="27-09-2023"/>
    <d v="1899-12-30T07:53:11"/>
    <s v="-"/>
    <s v="-"/>
    <s v="09-10-2023"/>
    <s v="10"/>
    <s v="2023"/>
    <x v="24"/>
  </r>
  <r>
    <s v="TKT489662"/>
    <x v="21"/>
    <s v="22-04-2022 05:34:03"/>
    <s v="Technical"/>
    <s v="Network Problem"/>
    <s v="CUST18430"/>
    <s v="Resolved"/>
    <s v="17-04-2022"/>
    <d v="1899-12-30T05:34:03"/>
    <s v="22-04-2022"/>
    <d v="1899-12-30T05:34:03"/>
    <s v="-"/>
    <s v="-"/>
    <s v="17-04-2022"/>
    <s v="04"/>
    <s v="2022"/>
    <x v="24"/>
  </r>
  <r>
    <s v="TKT287756"/>
    <x v="1"/>
    <s v="-"/>
    <s v="Billing"/>
    <s v="Refund Request"/>
    <s v="CUST14982"/>
    <s v="Open"/>
    <s v="28-01-2021"/>
    <d v="1899-12-30T10:18:25"/>
    <s v="-"/>
    <s v="-"/>
    <s v="-"/>
    <s v="-"/>
    <s v="28-01-2021"/>
    <s v="01"/>
    <s v="2021"/>
    <x v="24"/>
  </r>
  <r>
    <s v="TKT389451"/>
    <x v="5"/>
    <s v="-"/>
    <s v="Technical"/>
    <s v="Hardware Issue"/>
    <s v="CUST37257"/>
    <s v="In Progress"/>
    <s v="31-12-2023"/>
    <d v="1899-12-30T15:28:05"/>
    <s v="-"/>
    <s v="-"/>
    <s v="-"/>
    <s v="-"/>
    <s v="31-12-2023"/>
    <s v="12"/>
    <s v="2023"/>
    <x v="24"/>
  </r>
  <r>
    <s v="TKT274545"/>
    <x v="1"/>
    <s v="-"/>
    <s v="Billing"/>
    <s v="Refund Request"/>
    <s v="CUST22001"/>
    <s v="Open"/>
    <s v="20-01-2022"/>
    <d v="1899-12-30T17:10:22"/>
    <s v="-"/>
    <s v="-"/>
    <s v="-"/>
    <s v="-"/>
    <s v="20-01-2022"/>
    <s v="01"/>
    <s v="2022"/>
    <x v="24"/>
  </r>
  <r>
    <s v="TKT388207"/>
    <x v="29"/>
    <d v="2024-09-07T23:26:00"/>
    <s v="Service"/>
    <s v="Service Upgrade"/>
    <s v="CUST20331"/>
    <s v="Resolved"/>
    <s v="23-06-2024"/>
    <d v="1899-12-30T23:26:04"/>
    <d v="2024-09-07T00:00:00"/>
    <d v="1899-12-30T23:26:00"/>
    <s v="-"/>
    <s v="-"/>
    <s v="23-06-2024"/>
    <s v="06"/>
    <s v="2024"/>
    <x v="24"/>
  </r>
  <r>
    <s v="TKT299759"/>
    <x v="33"/>
    <s v="-"/>
    <s v="Technical"/>
    <s v="Network Problem"/>
    <s v="CUST42510"/>
    <s v="In Progress"/>
    <s v="31-12-2022"/>
    <d v="1899-12-30T04:01:06"/>
    <s v="-"/>
    <s v="-"/>
    <s v="-"/>
    <s v="-"/>
    <s v="31-12-2022"/>
    <s v="12"/>
    <s v="2022"/>
    <x v="24"/>
  </r>
  <r>
    <s v="TKT451784"/>
    <x v="26"/>
    <s v="-"/>
    <s v="Technical"/>
    <s v="Software Bug"/>
    <s v="CUST55462"/>
    <s v="In Progress"/>
    <s v="26-08-2024"/>
    <d v="1899-12-30T11:31:21"/>
    <s v="-"/>
    <s v="-"/>
    <s v="-"/>
    <s v="-"/>
    <s v="26-08-2024"/>
    <s v="08"/>
    <s v="2024"/>
    <x v="24"/>
  </r>
  <r>
    <s v="TKT283881"/>
    <x v="1"/>
    <s v="17-08-2023 05:28:39"/>
    <s v="Billing"/>
    <s v="Refund Request"/>
    <s v="CUST43975"/>
    <s v="Resolved"/>
    <s v="21-07-2023"/>
    <d v="1899-12-30T05:28:39"/>
    <s v="17-08-2023"/>
    <d v="1899-12-30T05:28:39"/>
    <s v="-"/>
    <s v="-"/>
    <s v="21-07-2023"/>
    <s v="07"/>
    <s v="2023"/>
    <x v="24"/>
  </r>
  <r>
    <s v="TKT733489"/>
    <x v="16"/>
    <s v="-"/>
    <s v="Account"/>
    <s v="Login Issue"/>
    <s v="CUST83781"/>
    <s v="In Progress"/>
    <d v="2020-06-11T00:00:00"/>
    <d v="1899-12-30T08:45:00"/>
    <s v="-"/>
    <s v="-"/>
    <s v="-"/>
    <s v="-"/>
    <s v="11-06-2020"/>
    <s v="06"/>
    <s v="2020"/>
    <x v="24"/>
  </r>
  <r>
    <s v="TKT527347"/>
    <x v="1"/>
    <s v="-"/>
    <s v="Billing"/>
    <s v="Refund Request"/>
    <s v="CUST77316"/>
    <s v="Open"/>
    <s v="29-11-2022"/>
    <d v="1899-12-30T10:54:41"/>
    <s v="-"/>
    <s v="-"/>
    <s v="-"/>
    <s v="-"/>
    <s v="29-11-2022"/>
    <s v="11"/>
    <s v="2022"/>
    <x v="24"/>
  </r>
  <r>
    <s v="TKT515515"/>
    <x v="25"/>
    <s v="14-02-2022 16:14:00"/>
    <s v="Service"/>
    <s v="Slow Service"/>
    <s v="CUST40925"/>
    <s v="Resolved"/>
    <s v="23-01-2022"/>
    <d v="1899-12-30T16:14:00"/>
    <s v="14-02-2022"/>
    <d v="1899-12-30T16:14:00"/>
    <s v="-"/>
    <s v="-"/>
    <s v="23-01-2022"/>
    <s v="01"/>
    <s v="2022"/>
    <x v="24"/>
  </r>
  <r>
    <s v="TKT766992"/>
    <x v="26"/>
    <s v="-"/>
    <s v="Technical"/>
    <s v="Software Bug"/>
    <s v="CUST64608"/>
    <s v="In Progress"/>
    <s v="24-01-2024"/>
    <d v="1899-12-30T05:30:54"/>
    <s v="-"/>
    <s v="-"/>
    <s v="-"/>
    <s v="-"/>
    <s v="24-01-2024"/>
    <s v="01"/>
    <s v="2024"/>
    <x v="24"/>
  </r>
  <r>
    <s v="TKT752276"/>
    <x v="11"/>
    <s v="-"/>
    <s v="Billing"/>
    <s v="Overcharge"/>
    <s v="CUST69230"/>
    <s v="In Progress"/>
    <s v="24-12-2023"/>
    <d v="1899-12-30T13:44:14"/>
    <s v="-"/>
    <s v="-"/>
    <s v="-"/>
    <s v="-"/>
    <s v="24-12-2023"/>
    <s v="12"/>
    <s v="2023"/>
    <x v="24"/>
  </r>
  <r>
    <s v="TKT213458"/>
    <x v="6"/>
    <s v="-"/>
    <s v="Service"/>
    <s v="Service Outage"/>
    <s v="CUST47454"/>
    <s v="In Progress"/>
    <s v="24-08-2022"/>
    <d v="1899-12-30T13:53:01"/>
    <s v="-"/>
    <s v="-"/>
    <s v="-"/>
    <s v="-"/>
    <s v="24-08-2022"/>
    <s v="08"/>
    <s v="2022"/>
    <x v="24"/>
  </r>
  <r>
    <s v="TKT572513"/>
    <x v="4"/>
    <s v="-"/>
    <s v="Account"/>
    <s v="Password Reset"/>
    <s v="CUST19956"/>
    <s v="Open"/>
    <s v="18-11-2021"/>
    <d v="1899-12-30T07:07:34"/>
    <s v="-"/>
    <s v="-"/>
    <s v="-"/>
    <s v="-"/>
    <s v="18-11-2021"/>
    <s v="11"/>
    <s v="2021"/>
    <x v="24"/>
  </r>
  <r>
    <s v="TKT120413"/>
    <x v="25"/>
    <s v="-"/>
    <s v="Service"/>
    <s v="Slow Service"/>
    <s v="CUST80640"/>
    <s v="In Progress"/>
    <d v="2021-04-09T00:00:00"/>
    <d v="1899-12-30T16:52:00"/>
    <s v="-"/>
    <s v="-"/>
    <s v="-"/>
    <s v="-"/>
    <s v="09-04-2021"/>
    <s v="04"/>
    <s v="2021"/>
    <x v="24"/>
  </r>
  <r>
    <s v="TKT879208"/>
    <x v="17"/>
    <d v="2022-03-12T21:25:00"/>
    <s v="Service"/>
    <s v="Slow Service"/>
    <s v="CUST56013"/>
    <s v="Resolved"/>
    <s v="24-11-2022"/>
    <d v="1899-12-30T21:25:11"/>
    <d v="2022-03-12T00:00:00"/>
    <d v="1899-12-30T21:25:00"/>
    <s v="-"/>
    <s v="-"/>
    <s v="24-11-2022"/>
    <s v="11"/>
    <s v="2022"/>
    <x v="24"/>
  </r>
  <r>
    <s v="TKT350652"/>
    <x v="2"/>
    <s v="17-02-2020 14:37:01"/>
    <s v="Billing"/>
    <s v="Overcharge"/>
    <s v="CUST39059"/>
    <s v="Resolved"/>
    <d v="2020-05-02T00:00:00"/>
    <d v="1899-12-30T14:37:00"/>
    <s v="17-02-2020"/>
    <d v="1899-12-30T14:37:01"/>
    <s v="-"/>
    <s v="-"/>
    <s v="02-05-2020"/>
    <s v="05"/>
    <s v="2020"/>
    <x v="24"/>
  </r>
  <r>
    <s v="TKT557444"/>
    <x v="33"/>
    <s v="-"/>
    <s v="Technical"/>
    <s v="Network Problem"/>
    <s v="CUST22672"/>
    <s v="In Progress"/>
    <s v="17-07-2020"/>
    <d v="1899-12-30T18:45:45"/>
    <s v="-"/>
    <s v="-"/>
    <s v="-"/>
    <s v="-"/>
    <s v="17-07-2020"/>
    <s v="07"/>
    <s v="2020"/>
    <x v="24"/>
  </r>
  <r>
    <s v="TKT375677"/>
    <x v="1"/>
    <d v="2022-08-04T00:53:00"/>
    <s v="Billing"/>
    <s v="Refund Request"/>
    <s v="CUST71711"/>
    <s v="Resolved"/>
    <s v="13-03-2022"/>
    <d v="1899-12-30T00:53:32"/>
    <d v="2022-08-04T00:00:00"/>
    <d v="1899-12-30T00:53:00"/>
    <s v="-"/>
    <s v="-"/>
    <s v="13-03-2022"/>
    <s v="03"/>
    <s v="2022"/>
    <x v="24"/>
  </r>
  <r>
    <s v="TKT867525"/>
    <x v="35"/>
    <s v="18-07-2020 12:19:33"/>
    <s v="Service"/>
    <s v="Service Upgrade"/>
    <s v="CUST30683"/>
    <s v="Resolved"/>
    <s v="22-06-2020"/>
    <d v="1899-12-30T12:19:33"/>
    <s v="18-07-2020"/>
    <d v="1899-12-30T12:19:33"/>
    <s v="-"/>
    <s v="-"/>
    <s v="22-06-2020"/>
    <s v="06"/>
    <s v="2020"/>
    <x v="24"/>
  </r>
  <r>
    <s v="TKT777016"/>
    <x v="20"/>
    <s v="-"/>
    <s v="Billing"/>
    <s v="Payment Failure"/>
    <s v="CUST75857"/>
    <s v="In Progress"/>
    <s v="19-05-2022"/>
    <d v="1899-12-30T09:26:34"/>
    <s v="-"/>
    <s v="-"/>
    <s v="-"/>
    <s v="-"/>
    <s v="19-05-2022"/>
    <s v="05"/>
    <s v="2022"/>
    <x v="24"/>
  </r>
  <r>
    <s v="TKT145676"/>
    <x v="9"/>
    <s v="-"/>
    <s v="Technical"/>
    <s v="Hardware Issue"/>
    <s v="CUST43011"/>
    <s v="Open"/>
    <s v="13-03-2024"/>
    <d v="1899-12-30T17:44:15"/>
    <s v="-"/>
    <s v="-"/>
    <s v="-"/>
    <s v="-"/>
    <s v="13-03-2024"/>
    <s v="03"/>
    <s v="2024"/>
    <x v="24"/>
  </r>
  <r>
    <s v="TKT498901"/>
    <x v="2"/>
    <s v="-"/>
    <s v="Billing"/>
    <s v="Overcharge"/>
    <s v="CUST51925"/>
    <s v="Open"/>
    <d v="2020-01-04T00:00:00"/>
    <d v="1899-12-30T15:45:00"/>
    <s v="-"/>
    <s v="-"/>
    <s v="-"/>
    <s v="-"/>
    <s v="04-01-2020"/>
    <s v="01"/>
    <s v="2020"/>
    <x v="24"/>
  </r>
  <r>
    <s v="TKT550639"/>
    <x v="13"/>
    <s v="-"/>
    <s v="Account"/>
    <s v="Account Suspension"/>
    <s v="CUST95704"/>
    <s v="In Progress"/>
    <s v="22-04-2023"/>
    <d v="1899-12-30T23:56:57"/>
    <s v="-"/>
    <s v="-"/>
    <s v="-"/>
    <s v="-"/>
    <s v="22-04-2023"/>
    <s v="04"/>
    <s v="2023"/>
    <x v="24"/>
  </r>
  <r>
    <s v="TKT519855"/>
    <x v="34"/>
    <s v="-"/>
    <s v="Technical"/>
    <s v="Hardware Issue"/>
    <s v="CUST15161"/>
    <s v="In Progress"/>
    <d v="2023-07-09T00:00:00"/>
    <d v="1899-12-30T09:45:00"/>
    <s v="-"/>
    <s v="-"/>
    <s v="-"/>
    <s v="-"/>
    <s v="09-07-2023"/>
    <s v="07"/>
    <s v="2023"/>
    <x v="24"/>
  </r>
  <r>
    <s v="TKT810303"/>
    <x v="11"/>
    <s v="-"/>
    <s v="Billing"/>
    <s v="Overcharge"/>
    <s v="CUST30171"/>
    <s v="In Progress"/>
    <d v="2024-03-12T00:00:00"/>
    <d v="1899-12-30T01:53:00"/>
    <s v="-"/>
    <s v="-"/>
    <s v="-"/>
    <s v="-"/>
    <s v="12-03-2024"/>
    <s v="03"/>
    <s v="2024"/>
    <x v="24"/>
  </r>
  <r>
    <s v="TKT819810"/>
    <x v="11"/>
    <s v="-"/>
    <s v="Billing"/>
    <s v="Overcharge"/>
    <s v="CUST36991"/>
    <s v="Open"/>
    <s v="22-04-2023"/>
    <d v="1899-12-30T22:32:31"/>
    <s v="-"/>
    <s v="-"/>
    <s v="-"/>
    <s v="-"/>
    <s v="22-04-2023"/>
    <s v="04"/>
    <s v="2023"/>
    <x v="24"/>
  </r>
  <r>
    <s v="TKT300048"/>
    <x v="22"/>
    <s v="-"/>
    <s v="Account"/>
    <s v="Login Issue"/>
    <s v="CUST49603"/>
    <s v="In Progress"/>
    <s v="23-04-2021"/>
    <d v="1899-12-30T07:25:36"/>
    <s v="-"/>
    <s v="-"/>
    <s v="-"/>
    <s v="-"/>
    <s v="23-04-2021"/>
    <s v="04"/>
    <s v="2021"/>
    <x v="24"/>
  </r>
  <r>
    <s v="TKT466306"/>
    <x v="28"/>
    <s v="17-10-2023 04:51:15"/>
    <s v="Billing"/>
    <s v="Payment Failure"/>
    <s v="CUST33886"/>
    <s v="Resolved"/>
    <d v="2023-02-10T00:00:00"/>
    <d v="1899-12-30T04:51:00"/>
    <s v="17-10-2023"/>
    <d v="1899-12-30T04:51:15"/>
    <s v="-"/>
    <s v="-"/>
    <s v="10-02-2023"/>
    <s v="02"/>
    <s v="2023"/>
    <x v="24"/>
  </r>
  <r>
    <s v="TKT227152"/>
    <x v="20"/>
    <s v="-"/>
    <s v="Billing"/>
    <s v="Payment Failure"/>
    <s v="CUST31586"/>
    <s v="In Progress"/>
    <s v="17-01-2024"/>
    <d v="1899-12-30T06:57:05"/>
    <s v="-"/>
    <s v="-"/>
    <s v="-"/>
    <s v="-"/>
    <s v="17-01-2024"/>
    <s v="01"/>
    <s v="2024"/>
    <x v="24"/>
  </r>
  <r>
    <s v="TKT826041"/>
    <x v="1"/>
    <s v="-"/>
    <s v="Billing"/>
    <s v="Refund Request"/>
    <s v="CUST71765"/>
    <s v="Open"/>
    <s v="20-04-2023"/>
    <d v="1899-12-30T02:12:00"/>
    <s v="-"/>
    <s v="-"/>
    <s v="-"/>
    <s v="-"/>
    <s v="20-04-2023"/>
    <s v="04"/>
    <s v="2023"/>
    <x v="24"/>
  </r>
  <r>
    <s v="TKT292961"/>
    <x v="0"/>
    <s v="23-03-2022 04:22:46"/>
    <s v="Service"/>
    <s v="Service Outage"/>
    <s v="CUST37567"/>
    <s v="Resolved"/>
    <s v="25-02-2022"/>
    <d v="1899-12-30T04:22:46"/>
    <s v="23-03-2022"/>
    <d v="1899-12-30T04:22:46"/>
    <s v="-"/>
    <s v="-"/>
    <s v="25-02-2022"/>
    <s v="02"/>
    <s v="2022"/>
    <x v="24"/>
  </r>
  <r>
    <s v="TKT193688"/>
    <x v="34"/>
    <s v="25-10-2022 00:17:55"/>
    <s v="Technical"/>
    <s v="Hardware Issue"/>
    <s v="CUST44175"/>
    <s v="Resolved"/>
    <s v="14-10-2022"/>
    <d v="1899-12-30T00:17:55"/>
    <s v="25-10-2022"/>
    <d v="1899-12-30T00:17:55"/>
    <s v="-"/>
    <s v="-"/>
    <s v="14-10-2022"/>
    <s v="10"/>
    <s v="2022"/>
    <x v="24"/>
  </r>
  <r>
    <s v="TKT518962"/>
    <x v="14"/>
    <s v="-"/>
    <s v="Service"/>
    <s v="Slow Service"/>
    <s v="CUST85182"/>
    <s v="In Progress"/>
    <d v="2022-11-10T00:00:00"/>
    <d v="1899-12-30T06:25:00"/>
    <s v="-"/>
    <s v="-"/>
    <s v="-"/>
    <s v="-"/>
    <s v="10-11-2022"/>
    <s v="11"/>
    <s v="2022"/>
    <x v="24"/>
  </r>
  <r>
    <s v="TKT586301"/>
    <x v="2"/>
    <d v="2023-03-05T01:18:00"/>
    <s v="Billing"/>
    <s v="Overcharge"/>
    <s v="CUST81385"/>
    <s v="Resolved"/>
    <s v="26-04-2023"/>
    <d v="1899-12-30T01:18:35"/>
    <d v="2023-03-05T00:00:00"/>
    <d v="1899-12-30T01:18:00"/>
    <s v="-"/>
    <s v="-"/>
    <s v="26-04-2023"/>
    <s v="04"/>
    <s v="2023"/>
    <x v="24"/>
  </r>
  <r>
    <s v="TKT505596"/>
    <x v="15"/>
    <s v="-"/>
    <s v="Account"/>
    <s v="Account Suspension"/>
    <s v="CUST17115"/>
    <s v="Open"/>
    <d v="2022-02-04T00:00:00"/>
    <d v="1899-12-30T03:01:00"/>
    <s v="-"/>
    <s v="-"/>
    <s v="-"/>
    <s v="-"/>
    <s v="04-02-2022"/>
    <s v="02"/>
    <s v="2022"/>
    <x v="24"/>
  </r>
  <r>
    <s v="TKT107728"/>
    <x v="35"/>
    <s v="14-10-2022 10:53:30"/>
    <s v="Service"/>
    <s v="Service Upgrade"/>
    <s v="CUST82194"/>
    <s v="Resolved"/>
    <s v="26-09-2022"/>
    <d v="1899-12-30T10:53:30"/>
    <s v="14-10-2022"/>
    <d v="1899-12-30T10:53:30"/>
    <s v="-"/>
    <s v="-"/>
    <s v="26-09-2022"/>
    <s v="09"/>
    <s v="2022"/>
    <x v="24"/>
  </r>
  <r>
    <s v="TKT899294"/>
    <x v="33"/>
    <s v="28-01-2021 14:58:53"/>
    <s v="Technical"/>
    <s v="Network Problem"/>
    <s v="CUST46707"/>
    <s v="Resolved"/>
    <s v="27-01-2021"/>
    <d v="1899-12-30T14:58:53"/>
    <s v="28-01-2021"/>
    <d v="1899-12-30T14:58:53"/>
    <s v="-"/>
    <s v="-"/>
    <s v="27-01-2021"/>
    <s v="01"/>
    <s v="2021"/>
    <x v="24"/>
  </r>
  <r>
    <s v="TKT202417"/>
    <x v="32"/>
    <d v="2024-09-05T18:15:00"/>
    <s v="Technical"/>
    <s v="Software Bug"/>
    <s v="CUST34901"/>
    <s v="Resolved"/>
    <d v="2024-03-05T00:00:00"/>
    <d v="1899-12-30T18:15:00"/>
    <d v="2024-09-05T00:00:00"/>
    <d v="1899-12-30T18:15:00"/>
    <s v="-"/>
    <s v="-"/>
    <s v="05-03-2024"/>
    <s v="03"/>
    <s v="2024"/>
    <x v="24"/>
  </r>
  <r>
    <s v="TKT865737"/>
    <x v="8"/>
    <s v="-"/>
    <s v="Technical"/>
    <s v="Network Problem"/>
    <s v="CUST11988"/>
    <s v="Open"/>
    <s v="24-10-2020"/>
    <d v="1899-12-30T19:23:47"/>
    <s v="-"/>
    <s v="-"/>
    <s v="-"/>
    <s v="-"/>
    <s v="24-10-2020"/>
    <s v="10"/>
    <s v="2020"/>
    <x v="24"/>
  </r>
  <r>
    <s v="TKT876646"/>
    <x v="9"/>
    <s v="-"/>
    <s v="Technical"/>
    <s v="Hardware Issue"/>
    <s v="CUST24778"/>
    <s v="Open"/>
    <s v="21-12-2022"/>
    <d v="1899-12-30T00:43:41"/>
    <s v="-"/>
    <s v="-"/>
    <s v="-"/>
    <s v="-"/>
    <s v="21-12-2022"/>
    <s v="12"/>
    <s v="2022"/>
    <x v="24"/>
  </r>
  <r>
    <s v="TKT375143"/>
    <x v="13"/>
    <s v="-"/>
    <s v="Account"/>
    <s v="Account Suspension"/>
    <s v="CUST66098"/>
    <s v="In Progress"/>
    <s v="19-12-2024"/>
    <d v="1899-12-30T02:33:11"/>
    <s v="-"/>
    <s v="-"/>
    <s v="-"/>
    <s v="-"/>
    <s v="19-12-2024"/>
    <s v="12"/>
    <s v="2024"/>
    <x v="24"/>
  </r>
  <r>
    <s v="TKT600250"/>
    <x v="0"/>
    <s v="-"/>
    <s v="Service"/>
    <s v="Service Outage"/>
    <s v="CUST73083"/>
    <s v="Open"/>
    <d v="2023-01-12T00:00:00"/>
    <d v="1899-12-30T09:23:00"/>
    <s v="-"/>
    <s v="-"/>
    <s v="-"/>
    <s v="-"/>
    <s v="12-01-2023"/>
    <s v="01"/>
    <s v="2023"/>
    <x v="24"/>
  </r>
  <r>
    <s v="TKT902375"/>
    <x v="30"/>
    <s v="-"/>
    <s v="Billing"/>
    <s v="Overcharge"/>
    <s v="CUST98267"/>
    <s v="In Progress"/>
    <s v="23-04-2023"/>
    <d v="1899-12-30T04:57:58"/>
    <s v="-"/>
    <s v="-"/>
    <s v="-"/>
    <s v="-"/>
    <s v="23-04-2023"/>
    <s v="04"/>
    <s v="2023"/>
    <x v="24"/>
  </r>
  <r>
    <s v="TKT633534"/>
    <x v="33"/>
    <s v="-"/>
    <s v="Technical"/>
    <s v="Network Problem"/>
    <s v="CUST56068"/>
    <s v="Open"/>
    <s v="18-04-2024"/>
    <d v="1899-12-30T20:09:41"/>
    <s v="-"/>
    <s v="-"/>
    <s v="-"/>
    <s v="-"/>
    <s v="18-04-2024"/>
    <s v="04"/>
    <s v="2024"/>
    <x v="24"/>
  </r>
  <r>
    <s v="TKT588349"/>
    <x v="31"/>
    <s v="-"/>
    <s v="Billing"/>
    <s v="Refund Request"/>
    <s v="CUST29056"/>
    <s v="Open"/>
    <s v="29-10-2022"/>
    <d v="1899-12-30T09:31:11"/>
    <s v="-"/>
    <s v="-"/>
    <s v="-"/>
    <s v="-"/>
    <s v="29-10-2022"/>
    <s v="10"/>
    <s v="2022"/>
    <x v="24"/>
  </r>
  <r>
    <s v="TKT203988"/>
    <x v="6"/>
    <s v="-"/>
    <s v="Service"/>
    <s v="Service Outage"/>
    <s v="CUST61985"/>
    <s v="Open"/>
    <s v="24-03-2024"/>
    <d v="1899-12-30T06:03:25"/>
    <s v="-"/>
    <s v="-"/>
    <s v="-"/>
    <s v="-"/>
    <s v="24-03-2024"/>
    <s v="03"/>
    <s v="2024"/>
    <x v="24"/>
  </r>
  <r>
    <s v="TKT909605"/>
    <x v="10"/>
    <s v="-"/>
    <s v="Account"/>
    <s v="Password Reset"/>
    <s v="CUST36506"/>
    <s v="In Progress"/>
    <d v="2022-04-12T00:00:00"/>
    <d v="1899-12-30T16:13:00"/>
    <s v="-"/>
    <s v="-"/>
    <s v="-"/>
    <s v="-"/>
    <s v="12-04-2022"/>
    <s v="04"/>
    <s v="2022"/>
    <x v="24"/>
  </r>
  <r>
    <s v="TKT990252"/>
    <x v="34"/>
    <s v="29-05-2021 15:29:21"/>
    <s v="Technical"/>
    <s v="Hardware Issue"/>
    <s v="CUST28893"/>
    <s v="Resolved"/>
    <s v="18-05-2021"/>
    <d v="1899-12-30T15:29:21"/>
    <s v="29-05-2021"/>
    <d v="1899-12-30T15:29:21"/>
    <s v="-"/>
    <s v="-"/>
    <s v="18-05-2021"/>
    <s v="05"/>
    <s v="2021"/>
    <x v="24"/>
  </r>
  <r>
    <s v="TKT454985"/>
    <x v="1"/>
    <s v="-"/>
    <s v="Billing"/>
    <s v="Refund Request"/>
    <s v="CUST15055"/>
    <s v="Open"/>
    <s v="24-12-2022"/>
    <d v="1899-12-30T02:12:14"/>
    <s v="-"/>
    <s v="-"/>
    <s v="-"/>
    <s v="-"/>
    <s v="24-12-2022"/>
    <s v="12"/>
    <s v="2022"/>
    <x v="24"/>
  </r>
  <r>
    <s v="TKT467789"/>
    <x v="15"/>
    <d v="2022-05-09T07:40:00"/>
    <s v="Account"/>
    <s v="Account Suspension"/>
    <s v="CUST33606"/>
    <s v="Resolved"/>
    <d v="2022-09-08T00:00:00"/>
    <d v="1899-12-30T07:40:00"/>
    <d v="2022-05-09T00:00:00"/>
    <d v="1899-12-30T07:40:00"/>
    <s v="-"/>
    <s v="-"/>
    <s v="08-09-2022"/>
    <s v="09"/>
    <s v="2022"/>
    <x v="24"/>
  </r>
  <r>
    <s v="TKT140262"/>
    <x v="10"/>
    <s v="-"/>
    <s v="Account"/>
    <s v="Password Reset"/>
    <s v="CUST49592"/>
    <s v="In Progress"/>
    <s v="16-06-2022"/>
    <d v="1899-12-30T09:10:46"/>
    <s v="-"/>
    <s v="-"/>
    <s v="-"/>
    <s v="-"/>
    <s v="16-06-2022"/>
    <s v="06"/>
    <s v="2022"/>
    <x v="24"/>
  </r>
  <r>
    <s v="TKT444054"/>
    <x v="0"/>
    <s v="16-05-2023 05:35:18"/>
    <s v="Service"/>
    <s v="Service Outage"/>
    <s v="CUST82782"/>
    <s v="Resolved"/>
    <s v="25-04-2023"/>
    <d v="1899-12-30T05:35:18"/>
    <s v="16-05-2023"/>
    <d v="1899-12-30T05:35:18"/>
    <s v="-"/>
    <s v="-"/>
    <s v="25-04-2023"/>
    <s v="04"/>
    <s v="2023"/>
    <x v="24"/>
  </r>
  <r>
    <s v="TKT266197"/>
    <x v="10"/>
    <s v="-"/>
    <s v="Account"/>
    <s v="Password Reset"/>
    <s v="CUST31895"/>
    <s v="Open"/>
    <s v="26-03-2021"/>
    <d v="1899-12-30T06:46:18"/>
    <s v="-"/>
    <s v="-"/>
    <s v="-"/>
    <s v="-"/>
    <s v="26-03-2021"/>
    <s v="03"/>
    <s v="2021"/>
    <x v="24"/>
  </r>
  <r>
    <s v="TKT598492"/>
    <x v="24"/>
    <s v="-"/>
    <s v="Service"/>
    <s v="Service Outage"/>
    <s v="CUST40551"/>
    <s v="Open"/>
    <s v="31-05-2023"/>
    <d v="1899-12-30T21:44:30"/>
    <s v="-"/>
    <s v="-"/>
    <s v="-"/>
    <s v="-"/>
    <s v="31-05-2023"/>
    <s v="05"/>
    <s v="2023"/>
    <x v="24"/>
  </r>
  <r>
    <s v="TKT591707"/>
    <x v="20"/>
    <s v="29-11-2024 07:42:15"/>
    <s v="Billing"/>
    <s v="Payment Failure"/>
    <s v="CUST38838"/>
    <s v="Resolved"/>
    <s v="16-11-2024"/>
    <d v="1899-12-30T07:42:15"/>
    <s v="29-11-2024"/>
    <d v="1899-12-30T07:42:15"/>
    <s v="-"/>
    <s v="-"/>
    <s v="16-11-2024"/>
    <s v="11"/>
    <s v="2024"/>
    <x v="24"/>
  </r>
  <r>
    <s v="TKT471196"/>
    <x v="21"/>
    <d v="2020-02-12T08:12:00"/>
    <s v="Technical"/>
    <s v="Network Problem"/>
    <s v="CUST92951"/>
    <s v="Resolved"/>
    <d v="2020-09-11T00:00:00"/>
    <d v="1899-12-30T08:12:00"/>
    <d v="2020-02-12T00:00:00"/>
    <d v="1899-12-30T08:12:00"/>
    <s v="-"/>
    <s v="-"/>
    <s v="11-09-2020"/>
    <s v="09"/>
    <s v="2020"/>
    <x v="24"/>
  </r>
  <r>
    <s v="TKT235126"/>
    <x v="18"/>
    <s v="15-03-2022 03:22:59"/>
    <s v="Account"/>
    <s v="Password Reset"/>
    <s v="CUST73459"/>
    <s v="Resolved"/>
    <d v="2022-04-03T00:00:00"/>
    <d v="1899-12-30T03:22:00"/>
    <s v="15-03-2022"/>
    <d v="1899-12-30T03:22:59"/>
    <s v="-"/>
    <s v="-"/>
    <s v="03-04-2022"/>
    <s v="04"/>
    <s v="2022"/>
    <x v="24"/>
  </r>
  <r>
    <s v="TKT714328"/>
    <x v="13"/>
    <s v="20-07-2020 08:47:38"/>
    <s v="Account"/>
    <s v="Account Suspension"/>
    <s v="CUST43715"/>
    <s v="Resolved"/>
    <s v="14-07-2020"/>
    <d v="1899-12-30T08:47:38"/>
    <s v="20-07-2020"/>
    <d v="1899-12-30T08:47:38"/>
    <s v="-"/>
    <s v="-"/>
    <s v="14-07-2020"/>
    <s v="07"/>
    <s v="2020"/>
    <x v="24"/>
  </r>
  <r>
    <s v="TKT662883"/>
    <x v="28"/>
    <s v="-"/>
    <s v="Billing"/>
    <s v="Payment Failure"/>
    <s v="CUST29290"/>
    <s v="Open"/>
    <s v="25-02-2020"/>
    <d v="1899-12-30T16:51:44"/>
    <s v="-"/>
    <s v="-"/>
    <s v="-"/>
    <s v="-"/>
    <s v="25-02-2020"/>
    <s v="02"/>
    <s v="2020"/>
    <x v="24"/>
  </r>
  <r>
    <s v="TKT816632"/>
    <x v="9"/>
    <s v="-"/>
    <s v="Technical"/>
    <s v="Hardware Issue"/>
    <s v="CUST86016"/>
    <s v="In Progress"/>
    <s v="26-09-2024"/>
    <d v="1899-12-30T00:50:22"/>
    <s v="-"/>
    <s v="-"/>
    <s v="-"/>
    <s v="-"/>
    <s v="26-09-2024"/>
    <s v="09"/>
    <s v="2024"/>
    <x v="24"/>
  </r>
  <r>
    <s v="TKT945851"/>
    <x v="9"/>
    <s v="-"/>
    <s v="Technical"/>
    <s v="Hardware Issue"/>
    <s v="CUST14507"/>
    <s v="In Progress"/>
    <d v="2024-01-05T00:00:00"/>
    <d v="1899-12-30T14:19:00"/>
    <s v="-"/>
    <s v="-"/>
    <s v="-"/>
    <s v="-"/>
    <s v="05-01-2024"/>
    <s v="01"/>
    <s v="2024"/>
    <x v="24"/>
  </r>
  <r>
    <s v="TKT661550"/>
    <x v="9"/>
    <s v="-"/>
    <s v="Technical"/>
    <s v="Hardware Issue"/>
    <s v="CUST44331"/>
    <s v="In Progress"/>
    <s v="18-05-2024"/>
    <d v="1899-12-30T20:38:25"/>
    <s v="-"/>
    <s v="-"/>
    <s v="-"/>
    <s v="-"/>
    <s v="18-05-2024"/>
    <s v="05"/>
    <s v="2024"/>
    <x v="24"/>
  </r>
  <r>
    <s v="TKT752192"/>
    <x v="8"/>
    <s v="26-04-2021 04:59:50"/>
    <s v="Technical"/>
    <s v="Network Problem"/>
    <s v="CUST48818"/>
    <s v="Resolved"/>
    <d v="2021-08-04T00:00:00"/>
    <d v="1899-12-30T04:59:00"/>
    <s v="26-04-2021"/>
    <d v="1899-12-30T04:59:50"/>
    <s v="-"/>
    <s v="-"/>
    <s v="04-08-2021"/>
    <s v="08"/>
    <s v="2021"/>
    <x v="24"/>
  </r>
  <r>
    <s v="TKT398281"/>
    <x v="35"/>
    <s v="-"/>
    <s v="Service"/>
    <s v="Service Upgrade"/>
    <s v="CUST24919"/>
    <s v="In Progress"/>
    <s v="25-03-2020"/>
    <d v="1899-12-30T13:12:34"/>
    <s v="-"/>
    <s v="-"/>
    <s v="-"/>
    <s v="-"/>
    <s v="25-03-2020"/>
    <s v="03"/>
    <s v="2020"/>
    <x v="24"/>
  </r>
  <r>
    <s v="TKT809927"/>
    <x v="10"/>
    <s v="27-04-2022 04:22:19"/>
    <s v="Account"/>
    <s v="Password Reset"/>
    <s v="CUST10753"/>
    <s v="Resolved"/>
    <s v="13-04-2022"/>
    <d v="1899-12-30T04:22:19"/>
    <s v="27-04-2022"/>
    <d v="1899-12-30T04:22:19"/>
    <s v="-"/>
    <s v="-"/>
    <s v="13-04-2022"/>
    <s v="04"/>
    <s v="2022"/>
    <x v="24"/>
  </r>
  <r>
    <s v="TKT321641"/>
    <x v="7"/>
    <s v="-"/>
    <s v="Technical"/>
    <s v="Software Bug"/>
    <s v="CUST79769"/>
    <s v="In Progress"/>
    <s v="14-10-2023"/>
    <d v="1899-12-30T04:52:34"/>
    <s v="-"/>
    <s v="-"/>
    <s v="-"/>
    <s v="-"/>
    <s v="14-10-2023"/>
    <s v="10"/>
    <s v="2023"/>
    <x v="24"/>
  </r>
  <r>
    <s v="TKT600330"/>
    <x v="9"/>
    <d v="2023-02-08T20:58:00"/>
    <s v="Technical"/>
    <s v="Hardware Issue"/>
    <s v="CUST96741"/>
    <s v="Resolved"/>
    <s v="30-07-2023"/>
    <d v="1899-12-30T20:58:02"/>
    <d v="2023-02-08T00:00:00"/>
    <d v="1899-12-30T20:58:00"/>
    <s v="-"/>
    <s v="-"/>
    <s v="30-07-2023"/>
    <s v="07"/>
    <s v="2023"/>
    <x v="24"/>
  </r>
  <r>
    <s v="TKT556755"/>
    <x v="4"/>
    <s v="-"/>
    <s v="Account"/>
    <s v="Password Reset"/>
    <s v="CUST64096"/>
    <s v="In Progress"/>
    <d v="2022-11-06T00:00:00"/>
    <d v="1899-12-30T04:48:00"/>
    <s v="-"/>
    <s v="-"/>
    <s v="-"/>
    <s v="-"/>
    <s v="06-11-2022"/>
    <s v="11"/>
    <s v="2022"/>
    <x v="24"/>
  </r>
  <r>
    <s v="TKT833091"/>
    <x v="25"/>
    <s v="-"/>
    <s v="Service"/>
    <s v="Slow Service"/>
    <s v="CUST51718"/>
    <s v="In Progress"/>
    <s v="14-03-2022"/>
    <d v="1899-12-30T13:05:00"/>
    <s v="-"/>
    <s v="-"/>
    <s v="-"/>
    <s v="-"/>
    <s v="14-03-2022"/>
    <s v="03"/>
    <s v="2022"/>
    <x v="24"/>
  </r>
  <r>
    <s v="TKT187990"/>
    <x v="14"/>
    <s v="-"/>
    <s v="Service"/>
    <s v="Slow Service"/>
    <s v="CUST74183"/>
    <s v="Open"/>
    <s v="22-09-2023"/>
    <d v="1899-12-30T23:15:55"/>
    <s v="-"/>
    <s v="-"/>
    <s v="-"/>
    <s v="-"/>
    <s v="22-09-2023"/>
    <s v="09"/>
    <s v="2023"/>
    <x v="24"/>
  </r>
  <r>
    <s v="TKT279568"/>
    <x v="7"/>
    <s v="28-12-2023 01:05:04"/>
    <s v="Technical"/>
    <s v="Software Bug"/>
    <s v="CUST59287"/>
    <s v="Resolved"/>
    <d v="2023-11-12T00:00:00"/>
    <d v="1899-12-30T01:05:00"/>
    <s v="28-12-2023"/>
    <d v="1899-12-30T01:05:04"/>
    <s v="-"/>
    <s v="-"/>
    <s v="12-11-2023"/>
    <s v="11"/>
    <s v="2023"/>
    <x v="24"/>
  </r>
  <r>
    <s v="TKT881578"/>
    <x v="23"/>
    <s v="-"/>
    <s v="Service"/>
    <s v="Service Upgrade"/>
    <s v="CUST88928"/>
    <s v="In Progress"/>
    <d v="2023-04-11T00:00:00"/>
    <d v="1899-12-30T05:14:00"/>
    <s v="-"/>
    <s v="-"/>
    <s v="-"/>
    <s v="-"/>
    <s v="11-04-2023"/>
    <s v="04"/>
    <s v="2023"/>
    <x v="24"/>
  </r>
  <r>
    <s v="TKT808659"/>
    <x v="20"/>
    <s v="-"/>
    <s v="Billing"/>
    <s v="Payment Failure"/>
    <s v="CUST72006"/>
    <s v="In Progress"/>
    <s v="21-11-2021"/>
    <d v="1899-12-30T13:48:52"/>
    <s v="-"/>
    <s v="-"/>
    <s v="-"/>
    <s v="-"/>
    <s v="21-11-2021"/>
    <s v="11"/>
    <s v="2021"/>
    <x v="24"/>
  </r>
  <r>
    <s v="TKT688738"/>
    <x v="22"/>
    <s v="15-05-2020 23:38:06"/>
    <s v="Account"/>
    <s v="Login Issue"/>
    <s v="CUST36810"/>
    <s v="Resolved"/>
    <d v="2020-01-05T00:00:00"/>
    <d v="1899-12-30T23:38:00"/>
    <s v="15-05-2020"/>
    <d v="1899-12-30T23:38:06"/>
    <s v="-"/>
    <s v="-"/>
    <s v="05-01-2020"/>
    <s v="01"/>
    <s v="2020"/>
    <x v="24"/>
  </r>
  <r>
    <s v="TKT787874"/>
    <x v="17"/>
    <s v="-"/>
    <s v="Service"/>
    <s v="Slow Service"/>
    <s v="CUST65008"/>
    <s v="In Progress"/>
    <d v="2022-09-08T00:00:00"/>
    <d v="1899-12-30T02:39:00"/>
    <s v="-"/>
    <s v="-"/>
    <s v="-"/>
    <s v="-"/>
    <s v="08-09-2022"/>
    <s v="09"/>
    <s v="2022"/>
    <x v="24"/>
  </r>
  <r>
    <s v="TKT875349"/>
    <x v="34"/>
    <s v="23-12-2022 17:24:39"/>
    <s v="Technical"/>
    <s v="Hardware Issue"/>
    <s v="CUST21574"/>
    <s v="Resolved"/>
    <s v="21-12-2022"/>
    <d v="1899-12-30T17:24:39"/>
    <s v="23-12-2022"/>
    <d v="1899-12-30T17:24:39"/>
    <s v="-"/>
    <s v="-"/>
    <s v="21-12-2022"/>
    <s v="12"/>
    <s v="2022"/>
    <x v="24"/>
  </r>
  <r>
    <s v="TKT465313"/>
    <x v="26"/>
    <s v="-"/>
    <s v="Technical"/>
    <s v="Software Bug"/>
    <s v="CUST96000"/>
    <s v="Open"/>
    <d v="2020-12-09T00:00:00"/>
    <d v="1899-12-30T03:48:00"/>
    <s v="-"/>
    <s v="-"/>
    <s v="-"/>
    <s v="-"/>
    <s v="09-12-2020"/>
    <s v="12"/>
    <s v="2020"/>
    <x v="24"/>
  </r>
  <r>
    <s v="TKT786139"/>
    <x v="1"/>
    <s v="-"/>
    <s v="Billing"/>
    <s v="Refund Request"/>
    <s v="CUST73081"/>
    <s v="In Progress"/>
    <s v="28-11-2024"/>
    <d v="1899-12-30T17:42:18"/>
    <s v="-"/>
    <s v="-"/>
    <s v="-"/>
    <s v="-"/>
    <s v="28-11-2024"/>
    <s v="11"/>
    <s v="2024"/>
    <x v="24"/>
  </r>
  <r>
    <s v="TKT249325"/>
    <x v="14"/>
    <s v="-"/>
    <s v="Service"/>
    <s v="Slow Service"/>
    <s v="CUST63396"/>
    <s v="In Progress"/>
    <s v="24-09-2020"/>
    <d v="1899-12-30T03:43:40"/>
    <s v="-"/>
    <s v="-"/>
    <s v="-"/>
    <s v="-"/>
    <s v="24-09-2020"/>
    <s v="09"/>
    <s v="2020"/>
    <x v="24"/>
  </r>
  <r>
    <s v="TKT628710"/>
    <x v="3"/>
    <s v="-"/>
    <s v="Account"/>
    <s v="Account Suspension"/>
    <s v="CUST20098"/>
    <s v="Open"/>
    <s v="28-08-2021"/>
    <d v="1899-12-30T13:23:35"/>
    <s v="-"/>
    <s v="-"/>
    <s v="-"/>
    <s v="-"/>
    <s v="28-08-2021"/>
    <s v="08"/>
    <s v="2021"/>
    <x v="24"/>
  </r>
  <r>
    <s v="TKT179368"/>
    <x v="30"/>
    <s v="-"/>
    <s v="Billing"/>
    <s v="Overcharge"/>
    <s v="CUST21587"/>
    <s v="In Progress"/>
    <s v="20-01-2020"/>
    <d v="1899-12-30T23:26:18"/>
    <s v="-"/>
    <s v="-"/>
    <s v="-"/>
    <s v="-"/>
    <s v="20-01-2020"/>
    <s v="01"/>
    <s v="2020"/>
    <x v="24"/>
  </r>
  <r>
    <s v="TKT350521"/>
    <x v="30"/>
    <s v="16-10-2021 19:44:10"/>
    <s v="Billing"/>
    <s v="Overcharge"/>
    <s v="CUST67190"/>
    <s v="Resolved"/>
    <s v="27-09-2021"/>
    <d v="1899-12-30T19:44:10"/>
    <s v="16-10-2021"/>
    <d v="1899-12-30T19:44:10"/>
    <s v="-"/>
    <s v="-"/>
    <s v="27-09-2021"/>
    <s v="09"/>
    <s v="2021"/>
    <x v="24"/>
  </r>
  <r>
    <s v="TKT396237"/>
    <x v="14"/>
    <s v="-"/>
    <s v="Service"/>
    <s v="Slow Service"/>
    <s v="CUST67030"/>
    <s v="In Progress"/>
    <s v="21-12-2023"/>
    <d v="1899-12-30T06:02:04"/>
    <s v="-"/>
    <s v="-"/>
    <s v="-"/>
    <s v="-"/>
    <s v="21-12-2023"/>
    <s v="12"/>
    <s v="2023"/>
    <x v="24"/>
  </r>
  <r>
    <s v="TKT742694"/>
    <x v="6"/>
    <s v="-"/>
    <s v="Service"/>
    <s v="Service Outage"/>
    <s v="CUST37416"/>
    <s v="Open"/>
    <s v="26-04-2022"/>
    <d v="1899-12-30T11:41:37"/>
    <s v="-"/>
    <s v="-"/>
    <s v="-"/>
    <s v="-"/>
    <s v="26-04-2022"/>
    <s v="04"/>
    <s v="2022"/>
    <x v="24"/>
  </r>
  <r>
    <s v="TKT956566"/>
    <x v="21"/>
    <s v="27-05-2023 02:58:26"/>
    <s v="Technical"/>
    <s v="Network Problem"/>
    <s v="CUST55563"/>
    <s v="Resolved"/>
    <s v="26-05-2023"/>
    <d v="1899-12-30T02:58:26"/>
    <s v="27-05-2023"/>
    <d v="1899-12-30T02:58:26"/>
    <s v="-"/>
    <s v="-"/>
    <s v="26-05-2023"/>
    <s v="05"/>
    <s v="2023"/>
    <x v="24"/>
  </r>
  <r>
    <s v="TKT502615"/>
    <x v="31"/>
    <s v="21-10-2020 09:05:36"/>
    <s v="Billing"/>
    <s v="Refund Request"/>
    <s v="CUST14728"/>
    <s v="Resolved"/>
    <d v="2020-05-10T00:00:00"/>
    <d v="1899-12-30T09:05:00"/>
    <s v="21-10-2020"/>
    <d v="1899-12-30T09:05:36"/>
    <s v="-"/>
    <s v="-"/>
    <s v="10-05-2020"/>
    <s v="05"/>
    <s v="2020"/>
    <x v="24"/>
  </r>
  <r>
    <s v="TKT182785"/>
    <x v="25"/>
    <d v="2022-04-06T02:26:00"/>
    <s v="Service"/>
    <s v="Slow Service"/>
    <s v="CUST89732"/>
    <s v="Resolved"/>
    <s v="23-05-2022"/>
    <d v="1899-12-30T02:26:32"/>
    <d v="2022-04-06T00:00:00"/>
    <d v="1899-12-30T02:26:00"/>
    <s v="-"/>
    <s v="-"/>
    <s v="23-05-2022"/>
    <s v="05"/>
    <s v="2022"/>
    <x v="24"/>
  </r>
  <r>
    <s v="TKT473821"/>
    <x v="10"/>
    <d v="2021-12-07T11:11:00"/>
    <s v="Account"/>
    <s v="Password Reset"/>
    <s v="CUST54169"/>
    <s v="Resolved"/>
    <s v="26-06-2021"/>
    <d v="1899-12-30T11:11:30"/>
    <d v="2021-12-07T00:00:00"/>
    <d v="1899-12-30T11:11:00"/>
    <s v="-"/>
    <s v="-"/>
    <s v="26-06-2021"/>
    <s v="06"/>
    <s v="2021"/>
    <x v="24"/>
  </r>
  <r>
    <s v="TKT569986"/>
    <x v="35"/>
    <s v="-"/>
    <s v="Service"/>
    <s v="Service Upgrade"/>
    <s v="CUST51074"/>
    <s v="In Progress"/>
    <d v="2023-12-01T00:00:00"/>
    <d v="1899-12-30T11:52:00"/>
    <s v="-"/>
    <s v="-"/>
    <s v="-"/>
    <s v="-"/>
    <s v="01-12-2023"/>
    <s v="12"/>
    <s v="2023"/>
    <x v="24"/>
  </r>
  <r>
    <s v="TKT254658"/>
    <x v="33"/>
    <s v="14-05-2022 16:57:21"/>
    <s v="Technical"/>
    <s v="Network Problem"/>
    <s v="CUST92792"/>
    <s v="Resolved"/>
    <d v="2022-07-05T00:00:00"/>
    <d v="1899-12-30T16:57:00"/>
    <s v="14-05-2022"/>
    <d v="1899-12-30T16:57:21"/>
    <s v="-"/>
    <s v="-"/>
    <s v="05-07-2022"/>
    <s v="07"/>
    <s v="2022"/>
    <x v="24"/>
  </r>
  <r>
    <s v="TKT228592"/>
    <x v="33"/>
    <d v="2023-03-04T15:02:00"/>
    <s v="Technical"/>
    <s v="Network Problem"/>
    <s v="CUST31982"/>
    <s v="Resolved"/>
    <s v="22-03-2023"/>
    <d v="1899-12-30T15:02:38"/>
    <d v="2023-03-04T00:00:00"/>
    <d v="1899-12-30T15:02:00"/>
    <s v="-"/>
    <s v="-"/>
    <s v="22-03-2023"/>
    <s v="03"/>
    <s v="2023"/>
    <x v="24"/>
  </r>
  <r>
    <s v="TKT613521"/>
    <x v="0"/>
    <s v="-"/>
    <s v="Service"/>
    <s v="Service Outage"/>
    <s v="CUST73128"/>
    <s v="Open"/>
    <s v="17-04-2020"/>
    <d v="1899-12-30T07:09:44"/>
    <s v="-"/>
    <s v="-"/>
    <s v="-"/>
    <s v="-"/>
    <s v="17-04-2020"/>
    <s v="04"/>
    <s v="2020"/>
    <x v="24"/>
  </r>
  <r>
    <s v="TKT401542"/>
    <x v="11"/>
    <d v="2024-07-12T22:04:00"/>
    <s v="Billing"/>
    <s v="Overcharge"/>
    <s v="CUST16588"/>
    <s v="Resolved"/>
    <s v="17-11-2024"/>
    <d v="1899-12-30T22:04:09"/>
    <d v="2024-07-12T00:00:00"/>
    <d v="1899-12-30T22:04:00"/>
    <s v="-"/>
    <s v="-"/>
    <s v="17-11-2024"/>
    <s v="11"/>
    <s v="2024"/>
    <x v="24"/>
  </r>
  <r>
    <s v="TKT392919"/>
    <x v="20"/>
    <s v="29-10-2022 01:04:13"/>
    <s v="Billing"/>
    <s v="Payment Failure"/>
    <s v="CUST24565"/>
    <s v="Resolved"/>
    <s v="19-10-2022"/>
    <d v="1899-12-30T01:04:13"/>
    <s v="29-10-2022"/>
    <d v="1899-12-30T01:04:13"/>
    <s v="-"/>
    <s v="-"/>
    <s v="19-10-2022"/>
    <s v="10"/>
    <s v="2022"/>
    <x v="24"/>
  </r>
  <r>
    <s v="TKT561917"/>
    <x v="35"/>
    <s v="-"/>
    <s v="Service"/>
    <s v="Service Upgrade"/>
    <s v="CUST62964"/>
    <s v="Open"/>
    <s v="21-11-2021"/>
    <d v="1899-12-30T03:32:20"/>
    <s v="-"/>
    <s v="-"/>
    <s v="-"/>
    <s v="-"/>
    <s v="21-11-2021"/>
    <s v="11"/>
    <s v="2021"/>
    <x v="24"/>
  </r>
  <r>
    <s v="TKT485517"/>
    <x v="4"/>
    <s v="19-06-2020 10:14:41"/>
    <s v="Account"/>
    <s v="Password Reset"/>
    <s v="CUST32543"/>
    <s v="Resolved"/>
    <d v="2020-01-06T00:00:00"/>
    <d v="1899-12-30T10:14:00"/>
    <s v="19-06-2020"/>
    <d v="1899-12-30T10:14:41"/>
    <s v="-"/>
    <s v="-"/>
    <s v="06-01-2020"/>
    <s v="01"/>
    <s v="2020"/>
    <x v="24"/>
  </r>
  <r>
    <s v="TKT221070"/>
    <x v="5"/>
    <s v="-"/>
    <s v="Technical"/>
    <s v="Hardware Issue"/>
    <s v="CUST30556"/>
    <s v="Open"/>
    <s v="21-11-2024"/>
    <d v="1899-12-30T01:19:56"/>
    <s v="-"/>
    <s v="-"/>
    <s v="-"/>
    <s v="-"/>
    <s v="21-11-2024"/>
    <s v="11"/>
    <s v="2024"/>
    <x v="24"/>
  </r>
  <r>
    <s v="TKT935622"/>
    <x v="30"/>
    <s v="-"/>
    <s v="Billing"/>
    <s v="Overcharge"/>
    <s v="CUST93153"/>
    <s v="In Progress"/>
    <s v="26-02-2021"/>
    <d v="1899-12-30T03:06:11"/>
    <s v="-"/>
    <s v="-"/>
    <s v="-"/>
    <s v="-"/>
    <s v="26-02-2021"/>
    <s v="02"/>
    <s v="2021"/>
    <x v="24"/>
  </r>
  <r>
    <s v="TKT824756"/>
    <x v="20"/>
    <s v="-"/>
    <s v="Billing"/>
    <s v="Payment Failure"/>
    <s v="CUST84021"/>
    <s v="In Progress"/>
    <d v="2023-09-04T00:00:00"/>
    <d v="1899-12-30T05:31:00"/>
    <s v="-"/>
    <s v="-"/>
    <s v="-"/>
    <s v="-"/>
    <s v="04-09-2023"/>
    <s v="09"/>
    <s v="2023"/>
    <x v="24"/>
  </r>
  <r>
    <s v="TKT687504"/>
    <x v="4"/>
    <s v="-"/>
    <s v="Account"/>
    <s v="Password Reset"/>
    <s v="CUST93607"/>
    <s v="Open"/>
    <s v="22-04-2021"/>
    <d v="1899-12-30T15:47:24"/>
    <s v="-"/>
    <s v="-"/>
    <s v="-"/>
    <s v="-"/>
    <s v="22-04-2021"/>
    <s v="04"/>
    <s v="2021"/>
    <x v="24"/>
  </r>
  <r>
    <s v="TKT955599"/>
    <x v="23"/>
    <s v="13-02-2024 05:24:08"/>
    <s v="Service"/>
    <s v="Service Upgrade"/>
    <s v="CUST34167"/>
    <s v="Resolved"/>
    <d v="2024-01-02T00:00:00"/>
    <d v="1899-12-30T05:24:00"/>
    <s v="13-02-2024"/>
    <d v="1899-12-30T05:24:08"/>
    <s v="-"/>
    <s v="-"/>
    <s v="02-01-2024"/>
    <s v="01"/>
    <s v="2024"/>
    <x v="24"/>
  </r>
  <r>
    <s v="TKT569530"/>
    <x v="11"/>
    <s v="-"/>
    <s v="Billing"/>
    <s v="Overcharge"/>
    <s v="CUST35914"/>
    <s v="Open"/>
    <s v="18-09-2020"/>
    <d v="1899-12-30T18:42:13"/>
    <s v="-"/>
    <s v="-"/>
    <s v="-"/>
    <s v="-"/>
    <s v="18-09-2020"/>
    <s v="09"/>
    <s v="2020"/>
    <x v="24"/>
  </r>
  <r>
    <s v="TKT662776"/>
    <x v="0"/>
    <s v="-"/>
    <s v="Service"/>
    <s v="Service Outage"/>
    <s v="CUST85485"/>
    <s v="Open"/>
    <s v="17-11-2024"/>
    <d v="1899-12-30T15:33:30"/>
    <s v="-"/>
    <s v="-"/>
    <s v="-"/>
    <s v="-"/>
    <s v="17-11-2024"/>
    <s v="11"/>
    <s v="2024"/>
    <x v="24"/>
  </r>
  <r>
    <s v="TKT458506"/>
    <x v="16"/>
    <s v="-"/>
    <s v="Account"/>
    <s v="Login Issue"/>
    <s v="CUST66616"/>
    <s v="Open"/>
    <s v="22-03-2020"/>
    <d v="1899-12-30T13:56:02"/>
    <s v="-"/>
    <s v="-"/>
    <s v="-"/>
    <s v="-"/>
    <s v="22-03-2020"/>
    <s v="03"/>
    <s v="2020"/>
    <x v="24"/>
  </r>
  <r>
    <s v="TKT371172"/>
    <x v="27"/>
    <s v="-"/>
    <s v="Account"/>
    <s v="Login Issue"/>
    <s v="CUST77991"/>
    <s v="In Progress"/>
    <s v="29-06-2020"/>
    <d v="1899-12-30T16:36:17"/>
    <s v="-"/>
    <s v="-"/>
    <s v="-"/>
    <s v="-"/>
    <s v="29-06-2020"/>
    <s v="06"/>
    <s v="2020"/>
    <x v="24"/>
  </r>
  <r>
    <s v="TKT967951"/>
    <x v="3"/>
    <s v="-"/>
    <s v="Account"/>
    <s v="Account Suspension"/>
    <s v="CUST35517"/>
    <s v="In Progress"/>
    <s v="22-01-2020"/>
    <d v="1899-12-30T13:08:35"/>
    <s v="-"/>
    <s v="-"/>
    <s v="-"/>
    <s v="-"/>
    <s v="22-01-2020"/>
    <s v="01"/>
    <s v="2020"/>
    <x v="24"/>
  </r>
  <r>
    <s v="TKT154547"/>
    <x v="19"/>
    <s v="-"/>
    <s v="Billing"/>
    <s v="Payment Failure"/>
    <s v="CUST97002"/>
    <s v="In Progress"/>
    <s v="20-12-2021"/>
    <d v="1899-12-30T20:45:30"/>
    <s v="-"/>
    <s v="-"/>
    <s v="-"/>
    <s v="-"/>
    <s v="20-12-2021"/>
    <s v="12"/>
    <s v="2021"/>
    <x v="24"/>
  </r>
  <r>
    <s v="TKT898351"/>
    <x v="17"/>
    <s v="-"/>
    <s v="Service"/>
    <s v="Slow Service"/>
    <s v="CUST36785"/>
    <s v="Open"/>
    <d v="2023-10-01T00:00:00"/>
    <d v="1899-12-30T09:45:00"/>
    <s v="-"/>
    <s v="-"/>
    <s v="-"/>
    <s v="-"/>
    <s v="01-10-2023"/>
    <s v="10"/>
    <s v="2023"/>
    <x v="24"/>
  </r>
  <r>
    <s v="TKT739425"/>
    <x v="7"/>
    <s v="-"/>
    <s v="Technical"/>
    <s v="Software Bug"/>
    <s v="CUST97211"/>
    <s v="In Progress"/>
    <d v="2023-03-11T00:00:00"/>
    <d v="1899-12-30T01:15:00"/>
    <s v="-"/>
    <s v="-"/>
    <s v="-"/>
    <s v="-"/>
    <s v="11-03-2023"/>
    <s v="03"/>
    <s v="2023"/>
    <x v="24"/>
  </r>
  <r>
    <s v="TKT335513"/>
    <x v="20"/>
    <s v="17-02-2022 01:42:05"/>
    <s v="Billing"/>
    <s v="Payment Failure"/>
    <s v="CUST23190"/>
    <s v="Resolved"/>
    <d v="2022-10-02T00:00:00"/>
    <d v="1899-12-30T01:42:00"/>
    <s v="17-02-2022"/>
    <d v="1899-12-30T01:42:05"/>
    <s v="-"/>
    <s v="-"/>
    <s v="02-10-2022"/>
    <s v="10"/>
    <s v="2022"/>
    <x v="24"/>
  </r>
  <r>
    <s v="TKT668871"/>
    <x v="14"/>
    <d v="2023-10-06T21:02:00"/>
    <s v="Service"/>
    <s v="Slow Service"/>
    <s v="CUST38457"/>
    <s v="Resolved"/>
    <d v="2023-02-06T00:00:00"/>
    <d v="1899-12-30T21:02:00"/>
    <d v="2023-10-06T00:00:00"/>
    <d v="1899-12-30T21:02:00"/>
    <s v="-"/>
    <s v="-"/>
    <s v="06-02-2023"/>
    <s v="02"/>
    <s v="2023"/>
    <x v="24"/>
  </r>
  <r>
    <s v="TKT658415"/>
    <x v="21"/>
    <s v="-"/>
    <s v="Technical"/>
    <s v="Network Problem"/>
    <s v="CUST84830"/>
    <s v="Open"/>
    <d v="2023-02-08T00:00:00"/>
    <d v="1899-12-30T08:46:00"/>
    <s v="-"/>
    <s v="-"/>
    <s v="-"/>
    <s v="-"/>
    <s v="08-02-2023"/>
    <s v="02"/>
    <s v="2023"/>
    <x v="24"/>
  </r>
  <r>
    <s v="TKT946707"/>
    <x v="3"/>
    <s v="25-05-2021 23:38:27"/>
    <s v="Account"/>
    <s v="Account Suspension"/>
    <s v="CUST22741"/>
    <s v="Resolved"/>
    <s v="22-05-2021"/>
    <d v="1899-12-30T23:38:27"/>
    <s v="25-05-2021"/>
    <d v="1899-12-30T23:38:27"/>
    <s v="-"/>
    <s v="-"/>
    <s v="22-05-2021"/>
    <s v="05"/>
    <s v="2021"/>
    <x v="24"/>
  </r>
  <r>
    <s v="TKT923320"/>
    <x v="22"/>
    <d v="2020-08-03T16:42:00"/>
    <s v="Account"/>
    <s v="Login Issue"/>
    <s v="CUST31635"/>
    <s v="Resolved"/>
    <s v="13-02-2020"/>
    <d v="1899-12-30T16:42:38"/>
    <d v="2020-08-03T00:00:00"/>
    <d v="1899-12-30T16:42:00"/>
    <s v="-"/>
    <s v="-"/>
    <s v="13-02-2020"/>
    <s v="02"/>
    <s v="2020"/>
    <x v="24"/>
  </r>
  <r>
    <s v="TKT599332"/>
    <x v="31"/>
    <d v="2022-04-11T04:22:00"/>
    <s v="Billing"/>
    <s v="Refund Request"/>
    <s v="CUST12238"/>
    <s v="Resolved"/>
    <s v="28-10-2022"/>
    <d v="1899-12-30T04:22:05"/>
    <d v="2022-04-11T00:00:00"/>
    <d v="1899-12-30T04:22:00"/>
    <s v="-"/>
    <s v="-"/>
    <s v="28-10-2022"/>
    <s v="10"/>
    <s v="2022"/>
    <x v="24"/>
  </r>
  <r>
    <s v="TKT559667"/>
    <x v="0"/>
    <s v="-"/>
    <s v="Service"/>
    <s v="Service Outage"/>
    <s v="CUST81828"/>
    <s v="Open"/>
    <d v="2021-06-05T00:00:00"/>
    <d v="1899-12-30T12:37:00"/>
    <s v="-"/>
    <s v="-"/>
    <s v="-"/>
    <s v="-"/>
    <s v="05-06-2021"/>
    <s v="06"/>
    <s v="2021"/>
    <x v="24"/>
  </r>
  <r>
    <s v="TKT187898"/>
    <x v="16"/>
    <d v="2020-10-07T00:29:00"/>
    <s v="Account"/>
    <s v="Login Issue"/>
    <s v="CUST66672"/>
    <s v="Resolved"/>
    <d v="2020-02-07T00:00:00"/>
    <d v="1899-12-30T00:29:00"/>
    <d v="2020-10-07T00:00:00"/>
    <d v="1899-12-30T00:29:00"/>
    <s v="-"/>
    <s v="-"/>
    <s v="07-02-2020"/>
    <s v="02"/>
    <s v="2020"/>
    <x v="24"/>
  </r>
  <r>
    <s v="TKT110852"/>
    <x v="33"/>
    <d v="2020-09-07T23:36:00"/>
    <s v="Technical"/>
    <s v="Network Problem"/>
    <s v="CUST89756"/>
    <s v="Resolved"/>
    <s v="14-06-2020"/>
    <d v="1899-12-30T23:36:18"/>
    <d v="2020-09-07T00:00:00"/>
    <d v="1899-12-30T23:36:00"/>
    <s v="-"/>
    <s v="-"/>
    <s v="14-06-2020"/>
    <s v="06"/>
    <s v="2020"/>
    <x v="24"/>
  </r>
  <r>
    <s v="TKT750544"/>
    <x v="16"/>
    <s v="-"/>
    <s v="Account"/>
    <s v="Login Issue"/>
    <s v="CUST65435"/>
    <s v="Open"/>
    <s v="26-12-2024"/>
    <d v="1899-12-30T21:20:08"/>
    <s v="-"/>
    <s v="-"/>
    <s v="-"/>
    <s v="-"/>
    <s v="26-12-2024"/>
    <s v="12"/>
    <s v="2024"/>
    <x v="24"/>
  </r>
  <r>
    <s v="TKT240161"/>
    <x v="10"/>
    <d v="2021-05-06T01:12:00"/>
    <s v="Account"/>
    <s v="Password Reset"/>
    <s v="CUST19419"/>
    <s v="Resolved"/>
    <s v="13-05-2021"/>
    <d v="1899-12-30T01:12:47"/>
    <d v="2021-05-06T00:00:00"/>
    <d v="1899-12-30T01:12:00"/>
    <s v="-"/>
    <s v="-"/>
    <s v="13-05-2021"/>
    <s v="05"/>
    <s v="2021"/>
    <x v="24"/>
  </r>
  <r>
    <s v="TKT367069"/>
    <x v="1"/>
    <s v="-"/>
    <s v="Billing"/>
    <s v="Refund Request"/>
    <s v="CUST59565"/>
    <s v="Open"/>
    <s v="26-10-2023"/>
    <d v="1899-12-30T18:51:58"/>
    <s v="-"/>
    <s v="-"/>
    <s v="-"/>
    <s v="-"/>
    <s v="26-10-2023"/>
    <s v="10"/>
    <s v="2023"/>
    <x v="24"/>
  </r>
  <r>
    <s v="TKT541508"/>
    <x v="4"/>
    <s v="-"/>
    <s v="Account"/>
    <s v="Password Reset"/>
    <s v="CUST45228"/>
    <s v="In Progress"/>
    <d v="2024-05-01T00:00:00"/>
    <d v="1899-12-30T10:36:00"/>
    <s v="-"/>
    <s v="-"/>
    <s v="-"/>
    <s v="-"/>
    <s v="01-05-2024"/>
    <s v="05"/>
    <s v="2024"/>
    <x v="24"/>
  </r>
  <r>
    <s v="TKT270568"/>
    <x v="1"/>
    <s v="-"/>
    <s v="Billing"/>
    <s v="Refund Request"/>
    <s v="CUST41946"/>
    <s v="Open"/>
    <s v="30-03-2021"/>
    <d v="1899-12-30T02:09:53"/>
    <s v="-"/>
    <s v="-"/>
    <s v="-"/>
    <s v="-"/>
    <s v="30-03-2021"/>
    <s v="03"/>
    <s v="2021"/>
    <x v="24"/>
  </r>
  <r>
    <s v="TKT595618"/>
    <x v="28"/>
    <s v="-"/>
    <s v="Billing"/>
    <s v="Payment Failure"/>
    <s v="CUST89951"/>
    <s v="In Progress"/>
    <s v="19-05-2024"/>
    <d v="1899-12-30T18:14:45"/>
    <s v="-"/>
    <s v="-"/>
    <s v="-"/>
    <s v="-"/>
    <s v="19-05-2024"/>
    <s v="05"/>
    <s v="2024"/>
    <x v="24"/>
  </r>
  <r>
    <s v="TKT962351"/>
    <x v="9"/>
    <s v="27-12-2020 08:26:45"/>
    <s v="Technical"/>
    <s v="Hardware Issue"/>
    <s v="CUST44135"/>
    <s v="Resolved"/>
    <d v="2020-06-12T00:00:00"/>
    <d v="1899-12-30T08:26:00"/>
    <s v="27-12-2020"/>
    <d v="1899-12-30T08:26:45"/>
    <s v="-"/>
    <s v="-"/>
    <s v="12-06-2020"/>
    <s v="06"/>
    <s v="2020"/>
    <x v="24"/>
  </r>
  <r>
    <s v="TKT182239"/>
    <x v="11"/>
    <s v="-"/>
    <s v="Billing"/>
    <s v="Overcharge"/>
    <s v="CUST13254"/>
    <s v="Open"/>
    <s v="23-05-2024"/>
    <d v="1899-12-30T09:59:49"/>
    <s v="-"/>
    <s v="-"/>
    <s v="-"/>
    <s v="-"/>
    <s v="23-05-2024"/>
    <s v="05"/>
    <s v="2024"/>
    <x v="24"/>
  </r>
  <r>
    <s v="TKT982105"/>
    <x v="21"/>
    <s v="-"/>
    <s v="Technical"/>
    <s v="Network Problem"/>
    <s v="CUST15252"/>
    <s v="In Progress"/>
    <s v="27-06-2024"/>
    <d v="1899-12-30T19:24:20"/>
    <s v="-"/>
    <s v="-"/>
    <s v="-"/>
    <s v="-"/>
    <s v="27-06-2024"/>
    <s v="06"/>
    <s v="2024"/>
    <x v="24"/>
  </r>
  <r>
    <s v="TKT690731"/>
    <x v="6"/>
    <s v="-"/>
    <s v="Service"/>
    <s v="Service Outage"/>
    <s v="CUST93235"/>
    <s v="Open"/>
    <d v="2023-09-07T00:00:00"/>
    <d v="1899-12-30T02:54:00"/>
    <s v="-"/>
    <s v="-"/>
    <s v="-"/>
    <s v="-"/>
    <s v="07-09-2023"/>
    <s v="09"/>
    <s v="2023"/>
    <x v="24"/>
  </r>
  <r>
    <s v="TKT223051"/>
    <x v="3"/>
    <s v="17-05-2023 20:07:30"/>
    <s v="Account"/>
    <s v="Account Suspension"/>
    <s v="CUST17488"/>
    <s v="Resolved"/>
    <s v="19-04-2023"/>
    <d v="1899-12-30T20:07:30"/>
    <s v="17-05-2023"/>
    <d v="1899-12-30T20:07:30"/>
    <s v="-"/>
    <s v="-"/>
    <s v="19-04-2023"/>
    <s v="04"/>
    <s v="2023"/>
    <x v="24"/>
  </r>
  <r>
    <s v="TKT480687"/>
    <x v="12"/>
    <s v="-"/>
    <s v="Billing"/>
    <s v="Refund Request"/>
    <s v="CUST46621"/>
    <s v="Open"/>
    <s v="27-03-2024"/>
    <d v="1899-12-30T08:17:08"/>
    <s v="-"/>
    <s v="-"/>
    <s v="-"/>
    <s v="-"/>
    <s v="27-03-2024"/>
    <s v="03"/>
    <s v="2024"/>
    <x v="24"/>
  </r>
  <r>
    <s v="TKT815437"/>
    <x v="24"/>
    <s v="-"/>
    <s v="Service"/>
    <s v="Service Outage"/>
    <s v="CUST63073"/>
    <s v="Open"/>
    <d v="2021-09-03T00:00:00"/>
    <d v="1899-12-30T18:46:00"/>
    <s v="-"/>
    <s v="-"/>
    <s v="-"/>
    <s v="-"/>
    <s v="03-09-2021"/>
    <s v="09"/>
    <s v="2021"/>
    <x v="24"/>
  </r>
  <r>
    <s v="TKT823834"/>
    <x v="22"/>
    <s v="20-07-2020 01:54:08"/>
    <s v="Account"/>
    <s v="Login Issue"/>
    <s v="CUST97569"/>
    <s v="Resolved"/>
    <d v="2020-12-07T00:00:00"/>
    <d v="1899-12-30T01:54:00"/>
    <s v="20-07-2020"/>
    <d v="1899-12-30T01:54:08"/>
    <s v="-"/>
    <s v="-"/>
    <s v="07-12-2020"/>
    <s v="12"/>
    <s v="2020"/>
    <x v="24"/>
  </r>
  <r>
    <s v="TKT898558"/>
    <x v="23"/>
    <s v="16-07-2020 12:34:58"/>
    <s v="Service"/>
    <s v="Service Upgrade"/>
    <s v="CUST54783"/>
    <s v="Resolved"/>
    <s v="24-06-2020"/>
    <d v="1899-12-30T12:34:58"/>
    <s v="16-07-2020"/>
    <d v="1899-12-30T12:34:58"/>
    <s v="-"/>
    <s v="-"/>
    <s v="24-06-2020"/>
    <s v="06"/>
    <s v="2020"/>
    <x v="24"/>
  </r>
  <r>
    <s v="TKT660620"/>
    <x v="6"/>
    <s v="-"/>
    <s v="Service"/>
    <s v="Service Outage"/>
    <s v="CUST94953"/>
    <s v="In Progress"/>
    <s v="31-12-2022"/>
    <d v="1899-12-30T19:32:03"/>
    <s v="-"/>
    <s v="-"/>
    <s v="-"/>
    <s v="-"/>
    <s v="31-12-2022"/>
    <s v="12"/>
    <s v="2022"/>
    <x v="24"/>
  </r>
  <r>
    <s v="TKT348905"/>
    <x v="6"/>
    <s v="-"/>
    <s v="Service"/>
    <s v="Service Outage"/>
    <s v="CUST91773"/>
    <s v="In Progress"/>
    <s v="31-05-2020"/>
    <d v="1899-12-30T01:25:30"/>
    <s v="-"/>
    <s v="-"/>
    <s v="-"/>
    <s v="-"/>
    <s v="31-05-2020"/>
    <s v="05"/>
    <s v="2020"/>
    <x v="24"/>
  </r>
  <r>
    <s v="TKT133287"/>
    <x v="30"/>
    <s v="-"/>
    <s v="Billing"/>
    <s v="Overcharge"/>
    <s v="CUST85342"/>
    <s v="Open"/>
    <d v="2024-05-01T00:00:00"/>
    <d v="1899-12-30T17:30:00"/>
    <s v="-"/>
    <s v="-"/>
    <s v="-"/>
    <s v="-"/>
    <s v="01-05-2024"/>
    <s v="05"/>
    <s v="2024"/>
    <x v="24"/>
  </r>
  <r>
    <s v="TKT576356"/>
    <x v="26"/>
    <s v="-"/>
    <s v="Technical"/>
    <s v="Software Bug"/>
    <s v="CUST32729"/>
    <s v="Open"/>
    <s v="27-02-2024"/>
    <d v="1899-12-30T07:22:47"/>
    <s v="-"/>
    <s v="-"/>
    <s v="-"/>
    <s v="-"/>
    <s v="27-02-2024"/>
    <s v="02"/>
    <s v="2024"/>
    <x v="24"/>
  </r>
  <r>
    <s v="TKT747002"/>
    <x v="11"/>
    <s v="-"/>
    <s v="Billing"/>
    <s v="Overcharge"/>
    <s v="CUST53978"/>
    <s v="Open"/>
    <s v="27-02-2023"/>
    <d v="1899-12-30T19:30:39"/>
    <s v="-"/>
    <s v="-"/>
    <s v="-"/>
    <s v="-"/>
    <s v="27-02-2023"/>
    <s v="02"/>
    <s v="2023"/>
    <x v="24"/>
  </r>
  <r>
    <s v="TKT521254"/>
    <x v="14"/>
    <s v="-"/>
    <s v="Service"/>
    <s v="Slow Service"/>
    <s v="CUST40985"/>
    <s v="Open"/>
    <d v="2020-01-11T00:00:00"/>
    <d v="1899-12-30T05:54:00"/>
    <s v="-"/>
    <s v="-"/>
    <s v="-"/>
    <s v="-"/>
    <s v="11-01-2020"/>
    <s v="01"/>
    <s v="2020"/>
    <x v="24"/>
  </r>
  <r>
    <s v="TKT987909"/>
    <x v="28"/>
    <d v="2023-09-02T06:21:00"/>
    <s v="Billing"/>
    <s v="Payment Failure"/>
    <s v="CUST51772"/>
    <s v="Resolved"/>
    <s v="15-01-2023"/>
    <d v="1899-12-30T06:21:21"/>
    <d v="2023-09-02T00:00:00"/>
    <d v="1899-12-30T06:21:00"/>
    <s v="-"/>
    <s v="-"/>
    <s v="15-01-2023"/>
    <s v="01"/>
    <s v="2023"/>
    <x v="24"/>
  </r>
  <r>
    <s v="TKT135570"/>
    <x v="27"/>
    <s v="24-06-2021 15:48:38"/>
    <s v="Account"/>
    <s v="Login Issue"/>
    <s v="CUST63553"/>
    <s v="Resolved"/>
    <d v="2021-07-06T00:00:00"/>
    <d v="1899-12-30T15:48:00"/>
    <s v="24-06-2021"/>
    <d v="1899-12-30T15:48:38"/>
    <s v="-"/>
    <s v="-"/>
    <s v="06-07-2021"/>
    <s v="07"/>
    <s v="2021"/>
    <x v="24"/>
  </r>
  <r>
    <s v="TKT153801"/>
    <x v="14"/>
    <s v="26-01-2023 21:55:47"/>
    <s v="Service"/>
    <s v="Slow Service"/>
    <s v="CUST71638"/>
    <s v="Resolved"/>
    <d v="2023-01-01T00:00:00"/>
    <d v="1899-12-30T21:55:00"/>
    <s v="26-01-2023"/>
    <d v="1899-12-30T21:55:47"/>
    <s v="-"/>
    <s v="-"/>
    <s v="01-01-2023"/>
    <s v="01"/>
    <s v="2023"/>
    <x v="24"/>
  </r>
  <r>
    <s v="TKT282976"/>
    <x v="33"/>
    <s v="-"/>
    <s v="Technical"/>
    <s v="Network Problem"/>
    <s v="CUST17092"/>
    <s v="In Progress"/>
    <d v="2020-11-11T00:00:00"/>
    <d v="1899-12-30T00:31:00"/>
    <s v="-"/>
    <s v="-"/>
    <s v="-"/>
    <s v="-"/>
    <s v="11-11-2020"/>
    <s v="11"/>
    <s v="2020"/>
    <x v="24"/>
  </r>
  <r>
    <s v="TKT573686"/>
    <x v="18"/>
    <s v="-"/>
    <s v="Account"/>
    <s v="Password Reset"/>
    <s v="CUST67329"/>
    <s v="Open"/>
    <s v="30-05-2020"/>
    <d v="1899-12-30T16:15:53"/>
    <s v="-"/>
    <s v="-"/>
    <s v="-"/>
    <s v="-"/>
    <s v="30-05-2020"/>
    <s v="05"/>
    <s v="2020"/>
    <x v="24"/>
  </r>
  <r>
    <s v="TKT961221"/>
    <x v="31"/>
    <d v="2023-08-10T01:52:00"/>
    <s v="Billing"/>
    <s v="Refund Request"/>
    <s v="CUST26094"/>
    <s v="Resolved"/>
    <s v="19-09-2023"/>
    <d v="1899-12-30T01:52:42"/>
    <d v="2023-08-10T00:00:00"/>
    <d v="1899-12-30T01:52:00"/>
    <s v="-"/>
    <s v="-"/>
    <s v="19-09-2023"/>
    <s v="09"/>
    <s v="2023"/>
    <x v="24"/>
  </r>
  <r>
    <s v="TKT807750"/>
    <x v="27"/>
    <s v="-"/>
    <s v="Account"/>
    <s v="Login Issue"/>
    <s v="CUST41877"/>
    <s v="Open"/>
    <s v="13-08-2023"/>
    <d v="1899-12-30T18:24:25"/>
    <s v="-"/>
    <s v="-"/>
    <s v="-"/>
    <s v="-"/>
    <s v="13-08-2023"/>
    <s v="08"/>
    <s v="2023"/>
    <x v="24"/>
  </r>
  <r>
    <s v="TKT442872"/>
    <x v="18"/>
    <s v="-"/>
    <s v="Account"/>
    <s v="Password Reset"/>
    <s v="CUST88384"/>
    <s v="Open"/>
    <d v="2023-12-03T00:00:00"/>
    <d v="1899-12-30T07:52:00"/>
    <s v="-"/>
    <s v="-"/>
    <s v="-"/>
    <s v="-"/>
    <s v="03-12-2023"/>
    <s v="12"/>
    <s v="2023"/>
    <x v="24"/>
  </r>
  <r>
    <s v="TKT485052"/>
    <x v="15"/>
    <s v="-"/>
    <s v="Account"/>
    <s v="Account Suspension"/>
    <s v="CUST35550"/>
    <s v="Open"/>
    <s v="21-07-2023"/>
    <d v="1899-12-30T00:54:23"/>
    <s v="-"/>
    <s v="-"/>
    <s v="-"/>
    <s v="-"/>
    <s v="21-07-2023"/>
    <s v="07"/>
    <s v="2023"/>
    <x v="24"/>
  </r>
  <r>
    <s v="TKT327094"/>
    <x v="29"/>
    <d v="2020-07-09T09:12:00"/>
    <s v="Service"/>
    <s v="Service Upgrade"/>
    <s v="CUST67116"/>
    <s v="Resolved"/>
    <s v="25-08-2020"/>
    <d v="1899-12-30T09:12:28"/>
    <d v="2020-07-09T00:00:00"/>
    <d v="1899-12-30T09:12:00"/>
    <s v="-"/>
    <s v="-"/>
    <s v="25-08-2020"/>
    <s v="08"/>
    <s v="2020"/>
    <x v="24"/>
  </r>
  <r>
    <s v="TKT737471"/>
    <x v="20"/>
    <s v="-"/>
    <s v="Billing"/>
    <s v="Payment Failure"/>
    <s v="CUST33730"/>
    <s v="Open"/>
    <s v="30-04-2020"/>
    <d v="1899-12-30T00:27:51"/>
    <s v="-"/>
    <s v="-"/>
    <s v="-"/>
    <s v="-"/>
    <s v="30-04-2020"/>
    <s v="04"/>
    <s v="2020"/>
    <x v="24"/>
  </r>
  <r>
    <s v="TKT228164"/>
    <x v="3"/>
    <s v="-"/>
    <s v="Account"/>
    <s v="Account Suspension"/>
    <s v="CUST87168"/>
    <s v="In Progress"/>
    <s v="14-07-2024"/>
    <d v="1899-12-30T05:36:54"/>
    <s v="-"/>
    <s v="-"/>
    <s v="-"/>
    <s v="-"/>
    <s v="14-07-2024"/>
    <s v="07"/>
    <s v="2024"/>
    <x v="24"/>
  </r>
  <r>
    <s v="TKT189191"/>
    <x v="20"/>
    <s v="-"/>
    <s v="Billing"/>
    <s v="Payment Failure"/>
    <s v="CUST36450"/>
    <s v="Open"/>
    <d v="2021-05-12T00:00:00"/>
    <d v="1899-12-30T08:50:00"/>
    <s v="-"/>
    <s v="-"/>
    <s v="-"/>
    <s v="-"/>
    <s v="12-05-2021"/>
    <s v="05"/>
    <s v="2021"/>
    <x v="24"/>
  </r>
  <r>
    <s v="TKT483059"/>
    <x v="10"/>
    <s v="-"/>
    <s v="Account"/>
    <s v="Password Reset"/>
    <s v="CUST31468"/>
    <s v="In Progress"/>
    <s v="20-01-2024"/>
    <d v="1899-12-30T08:18:15"/>
    <s v="-"/>
    <s v="-"/>
    <s v="-"/>
    <s v="-"/>
    <s v="20-01-2024"/>
    <s v="01"/>
    <s v="2024"/>
    <x v="24"/>
  </r>
  <r>
    <s v="TKT774741"/>
    <x v="26"/>
    <s v="-"/>
    <s v="Technical"/>
    <s v="Software Bug"/>
    <s v="CUST89129"/>
    <s v="In Progress"/>
    <d v="2023-11-12T00:00:00"/>
    <d v="1899-12-30T09:50:00"/>
    <s v="-"/>
    <s v="-"/>
    <s v="-"/>
    <s v="-"/>
    <s v="12-11-2023"/>
    <s v="11"/>
    <s v="2023"/>
    <x v="24"/>
  </r>
  <r>
    <s v="TKT608969"/>
    <x v="4"/>
    <s v="-"/>
    <s v="Account"/>
    <s v="Password Reset"/>
    <s v="CUST68650"/>
    <s v="Open"/>
    <s v="29-03-2021"/>
    <d v="1899-12-30T20:04:29"/>
    <s v="-"/>
    <s v="-"/>
    <s v="-"/>
    <s v="-"/>
    <s v="29-03-2021"/>
    <s v="03"/>
    <s v="2021"/>
    <x v="24"/>
  </r>
  <r>
    <s v="TKT261677"/>
    <x v="32"/>
    <s v="-"/>
    <s v="Technical"/>
    <s v="Software Bug"/>
    <s v="CUST34135"/>
    <s v="In Progress"/>
    <s v="19-11-2020"/>
    <d v="1899-12-30T07:43:19"/>
    <s v="-"/>
    <s v="-"/>
    <s v="-"/>
    <s v="-"/>
    <s v="19-11-2020"/>
    <s v="11"/>
    <s v="2020"/>
    <x v="24"/>
  </r>
  <r>
    <s v="TKT312043"/>
    <x v="6"/>
    <d v="2021-10-06T03:11:00"/>
    <s v="Service"/>
    <s v="Service Outage"/>
    <s v="CUST71545"/>
    <s v="Resolved"/>
    <s v="22-05-2021"/>
    <d v="1899-12-30T03:11:39"/>
    <d v="2021-10-06T00:00:00"/>
    <d v="1899-12-30T03:11:00"/>
    <s v="-"/>
    <s v="-"/>
    <s v="22-05-2021"/>
    <s v="05"/>
    <s v="2021"/>
    <x v="24"/>
  </r>
  <r>
    <s v="TKT299828"/>
    <x v="15"/>
    <s v="24-02-2021 21:10:45"/>
    <s v="Account"/>
    <s v="Account Suspension"/>
    <s v="CUST35353"/>
    <s v="Resolved"/>
    <d v="2021-08-02T00:00:00"/>
    <d v="1899-12-30T21:10:00"/>
    <s v="24-02-2021"/>
    <d v="1899-12-30T21:10:45"/>
    <s v="-"/>
    <s v="-"/>
    <s v="02-08-2021"/>
    <s v="08"/>
    <s v="2021"/>
    <x v="24"/>
  </r>
  <r>
    <s v="TKT564710"/>
    <x v="4"/>
    <s v="-"/>
    <s v="Account"/>
    <s v="Password Reset"/>
    <s v="CUST90805"/>
    <s v="In Progress"/>
    <s v="14-04-2024"/>
    <d v="1899-12-30T23:26:24"/>
    <s v="-"/>
    <s v="-"/>
    <s v="-"/>
    <s v="-"/>
    <s v="14-04-2024"/>
    <s v="04"/>
    <s v="2024"/>
    <x v="24"/>
  </r>
  <r>
    <s v="TKT715241"/>
    <x v="3"/>
    <d v="2024-09-05T03:09:00"/>
    <s v="Account"/>
    <s v="Account Suspension"/>
    <s v="CUST48153"/>
    <s v="Resolved"/>
    <d v="2024-10-04T00:00:00"/>
    <d v="1899-12-30T03:09:00"/>
    <d v="2024-09-05T00:00:00"/>
    <d v="1899-12-30T03:09:00"/>
    <s v="-"/>
    <s v="-"/>
    <s v="04-10-2024"/>
    <s v="10"/>
    <s v="2024"/>
    <x v="24"/>
  </r>
  <r>
    <s v="TKT958910"/>
    <x v="30"/>
    <s v="31-07-2021 04:39:48"/>
    <s v="Billing"/>
    <s v="Overcharge"/>
    <s v="CUST14769"/>
    <s v="Resolved"/>
    <s v="16-07-2021"/>
    <d v="1899-12-30T04:39:48"/>
    <s v="31-07-2021"/>
    <d v="1899-12-30T04:39:48"/>
    <s v="-"/>
    <s v="-"/>
    <s v="16-07-2021"/>
    <s v="07"/>
    <s v="2021"/>
    <x v="24"/>
  </r>
  <r>
    <s v="TKT783910"/>
    <x v="20"/>
    <s v="-"/>
    <s v="Billing"/>
    <s v="Payment Failure"/>
    <s v="CUST60295"/>
    <s v="In Progress"/>
    <d v="2023-10-06T00:00:00"/>
    <d v="1899-12-30T06:29:00"/>
    <s v="-"/>
    <s v="-"/>
    <s v="-"/>
    <s v="-"/>
    <s v="06-10-2023"/>
    <s v="10"/>
    <s v="2023"/>
    <x v="24"/>
  </r>
  <r>
    <s v="TKT359627"/>
    <x v="6"/>
    <s v="-"/>
    <s v="Service"/>
    <s v="Service Outage"/>
    <s v="CUST53593"/>
    <s v="In Progress"/>
    <d v="2022-07-04T00:00:00"/>
    <d v="1899-12-30T20:12:00"/>
    <s v="-"/>
    <s v="-"/>
    <s v="-"/>
    <s v="-"/>
    <s v="04-07-2022"/>
    <s v="07"/>
    <s v="2022"/>
    <x v="24"/>
  </r>
  <r>
    <s v="TKT213048"/>
    <x v="22"/>
    <s v="-"/>
    <s v="Account"/>
    <s v="Login Issue"/>
    <s v="CUST25214"/>
    <s v="In Progress"/>
    <s v="25-11-2022"/>
    <d v="1899-12-30T12:36:25"/>
    <s v="-"/>
    <s v="-"/>
    <s v="-"/>
    <s v="-"/>
    <s v="25-11-2022"/>
    <s v="11"/>
    <s v="2022"/>
    <x v="24"/>
  </r>
  <r>
    <s v="TKT775363"/>
    <x v="4"/>
    <d v="2021-11-09T18:56:00"/>
    <s v="Account"/>
    <s v="Password Reset"/>
    <s v="CUST40631"/>
    <s v="Resolved"/>
    <d v="2021-02-09T00:00:00"/>
    <d v="1899-12-30T18:56:00"/>
    <d v="2021-11-09T00:00:00"/>
    <d v="1899-12-30T18:56:00"/>
    <s v="-"/>
    <s v="-"/>
    <s v="09-02-2021"/>
    <s v="02"/>
    <s v="2021"/>
    <x v="24"/>
  </r>
  <r>
    <s v="TKT111190"/>
    <x v="30"/>
    <s v="-"/>
    <s v="Billing"/>
    <s v="Overcharge"/>
    <s v="CUST82726"/>
    <s v="In Progress"/>
    <s v="30-12-2020"/>
    <d v="1899-12-30T20:47:00"/>
    <s v="-"/>
    <s v="-"/>
    <s v="-"/>
    <s v="-"/>
    <s v="30-12-2020"/>
    <s v="12"/>
    <s v="2020"/>
    <x v="24"/>
  </r>
  <r>
    <s v="TKT443501"/>
    <x v="2"/>
    <s v="-"/>
    <s v="Billing"/>
    <s v="Overcharge"/>
    <s v="CUST19470"/>
    <s v="In Progress"/>
    <d v="2020-06-06T00:00:00"/>
    <d v="1899-12-30T05:48:00"/>
    <s v="-"/>
    <s v="-"/>
    <s v="-"/>
    <s v="-"/>
    <s v="06-06-2020"/>
    <s v="06"/>
    <s v="2020"/>
    <x v="24"/>
  </r>
  <r>
    <s v="TKT539867"/>
    <x v="10"/>
    <s v="-"/>
    <s v="Account"/>
    <s v="Password Reset"/>
    <s v="CUST79043"/>
    <s v="In Progress"/>
    <d v="2024-09-09T00:00:00"/>
    <d v="1899-12-30T21:43:00"/>
    <s v="-"/>
    <s v="-"/>
    <s v="-"/>
    <s v="-"/>
    <s v="09-09-2024"/>
    <s v="09"/>
    <s v="2024"/>
    <x v="24"/>
  </r>
  <r>
    <s v="TKT810363"/>
    <x v="23"/>
    <s v="-"/>
    <s v="Service"/>
    <s v="Service Upgrade"/>
    <s v="CUST17098"/>
    <s v="Open"/>
    <s v="31-07-2022"/>
    <d v="1899-12-30T11:10:12"/>
    <s v="-"/>
    <s v="-"/>
    <s v="-"/>
    <s v="-"/>
    <s v="31-07-2022"/>
    <s v="07"/>
    <s v="2022"/>
    <x v="24"/>
  </r>
  <r>
    <s v="TKT193091"/>
    <x v="31"/>
    <s v="-"/>
    <s v="Billing"/>
    <s v="Refund Request"/>
    <s v="CUST97904"/>
    <s v="In Progress"/>
    <d v="2020-10-04T00:00:00"/>
    <d v="1899-12-30T02:07:00"/>
    <s v="-"/>
    <s v="-"/>
    <s v="-"/>
    <s v="-"/>
    <s v="04-10-2020"/>
    <s v="10"/>
    <s v="2020"/>
    <x v="24"/>
  </r>
  <r>
    <s v="TKT755446"/>
    <x v="22"/>
    <s v="-"/>
    <s v="Account"/>
    <s v="Login Issue"/>
    <s v="CUST52513"/>
    <s v="Open"/>
    <d v="2020-10-08T00:00:00"/>
    <d v="1899-12-30T07:47:00"/>
    <s v="-"/>
    <s v="-"/>
    <s v="-"/>
    <s v="-"/>
    <s v="08-10-2020"/>
    <s v="10"/>
    <s v="2020"/>
    <x v="24"/>
  </r>
  <r>
    <s v="TKT753288"/>
    <x v="9"/>
    <d v="2022-06-05T06:37:00"/>
    <s v="Technical"/>
    <s v="Hardware Issue"/>
    <s v="CUST46685"/>
    <s v="Resolved"/>
    <s v="15-04-2022"/>
    <d v="1899-12-30T06:37:16"/>
    <d v="2022-06-05T00:00:00"/>
    <d v="1899-12-30T06:37:00"/>
    <s v="-"/>
    <s v="-"/>
    <s v="15-04-2022"/>
    <s v="04"/>
    <s v="2022"/>
    <x v="24"/>
  </r>
  <r>
    <s v="TKT696489"/>
    <x v="9"/>
    <s v="-"/>
    <s v="Technical"/>
    <s v="Hardware Issue"/>
    <s v="CUST16335"/>
    <s v="In Progress"/>
    <s v="30-10-2021"/>
    <d v="1899-12-30T20:56:36"/>
    <s v="-"/>
    <s v="-"/>
    <s v="-"/>
    <s v="-"/>
    <s v="30-10-2021"/>
    <s v="10"/>
    <s v="2021"/>
    <x v="24"/>
  </r>
  <r>
    <s v="TKT244064"/>
    <x v="1"/>
    <d v="2022-11-05T14:05:00"/>
    <s v="Billing"/>
    <s v="Refund Request"/>
    <s v="CUST64778"/>
    <s v="Resolved"/>
    <s v="16-04-2022"/>
    <d v="1899-12-30T14:05:12"/>
    <d v="2022-11-05T00:00:00"/>
    <d v="1899-12-30T14:05:00"/>
    <s v="-"/>
    <s v="-"/>
    <s v="16-04-2022"/>
    <s v="04"/>
    <s v="2022"/>
    <x v="24"/>
  </r>
  <r>
    <s v="TKT429317"/>
    <x v="10"/>
    <s v="-"/>
    <s v="Account"/>
    <s v="Password Reset"/>
    <s v="CUST78460"/>
    <s v="In Progress"/>
    <s v="13-04-2024"/>
    <d v="1899-12-30T20:34:42"/>
    <s v="-"/>
    <s v="-"/>
    <s v="-"/>
    <s v="-"/>
    <s v="13-04-2024"/>
    <s v="04"/>
    <s v="2024"/>
    <x v="24"/>
  </r>
  <r>
    <s v="TKT659356"/>
    <x v="13"/>
    <d v="2024-05-10T18:22:00"/>
    <s v="Account"/>
    <s v="Account Suspension"/>
    <s v="CUST49186"/>
    <s v="Resolved"/>
    <s v="30-09-2024"/>
    <d v="1899-12-30T18:22:02"/>
    <d v="2024-05-10T00:00:00"/>
    <d v="1899-12-30T18:22:00"/>
    <s v="-"/>
    <s v="-"/>
    <s v="30-09-2024"/>
    <s v="09"/>
    <s v="2024"/>
    <x v="24"/>
  </r>
  <r>
    <s v="TKT113240"/>
    <x v="30"/>
    <d v="2021-06-10T05:39:00"/>
    <s v="Billing"/>
    <s v="Overcharge"/>
    <s v="CUST54968"/>
    <s v="Resolved"/>
    <d v="2021-08-09T00:00:00"/>
    <d v="1899-12-30T05:39:00"/>
    <d v="2021-06-10T00:00:00"/>
    <d v="1899-12-30T05:39:00"/>
    <s v="-"/>
    <s v="-"/>
    <s v="09-08-2021"/>
    <s v="08"/>
    <s v="2021"/>
    <x v="24"/>
  </r>
  <r>
    <s v="TKT810440"/>
    <x v="3"/>
    <d v="2021-08-10T20:45:00"/>
    <s v="Account"/>
    <s v="Account Suspension"/>
    <s v="CUST16345"/>
    <s v="Resolved"/>
    <s v="27-09-2021"/>
    <d v="1899-12-30T20:45:16"/>
    <d v="2021-08-10T00:00:00"/>
    <d v="1899-12-30T20:45:00"/>
    <s v="-"/>
    <s v="-"/>
    <s v="27-09-2021"/>
    <s v="09"/>
    <s v="2021"/>
    <x v="24"/>
  </r>
  <r>
    <s v="TKT354049"/>
    <x v="24"/>
    <s v="23-01-2023 16:30:37"/>
    <s v="Service"/>
    <s v="Service Outage"/>
    <s v="CUST54528"/>
    <s v="Resolved"/>
    <s v="28-12-2022"/>
    <d v="1899-12-30T16:30:37"/>
    <s v="23-01-2023"/>
    <d v="1899-12-30T16:30:37"/>
    <s v="-"/>
    <s v="-"/>
    <s v="28-12-2022"/>
    <s v="12"/>
    <s v="2022"/>
    <x v="24"/>
  </r>
  <r>
    <s v="TKT203193"/>
    <x v="33"/>
    <s v="-"/>
    <s v="Technical"/>
    <s v="Network Problem"/>
    <s v="CUST39101"/>
    <s v="In Progress"/>
    <d v="2024-07-05T00:00:00"/>
    <d v="1899-12-30T19:32:00"/>
    <s v="-"/>
    <s v="-"/>
    <s v="-"/>
    <s v="-"/>
    <s v="05-07-2024"/>
    <s v="07"/>
    <s v="2024"/>
    <x v="24"/>
  </r>
  <r>
    <s v="TKT179242"/>
    <x v="26"/>
    <s v="-"/>
    <s v="Technical"/>
    <s v="Software Bug"/>
    <s v="CUST51272"/>
    <s v="Open"/>
    <s v="27-06-2020"/>
    <d v="1899-12-30T04:37:16"/>
    <s v="-"/>
    <s v="-"/>
    <s v="-"/>
    <s v="-"/>
    <s v="27-06-2020"/>
    <s v="06"/>
    <s v="2020"/>
    <x v="24"/>
  </r>
  <r>
    <s v="TKT326742"/>
    <x v="29"/>
    <s v="-"/>
    <s v="Service"/>
    <s v="Service Upgrade"/>
    <s v="CUST40880"/>
    <s v="In Progress"/>
    <s v="28-05-2020"/>
    <d v="1899-12-30T05:38:02"/>
    <s v="-"/>
    <s v="-"/>
    <s v="-"/>
    <s v="-"/>
    <s v="28-05-2020"/>
    <s v="05"/>
    <s v="2020"/>
    <x v="24"/>
  </r>
  <r>
    <s v="TKT195732"/>
    <x v="11"/>
    <s v="-"/>
    <s v="Billing"/>
    <s v="Overcharge"/>
    <s v="CUST20683"/>
    <s v="In Progress"/>
    <s v="21-12-2020"/>
    <d v="1899-12-30T10:01:38"/>
    <s v="-"/>
    <s v="-"/>
    <s v="-"/>
    <s v="-"/>
    <s v="21-12-2020"/>
    <s v="12"/>
    <s v="2020"/>
    <x v="24"/>
  </r>
  <r>
    <s v="TKT292982"/>
    <x v="0"/>
    <s v="-"/>
    <s v="Service"/>
    <s v="Service Outage"/>
    <s v="CUST70713"/>
    <s v="In Progress"/>
    <s v="22-12-2023"/>
    <d v="1899-12-30T12:57:34"/>
    <s v="-"/>
    <s v="-"/>
    <s v="-"/>
    <s v="-"/>
    <s v="22-12-2023"/>
    <s v="12"/>
    <s v="2023"/>
    <x v="24"/>
  </r>
  <r>
    <s v="TKT687158"/>
    <x v="34"/>
    <s v="-"/>
    <s v="Technical"/>
    <s v="Hardware Issue"/>
    <s v="CUST42334"/>
    <s v="In Progress"/>
    <s v="24-09-2020"/>
    <d v="1899-12-30T19:41:18"/>
    <s v="-"/>
    <s v="-"/>
    <s v="-"/>
    <s v="-"/>
    <s v="24-09-2020"/>
    <s v="09"/>
    <s v="2020"/>
    <x v="24"/>
  </r>
  <r>
    <s v="TKT473819"/>
    <x v="34"/>
    <s v="23-08-2022 06:24:18"/>
    <s v="Technical"/>
    <s v="Hardware Issue"/>
    <s v="CUST76620"/>
    <s v="Resolved"/>
    <s v="20-08-2022"/>
    <d v="1899-12-30T06:24:18"/>
    <s v="23-08-2022"/>
    <d v="1899-12-30T06:24:18"/>
    <s v="-"/>
    <s v="-"/>
    <s v="20-08-2022"/>
    <s v="08"/>
    <s v="2022"/>
    <x v="24"/>
  </r>
  <r>
    <s v="TKT482255"/>
    <x v="6"/>
    <s v="-"/>
    <s v="Service"/>
    <s v="Service Outage"/>
    <s v="CUST49510"/>
    <s v="Open"/>
    <d v="2024-09-07T00:00:00"/>
    <d v="1899-12-30T09:26:00"/>
    <s v="-"/>
    <s v="-"/>
    <s v="-"/>
    <s v="-"/>
    <s v="07-09-2024"/>
    <s v="09"/>
    <s v="2024"/>
    <x v="24"/>
  </r>
  <r>
    <s v="TKT904905"/>
    <x v="27"/>
    <s v="22-09-2020 13:15:01"/>
    <s v="Account"/>
    <s v="Login Issue"/>
    <s v="CUST18620"/>
    <s v="Resolved"/>
    <s v="31-08-2020"/>
    <d v="1899-12-30T13:15:01"/>
    <s v="22-09-2020"/>
    <d v="1899-12-30T13:15:01"/>
    <s v="-"/>
    <s v="-"/>
    <s v="31-08-2020"/>
    <s v="08"/>
    <s v="2020"/>
    <x v="24"/>
  </r>
  <r>
    <s v="TKT556879"/>
    <x v="12"/>
    <s v="-"/>
    <s v="Billing"/>
    <s v="Refund Request"/>
    <s v="CUST21231"/>
    <s v="Open"/>
    <d v="2023-03-11T00:00:00"/>
    <d v="1899-12-30T10:10:00"/>
    <s v="-"/>
    <s v="-"/>
    <s v="-"/>
    <s v="-"/>
    <s v="11-03-2023"/>
    <s v="03"/>
    <s v="2023"/>
    <x v="24"/>
  </r>
  <r>
    <s v="TKT558392"/>
    <x v="13"/>
    <d v="2021-10-05T07:00:00"/>
    <s v="Account"/>
    <s v="Account Suspension"/>
    <s v="CUST14161"/>
    <s v="Resolved"/>
    <d v="2021-11-04T00:00:00"/>
    <d v="1899-12-30T07:00:00"/>
    <d v="2021-10-05T00:00:00"/>
    <d v="1899-12-30T07:00:00"/>
    <s v="-"/>
    <s v="-"/>
    <s v="04-11-2021"/>
    <s v="11"/>
    <s v="2021"/>
    <x v="24"/>
  </r>
  <r>
    <s v="TKT981924"/>
    <x v="25"/>
    <d v="2022-11-03T01:59:00"/>
    <s v="Service"/>
    <s v="Slow Service"/>
    <s v="CUST95128"/>
    <s v="Resolved"/>
    <s v="16-02-2022"/>
    <d v="1899-12-30T01:59:44"/>
    <d v="2022-11-03T00:00:00"/>
    <d v="1899-12-30T01:59:00"/>
    <s v="-"/>
    <s v="-"/>
    <s v="16-02-2022"/>
    <s v="02"/>
    <s v="2022"/>
    <x v="24"/>
  </r>
  <r>
    <s v="TKT410119"/>
    <x v="29"/>
    <s v="-"/>
    <s v="Service"/>
    <s v="Service Upgrade"/>
    <s v="CUST39312"/>
    <s v="In Progress"/>
    <d v="2020-06-07T00:00:00"/>
    <d v="1899-12-30T11:48:00"/>
    <s v="-"/>
    <s v="-"/>
    <s v="-"/>
    <s v="-"/>
    <s v="07-06-2020"/>
    <s v="06"/>
    <s v="2020"/>
    <x v="24"/>
  </r>
  <r>
    <s v="TKT414200"/>
    <x v="23"/>
    <s v="-"/>
    <s v="Service"/>
    <s v="Service Upgrade"/>
    <s v="CUST63452"/>
    <s v="Open"/>
    <s v="27-04-2021"/>
    <d v="1899-12-30T20:26:01"/>
    <s v="-"/>
    <s v="-"/>
    <s v="-"/>
    <s v="-"/>
    <s v="27-04-2021"/>
    <s v="04"/>
    <s v="2021"/>
    <x v="24"/>
  </r>
  <r>
    <s v="TKT358705"/>
    <x v="17"/>
    <s v="-"/>
    <s v="Service"/>
    <s v="Slow Service"/>
    <s v="CUST44997"/>
    <s v="In Progress"/>
    <d v="2022-03-11T00:00:00"/>
    <d v="1899-12-30T20:22:00"/>
    <s v="-"/>
    <s v="-"/>
    <s v="-"/>
    <s v="-"/>
    <s v="11-03-2022"/>
    <s v="03"/>
    <s v="2022"/>
    <x v="24"/>
  </r>
  <r>
    <s v="TKT489580"/>
    <x v="32"/>
    <s v="-"/>
    <s v="Technical"/>
    <s v="Software Bug"/>
    <s v="CUST12310"/>
    <s v="In Progress"/>
    <s v="24-01-2024"/>
    <d v="1899-12-30T04:52:05"/>
    <s v="-"/>
    <s v="-"/>
    <s v="-"/>
    <s v="-"/>
    <s v="24-01-2024"/>
    <s v="01"/>
    <s v="2024"/>
    <x v="24"/>
  </r>
  <r>
    <s v="TKT306927"/>
    <x v="18"/>
    <s v="-"/>
    <s v="Account"/>
    <s v="Password Reset"/>
    <s v="CUST47089"/>
    <s v="In Progress"/>
    <d v="2021-05-02T00:00:00"/>
    <d v="1899-12-30T09:56:00"/>
    <s v="-"/>
    <s v="-"/>
    <s v="-"/>
    <s v="-"/>
    <s v="02-05-2021"/>
    <s v="05"/>
    <s v="2021"/>
    <x v="24"/>
  </r>
  <r>
    <s v="TKT537551"/>
    <x v="6"/>
    <d v="2024-10-12T07:05:00"/>
    <s v="Service"/>
    <s v="Service Outage"/>
    <s v="CUST70992"/>
    <s v="Resolved"/>
    <s v="27-11-2024"/>
    <d v="1899-12-30T07:05:39"/>
    <d v="2024-10-12T00:00:00"/>
    <d v="1899-12-30T07:05:00"/>
    <s v="-"/>
    <s v="-"/>
    <s v="27-11-2024"/>
    <s v="11"/>
    <s v="2024"/>
    <x v="24"/>
  </r>
  <r>
    <s v="TKT404974"/>
    <x v="33"/>
    <d v="2023-11-11T04:46:00"/>
    <s v="Technical"/>
    <s v="Network Problem"/>
    <s v="CUST78014"/>
    <s v="Resolved"/>
    <s v="20-10-2023"/>
    <d v="1899-12-30T04:46:37"/>
    <d v="2023-11-11T00:00:00"/>
    <d v="1899-12-30T04:46:00"/>
    <s v="-"/>
    <s v="-"/>
    <s v="20-10-2023"/>
    <s v="10"/>
    <s v="2023"/>
    <x v="24"/>
  </r>
  <r>
    <s v="TKT768019"/>
    <x v="27"/>
    <s v="-"/>
    <s v="Account"/>
    <s v="Login Issue"/>
    <s v="CUST36921"/>
    <s v="Open"/>
    <s v="27-03-2023"/>
    <d v="1899-12-30T01:36:48"/>
    <s v="-"/>
    <s v="-"/>
    <s v="-"/>
    <s v="-"/>
    <s v="27-03-2023"/>
    <s v="03"/>
    <s v="2023"/>
    <x v="24"/>
  </r>
  <r>
    <s v="TKT400752"/>
    <x v="11"/>
    <s v="15-04-2024 18:26:25"/>
    <s v="Billing"/>
    <s v="Overcharge"/>
    <s v="CUST10331"/>
    <s v="Resolved"/>
    <s v="16-03-2024"/>
    <d v="1899-12-30T18:26:25"/>
    <s v="15-04-2024"/>
    <d v="1899-12-30T18:26:25"/>
    <s v="-"/>
    <s v="-"/>
    <s v="16-03-2024"/>
    <s v="03"/>
    <s v="2024"/>
    <x v="24"/>
  </r>
  <r>
    <s v="TKT819569"/>
    <x v="4"/>
    <d v="2021-08-10T23:23:00"/>
    <s v="Account"/>
    <s v="Password Reset"/>
    <s v="CUST58894"/>
    <s v="Resolved"/>
    <d v="2021-09-09T00:00:00"/>
    <d v="1899-12-30T23:23:00"/>
    <d v="2021-08-10T00:00:00"/>
    <d v="1899-12-30T23:23:00"/>
    <s v="-"/>
    <s v="-"/>
    <s v="09-09-2021"/>
    <s v="09"/>
    <s v="2021"/>
    <x v="24"/>
  </r>
  <r>
    <s v="TKT966925"/>
    <x v="2"/>
    <s v="-"/>
    <s v="Billing"/>
    <s v="Overcharge"/>
    <s v="CUST79291"/>
    <s v="In Progress"/>
    <d v="2020-07-08T00:00:00"/>
    <d v="1899-12-30T03:15:00"/>
    <s v="-"/>
    <s v="-"/>
    <s v="-"/>
    <s v="-"/>
    <s v="08-07-2020"/>
    <s v="07"/>
    <s v="2020"/>
    <x v="24"/>
  </r>
  <r>
    <s v="TKT408470"/>
    <x v="34"/>
    <s v="-"/>
    <s v="Technical"/>
    <s v="Hardware Issue"/>
    <s v="CUST46913"/>
    <s v="Open"/>
    <d v="2020-07-09T00:00:00"/>
    <d v="1899-12-30T01:48:00"/>
    <s v="-"/>
    <s v="-"/>
    <s v="-"/>
    <s v="-"/>
    <s v="09-07-2020"/>
    <s v="07"/>
    <s v="2020"/>
    <x v="24"/>
  </r>
  <r>
    <s v="TKT437380"/>
    <x v="23"/>
    <s v="-"/>
    <s v="Service"/>
    <s v="Service Upgrade"/>
    <s v="CUST53872"/>
    <s v="In Progress"/>
    <d v="2023-06-07T00:00:00"/>
    <d v="1899-12-30T19:10:00"/>
    <s v="-"/>
    <s v="-"/>
    <s v="-"/>
    <s v="-"/>
    <s v="07-06-2023"/>
    <s v="06"/>
    <s v="2023"/>
    <x v="24"/>
  </r>
  <r>
    <s v="TKT368877"/>
    <x v="18"/>
    <s v="16-01-2021 17:41:35"/>
    <s v="Account"/>
    <s v="Password Reset"/>
    <s v="CUST81708"/>
    <s v="Resolved"/>
    <s v="27-12-2020"/>
    <d v="1899-12-30T17:41:35"/>
    <s v="16-01-2021"/>
    <d v="1899-12-30T17:41:35"/>
    <s v="-"/>
    <s v="-"/>
    <s v="27-12-2020"/>
    <s v="12"/>
    <s v="2020"/>
    <x v="24"/>
  </r>
  <r>
    <s v="TKT966414"/>
    <x v="6"/>
    <s v="15-01-2023 14:40:58"/>
    <s v="Service"/>
    <s v="Service Outage"/>
    <s v="CUST68432"/>
    <s v="Resolved"/>
    <s v="30-12-2022"/>
    <d v="1899-12-30T14:40:58"/>
    <s v="15-01-2023"/>
    <d v="1899-12-30T14:40:58"/>
    <s v="-"/>
    <s v="-"/>
    <s v="30-12-2022"/>
    <s v="12"/>
    <s v="2022"/>
    <x v="24"/>
  </r>
  <r>
    <s v="TKT533157"/>
    <x v="16"/>
    <s v="-"/>
    <s v="Account"/>
    <s v="Login Issue"/>
    <s v="CUST21951"/>
    <s v="Open"/>
    <s v="28-11-2021"/>
    <d v="1899-12-30T11:36:35"/>
    <s v="-"/>
    <s v="-"/>
    <s v="-"/>
    <s v="-"/>
    <s v="28-11-2021"/>
    <s v="11"/>
    <s v="2021"/>
    <x v="24"/>
  </r>
  <r>
    <s v="TKT896410"/>
    <x v="8"/>
    <s v="-"/>
    <s v="Technical"/>
    <s v="Network Problem"/>
    <s v="CUST22259"/>
    <s v="Open"/>
    <s v="14-05-2024"/>
    <d v="1899-12-30T17:47:59"/>
    <s v="-"/>
    <s v="-"/>
    <s v="-"/>
    <s v="-"/>
    <s v="14-05-2024"/>
    <s v="05"/>
    <s v="2024"/>
    <x v="24"/>
  </r>
  <r>
    <s v="TKT641719"/>
    <x v="31"/>
    <d v="2021-05-08T20:41:00"/>
    <s v="Billing"/>
    <s v="Refund Request"/>
    <s v="CUST26590"/>
    <s v="Resolved"/>
    <d v="2021-07-07T00:00:00"/>
    <d v="1899-12-30T20:41:00"/>
    <d v="2021-05-08T00:00:00"/>
    <d v="1899-12-30T20:41:00"/>
    <s v="-"/>
    <s v="-"/>
    <s v="07-07-2021"/>
    <s v="07"/>
    <s v="2021"/>
    <x v="24"/>
  </r>
  <r>
    <s v="TKT168150"/>
    <x v="29"/>
    <s v="-"/>
    <s v="Service"/>
    <s v="Service Upgrade"/>
    <s v="CUST60136"/>
    <s v="Open"/>
    <s v="26-09-2020"/>
    <d v="1899-12-30T17:53:30"/>
    <s v="-"/>
    <s v="-"/>
    <s v="-"/>
    <s v="-"/>
    <s v="26-09-2020"/>
    <s v="09"/>
    <s v="2020"/>
    <x v="24"/>
  </r>
  <r>
    <s v="TKT131139"/>
    <x v="8"/>
    <s v="-"/>
    <s v="Technical"/>
    <s v="Network Problem"/>
    <s v="CUST66867"/>
    <s v="In Progress"/>
    <s v="21-12-2023"/>
    <d v="1899-12-30T12:07:03"/>
    <s v="-"/>
    <s v="-"/>
    <s v="-"/>
    <s v="-"/>
    <s v="21-12-2023"/>
    <s v="12"/>
    <s v="2023"/>
    <x v="24"/>
  </r>
  <r>
    <s v="TKT308868"/>
    <x v="16"/>
    <s v="-"/>
    <s v="Account"/>
    <s v="Login Issue"/>
    <s v="CUST84816"/>
    <s v="In Progress"/>
    <s v="29-10-2020"/>
    <d v="1899-12-30T04:18:24"/>
    <s v="-"/>
    <s v="-"/>
    <s v="-"/>
    <s v="-"/>
    <s v="29-10-2020"/>
    <s v="10"/>
    <s v="2020"/>
    <x v="24"/>
  </r>
  <r>
    <s v="TKT904358"/>
    <x v="2"/>
    <s v="20-05-2020 00:27:54"/>
    <s v="Billing"/>
    <s v="Overcharge"/>
    <s v="CUST76606"/>
    <s v="Resolved"/>
    <s v="18-05-2020"/>
    <d v="1899-12-30T00:27:54"/>
    <s v="20-05-2020"/>
    <d v="1899-12-30T00:27:54"/>
    <s v="-"/>
    <s v="-"/>
    <s v="18-05-2020"/>
    <s v="05"/>
    <s v="2020"/>
    <x v="24"/>
  </r>
  <r>
    <s v="TKT142469"/>
    <x v="13"/>
    <s v="-"/>
    <s v="Account"/>
    <s v="Account Suspension"/>
    <s v="CUST26596"/>
    <s v="Open"/>
    <s v="24-02-2020"/>
    <d v="1899-12-30T07:20:53"/>
    <s v="-"/>
    <s v="-"/>
    <s v="-"/>
    <s v="-"/>
    <s v="24-02-2020"/>
    <s v="02"/>
    <s v="2020"/>
    <x v="24"/>
  </r>
  <r>
    <s v="TKT767683"/>
    <x v="1"/>
    <s v="-"/>
    <s v="Billing"/>
    <s v="Refund Request"/>
    <s v="CUST96851"/>
    <s v="In Progress"/>
    <s v="22-02-2024"/>
    <d v="1899-12-30T17:22:05"/>
    <s v="-"/>
    <s v="-"/>
    <s v="-"/>
    <s v="-"/>
    <s v="22-02-2024"/>
    <s v="02"/>
    <s v="2024"/>
    <x v="24"/>
  </r>
  <r>
    <s v="TKT179240"/>
    <x v="15"/>
    <s v="-"/>
    <s v="Account"/>
    <s v="Account Suspension"/>
    <s v="CUST27936"/>
    <s v="Open"/>
    <s v="22-03-2020"/>
    <d v="1899-12-30T13:00:04"/>
    <s v="-"/>
    <s v="-"/>
    <s v="-"/>
    <s v="-"/>
    <s v="22-03-2020"/>
    <s v="03"/>
    <s v="2020"/>
    <x v="24"/>
  </r>
  <r>
    <s v="TKT357825"/>
    <x v="29"/>
    <s v="-"/>
    <s v="Service"/>
    <s v="Service Upgrade"/>
    <s v="CUST93236"/>
    <s v="Open"/>
    <s v="20-01-2020"/>
    <d v="1899-12-30T12:34:18"/>
    <s v="-"/>
    <s v="-"/>
    <s v="-"/>
    <s v="-"/>
    <s v="20-01-2020"/>
    <s v="01"/>
    <s v="2020"/>
    <x v="24"/>
  </r>
  <r>
    <s v="TKT256691"/>
    <x v="3"/>
    <s v="-"/>
    <s v="Account"/>
    <s v="Account Suspension"/>
    <s v="CUST25882"/>
    <s v="In Progress"/>
    <s v="25-12-2021"/>
    <d v="1899-12-30T15:27:46"/>
    <s v="-"/>
    <s v="-"/>
    <s v="-"/>
    <s v="-"/>
    <s v="25-12-2021"/>
    <s v="12"/>
    <s v="2021"/>
    <x v="24"/>
  </r>
  <r>
    <s v="TKT327415"/>
    <x v="25"/>
    <s v="-"/>
    <s v="Service"/>
    <s v="Slow Service"/>
    <s v="CUST22081"/>
    <s v="In Progress"/>
    <d v="2024-09-04T00:00:00"/>
    <d v="1899-12-30T01:55:00"/>
    <s v="-"/>
    <s v="-"/>
    <s v="-"/>
    <s v="-"/>
    <s v="04-09-2024"/>
    <s v="09"/>
    <s v="2024"/>
    <x v="24"/>
  </r>
  <r>
    <s v="TKT133514"/>
    <x v="0"/>
    <d v="2022-12-11T02:19:00"/>
    <s v="Service"/>
    <s v="Service Outage"/>
    <s v="CUST54453"/>
    <s v="Resolved"/>
    <d v="2022-11-11T00:00:00"/>
    <d v="1899-12-30T02:19:00"/>
    <d v="2022-12-11T00:00:00"/>
    <d v="1899-12-30T02:19:00"/>
    <s v="-"/>
    <s v="-"/>
    <s v="11-11-2022"/>
    <s v="11"/>
    <s v="2022"/>
    <x v="24"/>
  </r>
  <r>
    <s v="TKT481514"/>
    <x v="23"/>
    <s v="-"/>
    <s v="Service"/>
    <s v="Service Upgrade"/>
    <s v="CUST13329"/>
    <s v="In Progress"/>
    <s v="15-08-2024"/>
    <d v="1899-12-30T06:17:51"/>
    <s v="-"/>
    <s v="-"/>
    <s v="-"/>
    <s v="-"/>
    <s v="15-08-2024"/>
    <s v="08"/>
    <s v="2024"/>
    <x v="24"/>
  </r>
  <r>
    <s v="TKT482236"/>
    <x v="31"/>
    <s v="-"/>
    <s v="Billing"/>
    <s v="Refund Request"/>
    <s v="CUST17157"/>
    <s v="Open"/>
    <s v="13-01-2022"/>
    <d v="1899-12-30T02:52:27"/>
    <s v="-"/>
    <s v="-"/>
    <s v="-"/>
    <s v="-"/>
    <s v="13-01-2022"/>
    <s v="01"/>
    <s v="2022"/>
    <x v="24"/>
  </r>
  <r>
    <s v="TKT769273"/>
    <x v="3"/>
    <s v="-"/>
    <s v="Account"/>
    <s v="Account Suspension"/>
    <s v="CUST11909"/>
    <s v="In Progress"/>
    <s v="15-02-2021"/>
    <d v="1899-12-30T01:27:19"/>
    <s v="-"/>
    <s v="-"/>
    <s v="-"/>
    <s v="-"/>
    <s v="15-02-2021"/>
    <s v="02"/>
    <s v="2021"/>
    <x v="24"/>
  </r>
  <r>
    <s v="TKT347814"/>
    <x v="26"/>
    <s v="30-03-2022 09:16:43"/>
    <s v="Technical"/>
    <s v="Software Bug"/>
    <s v="CUST92642"/>
    <s v="Resolved"/>
    <d v="2022-12-03T00:00:00"/>
    <d v="1899-12-30T09:16:00"/>
    <s v="30-03-2022"/>
    <d v="1899-12-30T09:16:43"/>
    <s v="-"/>
    <s v="-"/>
    <s v="03-12-2022"/>
    <s v="12"/>
    <s v="2022"/>
    <x v="24"/>
  </r>
  <r>
    <s v="TKT642234"/>
    <x v="7"/>
    <s v="-"/>
    <s v="Technical"/>
    <s v="Software Bug"/>
    <s v="CUST34737"/>
    <s v="In Progress"/>
    <s v="24-11-2021"/>
    <d v="1899-12-30T08:10:02"/>
    <s v="-"/>
    <s v="-"/>
    <s v="-"/>
    <s v="-"/>
    <s v="24-11-2021"/>
    <s v="11"/>
    <s v="2021"/>
    <x v="24"/>
  </r>
  <r>
    <s v="TKT954687"/>
    <x v="3"/>
    <s v="-"/>
    <s v="Account"/>
    <s v="Account Suspension"/>
    <s v="CUST90454"/>
    <s v="Open"/>
    <s v="25-12-2020"/>
    <d v="1899-12-30T02:21:20"/>
    <s v="-"/>
    <s v="-"/>
    <s v="-"/>
    <s v="-"/>
    <s v="25-12-2020"/>
    <s v="12"/>
    <s v="2020"/>
    <x v="24"/>
  </r>
  <r>
    <s v="TKT972047"/>
    <x v="20"/>
    <s v="28-01-2024 03:54:03"/>
    <s v="Billing"/>
    <s v="Payment Failure"/>
    <s v="CUST74417"/>
    <s v="Resolved"/>
    <d v="2024-07-01T00:00:00"/>
    <d v="1899-12-30T03:54:00"/>
    <s v="28-01-2024"/>
    <d v="1899-12-30T03:54:03"/>
    <s v="-"/>
    <s v="-"/>
    <s v="01-07-2024"/>
    <s v="07"/>
    <s v="2024"/>
    <x v="24"/>
  </r>
  <r>
    <s v="TKT413005"/>
    <x v="33"/>
    <s v="28-08-2020 14:01:39"/>
    <s v="Technical"/>
    <s v="Network Problem"/>
    <s v="CUST40794"/>
    <s v="Resolved"/>
    <d v="2020-02-08T00:00:00"/>
    <d v="1899-12-30T14:01:00"/>
    <s v="28-08-2020"/>
    <d v="1899-12-30T14:01:39"/>
    <s v="-"/>
    <s v="-"/>
    <s v="08-02-2020"/>
    <s v="02"/>
    <s v="2020"/>
    <x v="24"/>
  </r>
  <r>
    <s v="TKT798137"/>
    <x v="31"/>
    <s v="-"/>
    <s v="Billing"/>
    <s v="Refund Request"/>
    <s v="CUST16036"/>
    <s v="Open"/>
    <s v="26-09-2024"/>
    <d v="1899-12-30T18:10:40"/>
    <s v="-"/>
    <s v="-"/>
    <s v="-"/>
    <s v="-"/>
    <s v="26-09-2024"/>
    <s v="09"/>
    <s v="2024"/>
    <x v="24"/>
  </r>
  <r>
    <s v="TKT991141"/>
    <x v="31"/>
    <s v="23-10-2022 21:03:04"/>
    <s v="Billing"/>
    <s v="Refund Request"/>
    <s v="CUST62316"/>
    <s v="Resolved"/>
    <s v="23-09-2022"/>
    <d v="1899-12-30T21:03:04"/>
    <s v="23-10-2022"/>
    <d v="1899-12-30T21:03:04"/>
    <s v="-"/>
    <s v="-"/>
    <s v="23-09-2022"/>
    <s v="09"/>
    <s v="2022"/>
    <x v="24"/>
  </r>
  <r>
    <s v="TKT654037"/>
    <x v="25"/>
    <s v="-"/>
    <s v="Service"/>
    <s v="Slow Service"/>
    <s v="CUST31957"/>
    <s v="Open"/>
    <s v="25-12-2024"/>
    <d v="1899-12-30T02:13:05"/>
    <s v="-"/>
    <s v="-"/>
    <s v="-"/>
    <s v="-"/>
    <s v="25-12-2024"/>
    <s v="12"/>
    <s v="2024"/>
    <x v="24"/>
  </r>
  <r>
    <s v="TKT944231"/>
    <x v="1"/>
    <s v="-"/>
    <s v="Billing"/>
    <s v="Refund Request"/>
    <s v="CUST40942"/>
    <s v="Open"/>
    <s v="27-08-2021"/>
    <d v="1899-12-30T08:34:03"/>
    <s v="-"/>
    <s v="-"/>
    <s v="-"/>
    <s v="-"/>
    <s v="27-08-2021"/>
    <s v="08"/>
    <s v="2021"/>
    <x v="24"/>
  </r>
  <r>
    <s v="TKT511005"/>
    <x v="15"/>
    <s v="-"/>
    <s v="Account"/>
    <s v="Account Suspension"/>
    <s v="CUST27936"/>
    <s v="In Progress"/>
    <s v="16-02-2023"/>
    <d v="1899-12-30T17:29:34"/>
    <s v="-"/>
    <s v="-"/>
    <s v="-"/>
    <s v="-"/>
    <s v="16-02-2023"/>
    <s v="02"/>
    <s v="2023"/>
    <x v="24"/>
  </r>
  <r>
    <s v="TKT651367"/>
    <x v="13"/>
    <s v="-"/>
    <s v="Account"/>
    <s v="Account Suspension"/>
    <s v="CUST33775"/>
    <s v="Open"/>
    <d v="2024-10-04T00:00:00"/>
    <d v="1899-12-30T05:19:00"/>
    <s v="-"/>
    <s v="-"/>
    <s v="-"/>
    <s v="-"/>
    <s v="04-10-2024"/>
    <s v="10"/>
    <s v="2024"/>
    <x v="24"/>
  </r>
  <r>
    <s v="TKT625083"/>
    <x v="7"/>
    <s v="-"/>
    <s v="Technical"/>
    <s v="Software Bug"/>
    <s v="CUST54139"/>
    <s v="In Progress"/>
    <d v="2024-08-07T00:00:00"/>
    <d v="1899-12-30T04:58:00"/>
    <s v="-"/>
    <s v="-"/>
    <s v="-"/>
    <s v="-"/>
    <s v="07-08-2024"/>
    <s v="08"/>
    <s v="2024"/>
    <x v="24"/>
  </r>
  <r>
    <s v="TKT722234"/>
    <x v="34"/>
    <s v="29-08-2022 11:30:01"/>
    <s v="Technical"/>
    <s v="Hardware Issue"/>
    <s v="CUST85019"/>
    <s v="Resolved"/>
    <s v="26-08-2022"/>
    <d v="1899-12-30T11:30:01"/>
    <s v="29-08-2022"/>
    <d v="1899-12-30T11:30:01"/>
    <s v="-"/>
    <s v="-"/>
    <s v="26-08-2022"/>
    <s v="08"/>
    <s v="2022"/>
    <x v="24"/>
  </r>
  <r>
    <s v="TKT155200"/>
    <x v="32"/>
    <s v="-"/>
    <s v="Technical"/>
    <s v="Software Bug"/>
    <s v="CUST76218"/>
    <s v="Open"/>
    <s v="20-05-2020"/>
    <d v="1899-12-30T08:43:57"/>
    <s v="-"/>
    <s v="-"/>
    <s v="-"/>
    <s v="-"/>
    <s v="20-05-2020"/>
    <s v="05"/>
    <s v="2020"/>
    <x v="24"/>
  </r>
  <r>
    <s v="TKT114825"/>
    <x v="34"/>
    <d v="2024-07-03T15:42:00"/>
    <s v="Technical"/>
    <s v="Hardware Issue"/>
    <s v="CUST35436"/>
    <s v="Resolved"/>
    <s v="13-02-2024"/>
    <d v="1899-12-30T15:42:54"/>
    <d v="2024-07-03T00:00:00"/>
    <d v="1899-12-30T15:42:00"/>
    <s v="-"/>
    <s v="-"/>
    <s v="13-02-2024"/>
    <s v="02"/>
    <s v="2024"/>
    <x v="24"/>
  </r>
  <r>
    <s v="TKT709686"/>
    <x v="28"/>
    <d v="2020-03-11T17:13:00"/>
    <s v="Billing"/>
    <s v="Payment Failure"/>
    <s v="CUST18354"/>
    <s v="Resolved"/>
    <d v="2020-06-10T00:00:00"/>
    <d v="1899-12-30T17:13:00"/>
    <d v="2020-03-11T00:00:00"/>
    <d v="1899-12-30T17:13:00"/>
    <s v="-"/>
    <s v="-"/>
    <s v="10-06-2020"/>
    <s v="06"/>
    <s v="2020"/>
    <x v="24"/>
  </r>
  <r>
    <s v="TKT450304"/>
    <x v="5"/>
    <s v="-"/>
    <s v="Technical"/>
    <s v="Hardware Issue"/>
    <s v="CUST17626"/>
    <s v="Open"/>
    <s v="14-11-2024"/>
    <d v="1899-12-30T19:05:54"/>
    <s v="-"/>
    <s v="-"/>
    <s v="-"/>
    <s v="-"/>
    <s v="14-11-2024"/>
    <s v="11"/>
    <s v="2024"/>
    <x v="24"/>
  </r>
  <r>
    <s v="TKT906459"/>
    <x v="33"/>
    <s v="-"/>
    <s v="Technical"/>
    <s v="Network Problem"/>
    <s v="CUST40400"/>
    <s v="Open"/>
    <s v="14-03-2022"/>
    <d v="1899-12-30T23:34:58"/>
    <s v="-"/>
    <s v="-"/>
    <s v="-"/>
    <s v="-"/>
    <s v="14-03-2022"/>
    <s v="03"/>
    <s v="2022"/>
    <x v="24"/>
  </r>
  <r>
    <s v="TKT470556"/>
    <x v="24"/>
    <s v="-"/>
    <s v="Service"/>
    <s v="Service Outage"/>
    <s v="CUST20767"/>
    <s v="Open"/>
    <d v="2024-11-01T00:00:00"/>
    <d v="1899-12-30T21:15:00"/>
    <s v="-"/>
    <s v="-"/>
    <s v="-"/>
    <s v="-"/>
    <s v="01-11-2024"/>
    <s v="11"/>
    <s v="2024"/>
    <x v="24"/>
  </r>
  <r>
    <s v="TKT275413"/>
    <x v="7"/>
    <s v="-"/>
    <s v="Technical"/>
    <s v="Software Bug"/>
    <s v="CUST49396"/>
    <s v="Open"/>
    <s v="23-10-2020"/>
    <d v="1899-12-30T03:33:53"/>
    <s v="-"/>
    <s v="-"/>
    <s v="-"/>
    <s v="-"/>
    <s v="23-10-2020"/>
    <s v="10"/>
    <s v="2020"/>
    <x v="24"/>
  </r>
  <r>
    <s v="TKT615072"/>
    <x v="21"/>
    <s v="27-01-2020 22:47:38"/>
    <s v="Technical"/>
    <s v="Network Problem"/>
    <s v="CUST34662"/>
    <s v="Resolved"/>
    <d v="2020-06-01T00:00:00"/>
    <d v="1899-12-30T22:47:00"/>
    <s v="27-01-2020"/>
    <d v="1899-12-30T22:47:38"/>
    <s v="-"/>
    <s v="-"/>
    <s v="01-06-2020"/>
    <s v="06"/>
    <s v="2020"/>
    <x v="24"/>
  </r>
  <r>
    <s v="TKT924413"/>
    <x v="14"/>
    <s v="-"/>
    <s v="Service"/>
    <s v="Slow Service"/>
    <s v="CUST28526"/>
    <s v="In Progress"/>
    <s v="30-07-2023"/>
    <d v="1899-12-30T06:12:29"/>
    <s v="-"/>
    <s v="-"/>
    <s v="-"/>
    <s v="-"/>
    <s v="30-07-2023"/>
    <s v="07"/>
    <s v="2023"/>
    <x v="24"/>
  </r>
  <r>
    <s v="TKT821501"/>
    <x v="34"/>
    <s v="-"/>
    <s v="Technical"/>
    <s v="Hardware Issue"/>
    <s v="CUST67501"/>
    <s v="In Progress"/>
    <d v="2021-08-06T00:00:00"/>
    <d v="1899-12-30T02:07:00"/>
    <s v="-"/>
    <s v="-"/>
    <s v="-"/>
    <s v="-"/>
    <s v="06-08-2021"/>
    <s v="08"/>
    <s v="2021"/>
    <x v="24"/>
  </r>
  <r>
    <s v="TKT613462"/>
    <x v="11"/>
    <s v="-"/>
    <s v="Billing"/>
    <s v="Overcharge"/>
    <s v="CUST97162"/>
    <s v="Open"/>
    <d v="2021-12-10T00:00:00"/>
    <d v="1899-12-30T06:10:00"/>
    <s v="-"/>
    <s v="-"/>
    <s v="-"/>
    <s v="-"/>
    <s v="10-12-2021"/>
    <s v="12"/>
    <s v="2021"/>
    <x v="24"/>
  </r>
  <r>
    <s v="TKT550799"/>
    <x v="32"/>
    <s v="30-09-2024 21:39:41"/>
    <s v="Technical"/>
    <s v="Software Bug"/>
    <s v="CUST69714"/>
    <s v="Resolved"/>
    <d v="2024-03-09T00:00:00"/>
    <d v="1899-12-30T21:39:00"/>
    <s v="30-09-2024"/>
    <d v="1899-12-30T21:39:41"/>
    <s v="-"/>
    <s v="-"/>
    <s v="09-03-2024"/>
    <s v="03"/>
    <s v="2024"/>
    <x v="24"/>
  </r>
  <r>
    <s v="TKT925242"/>
    <x v="2"/>
    <s v="-"/>
    <s v="Billing"/>
    <s v="Overcharge"/>
    <s v="CUST65229"/>
    <s v="In Progress"/>
    <d v="2023-05-01T00:00:00"/>
    <d v="1899-12-30T18:17:00"/>
    <s v="-"/>
    <s v="-"/>
    <s v="-"/>
    <s v="-"/>
    <s v="01-05-2023"/>
    <s v="05"/>
    <s v="2023"/>
    <x v="24"/>
  </r>
  <r>
    <s v="TKT572192"/>
    <x v="10"/>
    <s v="18-04-2024 08:43:11"/>
    <s v="Account"/>
    <s v="Password Reset"/>
    <s v="CUST21795"/>
    <s v="Resolved"/>
    <d v="2024-08-04T00:00:00"/>
    <d v="1899-12-30T08:43:00"/>
    <s v="18-04-2024"/>
    <d v="1899-12-30T08:43:11"/>
    <s v="-"/>
    <s v="-"/>
    <s v="04-08-2024"/>
    <s v="08"/>
    <s v="2024"/>
    <x v="24"/>
  </r>
  <r>
    <s v="TKT128130"/>
    <x v="11"/>
    <d v="2023-10-10T04:47:00"/>
    <s v="Billing"/>
    <s v="Overcharge"/>
    <s v="CUST89985"/>
    <s v="Resolved"/>
    <s v="16-09-2023"/>
    <d v="1899-12-30T04:47:26"/>
    <d v="2023-10-10T00:00:00"/>
    <d v="1899-12-30T04:47:00"/>
    <s v="-"/>
    <s v="-"/>
    <s v="16-09-2023"/>
    <s v="09"/>
    <s v="2023"/>
    <x v="24"/>
  </r>
  <r>
    <s v="TKT290980"/>
    <x v="21"/>
    <d v="2021-10-02T09:11:00"/>
    <s v="Technical"/>
    <s v="Network Problem"/>
    <s v="CUST63391"/>
    <s v="Resolved"/>
    <s v="16-01-2021"/>
    <d v="1899-12-30T09:11:02"/>
    <d v="2021-10-02T00:00:00"/>
    <d v="1899-12-30T09:11:00"/>
    <s v="-"/>
    <s v="-"/>
    <s v="16-01-2021"/>
    <s v="01"/>
    <s v="2021"/>
    <x v="24"/>
  </r>
  <r>
    <s v="TKT874587"/>
    <x v="8"/>
    <s v="-"/>
    <s v="Technical"/>
    <s v="Network Problem"/>
    <s v="CUST33650"/>
    <s v="Open"/>
    <d v="2022-08-07T00:00:00"/>
    <d v="1899-12-30T09:30:00"/>
    <s v="-"/>
    <s v="-"/>
    <s v="-"/>
    <s v="-"/>
    <s v="07-08-2022"/>
    <s v="08"/>
    <s v="2022"/>
    <x v="24"/>
  </r>
  <r>
    <s v="TKT110754"/>
    <x v="20"/>
    <s v="-"/>
    <s v="Billing"/>
    <s v="Payment Failure"/>
    <s v="CUST88683"/>
    <s v="In Progress"/>
    <s v="23-02-2020"/>
    <d v="1899-12-30T18:33:51"/>
    <s v="-"/>
    <s v="-"/>
    <s v="-"/>
    <s v="-"/>
    <s v="23-02-2020"/>
    <s v="02"/>
    <s v="2020"/>
    <x v="24"/>
  </r>
  <r>
    <s v="TKT412234"/>
    <x v="1"/>
    <s v="-"/>
    <s v="Billing"/>
    <s v="Refund Request"/>
    <s v="CUST27080"/>
    <s v="In Progress"/>
    <d v="2022-02-09T00:00:00"/>
    <d v="1899-12-30T16:02:00"/>
    <s v="-"/>
    <s v="-"/>
    <s v="-"/>
    <s v="-"/>
    <s v="09-02-2022"/>
    <s v="02"/>
    <s v="2022"/>
    <x v="24"/>
  </r>
  <r>
    <s v="TKT698274"/>
    <x v="24"/>
    <s v="-"/>
    <s v="Service"/>
    <s v="Service Outage"/>
    <s v="CUST46013"/>
    <s v="In Progress"/>
    <d v="2021-11-08T00:00:00"/>
    <d v="1899-12-30T04:54:00"/>
    <s v="-"/>
    <s v="-"/>
    <s v="-"/>
    <s v="-"/>
    <s v="08-11-2021"/>
    <s v="11"/>
    <s v="2021"/>
    <x v="24"/>
  </r>
  <r>
    <s v="TKT768070"/>
    <x v="14"/>
    <s v="-"/>
    <s v="Service"/>
    <s v="Slow Service"/>
    <s v="CUST75191"/>
    <s v="In Progress"/>
    <s v="14-06-2020"/>
    <d v="1899-12-30T15:02:29"/>
    <s v="-"/>
    <s v="-"/>
    <s v="-"/>
    <s v="-"/>
    <s v="14-06-2020"/>
    <s v="06"/>
    <s v="2020"/>
    <x v="24"/>
  </r>
  <r>
    <s v="TKT435815"/>
    <x v="3"/>
    <s v="-"/>
    <s v="Account"/>
    <s v="Account Suspension"/>
    <s v="CUST35479"/>
    <s v="In Progress"/>
    <s v="23-02-2023"/>
    <d v="1899-12-30T00:13:38"/>
    <s v="-"/>
    <s v="-"/>
    <s v="-"/>
    <s v="-"/>
    <s v="23-02-2023"/>
    <s v="02"/>
    <s v="2023"/>
    <x v="24"/>
  </r>
  <r>
    <s v="TKT303365"/>
    <x v="23"/>
    <s v="-"/>
    <s v="Service"/>
    <s v="Service Upgrade"/>
    <s v="CUST79944"/>
    <s v="In Progress"/>
    <d v="2020-08-12T00:00:00"/>
    <d v="1899-12-30T20:37:00"/>
    <s v="-"/>
    <s v="-"/>
    <s v="-"/>
    <s v="-"/>
    <s v="12-08-2020"/>
    <s v="08"/>
    <s v="2020"/>
    <x v="24"/>
  </r>
  <r>
    <s v="TKT499066"/>
    <x v="25"/>
    <d v="2024-09-07T14:06:00"/>
    <s v="Service"/>
    <s v="Slow Service"/>
    <s v="CUST87789"/>
    <s v="Resolved"/>
    <s v="18-06-2024"/>
    <d v="1899-12-30T14:06:21"/>
    <d v="2024-09-07T00:00:00"/>
    <d v="1899-12-30T14:06:00"/>
    <s v="-"/>
    <s v="-"/>
    <s v="18-06-2024"/>
    <s v="06"/>
    <s v="2024"/>
    <x v="24"/>
  </r>
  <r>
    <s v="TKT748041"/>
    <x v="31"/>
    <s v="-"/>
    <s v="Billing"/>
    <s v="Refund Request"/>
    <s v="CUST25605"/>
    <s v="In Progress"/>
    <d v="2022-08-09T00:00:00"/>
    <d v="1899-12-30T18:31:00"/>
    <s v="-"/>
    <s v="-"/>
    <s v="-"/>
    <s v="-"/>
    <s v="09-08-2022"/>
    <s v="08"/>
    <s v="2022"/>
    <x v="24"/>
  </r>
  <r>
    <s v="TKT447403"/>
    <x v="19"/>
    <d v="2021-09-02T18:38:00"/>
    <s v="Billing"/>
    <s v="Payment Failure"/>
    <s v="CUST72609"/>
    <s v="Resolved"/>
    <d v="2021-07-02T00:00:00"/>
    <d v="1899-12-30T18:38:00"/>
    <d v="2021-09-02T00:00:00"/>
    <d v="1899-12-30T18:38:00"/>
    <s v="-"/>
    <s v="-"/>
    <s v="02-07-2021"/>
    <s v="07"/>
    <s v="2021"/>
    <x v="24"/>
  </r>
  <r>
    <s v="TKT878774"/>
    <x v="19"/>
    <s v="31-03-2020 11:24:32"/>
    <s v="Billing"/>
    <s v="Payment Failure"/>
    <s v="CUST95070"/>
    <s v="Resolved"/>
    <d v="2020-06-03T00:00:00"/>
    <d v="1899-12-30T11:24:00"/>
    <s v="31-03-2020"/>
    <d v="1899-12-30T11:24:32"/>
    <s v="-"/>
    <s v="-"/>
    <s v="03-06-2020"/>
    <s v="06"/>
    <s v="2020"/>
    <x v="24"/>
  </r>
  <r>
    <s v="TKT882105"/>
    <x v="4"/>
    <s v="-"/>
    <s v="Account"/>
    <s v="Password Reset"/>
    <s v="CUST55794"/>
    <s v="Open"/>
    <d v="2020-05-08T00:00:00"/>
    <d v="1899-12-30T04:26:00"/>
    <s v="-"/>
    <s v="-"/>
    <s v="-"/>
    <s v="-"/>
    <s v="08-05-2020"/>
    <s v="05"/>
    <s v="2020"/>
    <x v="24"/>
  </r>
  <r>
    <s v="TKT213392"/>
    <x v="22"/>
    <s v="30-11-2021 07:00:45"/>
    <s v="Account"/>
    <s v="Login Issue"/>
    <s v="CUST51979"/>
    <s v="Resolved"/>
    <s v="17-11-2021"/>
    <d v="1899-12-30T07:00:45"/>
    <s v="30-11-2021"/>
    <d v="1899-12-30T07:00:45"/>
    <s v="-"/>
    <s v="-"/>
    <s v="17-11-2021"/>
    <s v="11"/>
    <s v="2021"/>
    <x v="24"/>
  </r>
  <r>
    <s v="TKT535566"/>
    <x v="30"/>
    <s v="-"/>
    <s v="Billing"/>
    <s v="Overcharge"/>
    <s v="CUST52971"/>
    <s v="In Progress"/>
    <s v="20-09-2023"/>
    <d v="1899-12-30T13:18:24"/>
    <s v="-"/>
    <s v="-"/>
    <s v="-"/>
    <s v="-"/>
    <s v="20-09-2023"/>
    <s v="09"/>
    <s v="2023"/>
    <x v="24"/>
  </r>
  <r>
    <s v="TKT880814"/>
    <x v="17"/>
    <s v="-"/>
    <s v="Service"/>
    <s v="Slow Service"/>
    <s v="CUST42534"/>
    <s v="Open"/>
    <s v="23-06-2022"/>
    <d v="1899-12-30T08:57:21"/>
    <s v="-"/>
    <s v="-"/>
    <s v="-"/>
    <s v="-"/>
    <s v="23-06-2022"/>
    <s v="06"/>
    <s v="2022"/>
    <x v="24"/>
  </r>
  <r>
    <s v="TKT847776"/>
    <x v="35"/>
    <s v="-"/>
    <s v="Service"/>
    <s v="Service Upgrade"/>
    <s v="CUST53812"/>
    <s v="Open"/>
    <d v="2022-12-01T00:00:00"/>
    <d v="1899-12-30T21:11:00"/>
    <s v="-"/>
    <s v="-"/>
    <s v="-"/>
    <s v="-"/>
    <s v="01-12-2022"/>
    <s v="12"/>
    <s v="2022"/>
    <x v="24"/>
  </r>
  <r>
    <s v="TKT251214"/>
    <x v="32"/>
    <s v="13-04-2024 15:20:21"/>
    <s v="Technical"/>
    <s v="Software Bug"/>
    <s v="CUST24790"/>
    <s v="Resolved"/>
    <s v="27-03-2024"/>
    <d v="1899-12-30T15:20:21"/>
    <s v="13-04-2024"/>
    <d v="1899-12-30T15:20:21"/>
    <s v="-"/>
    <s v="-"/>
    <s v="27-03-2024"/>
    <s v="03"/>
    <s v="2024"/>
    <x v="24"/>
  </r>
  <r>
    <s v="TKT864534"/>
    <x v="6"/>
    <s v="-"/>
    <s v="Service"/>
    <s v="Service Outage"/>
    <s v="CUST78825"/>
    <s v="In Progress"/>
    <d v="2021-02-08T00:00:00"/>
    <d v="1899-12-30T07:38:00"/>
    <s v="-"/>
    <s v="-"/>
    <s v="-"/>
    <s v="-"/>
    <s v="08-02-2021"/>
    <s v="02"/>
    <s v="2021"/>
    <x v="24"/>
  </r>
  <r>
    <s v="TKT986193"/>
    <x v="30"/>
    <s v="-"/>
    <s v="Billing"/>
    <s v="Overcharge"/>
    <s v="CUST87635"/>
    <s v="Open"/>
    <s v="15-01-2023"/>
    <d v="1899-12-30T01:45:36"/>
    <s v="-"/>
    <s v="-"/>
    <s v="-"/>
    <s v="-"/>
    <s v="15-01-2023"/>
    <s v="01"/>
    <s v="2023"/>
    <x v="24"/>
  </r>
  <r>
    <s v="TKT272610"/>
    <x v="16"/>
    <s v="-"/>
    <s v="Account"/>
    <s v="Login Issue"/>
    <s v="CUST16563"/>
    <s v="Open"/>
    <d v="2021-06-08T00:00:00"/>
    <d v="1899-12-30T12:27:00"/>
    <s v="-"/>
    <s v="-"/>
    <s v="-"/>
    <s v="-"/>
    <s v="08-06-2021"/>
    <s v="06"/>
    <s v="2021"/>
    <x v="24"/>
  </r>
  <r>
    <s v="TKT444592"/>
    <x v="24"/>
    <d v="2023-05-03T10:57:00"/>
    <s v="Service"/>
    <s v="Service Outage"/>
    <s v="CUST80391"/>
    <s v="Resolved"/>
    <d v="2023-04-03T00:00:00"/>
    <d v="1899-12-30T10:57:00"/>
    <d v="2023-05-03T00:00:00"/>
    <d v="1899-12-30T10:57:00"/>
    <s v="-"/>
    <s v="-"/>
    <s v="03-04-2023"/>
    <s v="04"/>
    <s v="2023"/>
    <x v="24"/>
  </r>
  <r>
    <s v="TKT702102"/>
    <x v="20"/>
    <s v="-"/>
    <s v="Billing"/>
    <s v="Payment Failure"/>
    <s v="CUST64515"/>
    <s v="Open"/>
    <s v="13-09-2021"/>
    <d v="1899-12-30T02:38:50"/>
    <s v="-"/>
    <s v="-"/>
    <s v="-"/>
    <s v="-"/>
    <s v="13-09-2021"/>
    <s v="09"/>
    <s v="2021"/>
    <x v="24"/>
  </r>
  <r>
    <s v="TKT310457"/>
    <x v="7"/>
    <s v="31-10-2021 06:55:05"/>
    <s v="Technical"/>
    <s v="Software Bug"/>
    <s v="CUST83094"/>
    <s v="Resolved"/>
    <s v="29-10-2021"/>
    <d v="1899-12-30T06:55:05"/>
    <s v="31-10-2021"/>
    <d v="1899-12-30T06:55:05"/>
    <s v="-"/>
    <s v="-"/>
    <s v="29-10-2021"/>
    <s v="10"/>
    <s v="2021"/>
    <x v="24"/>
  </r>
  <r>
    <s v="TKT696614"/>
    <x v="12"/>
    <s v="29-06-2022 09:05:02"/>
    <s v="Billing"/>
    <s v="Refund Request"/>
    <s v="CUST94988"/>
    <s v="Resolved"/>
    <d v="2022-10-06T00:00:00"/>
    <d v="1899-12-30T09:05:00"/>
    <s v="29-06-2022"/>
    <d v="1899-12-30T09:05:02"/>
    <s v="-"/>
    <s v="-"/>
    <s v="06-10-2022"/>
    <s v="10"/>
    <s v="2022"/>
    <x v="24"/>
  </r>
  <r>
    <s v="TKT669922"/>
    <x v="24"/>
    <s v="-"/>
    <s v="Service"/>
    <s v="Service Outage"/>
    <s v="CUST17012"/>
    <s v="Open"/>
    <s v="27-01-2022"/>
    <d v="1899-12-30T19:37:35"/>
    <s v="-"/>
    <s v="-"/>
    <s v="-"/>
    <s v="-"/>
    <s v="27-01-2022"/>
    <s v="01"/>
    <s v="2022"/>
    <x v="24"/>
  </r>
  <r>
    <s v="TKT916962"/>
    <x v="3"/>
    <s v="-"/>
    <s v="Account"/>
    <s v="Account Suspension"/>
    <s v="CUST10686"/>
    <s v="Open"/>
    <d v="2022-09-01T00:00:00"/>
    <d v="1899-12-30T07:09:00"/>
    <s v="-"/>
    <s v="-"/>
    <s v="-"/>
    <s v="-"/>
    <s v="01-09-2022"/>
    <s v="09"/>
    <s v="2022"/>
    <x v="24"/>
  </r>
  <r>
    <s v="TKT891110"/>
    <x v="33"/>
    <s v="-"/>
    <s v="Technical"/>
    <s v="Network Problem"/>
    <s v="CUST51018"/>
    <s v="In Progress"/>
    <s v="18-10-2021"/>
    <d v="1899-12-30T02:51:54"/>
    <s v="-"/>
    <s v="-"/>
    <s v="-"/>
    <s v="-"/>
    <s v="18-10-2021"/>
    <s v="10"/>
    <s v="2021"/>
    <x v="24"/>
  </r>
  <r>
    <s v="TKT815570"/>
    <x v="5"/>
    <s v="-"/>
    <s v="Technical"/>
    <s v="Hardware Issue"/>
    <s v="CUST71544"/>
    <s v="In Progress"/>
    <s v="16-01-2022"/>
    <d v="1899-12-30T08:19:37"/>
    <s v="-"/>
    <s v="-"/>
    <s v="-"/>
    <s v="-"/>
    <s v="16-01-2022"/>
    <s v="01"/>
    <s v="2022"/>
    <x v="24"/>
  </r>
  <r>
    <s v="TKT262911"/>
    <x v="1"/>
    <s v="14-10-2021 06:35:50"/>
    <s v="Billing"/>
    <s v="Refund Request"/>
    <s v="CUST44543"/>
    <s v="Resolved"/>
    <d v="2021-03-10T00:00:00"/>
    <d v="1899-12-30T06:35:00"/>
    <s v="14-10-2021"/>
    <d v="1899-12-30T06:35:50"/>
    <s v="-"/>
    <s v="-"/>
    <s v="10-03-2021"/>
    <s v="03"/>
    <s v="2021"/>
    <x v="24"/>
  </r>
  <r>
    <s v="TKT473610"/>
    <x v="19"/>
    <s v="-"/>
    <s v="Billing"/>
    <s v="Payment Failure"/>
    <s v="CUST90501"/>
    <s v="Open"/>
    <s v="26-05-2023"/>
    <d v="1899-12-30T18:50:31"/>
    <s v="-"/>
    <s v="-"/>
    <s v="-"/>
    <s v="-"/>
    <s v="26-05-2023"/>
    <s v="05"/>
    <s v="2023"/>
    <x v="24"/>
  </r>
  <r>
    <s v="TKT203551"/>
    <x v="17"/>
    <s v="-"/>
    <s v="Service"/>
    <s v="Slow Service"/>
    <s v="CUST27973"/>
    <s v="Open"/>
    <d v="2020-12-06T00:00:00"/>
    <d v="1899-12-30T21:27:00"/>
    <s v="-"/>
    <s v="-"/>
    <s v="-"/>
    <s v="-"/>
    <s v="06-12-2020"/>
    <s v="12"/>
    <s v="2020"/>
    <x v="24"/>
  </r>
  <r>
    <s v="TKT217684"/>
    <x v="23"/>
    <d v="2021-02-12T23:42:00"/>
    <s v="Service"/>
    <s v="Service Upgrade"/>
    <s v="CUST50057"/>
    <s v="Resolved"/>
    <d v="2021-11-11T00:00:00"/>
    <d v="1899-12-30T23:42:00"/>
    <d v="2021-02-12T00:00:00"/>
    <d v="1899-12-30T23:42:00"/>
    <s v="-"/>
    <s v="-"/>
    <s v="11-11-2021"/>
    <s v="11"/>
    <s v="2021"/>
    <x v="24"/>
  </r>
  <r>
    <s v="TKT615913"/>
    <x v="10"/>
    <s v="-"/>
    <s v="Account"/>
    <s v="Password Reset"/>
    <s v="CUST57451"/>
    <s v="In Progress"/>
    <d v="2020-02-07T00:00:00"/>
    <d v="1899-12-30T12:49:00"/>
    <s v="-"/>
    <s v="-"/>
    <s v="-"/>
    <s v="-"/>
    <s v="07-02-2020"/>
    <s v="02"/>
    <s v="2020"/>
    <x v="24"/>
  </r>
  <r>
    <s v="TKT310506"/>
    <x v="16"/>
    <d v="2024-06-10T20:16:00"/>
    <s v="Account"/>
    <s v="Login Issue"/>
    <s v="CUST20020"/>
    <s v="Resolved"/>
    <s v="26-09-2024"/>
    <d v="1899-12-30T20:16:48"/>
    <d v="2024-06-10T00:00:00"/>
    <d v="1899-12-30T20:16:00"/>
    <s v="-"/>
    <s v="-"/>
    <s v="26-09-2024"/>
    <s v="09"/>
    <s v="2024"/>
    <x v="24"/>
  </r>
  <r>
    <s v="TKT899541"/>
    <x v="2"/>
    <s v="-"/>
    <s v="Billing"/>
    <s v="Overcharge"/>
    <s v="CUST39193"/>
    <s v="In Progress"/>
    <s v="23-03-2023"/>
    <d v="1899-12-30T12:16:09"/>
    <s v="-"/>
    <s v="-"/>
    <s v="-"/>
    <s v="-"/>
    <s v="23-03-2023"/>
    <s v="03"/>
    <s v="2023"/>
    <x v="24"/>
  </r>
  <r>
    <s v="TKT666538"/>
    <x v="16"/>
    <s v="-"/>
    <s v="Account"/>
    <s v="Login Issue"/>
    <s v="CUST38632"/>
    <s v="Open"/>
    <d v="2020-10-07T00:00:00"/>
    <d v="1899-12-30T08:14:00"/>
    <s v="-"/>
    <s v="-"/>
    <s v="-"/>
    <s v="-"/>
    <s v="07-10-2020"/>
    <s v="10"/>
    <s v="2020"/>
    <x v="24"/>
  </r>
  <r>
    <s v="TKT702449"/>
    <x v="7"/>
    <s v="-"/>
    <s v="Technical"/>
    <s v="Software Bug"/>
    <s v="CUST20566"/>
    <s v="In Progress"/>
    <d v="2022-07-12T00:00:00"/>
    <d v="1899-12-30T18:40:00"/>
    <s v="-"/>
    <s v="-"/>
    <s v="-"/>
    <s v="-"/>
    <s v="12-07-2022"/>
    <s v="07"/>
    <s v="2022"/>
    <x v="24"/>
  </r>
  <r>
    <s v="TKT880623"/>
    <x v="14"/>
    <s v="17-10-2023 05:45:12"/>
    <s v="Service"/>
    <s v="Slow Service"/>
    <s v="CUST77516"/>
    <s v="Resolved"/>
    <d v="2023-05-10T00:00:00"/>
    <d v="1899-12-30T05:45:00"/>
    <s v="17-10-2023"/>
    <d v="1899-12-30T05:45:12"/>
    <s v="-"/>
    <s v="-"/>
    <s v="10-05-2023"/>
    <s v="05"/>
    <s v="2023"/>
    <x v="24"/>
  </r>
  <r>
    <s v="TKT189519"/>
    <x v="19"/>
    <d v="2022-10-09T23:46:00"/>
    <s v="Billing"/>
    <s v="Payment Failure"/>
    <s v="CUST13302"/>
    <s v="Resolved"/>
    <s v="17-08-2022"/>
    <d v="1899-12-30T23:46:50"/>
    <d v="2022-10-09T00:00:00"/>
    <d v="1899-12-30T23:46:00"/>
    <s v="-"/>
    <s v="-"/>
    <s v="17-08-2022"/>
    <s v="08"/>
    <s v="2022"/>
    <x v="24"/>
  </r>
  <r>
    <s v="TKT625193"/>
    <x v="0"/>
    <d v="2022-01-07T07:47:00"/>
    <s v="Service"/>
    <s v="Service Outage"/>
    <s v="CUST40684"/>
    <s v="Resolved"/>
    <d v="2022-04-06T00:00:00"/>
    <d v="1899-12-30T07:47:00"/>
    <d v="2022-01-07T00:00:00"/>
    <d v="1899-12-30T07:47:00"/>
    <s v="-"/>
    <s v="-"/>
    <s v="06-04-2022"/>
    <s v="04"/>
    <s v="2022"/>
    <x v="24"/>
  </r>
  <r>
    <s v="TKT381334"/>
    <x v="13"/>
    <s v="28-03-2021 13:45:00"/>
    <s v="Account"/>
    <s v="Account Suspension"/>
    <s v="CUST94992"/>
    <s v="Resolved"/>
    <s v="18-03-2021"/>
    <d v="1899-12-30T13:45:00"/>
    <s v="28-03-2021"/>
    <d v="1899-12-30T13:45:00"/>
    <s v="-"/>
    <s v="-"/>
    <s v="18-03-2021"/>
    <s v="03"/>
    <s v="2021"/>
    <x v="24"/>
  </r>
  <r>
    <s v="TKT927660"/>
    <x v="16"/>
    <d v="2024-11-07T23:28:00"/>
    <s v="Account"/>
    <s v="Login Issue"/>
    <s v="CUST58783"/>
    <s v="Resolved"/>
    <s v="29-06-2024"/>
    <d v="1899-12-30T23:28:24"/>
    <d v="2024-11-07T00:00:00"/>
    <d v="1899-12-30T23:28:00"/>
    <s v="-"/>
    <s v="-"/>
    <s v="29-06-2024"/>
    <s v="06"/>
    <s v="2024"/>
    <x v="24"/>
  </r>
  <r>
    <s v="TKT551194"/>
    <x v="9"/>
    <s v="-"/>
    <s v="Technical"/>
    <s v="Hardware Issue"/>
    <s v="CUST92496"/>
    <s v="In Progress"/>
    <s v="28-04-2023"/>
    <d v="1899-12-30T19:12:31"/>
    <s v="-"/>
    <s v="-"/>
    <s v="-"/>
    <s v="-"/>
    <s v="28-04-2023"/>
    <s v="04"/>
    <s v="2023"/>
    <x v="24"/>
  </r>
  <r>
    <s v="TKT425086"/>
    <x v="1"/>
    <s v="19-03-2023 16:41:51"/>
    <s v="Billing"/>
    <s v="Refund Request"/>
    <s v="CUST91871"/>
    <s v="Resolved"/>
    <d v="2023-01-03T00:00:00"/>
    <d v="1899-12-30T16:41:00"/>
    <s v="19-03-2023"/>
    <d v="1899-12-30T16:41:51"/>
    <s v="-"/>
    <s v="-"/>
    <s v="03-01-2023"/>
    <s v="01"/>
    <s v="2023"/>
    <x v="24"/>
  </r>
  <r>
    <s v="TKT812964"/>
    <x v="17"/>
    <s v="-"/>
    <s v="Service"/>
    <s v="Slow Service"/>
    <s v="CUST53696"/>
    <s v="In Progress"/>
    <s v="25-08-2024"/>
    <d v="1899-12-30T00:36:03"/>
    <s v="-"/>
    <s v="-"/>
    <s v="-"/>
    <s v="-"/>
    <s v="25-08-2024"/>
    <s v="08"/>
    <s v="2024"/>
    <x v="24"/>
  </r>
  <r>
    <s v="TKT607772"/>
    <x v="16"/>
    <s v="-"/>
    <s v="Account"/>
    <s v="Login Issue"/>
    <s v="CUST81521"/>
    <s v="Open"/>
    <s v="30-10-2024"/>
    <d v="1899-12-30T23:28:17"/>
    <s v="-"/>
    <s v="-"/>
    <s v="-"/>
    <s v="-"/>
    <s v="30-10-2024"/>
    <s v="10"/>
    <s v="2024"/>
    <x v="24"/>
  </r>
  <r>
    <s v="TKT446788"/>
    <x v="31"/>
    <s v="20-06-2024 18:20:32"/>
    <s v="Billing"/>
    <s v="Refund Request"/>
    <s v="CUST63636"/>
    <s v="Resolved"/>
    <s v="30-05-2024"/>
    <d v="1899-12-30T18:20:32"/>
    <s v="20-06-2024"/>
    <d v="1899-12-30T18:20:32"/>
    <s v="-"/>
    <s v="-"/>
    <s v="30-05-2024"/>
    <s v="05"/>
    <s v="2024"/>
    <x v="24"/>
  </r>
  <r>
    <s v="TKT947039"/>
    <x v="28"/>
    <s v="-"/>
    <s v="Billing"/>
    <s v="Payment Failure"/>
    <s v="CUST30582"/>
    <s v="In Progress"/>
    <d v="2020-03-06T00:00:00"/>
    <d v="1899-12-30T13:10:00"/>
    <s v="-"/>
    <s v="-"/>
    <s v="-"/>
    <s v="-"/>
    <s v="06-03-2020"/>
    <s v="03"/>
    <s v="2020"/>
    <x v="24"/>
  </r>
  <r>
    <s v="TKT599205"/>
    <x v="30"/>
    <s v="21-07-2024 06:18:41"/>
    <s v="Billing"/>
    <s v="Overcharge"/>
    <s v="CUST43274"/>
    <s v="Resolved"/>
    <d v="2024-10-07T00:00:00"/>
    <d v="1899-12-30T06:18:00"/>
    <s v="21-07-2024"/>
    <d v="1899-12-30T06:18:41"/>
    <s v="-"/>
    <s v="-"/>
    <s v="07-10-2024"/>
    <s v="10"/>
    <s v="2024"/>
    <x v="24"/>
  </r>
  <r>
    <s v="TKT614663"/>
    <x v="27"/>
    <s v="26-12-2024 20:56:22"/>
    <s v="Account"/>
    <s v="Login Issue"/>
    <s v="CUST23296"/>
    <s v="Resolved"/>
    <s v="23-12-2024"/>
    <d v="1899-12-30T20:56:22"/>
    <s v="26-12-2024"/>
    <d v="1899-12-30T20:56:22"/>
    <s v="-"/>
    <s v="-"/>
    <s v="23-12-2024"/>
    <s v="12"/>
    <s v="2024"/>
    <x v="24"/>
  </r>
  <r>
    <s v="TKT674786"/>
    <x v="34"/>
    <s v="-"/>
    <s v="Technical"/>
    <s v="Hardware Issue"/>
    <s v="CUST26239"/>
    <s v="In Progress"/>
    <s v="20-05-2023"/>
    <d v="1899-12-30T20:53:35"/>
    <s v="-"/>
    <s v="-"/>
    <s v="-"/>
    <s v="-"/>
    <s v="20-05-2023"/>
    <s v="05"/>
    <s v="2023"/>
    <x v="24"/>
  </r>
  <r>
    <s v="TKT876764"/>
    <x v="3"/>
    <s v="15-10-2023 07:13:08"/>
    <s v="Account"/>
    <s v="Account Suspension"/>
    <s v="CUST91992"/>
    <s v="Resolved"/>
    <d v="2023-11-10T00:00:00"/>
    <d v="1899-12-30T07:13:00"/>
    <s v="15-10-2023"/>
    <d v="1899-12-30T07:13:08"/>
    <s v="-"/>
    <s v="-"/>
    <s v="10-11-2023"/>
    <s v="11"/>
    <s v="2023"/>
    <x v="24"/>
  </r>
  <r>
    <s v="TKT739576"/>
    <x v="24"/>
    <s v="26-02-2023 15:20:08"/>
    <s v="Service"/>
    <s v="Service Outage"/>
    <s v="CUST30082"/>
    <s v="Resolved"/>
    <s v="25-02-2023"/>
    <d v="1899-12-30T15:20:08"/>
    <s v="26-02-2023"/>
    <d v="1899-12-30T15:20:08"/>
    <s v="-"/>
    <s v="-"/>
    <s v="25-02-2023"/>
    <s v="02"/>
    <s v="2023"/>
    <x v="24"/>
  </r>
  <r>
    <s v="TKT596454"/>
    <x v="10"/>
    <s v="-"/>
    <s v="Account"/>
    <s v="Password Reset"/>
    <s v="CUST42649"/>
    <s v="Open"/>
    <d v="2021-05-10T00:00:00"/>
    <d v="1899-12-30T17:31:00"/>
    <s v="-"/>
    <s v="-"/>
    <s v="-"/>
    <s v="-"/>
    <s v="10-05-2021"/>
    <s v="05"/>
    <s v="2021"/>
    <x v="24"/>
  </r>
  <r>
    <s v="TKT546900"/>
    <x v="4"/>
    <d v="2021-01-07T06:01:00"/>
    <s v="Account"/>
    <s v="Password Reset"/>
    <s v="CUST51824"/>
    <s v="Resolved"/>
    <s v="26-06-2021"/>
    <d v="1899-12-30T06:01:59"/>
    <d v="2021-01-07T00:00:00"/>
    <d v="1899-12-30T06:01:00"/>
    <s v="-"/>
    <s v="-"/>
    <s v="26-06-2021"/>
    <s v="06"/>
    <s v="2021"/>
    <x v="24"/>
  </r>
  <r>
    <s v="TKT554948"/>
    <x v="16"/>
    <s v="19-07-2023 22:55:11"/>
    <s v="Account"/>
    <s v="Login Issue"/>
    <s v="CUST39661"/>
    <s v="Resolved"/>
    <s v="28-06-2023"/>
    <d v="1899-12-30T22:55:11"/>
    <s v="19-07-2023"/>
    <d v="1899-12-30T22:55:11"/>
    <s v="-"/>
    <s v="-"/>
    <s v="28-06-2023"/>
    <s v="06"/>
    <s v="2023"/>
    <x v="24"/>
  </r>
  <r>
    <s v="TKT395127"/>
    <x v="34"/>
    <s v="18-04-2021 02:08:30"/>
    <s v="Technical"/>
    <s v="Hardware Issue"/>
    <s v="CUST54593"/>
    <s v="Resolved"/>
    <d v="2021-06-04T00:00:00"/>
    <d v="1899-12-30T02:08:00"/>
    <s v="18-04-2021"/>
    <d v="1899-12-30T02:08:30"/>
    <s v="-"/>
    <s v="-"/>
    <s v="04-06-2021"/>
    <s v="06"/>
    <s v="2021"/>
    <x v="24"/>
  </r>
  <r>
    <s v="TKT984539"/>
    <x v="27"/>
    <s v="-"/>
    <s v="Account"/>
    <s v="Login Issue"/>
    <s v="CUST82383"/>
    <s v="Open"/>
    <s v="21-03-2021"/>
    <d v="1899-12-30T05:21:48"/>
    <s v="-"/>
    <s v="-"/>
    <s v="-"/>
    <s v="-"/>
    <s v="21-03-2021"/>
    <s v="03"/>
    <s v="2021"/>
    <x v="24"/>
  </r>
  <r>
    <s v="TKT699673"/>
    <x v="26"/>
    <d v="2023-07-11T01:53:00"/>
    <s v="Technical"/>
    <s v="Software Bug"/>
    <s v="CUST66695"/>
    <s v="Resolved"/>
    <s v="14-10-2023"/>
    <d v="1899-12-30T01:53:45"/>
    <d v="2023-07-11T00:00:00"/>
    <d v="1899-12-30T01:53:00"/>
    <s v="-"/>
    <s v="-"/>
    <s v="14-10-2023"/>
    <s v="10"/>
    <s v="2023"/>
    <x v="24"/>
  </r>
  <r>
    <s v="TKT554612"/>
    <x v="32"/>
    <s v="-"/>
    <s v="Technical"/>
    <s v="Software Bug"/>
    <s v="CUST74086"/>
    <s v="Open"/>
    <d v="2024-08-10T00:00:00"/>
    <d v="1899-12-30T15:35:00"/>
    <s v="-"/>
    <s v="-"/>
    <s v="-"/>
    <s v="-"/>
    <s v="10-08-2024"/>
    <s v="08"/>
    <s v="2024"/>
    <x v="24"/>
  </r>
  <r>
    <s v="TKT159519"/>
    <x v="22"/>
    <s v="-"/>
    <s v="Account"/>
    <s v="Login Issue"/>
    <s v="CUST54186"/>
    <s v="In Progress"/>
    <d v="2021-10-12T00:00:00"/>
    <d v="1899-12-30T04:53:00"/>
    <s v="-"/>
    <s v="-"/>
    <s v="-"/>
    <s v="-"/>
    <s v="12-10-2021"/>
    <s v="10"/>
    <s v="2021"/>
    <x v="24"/>
  </r>
  <r>
    <s v="TKT199793"/>
    <x v="11"/>
    <s v="24-12-2023 19:36:27"/>
    <s v="Billing"/>
    <s v="Overcharge"/>
    <s v="CUST83839"/>
    <s v="Resolved"/>
    <s v="22-12-2023"/>
    <d v="1899-12-30T19:36:27"/>
    <s v="24-12-2023"/>
    <d v="1899-12-30T19:36:27"/>
    <s v="-"/>
    <s v="-"/>
    <s v="22-12-2023"/>
    <s v="12"/>
    <s v="2023"/>
    <x v="24"/>
  </r>
  <r>
    <s v="TKT884955"/>
    <x v="1"/>
    <d v="2024-11-11T02:39:00"/>
    <s v="Billing"/>
    <s v="Refund Request"/>
    <s v="CUST60302"/>
    <s v="Resolved"/>
    <d v="2024-10-11T00:00:00"/>
    <d v="1899-12-30T02:39:00"/>
    <d v="2024-11-11T00:00:00"/>
    <d v="1899-12-30T02:39:00"/>
    <s v="-"/>
    <s v="-"/>
    <s v="11-10-2024"/>
    <s v="10"/>
    <s v="2024"/>
    <x v="24"/>
  </r>
  <r>
    <s v="TKT652631"/>
    <x v="16"/>
    <s v="-"/>
    <s v="Account"/>
    <s v="Login Issue"/>
    <s v="CUST32023"/>
    <s v="In Progress"/>
    <s v="19-04-2023"/>
    <d v="1899-12-30T07:56:19"/>
    <s v="-"/>
    <s v="-"/>
    <s v="-"/>
    <s v="-"/>
    <s v="19-04-2023"/>
    <s v="04"/>
    <s v="2023"/>
    <x v="24"/>
  </r>
  <r>
    <s v="TKT654258"/>
    <x v="1"/>
    <s v="-"/>
    <s v="Billing"/>
    <s v="Refund Request"/>
    <s v="CUST86128"/>
    <s v="In Progress"/>
    <s v="30-07-2021"/>
    <d v="1899-12-30T01:58:31"/>
    <s v="-"/>
    <s v="-"/>
    <s v="-"/>
    <s v="-"/>
    <s v="30-07-2021"/>
    <s v="07"/>
    <s v="2021"/>
    <x v="24"/>
  </r>
  <r>
    <s v="TKT484017"/>
    <x v="10"/>
    <d v="2020-07-03T15:18:00"/>
    <s v="Account"/>
    <s v="Password Reset"/>
    <s v="CUST97876"/>
    <s v="Resolved"/>
    <s v="14-02-2020"/>
    <d v="1899-12-30T15:18:14"/>
    <d v="2020-07-03T00:00:00"/>
    <d v="1899-12-30T15:18:00"/>
    <s v="-"/>
    <s v="-"/>
    <s v="14-02-2020"/>
    <s v="02"/>
    <s v="2020"/>
    <x v="24"/>
  </r>
  <r>
    <s v="TKT931567"/>
    <x v="4"/>
    <s v="-"/>
    <s v="Account"/>
    <s v="Password Reset"/>
    <s v="CUST18822"/>
    <s v="In Progress"/>
    <s v="13-06-2023"/>
    <d v="1899-12-30T19:56:21"/>
    <s v="-"/>
    <s v="-"/>
    <s v="-"/>
    <s v="-"/>
    <s v="13-06-2023"/>
    <s v="06"/>
    <s v="2023"/>
    <x v="24"/>
  </r>
  <r>
    <s v="TKT843497"/>
    <x v="28"/>
    <s v="-"/>
    <s v="Billing"/>
    <s v="Payment Failure"/>
    <s v="CUST89153"/>
    <s v="Open"/>
    <d v="2022-11-06T00:00:00"/>
    <d v="1899-12-30T13:15:00"/>
    <s v="-"/>
    <s v="-"/>
    <s v="-"/>
    <s v="-"/>
    <s v="06-11-2022"/>
    <s v="11"/>
    <s v="2022"/>
    <x v="24"/>
  </r>
  <r>
    <s v="TKT552380"/>
    <x v="29"/>
    <s v="-"/>
    <s v="Service"/>
    <s v="Service Upgrade"/>
    <s v="CUST40503"/>
    <s v="Open"/>
    <d v="2024-02-11T00:00:00"/>
    <d v="1899-12-30T13:55:00"/>
    <s v="-"/>
    <s v="-"/>
    <s v="-"/>
    <s v="-"/>
    <s v="11-02-2024"/>
    <s v="02"/>
    <s v="2024"/>
    <x v="24"/>
  </r>
  <r>
    <s v="TKT676795"/>
    <x v="26"/>
    <s v="-"/>
    <s v="Technical"/>
    <s v="Software Bug"/>
    <s v="CUST68318"/>
    <s v="Open"/>
    <d v="2020-10-04T00:00:00"/>
    <d v="1899-12-30T00:52:00"/>
    <s v="-"/>
    <s v="-"/>
    <s v="-"/>
    <s v="-"/>
    <s v="04-10-2020"/>
    <s v="10"/>
    <s v="2020"/>
    <x v="24"/>
  </r>
  <r>
    <s v="TKT724237"/>
    <x v="19"/>
    <s v="-"/>
    <s v="Billing"/>
    <s v="Payment Failure"/>
    <s v="CUST22558"/>
    <s v="In Progress"/>
    <s v="26-06-2021"/>
    <d v="1899-12-30T13:25:15"/>
    <s v="-"/>
    <s v="-"/>
    <s v="-"/>
    <s v="-"/>
    <s v="26-06-2021"/>
    <s v="06"/>
    <s v="2021"/>
    <x v="24"/>
  </r>
  <r>
    <s v="TKT944430"/>
    <x v="2"/>
    <s v="27-09-2022 12:23:07"/>
    <s v="Billing"/>
    <s v="Overcharge"/>
    <s v="CUST26577"/>
    <s v="Resolved"/>
    <s v="16-09-2022"/>
    <d v="1899-12-30T12:23:07"/>
    <s v="27-09-2022"/>
    <d v="1899-12-30T12:23:07"/>
    <s v="-"/>
    <s v="-"/>
    <s v="16-09-2022"/>
    <s v="09"/>
    <s v="2022"/>
    <x v="24"/>
  </r>
  <r>
    <s v="TKT437292"/>
    <x v="23"/>
    <s v="-"/>
    <s v="Service"/>
    <s v="Service Upgrade"/>
    <s v="CUST66541"/>
    <s v="In Progress"/>
    <d v="2021-05-06T00:00:00"/>
    <d v="1899-12-30T20:27:00"/>
    <s v="-"/>
    <s v="-"/>
    <s v="-"/>
    <s v="-"/>
    <s v="06-05-2021"/>
    <s v="05"/>
    <s v="2021"/>
    <x v="24"/>
  </r>
  <r>
    <s v="TKT277620"/>
    <x v="27"/>
    <s v="26-12-2022 21:34:31"/>
    <s v="Account"/>
    <s v="Login Issue"/>
    <s v="CUST64711"/>
    <s v="Resolved"/>
    <s v="16-12-2022"/>
    <d v="1899-12-30T21:34:31"/>
    <s v="26-12-2022"/>
    <d v="1899-12-30T21:34:31"/>
    <s v="-"/>
    <s v="-"/>
    <s v="16-12-2022"/>
    <s v="12"/>
    <s v="2022"/>
    <x v="24"/>
  </r>
  <r>
    <s v="TKT151390"/>
    <x v="7"/>
    <s v="-"/>
    <s v="Technical"/>
    <s v="Software Bug"/>
    <s v="CUST80222"/>
    <s v="Open"/>
    <s v="16-10-2024"/>
    <d v="1899-12-30T21:01:05"/>
    <s v="-"/>
    <s v="-"/>
    <s v="-"/>
    <s v="-"/>
    <s v="16-10-2024"/>
    <s v="10"/>
    <s v="2024"/>
    <x v="24"/>
  </r>
  <r>
    <s v="TKT880865"/>
    <x v="18"/>
    <s v="23-04-2021 01:32:37"/>
    <s v="Account"/>
    <s v="Password Reset"/>
    <s v="CUST31615"/>
    <s v="Resolved"/>
    <s v="18-04-2021"/>
    <d v="1899-12-30T01:32:37"/>
    <s v="23-04-2021"/>
    <d v="1899-12-30T01:32:37"/>
    <s v="-"/>
    <s v="-"/>
    <s v="18-04-2021"/>
    <s v="04"/>
    <s v="2021"/>
    <x v="24"/>
  </r>
  <r>
    <s v="TKT729341"/>
    <x v="19"/>
    <s v="29-04-2024 20:17:14"/>
    <s v="Billing"/>
    <s v="Payment Failure"/>
    <s v="CUST48652"/>
    <s v="Resolved"/>
    <d v="2024-04-04T00:00:00"/>
    <d v="1899-12-30T20:17:00"/>
    <s v="29-04-2024"/>
    <d v="1899-12-30T20:17:14"/>
    <s v="-"/>
    <s v="-"/>
    <s v="04-04-2024"/>
    <s v="04"/>
    <s v="2024"/>
    <x v="24"/>
  </r>
  <r>
    <s v="TKT284113"/>
    <x v="1"/>
    <s v="-"/>
    <s v="Billing"/>
    <s v="Refund Request"/>
    <s v="CUST32309"/>
    <s v="In Progress"/>
    <s v="17-06-2021"/>
    <d v="1899-12-30T16:06:42"/>
    <s v="-"/>
    <s v="-"/>
    <s v="-"/>
    <s v="-"/>
    <s v="17-06-2021"/>
    <s v="06"/>
    <s v="2021"/>
    <x v="24"/>
  </r>
  <r>
    <s v="TKT794848"/>
    <x v="34"/>
    <s v="17-01-2025 20:01:10"/>
    <s v="Technical"/>
    <s v="Hardware Issue"/>
    <s v="CUST68394"/>
    <s v="Resolved"/>
    <s v="31-12-2024"/>
    <d v="1899-12-30T20:01:10"/>
    <s v="17-01-2025"/>
    <d v="1899-12-30T20:01:10"/>
    <s v="-"/>
    <s v="-"/>
    <s v="31-12-2024"/>
    <s v="12"/>
    <s v="2024"/>
    <x v="24"/>
  </r>
  <r>
    <s v="TKT399854"/>
    <x v="17"/>
    <s v="30-12-2023 17:45:03"/>
    <s v="Service"/>
    <s v="Slow Service"/>
    <s v="CUST21075"/>
    <s v="Resolved"/>
    <s v="30-11-2023"/>
    <d v="1899-12-30T17:45:03"/>
    <s v="30-12-2023"/>
    <d v="1899-12-30T17:45:03"/>
    <s v="-"/>
    <s v="-"/>
    <s v="30-11-2023"/>
    <s v="11"/>
    <s v="2023"/>
    <x v="24"/>
  </r>
  <r>
    <s v="TKT716004"/>
    <x v="16"/>
    <s v="-"/>
    <s v="Account"/>
    <s v="Login Issue"/>
    <s v="CUST30093"/>
    <s v="In Progress"/>
    <s v="17-06-2021"/>
    <d v="1899-12-30T04:44:56"/>
    <s v="-"/>
    <s v="-"/>
    <s v="-"/>
    <s v="-"/>
    <s v="17-06-2021"/>
    <s v="06"/>
    <s v="2021"/>
    <x v="24"/>
  </r>
  <r>
    <s v="TKT485717"/>
    <x v="18"/>
    <s v="-"/>
    <s v="Account"/>
    <s v="Password Reset"/>
    <s v="CUST81068"/>
    <s v="In Progress"/>
    <s v="30-03-2022"/>
    <d v="1899-12-30T00:08:54"/>
    <s v="-"/>
    <s v="-"/>
    <s v="-"/>
    <s v="-"/>
    <s v="30-03-2022"/>
    <s v="03"/>
    <s v="2022"/>
    <x v="24"/>
  </r>
  <r>
    <s v="TKT786148"/>
    <x v="17"/>
    <s v="-"/>
    <s v="Service"/>
    <s v="Slow Service"/>
    <s v="CUST33471"/>
    <s v="Open"/>
    <d v="2020-07-04T00:00:00"/>
    <d v="1899-12-30T21:10:00"/>
    <s v="-"/>
    <s v="-"/>
    <s v="-"/>
    <s v="-"/>
    <s v="04-07-2020"/>
    <s v="07"/>
    <s v="2020"/>
    <x v="24"/>
  </r>
  <r>
    <s v="TKT692443"/>
    <x v="29"/>
    <s v="-"/>
    <s v="Service"/>
    <s v="Service Upgrade"/>
    <s v="CUST78512"/>
    <s v="Open"/>
    <d v="2022-02-08T00:00:00"/>
    <d v="1899-12-30T09:41:00"/>
    <s v="-"/>
    <s v="-"/>
    <s v="-"/>
    <s v="-"/>
    <s v="08-02-2022"/>
    <s v="02"/>
    <s v="2022"/>
    <x v="24"/>
  </r>
  <r>
    <s v="TKT272239"/>
    <x v="17"/>
    <s v="-"/>
    <s v="Service"/>
    <s v="Slow Service"/>
    <s v="CUST97476"/>
    <s v="Open"/>
    <d v="2021-02-09T00:00:00"/>
    <d v="1899-12-30T02:08:00"/>
    <s v="-"/>
    <s v="-"/>
    <s v="-"/>
    <s v="-"/>
    <s v="09-02-2021"/>
    <s v="02"/>
    <s v="2021"/>
    <x v="24"/>
  </r>
  <r>
    <s v="TKT972449"/>
    <x v="12"/>
    <s v="-"/>
    <s v="Billing"/>
    <s v="Refund Request"/>
    <s v="CUST74559"/>
    <s v="Open"/>
    <s v="13-05-2023"/>
    <d v="1899-12-30T23:05:54"/>
    <s v="-"/>
    <s v="-"/>
    <s v="-"/>
    <s v="-"/>
    <s v="13-05-2023"/>
    <s v="05"/>
    <s v="2023"/>
    <x v="24"/>
  </r>
  <r>
    <s v="TKT878729"/>
    <x v="35"/>
    <s v="-"/>
    <s v="Service"/>
    <s v="Service Upgrade"/>
    <s v="CUST24508"/>
    <s v="Open"/>
    <s v="23-01-2022"/>
    <d v="1899-12-30T06:47:08"/>
    <s v="-"/>
    <s v="-"/>
    <s v="-"/>
    <s v="-"/>
    <s v="23-01-2022"/>
    <s v="01"/>
    <s v="2022"/>
    <x v="24"/>
  </r>
  <r>
    <s v="TKT953430"/>
    <x v="9"/>
    <s v="-"/>
    <s v="Technical"/>
    <s v="Hardware Issue"/>
    <s v="CUST59728"/>
    <s v="In Progress"/>
    <s v="17-08-2022"/>
    <d v="1899-12-30T17:26:59"/>
    <s v="-"/>
    <s v="-"/>
    <s v="-"/>
    <s v="-"/>
    <s v="17-08-2022"/>
    <s v="08"/>
    <s v="2022"/>
    <x v="24"/>
  </r>
  <r>
    <s v="TKT899510"/>
    <x v="24"/>
    <s v="27-02-2020 07:56:50"/>
    <s v="Service"/>
    <s v="Service Outage"/>
    <s v="CUST96457"/>
    <s v="Resolved"/>
    <d v="2020-11-02T00:00:00"/>
    <d v="1899-12-30T07:56:00"/>
    <s v="27-02-2020"/>
    <d v="1899-12-30T07:56:50"/>
    <s v="-"/>
    <s v="-"/>
    <s v="02-11-2020"/>
    <s v="11"/>
    <s v="2020"/>
    <x v="24"/>
  </r>
  <r>
    <s v="TKT236138"/>
    <x v="26"/>
    <s v="-"/>
    <s v="Technical"/>
    <s v="Software Bug"/>
    <s v="CUST53882"/>
    <s v="In Progress"/>
    <d v="2020-05-04T00:00:00"/>
    <d v="1899-12-30T17:47:00"/>
    <s v="-"/>
    <s v="-"/>
    <s v="-"/>
    <s v="-"/>
    <s v="04-05-2020"/>
    <s v="05"/>
    <s v="2020"/>
    <x v="24"/>
  </r>
  <r>
    <s v="TKT119250"/>
    <x v="14"/>
    <s v="-"/>
    <s v="Service"/>
    <s v="Slow Service"/>
    <s v="CUST50243"/>
    <s v="Open"/>
    <d v="2020-11-11T00:00:00"/>
    <d v="1899-12-30T17:49:00"/>
    <s v="-"/>
    <s v="-"/>
    <s v="-"/>
    <s v="-"/>
    <s v="11-11-2020"/>
    <s v="11"/>
    <s v="2020"/>
    <x v="24"/>
  </r>
  <r>
    <s v="TKT189542"/>
    <x v="23"/>
    <s v="-"/>
    <s v="Service"/>
    <s v="Service Upgrade"/>
    <s v="CUST19076"/>
    <s v="Open"/>
    <d v="2020-11-07T00:00:00"/>
    <d v="1899-12-30T02:05:00"/>
    <s v="-"/>
    <s v="-"/>
    <s v="-"/>
    <s v="-"/>
    <s v="07-11-2020"/>
    <s v="11"/>
    <s v="2020"/>
    <x v="24"/>
  </r>
  <r>
    <s v="TKT991904"/>
    <x v="25"/>
    <d v="2021-12-08T03:08:00"/>
    <s v="Service"/>
    <s v="Slow Service"/>
    <s v="CUST51641"/>
    <s v="Resolved"/>
    <d v="2021-10-08T00:00:00"/>
    <d v="1899-12-30T03:08:00"/>
    <d v="2021-12-08T00:00:00"/>
    <d v="1899-12-30T03:08:00"/>
    <s v="-"/>
    <s v="-"/>
    <s v="08-10-2021"/>
    <s v="10"/>
    <s v="2021"/>
    <x v="24"/>
  </r>
  <r>
    <s v="TKT614352"/>
    <x v="25"/>
    <s v="-"/>
    <s v="Service"/>
    <s v="Slow Service"/>
    <s v="CUST31100"/>
    <s v="In Progress"/>
    <s v="30-04-2021"/>
    <d v="1899-12-30T02:27:33"/>
    <s v="-"/>
    <s v="-"/>
    <s v="-"/>
    <s v="-"/>
    <s v="30-04-2021"/>
    <s v="04"/>
    <s v="2021"/>
    <x v="24"/>
  </r>
  <r>
    <s v="TKT844931"/>
    <x v="20"/>
    <s v="13-07-2020 02:21:07"/>
    <s v="Billing"/>
    <s v="Payment Failure"/>
    <s v="CUST88324"/>
    <s v="Resolved"/>
    <s v="19-06-2020"/>
    <d v="1899-12-30T02:21:07"/>
    <s v="13-07-2020"/>
    <d v="1899-12-30T02:21:07"/>
    <s v="-"/>
    <s v="-"/>
    <s v="19-06-2020"/>
    <s v="06"/>
    <s v="2020"/>
    <x v="24"/>
  </r>
  <r>
    <s v="TKT577214"/>
    <x v="23"/>
    <s v="21-02-2022 01:00:46"/>
    <s v="Service"/>
    <s v="Service Upgrade"/>
    <s v="CUST89278"/>
    <s v="Resolved"/>
    <s v="24-01-2022"/>
    <d v="1899-12-30T01:00:46"/>
    <s v="21-02-2022"/>
    <d v="1899-12-30T01:00:46"/>
    <s v="-"/>
    <s v="-"/>
    <s v="24-01-2022"/>
    <s v="01"/>
    <s v="2022"/>
    <x v="24"/>
  </r>
  <r>
    <s v="TKT714758"/>
    <x v="3"/>
    <s v="-"/>
    <s v="Account"/>
    <s v="Account Suspension"/>
    <s v="CUST91223"/>
    <s v="In Progress"/>
    <d v="2023-10-01T00:00:00"/>
    <d v="1899-12-30T02:34:00"/>
    <s v="-"/>
    <s v="-"/>
    <s v="-"/>
    <s v="-"/>
    <s v="01-10-2023"/>
    <s v="10"/>
    <s v="2023"/>
    <x v="24"/>
  </r>
  <r>
    <s v="TKT499889"/>
    <x v="21"/>
    <s v="19-07-2021 19:04:35"/>
    <s v="Technical"/>
    <s v="Network Problem"/>
    <s v="CUST73650"/>
    <s v="Resolved"/>
    <s v="18-07-2021"/>
    <d v="1899-12-30T19:04:35"/>
    <s v="19-07-2021"/>
    <d v="1899-12-30T19:04:35"/>
    <s v="-"/>
    <s v="-"/>
    <s v="18-07-2021"/>
    <s v="07"/>
    <s v="2021"/>
    <x v="24"/>
  </r>
  <r>
    <s v="TKT211400"/>
    <x v="9"/>
    <s v="-"/>
    <s v="Technical"/>
    <s v="Hardware Issue"/>
    <s v="CUST70540"/>
    <s v="Open"/>
    <s v="17-12-2020"/>
    <d v="1899-12-30T18:12:29"/>
    <s v="-"/>
    <s v="-"/>
    <s v="-"/>
    <s v="-"/>
    <s v="17-12-2020"/>
    <s v="12"/>
    <s v="2020"/>
    <x v="24"/>
  </r>
  <r>
    <s v="TKT770800"/>
    <x v="18"/>
    <s v="-"/>
    <s v="Account"/>
    <s v="Password Reset"/>
    <s v="CUST68224"/>
    <s v="Open"/>
    <s v="20-12-2024"/>
    <d v="1899-12-30T02:40:24"/>
    <s v="-"/>
    <s v="-"/>
    <s v="-"/>
    <s v="-"/>
    <s v="20-12-2024"/>
    <s v="12"/>
    <s v="2024"/>
    <x v="24"/>
  </r>
  <r>
    <s v="TKT160665"/>
    <x v="14"/>
    <s v="-"/>
    <s v="Service"/>
    <s v="Slow Service"/>
    <s v="CUST64473"/>
    <s v="In Progress"/>
    <s v="30-01-2023"/>
    <d v="1899-12-30T09:14:55"/>
    <s v="-"/>
    <s v="-"/>
    <s v="-"/>
    <s v="-"/>
    <s v="30-01-2023"/>
    <s v="01"/>
    <s v="2023"/>
    <x v="24"/>
  </r>
  <r>
    <s v="TKT874676"/>
    <x v="30"/>
    <s v="-"/>
    <s v="Billing"/>
    <s v="Overcharge"/>
    <s v="CUST41307"/>
    <s v="Open"/>
    <s v="18-01-2023"/>
    <d v="1899-12-30T20:59:06"/>
    <s v="-"/>
    <s v="-"/>
    <s v="-"/>
    <s v="-"/>
    <s v="18-01-2023"/>
    <s v="01"/>
    <s v="2023"/>
    <x v="24"/>
  </r>
  <r>
    <s v="TKT782718"/>
    <x v="18"/>
    <d v="2023-03-04T03:45:00"/>
    <s v="Account"/>
    <s v="Password Reset"/>
    <s v="CUST43459"/>
    <s v="Resolved"/>
    <d v="2023-01-04T00:00:00"/>
    <d v="1899-12-30T03:45:00"/>
    <d v="2023-03-04T00:00:00"/>
    <d v="1899-12-30T03:45:00"/>
    <s v="-"/>
    <s v="-"/>
    <s v="04-01-2023"/>
    <s v="01"/>
    <s v="2023"/>
    <x v="24"/>
  </r>
  <r>
    <s v="TKT530344"/>
    <x v="30"/>
    <s v="-"/>
    <s v="Billing"/>
    <s v="Overcharge"/>
    <s v="CUST25043"/>
    <s v="In Progress"/>
    <s v="23-11-2020"/>
    <d v="1899-12-30T21:17:00"/>
    <s v="-"/>
    <s v="-"/>
    <s v="-"/>
    <s v="-"/>
    <s v="23-11-2020"/>
    <s v="11"/>
    <s v="2020"/>
    <x v="24"/>
  </r>
  <r>
    <s v="TKT564073"/>
    <x v="9"/>
    <s v="-"/>
    <s v="Technical"/>
    <s v="Hardware Issue"/>
    <s v="CUST77688"/>
    <s v="Open"/>
    <s v="18-09-2021"/>
    <d v="1899-12-30T05:22:12"/>
    <s v="-"/>
    <s v="-"/>
    <s v="-"/>
    <s v="-"/>
    <s v="18-09-2021"/>
    <s v="09"/>
    <s v="2021"/>
    <x v="24"/>
  </r>
  <r>
    <s v="TKT428525"/>
    <x v="14"/>
    <s v="26-03-2020 14:40:19"/>
    <s v="Service"/>
    <s v="Slow Service"/>
    <s v="CUST11156"/>
    <s v="Resolved"/>
    <s v="15-03-2020"/>
    <d v="1899-12-30T14:40:19"/>
    <s v="26-03-2020"/>
    <d v="1899-12-30T14:40:19"/>
    <s v="-"/>
    <s v="-"/>
    <s v="15-03-2020"/>
    <s v="03"/>
    <s v="2020"/>
    <x v="24"/>
  </r>
  <r>
    <s v="TKT179253"/>
    <x v="34"/>
    <s v="-"/>
    <s v="Technical"/>
    <s v="Hardware Issue"/>
    <s v="CUST46776"/>
    <s v="In Progress"/>
    <s v="15-05-2022"/>
    <d v="1899-12-30T22:16:10"/>
    <s v="-"/>
    <s v="-"/>
    <s v="-"/>
    <s v="-"/>
    <s v="15-05-2022"/>
    <s v="05"/>
    <s v="2022"/>
    <x v="24"/>
  </r>
  <r>
    <s v="TKT755290"/>
    <x v="14"/>
    <s v="-"/>
    <s v="Service"/>
    <s v="Slow Service"/>
    <s v="CUST31755"/>
    <s v="In Progress"/>
    <s v="31-05-2022"/>
    <d v="1899-12-30T07:23:25"/>
    <s v="-"/>
    <s v="-"/>
    <s v="-"/>
    <s v="-"/>
    <s v="31-05-2022"/>
    <s v="05"/>
    <s v="2022"/>
    <x v="24"/>
  </r>
  <r>
    <s v="TKT971037"/>
    <x v="3"/>
    <s v="-"/>
    <s v="Account"/>
    <s v="Account Suspension"/>
    <s v="CUST48139"/>
    <s v="Open"/>
    <d v="2020-06-01T00:00:00"/>
    <d v="1899-12-30T12:47:00"/>
    <s v="-"/>
    <s v="-"/>
    <s v="-"/>
    <s v="-"/>
    <s v="01-06-2020"/>
    <s v="06"/>
    <s v="2020"/>
    <x v="24"/>
  </r>
  <r>
    <s v="TKT133722"/>
    <x v="23"/>
    <s v="17-07-2022 06:02:13"/>
    <s v="Service"/>
    <s v="Service Upgrade"/>
    <s v="CUST42992"/>
    <s v="Resolved"/>
    <d v="2022-06-07T00:00:00"/>
    <d v="1899-12-30T06:02:00"/>
    <s v="17-07-2022"/>
    <d v="1899-12-30T06:02:13"/>
    <s v="-"/>
    <s v="-"/>
    <s v="07-06-2022"/>
    <s v="06"/>
    <s v="2022"/>
    <x v="24"/>
  </r>
  <r>
    <s v="TKT115473"/>
    <x v="11"/>
    <s v="-"/>
    <s v="Billing"/>
    <s v="Overcharge"/>
    <s v="CUST97694"/>
    <s v="In Progress"/>
    <s v="23-03-2022"/>
    <d v="1899-12-30T03:57:50"/>
    <s v="-"/>
    <s v="-"/>
    <s v="-"/>
    <s v="-"/>
    <s v="23-03-2022"/>
    <s v="03"/>
    <s v="2022"/>
    <x v="24"/>
  </r>
  <r>
    <s v="TKT407371"/>
    <x v="34"/>
    <s v="-"/>
    <s v="Technical"/>
    <s v="Hardware Issue"/>
    <s v="CUST89916"/>
    <s v="In Progress"/>
    <s v="19-11-2023"/>
    <d v="1899-12-30T14:29:41"/>
    <s v="-"/>
    <s v="-"/>
    <s v="-"/>
    <s v="-"/>
    <s v="19-11-2023"/>
    <s v="11"/>
    <s v="2023"/>
    <x v="24"/>
  </r>
  <r>
    <s v="TKT675314"/>
    <x v="32"/>
    <s v="-"/>
    <s v="Technical"/>
    <s v="Software Bug"/>
    <s v="CUST70397"/>
    <s v="In Progress"/>
    <d v="2020-04-09T00:00:00"/>
    <d v="1899-12-30T08:03:00"/>
    <s v="-"/>
    <s v="-"/>
    <s v="-"/>
    <s v="-"/>
    <s v="09-04-2020"/>
    <s v="04"/>
    <s v="2020"/>
    <x v="24"/>
  </r>
  <r>
    <s v="TKT826533"/>
    <x v="17"/>
    <d v="2024-07-05T07:31:00"/>
    <s v="Service"/>
    <s v="Slow Service"/>
    <s v="CUST65280"/>
    <s v="Resolved"/>
    <d v="2024-02-05T00:00:00"/>
    <d v="1899-12-30T07:31:00"/>
    <d v="2024-07-05T00:00:00"/>
    <d v="1899-12-30T07:31:00"/>
    <s v="-"/>
    <s v="-"/>
    <s v="05-02-2024"/>
    <s v="02"/>
    <s v="2024"/>
    <x v="24"/>
  </r>
  <r>
    <s v="TKT126740"/>
    <x v="18"/>
    <s v="-"/>
    <s v="Account"/>
    <s v="Password Reset"/>
    <s v="CUST26880"/>
    <s v="Open"/>
    <s v="23-11-2023"/>
    <d v="1899-12-30T02:26:14"/>
    <s v="-"/>
    <s v="-"/>
    <s v="-"/>
    <s v="-"/>
    <s v="23-11-2023"/>
    <s v="11"/>
    <s v="2023"/>
    <x v="24"/>
  </r>
  <r>
    <s v="TKT839472"/>
    <x v="12"/>
    <s v="-"/>
    <s v="Billing"/>
    <s v="Refund Request"/>
    <s v="CUST35712"/>
    <s v="Open"/>
    <s v="23-08-2020"/>
    <d v="1899-12-30T10:53:20"/>
    <s v="-"/>
    <s v="-"/>
    <s v="-"/>
    <s v="-"/>
    <s v="23-08-2020"/>
    <s v="08"/>
    <s v="2020"/>
    <x v="24"/>
  </r>
  <r>
    <s v="TKT252926"/>
    <x v="19"/>
    <s v="26-11-2023 15:49:07"/>
    <s v="Billing"/>
    <s v="Payment Failure"/>
    <s v="CUST17069"/>
    <s v="Resolved"/>
    <s v="13-11-2023"/>
    <d v="1899-12-30T15:49:07"/>
    <s v="26-11-2023"/>
    <d v="1899-12-30T15:49:07"/>
    <s v="-"/>
    <s v="-"/>
    <s v="13-11-2023"/>
    <s v="11"/>
    <s v="2023"/>
    <x v="24"/>
  </r>
  <r>
    <s v="TKT373623"/>
    <x v="35"/>
    <s v="-"/>
    <s v="Service"/>
    <s v="Service Upgrade"/>
    <s v="CUST29258"/>
    <s v="In Progress"/>
    <s v="17-03-2022"/>
    <d v="1899-12-30T10:37:22"/>
    <s v="-"/>
    <s v="-"/>
    <s v="-"/>
    <s v="-"/>
    <s v="17-03-2022"/>
    <s v="03"/>
    <s v="2022"/>
    <x v="24"/>
  </r>
  <r>
    <s v="TKT483886"/>
    <x v="20"/>
    <s v="-"/>
    <s v="Billing"/>
    <s v="Payment Failure"/>
    <s v="CUST74767"/>
    <s v="Open"/>
    <d v="2022-06-02T00:00:00"/>
    <d v="1899-12-30T10:42:00"/>
    <s v="-"/>
    <s v="-"/>
    <s v="-"/>
    <s v="-"/>
    <s v="02-06-2022"/>
    <s v="06"/>
    <s v="2022"/>
    <x v="24"/>
  </r>
  <r>
    <s v="TKT329519"/>
    <x v="29"/>
    <s v="-"/>
    <s v="Service"/>
    <s v="Service Upgrade"/>
    <s v="CUST18985"/>
    <s v="Open"/>
    <s v="17-05-2021"/>
    <d v="1899-12-30T18:38:10"/>
    <s v="-"/>
    <s v="-"/>
    <s v="-"/>
    <s v="-"/>
    <s v="17-05-2021"/>
    <s v="05"/>
    <s v="2021"/>
    <x v="24"/>
  </r>
  <r>
    <s v="TKT279164"/>
    <x v="20"/>
    <d v="2023-08-09T23:59:00"/>
    <s v="Billing"/>
    <s v="Payment Failure"/>
    <s v="CUST21518"/>
    <s v="Resolved"/>
    <d v="2023-09-08T00:00:00"/>
    <d v="1899-12-30T23:59:00"/>
    <d v="2023-08-09T00:00:00"/>
    <d v="1899-12-30T23:59:00"/>
    <s v="-"/>
    <s v="-"/>
    <s v="08-09-2023"/>
    <s v="09"/>
    <s v="2023"/>
    <x v="24"/>
  </r>
  <r>
    <s v="TKT344172"/>
    <x v="21"/>
    <s v="-"/>
    <s v="Technical"/>
    <s v="Network Problem"/>
    <s v="CUST98954"/>
    <s v="In Progress"/>
    <s v="21-06-2021"/>
    <d v="1899-12-30T07:35:38"/>
    <s v="-"/>
    <s v="-"/>
    <s v="-"/>
    <s v="-"/>
    <s v="21-06-2021"/>
    <s v="06"/>
    <s v="2021"/>
    <x v="24"/>
  </r>
  <r>
    <s v="TKT287266"/>
    <x v="7"/>
    <s v="-"/>
    <s v="Technical"/>
    <s v="Software Bug"/>
    <s v="CUST15848"/>
    <s v="In Progress"/>
    <d v="2021-08-06T00:00:00"/>
    <d v="1899-12-30T22:46:00"/>
    <s v="-"/>
    <s v="-"/>
    <s v="-"/>
    <s v="-"/>
    <s v="06-08-2021"/>
    <s v="08"/>
    <s v="2021"/>
    <x v="24"/>
  </r>
  <r>
    <s v="TKT503771"/>
    <x v="19"/>
    <s v="-"/>
    <s v="Billing"/>
    <s v="Payment Failure"/>
    <s v="CUST31918"/>
    <s v="Open"/>
    <d v="2020-07-02T00:00:00"/>
    <d v="1899-12-30T18:46:00"/>
    <s v="-"/>
    <s v="-"/>
    <s v="-"/>
    <s v="-"/>
    <s v="02-07-2020"/>
    <s v="07"/>
    <s v="2020"/>
    <x v="24"/>
  </r>
  <r>
    <s v="TKT517369"/>
    <x v="28"/>
    <s v="-"/>
    <s v="Billing"/>
    <s v="Payment Failure"/>
    <s v="CUST57917"/>
    <s v="Open"/>
    <d v="2023-11-07T00:00:00"/>
    <d v="1899-12-30T06:24:00"/>
    <s v="-"/>
    <s v="-"/>
    <s v="-"/>
    <s v="-"/>
    <s v="07-11-2023"/>
    <s v="11"/>
    <s v="2023"/>
    <x v="24"/>
  </r>
  <r>
    <s v="TKT635357"/>
    <x v="11"/>
    <s v="-"/>
    <s v="Billing"/>
    <s v="Overcharge"/>
    <s v="CUST24394"/>
    <s v="In Progress"/>
    <d v="2024-03-08T00:00:00"/>
    <d v="1899-12-30T10:38:00"/>
    <s v="-"/>
    <s v="-"/>
    <s v="-"/>
    <s v="-"/>
    <s v="08-03-2024"/>
    <s v="03"/>
    <s v="2024"/>
    <x v="24"/>
  </r>
  <r>
    <s v="TKT434350"/>
    <x v="14"/>
    <s v="-"/>
    <s v="Service"/>
    <s v="Slow Service"/>
    <s v="CUST31000"/>
    <s v="Open"/>
    <s v="13-08-2022"/>
    <d v="1899-12-30T10:37:06"/>
    <s v="-"/>
    <s v="-"/>
    <s v="-"/>
    <s v="-"/>
    <s v="13-08-2022"/>
    <s v="08"/>
    <s v="2022"/>
    <x v="24"/>
  </r>
  <r>
    <s v="TKT736808"/>
    <x v="35"/>
    <s v="-"/>
    <s v="Service"/>
    <s v="Service Upgrade"/>
    <s v="CUST67910"/>
    <s v="Open"/>
    <s v="28-11-2023"/>
    <d v="1899-12-30T02:47:10"/>
    <s v="-"/>
    <s v="-"/>
    <s v="-"/>
    <s v="-"/>
    <s v="28-11-2023"/>
    <s v="11"/>
    <s v="2023"/>
    <x v="24"/>
  </r>
  <r>
    <s v="TKT201748"/>
    <x v="6"/>
    <s v="-"/>
    <s v="Service"/>
    <s v="Service Outage"/>
    <s v="CUST82461"/>
    <s v="In Progress"/>
    <d v="2022-10-02T00:00:00"/>
    <d v="1899-12-30T07:56:00"/>
    <s v="-"/>
    <s v="-"/>
    <s v="-"/>
    <s v="-"/>
    <s v="02-10-2022"/>
    <s v="10"/>
    <s v="2022"/>
    <x v="24"/>
  </r>
  <r>
    <s v="TKT696752"/>
    <x v="5"/>
    <s v="27-09-2020 16:32:44"/>
    <s v="Technical"/>
    <s v="Hardware Issue"/>
    <s v="CUST90298"/>
    <s v="Resolved"/>
    <s v="16-09-2020"/>
    <d v="1899-12-30T16:32:44"/>
    <s v="27-09-2020"/>
    <d v="1899-12-30T16:32:44"/>
    <s v="-"/>
    <s v="-"/>
    <s v="16-09-2020"/>
    <s v="09"/>
    <s v="2020"/>
    <x v="24"/>
  </r>
  <r>
    <s v="TKT289666"/>
    <x v="18"/>
    <s v="19-06-2022 22:16:41"/>
    <s v="Account"/>
    <s v="Password Reset"/>
    <s v="CUST97805"/>
    <s v="Resolved"/>
    <s v="29-05-2022"/>
    <d v="1899-12-30T22:16:41"/>
    <s v="19-06-2022"/>
    <d v="1899-12-30T22:16:41"/>
    <s v="-"/>
    <s v="-"/>
    <s v="29-05-2022"/>
    <s v="05"/>
    <s v="2022"/>
    <x v="24"/>
  </r>
  <r>
    <s v="TKT567555"/>
    <x v="0"/>
    <s v="-"/>
    <s v="Service"/>
    <s v="Service Outage"/>
    <s v="CUST87481"/>
    <s v="Open"/>
    <d v="2024-03-02T00:00:00"/>
    <d v="1899-12-30T10:31:00"/>
    <s v="-"/>
    <s v="-"/>
    <s v="-"/>
    <s v="-"/>
    <s v="02-03-2024"/>
    <s v="03"/>
    <s v="2024"/>
    <x v="24"/>
  </r>
  <r>
    <s v="TKT322221"/>
    <x v="17"/>
    <s v="-"/>
    <s v="Service"/>
    <s v="Slow Service"/>
    <s v="CUST36993"/>
    <s v="Open"/>
    <s v="16-04-2023"/>
    <d v="1899-12-30T09:27:51"/>
    <s v="-"/>
    <s v="-"/>
    <s v="-"/>
    <s v="-"/>
    <s v="16-04-2023"/>
    <s v="04"/>
    <s v="2023"/>
    <x v="24"/>
  </r>
  <r>
    <s v="TKT313400"/>
    <x v="6"/>
    <s v="-"/>
    <s v="Service"/>
    <s v="Service Outage"/>
    <s v="CUST99939"/>
    <s v="In Progress"/>
    <s v="31-01-2021"/>
    <d v="1899-12-30T11:01:05"/>
    <s v="-"/>
    <s v="-"/>
    <s v="-"/>
    <s v="-"/>
    <s v="31-01-2021"/>
    <s v="01"/>
    <s v="2021"/>
    <x v="24"/>
  </r>
  <r>
    <s v="TKT622849"/>
    <x v="6"/>
    <s v="-"/>
    <s v="Service"/>
    <s v="Service Outage"/>
    <s v="CUST69417"/>
    <s v="In Progress"/>
    <s v="20-09-2022"/>
    <d v="1899-12-30T03:15:31"/>
    <s v="-"/>
    <s v="-"/>
    <s v="-"/>
    <s v="-"/>
    <s v="20-09-2022"/>
    <s v="09"/>
    <s v="2022"/>
    <x v="24"/>
  </r>
  <r>
    <s v="TKT501040"/>
    <x v="25"/>
    <d v="2022-08-03T23:54:00"/>
    <s v="Service"/>
    <s v="Slow Service"/>
    <s v="CUST46087"/>
    <s v="Resolved"/>
    <s v="15-02-2022"/>
    <d v="1899-12-30T23:54:37"/>
    <d v="2022-08-03T00:00:00"/>
    <d v="1899-12-30T23:54:00"/>
    <s v="-"/>
    <s v="-"/>
    <s v="15-02-2022"/>
    <s v="02"/>
    <s v="2022"/>
    <x v="24"/>
  </r>
  <r>
    <s v="TKT234323"/>
    <x v="8"/>
    <s v="-"/>
    <s v="Technical"/>
    <s v="Network Problem"/>
    <s v="CUST35808"/>
    <s v="In Progress"/>
    <d v="2024-11-11T00:00:00"/>
    <d v="1899-12-30T03:45:00"/>
    <s v="-"/>
    <s v="-"/>
    <s v="-"/>
    <s v="-"/>
    <s v="11-11-2024"/>
    <s v="11"/>
    <s v="2024"/>
    <x v="24"/>
  </r>
  <r>
    <s v="TKT104141"/>
    <x v="9"/>
    <s v="28-05-2023 08:14:17"/>
    <s v="Technical"/>
    <s v="Hardware Issue"/>
    <s v="CUST27851"/>
    <s v="Resolved"/>
    <s v="19-05-2023"/>
    <d v="1899-12-30T08:14:17"/>
    <s v="28-05-2023"/>
    <d v="1899-12-30T08:14:17"/>
    <s v="-"/>
    <s v="-"/>
    <s v="19-05-2023"/>
    <s v="05"/>
    <s v="2023"/>
    <x v="24"/>
  </r>
  <r>
    <s v="TKT100699"/>
    <x v="24"/>
    <s v="-"/>
    <s v="Service"/>
    <s v="Service Outage"/>
    <s v="CUST36164"/>
    <s v="In Progress"/>
    <s v="31-05-2021"/>
    <d v="1899-12-30T04:26:25"/>
    <s v="-"/>
    <s v="-"/>
    <s v="-"/>
    <s v="-"/>
    <s v="31-05-2021"/>
    <s v="05"/>
    <s v="2021"/>
    <x v="24"/>
  </r>
  <r>
    <s v="TKT760199"/>
    <x v="20"/>
    <d v="2024-06-10T00:52:00"/>
    <s v="Billing"/>
    <s v="Payment Failure"/>
    <s v="CUST35552"/>
    <s v="Resolved"/>
    <d v="2024-12-09T00:00:00"/>
    <d v="1899-12-30T00:52:00"/>
    <d v="2024-06-10T00:00:00"/>
    <d v="1899-12-30T00:52:00"/>
    <s v="-"/>
    <s v="-"/>
    <s v="09-12-2024"/>
    <s v="12"/>
    <s v="2024"/>
    <x v="24"/>
  </r>
  <r>
    <s v="TKT241906"/>
    <x v="11"/>
    <s v="-"/>
    <s v="Billing"/>
    <s v="Overcharge"/>
    <s v="CUST73803"/>
    <s v="In Progress"/>
    <d v="2022-07-06T00:00:00"/>
    <d v="1899-12-30T05:33:00"/>
    <s v="-"/>
    <s v="-"/>
    <s v="-"/>
    <s v="-"/>
    <s v="06-07-2022"/>
    <s v="07"/>
    <s v="2022"/>
    <x v="24"/>
  </r>
  <r>
    <s v="TKT821418"/>
    <x v="31"/>
    <s v="26-02-2024 13:22:07"/>
    <s v="Billing"/>
    <s v="Refund Request"/>
    <s v="CUST55798"/>
    <s v="Resolved"/>
    <d v="2024-12-02T00:00:00"/>
    <d v="1899-12-30T13:22:00"/>
    <s v="26-02-2024"/>
    <d v="1899-12-30T13:22:07"/>
    <s v="-"/>
    <s v="-"/>
    <s v="02-12-2024"/>
    <s v="12"/>
    <s v="2024"/>
    <x v="24"/>
  </r>
  <r>
    <s v="TKT613033"/>
    <x v="7"/>
    <s v="-"/>
    <s v="Technical"/>
    <s v="Software Bug"/>
    <s v="CUST14793"/>
    <s v="In Progress"/>
    <s v="27-04-2024"/>
    <d v="1899-12-30T01:00:03"/>
    <s v="-"/>
    <s v="-"/>
    <s v="-"/>
    <s v="-"/>
    <s v="27-04-2024"/>
    <s v="04"/>
    <s v="2024"/>
    <x v="24"/>
  </r>
  <r>
    <s v="TKT358354"/>
    <x v="5"/>
    <s v="26-05-2020 13:09:37"/>
    <s v="Technical"/>
    <s v="Hardware Issue"/>
    <s v="CUST90386"/>
    <s v="Resolved"/>
    <d v="2020-02-05T00:00:00"/>
    <d v="1899-12-30T13:09:00"/>
    <s v="26-05-2020"/>
    <d v="1899-12-30T13:09:37"/>
    <s v="-"/>
    <s v="-"/>
    <s v="05-02-2020"/>
    <s v="02"/>
    <s v="2020"/>
    <x v="24"/>
  </r>
  <r>
    <s v="TKT851690"/>
    <x v="33"/>
    <s v="-"/>
    <s v="Technical"/>
    <s v="Network Problem"/>
    <s v="CUST15579"/>
    <s v="Open"/>
    <s v="13-01-2020"/>
    <d v="1899-12-30T22:52:06"/>
    <s v="-"/>
    <s v="-"/>
    <s v="-"/>
    <s v="-"/>
    <s v="13-01-2020"/>
    <s v="01"/>
    <s v="2020"/>
    <x v="24"/>
  </r>
  <r>
    <s v="TKT296774"/>
    <x v="13"/>
    <s v="-"/>
    <s v="Account"/>
    <s v="Account Suspension"/>
    <s v="CUST46691"/>
    <s v="Open"/>
    <s v="25-09-2024"/>
    <d v="1899-12-30T21:11:02"/>
    <s v="-"/>
    <s v="-"/>
    <s v="-"/>
    <s v="-"/>
    <s v="25-09-2024"/>
    <s v="09"/>
    <s v="2024"/>
    <x v="24"/>
  </r>
  <r>
    <s v="TKT803400"/>
    <x v="34"/>
    <s v="-"/>
    <s v="Technical"/>
    <s v="Hardware Issue"/>
    <s v="CUST65271"/>
    <s v="Open"/>
    <d v="2022-10-07T00:00:00"/>
    <d v="1899-12-30T11:35:00"/>
    <s v="-"/>
    <s v="-"/>
    <s v="-"/>
    <s v="-"/>
    <s v="07-10-2022"/>
    <s v="10"/>
    <s v="2022"/>
    <x v="24"/>
  </r>
  <r>
    <s v="TKT296271"/>
    <x v="11"/>
    <d v="2020-09-07T18:29:00"/>
    <s v="Billing"/>
    <s v="Overcharge"/>
    <s v="CUST33979"/>
    <s v="Resolved"/>
    <d v="2020-10-06T00:00:00"/>
    <d v="1899-12-30T18:29:00"/>
    <d v="2020-09-07T00:00:00"/>
    <d v="1899-12-30T18:29:00"/>
    <s v="-"/>
    <s v="-"/>
    <s v="06-10-2020"/>
    <s v="10"/>
    <s v="2020"/>
    <x v="24"/>
  </r>
  <r>
    <s v="TKT137815"/>
    <x v="34"/>
    <s v="-"/>
    <s v="Technical"/>
    <s v="Hardware Issue"/>
    <s v="CUST72898"/>
    <s v="In Progress"/>
    <s v="17-07-2023"/>
    <d v="1899-12-30T20:38:12"/>
    <s v="-"/>
    <s v="-"/>
    <s v="-"/>
    <s v="-"/>
    <s v="17-07-2023"/>
    <s v="07"/>
    <s v="2023"/>
    <x v="24"/>
  </r>
  <r>
    <s v="TKT450174"/>
    <x v="26"/>
    <d v="2024-11-08T06:35:00"/>
    <s v="Technical"/>
    <s v="Software Bug"/>
    <s v="CUST89575"/>
    <s v="Resolved"/>
    <s v="13-07-2024"/>
    <d v="1899-12-30T06:35:44"/>
    <d v="2024-11-08T00:00:00"/>
    <d v="1899-12-30T06:35:00"/>
    <s v="-"/>
    <s v="-"/>
    <s v="13-07-2024"/>
    <s v="07"/>
    <s v="2024"/>
    <x v="24"/>
  </r>
  <r>
    <s v="TKT613575"/>
    <x v="19"/>
    <s v="-"/>
    <s v="Billing"/>
    <s v="Payment Failure"/>
    <s v="CUST49569"/>
    <s v="Open"/>
    <s v="30-04-2023"/>
    <d v="1899-12-30T18:36:23"/>
    <s v="-"/>
    <s v="-"/>
    <s v="-"/>
    <s v="-"/>
    <s v="30-04-2023"/>
    <s v="04"/>
    <s v="2023"/>
    <x v="24"/>
  </r>
  <r>
    <s v="TKT574314"/>
    <x v="30"/>
    <d v="2020-11-03T10:00:00"/>
    <s v="Billing"/>
    <s v="Overcharge"/>
    <s v="CUST58483"/>
    <s v="Resolved"/>
    <d v="2020-05-03T00:00:00"/>
    <d v="1899-12-30T10:00:00"/>
    <d v="2020-11-03T00:00:00"/>
    <d v="1899-12-30T10:00:00"/>
    <s v="-"/>
    <s v="-"/>
    <s v="03-05-2020"/>
    <s v="05"/>
    <s v="2020"/>
    <x v="24"/>
  </r>
  <r>
    <s v="TKT234875"/>
    <x v="28"/>
    <s v="-"/>
    <s v="Billing"/>
    <s v="Payment Failure"/>
    <s v="CUST62569"/>
    <s v="Open"/>
    <d v="2022-01-07T00:00:00"/>
    <d v="1899-12-30T00:22:00"/>
    <s v="-"/>
    <s v="-"/>
    <s v="-"/>
    <s v="-"/>
    <s v="07-01-2022"/>
    <s v="01"/>
    <s v="2022"/>
    <x v="24"/>
  </r>
  <r>
    <s v="TKT884557"/>
    <x v="31"/>
    <s v="24-04-2023 13:57:06"/>
    <s v="Billing"/>
    <s v="Refund Request"/>
    <s v="CUST86790"/>
    <s v="Resolved"/>
    <d v="2023-12-04T00:00:00"/>
    <d v="1899-12-30T13:57:00"/>
    <s v="24-04-2023"/>
    <d v="1899-12-30T13:57:06"/>
    <s v="-"/>
    <s v="-"/>
    <s v="04-12-2023"/>
    <s v="12"/>
    <s v="2023"/>
    <x v="24"/>
  </r>
  <r>
    <s v="TKT506877"/>
    <x v="0"/>
    <s v="-"/>
    <s v="Service"/>
    <s v="Service Outage"/>
    <s v="CUST76351"/>
    <s v="Open"/>
    <s v="23-02-2024"/>
    <d v="1899-12-30T08:12:45"/>
    <s v="-"/>
    <s v="-"/>
    <s v="-"/>
    <s v="-"/>
    <s v="23-02-2024"/>
    <s v="02"/>
    <s v="2024"/>
    <x v="24"/>
  </r>
  <r>
    <s v="TKT451570"/>
    <x v="32"/>
    <s v="-"/>
    <s v="Technical"/>
    <s v="Software Bug"/>
    <s v="CUST25707"/>
    <s v="In Progress"/>
    <s v="18-01-2023"/>
    <d v="1899-12-30T16:34:04"/>
    <s v="-"/>
    <s v="-"/>
    <s v="-"/>
    <s v="-"/>
    <s v="18-01-2023"/>
    <s v="01"/>
    <s v="2023"/>
    <x v="24"/>
  </r>
  <r>
    <s v="TKT339258"/>
    <x v="31"/>
    <s v="-"/>
    <s v="Billing"/>
    <s v="Refund Request"/>
    <s v="CUST85050"/>
    <s v="In Progress"/>
    <s v="19-03-2020"/>
    <d v="1899-12-30T12:50:09"/>
    <s v="-"/>
    <s v="-"/>
    <s v="-"/>
    <s v="-"/>
    <s v="19-03-2020"/>
    <s v="03"/>
    <s v="2020"/>
    <x v="24"/>
  </r>
  <r>
    <s v="TKT741536"/>
    <x v="34"/>
    <s v="-"/>
    <s v="Technical"/>
    <s v="Hardware Issue"/>
    <s v="CUST10521"/>
    <s v="In Progress"/>
    <s v="20-02-2021"/>
    <d v="1899-12-30T00:33:05"/>
    <s v="-"/>
    <s v="-"/>
    <s v="-"/>
    <s v="-"/>
    <s v="20-02-2021"/>
    <s v="02"/>
    <s v="2021"/>
    <x v="24"/>
  </r>
  <r>
    <s v="TKT106553"/>
    <x v="2"/>
    <s v="-"/>
    <s v="Billing"/>
    <s v="Overcharge"/>
    <s v="CUST75547"/>
    <s v="In Progress"/>
    <s v="13-05-2024"/>
    <d v="1899-12-30T09:52:23"/>
    <s v="-"/>
    <s v="-"/>
    <s v="-"/>
    <s v="-"/>
    <s v="13-05-2024"/>
    <s v="05"/>
    <s v="2024"/>
    <x v="24"/>
  </r>
  <r>
    <s v="TKT312202"/>
    <x v="4"/>
    <s v="-"/>
    <s v="Account"/>
    <s v="Password Reset"/>
    <s v="CUST94046"/>
    <s v="Open"/>
    <s v="27-04-2024"/>
    <d v="1899-12-30T14:21:23"/>
    <s v="-"/>
    <s v="-"/>
    <s v="-"/>
    <s v="-"/>
    <s v="27-04-2024"/>
    <s v="04"/>
    <s v="2024"/>
    <x v="24"/>
  </r>
  <r>
    <s v="TKT248927"/>
    <x v="26"/>
    <s v="-"/>
    <s v="Technical"/>
    <s v="Software Bug"/>
    <s v="CUST17584"/>
    <s v="In Progress"/>
    <d v="2024-05-04T00:00:00"/>
    <d v="1899-12-30T03:33:00"/>
    <s v="-"/>
    <s v="-"/>
    <s v="-"/>
    <s v="-"/>
    <s v="04-05-2024"/>
    <s v="05"/>
    <s v="2024"/>
    <x v="24"/>
  </r>
  <r>
    <s v="TKT906168"/>
    <x v="19"/>
    <d v="2022-11-06T13:03:00"/>
    <s v="Billing"/>
    <s v="Payment Failure"/>
    <s v="CUST39261"/>
    <s v="Resolved"/>
    <s v="19-05-2022"/>
    <d v="1899-12-30T13:03:12"/>
    <d v="2022-11-06T00:00:00"/>
    <d v="1899-12-30T13:03:00"/>
    <s v="-"/>
    <s v="-"/>
    <s v="19-05-2022"/>
    <s v="05"/>
    <s v="2022"/>
    <x v="24"/>
  </r>
  <r>
    <s v="TKT960345"/>
    <x v="30"/>
    <s v="-"/>
    <s v="Billing"/>
    <s v="Overcharge"/>
    <s v="CUST86148"/>
    <s v="Open"/>
    <s v="23-07-2022"/>
    <d v="1899-12-30T21:40:47"/>
    <s v="-"/>
    <s v="-"/>
    <s v="-"/>
    <s v="-"/>
    <s v="23-07-2022"/>
    <s v="07"/>
    <s v="2022"/>
    <x v="24"/>
  </r>
  <r>
    <s v="TKT809517"/>
    <x v="10"/>
    <s v="-"/>
    <s v="Account"/>
    <s v="Password Reset"/>
    <s v="CUST30061"/>
    <s v="Open"/>
    <s v="18-04-2022"/>
    <d v="1899-12-30T04:06:57"/>
    <s v="-"/>
    <s v="-"/>
    <s v="-"/>
    <s v="-"/>
    <s v="18-04-2022"/>
    <s v="04"/>
    <s v="2022"/>
    <x v="24"/>
  </r>
  <r>
    <s v="TKT306385"/>
    <x v="23"/>
    <s v="-"/>
    <s v="Service"/>
    <s v="Service Upgrade"/>
    <s v="CUST32936"/>
    <s v="In Progress"/>
    <s v="15-06-2023"/>
    <d v="1899-12-30T21:01:55"/>
    <s v="-"/>
    <s v="-"/>
    <s v="-"/>
    <s v="-"/>
    <s v="15-06-2023"/>
    <s v="06"/>
    <s v="2023"/>
    <x v="24"/>
  </r>
  <r>
    <s v="TKT776522"/>
    <x v="25"/>
    <d v="2024-09-11T16:44:00"/>
    <s v="Service"/>
    <s v="Slow Service"/>
    <s v="CUST20987"/>
    <s v="Resolved"/>
    <d v="2024-11-10T00:00:00"/>
    <d v="1899-12-30T16:44:00"/>
    <d v="2024-09-11T00:00:00"/>
    <d v="1899-12-30T16:44:00"/>
    <s v="-"/>
    <s v="-"/>
    <s v="10-11-2024"/>
    <s v="11"/>
    <s v="2024"/>
    <x v="24"/>
  </r>
  <r>
    <s v="TKT543984"/>
    <x v="28"/>
    <s v="-"/>
    <s v="Billing"/>
    <s v="Payment Failure"/>
    <s v="CUST11911"/>
    <s v="In Progress"/>
    <s v="24-07-2020"/>
    <d v="1899-12-30T13:33:49"/>
    <s v="-"/>
    <s v="-"/>
    <s v="-"/>
    <s v="-"/>
    <s v="24-07-2020"/>
    <s v="07"/>
    <s v="2020"/>
    <x v="24"/>
  </r>
  <r>
    <s v="TKT697761"/>
    <x v="19"/>
    <s v="-"/>
    <s v="Billing"/>
    <s v="Payment Failure"/>
    <s v="CUST80637"/>
    <s v="Open"/>
    <d v="2022-09-06T00:00:00"/>
    <d v="1899-12-30T17:02:00"/>
    <s v="-"/>
    <s v="-"/>
    <s v="-"/>
    <s v="-"/>
    <s v="06-09-2022"/>
    <s v="09"/>
    <s v="2022"/>
    <x v="24"/>
  </r>
  <r>
    <s v="TKT769934"/>
    <x v="23"/>
    <d v="2021-02-03T11:07:00"/>
    <s v="Service"/>
    <s v="Service Upgrade"/>
    <s v="CUST11123"/>
    <s v="Resolved"/>
    <d v="2021-08-02T00:00:00"/>
    <d v="1899-12-30T11:07:00"/>
    <d v="2021-02-03T00:00:00"/>
    <d v="1899-12-30T11:07:00"/>
    <s v="-"/>
    <s v="-"/>
    <s v="02-08-2021"/>
    <s v="08"/>
    <s v="2021"/>
    <x v="24"/>
  </r>
  <r>
    <s v="TKT860591"/>
    <x v="29"/>
    <s v="-"/>
    <s v="Service"/>
    <s v="Service Upgrade"/>
    <s v="CUST82650"/>
    <s v="Open"/>
    <s v="25-04-2020"/>
    <d v="1899-12-30T07:16:06"/>
    <s v="-"/>
    <s v="-"/>
    <s v="-"/>
    <s v="-"/>
    <s v="25-04-2020"/>
    <s v="04"/>
    <s v="2020"/>
    <x v="24"/>
  </r>
  <r>
    <s v="TKT812948"/>
    <x v="11"/>
    <s v="22-01-2023 12:28:27"/>
    <s v="Billing"/>
    <s v="Overcharge"/>
    <s v="CUST63963"/>
    <s v="Resolved"/>
    <s v="21-01-2023"/>
    <d v="1899-12-30T12:28:27"/>
    <s v="22-01-2023"/>
    <d v="1899-12-30T12:28:27"/>
    <s v="-"/>
    <s v="-"/>
    <s v="21-01-2023"/>
    <s v="01"/>
    <s v="2023"/>
    <x v="24"/>
  </r>
  <r>
    <s v="TKT495785"/>
    <x v="5"/>
    <s v="-"/>
    <s v="Technical"/>
    <s v="Hardware Issue"/>
    <s v="CUST32430"/>
    <s v="In Progress"/>
    <s v="21-10-2020"/>
    <d v="1899-12-30T12:56:43"/>
    <s v="-"/>
    <s v="-"/>
    <s v="-"/>
    <s v="-"/>
    <s v="21-10-2020"/>
    <s v="10"/>
    <s v="2020"/>
    <x v="24"/>
  </r>
  <r>
    <s v="TKT460218"/>
    <x v="35"/>
    <s v="-"/>
    <s v="Service"/>
    <s v="Service Upgrade"/>
    <s v="CUST32208"/>
    <s v="In Progress"/>
    <d v="2022-06-08T00:00:00"/>
    <d v="1899-12-30T02:42:00"/>
    <s v="-"/>
    <s v="-"/>
    <s v="-"/>
    <s v="-"/>
    <s v="08-06-2022"/>
    <s v="06"/>
    <s v="2022"/>
    <x v="24"/>
  </r>
  <r>
    <s v="TKT407862"/>
    <x v="29"/>
    <s v="-"/>
    <s v="Service"/>
    <s v="Service Upgrade"/>
    <s v="CUST42369"/>
    <s v="In Progress"/>
    <s v="15-08-2024"/>
    <d v="1899-12-30T15:42:34"/>
    <s v="-"/>
    <s v="-"/>
    <s v="-"/>
    <s v="-"/>
    <s v="15-08-2024"/>
    <s v="08"/>
    <s v="2024"/>
    <x v="24"/>
  </r>
  <r>
    <s v="TKT116593"/>
    <x v="11"/>
    <s v="-"/>
    <s v="Billing"/>
    <s v="Overcharge"/>
    <s v="CUST72671"/>
    <s v="Open"/>
    <s v="25-05-2020"/>
    <d v="1899-12-30T07:42:34"/>
    <s v="-"/>
    <s v="-"/>
    <s v="-"/>
    <s v="-"/>
    <s v="25-05-2020"/>
    <s v="05"/>
    <s v="2020"/>
    <x v="24"/>
  </r>
  <r>
    <s v="TKT453505"/>
    <x v="18"/>
    <d v="2021-11-03T16:03:00"/>
    <s v="Account"/>
    <s v="Password Reset"/>
    <s v="CUST82609"/>
    <s v="Resolved"/>
    <s v="19-02-2021"/>
    <d v="1899-12-30T16:03:03"/>
    <d v="2021-11-03T00:00:00"/>
    <d v="1899-12-30T16:03:00"/>
    <s v="-"/>
    <s v="-"/>
    <s v="19-02-2021"/>
    <s v="02"/>
    <s v="2021"/>
    <x v="24"/>
  </r>
  <r>
    <s v="TKT184311"/>
    <x v="9"/>
    <d v="2024-04-02T16:41:00"/>
    <s v="Technical"/>
    <s v="Hardware Issue"/>
    <s v="CUST71439"/>
    <s v="Resolved"/>
    <d v="2024-11-01T00:00:00"/>
    <d v="1899-12-30T16:41:00"/>
    <d v="2024-04-02T00:00:00"/>
    <d v="1899-12-30T16:41:00"/>
    <s v="-"/>
    <s v="-"/>
    <s v="01-11-2024"/>
    <s v="11"/>
    <s v="2024"/>
    <x v="24"/>
  </r>
  <r>
    <s v="TKT283285"/>
    <x v="20"/>
    <s v="30-03-2020 05:11:35"/>
    <s v="Billing"/>
    <s v="Payment Failure"/>
    <s v="CUST92737"/>
    <s v="Resolved"/>
    <d v="2020-03-03T00:00:00"/>
    <d v="1899-12-30T05:11:00"/>
    <s v="30-03-2020"/>
    <d v="1899-12-30T05:11:35"/>
    <s v="-"/>
    <s v="-"/>
    <s v="03-03-2020"/>
    <s v="03"/>
    <s v="2020"/>
    <x v="24"/>
  </r>
  <r>
    <s v="TKT961830"/>
    <x v="32"/>
    <s v="-"/>
    <s v="Technical"/>
    <s v="Software Bug"/>
    <s v="CUST60122"/>
    <s v="Open"/>
    <s v="25-01-2022"/>
    <d v="1899-12-30T02:05:04"/>
    <s v="-"/>
    <s v="-"/>
    <s v="-"/>
    <s v="-"/>
    <s v="25-01-2022"/>
    <s v="01"/>
    <s v="2022"/>
    <x v="24"/>
  </r>
  <r>
    <s v="TKT580762"/>
    <x v="26"/>
    <d v="2020-10-04T23:40:00"/>
    <s v="Technical"/>
    <s v="Software Bug"/>
    <s v="CUST84908"/>
    <s v="Resolved"/>
    <s v="14-03-2020"/>
    <d v="1899-12-30T23:40:26"/>
    <d v="2020-10-04T00:00:00"/>
    <d v="1899-12-30T23:40:00"/>
    <s v="-"/>
    <s v="-"/>
    <s v="14-03-2020"/>
    <s v="03"/>
    <s v="2020"/>
    <x v="24"/>
  </r>
  <r>
    <s v="TKT688623"/>
    <x v="9"/>
    <s v="-"/>
    <s v="Technical"/>
    <s v="Hardware Issue"/>
    <s v="CUST91833"/>
    <s v="Open"/>
    <d v="2021-05-02T00:00:00"/>
    <d v="1899-12-30T16:45:00"/>
    <s v="-"/>
    <s v="-"/>
    <s v="-"/>
    <s v="-"/>
    <s v="02-05-2021"/>
    <s v="05"/>
    <s v="2021"/>
    <x v="24"/>
  </r>
  <r>
    <s v="TKT970149"/>
    <x v="30"/>
    <d v="2024-10-07T15:23:00"/>
    <s v="Billing"/>
    <s v="Overcharge"/>
    <s v="CUST66414"/>
    <s v="Resolved"/>
    <d v="2024-07-07T00:00:00"/>
    <d v="1899-12-30T15:23:00"/>
    <d v="2024-10-07T00:00:00"/>
    <d v="1899-12-30T15:23:00"/>
    <s v="-"/>
    <s v="-"/>
    <s v="07-07-2024"/>
    <s v="07"/>
    <s v="2024"/>
    <x v="24"/>
  </r>
  <r>
    <s v="TKT468405"/>
    <x v="2"/>
    <s v="-"/>
    <s v="Billing"/>
    <s v="Overcharge"/>
    <s v="CUST34958"/>
    <s v="Open"/>
    <s v="24-08-2022"/>
    <d v="1899-12-30T00:34:44"/>
    <s v="-"/>
    <s v="-"/>
    <s v="-"/>
    <s v="-"/>
    <s v="24-08-2022"/>
    <s v="08"/>
    <s v="2022"/>
    <x v="24"/>
  </r>
  <r>
    <s v="TKT491617"/>
    <x v="1"/>
    <s v="-"/>
    <s v="Billing"/>
    <s v="Refund Request"/>
    <s v="CUST26251"/>
    <s v="In Progress"/>
    <s v="23-12-2021"/>
    <d v="1899-12-30T00:50:19"/>
    <s v="-"/>
    <s v="-"/>
    <s v="-"/>
    <s v="-"/>
    <s v="23-12-2021"/>
    <s v="12"/>
    <s v="2021"/>
    <x v="24"/>
  </r>
  <r>
    <s v="TKT184257"/>
    <x v="32"/>
    <s v="-"/>
    <s v="Technical"/>
    <s v="Software Bug"/>
    <s v="CUST20094"/>
    <s v="In Progress"/>
    <s v="16-08-2024"/>
    <d v="1899-12-30T03:56:02"/>
    <s v="-"/>
    <s v="-"/>
    <s v="-"/>
    <s v="-"/>
    <s v="16-08-2024"/>
    <s v="08"/>
    <s v="2024"/>
    <x v="24"/>
  </r>
  <r>
    <s v="TKT941018"/>
    <x v="31"/>
    <s v="-"/>
    <s v="Billing"/>
    <s v="Refund Request"/>
    <s v="CUST88362"/>
    <s v="Open"/>
    <d v="2020-11-02T00:00:00"/>
    <d v="1899-12-30T20:09:00"/>
    <s v="-"/>
    <s v="-"/>
    <s v="-"/>
    <s v="-"/>
    <s v="02-11-2020"/>
    <s v="11"/>
    <s v="2020"/>
    <x v="24"/>
  </r>
  <r>
    <s v="TKT385730"/>
    <x v="26"/>
    <s v="-"/>
    <s v="Technical"/>
    <s v="Software Bug"/>
    <s v="CUST65646"/>
    <s v="Open"/>
    <d v="2020-03-09T00:00:00"/>
    <d v="1899-12-30T01:19:00"/>
    <s v="-"/>
    <s v="-"/>
    <s v="-"/>
    <s v="-"/>
    <s v="09-03-2020"/>
    <s v="03"/>
    <s v="2020"/>
    <x v="24"/>
  </r>
  <r>
    <s v="TKT193505"/>
    <x v="26"/>
    <s v="-"/>
    <s v="Technical"/>
    <s v="Software Bug"/>
    <s v="CUST35856"/>
    <s v="In Progress"/>
    <s v="15-09-2022"/>
    <d v="1899-12-30T10:28:27"/>
    <s v="-"/>
    <s v="-"/>
    <s v="-"/>
    <s v="-"/>
    <s v="15-09-2022"/>
    <s v="09"/>
    <s v="2022"/>
    <x v="24"/>
  </r>
  <r>
    <s v="TKT875438"/>
    <x v="28"/>
    <s v="-"/>
    <s v="Billing"/>
    <s v="Payment Failure"/>
    <s v="CUST62457"/>
    <s v="In Progress"/>
    <d v="2024-05-01T00:00:00"/>
    <d v="1899-12-30T01:30:00"/>
    <s v="-"/>
    <s v="-"/>
    <s v="-"/>
    <s v="-"/>
    <s v="01-05-2024"/>
    <s v="05"/>
    <s v="2024"/>
    <x v="24"/>
  </r>
  <r>
    <s v="TKT326595"/>
    <x v="32"/>
    <s v="-"/>
    <s v="Technical"/>
    <s v="Software Bug"/>
    <s v="CUST90248"/>
    <s v="In Progress"/>
    <s v="16-12-2022"/>
    <d v="1899-12-30T11:12:23"/>
    <s v="-"/>
    <s v="-"/>
    <s v="-"/>
    <s v="-"/>
    <s v="16-12-2022"/>
    <s v="12"/>
    <s v="2022"/>
    <x v="24"/>
  </r>
  <r>
    <s v="TKT957360"/>
    <x v="25"/>
    <s v="-"/>
    <s v="Service"/>
    <s v="Slow Service"/>
    <s v="CUST61909"/>
    <s v="Open"/>
    <s v="23-11-2020"/>
    <d v="1899-12-30T18:09:02"/>
    <s v="-"/>
    <s v="-"/>
    <s v="-"/>
    <s v="-"/>
    <s v="23-11-2020"/>
    <s v="11"/>
    <s v="2020"/>
    <x v="24"/>
  </r>
  <r>
    <s v="TKT930576"/>
    <x v="16"/>
    <s v="-"/>
    <s v="Account"/>
    <s v="Login Issue"/>
    <s v="CUST61000"/>
    <s v="Open"/>
    <s v="29-08-2020"/>
    <d v="1899-12-30T17:33:09"/>
    <s v="-"/>
    <s v="-"/>
    <s v="-"/>
    <s v="-"/>
    <s v="29-08-2020"/>
    <s v="08"/>
    <s v="2020"/>
    <x v="24"/>
  </r>
  <r>
    <s v="TKT164556"/>
    <x v="24"/>
    <s v="-"/>
    <s v="Service"/>
    <s v="Service Outage"/>
    <s v="CUST63848"/>
    <s v="In Progress"/>
    <s v="13-10-2024"/>
    <d v="1899-12-30T08:22:59"/>
    <s v="-"/>
    <s v="-"/>
    <s v="-"/>
    <s v="-"/>
    <s v="13-10-2024"/>
    <s v="10"/>
    <s v="2024"/>
    <x v="24"/>
  </r>
  <r>
    <s v="TKT856754"/>
    <x v="32"/>
    <s v="-"/>
    <s v="Technical"/>
    <s v="Software Bug"/>
    <s v="CUST18574"/>
    <s v="In Progress"/>
    <s v="15-01-2024"/>
    <d v="1899-12-30T03:09:30"/>
    <s v="-"/>
    <s v="-"/>
    <s v="-"/>
    <s v="-"/>
    <s v="15-01-2024"/>
    <s v="01"/>
    <s v="2024"/>
    <x v="24"/>
  </r>
  <r>
    <s v="TKT181179"/>
    <x v="14"/>
    <s v="-"/>
    <s v="Service"/>
    <s v="Slow Service"/>
    <s v="CUST96676"/>
    <s v="Open"/>
    <d v="2022-05-01T00:00:00"/>
    <d v="1899-12-30T18:58:00"/>
    <s v="-"/>
    <s v="-"/>
    <s v="-"/>
    <s v="-"/>
    <s v="01-05-2022"/>
    <s v="05"/>
    <s v="2022"/>
    <x v="24"/>
  </r>
  <r>
    <s v="TKT768403"/>
    <x v="24"/>
    <s v="-"/>
    <s v="Service"/>
    <s v="Service Outage"/>
    <s v="CUST63934"/>
    <s v="In Progress"/>
    <s v="17-06-2023"/>
    <d v="1899-12-30T17:54:21"/>
    <s v="-"/>
    <s v="-"/>
    <s v="-"/>
    <s v="-"/>
    <s v="17-06-2023"/>
    <s v="06"/>
    <s v="2023"/>
    <x v="24"/>
  </r>
  <r>
    <s v="TKT846324"/>
    <x v="27"/>
    <s v="-"/>
    <s v="Account"/>
    <s v="Login Issue"/>
    <s v="CUST71048"/>
    <s v="In Progress"/>
    <s v="19-01-2022"/>
    <d v="1899-12-30T01:45:11"/>
    <s v="-"/>
    <s v="-"/>
    <s v="-"/>
    <s v="-"/>
    <s v="19-01-2022"/>
    <s v="01"/>
    <s v="2022"/>
    <x v="24"/>
  </r>
  <r>
    <s v="TKT194052"/>
    <x v="2"/>
    <s v="-"/>
    <s v="Billing"/>
    <s v="Overcharge"/>
    <s v="CUST14572"/>
    <s v="In Progress"/>
    <d v="2023-10-12T00:00:00"/>
    <d v="1899-12-30T05:29:00"/>
    <s v="-"/>
    <s v="-"/>
    <s v="-"/>
    <s v="-"/>
    <s v="12-10-2023"/>
    <s v="10"/>
    <s v="2023"/>
    <x v="24"/>
  </r>
  <r>
    <s v="TKT478903"/>
    <x v="22"/>
    <s v="-"/>
    <s v="Account"/>
    <s v="Login Issue"/>
    <s v="CUST59207"/>
    <s v="In Progress"/>
    <s v="27-12-2023"/>
    <d v="1899-12-30T06:03:49"/>
    <s v="-"/>
    <s v="-"/>
    <s v="-"/>
    <s v="-"/>
    <s v="27-12-2023"/>
    <s v="12"/>
    <s v="2023"/>
    <x v="24"/>
  </r>
  <r>
    <s v="TKT350722"/>
    <x v="8"/>
    <s v="-"/>
    <s v="Technical"/>
    <s v="Network Problem"/>
    <s v="CUST28467"/>
    <s v="In Progress"/>
    <d v="2023-04-06T00:00:00"/>
    <d v="1899-12-30T08:31:00"/>
    <s v="-"/>
    <s v="-"/>
    <s v="-"/>
    <s v="-"/>
    <s v="06-04-2023"/>
    <s v="04"/>
    <s v="2023"/>
    <x v="24"/>
  </r>
  <r>
    <s v="TKT847255"/>
    <x v="26"/>
    <s v="-"/>
    <s v="Technical"/>
    <s v="Software Bug"/>
    <s v="CUST81119"/>
    <s v="In Progress"/>
    <s v="20-04-2024"/>
    <d v="1899-12-30T20:32:28"/>
    <s v="-"/>
    <s v="-"/>
    <s v="-"/>
    <s v="-"/>
    <s v="20-04-2024"/>
    <s v="04"/>
    <s v="2024"/>
    <x v="24"/>
  </r>
  <r>
    <s v="TKT549599"/>
    <x v="3"/>
    <s v="-"/>
    <s v="Account"/>
    <s v="Account Suspension"/>
    <s v="CUST40439"/>
    <s v="Open"/>
    <d v="2022-12-12T00:00:00"/>
    <d v="1899-12-30T07:35:00"/>
    <s v="-"/>
    <s v="-"/>
    <s v="-"/>
    <s v="-"/>
    <s v="12-12-2022"/>
    <s v="12"/>
    <s v="2022"/>
    <x v="24"/>
  </r>
  <r>
    <s v="TKT988210"/>
    <x v="12"/>
    <s v="17-12-2023 00:00:28"/>
    <s v="Billing"/>
    <s v="Refund Request"/>
    <s v="CUST46007"/>
    <s v="Resolved"/>
    <s v="14-12-2023"/>
    <d v="1899-12-30T00:00:28"/>
    <s v="17-12-2023"/>
    <d v="1899-12-30T00:00:28"/>
    <s v="-"/>
    <s v="-"/>
    <s v="14-12-2023"/>
    <s v="12"/>
    <s v="2023"/>
    <x v="24"/>
  </r>
  <r>
    <s v="TKT867653"/>
    <x v="11"/>
    <s v="-"/>
    <s v="Billing"/>
    <s v="Overcharge"/>
    <s v="CUST44899"/>
    <s v="In Progress"/>
    <s v="17-09-2022"/>
    <d v="1899-12-30T13:54:53"/>
    <s v="-"/>
    <s v="-"/>
    <s v="-"/>
    <s v="-"/>
    <s v="17-09-2022"/>
    <s v="09"/>
    <s v="2022"/>
    <x v="24"/>
  </r>
  <r>
    <s v="TKT484479"/>
    <x v="14"/>
    <s v="-"/>
    <s v="Service"/>
    <s v="Slow Service"/>
    <s v="CUST56700"/>
    <s v="In Progress"/>
    <d v="2020-03-05T00:00:00"/>
    <d v="1899-12-30T10:33:00"/>
    <s v="-"/>
    <s v="-"/>
    <s v="-"/>
    <s v="-"/>
    <s v="05-03-2020"/>
    <s v="03"/>
    <s v="2020"/>
    <x v="24"/>
  </r>
  <r>
    <s v="TKT663002"/>
    <x v="9"/>
    <d v="2022-04-11T17:04:00"/>
    <s v="Technical"/>
    <s v="Hardware Issue"/>
    <s v="CUST76863"/>
    <s v="Resolved"/>
    <d v="2022-07-10T00:00:00"/>
    <d v="1899-12-30T17:04:00"/>
    <d v="2022-04-11T00:00:00"/>
    <d v="1899-12-30T17:04:00"/>
    <s v="-"/>
    <s v="-"/>
    <s v="10-07-2022"/>
    <s v="07"/>
    <s v="2022"/>
    <x v="24"/>
  </r>
  <r>
    <s v="TKT151703"/>
    <x v="25"/>
    <s v="-"/>
    <s v="Service"/>
    <s v="Slow Service"/>
    <s v="CUST60269"/>
    <s v="In Progress"/>
    <d v="2023-05-06T00:00:00"/>
    <d v="1899-12-30T04:18:00"/>
    <s v="-"/>
    <s v="-"/>
    <s v="-"/>
    <s v="-"/>
    <s v="06-05-2023"/>
    <s v="05"/>
    <s v="2023"/>
    <x v="24"/>
  </r>
  <r>
    <s v="TKT193083"/>
    <x v="33"/>
    <s v="-"/>
    <s v="Technical"/>
    <s v="Network Problem"/>
    <s v="CUST45679"/>
    <s v="In Progress"/>
    <s v="23-05-2021"/>
    <d v="1899-12-30T08:22:33"/>
    <s v="-"/>
    <s v="-"/>
    <s v="-"/>
    <s v="-"/>
    <s v="23-05-2021"/>
    <s v="05"/>
    <s v="2021"/>
    <x v="24"/>
  </r>
  <r>
    <s v="TKT312740"/>
    <x v="16"/>
    <s v="-"/>
    <s v="Account"/>
    <s v="Login Issue"/>
    <s v="CUST98456"/>
    <s v="In Progress"/>
    <d v="2023-10-04T00:00:00"/>
    <d v="1899-12-30T13:01:00"/>
    <s v="-"/>
    <s v="-"/>
    <s v="-"/>
    <s v="-"/>
    <s v="04-10-2023"/>
    <s v="10"/>
    <s v="2023"/>
    <x v="24"/>
  </r>
  <r>
    <s v="TKT466146"/>
    <x v="4"/>
    <s v="-"/>
    <s v="Account"/>
    <s v="Password Reset"/>
    <s v="CUST24242"/>
    <s v="In Progress"/>
    <d v="2021-09-08T00:00:00"/>
    <d v="1899-12-30T18:55:00"/>
    <s v="-"/>
    <s v="-"/>
    <s v="-"/>
    <s v="-"/>
    <s v="08-09-2021"/>
    <s v="09"/>
    <s v="2021"/>
    <x v="24"/>
  </r>
  <r>
    <s v="TKT127090"/>
    <x v="20"/>
    <s v="-"/>
    <s v="Billing"/>
    <s v="Payment Failure"/>
    <s v="CUST56385"/>
    <s v="In Progress"/>
    <s v="30-12-2022"/>
    <d v="1899-12-30T04:11:41"/>
    <s v="-"/>
    <s v="-"/>
    <s v="-"/>
    <s v="-"/>
    <s v="30-12-2022"/>
    <s v="12"/>
    <s v="2022"/>
    <x v="24"/>
  </r>
  <r>
    <s v="TKT276247"/>
    <x v="35"/>
    <d v="2023-02-08T00:31:00"/>
    <s v="Service"/>
    <s v="Service Upgrade"/>
    <s v="CUST27540"/>
    <s v="Resolved"/>
    <d v="2023-05-07T00:00:00"/>
    <d v="1899-12-30T00:31:00"/>
    <d v="2023-02-08T00:00:00"/>
    <d v="1899-12-30T00:31:00"/>
    <s v="-"/>
    <s v="-"/>
    <s v="07-05-2023"/>
    <s v="05"/>
    <s v="2023"/>
    <x v="24"/>
  </r>
  <r>
    <s v="TKT996780"/>
    <x v="25"/>
    <s v="-"/>
    <s v="Service"/>
    <s v="Slow Service"/>
    <s v="CUST83516"/>
    <s v="Open"/>
    <s v="26-04-2022"/>
    <d v="1899-12-30T21:54:06"/>
    <s v="-"/>
    <s v="-"/>
    <s v="-"/>
    <s v="-"/>
    <s v="26-04-2022"/>
    <s v="04"/>
    <s v="2022"/>
    <x v="24"/>
  </r>
  <r>
    <s v="TKT971870"/>
    <x v="11"/>
    <s v="-"/>
    <s v="Billing"/>
    <s v="Overcharge"/>
    <s v="CUST27338"/>
    <s v="In Progress"/>
    <d v="2021-08-01T00:00:00"/>
    <d v="1899-12-30T22:45:00"/>
    <s v="-"/>
    <s v="-"/>
    <s v="-"/>
    <s v="-"/>
    <s v="01-08-2021"/>
    <s v="08"/>
    <s v="2021"/>
    <x v="24"/>
  </r>
  <r>
    <s v="TKT968244"/>
    <x v="32"/>
    <s v="-"/>
    <s v="Technical"/>
    <s v="Software Bug"/>
    <s v="CUST19804"/>
    <s v="Open"/>
    <s v="15-10-2023"/>
    <d v="1899-12-30T07:04:39"/>
    <s v="-"/>
    <s v="-"/>
    <s v="-"/>
    <s v="-"/>
    <s v="15-10-2023"/>
    <s v="10"/>
    <s v="2023"/>
    <x v="24"/>
  </r>
  <r>
    <s v="TKT687303"/>
    <x v="24"/>
    <s v="-"/>
    <s v="Service"/>
    <s v="Service Outage"/>
    <s v="CUST57243"/>
    <s v="In Progress"/>
    <s v="22-12-2022"/>
    <d v="1899-12-30T14:37:47"/>
    <s v="-"/>
    <s v="-"/>
    <s v="-"/>
    <s v="-"/>
    <s v="22-12-2022"/>
    <s v="12"/>
    <s v="2022"/>
    <x v="24"/>
  </r>
  <r>
    <s v="TKT540771"/>
    <x v="30"/>
    <d v="2023-07-12T15:35:00"/>
    <s v="Billing"/>
    <s v="Overcharge"/>
    <s v="CUST76410"/>
    <s v="Resolved"/>
    <s v="19-11-2023"/>
    <d v="1899-12-30T15:35:44"/>
    <d v="2023-07-12T00:00:00"/>
    <d v="1899-12-30T15:35:00"/>
    <s v="-"/>
    <s v="-"/>
    <s v="19-11-2023"/>
    <s v="11"/>
    <s v="2023"/>
    <x v="24"/>
  </r>
  <r>
    <s v="TKT574163"/>
    <x v="16"/>
    <s v="16-04-2021 02:53:17"/>
    <s v="Account"/>
    <s v="Login Issue"/>
    <s v="CUST88999"/>
    <s v="Resolved"/>
    <d v="2021-10-04T00:00:00"/>
    <d v="1899-12-30T02:53:00"/>
    <s v="16-04-2021"/>
    <d v="1899-12-30T02:53:17"/>
    <s v="-"/>
    <s v="-"/>
    <s v="04-10-2021"/>
    <s v="10"/>
    <s v="2021"/>
    <x v="24"/>
  </r>
  <r>
    <s v="TKT507191"/>
    <x v="21"/>
    <s v="-"/>
    <s v="Technical"/>
    <s v="Network Problem"/>
    <s v="CUST81231"/>
    <s v="In Progress"/>
    <s v="14-11-2024"/>
    <d v="1899-12-30T11:31:15"/>
    <s v="-"/>
    <s v="-"/>
    <s v="-"/>
    <s v="-"/>
    <s v="14-11-2024"/>
    <s v="11"/>
    <s v="2024"/>
    <x v="24"/>
  </r>
  <r>
    <s v="TKT664432"/>
    <x v="33"/>
    <s v="25-05-2024 20:45:18"/>
    <s v="Technical"/>
    <s v="Network Problem"/>
    <s v="CUST17823"/>
    <s v="Resolved"/>
    <d v="2024-09-05T00:00:00"/>
    <d v="1899-12-30T20:45:00"/>
    <s v="25-05-2024"/>
    <d v="1899-12-30T20:45:18"/>
    <s v="-"/>
    <s v="-"/>
    <s v="05-09-2024"/>
    <s v="09"/>
    <s v="2024"/>
    <x v="24"/>
  </r>
  <r>
    <s v="TKT919115"/>
    <x v="33"/>
    <s v="21-07-2021 23:47:57"/>
    <s v="Technical"/>
    <s v="Network Problem"/>
    <s v="CUST20216"/>
    <s v="Resolved"/>
    <s v="21-06-2021"/>
    <d v="1899-12-30T23:47:57"/>
    <s v="21-07-2021"/>
    <d v="1899-12-30T23:47:57"/>
    <s v="-"/>
    <s v="-"/>
    <s v="21-06-2021"/>
    <s v="06"/>
    <s v="2021"/>
    <x v="24"/>
  </r>
  <r>
    <s v="TKT114702"/>
    <x v="24"/>
    <s v="-"/>
    <s v="Service"/>
    <s v="Service Outage"/>
    <s v="CUST14291"/>
    <s v="In Progress"/>
    <s v="22-09-2020"/>
    <d v="1899-12-30T00:05:36"/>
    <s v="-"/>
    <s v="-"/>
    <s v="-"/>
    <s v="-"/>
    <s v="22-09-2020"/>
    <s v="09"/>
    <s v="2020"/>
    <x v="24"/>
  </r>
  <r>
    <s v="TKT381490"/>
    <x v="33"/>
    <s v="13-12-2021 13:41:46"/>
    <s v="Technical"/>
    <s v="Network Problem"/>
    <s v="CUST91697"/>
    <s v="Resolved"/>
    <s v="24-11-2021"/>
    <d v="1899-12-30T13:41:46"/>
    <s v="13-12-2021"/>
    <d v="1899-12-30T13:41:46"/>
    <s v="-"/>
    <s v="-"/>
    <s v="24-11-2021"/>
    <s v="11"/>
    <s v="2021"/>
    <x v="24"/>
  </r>
  <r>
    <s v="TKT978729"/>
    <x v="1"/>
    <s v="-"/>
    <s v="Billing"/>
    <s v="Refund Request"/>
    <s v="CUST13454"/>
    <s v="In Progress"/>
    <s v="27-05-2021"/>
    <d v="1899-12-30T23:54:59"/>
    <s v="-"/>
    <s v="-"/>
    <s v="-"/>
    <s v="-"/>
    <s v="27-05-2021"/>
    <s v="05"/>
    <s v="2021"/>
    <x v="24"/>
  </r>
  <r>
    <s v="TKT972624"/>
    <x v="26"/>
    <s v="-"/>
    <s v="Technical"/>
    <s v="Software Bug"/>
    <s v="CUST30417"/>
    <s v="Open"/>
    <d v="2022-09-06T00:00:00"/>
    <d v="1899-12-30T11:25:00"/>
    <s v="-"/>
    <s v="-"/>
    <s v="-"/>
    <s v="-"/>
    <s v="06-09-2022"/>
    <s v="09"/>
    <s v="2022"/>
    <x v="24"/>
  </r>
  <r>
    <s v="TKT307308"/>
    <x v="11"/>
    <s v="27-05-2020 17:25:42"/>
    <s v="Billing"/>
    <s v="Overcharge"/>
    <s v="CUST56802"/>
    <s v="Resolved"/>
    <s v="30-04-2020"/>
    <d v="1899-12-30T17:25:42"/>
    <s v="27-05-2020"/>
    <d v="1899-12-30T17:25:42"/>
    <s v="-"/>
    <s v="-"/>
    <s v="30-04-2020"/>
    <s v="04"/>
    <s v="2020"/>
    <x v="24"/>
  </r>
  <r>
    <s v="TKT851061"/>
    <x v="9"/>
    <s v="-"/>
    <s v="Technical"/>
    <s v="Hardware Issue"/>
    <s v="CUST78336"/>
    <s v="Open"/>
    <d v="2024-08-04T00:00:00"/>
    <d v="1899-12-30T08:50:00"/>
    <s v="-"/>
    <s v="-"/>
    <s v="-"/>
    <s v="-"/>
    <s v="04-08-2024"/>
    <s v="08"/>
    <s v="2024"/>
    <x v="24"/>
  </r>
  <r>
    <s v="TKT852523"/>
    <x v="16"/>
    <s v="26-08-2022 12:28:08"/>
    <s v="Account"/>
    <s v="Login Issue"/>
    <s v="CUST35288"/>
    <s v="Resolved"/>
    <d v="2022-09-08T00:00:00"/>
    <d v="1899-12-30T12:28:00"/>
    <s v="26-08-2022"/>
    <d v="1899-12-30T12:28:08"/>
    <s v="-"/>
    <s v="-"/>
    <s v="08-09-2022"/>
    <s v="09"/>
    <s v="2022"/>
    <x v="24"/>
  </r>
  <r>
    <s v="TKT971248"/>
    <x v="9"/>
    <s v="-"/>
    <s v="Technical"/>
    <s v="Hardware Issue"/>
    <s v="CUST90391"/>
    <s v="In Progress"/>
    <s v="29-05-2020"/>
    <d v="1899-12-30T20:30:09"/>
    <s v="-"/>
    <s v="-"/>
    <s v="-"/>
    <s v="-"/>
    <s v="29-05-2020"/>
    <s v="05"/>
    <s v="2020"/>
    <x v="24"/>
  </r>
  <r>
    <s v="TKT141652"/>
    <x v="23"/>
    <s v="-"/>
    <s v="Service"/>
    <s v="Service Upgrade"/>
    <s v="CUST72164"/>
    <s v="In Progress"/>
    <s v="18-03-2021"/>
    <d v="1899-12-30T02:25:15"/>
    <s v="-"/>
    <s v="-"/>
    <s v="-"/>
    <s v="-"/>
    <s v="18-03-2021"/>
    <s v="03"/>
    <s v="2021"/>
    <x v="24"/>
  </r>
  <r>
    <s v="TKT919994"/>
    <x v="19"/>
    <s v="-"/>
    <s v="Billing"/>
    <s v="Payment Failure"/>
    <s v="CUST37882"/>
    <s v="In Progress"/>
    <s v="13-05-2021"/>
    <d v="1899-12-30T15:52:18"/>
    <s v="-"/>
    <s v="-"/>
    <s v="-"/>
    <s v="-"/>
    <s v="13-05-2021"/>
    <s v="05"/>
    <s v="2021"/>
    <x v="24"/>
  </r>
  <r>
    <s v="TKT440116"/>
    <x v="16"/>
    <d v="2020-05-11T01:03:00"/>
    <s v="Account"/>
    <s v="Login Issue"/>
    <s v="CUST67829"/>
    <s v="Resolved"/>
    <d v="2020-04-11T00:00:00"/>
    <d v="1899-12-30T01:03:00"/>
    <d v="2020-05-11T00:00:00"/>
    <d v="1899-12-30T01:03:00"/>
    <s v="-"/>
    <s v="-"/>
    <s v="11-04-2020"/>
    <s v="04"/>
    <s v="2020"/>
    <x v="24"/>
  </r>
  <r>
    <s v="TKT884549"/>
    <x v="14"/>
    <s v="-"/>
    <s v="Service"/>
    <s v="Slow Service"/>
    <s v="CUST68895"/>
    <s v="In Progress"/>
    <s v="24-04-2023"/>
    <d v="1899-12-30T13:55:56"/>
    <s v="-"/>
    <s v="-"/>
    <s v="-"/>
    <s v="-"/>
    <s v="24-04-2023"/>
    <s v="04"/>
    <s v="2023"/>
    <x v="24"/>
  </r>
  <r>
    <s v="TKT487028"/>
    <x v="14"/>
    <s v="-"/>
    <s v="Service"/>
    <s v="Slow Service"/>
    <s v="CUST45082"/>
    <s v="In Progress"/>
    <s v="23-04-2023"/>
    <d v="1899-12-30T21:22:49"/>
    <s v="-"/>
    <s v="-"/>
    <s v="-"/>
    <s v="-"/>
    <s v="23-04-2023"/>
    <s v="04"/>
    <s v="2023"/>
    <x v="24"/>
  </r>
  <r>
    <s v="TKT383169"/>
    <x v="13"/>
    <s v="-"/>
    <s v="Account"/>
    <s v="Account Suspension"/>
    <s v="CUST80596"/>
    <s v="Open"/>
    <d v="2020-09-02T00:00:00"/>
    <d v="1899-12-30T13:22:00"/>
    <s v="-"/>
    <s v="-"/>
    <s v="-"/>
    <s v="-"/>
    <s v="02-09-2020"/>
    <s v="09"/>
    <s v="2020"/>
    <x v="24"/>
  </r>
  <r>
    <s v="TKT262334"/>
    <x v="1"/>
    <s v="30-10-2022 20:44:26"/>
    <s v="Billing"/>
    <s v="Refund Request"/>
    <s v="CUST48666"/>
    <s v="Resolved"/>
    <s v="21-10-2022"/>
    <d v="1899-12-30T20:44:26"/>
    <s v="30-10-2022"/>
    <d v="1899-12-30T20:44:26"/>
    <s v="-"/>
    <s v="-"/>
    <s v="21-10-2022"/>
    <s v="10"/>
    <s v="2022"/>
    <x v="24"/>
  </r>
  <r>
    <s v="TKT100432"/>
    <x v="8"/>
    <s v="27-02-2023 02:38:51"/>
    <s v="Technical"/>
    <s v="Network Problem"/>
    <s v="CUST46932"/>
    <s v="Resolved"/>
    <d v="2023-05-02T00:00:00"/>
    <d v="1899-12-30T02:38:00"/>
    <s v="27-02-2023"/>
    <d v="1899-12-30T02:38:51"/>
    <s v="-"/>
    <s v="-"/>
    <s v="02-05-2023"/>
    <s v="05"/>
    <s v="2023"/>
    <x v="24"/>
  </r>
  <r>
    <s v="TKT574347"/>
    <x v="13"/>
    <s v="-"/>
    <s v="Account"/>
    <s v="Account Suspension"/>
    <s v="CUST20392"/>
    <s v="Open"/>
    <s v="16-04-2024"/>
    <d v="1899-12-30T00:18:55"/>
    <s v="-"/>
    <s v="-"/>
    <s v="-"/>
    <s v="-"/>
    <s v="16-04-2024"/>
    <s v="04"/>
    <s v="2024"/>
    <x v="24"/>
  </r>
  <r>
    <s v="TKT954422"/>
    <x v="30"/>
    <s v="-"/>
    <s v="Billing"/>
    <s v="Overcharge"/>
    <s v="CUST83150"/>
    <s v="Open"/>
    <d v="2020-10-03T00:00:00"/>
    <d v="1899-12-30T10:57:00"/>
    <s v="-"/>
    <s v="-"/>
    <s v="-"/>
    <s v="-"/>
    <s v="03-10-2020"/>
    <s v="10"/>
    <s v="2020"/>
    <x v="24"/>
  </r>
  <r>
    <s v="TKT801709"/>
    <x v="20"/>
    <s v="-"/>
    <s v="Billing"/>
    <s v="Payment Failure"/>
    <s v="CUST90510"/>
    <s v="Open"/>
    <d v="2021-12-04T00:00:00"/>
    <d v="1899-12-30T02:14:00"/>
    <s v="-"/>
    <s v="-"/>
    <s v="-"/>
    <s v="-"/>
    <s v="04-12-2021"/>
    <s v="12"/>
    <s v="2021"/>
    <x v="24"/>
  </r>
  <r>
    <s v="TKT663111"/>
    <x v="35"/>
    <d v="2024-03-12T14:27:00"/>
    <s v="Service"/>
    <s v="Service Upgrade"/>
    <s v="CUST65700"/>
    <s v="Resolved"/>
    <s v="23-11-2024"/>
    <d v="1899-12-30T14:27:31"/>
    <d v="2024-03-12T00:00:00"/>
    <d v="1899-12-30T14:27:00"/>
    <s v="-"/>
    <s v="-"/>
    <s v="23-11-2024"/>
    <s v="11"/>
    <s v="2024"/>
    <x v="24"/>
  </r>
  <r>
    <s v="TKT609942"/>
    <x v="16"/>
    <s v="-"/>
    <s v="Account"/>
    <s v="Login Issue"/>
    <s v="CUST43795"/>
    <s v="Open"/>
    <s v="15-03-2021"/>
    <d v="1899-12-30T04:58:54"/>
    <s v="-"/>
    <s v="-"/>
    <s v="-"/>
    <s v="-"/>
    <s v="15-03-2021"/>
    <s v="03"/>
    <s v="2021"/>
    <x v="24"/>
  </r>
  <r>
    <s v="TKT338495"/>
    <x v="34"/>
    <s v="-"/>
    <s v="Technical"/>
    <s v="Hardware Issue"/>
    <s v="CUST14110"/>
    <s v="Open"/>
    <s v="16-05-2022"/>
    <d v="1899-12-30T23:40:49"/>
    <s v="-"/>
    <s v="-"/>
    <s v="-"/>
    <s v="-"/>
    <s v="16-05-2022"/>
    <s v="05"/>
    <s v="2022"/>
    <x v="24"/>
  </r>
  <r>
    <s v="TKT584110"/>
    <x v="13"/>
    <s v="-"/>
    <s v="Account"/>
    <s v="Account Suspension"/>
    <s v="CUST77469"/>
    <s v="Open"/>
    <s v="30-08-2020"/>
    <d v="1899-12-30T13:43:11"/>
    <s v="-"/>
    <s v="-"/>
    <s v="-"/>
    <s v="-"/>
    <s v="30-08-2020"/>
    <s v="08"/>
    <s v="2020"/>
    <x v="24"/>
  </r>
  <r>
    <s v="TKT257768"/>
    <x v="4"/>
    <s v="-"/>
    <s v="Account"/>
    <s v="Password Reset"/>
    <s v="CUST65973"/>
    <s v="In Progress"/>
    <d v="2020-02-02T00:00:00"/>
    <d v="1899-12-30T15:12:00"/>
    <s v="-"/>
    <s v="-"/>
    <s v="-"/>
    <s v="-"/>
    <s v="02-02-2020"/>
    <s v="02"/>
    <s v="2020"/>
    <x v="24"/>
  </r>
  <r>
    <s v="TKT839822"/>
    <x v="30"/>
    <s v="-"/>
    <s v="Billing"/>
    <s v="Overcharge"/>
    <s v="CUST36856"/>
    <s v="In Progress"/>
    <s v="29-08-2021"/>
    <d v="1899-12-30T20:20:57"/>
    <s v="-"/>
    <s v="-"/>
    <s v="-"/>
    <s v="-"/>
    <s v="29-08-2021"/>
    <s v="08"/>
    <s v="2021"/>
    <x v="24"/>
  </r>
  <r>
    <s v="TKT162642"/>
    <x v="20"/>
    <s v="-"/>
    <s v="Billing"/>
    <s v="Payment Failure"/>
    <s v="CUST10430"/>
    <s v="Open"/>
    <s v="27-01-2024"/>
    <d v="1899-12-30T23:01:00"/>
    <s v="-"/>
    <s v="-"/>
    <s v="-"/>
    <s v="-"/>
    <s v="27-01-2024"/>
    <s v="01"/>
    <s v="2024"/>
    <x v="24"/>
  </r>
  <r>
    <s v="TKT163009"/>
    <x v="33"/>
    <s v="20-09-2020 01:14:16"/>
    <s v="Technical"/>
    <s v="Network Problem"/>
    <s v="CUST97689"/>
    <s v="Resolved"/>
    <d v="2020-03-09T00:00:00"/>
    <d v="1899-12-30T01:14:00"/>
    <s v="20-09-2020"/>
    <d v="1899-12-30T01:14:16"/>
    <s v="-"/>
    <s v="-"/>
    <s v="09-03-2020"/>
    <s v="03"/>
    <s v="2020"/>
    <x v="24"/>
  </r>
  <r>
    <s v="TKT216516"/>
    <x v="31"/>
    <s v="-"/>
    <s v="Billing"/>
    <s v="Refund Request"/>
    <s v="CUST30163"/>
    <s v="In Progress"/>
    <d v="2023-04-11T00:00:00"/>
    <d v="1899-12-30T22:38:00"/>
    <s v="-"/>
    <s v="-"/>
    <s v="-"/>
    <s v="-"/>
    <s v="11-04-2023"/>
    <s v="04"/>
    <s v="2023"/>
    <x v="24"/>
  </r>
  <r>
    <s v="TKT660554"/>
    <x v="30"/>
    <s v="-"/>
    <s v="Billing"/>
    <s v="Overcharge"/>
    <s v="CUST40587"/>
    <s v="Open"/>
    <s v="29-01-2022"/>
    <d v="1899-12-30T18:27:05"/>
    <s v="-"/>
    <s v="-"/>
    <s v="-"/>
    <s v="-"/>
    <s v="29-01-2022"/>
    <s v="01"/>
    <s v="2022"/>
    <x v="24"/>
  </r>
  <r>
    <s v="TKT409271"/>
    <x v="26"/>
    <s v="19-11-2021 04:26:19"/>
    <s v="Technical"/>
    <s v="Software Bug"/>
    <s v="CUST36173"/>
    <s v="Resolved"/>
    <s v="16-11-2021"/>
    <d v="1899-12-30T04:26:19"/>
    <s v="19-11-2021"/>
    <d v="1899-12-30T04:26:19"/>
    <s v="-"/>
    <s v="-"/>
    <s v="16-11-2021"/>
    <s v="11"/>
    <s v="2021"/>
    <x v="24"/>
  </r>
  <r>
    <s v="TKT456123"/>
    <x v="20"/>
    <s v="-"/>
    <s v="Billing"/>
    <s v="Payment Failure"/>
    <s v="CUST94299"/>
    <s v="Open"/>
    <s v="28-06-2021"/>
    <d v="1899-12-30T22:48:51"/>
    <s v="-"/>
    <s v="-"/>
    <s v="-"/>
    <s v="-"/>
    <s v="28-06-2021"/>
    <s v="06"/>
    <s v="2021"/>
    <x v="24"/>
  </r>
  <r>
    <s v="TKT930054"/>
    <x v="24"/>
    <s v="-"/>
    <s v="Service"/>
    <s v="Service Outage"/>
    <s v="CUST10634"/>
    <s v="In Progress"/>
    <s v="20-01-2024"/>
    <d v="1899-12-30T18:15:19"/>
    <s v="-"/>
    <s v="-"/>
    <s v="-"/>
    <s v="-"/>
    <s v="20-01-2024"/>
    <s v="01"/>
    <s v="2024"/>
    <x v="24"/>
  </r>
  <r>
    <s v="TKT276984"/>
    <x v="1"/>
    <s v="-"/>
    <s v="Billing"/>
    <s v="Refund Request"/>
    <s v="CUST45446"/>
    <s v="In Progress"/>
    <d v="2022-06-07T00:00:00"/>
    <d v="1899-12-30T03:47:00"/>
    <s v="-"/>
    <s v="-"/>
    <s v="-"/>
    <s v="-"/>
    <s v="07-06-2022"/>
    <s v="06"/>
    <s v="2022"/>
    <x v="24"/>
  </r>
  <r>
    <s v="TKT374813"/>
    <x v="13"/>
    <s v="-"/>
    <s v="Account"/>
    <s v="Account Suspension"/>
    <s v="CUST50236"/>
    <s v="In Progress"/>
    <d v="2021-08-08T00:00:00"/>
    <d v="1899-12-30T14:27:00"/>
    <s v="-"/>
    <s v="-"/>
    <s v="-"/>
    <s v="-"/>
    <s v="08-08-2021"/>
    <s v="08"/>
    <s v="2021"/>
    <x v="24"/>
  </r>
  <r>
    <s v="TKT688812"/>
    <x v="19"/>
    <s v="-"/>
    <s v="Billing"/>
    <s v="Payment Failure"/>
    <s v="CUST62565"/>
    <s v="In Progress"/>
    <s v="31-12-2022"/>
    <d v="1899-12-30T12:11:54"/>
    <s v="-"/>
    <s v="-"/>
    <s v="-"/>
    <s v="-"/>
    <s v="31-12-2022"/>
    <s v="12"/>
    <s v="2022"/>
    <x v="24"/>
  </r>
  <r>
    <s v="TKT142980"/>
    <x v="6"/>
    <s v="-"/>
    <s v="Service"/>
    <s v="Service Outage"/>
    <s v="CUST76640"/>
    <s v="In Progress"/>
    <d v="2023-05-10T00:00:00"/>
    <d v="1899-12-30T05:07:00"/>
    <s v="-"/>
    <s v="-"/>
    <s v="-"/>
    <s v="-"/>
    <s v="10-05-2023"/>
    <s v="05"/>
    <s v="2023"/>
    <x v="24"/>
  </r>
  <r>
    <s v="TKT245009"/>
    <x v="17"/>
    <s v="-"/>
    <s v="Service"/>
    <s v="Slow Service"/>
    <s v="CUST47147"/>
    <s v="In Progress"/>
    <s v="20-07-2023"/>
    <d v="1899-12-30T03:51:04"/>
    <s v="-"/>
    <s v="-"/>
    <s v="-"/>
    <s v="-"/>
    <s v="20-07-2023"/>
    <s v="07"/>
    <s v="2023"/>
    <x v="24"/>
  </r>
  <r>
    <s v="TKT525813"/>
    <x v="28"/>
    <s v="-"/>
    <s v="Billing"/>
    <s v="Payment Failure"/>
    <s v="CUST26136"/>
    <s v="In Progress"/>
    <d v="2020-01-10T00:00:00"/>
    <d v="1899-12-30T23:11:00"/>
    <s v="-"/>
    <s v="-"/>
    <s v="-"/>
    <s v="-"/>
    <s v="10-01-2020"/>
    <s v="01"/>
    <s v="2020"/>
    <x v="24"/>
  </r>
  <r>
    <s v="TKT313584"/>
    <x v="23"/>
    <s v="-"/>
    <s v="Service"/>
    <s v="Service Upgrade"/>
    <s v="CUST38822"/>
    <s v="Open"/>
    <s v="17-09-2023"/>
    <d v="1899-12-30T15:36:28"/>
    <s v="-"/>
    <s v="-"/>
    <s v="-"/>
    <s v="-"/>
    <s v="17-09-2023"/>
    <s v="09"/>
    <s v="2023"/>
    <x v="24"/>
  </r>
  <r>
    <s v="TKT975446"/>
    <x v="12"/>
    <s v="19-08-2021 04:56:22"/>
    <s v="Billing"/>
    <s v="Refund Request"/>
    <s v="CUST90573"/>
    <s v="Resolved"/>
    <d v="2021-09-08T00:00:00"/>
    <d v="1899-12-30T04:56:00"/>
    <s v="19-08-2021"/>
    <d v="1899-12-30T04:56:22"/>
    <s v="-"/>
    <s v="-"/>
    <s v="08-09-2021"/>
    <s v="09"/>
    <s v="2021"/>
    <x v="24"/>
  </r>
  <r>
    <s v="TKT434211"/>
    <x v="32"/>
    <s v="-"/>
    <s v="Technical"/>
    <s v="Software Bug"/>
    <s v="CUST32097"/>
    <s v="Open"/>
    <d v="2021-01-03T00:00:00"/>
    <d v="1899-12-30T21:50:00"/>
    <s v="-"/>
    <s v="-"/>
    <s v="-"/>
    <s v="-"/>
    <s v="03-01-2021"/>
    <s v="01"/>
    <s v="2021"/>
    <x v="24"/>
  </r>
  <r>
    <s v="TKT933168"/>
    <x v="20"/>
    <s v="25-05-2022 01:43:31"/>
    <s v="Billing"/>
    <s v="Payment Failure"/>
    <s v="CUST48726"/>
    <s v="Resolved"/>
    <s v="16-05-2022"/>
    <d v="1899-12-30T01:43:31"/>
    <s v="25-05-2022"/>
    <d v="1899-12-30T01:43:31"/>
    <s v="-"/>
    <s v="-"/>
    <s v="16-05-2022"/>
    <s v="05"/>
    <s v="2022"/>
    <x v="24"/>
  </r>
  <r>
    <s v="TKT430080"/>
    <x v="35"/>
    <s v="13-08-2022 21:47:47"/>
    <s v="Service"/>
    <s v="Service Upgrade"/>
    <s v="CUST64851"/>
    <s v="Resolved"/>
    <d v="2022-09-08T00:00:00"/>
    <d v="1899-12-30T21:47:00"/>
    <s v="13-08-2022"/>
    <d v="1899-12-30T21:47:47"/>
    <s v="-"/>
    <s v="-"/>
    <s v="08-09-2022"/>
    <s v="09"/>
    <s v="2022"/>
    <x v="24"/>
  </r>
  <r>
    <s v="TKT622009"/>
    <x v="28"/>
    <s v="-"/>
    <s v="Billing"/>
    <s v="Payment Failure"/>
    <s v="CUST73112"/>
    <s v="In Progress"/>
    <s v="23-12-2024"/>
    <d v="1899-12-30T00:10:38"/>
    <s v="-"/>
    <s v="-"/>
    <s v="-"/>
    <s v="-"/>
    <s v="23-12-2024"/>
    <s v="12"/>
    <s v="2024"/>
    <x v="24"/>
  </r>
  <r>
    <s v="TKT963186"/>
    <x v="19"/>
    <s v="27-10-2022 22:40:38"/>
    <s v="Billing"/>
    <s v="Payment Failure"/>
    <s v="CUST72666"/>
    <s v="Resolved"/>
    <d v="2022-07-10T00:00:00"/>
    <d v="1899-12-30T22:40:00"/>
    <s v="27-10-2022"/>
    <d v="1899-12-30T22:40:38"/>
    <s v="-"/>
    <s v="-"/>
    <s v="10-07-2022"/>
    <s v="07"/>
    <s v="2022"/>
    <x v="24"/>
  </r>
  <r>
    <s v="TKT960655"/>
    <x v="26"/>
    <s v="-"/>
    <s v="Technical"/>
    <s v="Software Bug"/>
    <s v="CUST89506"/>
    <s v="In Progress"/>
    <d v="2024-05-10T00:00:00"/>
    <d v="1899-12-30T13:06:00"/>
    <s v="-"/>
    <s v="-"/>
    <s v="-"/>
    <s v="-"/>
    <s v="10-05-2024"/>
    <s v="05"/>
    <s v="2024"/>
    <x v="24"/>
  </r>
  <r>
    <s v="TKT794015"/>
    <x v="1"/>
    <s v="-"/>
    <s v="Billing"/>
    <s v="Refund Request"/>
    <s v="CUST60148"/>
    <s v="In Progress"/>
    <d v="2022-11-02T00:00:00"/>
    <d v="1899-12-30T17:36:00"/>
    <s v="-"/>
    <s v="-"/>
    <s v="-"/>
    <s v="-"/>
    <s v="02-11-2022"/>
    <s v="11"/>
    <s v="2022"/>
    <x v="24"/>
  </r>
  <r>
    <s v="TKT538568"/>
    <x v="3"/>
    <d v="2021-11-06T12:24:00"/>
    <s v="Account"/>
    <s v="Account Suspension"/>
    <s v="CUST96714"/>
    <s v="Resolved"/>
    <s v="16-05-2021"/>
    <d v="1899-12-30T12:24:08"/>
    <d v="2021-11-06T00:00:00"/>
    <d v="1899-12-30T12:24:00"/>
    <s v="-"/>
    <s v="-"/>
    <s v="16-05-2021"/>
    <s v="05"/>
    <s v="2021"/>
    <x v="24"/>
  </r>
  <r>
    <s v="TKT164900"/>
    <x v="35"/>
    <s v="-"/>
    <s v="Service"/>
    <s v="Service Upgrade"/>
    <s v="CUST87137"/>
    <s v="In Progress"/>
    <d v="2020-06-05T00:00:00"/>
    <d v="1899-12-30T13:39:00"/>
    <s v="-"/>
    <s v="-"/>
    <s v="-"/>
    <s v="-"/>
    <s v="05-06-2020"/>
    <s v="06"/>
    <s v="2020"/>
    <x v="24"/>
  </r>
  <r>
    <s v="TKT519863"/>
    <x v="7"/>
    <s v="-"/>
    <s v="Technical"/>
    <s v="Software Bug"/>
    <s v="CUST37950"/>
    <s v="In Progress"/>
    <s v="14-02-2024"/>
    <d v="1899-12-30T07:48:27"/>
    <s v="-"/>
    <s v="-"/>
    <s v="-"/>
    <s v="-"/>
    <s v="14-02-2024"/>
    <s v="02"/>
    <s v="2024"/>
    <x v="24"/>
  </r>
  <r>
    <s v="TKT614130"/>
    <x v="17"/>
    <s v="-"/>
    <s v="Service"/>
    <s v="Slow Service"/>
    <s v="CUST67332"/>
    <s v="Open"/>
    <s v="13-05-2023"/>
    <d v="1899-12-30T13:40:57"/>
    <s v="-"/>
    <s v="-"/>
    <s v="-"/>
    <s v="-"/>
    <s v="13-05-2023"/>
    <s v="05"/>
    <s v="2023"/>
    <x v="24"/>
  </r>
  <r>
    <s v="TKT670395"/>
    <x v="17"/>
    <d v="2022-12-08T19:01:00"/>
    <s v="Service"/>
    <s v="Slow Service"/>
    <s v="CUST36279"/>
    <s v="Resolved"/>
    <d v="2022-04-08T00:00:00"/>
    <d v="1899-12-30T19:01:00"/>
    <d v="2022-12-08T00:00:00"/>
    <d v="1899-12-30T19:01:00"/>
    <s v="-"/>
    <s v="-"/>
    <s v="08-04-2022"/>
    <s v="04"/>
    <s v="2022"/>
    <x v="24"/>
  </r>
  <r>
    <s v="TKT966823"/>
    <x v="28"/>
    <s v="-"/>
    <s v="Billing"/>
    <s v="Payment Failure"/>
    <s v="CUST92820"/>
    <s v="In Progress"/>
    <s v="25-10-2022"/>
    <d v="1899-12-30T04:18:45"/>
    <s v="-"/>
    <s v="-"/>
    <s v="-"/>
    <s v="-"/>
    <s v="25-10-2022"/>
    <s v="10"/>
    <s v="2022"/>
    <x v="24"/>
  </r>
  <r>
    <s v="TKT148209"/>
    <x v="3"/>
    <s v="-"/>
    <s v="Account"/>
    <s v="Account Suspension"/>
    <s v="CUST54261"/>
    <s v="In Progress"/>
    <d v="2020-11-03T00:00:00"/>
    <d v="1899-12-30T22:13:00"/>
    <s v="-"/>
    <s v="-"/>
    <s v="-"/>
    <s v="-"/>
    <s v="03-11-2020"/>
    <s v="11"/>
    <s v="2020"/>
    <x v="24"/>
  </r>
  <r>
    <s v="TKT454283"/>
    <x v="21"/>
    <s v="-"/>
    <s v="Technical"/>
    <s v="Network Problem"/>
    <s v="CUST65229"/>
    <s v="Open"/>
    <d v="2021-01-05T00:00:00"/>
    <d v="1899-12-30T17:59:00"/>
    <s v="-"/>
    <s v="-"/>
    <s v="-"/>
    <s v="-"/>
    <s v="05-01-2021"/>
    <s v="01"/>
    <s v="2021"/>
    <x v="24"/>
  </r>
  <r>
    <s v="TKT667262"/>
    <x v="10"/>
    <s v="-"/>
    <s v="Account"/>
    <s v="Password Reset"/>
    <s v="CUST95530"/>
    <s v="In Progress"/>
    <s v="27-10-2021"/>
    <d v="1899-12-30T07:49:32"/>
    <s v="-"/>
    <s v="-"/>
    <s v="-"/>
    <s v="-"/>
    <s v="27-10-2021"/>
    <s v="10"/>
    <s v="2021"/>
    <x v="24"/>
  </r>
  <r>
    <s v="TKT144793"/>
    <x v="8"/>
    <s v="-"/>
    <s v="Technical"/>
    <s v="Network Problem"/>
    <s v="CUST91983"/>
    <s v="In Progress"/>
    <d v="2020-03-05T00:00:00"/>
    <d v="1899-12-30T15:00:00"/>
    <s v="-"/>
    <s v="-"/>
    <s v="-"/>
    <s v="-"/>
    <s v="05-03-2020"/>
    <s v="03"/>
    <s v="2020"/>
    <x v="24"/>
  </r>
  <r>
    <s v="TKT290175"/>
    <x v="34"/>
    <s v="-"/>
    <s v="Technical"/>
    <s v="Hardware Issue"/>
    <s v="CUST49206"/>
    <s v="In Progress"/>
    <s v="21-06-2023"/>
    <d v="1899-12-30T08:32:42"/>
    <s v="-"/>
    <s v="-"/>
    <s v="-"/>
    <s v="-"/>
    <s v="21-06-2023"/>
    <s v="06"/>
    <s v="2023"/>
    <x v="24"/>
  </r>
  <r>
    <s v="TKT373802"/>
    <x v="30"/>
    <s v="-"/>
    <s v="Billing"/>
    <s v="Overcharge"/>
    <s v="CUST57006"/>
    <s v="Open"/>
    <d v="2021-01-02T00:00:00"/>
    <d v="1899-12-30T13:32:00"/>
    <s v="-"/>
    <s v="-"/>
    <s v="-"/>
    <s v="-"/>
    <s v="02-01-2021"/>
    <s v="01"/>
    <s v="2021"/>
    <x v="24"/>
  </r>
  <r>
    <s v="TKT196763"/>
    <x v="8"/>
    <s v="-"/>
    <s v="Technical"/>
    <s v="Network Problem"/>
    <s v="CUST22515"/>
    <s v="Open"/>
    <s v="18-02-2024"/>
    <d v="1899-12-30T06:25:58"/>
    <s v="-"/>
    <s v="-"/>
    <s v="-"/>
    <s v="-"/>
    <s v="18-02-2024"/>
    <s v="02"/>
    <s v="2024"/>
    <x v="24"/>
  </r>
  <r>
    <s v="TKT992811"/>
    <x v="13"/>
    <s v="-"/>
    <s v="Account"/>
    <s v="Account Suspension"/>
    <s v="CUST72007"/>
    <s v="In Progress"/>
    <s v="24-04-2023"/>
    <d v="1899-12-30T19:58:34"/>
    <s v="-"/>
    <s v="-"/>
    <s v="-"/>
    <s v="-"/>
    <s v="24-04-2023"/>
    <s v="04"/>
    <s v="2023"/>
    <x v="24"/>
  </r>
  <r>
    <s v="TKT142871"/>
    <x v="31"/>
    <d v="2023-06-02T11:59:00"/>
    <s v="Billing"/>
    <s v="Refund Request"/>
    <s v="CUST88889"/>
    <s v="Resolved"/>
    <s v="29-01-2023"/>
    <d v="1899-12-30T11:59:46"/>
    <d v="2023-06-02T00:00:00"/>
    <d v="1899-12-30T11:59:00"/>
    <s v="-"/>
    <s v="-"/>
    <s v="29-01-2023"/>
    <s v="01"/>
    <s v="2023"/>
    <x v="24"/>
  </r>
  <r>
    <s v="TKT468342"/>
    <x v="12"/>
    <s v="-"/>
    <s v="Billing"/>
    <s v="Refund Request"/>
    <s v="CUST30874"/>
    <s v="Open"/>
    <d v="2024-11-06T00:00:00"/>
    <d v="1899-12-30T20:23:00"/>
    <s v="-"/>
    <s v="-"/>
    <s v="-"/>
    <s v="-"/>
    <s v="06-11-2024"/>
    <s v="11"/>
    <s v="2024"/>
    <x v="24"/>
  </r>
  <r>
    <s v="TKT215162"/>
    <x v="35"/>
    <s v="16-07-2022 15:23:11"/>
    <s v="Service"/>
    <s v="Service Upgrade"/>
    <s v="CUST97482"/>
    <s v="Resolved"/>
    <s v="13-07-2022"/>
    <d v="1899-12-30T15:23:11"/>
    <s v="16-07-2022"/>
    <d v="1899-12-30T15:23:11"/>
    <s v="-"/>
    <s v="-"/>
    <s v="13-07-2022"/>
    <s v="07"/>
    <s v="2022"/>
    <x v="24"/>
  </r>
  <r>
    <s v="TKT651433"/>
    <x v="1"/>
    <s v="28-07-2021 03:55:16"/>
    <s v="Billing"/>
    <s v="Refund Request"/>
    <s v="CUST59367"/>
    <s v="Resolved"/>
    <d v="2021-08-07T00:00:00"/>
    <d v="1899-12-30T03:55:00"/>
    <s v="28-07-2021"/>
    <d v="1899-12-30T03:55:16"/>
    <s v="-"/>
    <s v="-"/>
    <s v="07-08-2021"/>
    <s v="08"/>
    <s v="2021"/>
    <x v="24"/>
  </r>
  <r>
    <s v="TKT559215"/>
    <x v="11"/>
    <s v="-"/>
    <s v="Billing"/>
    <s v="Overcharge"/>
    <s v="CUST23173"/>
    <s v="Open"/>
    <s v="24-09-2021"/>
    <d v="1899-12-30T19:57:37"/>
    <s v="-"/>
    <s v="-"/>
    <s v="-"/>
    <s v="-"/>
    <s v="24-09-2021"/>
    <s v="09"/>
    <s v="2021"/>
    <x v="24"/>
  </r>
  <r>
    <s v="TKT255141"/>
    <x v="1"/>
    <s v="-"/>
    <s v="Billing"/>
    <s v="Refund Request"/>
    <s v="CUST30691"/>
    <s v="In Progress"/>
    <s v="18-02-2023"/>
    <d v="1899-12-30T23:46:20"/>
    <s v="-"/>
    <s v="-"/>
    <s v="-"/>
    <s v="-"/>
    <s v="18-02-2023"/>
    <s v="02"/>
    <s v="2023"/>
    <x v="24"/>
  </r>
  <r>
    <s v="TKT869321"/>
    <x v="34"/>
    <s v="-"/>
    <s v="Technical"/>
    <s v="Hardware Issue"/>
    <s v="CUST22297"/>
    <s v="Open"/>
    <s v="26-11-2022"/>
    <d v="1899-12-30T09:49:41"/>
    <s v="-"/>
    <s v="-"/>
    <s v="-"/>
    <s v="-"/>
    <s v="26-11-2022"/>
    <s v="11"/>
    <s v="2022"/>
    <x v="24"/>
  </r>
  <r>
    <s v="TKT138581"/>
    <x v="7"/>
    <s v="-"/>
    <s v="Technical"/>
    <s v="Software Bug"/>
    <s v="CUST59126"/>
    <s v="Open"/>
    <s v="27-01-2024"/>
    <d v="1899-12-30T05:29:08"/>
    <s v="-"/>
    <s v="-"/>
    <s v="-"/>
    <s v="-"/>
    <s v="27-01-2024"/>
    <s v="01"/>
    <s v="2024"/>
    <x v="24"/>
  </r>
  <r>
    <s v="TKT178216"/>
    <x v="20"/>
    <s v="-"/>
    <s v="Billing"/>
    <s v="Payment Failure"/>
    <s v="CUST72567"/>
    <s v="Open"/>
    <s v="18-05-2020"/>
    <d v="1899-12-30T05:30:52"/>
    <s v="-"/>
    <s v="-"/>
    <s v="-"/>
    <s v="-"/>
    <s v="18-05-2020"/>
    <s v="05"/>
    <s v="2020"/>
    <x v="24"/>
  </r>
  <r>
    <s v="TKT905303"/>
    <x v="25"/>
    <s v="-"/>
    <s v="Service"/>
    <s v="Slow Service"/>
    <s v="CUST45780"/>
    <s v="In Progress"/>
    <s v="16-08-2022"/>
    <d v="1899-12-30T21:18:05"/>
    <s v="-"/>
    <s v="-"/>
    <s v="-"/>
    <s v="-"/>
    <s v="16-08-2022"/>
    <s v="08"/>
    <s v="2022"/>
    <x v="24"/>
  </r>
  <r>
    <s v="TKT508779"/>
    <x v="3"/>
    <s v="30-09-2023 05:21:37"/>
    <s v="Account"/>
    <s v="Account Suspension"/>
    <s v="CUST43382"/>
    <s v="Resolved"/>
    <d v="2023-02-09T00:00:00"/>
    <d v="1899-12-30T05:21:00"/>
    <s v="30-09-2023"/>
    <d v="1899-12-30T05:21:37"/>
    <s v="-"/>
    <s v="-"/>
    <s v="09-02-2023"/>
    <s v="02"/>
    <s v="2023"/>
    <x v="24"/>
  </r>
  <r>
    <s v="TKT973813"/>
    <x v="4"/>
    <s v="29-06-2024 22:43:23"/>
    <s v="Account"/>
    <s v="Password Reset"/>
    <s v="CUST47390"/>
    <s v="Resolved"/>
    <d v="2024-04-06T00:00:00"/>
    <d v="1899-12-30T22:43:00"/>
    <s v="29-06-2024"/>
    <d v="1899-12-30T22:43:23"/>
    <s v="-"/>
    <s v="-"/>
    <s v="06-04-2024"/>
    <s v="04"/>
    <s v="2024"/>
    <x v="24"/>
  </r>
  <r>
    <s v="TKT312914"/>
    <x v="4"/>
    <d v="2023-05-03T14:16:00"/>
    <s v="Account"/>
    <s v="Password Reset"/>
    <s v="CUST58193"/>
    <s v="Resolved"/>
    <s v="19-02-2023"/>
    <d v="1899-12-30T14:16:22"/>
    <d v="2023-05-03T00:00:00"/>
    <d v="1899-12-30T14:16:00"/>
    <s v="-"/>
    <s v="-"/>
    <s v="19-02-2023"/>
    <s v="02"/>
    <s v="2023"/>
    <x v="24"/>
  </r>
  <r>
    <s v="TKT712640"/>
    <x v="26"/>
    <s v="-"/>
    <s v="Technical"/>
    <s v="Software Bug"/>
    <s v="CUST41025"/>
    <s v="In Progress"/>
    <s v="14-09-2021"/>
    <d v="1899-12-30T14:06:58"/>
    <s v="-"/>
    <s v="-"/>
    <s v="-"/>
    <s v="-"/>
    <s v="14-09-2021"/>
    <s v="09"/>
    <s v="2021"/>
    <x v="24"/>
  </r>
  <r>
    <s v="TKT997719"/>
    <x v="20"/>
    <s v="-"/>
    <s v="Billing"/>
    <s v="Payment Failure"/>
    <s v="CUST59701"/>
    <s v="Open"/>
    <d v="2024-11-07T00:00:00"/>
    <d v="1899-12-30T14:57:00"/>
    <s v="-"/>
    <s v="-"/>
    <s v="-"/>
    <s v="-"/>
    <s v="07-11-2024"/>
    <s v="11"/>
    <s v="2024"/>
    <x v="24"/>
  </r>
  <r>
    <s v="TKT151754"/>
    <x v="5"/>
    <s v="-"/>
    <s v="Technical"/>
    <s v="Hardware Issue"/>
    <s v="CUST35398"/>
    <s v="In Progress"/>
    <d v="2024-09-08T00:00:00"/>
    <d v="1899-12-30T15:36:00"/>
    <s v="-"/>
    <s v="-"/>
    <s v="-"/>
    <s v="-"/>
    <s v="08-09-2024"/>
    <s v="09"/>
    <s v="2024"/>
    <x v="24"/>
  </r>
  <r>
    <s v="TKT321691"/>
    <x v="32"/>
    <s v="29-01-2022 10:43:39"/>
    <s v="Technical"/>
    <s v="Software Bug"/>
    <s v="CUST94623"/>
    <s v="Resolved"/>
    <s v="26-01-2022"/>
    <d v="1899-12-30T10:43:39"/>
    <s v="29-01-2022"/>
    <d v="1899-12-30T10:43:39"/>
    <s v="-"/>
    <s v="-"/>
    <s v="26-01-2022"/>
    <s v="01"/>
    <s v="2022"/>
    <x v="24"/>
  </r>
  <r>
    <s v="TKT782077"/>
    <x v="22"/>
    <s v="-"/>
    <s v="Account"/>
    <s v="Login Issue"/>
    <s v="CUST72241"/>
    <s v="Open"/>
    <d v="2020-10-08T00:00:00"/>
    <d v="1899-12-30T23:35:00"/>
    <s v="-"/>
    <s v="-"/>
    <s v="-"/>
    <s v="-"/>
    <s v="08-10-2020"/>
    <s v="10"/>
    <s v="2020"/>
    <x v="24"/>
  </r>
  <r>
    <s v="TKT383243"/>
    <x v="32"/>
    <s v="-"/>
    <s v="Technical"/>
    <s v="Software Bug"/>
    <s v="CUST13759"/>
    <s v="In Progress"/>
    <s v="17-03-2024"/>
    <d v="1899-12-30T08:36:29"/>
    <s v="-"/>
    <s v="-"/>
    <s v="-"/>
    <s v="-"/>
    <s v="17-03-2024"/>
    <s v="03"/>
    <s v="2024"/>
    <x v="24"/>
  </r>
  <r>
    <s v="TKT177563"/>
    <x v="8"/>
    <s v="18-11-2021 12:43:44"/>
    <s v="Technical"/>
    <s v="Network Problem"/>
    <s v="CUST28976"/>
    <s v="Resolved"/>
    <s v="15-11-2021"/>
    <d v="1899-12-30T12:43:44"/>
    <s v="18-11-2021"/>
    <d v="1899-12-30T12:43:44"/>
    <s v="-"/>
    <s v="-"/>
    <s v="15-11-2021"/>
    <s v="11"/>
    <s v="2021"/>
    <x v="24"/>
  </r>
  <r>
    <s v="TKT878937"/>
    <x v="11"/>
    <s v="-"/>
    <s v="Billing"/>
    <s v="Overcharge"/>
    <s v="CUST99220"/>
    <s v="Open"/>
    <d v="2023-03-04T00:00:00"/>
    <d v="1899-12-30T14:37:00"/>
    <s v="-"/>
    <s v="-"/>
    <s v="-"/>
    <s v="-"/>
    <s v="04-03-2023"/>
    <s v="03"/>
    <s v="2023"/>
    <x v="24"/>
  </r>
  <r>
    <s v="TKT401340"/>
    <x v="28"/>
    <d v="2020-10-11T21:18:00"/>
    <s v="Billing"/>
    <s v="Payment Failure"/>
    <s v="CUST82102"/>
    <s v="Resolved"/>
    <s v="28-10-2020"/>
    <d v="1899-12-30T21:18:53"/>
    <d v="2020-10-11T00:00:00"/>
    <d v="1899-12-30T21:18:00"/>
    <s v="-"/>
    <s v="-"/>
    <s v="28-10-2020"/>
    <s v="10"/>
    <s v="2020"/>
    <x v="24"/>
  </r>
  <r>
    <s v="TKT921445"/>
    <x v="15"/>
    <d v="2022-08-09T20:44:00"/>
    <s v="Account"/>
    <s v="Account Suspension"/>
    <s v="CUST56852"/>
    <s v="Resolved"/>
    <s v="26-08-2022"/>
    <d v="1899-12-30T20:44:51"/>
    <d v="2022-08-09T00:00:00"/>
    <d v="1899-12-30T20:44:00"/>
    <s v="-"/>
    <s v="-"/>
    <s v="26-08-2022"/>
    <s v="08"/>
    <s v="2022"/>
    <x v="24"/>
  </r>
  <r>
    <s v="TKT815626"/>
    <x v="24"/>
    <s v="-"/>
    <s v="Service"/>
    <s v="Service Outage"/>
    <s v="CUST28451"/>
    <s v="Open"/>
    <s v="19-04-2021"/>
    <d v="1899-12-30T12:07:59"/>
    <s v="-"/>
    <s v="-"/>
    <s v="-"/>
    <s v="-"/>
    <s v="19-04-2021"/>
    <s v="04"/>
    <s v="2021"/>
    <x v="24"/>
  </r>
  <r>
    <s v="TKT422777"/>
    <x v="13"/>
    <s v="-"/>
    <s v="Account"/>
    <s v="Account Suspension"/>
    <s v="CUST69164"/>
    <s v="Open"/>
    <s v="25-04-2020"/>
    <d v="1899-12-30T06:34:02"/>
    <s v="-"/>
    <s v="-"/>
    <s v="-"/>
    <s v="-"/>
    <s v="25-04-2020"/>
    <s v="04"/>
    <s v="2020"/>
    <x v="24"/>
  </r>
  <r>
    <s v="TKT293844"/>
    <x v="22"/>
    <s v="24-01-2023 17:58:45"/>
    <s v="Account"/>
    <s v="Login Issue"/>
    <s v="CUST93692"/>
    <s v="Resolved"/>
    <s v="30-12-2022"/>
    <d v="1899-12-30T17:58:45"/>
    <s v="24-01-2023"/>
    <d v="1899-12-30T17:58:45"/>
    <s v="-"/>
    <s v="-"/>
    <s v="30-12-2022"/>
    <s v="12"/>
    <s v="2022"/>
    <x v="24"/>
  </r>
  <r>
    <s v="TKT687065"/>
    <x v="24"/>
    <s v="-"/>
    <s v="Service"/>
    <s v="Service Outage"/>
    <s v="CUST48743"/>
    <s v="In Progress"/>
    <d v="2022-02-02T00:00:00"/>
    <d v="1899-12-30T19:23:00"/>
    <s v="-"/>
    <s v="-"/>
    <s v="-"/>
    <s v="-"/>
    <s v="02-02-2022"/>
    <s v="02"/>
    <s v="2022"/>
    <x v="24"/>
  </r>
  <r>
    <s v="TKT936979"/>
    <x v="8"/>
    <s v="-"/>
    <s v="Technical"/>
    <s v="Network Problem"/>
    <s v="CUST38097"/>
    <s v="Open"/>
    <d v="2022-08-06T00:00:00"/>
    <d v="1899-12-30T15:19:00"/>
    <s v="-"/>
    <s v="-"/>
    <s v="-"/>
    <s v="-"/>
    <s v="06-08-2022"/>
    <s v="08"/>
    <s v="2022"/>
    <x v="24"/>
  </r>
  <r>
    <s v="TKT669709"/>
    <x v="19"/>
    <s v="19-05-2020 07:15:01"/>
    <s v="Billing"/>
    <s v="Payment Failure"/>
    <s v="CUST59726"/>
    <s v="Resolved"/>
    <s v="15-05-2020"/>
    <d v="1899-12-30T07:15:01"/>
    <s v="19-05-2020"/>
    <d v="1899-12-30T07:15:01"/>
    <s v="-"/>
    <s v="-"/>
    <s v="15-05-2020"/>
    <s v="05"/>
    <s v="2020"/>
    <x v="24"/>
  </r>
  <r>
    <s v="TKT155613"/>
    <x v="25"/>
    <s v="-"/>
    <s v="Service"/>
    <s v="Slow Service"/>
    <s v="CUST68677"/>
    <s v="In Progress"/>
    <d v="2020-12-04T00:00:00"/>
    <d v="1899-12-30T17:54:00"/>
    <s v="-"/>
    <s v="-"/>
    <s v="-"/>
    <s v="-"/>
    <s v="04-12-2020"/>
    <s v="12"/>
    <s v="2020"/>
    <x v="24"/>
  </r>
  <r>
    <s v="TKT408842"/>
    <x v="27"/>
    <s v="-"/>
    <s v="Account"/>
    <s v="Login Issue"/>
    <s v="CUST98515"/>
    <s v="In Progress"/>
    <d v="2021-08-12T00:00:00"/>
    <d v="1899-12-30T14:16:00"/>
    <s v="-"/>
    <s v="-"/>
    <s v="-"/>
    <s v="-"/>
    <s v="12-08-2021"/>
    <s v="08"/>
    <s v="2021"/>
    <x v="24"/>
  </r>
  <r>
    <s v="TKT926112"/>
    <x v="0"/>
    <s v="15-07-2023 20:09:38"/>
    <s v="Service"/>
    <s v="Service Outage"/>
    <s v="CUST90200"/>
    <s v="Resolved"/>
    <d v="2023-04-07T00:00:00"/>
    <d v="1899-12-30T20:09:00"/>
    <s v="15-07-2023"/>
    <d v="1899-12-30T20:09:38"/>
    <s v="-"/>
    <s v="-"/>
    <s v="07-04-2023"/>
    <s v="04"/>
    <s v="2023"/>
    <x v="24"/>
  </r>
  <r>
    <s v="TKT211958"/>
    <x v="25"/>
    <s v="25-05-2021 01:28:24"/>
    <s v="Service"/>
    <s v="Slow Service"/>
    <s v="CUST72603"/>
    <s v="Resolved"/>
    <s v="20-05-2021"/>
    <d v="1899-12-30T01:28:24"/>
    <s v="25-05-2021"/>
    <d v="1899-12-30T01:28:24"/>
    <s v="-"/>
    <s v="-"/>
    <s v="20-05-2021"/>
    <s v="05"/>
    <s v="2021"/>
    <x v="24"/>
  </r>
  <r>
    <s v="TKT270037"/>
    <x v="22"/>
    <s v="-"/>
    <s v="Account"/>
    <s v="Login Issue"/>
    <s v="CUST38400"/>
    <s v="In Progress"/>
    <d v="2023-04-08T00:00:00"/>
    <d v="1899-12-30T21:01:00"/>
    <s v="-"/>
    <s v="-"/>
    <s v="-"/>
    <s v="-"/>
    <s v="08-04-2023"/>
    <s v="04"/>
    <s v="2023"/>
    <x v="24"/>
  </r>
  <r>
    <s v="TKT998793"/>
    <x v="1"/>
    <s v="-"/>
    <s v="Billing"/>
    <s v="Refund Request"/>
    <s v="CUST29532"/>
    <s v="In Progress"/>
    <s v="22-02-2022"/>
    <d v="1899-12-30T14:45:29"/>
    <s v="-"/>
    <s v="-"/>
    <s v="-"/>
    <s v="-"/>
    <s v="22-02-2022"/>
    <s v="02"/>
    <s v="2022"/>
    <x v="24"/>
  </r>
  <r>
    <s v="TKT432217"/>
    <x v="25"/>
    <s v="-"/>
    <s v="Service"/>
    <s v="Slow Service"/>
    <s v="CUST36585"/>
    <s v="In Progress"/>
    <s v="29-07-2022"/>
    <d v="1899-12-30T08:22:48"/>
    <s v="-"/>
    <s v="-"/>
    <s v="-"/>
    <s v="-"/>
    <s v="29-07-2022"/>
    <s v="07"/>
    <s v="2022"/>
    <x v="24"/>
  </r>
  <r>
    <s v="TKT391413"/>
    <x v="14"/>
    <s v="-"/>
    <s v="Service"/>
    <s v="Slow Service"/>
    <s v="CUST39413"/>
    <s v="Open"/>
    <s v="13-04-2024"/>
    <d v="1899-12-30T14:29:22"/>
    <s v="-"/>
    <s v="-"/>
    <s v="-"/>
    <s v="-"/>
    <s v="13-04-2024"/>
    <s v="04"/>
    <s v="2024"/>
    <x v="24"/>
  </r>
  <r>
    <s v="TKT794372"/>
    <x v="31"/>
    <d v="2021-02-04T21:13:00"/>
    <s v="Billing"/>
    <s v="Refund Request"/>
    <s v="CUST19654"/>
    <s v="Resolved"/>
    <s v="25-03-2021"/>
    <d v="1899-12-30T21:13:22"/>
    <d v="2021-02-04T00:00:00"/>
    <d v="1899-12-30T21:13:00"/>
    <s v="-"/>
    <s v="-"/>
    <s v="25-03-2021"/>
    <s v="03"/>
    <s v="2021"/>
    <x v="24"/>
  </r>
  <r>
    <s v="TKT666388"/>
    <x v="28"/>
    <s v="-"/>
    <s v="Billing"/>
    <s v="Payment Failure"/>
    <s v="CUST76663"/>
    <s v="In Progress"/>
    <d v="2024-08-10T00:00:00"/>
    <d v="1899-12-30T20:51:00"/>
    <s v="-"/>
    <s v="-"/>
    <s v="-"/>
    <s v="-"/>
    <s v="10-08-2024"/>
    <s v="08"/>
    <s v="2024"/>
    <x v="24"/>
  </r>
  <r>
    <s v="TKT580154"/>
    <x v="33"/>
    <s v="-"/>
    <s v="Technical"/>
    <s v="Network Problem"/>
    <s v="CUST94785"/>
    <s v="Open"/>
    <d v="2020-01-03T00:00:00"/>
    <d v="1899-12-30T22:01:00"/>
    <s v="-"/>
    <s v="-"/>
    <s v="-"/>
    <s v="-"/>
    <s v="03-01-2020"/>
    <s v="01"/>
    <s v="2020"/>
    <x v="24"/>
  </r>
  <r>
    <s v="TKT223241"/>
    <x v="18"/>
    <s v="28-06-2021 18:42:22"/>
    <s v="Account"/>
    <s v="Password Reset"/>
    <s v="CUST56911"/>
    <s v="Resolved"/>
    <s v="17-06-2021"/>
    <d v="1899-12-30T18:42:22"/>
    <s v="28-06-2021"/>
    <d v="1899-12-30T18:42:22"/>
    <s v="-"/>
    <s v="-"/>
    <s v="17-06-2021"/>
    <s v="06"/>
    <s v="2021"/>
    <x v="24"/>
  </r>
  <r>
    <s v="TKT675121"/>
    <x v="10"/>
    <s v="-"/>
    <s v="Account"/>
    <s v="Password Reset"/>
    <s v="CUST70528"/>
    <s v="Open"/>
    <s v="15-10-2024"/>
    <d v="1899-12-30T02:08:05"/>
    <s v="-"/>
    <s v="-"/>
    <s v="-"/>
    <s v="-"/>
    <s v="15-10-2024"/>
    <s v="10"/>
    <s v="2024"/>
    <x v="24"/>
  </r>
  <r>
    <s v="TKT474718"/>
    <x v="32"/>
    <s v="-"/>
    <s v="Technical"/>
    <s v="Software Bug"/>
    <s v="CUST33517"/>
    <s v="Open"/>
    <s v="22-04-2020"/>
    <d v="1899-12-30T23:23:26"/>
    <s v="-"/>
    <s v="-"/>
    <s v="-"/>
    <s v="-"/>
    <s v="22-04-2020"/>
    <s v="04"/>
    <s v="2020"/>
    <x v="24"/>
  </r>
  <r>
    <s v="TKT680424"/>
    <x v="34"/>
    <s v="-"/>
    <s v="Technical"/>
    <s v="Hardware Issue"/>
    <s v="CUST57545"/>
    <s v="Open"/>
    <s v="22-07-2023"/>
    <d v="1899-12-30T02:01:47"/>
    <s v="-"/>
    <s v="-"/>
    <s v="-"/>
    <s v="-"/>
    <s v="22-07-2023"/>
    <s v="07"/>
    <s v="2023"/>
    <x v="24"/>
  </r>
  <r>
    <s v="TKT436743"/>
    <x v="17"/>
    <s v="-"/>
    <s v="Service"/>
    <s v="Slow Service"/>
    <s v="CUST35782"/>
    <s v="In Progress"/>
    <s v="30-04-2023"/>
    <d v="1899-12-30T07:29:16"/>
    <s v="-"/>
    <s v="-"/>
    <s v="-"/>
    <s v="-"/>
    <s v="30-04-2023"/>
    <s v="04"/>
    <s v="2023"/>
    <x v="24"/>
  </r>
  <r>
    <s v="TKT834416"/>
    <x v="34"/>
    <s v="-"/>
    <s v="Technical"/>
    <s v="Hardware Issue"/>
    <s v="CUST90358"/>
    <s v="In Progress"/>
    <s v="26-01-2024"/>
    <d v="1899-12-30T03:04:27"/>
    <s v="-"/>
    <s v="-"/>
    <s v="-"/>
    <s v="-"/>
    <s v="26-01-2024"/>
    <s v="01"/>
    <s v="2024"/>
    <x v="24"/>
  </r>
  <r>
    <s v="TKT853828"/>
    <x v="1"/>
    <s v="-"/>
    <s v="Billing"/>
    <s v="Refund Request"/>
    <s v="CUST45009"/>
    <s v="Open"/>
    <s v="15-10-2021"/>
    <d v="1899-12-30T14:03:30"/>
    <s v="-"/>
    <s v="-"/>
    <s v="-"/>
    <s v="-"/>
    <s v="15-10-2021"/>
    <s v="10"/>
    <s v="2021"/>
    <x v="24"/>
  </r>
  <r>
    <s v="TKT961070"/>
    <x v="10"/>
    <s v="-"/>
    <s v="Account"/>
    <s v="Password Reset"/>
    <s v="CUST63784"/>
    <s v="In Progress"/>
    <d v="2020-12-08T00:00:00"/>
    <d v="1899-12-30T12:21:00"/>
    <s v="-"/>
    <s v="-"/>
    <s v="-"/>
    <s v="-"/>
    <s v="08-12-2020"/>
    <s v="12"/>
    <s v="2020"/>
    <x v="24"/>
  </r>
  <r>
    <s v="TKT889182"/>
    <x v="21"/>
    <s v="-"/>
    <s v="Technical"/>
    <s v="Network Problem"/>
    <s v="CUST39835"/>
    <s v="Open"/>
    <s v="27-09-2022"/>
    <d v="1899-12-30T22:20:07"/>
    <s v="-"/>
    <s v="-"/>
    <s v="-"/>
    <s v="-"/>
    <s v="27-09-2022"/>
    <s v="09"/>
    <s v="2022"/>
    <x v="24"/>
  </r>
  <r>
    <s v="TKT583544"/>
    <x v="30"/>
    <s v="16-05-2023 10:40:07"/>
    <s v="Billing"/>
    <s v="Overcharge"/>
    <s v="CUST40016"/>
    <s v="Resolved"/>
    <s v="28-04-2023"/>
    <d v="1899-12-30T10:40:07"/>
    <s v="16-05-2023"/>
    <d v="1899-12-30T10:40:07"/>
    <s v="-"/>
    <s v="-"/>
    <s v="28-04-2023"/>
    <s v="04"/>
    <s v="2023"/>
    <x v="24"/>
  </r>
  <r>
    <s v="TKT837625"/>
    <x v="3"/>
    <s v="-"/>
    <s v="Account"/>
    <s v="Account Suspension"/>
    <s v="CUST37329"/>
    <s v="In Progress"/>
    <s v="19-11-2022"/>
    <d v="1899-12-30T17:40:35"/>
    <s v="-"/>
    <s v="-"/>
    <s v="-"/>
    <s v="-"/>
    <s v="19-11-2022"/>
    <s v="11"/>
    <s v="2022"/>
    <x v="24"/>
  </r>
  <r>
    <s v="TKT872010"/>
    <x v="30"/>
    <s v="-"/>
    <s v="Billing"/>
    <s v="Overcharge"/>
    <s v="CUST65624"/>
    <s v="Open"/>
    <s v="31-01-2022"/>
    <d v="1899-12-30T05:04:36"/>
    <s v="-"/>
    <s v="-"/>
    <s v="-"/>
    <s v="-"/>
    <s v="31-01-2022"/>
    <s v="01"/>
    <s v="2022"/>
    <x v="24"/>
  </r>
  <r>
    <s v="TKT488636"/>
    <x v="28"/>
    <s v="-"/>
    <s v="Billing"/>
    <s v="Payment Failure"/>
    <s v="CUST10622"/>
    <s v="Open"/>
    <s v="25-07-2021"/>
    <d v="1899-12-30T15:04:25"/>
    <s v="-"/>
    <s v="-"/>
    <s v="-"/>
    <s v="-"/>
    <s v="25-07-2021"/>
    <s v="07"/>
    <s v="2021"/>
    <x v="24"/>
  </r>
  <r>
    <s v="TKT174784"/>
    <x v="15"/>
    <s v="-"/>
    <s v="Account"/>
    <s v="Account Suspension"/>
    <s v="CUST84568"/>
    <s v="Open"/>
    <s v="14-05-2023"/>
    <d v="1899-12-30T05:34:02"/>
    <s v="-"/>
    <s v="-"/>
    <s v="-"/>
    <s v="-"/>
    <s v="14-05-2023"/>
    <s v="05"/>
    <s v="2023"/>
    <x v="24"/>
  </r>
  <r>
    <s v="TKT539782"/>
    <x v="3"/>
    <s v="-"/>
    <s v="Account"/>
    <s v="Account Suspension"/>
    <s v="CUST56278"/>
    <s v="Open"/>
    <s v="13-02-2021"/>
    <d v="1899-12-30T09:03:52"/>
    <s v="-"/>
    <s v="-"/>
    <s v="-"/>
    <s v="-"/>
    <s v="13-02-2021"/>
    <s v="02"/>
    <s v="2021"/>
    <x v="24"/>
  </r>
  <r>
    <s v="TKT358500"/>
    <x v="27"/>
    <s v="-"/>
    <s v="Account"/>
    <s v="Login Issue"/>
    <s v="CUST29927"/>
    <s v="Open"/>
    <s v="14-08-2020"/>
    <d v="1899-12-30T14:54:45"/>
    <s v="-"/>
    <s v="-"/>
    <s v="-"/>
    <s v="-"/>
    <s v="14-08-2020"/>
    <s v="08"/>
    <s v="2020"/>
    <x v="24"/>
  </r>
  <r>
    <s v="TKT198255"/>
    <x v="2"/>
    <s v="-"/>
    <s v="Billing"/>
    <s v="Overcharge"/>
    <s v="CUST70003"/>
    <s v="Open"/>
    <s v="25-03-2020"/>
    <d v="1899-12-30T06:00:52"/>
    <s v="-"/>
    <s v="-"/>
    <s v="-"/>
    <s v="-"/>
    <s v="25-03-2020"/>
    <s v="03"/>
    <s v="2020"/>
    <x v="24"/>
  </r>
  <r>
    <s v="TKT185228"/>
    <x v="26"/>
    <s v="26-12-2020 07:47:49"/>
    <s v="Technical"/>
    <s v="Software Bug"/>
    <s v="CUST82655"/>
    <s v="Resolved"/>
    <s v="20-12-2020"/>
    <d v="1899-12-30T07:47:49"/>
    <s v="26-12-2020"/>
    <d v="1899-12-30T07:47:49"/>
    <s v="-"/>
    <s v="-"/>
    <s v="20-12-2020"/>
    <s v="12"/>
    <s v="2020"/>
    <x v="24"/>
  </r>
  <r>
    <s v="TKT806562"/>
    <x v="3"/>
    <s v="-"/>
    <s v="Account"/>
    <s v="Account Suspension"/>
    <s v="CUST33525"/>
    <s v="In Progress"/>
    <s v="22-07-2020"/>
    <d v="1899-12-30T01:23:03"/>
    <s v="-"/>
    <s v="-"/>
    <s v="-"/>
    <s v="-"/>
    <s v="22-07-2020"/>
    <s v="07"/>
    <s v="2020"/>
    <x v="24"/>
  </r>
  <r>
    <s v="TKT146852"/>
    <x v="24"/>
    <s v="-"/>
    <s v="Service"/>
    <s v="Service Outage"/>
    <s v="CUST98787"/>
    <s v="Open"/>
    <s v="23-08-2022"/>
    <d v="1899-12-30T15:19:26"/>
    <s v="-"/>
    <s v="-"/>
    <s v="-"/>
    <s v="-"/>
    <s v="23-08-2022"/>
    <s v="08"/>
    <s v="2022"/>
    <x v="24"/>
  </r>
  <r>
    <s v="TKT608324"/>
    <x v="13"/>
    <s v="29-01-2020 17:30:56"/>
    <s v="Account"/>
    <s v="Account Suspension"/>
    <s v="CUST10653"/>
    <s v="Resolved"/>
    <d v="2020-11-01T00:00:00"/>
    <d v="1899-12-30T17:30:00"/>
    <s v="29-01-2020"/>
    <d v="1899-12-30T17:30:56"/>
    <s v="-"/>
    <s v="-"/>
    <s v="01-11-2020"/>
    <s v="11"/>
    <s v="2020"/>
    <x v="24"/>
  </r>
  <r>
    <s v="TKT359954"/>
    <x v="31"/>
    <s v="-"/>
    <s v="Billing"/>
    <s v="Refund Request"/>
    <s v="CUST77482"/>
    <s v="In Progress"/>
    <d v="2023-03-10T00:00:00"/>
    <d v="1899-12-30T12:06:00"/>
    <s v="-"/>
    <s v="-"/>
    <s v="-"/>
    <s v="-"/>
    <s v="10-03-2023"/>
    <s v="03"/>
    <s v="2023"/>
    <x v="24"/>
  </r>
  <r>
    <s v="TKT816188"/>
    <x v="0"/>
    <d v="2022-06-04T06:49:00"/>
    <s v="Service"/>
    <s v="Service Outage"/>
    <s v="CUST43284"/>
    <s v="Resolved"/>
    <s v="20-03-2022"/>
    <d v="1899-12-30T06:49:13"/>
    <d v="2022-06-04T00:00:00"/>
    <d v="1899-12-30T06:49:00"/>
    <s v="-"/>
    <s v="-"/>
    <s v="20-03-2022"/>
    <s v="03"/>
    <s v="2022"/>
    <x v="24"/>
  </r>
  <r>
    <s v="TKT261989"/>
    <x v="8"/>
    <d v="2024-09-01T10:08:00"/>
    <s v="Technical"/>
    <s v="Network Problem"/>
    <s v="CUST15509"/>
    <s v="Resolved"/>
    <s v="28-12-2023"/>
    <d v="1899-12-30T10:08:39"/>
    <d v="2024-09-01T00:00:00"/>
    <d v="1899-12-30T10:08:00"/>
    <s v="-"/>
    <s v="-"/>
    <s v="28-12-2023"/>
    <s v="12"/>
    <s v="2023"/>
    <x v="24"/>
  </r>
  <r>
    <s v="TKT475744"/>
    <x v="16"/>
    <s v="-"/>
    <s v="Account"/>
    <s v="Login Issue"/>
    <s v="CUST27907"/>
    <s v="Open"/>
    <s v="13-02-2023"/>
    <d v="1899-12-30T11:02:56"/>
    <s v="-"/>
    <s v="-"/>
    <s v="-"/>
    <s v="-"/>
    <s v="13-02-2023"/>
    <s v="02"/>
    <s v="2023"/>
    <x v="24"/>
  </r>
  <r>
    <s v="TKT784514"/>
    <x v="4"/>
    <s v="-"/>
    <s v="Account"/>
    <s v="Password Reset"/>
    <s v="CUST22146"/>
    <s v="Open"/>
    <s v="15-12-2021"/>
    <d v="1899-12-30T18:21:27"/>
    <s v="-"/>
    <s v="-"/>
    <s v="-"/>
    <s v="-"/>
    <s v="15-12-2021"/>
    <s v="12"/>
    <s v="2021"/>
    <x v="24"/>
  </r>
  <r>
    <s v="TKT707109"/>
    <x v="34"/>
    <s v="-"/>
    <s v="Technical"/>
    <s v="Hardware Issue"/>
    <s v="CUST25599"/>
    <s v="In Progress"/>
    <s v="18-07-2021"/>
    <d v="1899-12-30T02:16:42"/>
    <s v="-"/>
    <s v="-"/>
    <s v="-"/>
    <s v="-"/>
    <s v="18-07-2021"/>
    <s v="07"/>
    <s v="2021"/>
    <x v="24"/>
  </r>
  <r>
    <s v="TKT627416"/>
    <x v="30"/>
    <s v="-"/>
    <s v="Billing"/>
    <s v="Overcharge"/>
    <s v="CUST32152"/>
    <s v="In Progress"/>
    <d v="2023-07-03T00:00:00"/>
    <d v="1899-12-30T23:57:00"/>
    <s v="-"/>
    <s v="-"/>
    <s v="-"/>
    <s v="-"/>
    <s v="03-07-2023"/>
    <s v="07"/>
    <s v="2023"/>
    <x v="24"/>
  </r>
  <r>
    <s v="TKT420117"/>
    <x v="22"/>
    <s v="-"/>
    <s v="Account"/>
    <s v="Login Issue"/>
    <s v="CUST93814"/>
    <s v="In Progress"/>
    <d v="2023-04-03T00:00:00"/>
    <d v="1899-12-30T05:33:00"/>
    <s v="-"/>
    <s v="-"/>
    <s v="-"/>
    <s v="-"/>
    <s v="03-04-2023"/>
    <s v="04"/>
    <s v="2023"/>
    <x v="24"/>
  </r>
  <r>
    <s v="TKT909786"/>
    <x v="34"/>
    <s v="-"/>
    <s v="Technical"/>
    <s v="Hardware Issue"/>
    <s v="CUST56412"/>
    <s v="Open"/>
    <d v="2020-06-04T00:00:00"/>
    <d v="1899-12-30T16:15:00"/>
    <s v="-"/>
    <s v="-"/>
    <s v="-"/>
    <s v="-"/>
    <s v="04-06-2020"/>
    <s v="06"/>
    <s v="2020"/>
    <x v="24"/>
  </r>
  <r>
    <s v="TKT217161"/>
    <x v="10"/>
    <s v="29-09-2024 15:40:58"/>
    <s v="Account"/>
    <s v="Password Reset"/>
    <s v="CUST81503"/>
    <s v="Resolved"/>
    <d v="2024-11-09T00:00:00"/>
    <d v="1899-12-30T15:40:00"/>
    <s v="29-09-2024"/>
    <d v="1899-12-30T15:40:58"/>
    <s v="-"/>
    <s v="-"/>
    <s v="09-11-2024"/>
    <s v="11"/>
    <s v="2024"/>
    <x v="24"/>
  </r>
  <r>
    <s v="TKT520255"/>
    <x v="4"/>
    <d v="2020-02-04T10:22:00"/>
    <s v="Account"/>
    <s v="Password Reset"/>
    <s v="CUST63429"/>
    <s v="Resolved"/>
    <s v="13-03-2020"/>
    <d v="1899-12-30T10:22:26"/>
    <d v="2020-02-04T00:00:00"/>
    <d v="1899-12-30T10:22:00"/>
    <s v="-"/>
    <s v="-"/>
    <s v="13-03-2020"/>
    <s v="03"/>
    <s v="2020"/>
    <x v="24"/>
  </r>
  <r>
    <s v="TKT201531"/>
    <x v="25"/>
    <s v="-"/>
    <s v="Service"/>
    <s v="Slow Service"/>
    <s v="CUST29846"/>
    <s v="Open"/>
    <d v="2023-07-03T00:00:00"/>
    <d v="1899-12-30T01:23:00"/>
    <s v="-"/>
    <s v="-"/>
    <s v="-"/>
    <s v="-"/>
    <s v="03-07-2023"/>
    <s v="07"/>
    <s v="2023"/>
    <x v="24"/>
  </r>
  <r>
    <s v="TKT558225"/>
    <x v="23"/>
    <s v="13-02-2024 12:46:44"/>
    <s v="Service"/>
    <s v="Service Upgrade"/>
    <s v="CUST16797"/>
    <s v="Resolved"/>
    <s v="22-01-2024"/>
    <d v="1899-12-30T12:46:44"/>
    <s v="13-02-2024"/>
    <d v="1899-12-30T12:46:44"/>
    <s v="-"/>
    <s v="-"/>
    <s v="22-01-2024"/>
    <s v="01"/>
    <s v="2024"/>
    <x v="24"/>
  </r>
  <r>
    <s v="TKT889304"/>
    <x v="31"/>
    <s v="-"/>
    <s v="Billing"/>
    <s v="Refund Request"/>
    <s v="CUST27767"/>
    <s v="In Progress"/>
    <d v="2021-05-04T00:00:00"/>
    <d v="1899-12-30T05:14:00"/>
    <s v="-"/>
    <s v="-"/>
    <s v="-"/>
    <s v="-"/>
    <s v="04-05-2021"/>
    <s v="05"/>
    <s v="2021"/>
    <x v="24"/>
  </r>
  <r>
    <s v="TKT140811"/>
    <x v="18"/>
    <d v="2020-11-05T09:30:00"/>
    <s v="Account"/>
    <s v="Password Reset"/>
    <s v="CUST85217"/>
    <s v="Resolved"/>
    <s v="18-04-2020"/>
    <d v="1899-12-30T09:30:56"/>
    <d v="2020-11-05T00:00:00"/>
    <d v="1899-12-30T09:30:00"/>
    <s v="-"/>
    <s v="-"/>
    <s v="18-04-2020"/>
    <s v="04"/>
    <s v="2020"/>
    <x v="24"/>
  </r>
  <r>
    <s v="TKT836368"/>
    <x v="6"/>
    <s v="-"/>
    <s v="Service"/>
    <s v="Service Outage"/>
    <s v="CUST74765"/>
    <s v="Open"/>
    <d v="2020-05-10T00:00:00"/>
    <d v="1899-12-30T12:26:00"/>
    <s v="-"/>
    <s v="-"/>
    <s v="-"/>
    <s v="-"/>
    <s v="10-05-2020"/>
    <s v="05"/>
    <s v="2020"/>
    <x v="24"/>
  </r>
  <r>
    <s v="TKT317737"/>
    <x v="6"/>
    <s v="-"/>
    <s v="Service"/>
    <s v="Service Outage"/>
    <s v="CUST76366"/>
    <s v="Open"/>
    <s v="18-04-2021"/>
    <d v="1899-12-30T10:38:31"/>
    <s v="-"/>
    <s v="-"/>
    <s v="-"/>
    <s v="-"/>
    <s v="18-04-2021"/>
    <s v="04"/>
    <s v="2021"/>
    <x v="24"/>
  </r>
  <r>
    <s v="TKT633120"/>
    <x v="17"/>
    <s v="-"/>
    <s v="Service"/>
    <s v="Slow Service"/>
    <s v="CUST72279"/>
    <s v="In Progress"/>
    <d v="2020-07-12T00:00:00"/>
    <d v="1899-12-30T22:12:00"/>
    <s v="-"/>
    <s v="-"/>
    <s v="-"/>
    <s v="-"/>
    <s v="12-07-2020"/>
    <s v="07"/>
    <s v="2020"/>
    <x v="24"/>
  </r>
  <r>
    <s v="TKT908280"/>
    <x v="3"/>
    <s v="-"/>
    <s v="Account"/>
    <s v="Account Suspension"/>
    <s v="CUST12119"/>
    <s v="Open"/>
    <s v="24-07-2023"/>
    <d v="1899-12-30T21:30:14"/>
    <s v="-"/>
    <s v="-"/>
    <s v="-"/>
    <s v="-"/>
    <s v="24-07-2023"/>
    <s v="07"/>
    <s v="2023"/>
    <x v="24"/>
  </r>
  <r>
    <s v="TKT154352"/>
    <x v="30"/>
    <s v="-"/>
    <s v="Billing"/>
    <s v="Overcharge"/>
    <s v="CUST63671"/>
    <s v="Open"/>
    <s v="13-11-2022"/>
    <d v="1899-12-30T06:42:50"/>
    <s v="-"/>
    <s v="-"/>
    <s v="-"/>
    <s v="-"/>
    <s v="13-11-2022"/>
    <s v="11"/>
    <s v="2022"/>
    <x v="24"/>
  </r>
  <r>
    <s v="TKT461359"/>
    <x v="7"/>
    <s v="18-04-2024 10:33:21"/>
    <s v="Technical"/>
    <s v="Software Bug"/>
    <s v="CUST46835"/>
    <s v="Resolved"/>
    <d v="2024-04-04T00:00:00"/>
    <d v="1899-12-30T10:33:00"/>
    <s v="18-04-2024"/>
    <d v="1899-12-30T10:33:21"/>
    <s v="-"/>
    <s v="-"/>
    <s v="04-04-2024"/>
    <s v="04"/>
    <s v="2024"/>
    <x v="24"/>
  </r>
  <r>
    <s v="TKT474018"/>
    <x v="14"/>
    <d v="2021-12-07T10:45:00"/>
    <s v="Service"/>
    <s v="Slow Service"/>
    <s v="CUST50348"/>
    <s v="Resolved"/>
    <d v="2021-04-07T00:00:00"/>
    <d v="1899-12-30T10:45:00"/>
    <d v="2021-12-07T00:00:00"/>
    <d v="1899-12-30T10:45:00"/>
    <s v="-"/>
    <s v="-"/>
    <s v="07-04-2021"/>
    <s v="04"/>
    <s v="2021"/>
    <x v="24"/>
  </r>
  <r>
    <s v="TKT994822"/>
    <x v="26"/>
    <s v="-"/>
    <s v="Technical"/>
    <s v="Software Bug"/>
    <s v="CUST41289"/>
    <s v="In Progress"/>
    <d v="2024-09-03T00:00:00"/>
    <d v="1899-12-30T18:58:00"/>
    <s v="-"/>
    <s v="-"/>
    <s v="-"/>
    <s v="-"/>
    <s v="03-09-2024"/>
    <s v="09"/>
    <s v="2024"/>
    <x v="24"/>
  </r>
  <r>
    <s v="TKT716734"/>
    <x v="34"/>
    <s v="-"/>
    <s v="Technical"/>
    <s v="Hardware Issue"/>
    <s v="CUST99110"/>
    <s v="In Progress"/>
    <s v="31-08-2021"/>
    <d v="1899-12-30T21:42:02"/>
    <s v="-"/>
    <s v="-"/>
    <s v="-"/>
    <s v="-"/>
    <s v="31-08-2021"/>
    <s v="08"/>
    <s v="2021"/>
    <x v="24"/>
  </r>
  <r>
    <s v="TKT491634"/>
    <x v="18"/>
    <d v="2021-03-05T22:31:00"/>
    <s v="Account"/>
    <s v="Password Reset"/>
    <s v="CUST81058"/>
    <s v="Resolved"/>
    <d v="2021-11-04T00:00:00"/>
    <d v="1899-12-30T22:31:00"/>
    <d v="2021-03-05T00:00:00"/>
    <d v="1899-12-30T22:31:00"/>
    <s v="-"/>
    <s v="-"/>
    <s v="04-11-2021"/>
    <s v="11"/>
    <s v="2021"/>
    <x v="24"/>
  </r>
  <r>
    <s v="TKT552848"/>
    <x v="28"/>
    <s v="20-06-2020 18:43:15"/>
    <s v="Billing"/>
    <s v="Payment Failure"/>
    <s v="CUST95383"/>
    <s v="Resolved"/>
    <s v="14-06-2020"/>
    <d v="1899-12-30T18:43:15"/>
    <s v="20-06-2020"/>
    <d v="1899-12-30T18:43:15"/>
    <s v="-"/>
    <s v="-"/>
    <s v="14-06-2020"/>
    <s v="06"/>
    <s v="2020"/>
    <x v="24"/>
  </r>
  <r>
    <s v="TKT357362"/>
    <x v="7"/>
    <s v="-"/>
    <s v="Technical"/>
    <s v="Software Bug"/>
    <s v="CUST95642"/>
    <s v="Open"/>
    <d v="2024-02-06T00:00:00"/>
    <d v="1899-12-30T13:15:00"/>
    <s v="-"/>
    <s v="-"/>
    <s v="-"/>
    <s v="-"/>
    <s v="06-02-2024"/>
    <s v="02"/>
    <s v="2024"/>
    <x v="24"/>
  </r>
  <r>
    <s v="TKT188030"/>
    <x v="2"/>
    <s v="15-01-2024 06:34:44"/>
    <s v="Billing"/>
    <s v="Overcharge"/>
    <s v="CUST73944"/>
    <s v="Resolved"/>
    <s v="29-12-2023"/>
    <d v="1899-12-30T06:34:44"/>
    <s v="15-01-2024"/>
    <d v="1899-12-30T06:34:44"/>
    <s v="-"/>
    <s v="-"/>
    <s v="29-12-2023"/>
    <s v="12"/>
    <s v="2023"/>
    <x v="24"/>
  </r>
  <r>
    <s v="TKT162951"/>
    <x v="27"/>
    <s v="22-01-2021 13:45:42"/>
    <s v="Account"/>
    <s v="Login Issue"/>
    <s v="CUST18159"/>
    <s v="Resolved"/>
    <d v="2021-02-01T00:00:00"/>
    <d v="1899-12-30T13:45:00"/>
    <s v="22-01-2021"/>
    <d v="1899-12-30T13:45:42"/>
    <s v="-"/>
    <s v="-"/>
    <s v="01-02-2021"/>
    <s v="02"/>
    <s v="2021"/>
    <x v="24"/>
  </r>
  <r>
    <s v="TKT510863"/>
    <x v="31"/>
    <s v="20-01-2021 16:27:36"/>
    <s v="Billing"/>
    <s v="Refund Request"/>
    <s v="CUST56787"/>
    <s v="Resolved"/>
    <s v="26-12-2020"/>
    <d v="1899-12-30T16:27:36"/>
    <s v="20-01-2021"/>
    <d v="1899-12-30T16:27:36"/>
    <s v="-"/>
    <s v="-"/>
    <s v="26-12-2020"/>
    <s v="12"/>
    <s v="2020"/>
    <x v="24"/>
  </r>
  <r>
    <s v="TKT716721"/>
    <x v="10"/>
    <s v="21-05-2022 03:08:21"/>
    <s v="Account"/>
    <s v="Password Reset"/>
    <s v="CUST35949"/>
    <s v="Resolved"/>
    <d v="2022-09-05T00:00:00"/>
    <d v="1899-12-30T03:08:00"/>
    <s v="21-05-2022"/>
    <d v="1899-12-30T03:08:21"/>
    <s v="-"/>
    <s v="-"/>
    <s v="05-09-2022"/>
    <s v="09"/>
    <s v="2022"/>
    <x v="24"/>
  </r>
  <r>
    <s v="TKT303653"/>
    <x v="17"/>
    <s v="-"/>
    <s v="Service"/>
    <s v="Slow Service"/>
    <s v="CUST91177"/>
    <s v="Open"/>
    <s v="29-11-2020"/>
    <d v="1899-12-30T13:21:45"/>
    <s v="-"/>
    <s v="-"/>
    <s v="-"/>
    <s v="-"/>
    <s v="29-11-2020"/>
    <s v="11"/>
    <s v="2020"/>
    <x v="24"/>
  </r>
  <r>
    <s v="TKT824553"/>
    <x v="26"/>
    <s v="-"/>
    <s v="Technical"/>
    <s v="Software Bug"/>
    <s v="CUST99062"/>
    <s v="Open"/>
    <d v="2020-10-02T00:00:00"/>
    <d v="1899-12-30T18:54:00"/>
    <s v="-"/>
    <s v="-"/>
    <s v="-"/>
    <s v="-"/>
    <s v="02-10-2020"/>
    <s v="10"/>
    <s v="2020"/>
    <x v="24"/>
  </r>
  <r>
    <s v="TKT910274"/>
    <x v="26"/>
    <s v="-"/>
    <s v="Technical"/>
    <s v="Software Bug"/>
    <s v="CUST32611"/>
    <s v="Open"/>
    <s v="27-05-2020"/>
    <d v="1899-12-30T22:17:50"/>
    <s v="-"/>
    <s v="-"/>
    <s v="-"/>
    <s v="-"/>
    <s v="27-05-2020"/>
    <s v="05"/>
    <s v="2020"/>
    <x v="24"/>
  </r>
  <r>
    <s v="TKT980334"/>
    <x v="12"/>
    <s v="24-01-2022 11:13:06"/>
    <s v="Billing"/>
    <s v="Refund Request"/>
    <s v="CUST24215"/>
    <s v="Resolved"/>
    <s v="28-12-2021"/>
    <d v="1899-12-30T11:13:06"/>
    <s v="24-01-2022"/>
    <d v="1899-12-30T11:13:06"/>
    <s v="-"/>
    <s v="-"/>
    <s v="28-12-2021"/>
    <s v="12"/>
    <s v="2021"/>
    <x v="24"/>
  </r>
  <r>
    <s v="TKT711480"/>
    <x v="25"/>
    <s v="19-01-2024 21:27:22"/>
    <s v="Service"/>
    <s v="Slow Service"/>
    <s v="CUST96332"/>
    <s v="Resolved"/>
    <d v="2024-05-01T00:00:00"/>
    <d v="1899-12-30T21:27:00"/>
    <s v="19-01-2024"/>
    <d v="1899-12-30T21:27:22"/>
    <s v="-"/>
    <s v="-"/>
    <s v="01-05-2024"/>
    <s v="05"/>
    <s v="2024"/>
    <x v="24"/>
  </r>
  <r>
    <s v="TKT238874"/>
    <x v="10"/>
    <s v="22-12-2022 10:24:34"/>
    <s v="Account"/>
    <s v="Password Reset"/>
    <s v="CUST37960"/>
    <s v="Resolved"/>
    <d v="2022-06-12T00:00:00"/>
    <d v="1899-12-30T10:24:00"/>
    <s v="22-12-2022"/>
    <d v="1899-12-30T10:24:34"/>
    <s v="-"/>
    <s v="-"/>
    <s v="12-06-2022"/>
    <s v="06"/>
    <s v="2022"/>
    <x v="24"/>
  </r>
  <r>
    <s v="TKT362484"/>
    <x v="19"/>
    <s v="-"/>
    <s v="Billing"/>
    <s v="Payment Failure"/>
    <s v="CUST24003"/>
    <s v="Open"/>
    <s v="27-04-2024"/>
    <d v="1899-12-30T21:39:11"/>
    <s v="-"/>
    <s v="-"/>
    <s v="-"/>
    <s v="-"/>
    <s v="27-04-2024"/>
    <s v="04"/>
    <s v="2024"/>
    <x v="24"/>
  </r>
  <r>
    <s v="TKT797141"/>
    <x v="32"/>
    <s v="-"/>
    <s v="Technical"/>
    <s v="Software Bug"/>
    <s v="CUST13263"/>
    <s v="In Progress"/>
    <d v="2021-01-03T00:00:00"/>
    <d v="1899-12-30T23:22:00"/>
    <s v="-"/>
    <s v="-"/>
    <s v="-"/>
    <s v="-"/>
    <s v="03-01-2021"/>
    <s v="01"/>
    <s v="2021"/>
    <x v="24"/>
  </r>
  <r>
    <s v="TKT362918"/>
    <x v="2"/>
    <s v="-"/>
    <s v="Billing"/>
    <s v="Overcharge"/>
    <s v="CUST57094"/>
    <s v="In Progress"/>
    <d v="2020-03-10T00:00:00"/>
    <d v="1899-12-30T14:44:00"/>
    <s v="-"/>
    <s v="-"/>
    <s v="-"/>
    <s v="-"/>
    <s v="10-03-2020"/>
    <s v="03"/>
    <s v="2020"/>
    <x v="24"/>
  </r>
  <r>
    <s v="TKT755381"/>
    <x v="19"/>
    <s v="28-12-2022 16:01:32"/>
    <s v="Billing"/>
    <s v="Payment Failure"/>
    <s v="CUST96114"/>
    <s v="Resolved"/>
    <d v="2022-06-12T00:00:00"/>
    <d v="1899-12-30T16:01:00"/>
    <s v="28-12-2022"/>
    <d v="1899-12-30T16:01:32"/>
    <s v="-"/>
    <s v="-"/>
    <s v="12-06-2022"/>
    <s v="06"/>
    <s v="2022"/>
    <x v="24"/>
  </r>
  <r>
    <s v="TKT624076"/>
    <x v="35"/>
    <s v="-"/>
    <s v="Service"/>
    <s v="Service Upgrade"/>
    <s v="CUST15058"/>
    <s v="Open"/>
    <s v="29-01-2024"/>
    <d v="1899-12-30T06:06:29"/>
    <s v="-"/>
    <s v="-"/>
    <s v="-"/>
    <s v="-"/>
    <s v="29-01-2024"/>
    <s v="01"/>
    <s v="2024"/>
    <x v="24"/>
  </r>
  <r>
    <s v="TKT628290"/>
    <x v="7"/>
    <s v="-"/>
    <s v="Technical"/>
    <s v="Software Bug"/>
    <s v="CUST39628"/>
    <s v="In Progress"/>
    <s v="26-07-2024"/>
    <d v="1899-12-30T13:42:20"/>
    <s v="-"/>
    <s v="-"/>
    <s v="-"/>
    <s v="-"/>
    <s v="26-07-2024"/>
    <s v="07"/>
    <s v="2024"/>
    <x v="24"/>
  </r>
  <r>
    <s v="TKT897927"/>
    <x v="32"/>
    <s v="-"/>
    <s v="Technical"/>
    <s v="Software Bug"/>
    <s v="CUST66365"/>
    <s v="In Progress"/>
    <d v="2020-02-07T00:00:00"/>
    <d v="1899-12-30T00:17:00"/>
    <s v="-"/>
    <s v="-"/>
    <s v="-"/>
    <s v="-"/>
    <s v="07-02-2020"/>
    <s v="02"/>
    <s v="2020"/>
    <x v="24"/>
  </r>
  <r>
    <s v="TKT452395"/>
    <x v="18"/>
    <s v="-"/>
    <s v="Account"/>
    <s v="Password Reset"/>
    <s v="CUST23326"/>
    <s v="In Progress"/>
    <s v="24-07-2024"/>
    <d v="1899-12-30T09:27:26"/>
    <s v="-"/>
    <s v="-"/>
    <s v="-"/>
    <s v="-"/>
    <s v="24-07-2024"/>
    <s v="07"/>
    <s v="2024"/>
    <x v="24"/>
  </r>
  <r>
    <s v="TKT274738"/>
    <x v="26"/>
    <s v="-"/>
    <s v="Technical"/>
    <s v="Software Bug"/>
    <s v="CUST61951"/>
    <s v="In Progress"/>
    <s v="13-06-2022"/>
    <d v="1899-12-30T15:58:23"/>
    <s v="-"/>
    <s v="-"/>
    <s v="-"/>
    <s v="-"/>
    <s v="13-06-2022"/>
    <s v="06"/>
    <s v="2022"/>
    <x v="24"/>
  </r>
  <r>
    <s v="TKT356743"/>
    <x v="22"/>
    <s v="-"/>
    <s v="Account"/>
    <s v="Login Issue"/>
    <s v="CUST44851"/>
    <s v="In Progress"/>
    <s v="24-11-2022"/>
    <d v="1899-12-30T08:01:21"/>
    <s v="-"/>
    <s v="-"/>
    <s v="-"/>
    <s v="-"/>
    <s v="24-11-2022"/>
    <s v="11"/>
    <s v="2022"/>
    <x v="24"/>
  </r>
  <r>
    <s v="TKT175506"/>
    <x v="4"/>
    <s v="-"/>
    <s v="Account"/>
    <s v="Password Reset"/>
    <s v="CUST13768"/>
    <s v="Open"/>
    <s v="20-10-2022"/>
    <d v="1899-12-30T19:29:06"/>
    <s v="-"/>
    <s v="-"/>
    <s v="-"/>
    <s v="-"/>
    <s v="20-10-2022"/>
    <s v="10"/>
    <s v="2022"/>
    <x v="24"/>
  </r>
  <r>
    <s v="TKT568325"/>
    <x v="13"/>
    <s v="-"/>
    <s v="Account"/>
    <s v="Account Suspension"/>
    <s v="CUST38971"/>
    <s v="In Progress"/>
    <s v="14-12-2023"/>
    <d v="1899-12-30T08:28:13"/>
    <s v="-"/>
    <s v="-"/>
    <s v="-"/>
    <s v="-"/>
    <s v="14-12-2023"/>
    <s v="12"/>
    <s v="2023"/>
    <x v="24"/>
  </r>
  <r>
    <s v="TKT534211"/>
    <x v="18"/>
    <d v="2022-02-07T23:29:00"/>
    <s v="Account"/>
    <s v="Password Reset"/>
    <s v="CUST23568"/>
    <s v="Resolved"/>
    <s v="13-06-2022"/>
    <d v="1899-12-30T23:29:01"/>
    <d v="2022-02-07T00:00:00"/>
    <d v="1899-12-30T23:29:00"/>
    <s v="-"/>
    <s v="-"/>
    <s v="13-06-2022"/>
    <s v="06"/>
    <s v="2022"/>
    <x v="24"/>
  </r>
  <r>
    <s v="TKT131441"/>
    <x v="0"/>
    <s v="-"/>
    <s v="Service"/>
    <s v="Service Outage"/>
    <s v="CUST66913"/>
    <s v="Open"/>
    <d v="2022-05-03T00:00:00"/>
    <d v="1899-12-30T22:00:00"/>
    <s v="-"/>
    <s v="-"/>
    <s v="-"/>
    <s v="-"/>
    <s v="03-05-2022"/>
    <s v="05"/>
    <s v="2022"/>
    <x v="24"/>
  </r>
  <r>
    <s v="TKT506804"/>
    <x v="30"/>
    <s v="-"/>
    <s v="Billing"/>
    <s v="Overcharge"/>
    <s v="CUST21508"/>
    <s v="Open"/>
    <s v="24-07-2021"/>
    <d v="1899-12-30T09:38:48"/>
    <s v="-"/>
    <s v="-"/>
    <s v="-"/>
    <s v="-"/>
    <s v="24-07-2021"/>
    <s v="07"/>
    <s v="2021"/>
    <x v="24"/>
  </r>
  <r>
    <s v="TKT256939"/>
    <x v="4"/>
    <s v="29-05-2020 08:50:39"/>
    <s v="Account"/>
    <s v="Password Reset"/>
    <s v="CUST56013"/>
    <s v="Resolved"/>
    <d v="2020-12-05T00:00:00"/>
    <d v="1899-12-30T08:50:00"/>
    <s v="29-05-2020"/>
    <d v="1899-12-30T08:50:39"/>
    <s v="-"/>
    <s v="-"/>
    <s v="05-12-2020"/>
    <s v="12"/>
    <s v="2020"/>
    <x v="24"/>
  </r>
  <r>
    <s v="TKT173803"/>
    <x v="9"/>
    <s v="-"/>
    <s v="Technical"/>
    <s v="Hardware Issue"/>
    <s v="CUST65369"/>
    <s v="Open"/>
    <d v="2024-10-07T00:00:00"/>
    <d v="1899-12-30T18:11:00"/>
    <s v="-"/>
    <s v="-"/>
    <s v="-"/>
    <s v="-"/>
    <s v="07-10-2024"/>
    <s v="10"/>
    <s v="2024"/>
    <x v="24"/>
  </r>
  <r>
    <s v="TKT762739"/>
    <x v="8"/>
    <s v="-"/>
    <s v="Technical"/>
    <s v="Network Problem"/>
    <s v="CUST90762"/>
    <s v="In Progress"/>
    <d v="2021-10-09T00:00:00"/>
    <d v="1899-12-30T01:39:00"/>
    <s v="-"/>
    <s v="-"/>
    <s v="-"/>
    <s v="-"/>
    <s v="09-10-2021"/>
    <s v="10"/>
    <s v="2021"/>
    <x v="24"/>
  </r>
  <r>
    <s v="TKT918563"/>
    <x v="17"/>
    <s v="-"/>
    <s v="Service"/>
    <s v="Slow Service"/>
    <s v="CUST32078"/>
    <s v="Open"/>
    <s v="27-09-2021"/>
    <d v="1899-12-30T18:52:33"/>
    <s v="-"/>
    <s v="-"/>
    <s v="-"/>
    <s v="-"/>
    <s v="27-09-2021"/>
    <s v="09"/>
    <s v="2021"/>
    <x v="24"/>
  </r>
  <r>
    <s v="TKT108944"/>
    <x v="21"/>
    <s v="27-02-2024 21:15:05"/>
    <s v="Technical"/>
    <s v="Network Problem"/>
    <s v="CUST65234"/>
    <s v="Resolved"/>
    <s v="16-02-2024"/>
    <d v="1899-12-30T21:15:05"/>
    <s v="27-02-2024"/>
    <d v="1899-12-30T21:15:05"/>
    <s v="-"/>
    <s v="-"/>
    <s v="16-02-2024"/>
    <s v="02"/>
    <s v="2024"/>
    <x v="24"/>
  </r>
  <r>
    <s v="TKT260548"/>
    <x v="0"/>
    <s v="-"/>
    <s v="Service"/>
    <s v="Service Outage"/>
    <s v="CUST79044"/>
    <s v="In Progress"/>
    <s v="26-08-2024"/>
    <d v="1899-12-30T13:51:01"/>
    <s v="-"/>
    <s v="-"/>
    <s v="-"/>
    <s v="-"/>
    <s v="26-08-2024"/>
    <s v="08"/>
    <s v="2024"/>
    <x v="24"/>
  </r>
  <r>
    <s v="TKT119436"/>
    <x v="17"/>
    <s v="-"/>
    <s v="Service"/>
    <s v="Slow Service"/>
    <s v="CUST33548"/>
    <s v="In Progress"/>
    <d v="2024-12-06T00:00:00"/>
    <d v="1899-12-30T14:04:00"/>
    <s v="-"/>
    <s v="-"/>
    <s v="-"/>
    <s v="-"/>
    <s v="06-12-2024"/>
    <s v="12"/>
    <s v="2024"/>
    <x v="24"/>
  </r>
  <r>
    <s v="TKT438544"/>
    <x v="18"/>
    <s v="-"/>
    <s v="Account"/>
    <s v="Password Reset"/>
    <s v="CUST75978"/>
    <s v="In Progress"/>
    <s v="23-02-2024"/>
    <d v="1899-12-30T04:00:59"/>
    <s v="-"/>
    <s v="-"/>
    <s v="-"/>
    <s v="-"/>
    <s v="23-02-2024"/>
    <s v="02"/>
    <s v="2024"/>
    <x v="24"/>
  </r>
  <r>
    <s v="TKT310953"/>
    <x v="29"/>
    <s v="15-04-2021 07:12:02"/>
    <s v="Service"/>
    <s v="Service Upgrade"/>
    <s v="CUST83200"/>
    <s v="Resolved"/>
    <s v="19-03-2021"/>
    <d v="1899-12-30T07:12:02"/>
    <s v="15-04-2021"/>
    <d v="1899-12-30T07:12:02"/>
    <s v="-"/>
    <s v="-"/>
    <s v="19-03-2021"/>
    <s v="03"/>
    <s v="2021"/>
    <x v="24"/>
  </r>
  <r>
    <s v="TKT782764"/>
    <x v="22"/>
    <s v="-"/>
    <s v="Account"/>
    <s v="Login Issue"/>
    <s v="CUST86909"/>
    <s v="In Progress"/>
    <s v="18-08-2022"/>
    <d v="1899-12-30T13:03:50"/>
    <s v="-"/>
    <s v="-"/>
    <s v="-"/>
    <s v="-"/>
    <s v="18-08-2022"/>
    <s v="08"/>
    <s v="2022"/>
    <x v="24"/>
  </r>
  <r>
    <s v="TKT958855"/>
    <x v="12"/>
    <s v="15-06-2022 21:18:19"/>
    <s v="Billing"/>
    <s v="Refund Request"/>
    <s v="CUST60517"/>
    <s v="Resolved"/>
    <d v="2022-09-06T00:00:00"/>
    <d v="1899-12-30T21:18:00"/>
    <s v="15-06-2022"/>
    <d v="1899-12-30T21:18:19"/>
    <s v="-"/>
    <s v="-"/>
    <s v="06-09-2022"/>
    <s v="09"/>
    <s v="2022"/>
    <x v="24"/>
  </r>
  <r>
    <s v="TKT737655"/>
    <x v="4"/>
    <s v="-"/>
    <s v="Account"/>
    <s v="Password Reset"/>
    <s v="CUST22150"/>
    <s v="Open"/>
    <s v="16-05-2024"/>
    <d v="1899-12-30T07:48:32"/>
    <s v="-"/>
    <s v="-"/>
    <s v="-"/>
    <s v="-"/>
    <s v="16-05-2024"/>
    <s v="05"/>
    <s v="2024"/>
    <x v="24"/>
  </r>
  <r>
    <s v="TKT935335"/>
    <x v="7"/>
    <s v="-"/>
    <s v="Technical"/>
    <s v="Software Bug"/>
    <s v="CUST56166"/>
    <s v="Open"/>
    <s v="16-01-2022"/>
    <d v="1899-12-30T13:55:15"/>
    <s v="-"/>
    <s v="-"/>
    <s v="-"/>
    <s v="-"/>
    <s v="16-01-2022"/>
    <s v="01"/>
    <s v="2022"/>
    <x v="24"/>
  </r>
  <r>
    <s v="TKT410427"/>
    <x v="20"/>
    <s v="-"/>
    <s v="Billing"/>
    <s v="Payment Failure"/>
    <s v="CUST94529"/>
    <s v="Open"/>
    <d v="2020-09-10T00:00:00"/>
    <d v="1899-12-30T10:49:00"/>
    <s v="-"/>
    <s v="-"/>
    <s v="-"/>
    <s v="-"/>
    <s v="10-09-2020"/>
    <s v="09"/>
    <s v="2020"/>
    <x v="24"/>
  </r>
  <r>
    <s v="TKT769785"/>
    <x v="22"/>
    <s v="18-11-2020 16:34:05"/>
    <s v="Account"/>
    <s v="Login Issue"/>
    <s v="CUST68739"/>
    <s v="Resolved"/>
    <s v="15-11-2020"/>
    <d v="1899-12-30T16:34:05"/>
    <s v="18-11-2020"/>
    <d v="1899-12-30T16:34:05"/>
    <s v="-"/>
    <s v="-"/>
    <s v="15-11-2020"/>
    <s v="11"/>
    <s v="2020"/>
    <x v="24"/>
  </r>
  <r>
    <s v="TKT930929"/>
    <x v="6"/>
    <s v="-"/>
    <s v="Service"/>
    <s v="Service Outage"/>
    <s v="CUST73556"/>
    <s v="Open"/>
    <s v="29-07-2021"/>
    <d v="1899-12-30T18:00:07"/>
    <s v="-"/>
    <s v="-"/>
    <s v="-"/>
    <s v="-"/>
    <s v="29-07-2021"/>
    <s v="07"/>
    <s v="2021"/>
    <x v="24"/>
  </r>
  <r>
    <s v="TKT653127"/>
    <x v="22"/>
    <s v="-"/>
    <s v="Account"/>
    <s v="Login Issue"/>
    <s v="CUST94553"/>
    <s v="In Progress"/>
    <d v="2021-09-04T00:00:00"/>
    <d v="1899-12-30T15:32:00"/>
    <s v="-"/>
    <s v="-"/>
    <s v="-"/>
    <s v="-"/>
    <s v="04-09-2021"/>
    <s v="09"/>
    <s v="2021"/>
    <x v="24"/>
  </r>
  <r>
    <s v="TKT164771"/>
    <x v="2"/>
    <s v="20-05-2022 01:15:38"/>
    <s v="Billing"/>
    <s v="Overcharge"/>
    <s v="CUST30466"/>
    <s v="Resolved"/>
    <s v="30-04-2022"/>
    <d v="1899-12-30T01:15:38"/>
    <s v="20-05-2022"/>
    <d v="1899-12-30T01:15:38"/>
    <s v="-"/>
    <s v="-"/>
    <s v="30-04-2022"/>
    <s v="04"/>
    <s v="2022"/>
    <x v="24"/>
  </r>
  <r>
    <s v="TKT125027"/>
    <x v="22"/>
    <s v="-"/>
    <s v="Account"/>
    <s v="Login Issue"/>
    <s v="CUST81083"/>
    <s v="In Progress"/>
    <d v="2022-02-04T00:00:00"/>
    <d v="1899-12-30T12:53:00"/>
    <s v="-"/>
    <s v="-"/>
    <s v="-"/>
    <s v="-"/>
    <s v="04-02-2022"/>
    <s v="02"/>
    <s v="2022"/>
    <x v="24"/>
  </r>
  <r>
    <s v="TKT322745"/>
    <x v="5"/>
    <s v="27-06-2021 08:15:19"/>
    <s v="Technical"/>
    <s v="Hardware Issue"/>
    <s v="CUST78319"/>
    <s v="Resolved"/>
    <s v="29-05-2021"/>
    <d v="1899-12-30T08:15:19"/>
    <s v="27-06-2021"/>
    <d v="1899-12-30T08:15:19"/>
    <s v="-"/>
    <s v="-"/>
    <s v="29-05-2021"/>
    <s v="05"/>
    <s v="2021"/>
    <x v="24"/>
  </r>
  <r>
    <s v="TKT103191"/>
    <x v="35"/>
    <s v="-"/>
    <s v="Service"/>
    <s v="Service Upgrade"/>
    <s v="CUST15323"/>
    <s v="Open"/>
    <d v="2021-03-02T00:00:00"/>
    <d v="1899-12-30T07:54:00"/>
    <s v="-"/>
    <s v="-"/>
    <s v="-"/>
    <s v="-"/>
    <s v="02-03-2021"/>
    <s v="03"/>
    <s v="2021"/>
    <x v="24"/>
  </r>
  <r>
    <s v="TKT312132"/>
    <x v="18"/>
    <d v="2021-09-09T01:42:00"/>
    <s v="Account"/>
    <s v="Password Reset"/>
    <s v="CUST96157"/>
    <s v="Resolved"/>
    <s v="25-08-2021"/>
    <d v="1899-12-30T01:42:50"/>
    <d v="2021-09-09T00:00:00"/>
    <d v="1899-12-30T01:42:00"/>
    <s v="-"/>
    <s v="-"/>
    <s v="25-08-2021"/>
    <s v="08"/>
    <s v="2021"/>
    <x v="24"/>
  </r>
  <r>
    <s v="TKT263310"/>
    <x v="1"/>
    <s v="-"/>
    <s v="Billing"/>
    <s v="Refund Request"/>
    <s v="CUST35666"/>
    <s v="In Progress"/>
    <d v="2020-09-06T00:00:00"/>
    <d v="1899-12-30T09:11:00"/>
    <s v="-"/>
    <s v="-"/>
    <s v="-"/>
    <s v="-"/>
    <s v="06-09-2020"/>
    <s v="09"/>
    <s v="2020"/>
    <x v="24"/>
  </r>
  <r>
    <s v="TKT962107"/>
    <x v="19"/>
    <d v="2023-11-12T10:28:00"/>
    <s v="Billing"/>
    <s v="Payment Failure"/>
    <s v="CUST93098"/>
    <s v="Resolved"/>
    <s v="18-11-2023"/>
    <d v="1899-12-30T10:28:30"/>
    <d v="2023-11-12T00:00:00"/>
    <d v="1899-12-30T10:28:00"/>
    <s v="-"/>
    <s v="-"/>
    <s v="18-11-2023"/>
    <s v="11"/>
    <s v="2023"/>
    <x v="24"/>
  </r>
  <r>
    <s v="TKT811143"/>
    <x v="8"/>
    <d v="2024-01-04T21:35:00"/>
    <s v="Technical"/>
    <s v="Network Problem"/>
    <s v="CUST44139"/>
    <s v="Resolved"/>
    <s v="27-03-2024"/>
    <d v="1899-12-30T21:35:33"/>
    <d v="2024-01-04T00:00:00"/>
    <d v="1899-12-30T21:35:00"/>
    <s v="-"/>
    <s v="-"/>
    <s v="27-03-2024"/>
    <s v="03"/>
    <s v="2024"/>
    <x v="24"/>
  </r>
  <r>
    <s v="TKT366897"/>
    <x v="35"/>
    <s v="-"/>
    <s v="Service"/>
    <s v="Service Upgrade"/>
    <s v="CUST39946"/>
    <s v="In Progress"/>
    <d v="2021-01-05T00:00:00"/>
    <d v="1899-12-30T12:04:00"/>
    <s v="-"/>
    <s v="-"/>
    <s v="-"/>
    <s v="-"/>
    <s v="05-01-2021"/>
    <s v="01"/>
    <s v="2021"/>
    <x v="24"/>
  </r>
  <r>
    <s v="TKT601896"/>
    <x v="15"/>
    <s v="-"/>
    <s v="Account"/>
    <s v="Account Suspension"/>
    <s v="CUST60309"/>
    <s v="Open"/>
    <s v="21-01-2023"/>
    <d v="1899-12-30T18:09:28"/>
    <s v="-"/>
    <s v="-"/>
    <s v="-"/>
    <s v="-"/>
    <s v="21-01-2023"/>
    <s v="01"/>
    <s v="2023"/>
    <x v="24"/>
  </r>
  <r>
    <s v="TKT971500"/>
    <x v="1"/>
    <s v="-"/>
    <s v="Billing"/>
    <s v="Refund Request"/>
    <s v="CUST76185"/>
    <s v="In Progress"/>
    <s v="26-06-2024"/>
    <d v="1899-12-30T11:34:04"/>
    <s v="-"/>
    <s v="-"/>
    <s v="-"/>
    <s v="-"/>
    <s v="26-06-2024"/>
    <s v="06"/>
    <s v="2024"/>
    <x v="24"/>
  </r>
  <r>
    <s v="TKT831118"/>
    <x v="19"/>
    <s v="-"/>
    <s v="Billing"/>
    <s v="Payment Failure"/>
    <s v="CUST40249"/>
    <s v="Open"/>
    <s v="19-04-2022"/>
    <d v="1899-12-30T11:16:44"/>
    <s v="-"/>
    <s v="-"/>
    <s v="-"/>
    <s v="-"/>
    <s v="19-04-2022"/>
    <s v="04"/>
    <s v="2022"/>
    <x v="24"/>
  </r>
  <r>
    <s v="TKT296927"/>
    <x v="25"/>
    <s v="-"/>
    <s v="Service"/>
    <s v="Slow Service"/>
    <s v="CUST96385"/>
    <s v="Open"/>
    <s v="27-10-2020"/>
    <d v="1899-12-30T23:39:33"/>
    <s v="-"/>
    <s v="-"/>
    <s v="-"/>
    <s v="-"/>
    <s v="27-10-2020"/>
    <s v="10"/>
    <s v="2020"/>
    <x v="24"/>
  </r>
  <r>
    <s v="TKT210869"/>
    <x v="26"/>
    <s v="-"/>
    <s v="Technical"/>
    <s v="Software Bug"/>
    <s v="CUST96063"/>
    <s v="Open"/>
    <d v="2023-05-09T00:00:00"/>
    <d v="1899-12-30T21:48:00"/>
    <s v="-"/>
    <s v="-"/>
    <s v="-"/>
    <s v="-"/>
    <s v="09-05-2023"/>
    <s v="05"/>
    <s v="2023"/>
    <x v="24"/>
  </r>
  <r>
    <s v="TKT221275"/>
    <x v="27"/>
    <d v="2023-07-09T13:22:00"/>
    <s v="Account"/>
    <s v="Login Issue"/>
    <s v="CUST38683"/>
    <s v="Resolved"/>
    <d v="2023-02-09T00:00:00"/>
    <d v="1899-12-30T13:22:00"/>
    <d v="2023-07-09T00:00:00"/>
    <d v="1899-12-30T13:22:00"/>
    <s v="-"/>
    <s v="-"/>
    <s v="09-02-2023"/>
    <s v="02"/>
    <s v="2023"/>
    <x v="24"/>
  </r>
  <r>
    <s v="TKT796480"/>
    <x v="34"/>
    <d v="2021-03-07T13:14:00"/>
    <s v="Technical"/>
    <s v="Hardware Issue"/>
    <s v="CUST86260"/>
    <s v="Resolved"/>
    <d v="2021-07-06T00:00:00"/>
    <d v="1899-12-30T13:14:00"/>
    <d v="2021-03-07T00:00:00"/>
    <d v="1899-12-30T13:14:00"/>
    <s v="-"/>
    <s v="-"/>
    <s v="06-07-2021"/>
    <s v="07"/>
    <s v="2021"/>
    <x v="24"/>
  </r>
  <r>
    <s v="TKT724018"/>
    <x v="27"/>
    <s v="-"/>
    <s v="Account"/>
    <s v="Login Issue"/>
    <s v="CUST66140"/>
    <s v="Open"/>
    <s v="17-11-2023"/>
    <d v="1899-12-30T20:01:21"/>
    <s v="-"/>
    <s v="-"/>
    <s v="-"/>
    <s v="-"/>
    <s v="17-11-2023"/>
    <s v="11"/>
    <s v="2023"/>
    <x v="24"/>
  </r>
  <r>
    <s v="TKT152670"/>
    <x v="19"/>
    <s v="-"/>
    <s v="Billing"/>
    <s v="Payment Failure"/>
    <s v="CUST75138"/>
    <s v="Open"/>
    <s v="16-05-2022"/>
    <d v="1899-12-30T20:03:25"/>
    <s v="-"/>
    <s v="-"/>
    <s v="-"/>
    <s v="-"/>
    <s v="16-05-2022"/>
    <s v="05"/>
    <s v="2022"/>
    <x v="24"/>
  </r>
  <r>
    <s v="TKT580964"/>
    <x v="29"/>
    <d v="2022-06-04T10:00:00"/>
    <s v="Service"/>
    <s v="Service Upgrade"/>
    <s v="CUST91219"/>
    <s v="Resolved"/>
    <d v="2022-04-04T00:00:00"/>
    <d v="1899-12-30T10:00:00"/>
    <d v="2022-06-04T00:00:00"/>
    <d v="1899-12-30T10:00:00"/>
    <s v="-"/>
    <s v="-"/>
    <s v="04-04-2022"/>
    <s v="04"/>
    <s v="2022"/>
    <x v="24"/>
  </r>
  <r>
    <s v="TKT291607"/>
    <x v="2"/>
    <s v="-"/>
    <s v="Billing"/>
    <s v="Overcharge"/>
    <s v="CUST65588"/>
    <s v="In Progress"/>
    <s v="19-05-2021"/>
    <d v="1899-12-30T22:16:38"/>
    <s v="-"/>
    <s v="-"/>
    <s v="-"/>
    <s v="-"/>
    <s v="19-05-2021"/>
    <s v="05"/>
    <s v="2021"/>
    <x v="24"/>
  </r>
  <r>
    <s v="TKT292620"/>
    <x v="35"/>
    <s v="-"/>
    <s v="Service"/>
    <s v="Service Upgrade"/>
    <s v="CUST38948"/>
    <s v="In Progress"/>
    <s v="14-07-2022"/>
    <d v="1899-12-30T13:53:56"/>
    <s v="-"/>
    <s v="-"/>
    <s v="-"/>
    <s v="-"/>
    <s v="14-07-2022"/>
    <s v="07"/>
    <s v="2022"/>
    <x v="24"/>
  </r>
  <r>
    <s v="TKT409338"/>
    <x v="14"/>
    <s v="-"/>
    <s v="Service"/>
    <s v="Slow Service"/>
    <s v="CUST56161"/>
    <s v="In Progress"/>
    <s v="17-07-2022"/>
    <d v="1899-12-30T21:38:17"/>
    <s v="-"/>
    <s v="-"/>
    <s v="-"/>
    <s v="-"/>
    <s v="17-07-2022"/>
    <s v="07"/>
    <s v="2022"/>
    <x v="24"/>
  </r>
  <r>
    <s v="TKT398672"/>
    <x v="16"/>
    <s v="-"/>
    <s v="Account"/>
    <s v="Login Issue"/>
    <s v="CUST27083"/>
    <s v="In Progress"/>
    <d v="2023-06-03T00:00:00"/>
    <d v="1899-12-30T23:22:00"/>
    <s v="-"/>
    <s v="-"/>
    <s v="-"/>
    <s v="-"/>
    <s v="03-06-2023"/>
    <s v="06"/>
    <s v="2023"/>
    <x v="24"/>
  </r>
  <r>
    <s v="TKT325675"/>
    <x v="27"/>
    <s v="-"/>
    <s v="Account"/>
    <s v="Login Issue"/>
    <s v="CUST54193"/>
    <s v="In Progress"/>
    <d v="2021-06-05T00:00:00"/>
    <d v="1899-12-30T07:38:00"/>
    <s v="-"/>
    <s v="-"/>
    <s v="-"/>
    <s v="-"/>
    <s v="05-06-2021"/>
    <s v="06"/>
    <s v="2021"/>
    <x v="24"/>
  </r>
  <r>
    <s v="TKT187302"/>
    <x v="28"/>
    <s v="-"/>
    <s v="Billing"/>
    <s v="Payment Failure"/>
    <s v="CUST92464"/>
    <s v="Open"/>
    <d v="2021-10-12T00:00:00"/>
    <d v="1899-12-30T18:17:00"/>
    <s v="-"/>
    <s v="-"/>
    <s v="-"/>
    <s v="-"/>
    <s v="12-10-2021"/>
    <s v="10"/>
    <s v="2021"/>
    <x v="24"/>
  </r>
  <r>
    <s v="TKT889509"/>
    <x v="20"/>
    <s v="26-01-2023 07:55:37"/>
    <s v="Billing"/>
    <s v="Payment Failure"/>
    <s v="CUST94026"/>
    <s v="Resolved"/>
    <d v="2023-02-01T00:00:00"/>
    <d v="1899-12-30T07:55:00"/>
    <s v="26-01-2023"/>
    <d v="1899-12-30T07:55:37"/>
    <s v="-"/>
    <s v="-"/>
    <s v="01-02-2023"/>
    <s v="02"/>
    <s v="2023"/>
    <x v="24"/>
  </r>
  <r>
    <s v="TKT354864"/>
    <x v="2"/>
    <s v="-"/>
    <s v="Billing"/>
    <s v="Overcharge"/>
    <s v="CUST87361"/>
    <s v="In Progress"/>
    <d v="2021-02-12T00:00:00"/>
    <d v="1899-12-30T03:39:00"/>
    <s v="-"/>
    <s v="-"/>
    <s v="-"/>
    <s v="-"/>
    <s v="12-02-2021"/>
    <s v="02"/>
    <s v="2021"/>
    <x v="24"/>
  </r>
  <r>
    <s v="TKT312668"/>
    <x v="17"/>
    <s v="-"/>
    <s v="Service"/>
    <s v="Slow Service"/>
    <s v="CUST36220"/>
    <s v="In Progress"/>
    <d v="2022-08-02T00:00:00"/>
    <d v="1899-12-30T02:35:00"/>
    <s v="-"/>
    <s v="-"/>
    <s v="-"/>
    <s v="-"/>
    <s v="02-08-2022"/>
    <s v="08"/>
    <s v="2022"/>
    <x v="24"/>
  </r>
  <r>
    <s v="TKT798147"/>
    <x v="14"/>
    <s v="-"/>
    <s v="Service"/>
    <s v="Slow Service"/>
    <s v="CUST77932"/>
    <s v="Open"/>
    <s v="30-08-2021"/>
    <d v="1899-12-30T18:00:24"/>
    <s v="-"/>
    <s v="-"/>
    <s v="-"/>
    <s v="-"/>
    <s v="30-08-2021"/>
    <s v="08"/>
    <s v="2021"/>
    <x v="24"/>
  </r>
  <r>
    <s v="TKT129956"/>
    <x v="0"/>
    <s v="-"/>
    <s v="Service"/>
    <s v="Service Outage"/>
    <s v="CUST84143"/>
    <s v="In Progress"/>
    <d v="2020-04-06T00:00:00"/>
    <d v="1899-12-30T14:46:00"/>
    <s v="-"/>
    <s v="-"/>
    <s v="-"/>
    <s v="-"/>
    <s v="06-04-2020"/>
    <s v="04"/>
    <s v="2020"/>
    <x v="24"/>
  </r>
  <r>
    <s v="TKT195405"/>
    <x v="7"/>
    <s v="22-07-2021 17:23:42"/>
    <s v="Technical"/>
    <s v="Software Bug"/>
    <s v="CUST29364"/>
    <s v="Resolved"/>
    <d v="2021-06-07T00:00:00"/>
    <d v="1899-12-30T17:23:00"/>
    <s v="22-07-2021"/>
    <d v="1899-12-30T17:23:42"/>
    <s v="-"/>
    <s v="-"/>
    <s v="07-06-2021"/>
    <s v="06"/>
    <s v="2021"/>
    <x v="24"/>
  </r>
  <r>
    <s v="TKT990597"/>
    <x v="10"/>
    <s v="25-08-2024 09:54:45"/>
    <s v="Account"/>
    <s v="Password Reset"/>
    <s v="CUST54340"/>
    <s v="Resolved"/>
    <s v="20-08-2024"/>
    <d v="1899-12-30T09:54:45"/>
    <s v="25-08-2024"/>
    <d v="1899-12-30T09:54:45"/>
    <s v="-"/>
    <s v="-"/>
    <s v="20-08-2024"/>
    <s v="08"/>
    <s v="2024"/>
    <x v="24"/>
  </r>
  <r>
    <s v="TKT517919"/>
    <x v="11"/>
    <s v="-"/>
    <s v="Billing"/>
    <s v="Overcharge"/>
    <s v="CUST96636"/>
    <s v="Open"/>
    <s v="26-01-2020"/>
    <d v="1899-12-30T20:42:15"/>
    <s v="-"/>
    <s v="-"/>
    <s v="-"/>
    <s v="-"/>
    <s v="26-01-2020"/>
    <s v="01"/>
    <s v="2020"/>
    <x v="24"/>
  </r>
  <r>
    <s v="TKT907668"/>
    <x v="16"/>
    <s v="-"/>
    <s v="Account"/>
    <s v="Login Issue"/>
    <s v="CUST96271"/>
    <s v="Open"/>
    <d v="2020-05-04T00:00:00"/>
    <d v="1899-12-30T11:36:00"/>
    <s v="-"/>
    <s v="-"/>
    <s v="-"/>
    <s v="-"/>
    <s v="04-05-2020"/>
    <s v="05"/>
    <s v="2020"/>
    <x v="24"/>
  </r>
  <r>
    <s v="TKT159030"/>
    <x v="27"/>
    <s v="-"/>
    <s v="Account"/>
    <s v="Login Issue"/>
    <s v="CUST35267"/>
    <s v="Open"/>
    <s v="27-07-2022"/>
    <d v="1899-12-30T04:41:28"/>
    <s v="-"/>
    <s v="-"/>
    <s v="-"/>
    <s v="-"/>
    <s v="27-07-2022"/>
    <s v="07"/>
    <s v="2022"/>
    <x v="24"/>
  </r>
  <r>
    <s v="TKT402065"/>
    <x v="22"/>
    <s v="19-08-2024 11:13:22"/>
    <s v="Account"/>
    <s v="Login Issue"/>
    <s v="CUST73034"/>
    <s v="Resolved"/>
    <s v="31-07-2024"/>
    <d v="1899-12-30T11:13:22"/>
    <s v="19-08-2024"/>
    <d v="1899-12-30T11:13:22"/>
    <s v="-"/>
    <s v="-"/>
    <s v="31-07-2024"/>
    <s v="07"/>
    <s v="2024"/>
    <x v="24"/>
  </r>
  <r>
    <s v="TKT521782"/>
    <x v="31"/>
    <s v="-"/>
    <s v="Billing"/>
    <s v="Refund Request"/>
    <s v="CUST75101"/>
    <s v="Open"/>
    <s v="28-11-2024"/>
    <d v="1899-12-30T06:40:07"/>
    <s v="-"/>
    <s v="-"/>
    <s v="-"/>
    <s v="-"/>
    <s v="28-11-2024"/>
    <s v="11"/>
    <s v="2024"/>
    <x v="24"/>
  </r>
  <r>
    <s v="TKT304421"/>
    <x v="27"/>
    <s v="-"/>
    <s v="Account"/>
    <s v="Login Issue"/>
    <s v="CUST80653"/>
    <s v="In Progress"/>
    <d v="2021-02-08T00:00:00"/>
    <d v="1899-12-30T05:04:00"/>
    <s v="-"/>
    <s v="-"/>
    <s v="-"/>
    <s v="-"/>
    <s v="08-02-2021"/>
    <s v="02"/>
    <s v="2021"/>
    <x v="24"/>
  </r>
  <r>
    <s v="TKT561990"/>
    <x v="35"/>
    <s v="-"/>
    <s v="Service"/>
    <s v="Service Upgrade"/>
    <s v="CUST60073"/>
    <s v="In Progress"/>
    <d v="2024-01-11T00:00:00"/>
    <d v="1899-12-30T10:25:00"/>
    <s v="-"/>
    <s v="-"/>
    <s v="-"/>
    <s v="-"/>
    <s v="11-01-2024"/>
    <s v="01"/>
    <s v="2024"/>
    <x v="24"/>
  </r>
  <r>
    <s v="TKT529614"/>
    <x v="16"/>
    <s v="24-02-2020 03:41:30"/>
    <s v="Account"/>
    <s v="Login Issue"/>
    <s v="CUST33401"/>
    <s v="Resolved"/>
    <d v="2020-10-02T00:00:00"/>
    <d v="1899-12-30T03:41:00"/>
    <s v="24-02-2020"/>
    <d v="1899-12-30T03:41:30"/>
    <s v="-"/>
    <s v="-"/>
    <s v="02-10-2020"/>
    <s v="10"/>
    <s v="2020"/>
    <x v="24"/>
  </r>
  <r>
    <s v="TKT484740"/>
    <x v="11"/>
    <s v="-"/>
    <s v="Billing"/>
    <s v="Overcharge"/>
    <s v="CUST60257"/>
    <s v="In Progress"/>
    <s v="20-07-2021"/>
    <d v="1899-12-30T18:15:04"/>
    <s v="-"/>
    <s v="-"/>
    <s v="-"/>
    <s v="-"/>
    <s v="20-07-2021"/>
    <s v="07"/>
    <s v="2021"/>
    <x v="24"/>
  </r>
  <r>
    <s v="TKT172235"/>
    <x v="24"/>
    <s v="-"/>
    <s v="Service"/>
    <s v="Service Outage"/>
    <s v="CUST49417"/>
    <s v="Open"/>
    <d v="2020-04-09T00:00:00"/>
    <d v="1899-12-30T15:42:00"/>
    <s v="-"/>
    <s v="-"/>
    <s v="-"/>
    <s v="-"/>
    <s v="09-04-2020"/>
    <s v="04"/>
    <s v="2020"/>
    <x v="24"/>
  </r>
  <r>
    <s v="TKT778409"/>
    <x v="18"/>
    <s v="-"/>
    <s v="Account"/>
    <s v="Password Reset"/>
    <s v="CUST23866"/>
    <s v="Open"/>
    <s v="20-08-2020"/>
    <d v="1899-12-30T12:38:58"/>
    <s v="-"/>
    <s v="-"/>
    <s v="-"/>
    <s v="-"/>
    <s v="20-08-2020"/>
    <s v="08"/>
    <s v="2020"/>
    <x v="24"/>
  </r>
  <r>
    <s v="TKT742027"/>
    <x v="21"/>
    <s v="26-09-2020 20:28:34"/>
    <s v="Technical"/>
    <s v="Network Problem"/>
    <s v="CUST42274"/>
    <s v="Resolved"/>
    <d v="2020-09-09T00:00:00"/>
    <d v="1899-12-30T20:28:00"/>
    <s v="26-09-2020"/>
    <d v="1899-12-30T20:28:34"/>
    <s v="-"/>
    <s v="-"/>
    <s v="09-09-2020"/>
    <s v="09"/>
    <s v="2020"/>
    <x v="24"/>
  </r>
  <r>
    <s v="TKT984625"/>
    <x v="28"/>
    <s v="24-05-2022 12:04:30"/>
    <s v="Billing"/>
    <s v="Payment Failure"/>
    <s v="CUST35358"/>
    <s v="Resolved"/>
    <s v="25-04-2022"/>
    <d v="1899-12-30T12:04:30"/>
    <s v="24-05-2022"/>
    <d v="1899-12-30T12:04:30"/>
    <s v="-"/>
    <s v="-"/>
    <s v="25-04-2022"/>
    <s v="04"/>
    <s v="2022"/>
    <x v="24"/>
  </r>
  <r>
    <s v="TKT215214"/>
    <x v="34"/>
    <s v="-"/>
    <s v="Technical"/>
    <s v="Hardware Issue"/>
    <s v="CUST87005"/>
    <s v="Open"/>
    <d v="2020-10-11T00:00:00"/>
    <d v="1899-12-30T14:35:00"/>
    <s v="-"/>
    <s v="-"/>
    <s v="-"/>
    <s v="-"/>
    <s v="11-10-2020"/>
    <s v="10"/>
    <s v="2020"/>
    <x v="24"/>
  </r>
  <r>
    <s v="TKT210663"/>
    <x v="14"/>
    <s v="25-12-2020 13:42:29"/>
    <s v="Service"/>
    <s v="Slow Service"/>
    <s v="CUST17910"/>
    <s v="Resolved"/>
    <s v="23-12-2020"/>
    <d v="1899-12-30T13:42:29"/>
    <s v="25-12-2020"/>
    <d v="1899-12-30T13:42:29"/>
    <s v="-"/>
    <s v="-"/>
    <s v="23-12-2020"/>
    <s v="12"/>
    <s v="2020"/>
    <x v="24"/>
  </r>
  <r>
    <s v="TKT229933"/>
    <x v="6"/>
    <d v="2024-09-10T19:37:00"/>
    <s v="Service"/>
    <s v="Service Outage"/>
    <s v="CUST96396"/>
    <s v="Resolved"/>
    <d v="2024-05-10T00:00:00"/>
    <d v="1899-12-30T19:37:00"/>
    <d v="2024-09-10T00:00:00"/>
    <d v="1899-12-30T19:37:00"/>
    <s v="-"/>
    <s v="-"/>
    <s v="10-05-2024"/>
    <s v="05"/>
    <s v="2024"/>
    <x v="24"/>
  </r>
  <r>
    <s v="TKT526490"/>
    <x v="34"/>
    <s v="27-11-2021 17:15:48"/>
    <s v="Technical"/>
    <s v="Hardware Issue"/>
    <s v="CUST83165"/>
    <s v="Resolved"/>
    <s v="16-11-2021"/>
    <d v="1899-12-30T17:15:48"/>
    <s v="27-11-2021"/>
    <d v="1899-12-30T17:15:48"/>
    <s v="-"/>
    <s v="-"/>
    <s v="16-11-2021"/>
    <s v="11"/>
    <s v="2021"/>
    <x v="24"/>
  </r>
  <r>
    <s v="TKT871262"/>
    <x v="2"/>
    <s v="-"/>
    <s v="Billing"/>
    <s v="Overcharge"/>
    <s v="CUST89481"/>
    <s v="In Progress"/>
    <s v="16-11-2024"/>
    <d v="1899-12-30T15:11:52"/>
    <s v="-"/>
    <s v="-"/>
    <s v="-"/>
    <s v="-"/>
    <s v="16-11-2024"/>
    <s v="11"/>
    <s v="2024"/>
    <x v="24"/>
  </r>
  <r>
    <s v="TKT690846"/>
    <x v="7"/>
    <s v="-"/>
    <s v="Technical"/>
    <s v="Software Bug"/>
    <s v="CUST89183"/>
    <s v="In Progress"/>
    <d v="2020-06-11T00:00:00"/>
    <d v="1899-12-30T12:21:00"/>
    <s v="-"/>
    <s v="-"/>
    <s v="-"/>
    <s v="-"/>
    <s v="11-06-2020"/>
    <s v="06"/>
    <s v="2020"/>
    <x v="24"/>
  </r>
  <r>
    <s v="TKT526907"/>
    <x v="2"/>
    <d v="2020-12-10T19:42:00"/>
    <s v="Billing"/>
    <s v="Overcharge"/>
    <s v="CUST83155"/>
    <s v="Resolved"/>
    <d v="2020-09-10T00:00:00"/>
    <d v="1899-12-30T19:42:00"/>
    <d v="2020-12-10T00:00:00"/>
    <d v="1899-12-30T19:42:00"/>
    <s v="-"/>
    <s v="-"/>
    <s v="10-09-2020"/>
    <s v="09"/>
    <s v="2020"/>
    <x v="24"/>
  </r>
  <r>
    <s v="TKT542316"/>
    <x v="29"/>
    <s v="-"/>
    <s v="Service"/>
    <s v="Service Upgrade"/>
    <s v="CUST31272"/>
    <s v="In Progress"/>
    <s v="19-11-2024"/>
    <d v="1899-12-30T08:22:27"/>
    <s v="-"/>
    <s v="-"/>
    <s v="-"/>
    <s v="-"/>
    <s v="19-11-2024"/>
    <s v="11"/>
    <s v="2024"/>
    <x v="24"/>
  </r>
  <r>
    <s v="TKT581121"/>
    <x v="27"/>
    <d v="2020-06-07T12:46:00"/>
    <s v="Account"/>
    <s v="Login Issue"/>
    <s v="CUST35171"/>
    <s v="Resolved"/>
    <s v="20-06-2020"/>
    <d v="1899-12-30T12:46:06"/>
    <d v="2020-06-07T00:00:00"/>
    <d v="1899-12-30T12:46:00"/>
    <s v="-"/>
    <s v="-"/>
    <s v="20-06-2020"/>
    <s v="06"/>
    <s v="2020"/>
    <x v="24"/>
  </r>
  <r>
    <s v="TKT543966"/>
    <x v="22"/>
    <s v="-"/>
    <s v="Account"/>
    <s v="Login Issue"/>
    <s v="CUST37634"/>
    <s v="In Progress"/>
    <d v="2022-12-02T00:00:00"/>
    <d v="1899-12-30T05:48:00"/>
    <s v="-"/>
    <s v="-"/>
    <s v="-"/>
    <s v="-"/>
    <s v="02-12-2022"/>
    <s v="12"/>
    <s v="2022"/>
    <x v="24"/>
  </r>
  <r>
    <s v="TKT888118"/>
    <x v="35"/>
    <s v="-"/>
    <s v="Service"/>
    <s v="Service Upgrade"/>
    <s v="CUST58298"/>
    <s v="Open"/>
    <d v="2024-11-01T00:00:00"/>
    <d v="1899-12-30T01:15:00"/>
    <s v="-"/>
    <s v="-"/>
    <s v="-"/>
    <s v="-"/>
    <s v="01-11-2024"/>
    <s v="11"/>
    <s v="2024"/>
    <x v="24"/>
  </r>
  <r>
    <s v="TKT796789"/>
    <x v="18"/>
    <s v="-"/>
    <s v="Account"/>
    <s v="Password Reset"/>
    <s v="CUST21856"/>
    <s v="Open"/>
    <d v="2021-07-07T00:00:00"/>
    <d v="1899-12-30T06:14:00"/>
    <s v="-"/>
    <s v="-"/>
    <s v="-"/>
    <s v="-"/>
    <s v="07-07-2021"/>
    <s v="07"/>
    <s v="2021"/>
    <x v="24"/>
  </r>
  <r>
    <s v="TKT108517"/>
    <x v="12"/>
    <s v="-"/>
    <s v="Billing"/>
    <s v="Refund Request"/>
    <s v="CUST54394"/>
    <s v="In Progress"/>
    <s v="24-01-2024"/>
    <d v="1899-12-30T15:43:41"/>
    <s v="-"/>
    <s v="-"/>
    <s v="-"/>
    <s v="-"/>
    <s v="24-01-2024"/>
    <s v="01"/>
    <s v="2024"/>
    <x v="24"/>
  </r>
  <r>
    <s v="TKT166732"/>
    <x v="17"/>
    <s v="-"/>
    <s v="Service"/>
    <s v="Slow Service"/>
    <s v="CUST34975"/>
    <s v="In Progress"/>
    <d v="2020-09-12T00:00:00"/>
    <d v="1899-12-30T11:36:00"/>
    <s v="-"/>
    <s v="-"/>
    <s v="-"/>
    <s v="-"/>
    <s v="12-09-2020"/>
    <s v="09"/>
    <s v="2020"/>
    <x v="24"/>
  </r>
  <r>
    <s v="TKT974863"/>
    <x v="25"/>
    <s v="-"/>
    <s v="Service"/>
    <s v="Slow Service"/>
    <s v="CUST64126"/>
    <s v="In Progress"/>
    <s v="30-12-2021"/>
    <d v="1899-12-30T14:01:48"/>
    <s v="-"/>
    <s v="-"/>
    <s v="-"/>
    <s v="-"/>
    <s v="30-12-2021"/>
    <s v="12"/>
    <s v="2021"/>
    <x v="24"/>
  </r>
  <r>
    <s v="TKT391113"/>
    <x v="9"/>
    <s v="-"/>
    <s v="Technical"/>
    <s v="Hardware Issue"/>
    <s v="CUST44245"/>
    <s v="Open"/>
    <d v="2022-04-03T00:00:00"/>
    <d v="1899-12-30T11:38:00"/>
    <s v="-"/>
    <s v="-"/>
    <s v="-"/>
    <s v="-"/>
    <s v="03-04-2022"/>
    <s v="04"/>
    <s v="2022"/>
    <x v="24"/>
  </r>
  <r>
    <s v="TKT308933"/>
    <x v="22"/>
    <s v="-"/>
    <s v="Account"/>
    <s v="Login Issue"/>
    <s v="CUST45085"/>
    <s v="In Progress"/>
    <d v="2021-05-09T00:00:00"/>
    <d v="1899-12-30T18:05:00"/>
    <s v="-"/>
    <s v="-"/>
    <s v="-"/>
    <s v="-"/>
    <s v="09-05-2021"/>
    <s v="05"/>
    <s v="2021"/>
    <x v="24"/>
  </r>
  <r>
    <s v="TKT904667"/>
    <x v="3"/>
    <s v="29-05-2024 14:12:43"/>
    <s v="Account"/>
    <s v="Account Suspension"/>
    <s v="CUST87586"/>
    <s v="Resolved"/>
    <s v="27-05-2024"/>
    <d v="1899-12-30T14:12:43"/>
    <s v="29-05-2024"/>
    <d v="1899-12-30T14:12:43"/>
    <s v="-"/>
    <s v="-"/>
    <s v="27-05-2024"/>
    <s v="05"/>
    <s v="2024"/>
    <x v="24"/>
  </r>
  <r>
    <s v="TKT667166"/>
    <x v="31"/>
    <s v="-"/>
    <s v="Billing"/>
    <s v="Refund Request"/>
    <s v="CUST14212"/>
    <s v="Open"/>
    <s v="21-09-2024"/>
    <d v="1899-12-30T11:23:25"/>
    <s v="-"/>
    <s v="-"/>
    <s v="-"/>
    <s v="-"/>
    <s v="21-09-2024"/>
    <s v="09"/>
    <s v="2024"/>
    <x v="24"/>
  </r>
  <r>
    <s v="TKT380602"/>
    <x v="28"/>
    <d v="2024-12-02T08:57:00"/>
    <s v="Billing"/>
    <s v="Payment Failure"/>
    <s v="CUST90544"/>
    <s v="Resolved"/>
    <d v="2024-10-02T00:00:00"/>
    <d v="1899-12-30T08:57:00"/>
    <d v="2024-12-02T00:00:00"/>
    <d v="1899-12-30T08:57:00"/>
    <s v="-"/>
    <s v="-"/>
    <s v="02-10-2024"/>
    <s v="10"/>
    <s v="2024"/>
    <x v="24"/>
  </r>
  <r>
    <s v="TKT394468"/>
    <x v="11"/>
    <s v="-"/>
    <s v="Billing"/>
    <s v="Overcharge"/>
    <s v="CUST60412"/>
    <s v="In Progress"/>
    <s v="23-10-2022"/>
    <d v="1899-12-30T09:42:19"/>
    <s v="-"/>
    <s v="-"/>
    <s v="-"/>
    <s v="-"/>
    <s v="23-10-2022"/>
    <s v="10"/>
    <s v="2022"/>
    <x v="24"/>
  </r>
  <r>
    <s v="TKT988637"/>
    <x v="9"/>
    <d v="2022-12-12T09:45:00"/>
    <s v="Technical"/>
    <s v="Hardware Issue"/>
    <s v="CUST40089"/>
    <s v="Resolved"/>
    <s v="28-11-2022"/>
    <d v="1899-12-30T09:45:04"/>
    <d v="2022-12-12T00:00:00"/>
    <d v="1899-12-30T09:45:00"/>
    <s v="-"/>
    <s v="-"/>
    <s v="28-11-2022"/>
    <s v="11"/>
    <s v="2022"/>
    <x v="24"/>
  </r>
  <r>
    <s v="TKT546953"/>
    <x v="29"/>
    <d v="2022-03-01T03:58:00"/>
    <s v="Service"/>
    <s v="Service Upgrade"/>
    <s v="CUST51046"/>
    <s v="Resolved"/>
    <d v="2021-11-12T00:00:00"/>
    <d v="1899-12-30T03:58:00"/>
    <d v="2022-03-01T00:00:00"/>
    <d v="1899-12-30T03:58:00"/>
    <s v="-"/>
    <s v="-"/>
    <s v="12-11-2021"/>
    <s v="11"/>
    <s v="2021"/>
    <x v="24"/>
  </r>
  <r>
    <s v="TKT324645"/>
    <x v="30"/>
    <s v="-"/>
    <s v="Billing"/>
    <s v="Overcharge"/>
    <s v="CUST52741"/>
    <s v="In Progress"/>
    <d v="2020-01-08T00:00:00"/>
    <d v="1899-12-30T05:44:00"/>
    <s v="-"/>
    <s v="-"/>
    <s v="-"/>
    <s v="-"/>
    <s v="08-01-2020"/>
    <s v="01"/>
    <s v="2020"/>
    <x v="24"/>
  </r>
  <r>
    <s v="TKT219045"/>
    <x v="31"/>
    <d v="2023-02-04T11:15:00"/>
    <s v="Billing"/>
    <s v="Refund Request"/>
    <s v="CUST56933"/>
    <s v="Resolved"/>
    <s v="26-03-2023"/>
    <d v="1899-12-30T11:15:48"/>
    <d v="2023-02-04T00:00:00"/>
    <d v="1899-12-30T11:15:00"/>
    <s v="-"/>
    <s v="-"/>
    <s v="26-03-2023"/>
    <s v="03"/>
    <s v="2023"/>
    <x v="24"/>
  </r>
  <r>
    <s v="TKT769492"/>
    <x v="3"/>
    <s v="26-03-2023 20:26:10"/>
    <s v="Account"/>
    <s v="Account Suspension"/>
    <s v="CUST48439"/>
    <s v="Resolved"/>
    <s v="14-03-2023"/>
    <d v="1899-12-30T20:26:10"/>
    <s v="26-03-2023"/>
    <d v="1899-12-30T20:26:10"/>
    <s v="-"/>
    <s v="-"/>
    <s v="14-03-2023"/>
    <s v="03"/>
    <s v="2023"/>
    <x v="24"/>
  </r>
  <r>
    <s v="TKT766948"/>
    <x v="12"/>
    <d v="2022-07-11T09:07:00"/>
    <s v="Billing"/>
    <s v="Refund Request"/>
    <s v="CUST80801"/>
    <s v="Resolved"/>
    <d v="2022-10-10T00:00:00"/>
    <d v="1899-12-30T09:07:00"/>
    <d v="2022-07-11T00:00:00"/>
    <d v="1899-12-30T09:07:00"/>
    <s v="-"/>
    <s v="-"/>
    <s v="10-10-2022"/>
    <s v="10"/>
    <s v="2022"/>
    <x v="24"/>
  </r>
  <r>
    <s v="TKT750782"/>
    <x v="10"/>
    <s v="27-01-2021 03:49:30"/>
    <s v="Account"/>
    <s v="Password Reset"/>
    <s v="CUST75293"/>
    <s v="Resolved"/>
    <d v="2021-06-01T00:00:00"/>
    <d v="1899-12-30T03:49:00"/>
    <s v="27-01-2021"/>
    <d v="1899-12-30T03:49:30"/>
    <s v="-"/>
    <s v="-"/>
    <s v="01-06-2021"/>
    <s v="06"/>
    <s v="2021"/>
    <x v="24"/>
  </r>
  <r>
    <s v="TKT601168"/>
    <x v="19"/>
    <s v="-"/>
    <s v="Billing"/>
    <s v="Payment Failure"/>
    <s v="CUST20462"/>
    <s v="Open"/>
    <s v="30-11-2024"/>
    <d v="1899-12-30T05:47:59"/>
    <s v="-"/>
    <s v="-"/>
    <s v="-"/>
    <s v="-"/>
    <s v="30-11-2024"/>
    <s v="11"/>
    <s v="2024"/>
    <x v="24"/>
  </r>
  <r>
    <s v="TKT554408"/>
    <x v="24"/>
    <s v="-"/>
    <s v="Service"/>
    <s v="Service Outage"/>
    <s v="CUST94444"/>
    <s v="Open"/>
    <s v="21-10-2021"/>
    <d v="1899-12-30T02:23:00"/>
    <s v="-"/>
    <s v="-"/>
    <s v="-"/>
    <s v="-"/>
    <s v="21-10-2021"/>
    <s v="10"/>
    <s v="2021"/>
    <x v="24"/>
  </r>
  <r>
    <s v="TKT953778"/>
    <x v="33"/>
    <s v="-"/>
    <s v="Technical"/>
    <s v="Network Problem"/>
    <s v="CUST98858"/>
    <s v="Open"/>
    <s v="29-09-2022"/>
    <d v="1899-12-30T11:32:52"/>
    <s v="-"/>
    <s v="-"/>
    <s v="-"/>
    <s v="-"/>
    <s v="29-09-2022"/>
    <s v="09"/>
    <s v="2022"/>
    <x v="24"/>
  </r>
  <r>
    <s v="TKT856550"/>
    <x v="5"/>
    <s v="23-06-2022 19:13:51"/>
    <s v="Technical"/>
    <s v="Hardware Issue"/>
    <s v="CUST15147"/>
    <s v="Resolved"/>
    <s v="25-05-2022"/>
    <d v="1899-12-30T19:13:51"/>
    <s v="23-06-2022"/>
    <d v="1899-12-30T19:13:51"/>
    <s v="-"/>
    <s v="-"/>
    <s v="25-05-2022"/>
    <s v="05"/>
    <s v="2022"/>
    <x v="24"/>
  </r>
  <r>
    <s v="TKT694780"/>
    <x v="11"/>
    <s v="-"/>
    <s v="Billing"/>
    <s v="Overcharge"/>
    <s v="CUST73030"/>
    <s v="Open"/>
    <d v="2022-12-04T00:00:00"/>
    <d v="1899-12-30T16:05:00"/>
    <s v="-"/>
    <s v="-"/>
    <s v="-"/>
    <s v="-"/>
    <s v="04-12-2022"/>
    <s v="12"/>
    <s v="2022"/>
    <x v="24"/>
  </r>
  <r>
    <s v="TKT604279"/>
    <x v="17"/>
    <s v="-"/>
    <s v="Service"/>
    <s v="Slow Service"/>
    <s v="CUST43849"/>
    <s v="In Progress"/>
    <s v="23-03-2024"/>
    <d v="1899-12-30T15:14:49"/>
    <s v="-"/>
    <s v="-"/>
    <s v="-"/>
    <s v="-"/>
    <s v="23-03-2024"/>
    <s v="03"/>
    <s v="2024"/>
    <x v="24"/>
  </r>
  <r>
    <s v="TKT541330"/>
    <x v="32"/>
    <s v="-"/>
    <s v="Technical"/>
    <s v="Software Bug"/>
    <s v="CUST43942"/>
    <s v="In Progress"/>
    <d v="2022-07-05T00:00:00"/>
    <d v="1899-12-30T13:47:00"/>
    <s v="-"/>
    <s v="-"/>
    <s v="-"/>
    <s v="-"/>
    <s v="05-07-2022"/>
    <s v="07"/>
    <s v="2022"/>
    <x v="24"/>
  </r>
  <r>
    <s v="TKT792372"/>
    <x v="11"/>
    <s v="-"/>
    <s v="Billing"/>
    <s v="Overcharge"/>
    <s v="CUST29593"/>
    <s v="Open"/>
    <s v="22-04-2021"/>
    <d v="1899-12-30T03:37:57"/>
    <s v="-"/>
    <s v="-"/>
    <s v="-"/>
    <s v="-"/>
    <s v="22-04-2021"/>
    <s v="04"/>
    <s v="2021"/>
    <x v="24"/>
  </r>
  <r>
    <s v="TKT208351"/>
    <x v="12"/>
    <s v="14-11-2024 07:49:59"/>
    <s v="Billing"/>
    <s v="Refund Request"/>
    <s v="CUST47030"/>
    <s v="Resolved"/>
    <d v="2024-12-11T00:00:00"/>
    <d v="1899-12-30T07:49:00"/>
    <s v="14-11-2024"/>
    <d v="1899-12-30T07:49:59"/>
    <s v="-"/>
    <s v="-"/>
    <s v="11-12-2024"/>
    <s v="12"/>
    <s v="2024"/>
    <x v="24"/>
  </r>
  <r>
    <s v="TKT373379"/>
    <x v="34"/>
    <s v="24-10-2020 12:50:06"/>
    <s v="Technical"/>
    <s v="Hardware Issue"/>
    <s v="CUST56413"/>
    <s v="Resolved"/>
    <s v="16-10-2020"/>
    <d v="1899-12-30T12:50:06"/>
    <s v="24-10-2020"/>
    <d v="1899-12-30T12:50:06"/>
    <s v="-"/>
    <s v="-"/>
    <s v="16-10-2020"/>
    <s v="10"/>
    <s v="2020"/>
    <x v="24"/>
  </r>
  <r>
    <s v="TKT171651"/>
    <x v="19"/>
    <s v="-"/>
    <s v="Billing"/>
    <s v="Payment Failure"/>
    <s v="CUST94816"/>
    <s v="Open"/>
    <s v="28-04-2024"/>
    <d v="1899-12-30T23:02:09"/>
    <s v="-"/>
    <s v="-"/>
    <s v="-"/>
    <s v="-"/>
    <s v="28-04-2024"/>
    <s v="04"/>
    <s v="2024"/>
    <x v="24"/>
  </r>
  <r>
    <s v="TKT418896"/>
    <x v="33"/>
    <s v="-"/>
    <s v="Technical"/>
    <s v="Network Problem"/>
    <s v="CUST13948"/>
    <s v="Open"/>
    <s v="29-07-2021"/>
    <d v="1899-12-30T09:34:03"/>
    <s v="-"/>
    <s v="-"/>
    <s v="-"/>
    <s v="-"/>
    <s v="29-07-2021"/>
    <s v="07"/>
    <s v="2021"/>
    <x v="24"/>
  </r>
  <r>
    <s v="TKT619214"/>
    <x v="16"/>
    <s v="-"/>
    <s v="Account"/>
    <s v="Login Issue"/>
    <s v="CUST14644"/>
    <s v="In Progress"/>
    <s v="27-02-2023"/>
    <d v="1899-12-30T14:15:19"/>
    <s v="-"/>
    <s v="-"/>
    <s v="-"/>
    <s v="-"/>
    <s v="27-02-2023"/>
    <s v="02"/>
    <s v="2023"/>
    <x v="24"/>
  </r>
  <r>
    <s v="TKT957135"/>
    <x v="20"/>
    <s v="-"/>
    <s v="Billing"/>
    <s v="Payment Failure"/>
    <s v="CUST47035"/>
    <s v="Open"/>
    <s v="24-08-2023"/>
    <d v="1899-12-30T18:27:20"/>
    <s v="-"/>
    <s v="-"/>
    <s v="-"/>
    <s v="-"/>
    <s v="24-08-2023"/>
    <s v="08"/>
    <s v="2023"/>
    <x v="24"/>
  </r>
  <r>
    <s v="TKT843116"/>
    <x v="33"/>
    <s v="-"/>
    <s v="Technical"/>
    <s v="Network Problem"/>
    <s v="CUST42596"/>
    <s v="In Progress"/>
    <s v="15-10-2022"/>
    <d v="1899-12-30T17:04:43"/>
    <s v="-"/>
    <s v="-"/>
    <s v="-"/>
    <s v="-"/>
    <s v="15-10-2022"/>
    <s v="10"/>
    <s v="2022"/>
    <x v="24"/>
  </r>
  <r>
    <s v="TKT984105"/>
    <x v="27"/>
    <s v="26-02-2024 18:36:14"/>
    <s v="Account"/>
    <s v="Login Issue"/>
    <s v="CUST46158"/>
    <s v="Resolved"/>
    <s v="31-01-2024"/>
    <d v="1899-12-30T18:36:14"/>
    <s v="26-02-2024"/>
    <d v="1899-12-30T18:36:14"/>
    <s v="-"/>
    <s v="-"/>
    <s v="31-01-2024"/>
    <s v="01"/>
    <s v="2024"/>
    <x v="24"/>
  </r>
  <r>
    <s v="TKT484767"/>
    <x v="5"/>
    <s v="20-02-2022 15:57:41"/>
    <s v="Technical"/>
    <s v="Hardware Issue"/>
    <s v="CUST48417"/>
    <s v="Resolved"/>
    <s v="18-02-2022"/>
    <d v="1899-12-30T15:57:41"/>
    <s v="20-02-2022"/>
    <d v="1899-12-30T15:57:41"/>
    <s v="-"/>
    <s v="-"/>
    <s v="18-02-2022"/>
    <s v="02"/>
    <s v="2022"/>
    <x v="24"/>
  </r>
  <r>
    <s v="TKT750699"/>
    <x v="2"/>
    <s v="-"/>
    <s v="Billing"/>
    <s v="Overcharge"/>
    <s v="CUST71667"/>
    <s v="Open"/>
    <d v="2023-01-06T00:00:00"/>
    <d v="1899-12-30T19:47:00"/>
    <s v="-"/>
    <s v="-"/>
    <s v="-"/>
    <s v="-"/>
    <s v="06-01-2023"/>
    <s v="01"/>
    <s v="2023"/>
    <x v="24"/>
  </r>
  <r>
    <s v="TKT199464"/>
    <x v="7"/>
    <s v="-"/>
    <s v="Technical"/>
    <s v="Software Bug"/>
    <s v="CUST10765"/>
    <s v="Open"/>
    <d v="2023-09-11T00:00:00"/>
    <d v="1899-12-30T05:42:00"/>
    <s v="-"/>
    <s v="-"/>
    <s v="-"/>
    <s v="-"/>
    <s v="11-09-2023"/>
    <s v="09"/>
    <s v="2023"/>
    <x v="24"/>
  </r>
  <r>
    <s v="TKT192119"/>
    <x v="7"/>
    <d v="2024-05-03T05:13:00"/>
    <s v="Technical"/>
    <s v="Software Bug"/>
    <s v="CUST91799"/>
    <s v="Resolved"/>
    <d v="2024-07-02T00:00:00"/>
    <d v="1899-12-30T05:13:00"/>
    <d v="2024-05-03T00:00:00"/>
    <d v="1899-12-30T05:13:00"/>
    <s v="-"/>
    <s v="-"/>
    <s v="02-07-2024"/>
    <s v="07"/>
    <s v="2024"/>
    <x v="24"/>
  </r>
  <r>
    <s v="TKT378905"/>
    <x v="25"/>
    <d v="2021-02-07T06:49:00"/>
    <s v="Service"/>
    <s v="Slow Service"/>
    <s v="CUST97742"/>
    <s v="Resolved"/>
    <s v="25-06-2021"/>
    <d v="1899-12-30T06:49:45"/>
    <d v="2021-02-07T00:00:00"/>
    <d v="1899-12-30T06:49:00"/>
    <s v="-"/>
    <s v="-"/>
    <s v="25-06-2021"/>
    <s v="06"/>
    <s v="2021"/>
    <x v="24"/>
  </r>
  <r>
    <s v="TKT979828"/>
    <x v="28"/>
    <s v="-"/>
    <s v="Billing"/>
    <s v="Payment Failure"/>
    <s v="CUST38241"/>
    <s v="Open"/>
    <s v="14-08-2021"/>
    <d v="1899-12-30T18:11:01"/>
    <s v="-"/>
    <s v="-"/>
    <s v="-"/>
    <s v="-"/>
    <s v="14-08-2021"/>
    <s v="08"/>
    <s v="2021"/>
    <x v="24"/>
  </r>
  <r>
    <s v="TKT967797"/>
    <x v="34"/>
    <s v="17-03-2020 07:48:18"/>
    <s v="Technical"/>
    <s v="Hardware Issue"/>
    <s v="CUST98244"/>
    <s v="Resolved"/>
    <d v="2020-10-03T00:00:00"/>
    <d v="1899-12-30T07:48:00"/>
    <s v="17-03-2020"/>
    <d v="1899-12-30T07:48:18"/>
    <s v="-"/>
    <s v="-"/>
    <s v="03-10-2020"/>
    <s v="10"/>
    <s v="2020"/>
    <x v="24"/>
  </r>
  <r>
    <s v="TKT640873"/>
    <x v="26"/>
    <s v="-"/>
    <s v="Technical"/>
    <s v="Software Bug"/>
    <s v="CUST80653"/>
    <s v="Open"/>
    <s v="31-03-2023"/>
    <d v="1899-12-30T05:33:40"/>
    <s v="-"/>
    <s v="-"/>
    <s v="-"/>
    <s v="-"/>
    <s v="31-03-2023"/>
    <s v="03"/>
    <s v="2023"/>
    <x v="24"/>
  </r>
  <r>
    <s v="TKT571000"/>
    <x v="32"/>
    <s v="-"/>
    <s v="Technical"/>
    <s v="Software Bug"/>
    <s v="CUST12879"/>
    <s v="Open"/>
    <d v="2024-03-04T00:00:00"/>
    <d v="1899-12-30T08:31:00"/>
    <s v="-"/>
    <s v="-"/>
    <s v="-"/>
    <s v="-"/>
    <s v="04-03-2024"/>
    <s v="03"/>
    <s v="2024"/>
    <x v="24"/>
  </r>
  <r>
    <s v="TKT858717"/>
    <x v="3"/>
    <s v="-"/>
    <s v="Account"/>
    <s v="Account Suspension"/>
    <s v="CUST96889"/>
    <s v="In Progress"/>
    <s v="24-10-2023"/>
    <d v="1899-12-30T05:05:10"/>
    <s v="-"/>
    <s v="-"/>
    <s v="-"/>
    <s v="-"/>
    <s v="24-10-2023"/>
    <s v="10"/>
    <s v="2023"/>
    <x v="24"/>
  </r>
  <r>
    <s v="TKT989518"/>
    <x v="14"/>
    <s v="-"/>
    <s v="Service"/>
    <s v="Slow Service"/>
    <s v="CUST46252"/>
    <s v="In Progress"/>
    <d v="2023-10-01T00:00:00"/>
    <d v="1899-12-30T14:49:00"/>
    <s v="-"/>
    <s v="-"/>
    <s v="-"/>
    <s v="-"/>
    <s v="01-10-2023"/>
    <s v="10"/>
    <s v="2023"/>
    <x v="24"/>
  </r>
  <r>
    <s v="TKT856758"/>
    <x v="19"/>
    <s v="-"/>
    <s v="Billing"/>
    <s v="Payment Failure"/>
    <s v="CUST55831"/>
    <s v="In Progress"/>
    <s v="29-01-2023"/>
    <d v="1899-12-30T05:04:33"/>
    <s v="-"/>
    <s v="-"/>
    <s v="-"/>
    <s v="-"/>
    <s v="29-01-2023"/>
    <s v="01"/>
    <s v="2023"/>
    <x v="24"/>
  </r>
  <r>
    <s v="TKT290421"/>
    <x v="7"/>
    <s v="-"/>
    <s v="Technical"/>
    <s v="Software Bug"/>
    <s v="CUST43441"/>
    <s v="In Progress"/>
    <d v="2022-02-07T00:00:00"/>
    <d v="1899-12-30T18:57:00"/>
    <s v="-"/>
    <s v="-"/>
    <s v="-"/>
    <s v="-"/>
    <s v="07-02-2022"/>
    <s v="02"/>
    <s v="2022"/>
    <x v="24"/>
  </r>
  <r>
    <s v="TKT735398"/>
    <x v="4"/>
    <s v="-"/>
    <s v="Account"/>
    <s v="Password Reset"/>
    <s v="CUST34794"/>
    <s v="Open"/>
    <s v="25-07-2021"/>
    <d v="1899-12-30T02:42:35"/>
    <s v="-"/>
    <s v="-"/>
    <s v="-"/>
    <s v="-"/>
    <s v="25-07-2021"/>
    <s v="07"/>
    <s v="2021"/>
    <x v="24"/>
  </r>
  <r>
    <s v="TKT506748"/>
    <x v="30"/>
    <s v="-"/>
    <s v="Billing"/>
    <s v="Overcharge"/>
    <s v="CUST26174"/>
    <s v="In Progress"/>
    <s v="26-11-2021"/>
    <d v="1899-12-30T20:58:56"/>
    <s v="-"/>
    <s v="-"/>
    <s v="-"/>
    <s v="-"/>
    <s v="26-11-2021"/>
    <s v="11"/>
    <s v="2021"/>
    <x v="24"/>
  </r>
  <r>
    <s v="TKT500485"/>
    <x v="1"/>
    <s v="-"/>
    <s v="Billing"/>
    <s v="Refund Request"/>
    <s v="CUST18340"/>
    <s v="In Progress"/>
    <s v="27-06-2020"/>
    <d v="1899-12-30T05:29:53"/>
    <s v="-"/>
    <s v="-"/>
    <s v="-"/>
    <s v="-"/>
    <s v="27-06-2020"/>
    <s v="06"/>
    <s v="2020"/>
    <x v="24"/>
  </r>
  <r>
    <s v="TKT518352"/>
    <x v="4"/>
    <s v="-"/>
    <s v="Account"/>
    <s v="Password Reset"/>
    <s v="CUST23031"/>
    <s v="Open"/>
    <d v="2024-01-09T00:00:00"/>
    <d v="1899-12-30T13:13:00"/>
    <s v="-"/>
    <s v="-"/>
    <s v="-"/>
    <s v="-"/>
    <s v="09-01-2024"/>
    <s v="01"/>
    <s v="2024"/>
    <x v="24"/>
  </r>
  <r>
    <s v="TKT987066"/>
    <x v="15"/>
    <s v="-"/>
    <s v="Account"/>
    <s v="Account Suspension"/>
    <s v="CUST34800"/>
    <s v="In Progress"/>
    <s v="21-12-2023"/>
    <d v="1899-12-30T20:37:13"/>
    <s v="-"/>
    <s v="-"/>
    <s v="-"/>
    <s v="-"/>
    <s v="21-12-2023"/>
    <s v="12"/>
    <s v="2023"/>
    <x v="24"/>
  </r>
  <r>
    <s v="TKT203964"/>
    <x v="19"/>
    <s v="-"/>
    <s v="Billing"/>
    <s v="Payment Failure"/>
    <s v="CUST31239"/>
    <s v="In Progress"/>
    <s v="15-02-2023"/>
    <d v="1899-12-30T01:31:20"/>
    <s v="-"/>
    <s v="-"/>
    <s v="-"/>
    <s v="-"/>
    <s v="15-02-2023"/>
    <s v="02"/>
    <s v="2023"/>
    <x v="24"/>
  </r>
  <r>
    <s v="TKT237644"/>
    <x v="19"/>
    <s v="30-01-2021 02:15:34"/>
    <s v="Billing"/>
    <s v="Payment Failure"/>
    <s v="CUST72110"/>
    <s v="Resolved"/>
    <s v="24-01-2021"/>
    <d v="1899-12-30T02:15:34"/>
    <s v="30-01-2021"/>
    <d v="1899-12-30T02:15:34"/>
    <s v="-"/>
    <s v="-"/>
    <s v="24-01-2021"/>
    <s v="01"/>
    <s v="2021"/>
    <x v="24"/>
  </r>
  <r>
    <s v="TKT307799"/>
    <x v="29"/>
    <s v="-"/>
    <s v="Service"/>
    <s v="Service Upgrade"/>
    <s v="CUST71741"/>
    <s v="Open"/>
    <s v="16-01-2021"/>
    <d v="1899-12-30T03:33:07"/>
    <s v="-"/>
    <s v="-"/>
    <s v="-"/>
    <s v="-"/>
    <s v="16-01-2021"/>
    <s v="01"/>
    <s v="2021"/>
    <x v="24"/>
  </r>
  <r>
    <s v="TKT665559"/>
    <x v="31"/>
    <s v="-"/>
    <s v="Billing"/>
    <s v="Refund Request"/>
    <s v="CUST65081"/>
    <s v="Open"/>
    <d v="2024-12-02T00:00:00"/>
    <d v="1899-12-30T10:26:00"/>
    <s v="-"/>
    <s v="-"/>
    <s v="-"/>
    <s v="-"/>
    <s v="02-12-2024"/>
    <s v="12"/>
    <s v="2024"/>
    <x v="24"/>
  </r>
  <r>
    <s v="TKT956897"/>
    <x v="7"/>
    <s v="27-06-2023 05:35:13"/>
    <s v="Technical"/>
    <s v="Software Bug"/>
    <s v="CUST46927"/>
    <s v="Resolved"/>
    <d v="2023-08-06T00:00:00"/>
    <d v="1899-12-30T05:35:00"/>
    <s v="27-06-2023"/>
    <d v="1899-12-30T05:35:13"/>
    <s v="-"/>
    <s v="-"/>
    <s v="06-08-2023"/>
    <s v="08"/>
    <s v="2023"/>
    <x v="24"/>
  </r>
  <r>
    <s v="TKT538927"/>
    <x v="15"/>
    <s v="-"/>
    <s v="Account"/>
    <s v="Account Suspension"/>
    <s v="CUST10539"/>
    <s v="Open"/>
    <s v="29-11-2024"/>
    <d v="1899-12-30T04:36:14"/>
    <s v="-"/>
    <s v="-"/>
    <s v="-"/>
    <s v="-"/>
    <s v="29-11-2024"/>
    <s v="11"/>
    <s v="2024"/>
    <x v="24"/>
  </r>
  <r>
    <s v="TKT132124"/>
    <x v="30"/>
    <s v="14-03-2021 09:32:13"/>
    <s v="Billing"/>
    <s v="Overcharge"/>
    <s v="CUST25151"/>
    <s v="Resolved"/>
    <s v="16-02-2021"/>
    <d v="1899-12-30T09:32:13"/>
    <s v="14-03-2021"/>
    <d v="1899-12-30T09:32:13"/>
    <s v="-"/>
    <s v="-"/>
    <s v="16-02-2021"/>
    <s v="02"/>
    <s v="2021"/>
    <x v="24"/>
  </r>
  <r>
    <s v="TKT994217"/>
    <x v="27"/>
    <s v="-"/>
    <s v="Account"/>
    <s v="Login Issue"/>
    <s v="CUST55766"/>
    <s v="In Progress"/>
    <d v="2024-03-03T00:00:00"/>
    <d v="1899-12-30T15:07:00"/>
    <s v="-"/>
    <s v="-"/>
    <s v="-"/>
    <s v="-"/>
    <s v="03-03-2024"/>
    <s v="03"/>
    <s v="2024"/>
    <x v="24"/>
  </r>
  <r>
    <s v="TKT530912"/>
    <x v="5"/>
    <s v="-"/>
    <s v="Technical"/>
    <s v="Hardware Issue"/>
    <s v="CUST76321"/>
    <s v="In Progress"/>
    <s v="23-07-2022"/>
    <d v="1899-12-30T02:37:49"/>
    <s v="-"/>
    <s v="-"/>
    <s v="-"/>
    <s v="-"/>
    <s v="23-07-2022"/>
    <s v="07"/>
    <s v="2022"/>
    <x v="24"/>
  </r>
  <r>
    <s v="TKT212427"/>
    <x v="24"/>
    <s v="-"/>
    <s v="Service"/>
    <s v="Service Outage"/>
    <s v="CUST18361"/>
    <s v="Open"/>
    <d v="2024-01-09T00:00:00"/>
    <d v="1899-12-30T04:44:00"/>
    <s v="-"/>
    <s v="-"/>
    <s v="-"/>
    <s v="-"/>
    <s v="09-01-2024"/>
    <s v="01"/>
    <s v="2024"/>
    <x v="24"/>
  </r>
  <r>
    <s v="TKT912374"/>
    <x v="6"/>
    <s v="-"/>
    <s v="Service"/>
    <s v="Service Outage"/>
    <s v="CUST52663"/>
    <s v="Open"/>
    <d v="2020-11-11T00:00:00"/>
    <d v="1899-12-30T09:10:00"/>
    <s v="-"/>
    <s v="-"/>
    <s v="-"/>
    <s v="-"/>
    <s v="11-11-2020"/>
    <s v="11"/>
    <s v="2020"/>
    <x v="24"/>
  </r>
  <r>
    <s v="TKT789056"/>
    <x v="22"/>
    <s v="27-09-2023 03:45:34"/>
    <s v="Account"/>
    <s v="Login Issue"/>
    <s v="CUST31903"/>
    <s v="Resolved"/>
    <s v="26-09-2023"/>
    <d v="1899-12-30T03:45:34"/>
    <s v="27-09-2023"/>
    <d v="1899-12-30T03:45:34"/>
    <s v="-"/>
    <s v="-"/>
    <s v="26-09-2023"/>
    <s v="09"/>
    <s v="2023"/>
    <x v="24"/>
  </r>
  <r>
    <s v="TKT653256"/>
    <x v="9"/>
    <s v="-"/>
    <s v="Technical"/>
    <s v="Hardware Issue"/>
    <s v="CUST24958"/>
    <s v="In Progress"/>
    <d v="2020-06-09T00:00:00"/>
    <d v="1899-12-30T12:26:00"/>
    <s v="-"/>
    <s v="-"/>
    <s v="-"/>
    <s v="-"/>
    <s v="09-06-2020"/>
    <s v="06"/>
    <s v="2020"/>
    <x v="24"/>
  </r>
  <r>
    <s v="TKT758901"/>
    <x v="20"/>
    <s v="-"/>
    <s v="Billing"/>
    <s v="Payment Failure"/>
    <s v="CUST20790"/>
    <s v="Open"/>
    <s v="20-07-2024"/>
    <d v="1899-12-30T03:49:07"/>
    <s v="-"/>
    <s v="-"/>
    <s v="-"/>
    <s v="-"/>
    <s v="20-07-2024"/>
    <s v="07"/>
    <s v="2024"/>
    <x v="24"/>
  </r>
  <r>
    <s v="TKT651189"/>
    <x v="9"/>
    <s v="-"/>
    <s v="Technical"/>
    <s v="Hardware Issue"/>
    <s v="CUST52744"/>
    <s v="Open"/>
    <d v="2020-12-12T00:00:00"/>
    <d v="1899-12-30T00:45:00"/>
    <s v="-"/>
    <s v="-"/>
    <s v="-"/>
    <s v="-"/>
    <s v="12-12-2020"/>
    <s v="12"/>
    <s v="2020"/>
    <x v="24"/>
  </r>
  <r>
    <s v="TKT997864"/>
    <x v="35"/>
    <s v="16-08-2020 20:00:41"/>
    <s v="Service"/>
    <s v="Service Upgrade"/>
    <s v="CUST72691"/>
    <s v="Resolved"/>
    <d v="2020-01-08T00:00:00"/>
    <d v="1899-12-30T20:00:00"/>
    <s v="16-08-2020"/>
    <d v="1899-12-30T20:00:41"/>
    <s v="-"/>
    <s v="-"/>
    <s v="08-01-2020"/>
    <s v="01"/>
    <s v="2020"/>
    <x v="24"/>
  </r>
  <r>
    <s v="TKT789214"/>
    <x v="13"/>
    <s v="17-10-2023 15:38:14"/>
    <s v="Account"/>
    <s v="Account Suspension"/>
    <s v="CUST13281"/>
    <s v="Resolved"/>
    <d v="2023-11-10T00:00:00"/>
    <d v="1899-12-30T15:38:00"/>
    <s v="17-10-2023"/>
    <d v="1899-12-30T15:38:14"/>
    <s v="-"/>
    <s v="-"/>
    <s v="10-11-2023"/>
    <s v="11"/>
    <s v="2023"/>
    <x v="24"/>
  </r>
  <r>
    <s v="TKT879685"/>
    <x v="23"/>
    <s v="-"/>
    <s v="Service"/>
    <s v="Service Upgrade"/>
    <s v="CUST45171"/>
    <s v="In Progress"/>
    <s v="21-02-2022"/>
    <d v="1899-12-30T08:07:44"/>
    <s v="-"/>
    <s v="-"/>
    <s v="-"/>
    <s v="-"/>
    <s v="21-02-2022"/>
    <s v="02"/>
    <s v="2022"/>
    <x v="24"/>
  </r>
  <r>
    <s v="TKT498729"/>
    <x v="32"/>
    <s v="-"/>
    <s v="Technical"/>
    <s v="Software Bug"/>
    <s v="CUST14143"/>
    <s v="In Progress"/>
    <s v="26-09-2022"/>
    <d v="1899-12-30T03:45:31"/>
    <s v="-"/>
    <s v="-"/>
    <s v="-"/>
    <s v="-"/>
    <s v="26-09-2022"/>
    <s v="09"/>
    <s v="2022"/>
    <x v="24"/>
  </r>
  <r>
    <s v="TKT847776"/>
    <x v="6"/>
    <s v="25-08-2023 21:30:47"/>
    <s v="Service"/>
    <s v="Service Outage"/>
    <s v="CUST73106"/>
    <s v="Resolved"/>
    <s v="27-07-2023"/>
    <d v="1899-12-30T21:30:47"/>
    <s v="25-08-2023"/>
    <d v="1899-12-30T21:30:47"/>
    <s v="-"/>
    <s v="-"/>
    <s v="27-07-2023"/>
    <s v="07"/>
    <s v="2023"/>
    <x v="24"/>
  </r>
  <r>
    <s v="TKT767096"/>
    <x v="31"/>
    <s v="-"/>
    <s v="Billing"/>
    <s v="Refund Request"/>
    <s v="CUST84631"/>
    <s v="Open"/>
    <d v="2024-12-04T00:00:00"/>
    <d v="1899-12-30T10:10:00"/>
    <s v="-"/>
    <s v="-"/>
    <s v="-"/>
    <s v="-"/>
    <s v="04-12-2024"/>
    <s v="12"/>
    <s v="2024"/>
    <x v="24"/>
  </r>
  <r>
    <s v="TKT500963"/>
    <x v="9"/>
    <s v="-"/>
    <s v="Technical"/>
    <s v="Hardware Issue"/>
    <s v="CUST63457"/>
    <s v="In Progress"/>
    <s v="28-03-2020"/>
    <d v="1899-12-30T13:20:44"/>
    <s v="-"/>
    <s v="-"/>
    <s v="-"/>
    <s v="-"/>
    <s v="28-03-2020"/>
    <s v="03"/>
    <s v="2020"/>
    <x v="24"/>
  </r>
  <r>
    <s v="TKT502526"/>
    <x v="25"/>
    <s v="30-06-2021 10:32:04"/>
    <s v="Service"/>
    <s v="Slow Service"/>
    <s v="CUST70749"/>
    <s v="Resolved"/>
    <s v="24-06-2021"/>
    <d v="1899-12-30T10:32:04"/>
    <s v="30-06-2021"/>
    <d v="1899-12-30T10:32:04"/>
    <s v="-"/>
    <s v="-"/>
    <s v="24-06-2021"/>
    <s v="06"/>
    <s v="2021"/>
    <x v="24"/>
  </r>
  <r>
    <s v="TKT231303"/>
    <x v="31"/>
    <s v="-"/>
    <s v="Billing"/>
    <s v="Refund Request"/>
    <s v="CUST25565"/>
    <s v="In Progress"/>
    <d v="2023-05-10T00:00:00"/>
    <d v="1899-12-30T18:57:00"/>
    <s v="-"/>
    <s v="-"/>
    <s v="-"/>
    <s v="-"/>
    <s v="10-05-2023"/>
    <s v="05"/>
    <s v="2023"/>
    <x v="24"/>
  </r>
  <r>
    <s v="TKT132755"/>
    <x v="35"/>
    <s v="-"/>
    <s v="Service"/>
    <s v="Service Upgrade"/>
    <s v="CUST13203"/>
    <s v="In Progress"/>
    <s v="24-11-2024"/>
    <d v="1899-12-30T10:51:38"/>
    <s v="-"/>
    <s v="-"/>
    <s v="-"/>
    <s v="-"/>
    <s v="24-11-2024"/>
    <s v="11"/>
    <s v="2024"/>
    <x v="24"/>
  </r>
  <r>
    <s v="TKT397604"/>
    <x v="35"/>
    <s v="-"/>
    <s v="Service"/>
    <s v="Service Upgrade"/>
    <s v="CUST62741"/>
    <s v="Open"/>
    <d v="2022-06-08T00:00:00"/>
    <d v="1899-12-30T12:09:00"/>
    <s v="-"/>
    <s v="-"/>
    <s v="-"/>
    <s v="-"/>
    <s v="08-06-2022"/>
    <s v="06"/>
    <s v="2022"/>
    <x v="24"/>
  </r>
  <r>
    <s v="TKT906221"/>
    <x v="31"/>
    <s v="-"/>
    <s v="Billing"/>
    <s v="Refund Request"/>
    <s v="CUST88109"/>
    <s v="In Progress"/>
    <s v="22-09-2021"/>
    <d v="1899-12-30T03:57:38"/>
    <s v="-"/>
    <s v="-"/>
    <s v="-"/>
    <s v="-"/>
    <s v="22-09-2021"/>
    <s v="09"/>
    <s v="2021"/>
    <x v="24"/>
  </r>
  <r>
    <s v="TKT389121"/>
    <x v="6"/>
    <s v="20-06-2024 07:07:48"/>
    <s v="Service"/>
    <s v="Service Outage"/>
    <s v="CUST81863"/>
    <s v="Resolved"/>
    <s v="31-05-2024"/>
    <d v="1899-12-30T07:07:48"/>
    <s v="20-06-2024"/>
    <d v="1899-12-30T07:07:48"/>
    <s v="-"/>
    <s v="-"/>
    <s v="31-05-2024"/>
    <s v="05"/>
    <s v="2024"/>
    <x v="24"/>
  </r>
  <r>
    <s v="TKT527708"/>
    <x v="10"/>
    <s v="-"/>
    <s v="Account"/>
    <s v="Password Reset"/>
    <s v="CUST76480"/>
    <s v="Open"/>
    <d v="2024-12-11T00:00:00"/>
    <d v="1899-12-30T10:25:00"/>
    <s v="-"/>
    <s v="-"/>
    <s v="-"/>
    <s v="-"/>
    <s v="11-12-2024"/>
    <s v="12"/>
    <s v="2024"/>
    <x v="24"/>
  </r>
  <r>
    <s v="TKT522371"/>
    <x v="16"/>
    <s v="-"/>
    <s v="Account"/>
    <s v="Login Issue"/>
    <s v="CUST88830"/>
    <s v="Open"/>
    <d v="2020-02-11T00:00:00"/>
    <d v="1899-12-30T00:59:00"/>
    <s v="-"/>
    <s v="-"/>
    <s v="-"/>
    <s v="-"/>
    <s v="11-02-2020"/>
    <s v="02"/>
    <s v="2020"/>
    <x v="24"/>
  </r>
  <r>
    <s v="TKT553013"/>
    <x v="4"/>
    <s v="-"/>
    <s v="Account"/>
    <s v="Password Reset"/>
    <s v="CUST23481"/>
    <s v="In Progress"/>
    <s v="20-08-2022"/>
    <d v="1899-12-30T18:35:56"/>
    <s v="-"/>
    <s v="-"/>
    <s v="-"/>
    <s v="-"/>
    <s v="20-08-2022"/>
    <s v="08"/>
    <s v="2022"/>
    <x v="24"/>
  </r>
  <r>
    <s v="TKT676763"/>
    <x v="27"/>
    <s v="-"/>
    <s v="Account"/>
    <s v="Login Issue"/>
    <s v="CUST75760"/>
    <s v="In Progress"/>
    <d v="2022-07-01T00:00:00"/>
    <d v="1899-12-30T05:57:00"/>
    <s v="-"/>
    <s v="-"/>
    <s v="-"/>
    <s v="-"/>
    <s v="01-07-2022"/>
    <s v="07"/>
    <s v="2022"/>
    <x v="24"/>
  </r>
  <r>
    <s v="TKT962802"/>
    <x v="33"/>
    <s v="-"/>
    <s v="Technical"/>
    <s v="Network Problem"/>
    <s v="CUST99141"/>
    <s v="Open"/>
    <d v="2022-05-12T00:00:00"/>
    <d v="1899-12-30T20:11:00"/>
    <s v="-"/>
    <s v="-"/>
    <s v="-"/>
    <s v="-"/>
    <s v="12-05-2022"/>
    <s v="05"/>
    <s v="2022"/>
    <x v="24"/>
  </r>
  <r>
    <s v="TKT755730"/>
    <x v="24"/>
    <s v="-"/>
    <s v="Service"/>
    <s v="Service Outage"/>
    <s v="CUST70289"/>
    <s v="In Progress"/>
    <s v="14-11-2023"/>
    <d v="1899-12-30T09:08:49"/>
    <s v="-"/>
    <s v="-"/>
    <s v="-"/>
    <s v="-"/>
    <s v="14-11-2023"/>
    <s v="11"/>
    <s v="2023"/>
    <x v="24"/>
  </r>
  <r>
    <s v="TKT942946"/>
    <x v="1"/>
    <s v="23-09-2024 09:25:53"/>
    <s v="Billing"/>
    <s v="Refund Request"/>
    <s v="CUST19654"/>
    <s v="Resolved"/>
    <d v="2024-05-09T00:00:00"/>
    <d v="1899-12-30T09:25:00"/>
    <s v="23-09-2024"/>
    <d v="1899-12-30T09:25:53"/>
    <s v="-"/>
    <s v="-"/>
    <s v="09-05-2024"/>
    <s v="05"/>
    <s v="2024"/>
    <x v="24"/>
  </r>
  <r>
    <s v="TKT995431"/>
    <x v="13"/>
    <s v="-"/>
    <s v="Account"/>
    <s v="Account Suspension"/>
    <s v="CUST76178"/>
    <s v="In Progress"/>
    <s v="16-06-2020"/>
    <d v="1899-12-30T02:53:39"/>
    <s v="-"/>
    <s v="-"/>
    <s v="-"/>
    <s v="-"/>
    <s v="16-06-2020"/>
    <s v="06"/>
    <s v="2020"/>
    <x v="24"/>
  </r>
  <r>
    <s v="TKT956484"/>
    <x v="19"/>
    <s v="23-03-2020 06:52:23"/>
    <s v="Billing"/>
    <s v="Payment Failure"/>
    <s v="CUST54284"/>
    <s v="Resolved"/>
    <s v="22-03-2020"/>
    <d v="1899-12-30T06:52:23"/>
    <s v="23-03-2020"/>
    <d v="1899-12-30T06:52:23"/>
    <s v="-"/>
    <s v="-"/>
    <s v="22-03-2020"/>
    <s v="03"/>
    <s v="2020"/>
    <x v="24"/>
  </r>
  <r>
    <s v="TKT963411"/>
    <x v="31"/>
    <s v="-"/>
    <s v="Billing"/>
    <s v="Refund Request"/>
    <s v="CUST77931"/>
    <s v="Open"/>
    <d v="2023-07-09T00:00:00"/>
    <d v="1899-12-30T21:31:00"/>
    <s v="-"/>
    <s v="-"/>
    <s v="-"/>
    <s v="-"/>
    <s v="09-07-2023"/>
    <s v="07"/>
    <s v="2023"/>
    <x v="24"/>
  </r>
  <r>
    <s v="TKT290663"/>
    <x v="30"/>
    <s v="-"/>
    <s v="Billing"/>
    <s v="Overcharge"/>
    <s v="CUST47272"/>
    <s v="In Progress"/>
    <s v="18-09-2023"/>
    <d v="1899-12-30T17:41:25"/>
    <s v="-"/>
    <s v="-"/>
    <s v="-"/>
    <s v="-"/>
    <s v="18-09-2023"/>
    <s v="09"/>
    <s v="2023"/>
    <x v="24"/>
  </r>
  <r>
    <s v="TKT939541"/>
    <x v="8"/>
    <s v="15-11-2021 05:50:02"/>
    <s v="Technical"/>
    <s v="Network Problem"/>
    <s v="CUST53604"/>
    <s v="Resolved"/>
    <d v="2021-08-11T00:00:00"/>
    <d v="1899-12-30T05:50:00"/>
    <s v="15-11-2021"/>
    <d v="1899-12-30T05:50:02"/>
    <s v="-"/>
    <s v="-"/>
    <s v="11-08-2021"/>
    <s v="08"/>
    <s v="2021"/>
    <x v="24"/>
  </r>
  <r>
    <s v="TKT460541"/>
    <x v="9"/>
    <s v="-"/>
    <s v="Technical"/>
    <s v="Hardware Issue"/>
    <s v="CUST49881"/>
    <s v="In Progress"/>
    <s v="17-04-2023"/>
    <d v="1899-12-30T06:01:19"/>
    <s v="-"/>
    <s v="-"/>
    <s v="-"/>
    <s v="-"/>
    <s v="17-04-2023"/>
    <s v="04"/>
    <s v="2023"/>
    <x v="24"/>
  </r>
  <r>
    <s v="TKT365239"/>
    <x v="1"/>
    <s v="-"/>
    <s v="Billing"/>
    <s v="Refund Request"/>
    <s v="CUST87729"/>
    <s v="In Progress"/>
    <d v="2024-11-12T00:00:00"/>
    <d v="1899-12-30T09:02:00"/>
    <s v="-"/>
    <s v="-"/>
    <s v="-"/>
    <s v="-"/>
    <s v="12-11-2024"/>
    <s v="11"/>
    <s v="2024"/>
    <x v="24"/>
  </r>
  <r>
    <s v="TKT282719"/>
    <x v="15"/>
    <s v="-"/>
    <s v="Account"/>
    <s v="Account Suspension"/>
    <s v="CUST43558"/>
    <s v="In Progress"/>
    <s v="16-01-2021"/>
    <d v="1899-12-30T10:05:52"/>
    <s v="-"/>
    <s v="-"/>
    <s v="-"/>
    <s v="-"/>
    <s v="16-01-2021"/>
    <s v="01"/>
    <s v="2021"/>
    <x v="24"/>
  </r>
  <r>
    <s v="TKT888927"/>
    <x v="28"/>
    <s v="-"/>
    <s v="Billing"/>
    <s v="Payment Failure"/>
    <s v="CUST61250"/>
    <s v="In Progress"/>
    <d v="2024-02-04T00:00:00"/>
    <d v="1899-12-30T22:53:00"/>
    <s v="-"/>
    <s v="-"/>
    <s v="-"/>
    <s v="-"/>
    <s v="04-02-2024"/>
    <s v="02"/>
    <s v="2024"/>
    <x v="24"/>
  </r>
  <r>
    <s v="TKT681766"/>
    <x v="6"/>
    <d v="2021-09-03T05:45:00"/>
    <s v="Service"/>
    <s v="Service Outage"/>
    <s v="CUST24229"/>
    <s v="Resolved"/>
    <s v="14-02-2021"/>
    <d v="1899-12-30T05:45:25"/>
    <d v="2021-09-03T00:00:00"/>
    <d v="1899-12-30T05:45:00"/>
    <s v="-"/>
    <s v="-"/>
    <s v="14-02-2021"/>
    <s v="02"/>
    <s v="2021"/>
    <x v="24"/>
  </r>
  <r>
    <s v="TKT663645"/>
    <x v="22"/>
    <s v="-"/>
    <s v="Account"/>
    <s v="Login Issue"/>
    <s v="CUST51569"/>
    <s v="Open"/>
    <s v="16-06-2021"/>
    <d v="1899-12-30T08:49:09"/>
    <s v="-"/>
    <s v="-"/>
    <s v="-"/>
    <s v="-"/>
    <s v="16-06-2021"/>
    <s v="06"/>
    <s v="2021"/>
    <x v="24"/>
  </r>
  <r>
    <s v="TKT669181"/>
    <x v="7"/>
    <s v="14-05-2022 06:13:33"/>
    <s v="Technical"/>
    <s v="Software Bug"/>
    <s v="CUST73669"/>
    <s v="Resolved"/>
    <d v="2022-05-05T00:00:00"/>
    <d v="1899-12-30T06:13:00"/>
    <s v="14-05-2022"/>
    <d v="1899-12-30T06:13:33"/>
    <s v="-"/>
    <s v="-"/>
    <s v="05-05-2022"/>
    <s v="05"/>
    <s v="2022"/>
    <x v="24"/>
  </r>
  <r>
    <s v="TKT510411"/>
    <x v="25"/>
    <s v="-"/>
    <s v="Service"/>
    <s v="Slow Service"/>
    <s v="CUST90389"/>
    <s v="In Progress"/>
    <d v="2022-09-09T00:00:00"/>
    <d v="1899-12-30T04:59:00"/>
    <s v="-"/>
    <s v="-"/>
    <s v="-"/>
    <s v="-"/>
    <s v="09-09-2022"/>
    <s v="09"/>
    <s v="2022"/>
    <x v="24"/>
  </r>
  <r>
    <s v="TKT732970"/>
    <x v="10"/>
    <d v="2024-02-07T10:08:00"/>
    <s v="Account"/>
    <s v="Password Reset"/>
    <s v="CUST11132"/>
    <s v="Resolved"/>
    <d v="2024-11-06T00:00:00"/>
    <d v="1899-12-30T10:08:00"/>
    <d v="2024-02-07T00:00:00"/>
    <d v="1899-12-30T10:08:00"/>
    <s v="-"/>
    <s v="-"/>
    <s v="06-11-2024"/>
    <s v="11"/>
    <s v="2024"/>
    <x v="24"/>
  </r>
  <r>
    <s v="TKT943950"/>
    <x v="21"/>
    <s v="-"/>
    <s v="Technical"/>
    <s v="Network Problem"/>
    <s v="CUST84150"/>
    <s v="In Progress"/>
    <s v="30-04-2022"/>
    <d v="1899-12-30T11:12:26"/>
    <s v="-"/>
    <s v="-"/>
    <s v="-"/>
    <s v="-"/>
    <s v="30-04-2022"/>
    <s v="04"/>
    <s v="2022"/>
    <x v="24"/>
  </r>
  <r>
    <s v="TKT770487"/>
    <x v="23"/>
    <s v="-"/>
    <s v="Service"/>
    <s v="Service Upgrade"/>
    <s v="CUST37952"/>
    <s v="Open"/>
    <s v="27-06-2023"/>
    <d v="1899-12-30T13:39:14"/>
    <s v="-"/>
    <s v="-"/>
    <s v="-"/>
    <s v="-"/>
    <s v="27-06-2023"/>
    <s v="06"/>
    <s v="2023"/>
    <x v="24"/>
  </r>
  <r>
    <s v="TKT480934"/>
    <x v="10"/>
    <s v="-"/>
    <s v="Account"/>
    <s v="Password Reset"/>
    <s v="CUST37989"/>
    <s v="Open"/>
    <s v="24-11-2024"/>
    <d v="1899-12-30T05:06:57"/>
    <s v="-"/>
    <s v="-"/>
    <s v="-"/>
    <s v="-"/>
    <s v="24-11-2024"/>
    <s v="11"/>
    <s v="2024"/>
    <x v="24"/>
  </r>
  <r>
    <s v="TKT787797"/>
    <x v="34"/>
    <d v="2022-11-02T15:50:00"/>
    <s v="Technical"/>
    <s v="Hardware Issue"/>
    <s v="CUST31760"/>
    <s v="Resolved"/>
    <s v="29-01-2022"/>
    <d v="1899-12-30T15:50:44"/>
    <d v="2022-11-02T00:00:00"/>
    <d v="1899-12-30T15:50:00"/>
    <s v="-"/>
    <s v="-"/>
    <s v="29-01-2022"/>
    <s v="01"/>
    <s v="2022"/>
    <x v="24"/>
  </r>
  <r>
    <s v="TKT503838"/>
    <x v="26"/>
    <s v="-"/>
    <s v="Technical"/>
    <s v="Software Bug"/>
    <s v="CUST54385"/>
    <s v="In Progress"/>
    <s v="24-10-2020"/>
    <d v="1899-12-30T22:47:58"/>
    <s v="-"/>
    <s v="-"/>
    <s v="-"/>
    <s v="-"/>
    <s v="24-10-2020"/>
    <s v="10"/>
    <s v="2020"/>
    <x v="24"/>
  </r>
  <r>
    <s v="TKT161356"/>
    <x v="3"/>
    <s v="-"/>
    <s v="Account"/>
    <s v="Account Suspension"/>
    <s v="CUST86873"/>
    <s v="In Progress"/>
    <s v="22-10-2024"/>
    <d v="1899-12-30T10:33:42"/>
    <s v="-"/>
    <s v="-"/>
    <s v="-"/>
    <s v="-"/>
    <s v="22-10-2024"/>
    <s v="10"/>
    <s v="2024"/>
    <x v="24"/>
  </r>
  <r>
    <s v="TKT912078"/>
    <x v="29"/>
    <s v="-"/>
    <s v="Service"/>
    <s v="Service Upgrade"/>
    <s v="CUST29752"/>
    <s v="In Progress"/>
    <d v="2023-10-08T00:00:00"/>
    <d v="1899-12-30T17:11:00"/>
    <s v="-"/>
    <s v="-"/>
    <s v="-"/>
    <s v="-"/>
    <s v="08-10-2023"/>
    <s v="10"/>
    <s v="2023"/>
    <x v="24"/>
  </r>
  <r>
    <s v="TKT656275"/>
    <x v="1"/>
    <s v="28-12-2024 09:38:42"/>
    <s v="Billing"/>
    <s v="Refund Request"/>
    <s v="CUST48886"/>
    <s v="Resolved"/>
    <d v="2024-12-12T00:00:00"/>
    <d v="1899-12-30T09:38:00"/>
    <s v="28-12-2024"/>
    <d v="1899-12-30T09:38:42"/>
    <s v="-"/>
    <s v="-"/>
    <s v="12-12-2024"/>
    <s v="12"/>
    <s v="2024"/>
    <x v="24"/>
  </r>
  <r>
    <s v="TKT778164"/>
    <x v="35"/>
    <s v="-"/>
    <s v="Service"/>
    <s v="Service Upgrade"/>
    <s v="CUST42567"/>
    <s v="In Progress"/>
    <d v="2023-07-09T00:00:00"/>
    <d v="1899-12-30T14:39:00"/>
    <s v="-"/>
    <s v="-"/>
    <s v="-"/>
    <s v="-"/>
    <s v="09-07-2023"/>
    <s v="07"/>
    <s v="2023"/>
    <x v="24"/>
  </r>
  <r>
    <s v="TKT256821"/>
    <x v="24"/>
    <s v="20-04-2022 05:35:41"/>
    <s v="Service"/>
    <s v="Service Outage"/>
    <s v="CUST68225"/>
    <s v="Resolved"/>
    <d v="2022-03-04T00:00:00"/>
    <d v="1899-12-30T05:35:00"/>
    <s v="20-04-2022"/>
    <d v="1899-12-30T05:35:41"/>
    <s v="-"/>
    <s v="-"/>
    <s v="04-03-2022"/>
    <s v="03"/>
    <s v="2022"/>
    <x v="24"/>
  </r>
  <r>
    <s v="TKT359985"/>
    <x v="20"/>
    <s v="27-01-2024 05:10:31"/>
    <s v="Billing"/>
    <s v="Payment Failure"/>
    <s v="CUST57134"/>
    <s v="Resolved"/>
    <s v="25-01-2024"/>
    <d v="1899-12-30T05:10:31"/>
    <s v="27-01-2024"/>
    <d v="1899-12-30T05:10:31"/>
    <s v="-"/>
    <s v="-"/>
    <s v="25-01-2024"/>
    <s v="01"/>
    <s v="2024"/>
    <x v="24"/>
  </r>
  <r>
    <s v="TKT343921"/>
    <x v="10"/>
    <d v="2022-08-03T00:22:00"/>
    <s v="Account"/>
    <s v="Password Reset"/>
    <s v="CUST62166"/>
    <s v="Resolved"/>
    <d v="2022-02-03T00:00:00"/>
    <d v="1899-12-30T00:22:00"/>
    <d v="2022-08-03T00:00:00"/>
    <d v="1899-12-30T00:22:00"/>
    <s v="-"/>
    <s v="-"/>
    <s v="03-02-2022"/>
    <s v="02"/>
    <s v="2022"/>
    <x v="24"/>
  </r>
  <r>
    <s v="TKT283766"/>
    <x v="11"/>
    <s v="-"/>
    <s v="Billing"/>
    <s v="Overcharge"/>
    <s v="CUST22738"/>
    <s v="In Progress"/>
    <s v="26-02-2020"/>
    <d v="1899-12-30T12:12:48"/>
    <s v="-"/>
    <s v="-"/>
    <s v="-"/>
    <s v="-"/>
    <s v="26-02-2020"/>
    <s v="02"/>
    <s v="2020"/>
    <x v="24"/>
  </r>
  <r>
    <s v="TKT889613"/>
    <x v="6"/>
    <s v="-"/>
    <s v="Service"/>
    <s v="Service Outage"/>
    <s v="CUST84714"/>
    <s v="In Progress"/>
    <d v="2023-01-08T00:00:00"/>
    <d v="1899-12-30T10:20:00"/>
    <s v="-"/>
    <s v="-"/>
    <s v="-"/>
    <s v="-"/>
    <s v="08-01-2023"/>
    <s v="01"/>
    <s v="2023"/>
    <x v="24"/>
  </r>
  <r>
    <s v="TKT845238"/>
    <x v="5"/>
    <s v="-"/>
    <s v="Technical"/>
    <s v="Hardware Issue"/>
    <s v="CUST50351"/>
    <s v="Open"/>
    <d v="2022-11-03T00:00:00"/>
    <d v="1899-12-30T12:13:00"/>
    <s v="-"/>
    <s v="-"/>
    <s v="-"/>
    <s v="-"/>
    <s v="03-11-2022"/>
    <s v="11"/>
    <s v="2022"/>
    <x v="24"/>
  </r>
  <r>
    <s v="TKT944546"/>
    <x v="13"/>
    <s v="20-08-2021 21:26:49"/>
    <s v="Account"/>
    <s v="Account Suspension"/>
    <s v="CUST12541"/>
    <s v="Resolved"/>
    <d v="2021-04-08T00:00:00"/>
    <d v="1899-12-30T21:26:00"/>
    <s v="20-08-2021"/>
    <d v="1899-12-30T21:26:49"/>
    <s v="-"/>
    <s v="-"/>
    <s v="08-04-2021"/>
    <s v="04"/>
    <s v="2021"/>
    <x v="24"/>
  </r>
  <r>
    <s v="TKT366460"/>
    <x v="17"/>
    <s v="-"/>
    <s v="Service"/>
    <s v="Slow Service"/>
    <s v="CUST35697"/>
    <s v="Open"/>
    <d v="2021-01-11T00:00:00"/>
    <d v="1899-12-30T05:34:00"/>
    <s v="-"/>
    <s v="-"/>
    <s v="-"/>
    <s v="-"/>
    <s v="11-01-2021"/>
    <s v="01"/>
    <s v="2021"/>
    <x v="24"/>
  </r>
  <r>
    <s v="TKT781678"/>
    <x v="19"/>
    <s v="-"/>
    <s v="Billing"/>
    <s v="Payment Failure"/>
    <s v="CUST89894"/>
    <s v="In Progress"/>
    <s v="19-01-2022"/>
    <d v="1899-12-30T04:07:46"/>
    <s v="-"/>
    <s v="-"/>
    <s v="-"/>
    <s v="-"/>
    <s v="19-01-2022"/>
    <s v="01"/>
    <s v="2022"/>
    <x v="24"/>
  </r>
  <r>
    <s v="TKT347784"/>
    <x v="5"/>
    <s v="-"/>
    <s v="Technical"/>
    <s v="Hardware Issue"/>
    <s v="CUST20650"/>
    <s v="Open"/>
    <s v="18-01-2020"/>
    <d v="1899-12-30T07:44:48"/>
    <s v="-"/>
    <s v="-"/>
    <s v="-"/>
    <s v="-"/>
    <s v="18-01-2020"/>
    <s v="01"/>
    <s v="2020"/>
    <x v="24"/>
  </r>
  <r>
    <s v="TKT415127"/>
    <x v="31"/>
    <s v="-"/>
    <s v="Billing"/>
    <s v="Refund Request"/>
    <s v="CUST16240"/>
    <s v="Open"/>
    <s v="14-10-2023"/>
    <d v="1899-12-30T21:55:41"/>
    <s v="-"/>
    <s v="-"/>
    <s v="-"/>
    <s v="-"/>
    <s v="14-10-2023"/>
    <s v="10"/>
    <s v="2023"/>
    <x v="24"/>
  </r>
  <r>
    <s v="TKT947306"/>
    <x v="7"/>
    <s v="-"/>
    <s v="Technical"/>
    <s v="Software Bug"/>
    <s v="CUST27653"/>
    <s v="Open"/>
    <d v="2021-10-12T00:00:00"/>
    <d v="1899-12-30T06:40:00"/>
    <s v="-"/>
    <s v="-"/>
    <s v="-"/>
    <s v="-"/>
    <s v="12-10-2021"/>
    <s v="10"/>
    <s v="2021"/>
    <x v="24"/>
  </r>
  <r>
    <s v="TKT945042"/>
    <x v="19"/>
    <s v="-"/>
    <s v="Billing"/>
    <s v="Payment Failure"/>
    <s v="CUST23507"/>
    <s v="Open"/>
    <s v="19-12-2020"/>
    <d v="1899-12-30T12:54:58"/>
    <s v="-"/>
    <s v="-"/>
    <s v="-"/>
    <s v="-"/>
    <s v="19-12-2020"/>
    <s v="12"/>
    <s v="2020"/>
    <x v="24"/>
  </r>
  <r>
    <s v="TKT702855"/>
    <x v="1"/>
    <s v="-"/>
    <s v="Billing"/>
    <s v="Refund Request"/>
    <s v="CUST22917"/>
    <s v="In Progress"/>
    <d v="2021-12-08T00:00:00"/>
    <d v="1899-12-30T04:06:00"/>
    <s v="-"/>
    <s v="-"/>
    <s v="-"/>
    <s v="-"/>
    <s v="08-12-2021"/>
    <s v="12"/>
    <s v="2021"/>
    <x v="24"/>
  </r>
  <r>
    <s v="TKT237996"/>
    <x v="1"/>
    <s v="-"/>
    <s v="Billing"/>
    <s v="Refund Request"/>
    <s v="CUST75603"/>
    <s v="In Progress"/>
    <s v="20-09-2023"/>
    <d v="1899-12-30T23:45:16"/>
    <s v="-"/>
    <s v="-"/>
    <s v="-"/>
    <s v="-"/>
    <s v="20-09-2023"/>
    <s v="09"/>
    <s v="2023"/>
    <x v="24"/>
  </r>
  <r>
    <s v="TKT720633"/>
    <x v="9"/>
    <s v="-"/>
    <s v="Technical"/>
    <s v="Hardware Issue"/>
    <s v="CUST80592"/>
    <s v="Open"/>
    <s v="21-06-2020"/>
    <d v="1899-12-30T11:25:11"/>
    <s v="-"/>
    <s v="-"/>
    <s v="-"/>
    <s v="-"/>
    <s v="21-06-2020"/>
    <s v="06"/>
    <s v="2020"/>
    <x v="24"/>
  </r>
  <r>
    <s v="TKT629598"/>
    <x v="5"/>
    <s v="-"/>
    <s v="Technical"/>
    <s v="Hardware Issue"/>
    <s v="CUST81380"/>
    <s v="Open"/>
    <d v="2024-01-03T00:00:00"/>
    <d v="1899-12-30T10:16:00"/>
    <s v="-"/>
    <s v="-"/>
    <s v="-"/>
    <s v="-"/>
    <s v="03-01-2024"/>
    <s v="01"/>
    <s v="2024"/>
    <x v="24"/>
  </r>
  <r>
    <s v="TKT551974"/>
    <x v="35"/>
    <s v="-"/>
    <s v="Service"/>
    <s v="Service Upgrade"/>
    <s v="CUST29954"/>
    <s v="Open"/>
    <d v="2024-05-10T00:00:00"/>
    <d v="1899-12-30T09:35:00"/>
    <s v="-"/>
    <s v="-"/>
    <s v="-"/>
    <s v="-"/>
    <s v="10-05-2024"/>
    <s v="05"/>
    <s v="2024"/>
    <x v="24"/>
  </r>
  <r>
    <s v="TKT419954"/>
    <x v="28"/>
    <s v="-"/>
    <s v="Billing"/>
    <s v="Payment Failure"/>
    <s v="CUST16140"/>
    <s v="Open"/>
    <s v="26-04-2023"/>
    <d v="1899-12-30T21:57:15"/>
    <s v="-"/>
    <s v="-"/>
    <s v="-"/>
    <s v="-"/>
    <s v="26-04-2023"/>
    <s v="04"/>
    <s v="2023"/>
    <x v="24"/>
  </r>
  <r>
    <s v="TKT489083"/>
    <x v="22"/>
    <s v="-"/>
    <s v="Account"/>
    <s v="Login Issue"/>
    <s v="CUST95938"/>
    <s v="Open"/>
    <s v="29-07-2024"/>
    <d v="1899-12-30T13:44:09"/>
    <s v="-"/>
    <s v="-"/>
    <s v="-"/>
    <s v="-"/>
    <s v="29-07-2024"/>
    <s v="07"/>
    <s v="2024"/>
    <x v="24"/>
  </r>
  <r>
    <s v="TKT949743"/>
    <x v="16"/>
    <s v="19-01-2023 21:56:42"/>
    <s v="Account"/>
    <s v="Login Issue"/>
    <s v="CUST35541"/>
    <s v="Resolved"/>
    <s v="31-12-2022"/>
    <d v="1899-12-30T21:56:42"/>
    <s v="19-01-2023"/>
    <d v="1899-12-30T21:56:42"/>
    <s v="-"/>
    <s v="-"/>
    <s v="31-12-2022"/>
    <s v="12"/>
    <s v="2022"/>
    <x v="24"/>
  </r>
  <r>
    <s v="TKT148785"/>
    <x v="34"/>
    <d v="2021-12-09T00:37:00"/>
    <s v="Technical"/>
    <s v="Hardware Issue"/>
    <s v="CUST10866"/>
    <s v="Resolved"/>
    <d v="2021-01-09T00:00:00"/>
    <d v="1899-12-30T00:37:00"/>
    <d v="2021-12-09T00:00:00"/>
    <d v="1899-12-30T00:37:00"/>
    <s v="-"/>
    <s v="-"/>
    <s v="09-01-2021"/>
    <s v="01"/>
    <s v="2021"/>
    <x v="24"/>
  </r>
  <r>
    <s v="TKT936822"/>
    <x v="33"/>
    <s v="19-08-2024 01:01:22"/>
    <s v="Technical"/>
    <s v="Network Problem"/>
    <s v="CUST16596"/>
    <s v="Resolved"/>
    <d v="2024-08-08T00:00:00"/>
    <d v="1899-12-30T01:01:00"/>
    <s v="19-08-2024"/>
    <d v="1899-12-30T01:01:22"/>
    <s v="-"/>
    <s v="-"/>
    <s v="08-08-2024"/>
    <s v="08"/>
    <s v="2024"/>
    <x v="24"/>
  </r>
  <r>
    <s v="TKT513493"/>
    <x v="15"/>
    <s v="-"/>
    <s v="Account"/>
    <s v="Account Suspension"/>
    <s v="CUST86690"/>
    <s v="Open"/>
    <s v="26-12-2021"/>
    <d v="1899-12-30T07:59:08"/>
    <s v="-"/>
    <s v="-"/>
    <s v="-"/>
    <s v="-"/>
    <s v="26-12-2021"/>
    <s v="12"/>
    <s v="2021"/>
    <x v="24"/>
  </r>
  <r>
    <s v="TKT296240"/>
    <x v="1"/>
    <s v="-"/>
    <s v="Billing"/>
    <s v="Refund Request"/>
    <s v="CUST63100"/>
    <s v="In Progress"/>
    <s v="16-04-2024"/>
    <d v="1899-12-30T20:27:23"/>
    <s v="-"/>
    <s v="-"/>
    <s v="-"/>
    <s v="-"/>
    <s v="16-04-2024"/>
    <s v="04"/>
    <s v="2024"/>
    <x v="24"/>
  </r>
  <r>
    <s v="TKT880262"/>
    <x v="22"/>
    <s v="15-12-2020 00:20:07"/>
    <s v="Account"/>
    <s v="Login Issue"/>
    <s v="CUST19602"/>
    <s v="Resolved"/>
    <d v="2020-07-12T00:00:00"/>
    <d v="1899-12-30T00:20:00"/>
    <s v="15-12-2020"/>
    <d v="1899-12-30T00:20:07"/>
    <s v="-"/>
    <s v="-"/>
    <s v="12-07-2020"/>
    <s v="07"/>
    <s v="2020"/>
    <x v="24"/>
  </r>
  <r>
    <s v="TKT794770"/>
    <x v="7"/>
    <d v="2024-07-01T08:24:00"/>
    <s v="Technical"/>
    <s v="Software Bug"/>
    <s v="CUST52278"/>
    <s v="Resolved"/>
    <d v="2024-06-01T00:00:00"/>
    <d v="1899-12-30T08:24:00"/>
    <d v="2024-07-01T00:00:00"/>
    <d v="1899-12-30T08:24:00"/>
    <s v="-"/>
    <s v="-"/>
    <s v="01-06-2024"/>
    <s v="06"/>
    <s v="2024"/>
    <x v="24"/>
  </r>
  <r>
    <s v="TKT444276"/>
    <x v="19"/>
    <s v="-"/>
    <s v="Billing"/>
    <s v="Payment Failure"/>
    <s v="CUST14636"/>
    <s v="Open"/>
    <s v="19-12-2023"/>
    <d v="1899-12-30T10:59:27"/>
    <s v="-"/>
    <s v="-"/>
    <s v="-"/>
    <s v="-"/>
    <s v="19-12-2023"/>
    <s v="12"/>
    <s v="2023"/>
    <x v="24"/>
  </r>
  <r>
    <s v="TKT394769"/>
    <x v="30"/>
    <s v="16-08-2020 12:35:57"/>
    <s v="Billing"/>
    <s v="Overcharge"/>
    <s v="CUST38855"/>
    <s v="Resolved"/>
    <s v="22-07-2020"/>
    <d v="1899-12-30T12:35:57"/>
    <s v="16-08-2020"/>
    <d v="1899-12-30T12:35:57"/>
    <s v="-"/>
    <s v="-"/>
    <s v="22-07-2020"/>
    <s v="07"/>
    <s v="2020"/>
    <x v="24"/>
  </r>
  <r>
    <s v="TKT885160"/>
    <x v="17"/>
    <s v="-"/>
    <s v="Service"/>
    <s v="Slow Service"/>
    <s v="CUST24689"/>
    <s v="Open"/>
    <s v="18-05-2023"/>
    <d v="1899-12-30T03:14:06"/>
    <s v="-"/>
    <s v="-"/>
    <s v="-"/>
    <s v="-"/>
    <s v="18-05-2023"/>
    <s v="05"/>
    <s v="2023"/>
    <x v="24"/>
  </r>
  <r>
    <s v="TKT615881"/>
    <x v="14"/>
    <s v="-"/>
    <s v="Service"/>
    <s v="Slow Service"/>
    <s v="CUST92510"/>
    <s v="Open"/>
    <s v="15-12-2020"/>
    <d v="1899-12-30T03:58:14"/>
    <s v="-"/>
    <s v="-"/>
    <s v="-"/>
    <s v="-"/>
    <s v="15-12-2020"/>
    <s v="12"/>
    <s v="2020"/>
    <x v="24"/>
  </r>
  <r>
    <s v="TKT565035"/>
    <x v="16"/>
    <s v="-"/>
    <s v="Account"/>
    <s v="Login Issue"/>
    <s v="CUST91916"/>
    <s v="In Progress"/>
    <d v="2024-03-10T00:00:00"/>
    <d v="1899-12-30T09:45:00"/>
    <s v="-"/>
    <s v="-"/>
    <s v="-"/>
    <s v="-"/>
    <s v="10-03-2024"/>
    <s v="03"/>
    <s v="2024"/>
    <x v="24"/>
  </r>
  <r>
    <s v="TKT793961"/>
    <x v="22"/>
    <d v="2023-09-11T04:15:00"/>
    <s v="Account"/>
    <s v="Login Issue"/>
    <s v="CUST97322"/>
    <s v="Resolved"/>
    <s v="22-10-2023"/>
    <d v="1899-12-30T04:15:55"/>
    <d v="2023-09-11T00:00:00"/>
    <d v="1899-12-30T04:15:00"/>
    <s v="-"/>
    <s v="-"/>
    <s v="22-10-2023"/>
    <s v="10"/>
    <s v="2023"/>
    <x v="24"/>
  </r>
  <r>
    <s v="TKT882456"/>
    <x v="34"/>
    <s v="-"/>
    <s v="Technical"/>
    <s v="Hardware Issue"/>
    <s v="CUST29726"/>
    <s v="Open"/>
    <s v="19-02-2023"/>
    <d v="1899-12-30T09:40:31"/>
    <s v="-"/>
    <s v="-"/>
    <s v="-"/>
    <s v="-"/>
    <s v="19-02-2023"/>
    <s v="02"/>
    <s v="2023"/>
    <x v="24"/>
  </r>
  <r>
    <s v="TKT285953"/>
    <x v="1"/>
    <s v="-"/>
    <s v="Billing"/>
    <s v="Refund Request"/>
    <s v="CUST63237"/>
    <s v="In Progress"/>
    <d v="2023-11-09T00:00:00"/>
    <d v="1899-12-30T22:48:00"/>
    <s v="-"/>
    <s v="-"/>
    <s v="-"/>
    <s v="-"/>
    <s v="09-11-2023"/>
    <s v="11"/>
    <s v="2023"/>
    <x v="24"/>
  </r>
  <r>
    <s v="TKT612510"/>
    <x v="5"/>
    <s v="-"/>
    <s v="Technical"/>
    <s v="Hardware Issue"/>
    <s v="CUST41900"/>
    <s v="In Progress"/>
    <d v="2021-02-01T00:00:00"/>
    <d v="1899-12-30T12:27:00"/>
    <s v="-"/>
    <s v="-"/>
    <s v="-"/>
    <s v="-"/>
    <s v="01-02-2021"/>
    <s v="02"/>
    <s v="2021"/>
    <x v="24"/>
  </r>
  <r>
    <s v="TKT367299"/>
    <x v="5"/>
    <s v="-"/>
    <s v="Technical"/>
    <s v="Hardware Issue"/>
    <s v="CUST60289"/>
    <s v="Open"/>
    <s v="19-11-2020"/>
    <d v="1899-12-30T00:21:02"/>
    <s v="-"/>
    <s v="-"/>
    <s v="-"/>
    <s v="-"/>
    <s v="19-11-2020"/>
    <s v="11"/>
    <s v="2020"/>
    <x v="24"/>
  </r>
  <r>
    <s v="TKT198474"/>
    <x v="10"/>
    <s v="-"/>
    <s v="Account"/>
    <s v="Password Reset"/>
    <s v="CUST96160"/>
    <s v="Open"/>
    <s v="25-09-2024"/>
    <d v="1899-12-30T08:41:15"/>
    <s v="-"/>
    <s v="-"/>
    <s v="-"/>
    <s v="-"/>
    <s v="25-09-2024"/>
    <s v="09"/>
    <s v="2024"/>
    <x v="24"/>
  </r>
  <r>
    <s v="TKT223969"/>
    <x v="17"/>
    <s v="-"/>
    <s v="Service"/>
    <s v="Slow Service"/>
    <s v="CUST72695"/>
    <s v="Open"/>
    <s v="15-04-2023"/>
    <d v="1899-12-30T09:59:47"/>
    <s v="-"/>
    <s v="-"/>
    <s v="-"/>
    <s v="-"/>
    <s v="15-04-2023"/>
    <s v="04"/>
    <s v="2023"/>
    <x v="24"/>
  </r>
  <r>
    <s v="TKT336105"/>
    <x v="1"/>
    <s v="-"/>
    <s v="Billing"/>
    <s v="Refund Request"/>
    <s v="CUST79908"/>
    <s v="Open"/>
    <s v="27-09-2023"/>
    <d v="1899-12-30T14:17:33"/>
    <s v="-"/>
    <s v="-"/>
    <s v="-"/>
    <s v="-"/>
    <s v="27-09-2023"/>
    <s v="09"/>
    <s v="2023"/>
    <x v="24"/>
  </r>
  <r>
    <s v="TKT361875"/>
    <x v="22"/>
    <s v="31-07-2022 17:48:41"/>
    <s v="Account"/>
    <s v="Login Issue"/>
    <s v="CUST47847"/>
    <s v="Resolved"/>
    <s v="30-07-2022"/>
    <d v="1899-12-30T17:48:41"/>
    <s v="31-07-2022"/>
    <d v="1899-12-30T17:48:41"/>
    <s v="-"/>
    <s v="-"/>
    <s v="30-07-2022"/>
    <s v="07"/>
    <s v="2022"/>
    <x v="24"/>
  </r>
  <r>
    <s v="TKT455634"/>
    <x v="28"/>
    <d v="2025-08-01T22:45:00"/>
    <s v="Billing"/>
    <s v="Payment Failure"/>
    <s v="CUST97772"/>
    <s v="Resolved"/>
    <d v="2024-10-12T00:00:00"/>
    <d v="1899-12-30T22:45:00"/>
    <d v="2025-08-01T00:00:00"/>
    <d v="1899-12-30T22:45:00"/>
    <s v="-"/>
    <s v="-"/>
    <s v="12-10-2024"/>
    <s v="10"/>
    <s v="2024"/>
    <x v="24"/>
  </r>
  <r>
    <s v="TKT422694"/>
    <x v="34"/>
    <s v="-"/>
    <s v="Technical"/>
    <s v="Hardware Issue"/>
    <s v="CUST78018"/>
    <s v="Open"/>
    <s v="26-08-2021"/>
    <d v="1899-12-30T22:37:13"/>
    <s v="-"/>
    <s v="-"/>
    <s v="-"/>
    <s v="-"/>
    <s v="26-08-2021"/>
    <s v="08"/>
    <s v="2021"/>
    <x v="24"/>
  </r>
  <r>
    <s v="TKT931477"/>
    <x v="13"/>
    <s v="-"/>
    <s v="Account"/>
    <s v="Account Suspension"/>
    <s v="CUST33075"/>
    <s v="In Progress"/>
    <s v="14-12-2021"/>
    <d v="1899-12-30T07:36:02"/>
    <s v="-"/>
    <s v="-"/>
    <s v="-"/>
    <s v="-"/>
    <s v="14-12-2021"/>
    <s v="12"/>
    <s v="2021"/>
    <x v="24"/>
  </r>
  <r>
    <s v="TKT571607"/>
    <x v="20"/>
    <s v="-"/>
    <s v="Billing"/>
    <s v="Payment Failure"/>
    <s v="CUST67546"/>
    <s v="In Progress"/>
    <d v="2022-12-07T00:00:00"/>
    <d v="1899-12-30T07:27:00"/>
    <s v="-"/>
    <s v="-"/>
    <s v="-"/>
    <s v="-"/>
    <s v="07-12-2022"/>
    <s v="12"/>
    <s v="2022"/>
    <x v="24"/>
  </r>
  <r>
    <s v="TKT599007"/>
    <x v="26"/>
    <s v="-"/>
    <s v="Technical"/>
    <s v="Software Bug"/>
    <s v="CUST58778"/>
    <s v="Open"/>
    <d v="2023-04-06T00:00:00"/>
    <d v="1899-12-30T15:48:00"/>
    <s v="-"/>
    <s v="-"/>
    <s v="-"/>
    <s v="-"/>
    <s v="06-04-2023"/>
    <s v="04"/>
    <s v="2023"/>
    <x v="24"/>
  </r>
  <r>
    <s v="TKT924229"/>
    <x v="33"/>
    <s v="23-05-2024 21:57:42"/>
    <s v="Technical"/>
    <s v="Network Problem"/>
    <s v="CUST54871"/>
    <s v="Resolved"/>
    <d v="2024-08-05T00:00:00"/>
    <d v="1899-12-30T21:57:00"/>
    <s v="23-05-2024"/>
    <d v="1899-12-30T21:57:42"/>
    <s v="-"/>
    <s v="-"/>
    <s v="05-08-2024"/>
    <s v="08"/>
    <s v="2024"/>
    <x v="24"/>
  </r>
  <r>
    <s v="TKT957753"/>
    <x v="29"/>
    <s v="27-06-2020 18:55:21"/>
    <s v="Service"/>
    <s v="Service Upgrade"/>
    <s v="CUST50110"/>
    <s v="Resolved"/>
    <d v="2020-03-06T00:00:00"/>
    <d v="1899-12-30T18:55:00"/>
    <s v="27-06-2020"/>
    <d v="1899-12-30T18:55:21"/>
    <s v="-"/>
    <s v="-"/>
    <s v="06-03-2020"/>
    <s v="03"/>
    <s v="2020"/>
    <x v="24"/>
  </r>
  <r>
    <s v="TKT575975"/>
    <x v="28"/>
    <d v="2022-05-02T08:50:00"/>
    <s v="Billing"/>
    <s v="Payment Failure"/>
    <s v="CUST59987"/>
    <s v="Resolved"/>
    <s v="20-01-2022"/>
    <d v="1899-12-30T08:50:28"/>
    <d v="2022-05-02T00:00:00"/>
    <d v="1899-12-30T08:50:00"/>
    <s v="-"/>
    <s v="-"/>
    <s v="20-01-2022"/>
    <s v="01"/>
    <s v="2022"/>
    <x v="24"/>
  </r>
  <r>
    <s v="TKT278740"/>
    <x v="9"/>
    <s v="-"/>
    <s v="Technical"/>
    <s v="Hardware Issue"/>
    <s v="CUST90739"/>
    <s v="In Progress"/>
    <d v="2021-01-10T00:00:00"/>
    <d v="1899-12-30T23:55:00"/>
    <s v="-"/>
    <s v="-"/>
    <s v="-"/>
    <s v="-"/>
    <s v="10-01-2021"/>
    <s v="01"/>
    <s v="2021"/>
    <x v="24"/>
  </r>
  <r>
    <s v="TKT273070"/>
    <x v="34"/>
    <s v="17-04-2021 10:18:22"/>
    <s v="Technical"/>
    <s v="Hardware Issue"/>
    <s v="CUST33841"/>
    <s v="Resolved"/>
    <d v="2021-12-04T00:00:00"/>
    <d v="1899-12-30T10:18:00"/>
    <s v="17-04-2021"/>
    <d v="1899-12-30T10:18:22"/>
    <s v="-"/>
    <s v="-"/>
    <s v="04-12-2021"/>
    <s v="12"/>
    <s v="2021"/>
    <x v="24"/>
  </r>
  <r>
    <s v="TKT115714"/>
    <x v="12"/>
    <s v="17-02-2022 04:37:07"/>
    <s v="Billing"/>
    <s v="Refund Request"/>
    <s v="CUST23824"/>
    <s v="Resolved"/>
    <s v="27-01-2022"/>
    <d v="1899-12-30T04:37:07"/>
    <s v="17-02-2022"/>
    <d v="1899-12-30T04:37:07"/>
    <s v="-"/>
    <s v="-"/>
    <s v="27-01-2022"/>
    <s v="01"/>
    <s v="2022"/>
    <x v="24"/>
  </r>
  <r>
    <s v="TKT812280"/>
    <x v="21"/>
    <s v="18-02-2021 12:46:41"/>
    <s v="Technical"/>
    <s v="Network Problem"/>
    <s v="CUST99719"/>
    <s v="Resolved"/>
    <d v="2021-11-02T00:00:00"/>
    <d v="1899-12-30T12:46:00"/>
    <s v="18-02-2021"/>
    <d v="1899-12-30T12:46:41"/>
    <s v="-"/>
    <s v="-"/>
    <s v="02-11-2021"/>
    <s v="11"/>
    <s v="2021"/>
    <x v="24"/>
  </r>
  <r>
    <s v="TKT562377"/>
    <x v="5"/>
    <s v="24-02-2020 05:14:44"/>
    <s v="Technical"/>
    <s v="Hardware Issue"/>
    <s v="CUST88884"/>
    <s v="Resolved"/>
    <d v="2020-11-02T00:00:00"/>
    <d v="1899-12-30T05:14:00"/>
    <s v="24-02-2020"/>
    <d v="1899-12-30T05:14:44"/>
    <s v="-"/>
    <s v="-"/>
    <s v="02-11-2020"/>
    <s v="11"/>
    <s v="2020"/>
    <x v="24"/>
  </r>
  <r>
    <s v="TKT454795"/>
    <x v="15"/>
    <d v="2020-04-12T04:46:00"/>
    <s v="Account"/>
    <s v="Account Suspension"/>
    <s v="CUST22383"/>
    <s v="Resolved"/>
    <s v="20-11-2020"/>
    <d v="1899-12-30T04:46:14"/>
    <d v="2020-04-12T00:00:00"/>
    <d v="1899-12-30T04:46:00"/>
    <s v="-"/>
    <s v="-"/>
    <s v="20-11-2020"/>
    <s v="11"/>
    <s v="2020"/>
    <x v="24"/>
  </r>
  <r>
    <s v="TKT525046"/>
    <x v="16"/>
    <s v="-"/>
    <s v="Account"/>
    <s v="Login Issue"/>
    <s v="CUST52066"/>
    <s v="In Progress"/>
    <s v="18-02-2020"/>
    <d v="1899-12-30T20:45:04"/>
    <s v="-"/>
    <s v="-"/>
    <s v="-"/>
    <s v="-"/>
    <s v="18-02-2020"/>
    <s v="02"/>
    <s v="2020"/>
    <x v="24"/>
  </r>
  <r>
    <s v="TKT921904"/>
    <x v="26"/>
    <s v="-"/>
    <s v="Technical"/>
    <s v="Software Bug"/>
    <s v="CUST35880"/>
    <s v="In Progress"/>
    <d v="2021-11-12T00:00:00"/>
    <d v="1899-12-30T08:33:00"/>
    <s v="-"/>
    <s v="-"/>
    <s v="-"/>
    <s v="-"/>
    <s v="12-11-2021"/>
    <s v="11"/>
    <s v="2021"/>
    <x v="24"/>
  </r>
  <r>
    <s v="TKT913893"/>
    <x v="34"/>
    <s v="-"/>
    <s v="Technical"/>
    <s v="Hardware Issue"/>
    <s v="CUST52053"/>
    <s v="Open"/>
    <s v="25-07-2023"/>
    <d v="1899-12-30T23:06:11"/>
    <s v="-"/>
    <s v="-"/>
    <s v="-"/>
    <s v="-"/>
    <s v="25-07-2023"/>
    <s v="07"/>
    <s v="2023"/>
    <x v="24"/>
  </r>
  <r>
    <s v="TKT318235"/>
    <x v="4"/>
    <s v="21-01-2020 03:42:33"/>
    <s v="Account"/>
    <s v="Password Reset"/>
    <s v="CUST94389"/>
    <s v="Resolved"/>
    <s v="13-01-2020"/>
    <d v="1899-12-30T03:42:33"/>
    <s v="21-01-2020"/>
    <d v="1899-12-30T03:42:33"/>
    <s v="-"/>
    <s v="-"/>
    <s v="13-01-2020"/>
    <s v="01"/>
    <s v="2020"/>
    <x v="24"/>
  </r>
  <r>
    <s v="TKT425983"/>
    <x v="25"/>
    <s v="-"/>
    <s v="Service"/>
    <s v="Slow Service"/>
    <s v="CUST59553"/>
    <s v="Open"/>
    <s v="29-07-2020"/>
    <d v="1899-12-30T02:13:31"/>
    <s v="-"/>
    <s v="-"/>
    <s v="-"/>
    <s v="-"/>
    <s v="29-07-2020"/>
    <s v="07"/>
    <s v="2020"/>
    <x v="24"/>
  </r>
  <r>
    <s v="TKT643445"/>
    <x v="13"/>
    <s v="-"/>
    <s v="Account"/>
    <s v="Account Suspension"/>
    <s v="CUST44651"/>
    <s v="Open"/>
    <s v="20-12-2020"/>
    <d v="1899-12-30T07:17:45"/>
    <s v="-"/>
    <s v="-"/>
    <s v="-"/>
    <s v="-"/>
    <s v="20-12-2020"/>
    <s v="12"/>
    <s v="2020"/>
    <x v="24"/>
  </r>
  <r>
    <s v="TKT974926"/>
    <x v="2"/>
    <s v="-"/>
    <s v="Billing"/>
    <s v="Overcharge"/>
    <s v="CUST10327"/>
    <s v="Open"/>
    <s v="19-05-2021"/>
    <d v="1899-12-30T03:19:14"/>
    <s v="-"/>
    <s v="-"/>
    <s v="-"/>
    <s v="-"/>
    <s v="19-05-2021"/>
    <s v="05"/>
    <s v="2021"/>
    <x v="24"/>
  </r>
  <r>
    <s v="TKT568629"/>
    <x v="24"/>
    <s v="-"/>
    <s v="Service"/>
    <s v="Service Outage"/>
    <s v="CUST24338"/>
    <s v="In Progress"/>
    <d v="2020-01-09T00:00:00"/>
    <d v="1899-12-30T00:44:00"/>
    <s v="-"/>
    <s v="-"/>
    <s v="-"/>
    <s v="-"/>
    <s v="09-01-2020"/>
    <s v="01"/>
    <s v="2020"/>
    <x v="24"/>
  </r>
  <r>
    <s v="TKT242455"/>
    <x v="27"/>
    <s v="-"/>
    <s v="Account"/>
    <s v="Login Issue"/>
    <s v="CUST82409"/>
    <s v="Open"/>
    <s v="31-08-2024"/>
    <d v="1899-12-30T00:10:52"/>
    <s v="-"/>
    <s v="-"/>
    <s v="-"/>
    <s v="-"/>
    <s v="31-08-2024"/>
    <s v="08"/>
    <s v="2024"/>
    <x v="24"/>
  </r>
  <r>
    <s v="TKT742869"/>
    <x v="4"/>
    <s v="-"/>
    <s v="Account"/>
    <s v="Password Reset"/>
    <s v="CUST34375"/>
    <s v="Open"/>
    <d v="2020-08-07T00:00:00"/>
    <d v="1899-12-30T16:25:00"/>
    <s v="-"/>
    <s v="-"/>
    <s v="-"/>
    <s v="-"/>
    <s v="07-08-2020"/>
    <s v="08"/>
    <s v="2020"/>
    <x v="24"/>
  </r>
  <r>
    <s v="TKT684496"/>
    <x v="25"/>
    <s v="-"/>
    <s v="Service"/>
    <s v="Slow Service"/>
    <s v="CUST92720"/>
    <s v="Open"/>
    <s v="13-01-2020"/>
    <d v="1899-12-30T05:20:21"/>
    <s v="-"/>
    <s v="-"/>
    <s v="-"/>
    <s v="-"/>
    <s v="13-01-2020"/>
    <s v="01"/>
    <s v="2020"/>
    <x v="24"/>
  </r>
  <r>
    <s v="TKT485870"/>
    <x v="6"/>
    <d v="2020-06-10T12:32:00"/>
    <s v="Service"/>
    <s v="Service Outage"/>
    <s v="CUST63277"/>
    <s v="Resolved"/>
    <s v="19-09-2020"/>
    <d v="1899-12-30T12:32:09"/>
    <d v="2020-06-10T00:00:00"/>
    <d v="1899-12-30T12:32:00"/>
    <s v="-"/>
    <s v="-"/>
    <s v="19-09-2020"/>
    <s v="09"/>
    <s v="2020"/>
    <x v="24"/>
  </r>
  <r>
    <s v="TKT974841"/>
    <x v="16"/>
    <s v="-"/>
    <s v="Account"/>
    <s v="Login Issue"/>
    <s v="CUST25943"/>
    <s v="Open"/>
    <d v="2024-11-06T00:00:00"/>
    <d v="1899-12-30T12:50:00"/>
    <s v="-"/>
    <s v="-"/>
    <s v="-"/>
    <s v="-"/>
    <s v="06-11-2024"/>
    <s v="11"/>
    <s v="2024"/>
    <x v="24"/>
  </r>
  <r>
    <s v="TKT535150"/>
    <x v="24"/>
    <s v="23-07-2024 06:40:19"/>
    <s v="Service"/>
    <s v="Service Outage"/>
    <s v="CUST11357"/>
    <s v="Resolved"/>
    <d v="2024-02-07T00:00:00"/>
    <d v="1899-12-30T06:40:00"/>
    <s v="23-07-2024"/>
    <d v="1899-12-30T06:40:19"/>
    <s v="-"/>
    <s v="-"/>
    <s v="07-02-2024"/>
    <s v="02"/>
    <s v="2024"/>
    <x v="24"/>
  </r>
  <r>
    <s v="TKT925617"/>
    <x v="26"/>
    <s v="23-02-2023 08:50:52"/>
    <s v="Technical"/>
    <s v="Software Bug"/>
    <s v="CUST54382"/>
    <s v="Resolved"/>
    <d v="2023-06-02T00:00:00"/>
    <d v="1899-12-30T08:50:00"/>
    <s v="23-02-2023"/>
    <d v="1899-12-30T08:50:52"/>
    <s v="-"/>
    <s v="-"/>
    <s v="02-06-2023"/>
    <s v="06"/>
    <s v="2023"/>
    <x v="24"/>
  </r>
  <r>
    <s v="TKT926467"/>
    <x v="18"/>
    <s v="-"/>
    <s v="Account"/>
    <s v="Password Reset"/>
    <s v="CUST34023"/>
    <s v="In Progress"/>
    <d v="2022-02-11T00:00:00"/>
    <d v="1899-12-30T09:56:00"/>
    <s v="-"/>
    <s v="-"/>
    <s v="-"/>
    <s v="-"/>
    <s v="11-02-2022"/>
    <s v="02"/>
    <s v="2022"/>
    <x v="24"/>
  </r>
  <r>
    <s v="TKT268335"/>
    <x v="26"/>
    <s v="-"/>
    <s v="Technical"/>
    <s v="Software Bug"/>
    <s v="CUST12592"/>
    <s v="Open"/>
    <d v="2021-11-03T00:00:00"/>
    <d v="1899-12-30T13:32:00"/>
    <s v="-"/>
    <s v="-"/>
    <s v="-"/>
    <s v="-"/>
    <s v="03-11-2021"/>
    <s v="11"/>
    <s v="2021"/>
    <x v="24"/>
  </r>
  <r>
    <s v="TKT649031"/>
    <x v="18"/>
    <s v="-"/>
    <s v="Account"/>
    <s v="Password Reset"/>
    <s v="CUST60523"/>
    <s v="In Progress"/>
    <d v="2020-01-01T00:00:00"/>
    <d v="1899-12-30T08:11:00"/>
    <s v="-"/>
    <s v="-"/>
    <s v="-"/>
    <s v="-"/>
    <s v="01-01-2020"/>
    <s v="01"/>
    <s v="2020"/>
    <x v="24"/>
  </r>
  <r>
    <s v="TKT236805"/>
    <x v="15"/>
    <s v="-"/>
    <s v="Account"/>
    <s v="Account Suspension"/>
    <s v="CUST89358"/>
    <s v="Open"/>
    <d v="2022-01-07T00:00:00"/>
    <d v="1899-12-30T01:42:00"/>
    <s v="-"/>
    <s v="-"/>
    <s v="-"/>
    <s v="-"/>
    <s v="07-01-2022"/>
    <s v="01"/>
    <s v="2022"/>
    <x v="24"/>
  </r>
  <r>
    <s v="TKT337503"/>
    <x v="33"/>
    <s v="-"/>
    <s v="Technical"/>
    <s v="Network Problem"/>
    <s v="CUST93339"/>
    <s v="Open"/>
    <s v="22-03-2020"/>
    <d v="1899-12-30T09:13:20"/>
    <s v="-"/>
    <s v="-"/>
    <s v="-"/>
    <s v="-"/>
    <s v="22-03-2020"/>
    <s v="03"/>
    <s v="2020"/>
    <x v="24"/>
  </r>
  <r>
    <s v="TKT153210"/>
    <x v="19"/>
    <s v="-"/>
    <s v="Billing"/>
    <s v="Payment Failure"/>
    <s v="CUST89286"/>
    <s v="Open"/>
    <s v="29-12-2021"/>
    <d v="1899-12-30T05:36:32"/>
    <s v="-"/>
    <s v="-"/>
    <s v="-"/>
    <s v="-"/>
    <s v="29-12-2021"/>
    <s v="12"/>
    <s v="2021"/>
    <x v="24"/>
  </r>
  <r>
    <s v="TKT588855"/>
    <x v="18"/>
    <s v="-"/>
    <s v="Account"/>
    <s v="Password Reset"/>
    <s v="CUST97630"/>
    <s v="Open"/>
    <s v="17-11-2020"/>
    <d v="1899-12-30T07:47:07"/>
    <s v="-"/>
    <s v="-"/>
    <s v="-"/>
    <s v="-"/>
    <s v="17-11-2020"/>
    <s v="11"/>
    <s v="2020"/>
    <x v="24"/>
  </r>
  <r>
    <s v="TKT662021"/>
    <x v="24"/>
    <d v="2021-05-01T21:36:00"/>
    <s v="Service"/>
    <s v="Service Outage"/>
    <s v="CUST43881"/>
    <s v="Resolved"/>
    <d v="2021-03-01T00:00:00"/>
    <d v="1899-12-30T21:36:00"/>
    <d v="2021-05-01T00:00:00"/>
    <d v="1899-12-30T21:36:00"/>
    <s v="-"/>
    <s v="-"/>
    <s v="01-03-2021"/>
    <s v="03"/>
    <s v="2021"/>
    <x v="24"/>
  </r>
  <r>
    <s v="TKT627651"/>
    <x v="33"/>
    <s v="-"/>
    <s v="Technical"/>
    <s v="Network Problem"/>
    <s v="CUST51792"/>
    <s v="In Progress"/>
    <s v="15-02-2021"/>
    <d v="1899-12-30T13:10:22"/>
    <s v="-"/>
    <s v="-"/>
    <s v="-"/>
    <s v="-"/>
    <s v="15-02-2021"/>
    <s v="02"/>
    <s v="2021"/>
    <x v="24"/>
  </r>
  <r>
    <s v="TKT437497"/>
    <x v="32"/>
    <s v="-"/>
    <s v="Technical"/>
    <s v="Software Bug"/>
    <s v="CUST43786"/>
    <s v="Open"/>
    <s v="15-08-2024"/>
    <d v="1899-12-30T15:23:33"/>
    <s v="-"/>
    <s v="-"/>
    <s v="-"/>
    <s v="-"/>
    <s v="15-08-2024"/>
    <s v="08"/>
    <s v="2024"/>
    <x v="24"/>
  </r>
  <r>
    <s v="TKT172056"/>
    <x v="13"/>
    <s v="-"/>
    <s v="Account"/>
    <s v="Account Suspension"/>
    <s v="CUST37597"/>
    <s v="Open"/>
    <s v="26-02-2020"/>
    <d v="1899-12-30T19:04:12"/>
    <s v="-"/>
    <s v="-"/>
    <s v="-"/>
    <s v="-"/>
    <s v="26-02-2020"/>
    <s v="02"/>
    <s v="2020"/>
    <x v="24"/>
  </r>
  <r>
    <s v="TKT749584"/>
    <x v="6"/>
    <s v="-"/>
    <s v="Service"/>
    <s v="Service Outage"/>
    <s v="CUST76988"/>
    <s v="Open"/>
    <s v="23-07-2023"/>
    <d v="1899-12-30T01:26:22"/>
    <s v="-"/>
    <s v="-"/>
    <s v="-"/>
    <s v="-"/>
    <s v="23-07-2023"/>
    <s v="07"/>
    <s v="2023"/>
    <x v="24"/>
  </r>
  <r>
    <s v="TKT966777"/>
    <x v="3"/>
    <s v="-"/>
    <s v="Account"/>
    <s v="Account Suspension"/>
    <s v="CUST65615"/>
    <s v="Open"/>
    <d v="2021-11-02T00:00:00"/>
    <d v="1899-12-30T08:35:00"/>
    <s v="-"/>
    <s v="-"/>
    <s v="-"/>
    <s v="-"/>
    <s v="02-11-2021"/>
    <s v="11"/>
    <s v="2021"/>
    <x v="24"/>
  </r>
  <r>
    <s v="TKT891565"/>
    <x v="14"/>
    <s v="-"/>
    <s v="Service"/>
    <s v="Slow Service"/>
    <s v="CUST46536"/>
    <s v="In Progress"/>
    <d v="2022-09-02T00:00:00"/>
    <d v="1899-12-30T04:37:00"/>
    <s v="-"/>
    <s v="-"/>
    <s v="-"/>
    <s v="-"/>
    <s v="02-09-2022"/>
    <s v="09"/>
    <s v="2022"/>
    <x v="24"/>
  </r>
  <r>
    <s v="TKT870598"/>
    <x v="13"/>
    <s v="-"/>
    <s v="Account"/>
    <s v="Account Suspension"/>
    <s v="CUST54465"/>
    <s v="In Progress"/>
    <s v="27-04-2023"/>
    <d v="1899-12-30T05:57:10"/>
    <s v="-"/>
    <s v="-"/>
    <s v="-"/>
    <s v="-"/>
    <s v="27-04-2023"/>
    <s v="04"/>
    <s v="2023"/>
    <x v="24"/>
  </r>
  <r>
    <s v="TKT919690"/>
    <x v="32"/>
    <s v="-"/>
    <s v="Technical"/>
    <s v="Software Bug"/>
    <s v="CUST70659"/>
    <s v="In Progress"/>
    <s v="23-07-2024"/>
    <d v="1899-12-30T19:05:01"/>
    <s v="-"/>
    <s v="-"/>
    <s v="-"/>
    <s v="-"/>
    <s v="23-07-2024"/>
    <s v="07"/>
    <s v="2024"/>
    <x v="24"/>
  </r>
  <r>
    <s v="TKT274494"/>
    <x v="20"/>
    <s v="26-08-2023 23:47:40"/>
    <s v="Billing"/>
    <s v="Payment Failure"/>
    <s v="CUST97220"/>
    <s v="Resolved"/>
    <s v="21-08-2023"/>
    <d v="1899-12-30T23:47:40"/>
    <s v="26-08-2023"/>
    <d v="1899-12-30T23:47:40"/>
    <s v="-"/>
    <s v="-"/>
    <s v="21-08-2023"/>
    <s v="08"/>
    <s v="2023"/>
    <x v="24"/>
  </r>
  <r>
    <s v="TKT836022"/>
    <x v="29"/>
    <s v="-"/>
    <s v="Service"/>
    <s v="Service Upgrade"/>
    <s v="CUST33440"/>
    <s v="Open"/>
    <s v="27-02-2020"/>
    <d v="1899-12-30T11:59:42"/>
    <s v="-"/>
    <s v="-"/>
    <s v="-"/>
    <s v="-"/>
    <s v="27-02-2020"/>
    <s v="02"/>
    <s v="2020"/>
    <x v="24"/>
  </r>
  <r>
    <s v="TKT219391"/>
    <x v="17"/>
    <s v="-"/>
    <s v="Service"/>
    <s v="Slow Service"/>
    <s v="CUST52327"/>
    <s v="In Progress"/>
    <s v="24-09-2021"/>
    <d v="1899-12-30T20:30:48"/>
    <s v="-"/>
    <s v="-"/>
    <s v="-"/>
    <s v="-"/>
    <s v="24-09-2021"/>
    <s v="09"/>
    <s v="2021"/>
    <x v="24"/>
  </r>
  <r>
    <s v="TKT707632"/>
    <x v="19"/>
    <s v="-"/>
    <s v="Billing"/>
    <s v="Payment Failure"/>
    <s v="CUST88524"/>
    <s v="Open"/>
    <d v="2023-05-06T00:00:00"/>
    <d v="1899-12-30T22:15:00"/>
    <s v="-"/>
    <s v="-"/>
    <s v="-"/>
    <s v="-"/>
    <s v="06-05-2023"/>
    <s v="05"/>
    <s v="2023"/>
    <x v="24"/>
  </r>
  <r>
    <s v="TKT357741"/>
    <x v="13"/>
    <s v="-"/>
    <s v="Account"/>
    <s v="Account Suspension"/>
    <s v="CUST97277"/>
    <s v="In Progress"/>
    <d v="2022-07-09T00:00:00"/>
    <d v="1899-12-30T00:33:00"/>
    <s v="-"/>
    <s v="-"/>
    <s v="-"/>
    <s v="-"/>
    <s v="09-07-2022"/>
    <s v="07"/>
    <s v="2022"/>
    <x v="24"/>
  </r>
  <r>
    <s v="TKT177590"/>
    <x v="27"/>
    <s v="-"/>
    <s v="Account"/>
    <s v="Login Issue"/>
    <s v="CUST98617"/>
    <s v="Open"/>
    <s v="30-11-2020"/>
    <d v="1899-12-30T21:46:53"/>
    <s v="-"/>
    <s v="-"/>
    <s v="-"/>
    <s v="-"/>
    <s v="30-11-2020"/>
    <s v="11"/>
    <s v="2020"/>
    <x v="24"/>
  </r>
  <r>
    <s v="TKT616884"/>
    <x v="25"/>
    <s v="-"/>
    <s v="Service"/>
    <s v="Slow Service"/>
    <s v="CUST36334"/>
    <s v="In Progress"/>
    <s v="20-08-2020"/>
    <d v="1899-12-30T06:17:35"/>
    <s v="-"/>
    <s v="-"/>
    <s v="-"/>
    <s v="-"/>
    <s v="20-08-2020"/>
    <s v="08"/>
    <s v="2020"/>
    <x v="24"/>
  </r>
  <r>
    <s v="TKT546815"/>
    <x v="5"/>
    <s v="-"/>
    <s v="Technical"/>
    <s v="Hardware Issue"/>
    <s v="CUST70504"/>
    <s v="In Progress"/>
    <s v="19-03-2022"/>
    <d v="1899-12-30T03:36:55"/>
    <s v="-"/>
    <s v="-"/>
    <s v="-"/>
    <s v="-"/>
    <s v="19-03-2022"/>
    <s v="03"/>
    <s v="2022"/>
    <x v="24"/>
  </r>
  <r>
    <s v="TKT716014"/>
    <x v="8"/>
    <s v="26-03-2020 21:06:57"/>
    <s v="Technical"/>
    <s v="Network Problem"/>
    <s v="CUST97261"/>
    <s v="Resolved"/>
    <s v="15-03-2020"/>
    <d v="1899-12-30T21:06:57"/>
    <s v="26-03-2020"/>
    <d v="1899-12-30T21:06:57"/>
    <s v="-"/>
    <s v="-"/>
    <s v="15-03-2020"/>
    <s v="03"/>
    <s v="2020"/>
    <x v="24"/>
  </r>
  <r>
    <s v="TKT159049"/>
    <x v="2"/>
    <s v="-"/>
    <s v="Billing"/>
    <s v="Overcharge"/>
    <s v="CUST58856"/>
    <s v="Open"/>
    <d v="2023-07-12T00:00:00"/>
    <d v="1899-12-30T07:47:00"/>
    <s v="-"/>
    <s v="-"/>
    <s v="-"/>
    <s v="-"/>
    <s v="12-07-2023"/>
    <s v="07"/>
    <s v="2023"/>
    <x v="24"/>
  </r>
  <r>
    <s v="TKT129389"/>
    <x v="22"/>
    <s v="-"/>
    <s v="Account"/>
    <s v="Login Issue"/>
    <s v="CUST69167"/>
    <s v="In Progress"/>
    <s v="26-06-2023"/>
    <d v="1899-12-30T19:25:37"/>
    <s v="-"/>
    <s v="-"/>
    <s v="-"/>
    <s v="-"/>
    <s v="26-06-2023"/>
    <s v="06"/>
    <s v="2023"/>
    <x v="24"/>
  </r>
  <r>
    <s v="TKT241643"/>
    <x v="23"/>
    <s v="-"/>
    <s v="Service"/>
    <s v="Service Upgrade"/>
    <s v="CUST87607"/>
    <s v="In Progress"/>
    <s v="22-11-2022"/>
    <d v="1899-12-30T15:23:51"/>
    <s v="-"/>
    <s v="-"/>
    <s v="-"/>
    <s v="-"/>
    <s v="22-11-2022"/>
    <s v="11"/>
    <s v="2022"/>
    <x v="24"/>
  </r>
  <r>
    <s v="TKT411329"/>
    <x v="11"/>
    <s v="-"/>
    <s v="Billing"/>
    <s v="Overcharge"/>
    <s v="CUST43519"/>
    <s v="Open"/>
    <s v="25-01-2024"/>
    <d v="1899-12-30T18:59:20"/>
    <s v="-"/>
    <s v="-"/>
    <s v="-"/>
    <s v="-"/>
    <s v="25-01-2024"/>
    <s v="01"/>
    <s v="2024"/>
    <x v="24"/>
  </r>
  <r>
    <s v="TKT916187"/>
    <x v="6"/>
    <s v="-"/>
    <s v="Service"/>
    <s v="Service Outage"/>
    <s v="CUST11771"/>
    <s v="In Progress"/>
    <d v="2024-03-10T00:00:00"/>
    <d v="1899-12-30T05:14:00"/>
    <s v="-"/>
    <s v="-"/>
    <s v="-"/>
    <s v="-"/>
    <s v="10-03-2024"/>
    <s v="03"/>
    <s v="2024"/>
    <x v="24"/>
  </r>
  <r>
    <s v="TKT435215"/>
    <x v="25"/>
    <s v="-"/>
    <s v="Service"/>
    <s v="Slow Service"/>
    <s v="CUST89811"/>
    <s v="Open"/>
    <s v="28-05-2020"/>
    <d v="1899-12-30T15:53:15"/>
    <s v="-"/>
    <s v="-"/>
    <s v="-"/>
    <s v="-"/>
    <s v="28-05-2020"/>
    <s v="05"/>
    <s v="2020"/>
    <x v="24"/>
  </r>
  <r>
    <s v="TKT725681"/>
    <x v="24"/>
    <s v="-"/>
    <s v="Service"/>
    <s v="Service Outage"/>
    <s v="CUST61349"/>
    <s v="Open"/>
    <s v="19-09-2024"/>
    <d v="1899-12-30T20:21:59"/>
    <s v="-"/>
    <s v="-"/>
    <s v="-"/>
    <s v="-"/>
    <s v="19-09-2024"/>
    <s v="09"/>
    <s v="2024"/>
    <x v="24"/>
  </r>
  <r>
    <s v="TKT185026"/>
    <x v="27"/>
    <s v="-"/>
    <s v="Account"/>
    <s v="Login Issue"/>
    <s v="CUST80622"/>
    <s v="In Progress"/>
    <d v="2021-05-10T00:00:00"/>
    <d v="1899-12-30T01:48:00"/>
    <s v="-"/>
    <s v="-"/>
    <s v="-"/>
    <s v="-"/>
    <s v="10-05-2021"/>
    <s v="05"/>
    <s v="2021"/>
    <x v="24"/>
  </r>
  <r>
    <s v="TKT516424"/>
    <x v="5"/>
    <s v="22-06-2023 19:01:04"/>
    <s v="Technical"/>
    <s v="Hardware Issue"/>
    <s v="CUST10295"/>
    <s v="Resolved"/>
    <d v="2023-01-06T00:00:00"/>
    <d v="1899-12-30T19:01:00"/>
    <s v="22-06-2023"/>
    <d v="1899-12-30T19:01:04"/>
    <s v="-"/>
    <s v="-"/>
    <s v="06-01-2023"/>
    <s v="01"/>
    <s v="2023"/>
    <x v="24"/>
  </r>
  <r>
    <s v="TKT679494"/>
    <x v="3"/>
    <s v="18-11-2023 23:27:25"/>
    <s v="Account"/>
    <s v="Account Suspension"/>
    <s v="CUST59828"/>
    <s v="Resolved"/>
    <d v="2023-03-11T00:00:00"/>
    <d v="1899-12-30T23:27:00"/>
    <s v="18-11-2023"/>
    <d v="1899-12-30T23:27:25"/>
    <s v="-"/>
    <s v="-"/>
    <s v="11-03-2023"/>
    <s v="03"/>
    <s v="2023"/>
    <x v="24"/>
  </r>
  <r>
    <s v="TKT859919"/>
    <x v="13"/>
    <s v="-"/>
    <s v="Account"/>
    <s v="Account Suspension"/>
    <s v="CUST62184"/>
    <s v="In Progress"/>
    <d v="2021-09-06T00:00:00"/>
    <d v="1899-12-30T09:59:00"/>
    <s v="-"/>
    <s v="-"/>
    <s v="-"/>
    <s v="-"/>
    <s v="06-09-2021"/>
    <s v="09"/>
    <s v="2021"/>
    <x v="24"/>
  </r>
  <r>
    <s v="TKT560507"/>
    <x v="15"/>
    <s v="-"/>
    <s v="Account"/>
    <s v="Account Suspension"/>
    <s v="CUST52276"/>
    <s v="In Progress"/>
    <s v="21-02-2020"/>
    <d v="1899-12-30T06:22:01"/>
    <s v="-"/>
    <s v="-"/>
    <s v="-"/>
    <s v="-"/>
    <s v="21-02-2020"/>
    <s v="02"/>
    <s v="2020"/>
    <x v="24"/>
  </r>
  <r>
    <s v="TKT635299"/>
    <x v="23"/>
    <d v="2023-02-08T05:00:00"/>
    <s v="Service"/>
    <s v="Service Upgrade"/>
    <s v="CUST86034"/>
    <s v="Resolved"/>
    <s v="13-07-2023"/>
    <d v="1899-12-30T05:00:04"/>
    <d v="2023-02-08T00:00:00"/>
    <d v="1899-12-30T05:00:00"/>
    <s v="-"/>
    <s v="-"/>
    <s v="13-07-2023"/>
    <s v="07"/>
    <s v="2023"/>
    <x v="24"/>
  </r>
  <r>
    <s v="TKT368604"/>
    <x v="18"/>
    <s v="-"/>
    <s v="Account"/>
    <s v="Password Reset"/>
    <s v="CUST44574"/>
    <s v="Open"/>
    <d v="2020-05-08T00:00:00"/>
    <d v="1899-12-30T10:49:00"/>
    <s v="-"/>
    <s v="-"/>
    <s v="-"/>
    <s v="-"/>
    <s v="08-05-2020"/>
    <s v="05"/>
    <s v="2020"/>
    <x v="24"/>
  </r>
  <r>
    <s v="TKT523007"/>
    <x v="28"/>
    <s v="-"/>
    <s v="Billing"/>
    <s v="Payment Failure"/>
    <s v="CUST73862"/>
    <s v="In Progress"/>
    <d v="2021-04-09T00:00:00"/>
    <d v="1899-12-30T23:44:00"/>
    <s v="-"/>
    <s v="-"/>
    <s v="-"/>
    <s v="-"/>
    <s v="09-04-2021"/>
    <s v="04"/>
    <s v="2021"/>
    <x v="24"/>
  </r>
  <r>
    <s v="TKT731749"/>
    <x v="10"/>
    <s v="-"/>
    <s v="Account"/>
    <s v="Password Reset"/>
    <s v="CUST66153"/>
    <s v="Open"/>
    <d v="2022-08-03T00:00:00"/>
    <d v="1899-12-30T11:05:00"/>
    <s v="-"/>
    <s v="-"/>
    <s v="-"/>
    <s v="-"/>
    <s v="03-08-2022"/>
    <s v="08"/>
    <s v="2022"/>
    <x v="24"/>
  </r>
  <r>
    <s v="TKT529872"/>
    <x v="9"/>
    <s v="-"/>
    <s v="Technical"/>
    <s v="Hardware Issue"/>
    <s v="CUST17043"/>
    <s v="Open"/>
    <s v="23-08-2021"/>
    <d v="1899-12-30T00:46:03"/>
    <s v="-"/>
    <s v="-"/>
    <s v="-"/>
    <s v="-"/>
    <s v="23-08-2021"/>
    <s v="08"/>
    <s v="2021"/>
    <x v="24"/>
  </r>
  <r>
    <s v="TKT770943"/>
    <x v="9"/>
    <d v="2022-09-08T23:28:00"/>
    <s v="Technical"/>
    <s v="Hardware Issue"/>
    <s v="CUST79504"/>
    <s v="Resolved"/>
    <s v="21-07-2022"/>
    <d v="1899-12-30T23:28:24"/>
    <d v="2022-09-08T00:00:00"/>
    <d v="1899-12-30T23:28:00"/>
    <s v="-"/>
    <s v="-"/>
    <s v="21-07-2022"/>
    <s v="07"/>
    <s v="2022"/>
    <x v="24"/>
  </r>
  <r>
    <s v="TKT714370"/>
    <x v="13"/>
    <s v="-"/>
    <s v="Account"/>
    <s v="Account Suspension"/>
    <s v="CUST20467"/>
    <s v="Open"/>
    <d v="2024-04-11T00:00:00"/>
    <d v="1899-12-30T16:30:00"/>
    <s v="-"/>
    <s v="-"/>
    <s v="-"/>
    <s v="-"/>
    <s v="11-04-2024"/>
    <s v="04"/>
    <s v="2024"/>
    <x v="24"/>
  </r>
  <r>
    <s v="TKT486400"/>
    <x v="33"/>
    <s v="-"/>
    <s v="Technical"/>
    <s v="Network Problem"/>
    <s v="CUST37630"/>
    <s v="In Progress"/>
    <s v="15-09-2022"/>
    <d v="1899-12-30T05:23:09"/>
    <s v="-"/>
    <s v="-"/>
    <s v="-"/>
    <s v="-"/>
    <s v="15-09-2022"/>
    <s v="09"/>
    <s v="2022"/>
    <x v="24"/>
  </r>
  <r>
    <s v="TKT790777"/>
    <x v="22"/>
    <s v="23-12-2023 20:09:10"/>
    <s v="Account"/>
    <s v="Login Issue"/>
    <s v="CUST97301"/>
    <s v="Resolved"/>
    <s v="27-11-2023"/>
    <d v="1899-12-30T20:09:10"/>
    <s v="23-12-2023"/>
    <d v="1899-12-30T20:09:10"/>
    <s v="-"/>
    <s v="-"/>
    <s v="27-11-2023"/>
    <s v="11"/>
    <s v="2023"/>
    <x v="24"/>
  </r>
  <r>
    <s v="TKT519898"/>
    <x v="33"/>
    <s v="-"/>
    <s v="Technical"/>
    <s v="Network Problem"/>
    <s v="CUST86894"/>
    <s v="Open"/>
    <d v="2022-01-12T00:00:00"/>
    <d v="1899-12-30T14:24:00"/>
    <s v="-"/>
    <s v="-"/>
    <s v="-"/>
    <s v="-"/>
    <s v="12-01-2022"/>
    <s v="01"/>
    <s v="2022"/>
    <x v="24"/>
  </r>
  <r>
    <s v="TKT345354"/>
    <x v="2"/>
    <s v="-"/>
    <s v="Billing"/>
    <s v="Overcharge"/>
    <s v="CUST78870"/>
    <s v="In Progress"/>
    <s v="23-04-2020"/>
    <d v="1899-12-30T05:02:03"/>
    <s v="-"/>
    <s v="-"/>
    <s v="-"/>
    <s v="-"/>
    <s v="23-04-2020"/>
    <s v="04"/>
    <s v="2020"/>
    <x v="24"/>
  </r>
  <r>
    <s v="TKT666655"/>
    <x v="26"/>
    <s v="30-09-2020 16:56:29"/>
    <s v="Technical"/>
    <s v="Software Bug"/>
    <s v="CUST31911"/>
    <s v="Resolved"/>
    <s v="25-09-2020"/>
    <d v="1899-12-30T16:56:29"/>
    <s v="30-09-2020"/>
    <d v="1899-12-30T16:56:29"/>
    <s v="-"/>
    <s v="-"/>
    <s v="25-09-2020"/>
    <s v="09"/>
    <s v="2020"/>
    <x v="24"/>
  </r>
  <r>
    <s v="TKT329683"/>
    <x v="20"/>
    <s v="-"/>
    <s v="Billing"/>
    <s v="Payment Failure"/>
    <s v="CUST48036"/>
    <s v="Open"/>
    <d v="2022-06-05T00:00:00"/>
    <d v="1899-12-30T12:59:00"/>
    <s v="-"/>
    <s v="-"/>
    <s v="-"/>
    <s v="-"/>
    <s v="05-06-2022"/>
    <s v="06"/>
    <s v="2022"/>
    <x v="24"/>
  </r>
  <r>
    <s v="TKT689779"/>
    <x v="1"/>
    <s v="-"/>
    <s v="Billing"/>
    <s v="Refund Request"/>
    <s v="CUST89353"/>
    <s v="In Progress"/>
    <d v="2022-09-03T00:00:00"/>
    <d v="1899-12-30T13:12:00"/>
    <s v="-"/>
    <s v="-"/>
    <s v="-"/>
    <s v="-"/>
    <s v="03-09-2022"/>
    <s v="09"/>
    <s v="2022"/>
    <x v="24"/>
  </r>
  <r>
    <s v="TKT907463"/>
    <x v="19"/>
    <s v="-"/>
    <s v="Billing"/>
    <s v="Payment Failure"/>
    <s v="CUST10186"/>
    <s v="Open"/>
    <d v="2022-03-11T00:00:00"/>
    <d v="1899-12-30T12:29:00"/>
    <s v="-"/>
    <s v="-"/>
    <s v="-"/>
    <s v="-"/>
    <s v="11-03-2022"/>
    <s v="03"/>
    <s v="2022"/>
    <x v="24"/>
  </r>
  <r>
    <s v="TKT814281"/>
    <x v="29"/>
    <d v="2022-10-08T13:52:00"/>
    <s v="Service"/>
    <s v="Service Upgrade"/>
    <s v="CUST40963"/>
    <s v="Resolved"/>
    <s v="27-07-2022"/>
    <d v="1899-12-30T13:52:43"/>
    <d v="2022-10-08T00:00:00"/>
    <d v="1899-12-30T13:52:00"/>
    <s v="-"/>
    <s v="-"/>
    <s v="27-07-2022"/>
    <s v="07"/>
    <s v="2022"/>
    <x v="24"/>
  </r>
  <r>
    <s v="TKT705308"/>
    <x v="24"/>
    <s v="-"/>
    <s v="Service"/>
    <s v="Service Outage"/>
    <s v="CUST18435"/>
    <s v="In Progress"/>
    <d v="2020-02-08T00:00:00"/>
    <d v="1899-12-30T05:17:00"/>
    <s v="-"/>
    <s v="-"/>
    <s v="-"/>
    <s v="-"/>
    <s v="08-02-2020"/>
    <s v="02"/>
    <s v="2020"/>
    <x v="24"/>
  </r>
  <r>
    <s v="TKT123635"/>
    <x v="17"/>
    <s v="-"/>
    <s v="Service"/>
    <s v="Slow Service"/>
    <s v="CUST93220"/>
    <s v="In Progress"/>
    <d v="2023-12-09T00:00:00"/>
    <d v="1899-12-30T01:36:00"/>
    <s v="-"/>
    <s v="-"/>
    <s v="-"/>
    <s v="-"/>
    <s v="09-12-2023"/>
    <s v="12"/>
    <s v="2023"/>
    <x v="24"/>
  </r>
  <r>
    <s v="TKT915956"/>
    <x v="28"/>
    <s v="-"/>
    <s v="Billing"/>
    <s v="Payment Failure"/>
    <s v="CUST72776"/>
    <s v="In Progress"/>
    <s v="22-10-2024"/>
    <d v="1899-12-30T18:07:59"/>
    <s v="-"/>
    <s v="-"/>
    <s v="-"/>
    <s v="-"/>
    <s v="22-10-2024"/>
    <s v="10"/>
    <s v="2024"/>
    <x v="24"/>
  </r>
  <r>
    <s v="TKT195334"/>
    <x v="11"/>
    <s v="-"/>
    <s v="Billing"/>
    <s v="Overcharge"/>
    <s v="CUST77657"/>
    <s v="In Progress"/>
    <s v="23-02-2022"/>
    <d v="1899-12-30T20:54:11"/>
    <s v="-"/>
    <s v="-"/>
    <s v="-"/>
    <s v="-"/>
    <s v="23-02-2022"/>
    <s v="02"/>
    <s v="2022"/>
    <x v="24"/>
  </r>
  <r>
    <s v="TKT578624"/>
    <x v="11"/>
    <s v="-"/>
    <s v="Billing"/>
    <s v="Overcharge"/>
    <s v="CUST15589"/>
    <s v="In Progress"/>
    <d v="2021-12-04T00:00:00"/>
    <d v="1899-12-30T23:22:00"/>
    <s v="-"/>
    <s v="-"/>
    <s v="-"/>
    <s v="-"/>
    <s v="04-12-2021"/>
    <s v="12"/>
    <s v="2021"/>
    <x v="24"/>
  </r>
  <r>
    <s v="TKT901700"/>
    <x v="0"/>
    <s v="-"/>
    <s v="Service"/>
    <s v="Service Outage"/>
    <s v="CUST57420"/>
    <s v="Open"/>
    <s v="15-09-2024"/>
    <d v="1899-12-30T12:02:44"/>
    <s v="-"/>
    <s v="-"/>
    <s v="-"/>
    <s v="-"/>
    <s v="15-09-2024"/>
    <s v="09"/>
    <s v="2024"/>
    <x v="24"/>
  </r>
  <r>
    <s v="TKT222840"/>
    <x v="23"/>
    <s v="-"/>
    <s v="Service"/>
    <s v="Service Upgrade"/>
    <s v="CUST84905"/>
    <s v="Open"/>
    <d v="2024-12-12T00:00:00"/>
    <d v="1899-12-30T08:21:00"/>
    <s v="-"/>
    <s v="-"/>
    <s v="-"/>
    <s v="-"/>
    <s v="12-12-2024"/>
    <s v="12"/>
    <s v="2024"/>
    <x v="24"/>
  </r>
  <r>
    <s v="TKT441425"/>
    <x v="11"/>
    <s v="-"/>
    <s v="Billing"/>
    <s v="Overcharge"/>
    <s v="CUST30116"/>
    <s v="In Progress"/>
    <d v="2021-08-08T00:00:00"/>
    <d v="1899-12-30T08:15:00"/>
    <s v="-"/>
    <s v="-"/>
    <s v="-"/>
    <s v="-"/>
    <s v="08-08-2021"/>
    <s v="08"/>
    <s v="2021"/>
    <x v="24"/>
  </r>
  <r>
    <s v="TKT183590"/>
    <x v="13"/>
    <s v="-"/>
    <s v="Account"/>
    <s v="Account Suspension"/>
    <s v="CUST10641"/>
    <s v="In Progress"/>
    <s v="14-04-2020"/>
    <d v="1899-12-30T05:13:56"/>
    <s v="-"/>
    <s v="-"/>
    <s v="-"/>
    <s v="-"/>
    <s v="14-04-2020"/>
    <s v="04"/>
    <s v="2020"/>
    <x v="24"/>
  </r>
  <r>
    <s v="TKT868786"/>
    <x v="30"/>
    <s v="-"/>
    <s v="Billing"/>
    <s v="Overcharge"/>
    <s v="CUST63945"/>
    <s v="Open"/>
    <d v="2022-09-05T00:00:00"/>
    <d v="1899-12-30T10:05:00"/>
    <s v="-"/>
    <s v="-"/>
    <s v="-"/>
    <s v="-"/>
    <s v="05-09-2022"/>
    <s v="09"/>
    <s v="2022"/>
    <x v="24"/>
  </r>
  <r>
    <s v="TKT282753"/>
    <x v="23"/>
    <d v="2020-12-11T07:14:00"/>
    <s v="Service"/>
    <s v="Service Upgrade"/>
    <s v="CUST44114"/>
    <s v="Resolved"/>
    <s v="17-10-2020"/>
    <d v="1899-12-30T07:14:22"/>
    <d v="2020-12-11T00:00:00"/>
    <d v="1899-12-30T07:14:00"/>
    <s v="-"/>
    <s v="-"/>
    <s v="17-10-2020"/>
    <s v="10"/>
    <s v="2020"/>
    <x v="24"/>
  </r>
  <r>
    <s v="TKT689586"/>
    <x v="18"/>
    <s v="-"/>
    <s v="Account"/>
    <s v="Password Reset"/>
    <s v="CUST50590"/>
    <s v="Open"/>
    <s v="22-11-2021"/>
    <d v="1899-12-30T12:41:10"/>
    <s v="-"/>
    <s v="-"/>
    <s v="-"/>
    <s v="-"/>
    <s v="22-11-2021"/>
    <s v="11"/>
    <s v="2021"/>
    <x v="24"/>
  </r>
  <r>
    <s v="TKT882722"/>
    <x v="0"/>
    <s v="-"/>
    <s v="Service"/>
    <s v="Service Outage"/>
    <s v="CUST22954"/>
    <s v="In Progress"/>
    <s v="15-03-2021"/>
    <d v="1899-12-30T04:25:25"/>
    <s v="-"/>
    <s v="-"/>
    <s v="-"/>
    <s v="-"/>
    <s v="15-03-2021"/>
    <s v="03"/>
    <s v="2021"/>
    <x v="24"/>
  </r>
  <r>
    <s v="TKT308075"/>
    <x v="28"/>
    <s v="-"/>
    <s v="Billing"/>
    <s v="Payment Failure"/>
    <s v="CUST92769"/>
    <s v="In Progress"/>
    <s v="18-07-2024"/>
    <d v="1899-12-30T21:08:12"/>
    <s v="-"/>
    <s v="-"/>
    <s v="-"/>
    <s v="-"/>
    <s v="18-07-2024"/>
    <s v="07"/>
    <s v="2024"/>
    <x v="24"/>
  </r>
  <r>
    <s v="TKT921410"/>
    <x v="4"/>
    <s v="-"/>
    <s v="Account"/>
    <s v="Password Reset"/>
    <s v="CUST60579"/>
    <s v="Open"/>
    <d v="2021-02-09T00:00:00"/>
    <d v="1899-12-30T23:25:00"/>
    <s v="-"/>
    <s v="-"/>
    <s v="-"/>
    <s v="-"/>
    <s v="09-02-2021"/>
    <s v="02"/>
    <s v="2021"/>
    <x v="24"/>
  </r>
  <r>
    <s v="TKT191057"/>
    <x v="32"/>
    <s v="-"/>
    <s v="Technical"/>
    <s v="Software Bug"/>
    <s v="CUST97496"/>
    <s v="Open"/>
    <d v="2023-08-04T00:00:00"/>
    <d v="1899-12-30T17:58:00"/>
    <s v="-"/>
    <s v="-"/>
    <s v="-"/>
    <s v="-"/>
    <s v="04-08-2023"/>
    <s v="08"/>
    <s v="2023"/>
    <x v="24"/>
  </r>
  <r>
    <s v="TKT911748"/>
    <x v="30"/>
    <s v="-"/>
    <s v="Billing"/>
    <s v="Overcharge"/>
    <s v="CUST44268"/>
    <s v="In Progress"/>
    <s v="16-10-2024"/>
    <d v="1899-12-30T14:49:03"/>
    <s v="-"/>
    <s v="-"/>
    <s v="-"/>
    <s v="-"/>
    <s v="16-10-2024"/>
    <s v="10"/>
    <s v="2024"/>
    <x v="24"/>
  </r>
  <r>
    <s v="TKT119350"/>
    <x v="33"/>
    <s v="-"/>
    <s v="Technical"/>
    <s v="Network Problem"/>
    <s v="CUST51449"/>
    <s v="Open"/>
    <d v="2020-06-02T00:00:00"/>
    <d v="1899-12-30T20:06:00"/>
    <s v="-"/>
    <s v="-"/>
    <s v="-"/>
    <s v="-"/>
    <s v="02-06-2020"/>
    <s v="06"/>
    <s v="2020"/>
    <x v="24"/>
  </r>
  <r>
    <s v="TKT697850"/>
    <x v="32"/>
    <d v="2024-06-10T03:11:00"/>
    <s v="Technical"/>
    <s v="Software Bug"/>
    <s v="CUST43133"/>
    <s v="Resolved"/>
    <s v="23-09-2024"/>
    <d v="1899-12-30T03:11:57"/>
    <d v="2024-06-10T00:00:00"/>
    <d v="1899-12-30T03:11:00"/>
    <s v="-"/>
    <s v="-"/>
    <s v="23-09-2024"/>
    <s v="09"/>
    <s v="2024"/>
    <x v="24"/>
  </r>
  <r>
    <s v="TKT150737"/>
    <x v="17"/>
    <s v="-"/>
    <s v="Service"/>
    <s v="Slow Service"/>
    <s v="CUST25395"/>
    <s v="Open"/>
    <s v="28-11-2022"/>
    <d v="1899-12-30T19:31:54"/>
    <s v="-"/>
    <s v="-"/>
    <s v="-"/>
    <s v="-"/>
    <s v="28-11-2022"/>
    <s v="11"/>
    <s v="2022"/>
    <x v="24"/>
  </r>
  <r>
    <s v="TKT195367"/>
    <x v="13"/>
    <s v="-"/>
    <s v="Account"/>
    <s v="Account Suspension"/>
    <s v="CUST50338"/>
    <s v="Open"/>
    <s v="25-12-2020"/>
    <d v="1899-12-30T17:00:45"/>
    <s v="-"/>
    <s v="-"/>
    <s v="-"/>
    <s v="-"/>
    <s v="25-12-2020"/>
    <s v="12"/>
    <s v="2020"/>
    <x v="24"/>
  </r>
  <r>
    <s v="TKT260635"/>
    <x v="18"/>
    <s v="-"/>
    <s v="Account"/>
    <s v="Password Reset"/>
    <s v="CUST49816"/>
    <s v="In Progress"/>
    <s v="23-06-2024"/>
    <d v="1899-12-30T17:23:02"/>
    <s v="-"/>
    <s v="-"/>
    <s v="-"/>
    <s v="-"/>
    <s v="23-06-2024"/>
    <s v="06"/>
    <s v="2024"/>
    <x v="24"/>
  </r>
  <r>
    <s v="TKT499243"/>
    <x v="30"/>
    <s v="-"/>
    <s v="Billing"/>
    <s v="Overcharge"/>
    <s v="CUST46098"/>
    <s v="In Progress"/>
    <s v="27-01-2020"/>
    <d v="1899-12-30T01:21:49"/>
    <s v="-"/>
    <s v="-"/>
    <s v="-"/>
    <s v="-"/>
    <s v="27-01-2020"/>
    <s v="01"/>
    <s v="2020"/>
    <x v="24"/>
  </r>
  <r>
    <s v="TKT863025"/>
    <x v="24"/>
    <s v="-"/>
    <s v="Service"/>
    <s v="Service Outage"/>
    <s v="CUST94489"/>
    <s v="Open"/>
    <s v="18-11-2020"/>
    <d v="1899-12-30T13:02:05"/>
    <s v="-"/>
    <s v="-"/>
    <s v="-"/>
    <s v="-"/>
    <s v="18-11-2020"/>
    <s v="11"/>
    <s v="2020"/>
    <x v="24"/>
  </r>
  <r>
    <s v="TKT230370"/>
    <x v="13"/>
    <d v="2021-06-08T12:14:00"/>
    <s v="Account"/>
    <s v="Account Suspension"/>
    <s v="CUST93223"/>
    <s v="Resolved"/>
    <s v="26-07-2021"/>
    <d v="1899-12-30T12:14:41"/>
    <d v="2021-06-08T00:00:00"/>
    <d v="1899-12-30T12:14:00"/>
    <s v="-"/>
    <s v="-"/>
    <s v="26-07-2021"/>
    <s v="07"/>
    <s v="2021"/>
    <x v="24"/>
  </r>
  <r>
    <s v="TKT943423"/>
    <x v="33"/>
    <s v="-"/>
    <s v="Technical"/>
    <s v="Network Problem"/>
    <s v="CUST14733"/>
    <s v="In Progress"/>
    <d v="2020-03-07T00:00:00"/>
    <d v="1899-12-30T02:09:00"/>
    <s v="-"/>
    <s v="-"/>
    <s v="-"/>
    <s v="-"/>
    <s v="07-03-2020"/>
    <s v="03"/>
    <s v="2020"/>
    <x v="24"/>
  </r>
  <r>
    <s v="TKT555188"/>
    <x v="33"/>
    <s v="21-12-2022 07:20:27"/>
    <s v="Technical"/>
    <s v="Network Problem"/>
    <s v="CUST50791"/>
    <s v="Resolved"/>
    <s v="22-11-2022"/>
    <d v="1899-12-30T07:20:27"/>
    <s v="21-12-2022"/>
    <d v="1899-12-30T07:20:27"/>
    <s v="-"/>
    <s v="-"/>
    <s v="22-11-2022"/>
    <s v="11"/>
    <s v="2022"/>
    <x v="24"/>
  </r>
  <r>
    <s v="TKT507285"/>
    <x v="32"/>
    <s v="-"/>
    <s v="Technical"/>
    <s v="Software Bug"/>
    <s v="CUST86064"/>
    <s v="In Progress"/>
    <d v="2024-02-03T00:00:00"/>
    <d v="1899-12-30T18:05:00"/>
    <s v="-"/>
    <s v="-"/>
    <s v="-"/>
    <s v="-"/>
    <s v="03-02-2024"/>
    <s v="02"/>
    <s v="2024"/>
    <x v="24"/>
  </r>
  <r>
    <s v="TKT770723"/>
    <x v="7"/>
    <s v="-"/>
    <s v="Technical"/>
    <s v="Software Bug"/>
    <s v="CUST53629"/>
    <s v="In Progress"/>
    <s v="14-10-2024"/>
    <d v="1899-12-30T20:39:50"/>
    <s v="-"/>
    <s v="-"/>
    <s v="-"/>
    <s v="-"/>
    <s v="14-10-2024"/>
    <s v="10"/>
    <s v="2024"/>
    <x v="24"/>
  </r>
  <r>
    <s v="TKT469641"/>
    <x v="34"/>
    <s v="21-05-2021 15:30:26"/>
    <s v="Technical"/>
    <s v="Hardware Issue"/>
    <s v="CUST55706"/>
    <s v="Resolved"/>
    <s v="19-05-2021"/>
    <d v="1899-12-30T15:30:26"/>
    <s v="21-05-2021"/>
    <d v="1899-12-30T15:30:26"/>
    <s v="-"/>
    <s v="-"/>
    <s v="19-05-2021"/>
    <s v="05"/>
    <s v="2021"/>
    <x v="24"/>
  </r>
  <r>
    <s v="TKT246440"/>
    <x v="6"/>
    <d v="2020-03-12T23:41:00"/>
    <s v="Service"/>
    <s v="Service Outage"/>
    <s v="CUST77640"/>
    <s v="Resolved"/>
    <d v="2020-10-11T00:00:00"/>
    <d v="1899-12-30T23:41:00"/>
    <d v="2020-03-12T00:00:00"/>
    <d v="1899-12-30T23:41:00"/>
    <s v="-"/>
    <s v="-"/>
    <s v="11-10-2020"/>
    <s v="10"/>
    <s v="2020"/>
    <x v="24"/>
  </r>
  <r>
    <s v="TKT104222"/>
    <x v="2"/>
    <s v="-"/>
    <s v="Billing"/>
    <s v="Overcharge"/>
    <s v="CUST90857"/>
    <s v="In Progress"/>
    <d v="2022-11-12T00:00:00"/>
    <d v="1899-12-30T10:13:00"/>
    <s v="-"/>
    <s v="-"/>
    <s v="-"/>
    <s v="-"/>
    <s v="12-11-2022"/>
    <s v="11"/>
    <s v="2022"/>
    <x v="24"/>
  </r>
  <r>
    <s v="TKT242718"/>
    <x v="27"/>
    <s v="19-07-2024 11:48:21"/>
    <s v="Account"/>
    <s v="Login Issue"/>
    <s v="CUST23756"/>
    <s v="Resolved"/>
    <s v="24-06-2024"/>
    <d v="1899-12-30T11:48:21"/>
    <s v="19-07-2024"/>
    <d v="1899-12-30T11:48:21"/>
    <s v="-"/>
    <s v="-"/>
    <s v="24-06-2024"/>
    <s v="06"/>
    <s v="2024"/>
    <x v="24"/>
  </r>
  <r>
    <s v="TKT181067"/>
    <x v="14"/>
    <d v="2024-04-11T12:23:00"/>
    <s v="Service"/>
    <s v="Slow Service"/>
    <s v="CUST15543"/>
    <s v="Resolved"/>
    <d v="2024-06-10T00:00:00"/>
    <d v="1899-12-30T12:23:00"/>
    <d v="2024-04-11T00:00:00"/>
    <d v="1899-12-30T12:23:00"/>
    <s v="-"/>
    <s v="-"/>
    <s v="10-06-2024"/>
    <s v="06"/>
    <s v="2024"/>
    <x v="24"/>
  </r>
  <r>
    <s v="TKT538458"/>
    <x v="28"/>
    <d v="2024-03-08T19:59:00"/>
    <s v="Billing"/>
    <s v="Payment Failure"/>
    <s v="CUST19804"/>
    <s v="Resolved"/>
    <s v="16-07-2024"/>
    <d v="1899-12-30T19:59:08"/>
    <d v="2024-03-08T00:00:00"/>
    <d v="1899-12-30T19:59:00"/>
    <s v="-"/>
    <s v="-"/>
    <s v="16-07-2024"/>
    <s v="07"/>
    <s v="2024"/>
    <x v="24"/>
  </r>
  <r>
    <s v="TKT861581"/>
    <x v="28"/>
    <s v="-"/>
    <s v="Billing"/>
    <s v="Payment Failure"/>
    <s v="CUST30798"/>
    <s v="Open"/>
    <s v="29-05-2020"/>
    <d v="1899-12-30T11:57:44"/>
    <s v="-"/>
    <s v="-"/>
    <s v="-"/>
    <s v="-"/>
    <s v="29-05-2020"/>
    <s v="05"/>
    <s v="2020"/>
    <x v="24"/>
  </r>
  <r>
    <s v="TKT653060"/>
    <x v="10"/>
    <s v="24-10-2022 01:11:37"/>
    <s v="Account"/>
    <s v="Password Reset"/>
    <s v="CUST93737"/>
    <s v="Resolved"/>
    <d v="2022-01-10T00:00:00"/>
    <d v="1899-12-30T01:11:00"/>
    <s v="24-10-2022"/>
    <d v="1899-12-30T01:11:37"/>
    <s v="-"/>
    <s v="-"/>
    <s v="10-01-2022"/>
    <s v="01"/>
    <s v="2022"/>
    <x v="24"/>
  </r>
  <r>
    <s v="TKT417597"/>
    <x v="29"/>
    <s v="16-03-2023 15:37:45"/>
    <s v="Service"/>
    <s v="Service Upgrade"/>
    <s v="CUST62545"/>
    <s v="Resolved"/>
    <s v="26-02-2023"/>
    <d v="1899-12-30T15:37:45"/>
    <s v="16-03-2023"/>
    <d v="1899-12-30T15:37:45"/>
    <s v="-"/>
    <s v="-"/>
    <s v="26-02-2023"/>
    <s v="02"/>
    <s v="2023"/>
    <x v="24"/>
  </r>
  <r>
    <s v="TKT231957"/>
    <x v="8"/>
    <s v="-"/>
    <s v="Technical"/>
    <s v="Network Problem"/>
    <s v="CUST70402"/>
    <s v="In Progress"/>
    <s v="17-05-2023"/>
    <d v="1899-12-30T13:12:55"/>
    <s v="-"/>
    <s v="-"/>
    <s v="-"/>
    <s v="-"/>
    <s v="17-05-2023"/>
    <s v="05"/>
    <s v="2023"/>
    <x v="24"/>
  </r>
  <r>
    <s v="TKT777756"/>
    <x v="3"/>
    <s v="22-05-2021 14:13:58"/>
    <s v="Account"/>
    <s v="Account Suspension"/>
    <s v="CUST92952"/>
    <s v="Resolved"/>
    <d v="2021-01-05T00:00:00"/>
    <d v="1899-12-30T14:13:00"/>
    <s v="22-05-2021"/>
    <d v="1899-12-30T14:13:58"/>
    <s v="-"/>
    <s v="-"/>
    <s v="05-01-2021"/>
    <s v="01"/>
    <s v="2021"/>
    <x v="24"/>
  </r>
  <r>
    <s v="TKT654852"/>
    <x v="0"/>
    <s v="-"/>
    <s v="Service"/>
    <s v="Service Outage"/>
    <s v="CUST56256"/>
    <s v="Open"/>
    <d v="2024-01-01T00:00:00"/>
    <d v="1899-12-30T17:09:00"/>
    <s v="-"/>
    <s v="-"/>
    <s v="-"/>
    <s v="-"/>
    <s v="01-01-2024"/>
    <s v="01"/>
    <s v="2024"/>
    <x v="24"/>
  </r>
  <r>
    <s v="TKT960679"/>
    <x v="17"/>
    <d v="2021-12-03T16:05:00"/>
    <s v="Service"/>
    <s v="Slow Service"/>
    <s v="CUST10953"/>
    <s v="Resolved"/>
    <s v="19-02-2021"/>
    <d v="1899-12-30T16:05:37"/>
    <d v="2021-12-03T00:00:00"/>
    <d v="1899-12-30T16:05:00"/>
    <s v="-"/>
    <s v="-"/>
    <s v="19-02-2021"/>
    <s v="02"/>
    <s v="2021"/>
    <x v="24"/>
  </r>
  <r>
    <s v="TKT515186"/>
    <x v="8"/>
    <s v="24-09-2023 22:57:50"/>
    <s v="Technical"/>
    <s v="Network Problem"/>
    <s v="CUST50922"/>
    <s v="Resolved"/>
    <s v="19-09-2023"/>
    <d v="1899-12-30T22:57:50"/>
    <s v="24-09-2023"/>
    <d v="1899-12-30T22:57:50"/>
    <s v="-"/>
    <s v="-"/>
    <s v="19-09-2023"/>
    <s v="09"/>
    <s v="2023"/>
    <x v="24"/>
  </r>
  <r>
    <s v="TKT661849"/>
    <x v="26"/>
    <d v="2023-06-06T13:51:00"/>
    <s v="Technical"/>
    <s v="Software Bug"/>
    <s v="CUST79597"/>
    <s v="Resolved"/>
    <s v="27-05-2023"/>
    <d v="1899-12-30T13:51:59"/>
    <d v="2023-06-06T00:00:00"/>
    <d v="1899-12-30T13:51:00"/>
    <s v="-"/>
    <s v="-"/>
    <s v="27-05-2023"/>
    <s v="05"/>
    <s v="2023"/>
    <x v="24"/>
  </r>
  <r>
    <s v="TKT399898"/>
    <x v="25"/>
    <s v="-"/>
    <s v="Service"/>
    <s v="Slow Service"/>
    <s v="CUST42261"/>
    <s v="Open"/>
    <d v="2020-10-08T00:00:00"/>
    <d v="1899-12-30T21:01:00"/>
    <s v="-"/>
    <s v="-"/>
    <s v="-"/>
    <s v="-"/>
    <s v="08-10-2020"/>
    <s v="10"/>
    <s v="2020"/>
    <x v="24"/>
  </r>
  <r>
    <s v="TKT640598"/>
    <x v="27"/>
    <s v="-"/>
    <s v="Account"/>
    <s v="Login Issue"/>
    <s v="CUST95568"/>
    <s v="Open"/>
    <s v="30-09-2021"/>
    <d v="1899-12-30T20:15:04"/>
    <s v="-"/>
    <s v="-"/>
    <s v="-"/>
    <s v="-"/>
    <s v="30-09-2021"/>
    <s v="09"/>
    <s v="2021"/>
    <x v="24"/>
  </r>
  <r>
    <s v="TKT165760"/>
    <x v="6"/>
    <s v="-"/>
    <s v="Service"/>
    <s v="Service Outage"/>
    <s v="CUST94025"/>
    <s v="In Progress"/>
    <s v="28-11-2023"/>
    <d v="1899-12-30T11:32:21"/>
    <s v="-"/>
    <s v="-"/>
    <s v="-"/>
    <s v="-"/>
    <s v="28-11-2023"/>
    <s v="11"/>
    <s v="2023"/>
    <x v="24"/>
  </r>
  <r>
    <s v="TKT650242"/>
    <x v="19"/>
    <s v="17-08-2020 02:09:31"/>
    <s v="Billing"/>
    <s v="Payment Failure"/>
    <s v="CUST36427"/>
    <s v="Resolved"/>
    <d v="2020-10-08T00:00:00"/>
    <d v="1899-12-30T02:09:00"/>
    <s v="17-08-2020"/>
    <d v="1899-12-30T02:09:31"/>
    <s v="-"/>
    <s v="-"/>
    <s v="08-10-2020"/>
    <s v="10"/>
    <s v="2020"/>
    <x v="24"/>
  </r>
  <r>
    <s v="TKT474952"/>
    <x v="24"/>
    <s v="16-10-2020 22:42:47"/>
    <s v="Service"/>
    <s v="Service Outage"/>
    <s v="CUST51295"/>
    <s v="Resolved"/>
    <s v="25-09-2020"/>
    <d v="1899-12-30T22:42:47"/>
    <s v="16-10-2020"/>
    <d v="1899-12-30T22:42:47"/>
    <s v="-"/>
    <s v="-"/>
    <s v="25-09-2020"/>
    <s v="09"/>
    <s v="2020"/>
    <x v="24"/>
  </r>
  <r>
    <s v="TKT410360"/>
    <x v="18"/>
    <s v="15-09-2022 09:42:10"/>
    <s v="Account"/>
    <s v="Password Reset"/>
    <s v="CUST14838"/>
    <s v="Resolved"/>
    <s v="30-08-2022"/>
    <d v="1899-12-30T09:42:10"/>
    <s v="15-09-2022"/>
    <d v="1899-12-30T09:42:10"/>
    <s v="-"/>
    <s v="-"/>
    <s v="30-08-2022"/>
    <s v="08"/>
    <s v="2022"/>
    <x v="24"/>
  </r>
  <r>
    <s v="TKT107804"/>
    <x v="11"/>
    <s v="20-05-2024 22:55:35"/>
    <s v="Billing"/>
    <s v="Overcharge"/>
    <s v="CUST46892"/>
    <s v="Resolved"/>
    <s v="21-04-2024"/>
    <d v="1899-12-30T22:55:35"/>
    <s v="20-05-2024"/>
    <d v="1899-12-30T22:55:35"/>
    <s v="-"/>
    <s v="-"/>
    <s v="21-04-2024"/>
    <s v="04"/>
    <s v="2024"/>
    <x v="24"/>
  </r>
  <r>
    <s v="TKT546471"/>
    <x v="21"/>
    <s v="-"/>
    <s v="Technical"/>
    <s v="Network Problem"/>
    <s v="CUST52927"/>
    <s v="Open"/>
    <s v="28-06-2024"/>
    <d v="1899-12-30T13:06:49"/>
    <s v="-"/>
    <s v="-"/>
    <s v="-"/>
    <s v="-"/>
    <s v="28-06-2024"/>
    <s v="06"/>
    <s v="2024"/>
    <x v="24"/>
  </r>
  <r>
    <s v="TKT351971"/>
    <x v="23"/>
    <d v="2023-07-01T21:40:00"/>
    <s v="Service"/>
    <s v="Service Upgrade"/>
    <s v="CUST40199"/>
    <s v="Resolved"/>
    <d v="2022-09-12T00:00:00"/>
    <d v="1899-12-30T21:40:00"/>
    <d v="2023-07-01T00:00:00"/>
    <d v="1899-12-30T21:40:00"/>
    <s v="-"/>
    <s v="-"/>
    <s v="12-09-2022"/>
    <s v="09"/>
    <s v="2022"/>
    <x v="24"/>
  </r>
  <r>
    <s v="TKT605642"/>
    <x v="7"/>
    <d v="2020-02-02T20:34:00"/>
    <s v="Technical"/>
    <s v="Software Bug"/>
    <s v="CUST10038"/>
    <s v="Resolved"/>
    <s v="30-01-2020"/>
    <d v="1899-12-30T20:34:00"/>
    <d v="2020-02-02T00:00:00"/>
    <d v="1899-12-30T20:34:00"/>
    <s v="-"/>
    <s v="-"/>
    <s v="30-01-2020"/>
    <s v="01"/>
    <s v="2020"/>
    <x v="24"/>
  </r>
  <r>
    <s v="TKT921588"/>
    <x v="11"/>
    <s v="-"/>
    <s v="Billing"/>
    <s v="Overcharge"/>
    <s v="CUST20121"/>
    <s v="Open"/>
    <s v="17-08-2023"/>
    <d v="1899-12-30T01:33:09"/>
    <s v="-"/>
    <s v="-"/>
    <s v="-"/>
    <s v="-"/>
    <s v="17-08-2023"/>
    <s v="08"/>
    <s v="2023"/>
    <x v="24"/>
  </r>
  <r>
    <s v="TKT193049"/>
    <x v="34"/>
    <s v="-"/>
    <s v="Technical"/>
    <s v="Hardware Issue"/>
    <s v="CUST78277"/>
    <s v="Open"/>
    <s v="23-01-2024"/>
    <d v="1899-12-30T05:40:02"/>
    <s v="-"/>
    <s v="-"/>
    <s v="-"/>
    <s v="-"/>
    <s v="23-01-2024"/>
    <s v="01"/>
    <s v="2024"/>
    <x v="24"/>
  </r>
  <r>
    <s v="TKT500162"/>
    <x v="32"/>
    <s v="-"/>
    <s v="Technical"/>
    <s v="Software Bug"/>
    <s v="CUST38073"/>
    <s v="Open"/>
    <d v="2020-04-12T00:00:00"/>
    <d v="1899-12-30T01:19:00"/>
    <s v="-"/>
    <s v="-"/>
    <s v="-"/>
    <s v="-"/>
    <s v="12-04-2020"/>
    <s v="04"/>
    <s v="2020"/>
    <x v="24"/>
  </r>
  <r>
    <s v="TKT825128"/>
    <x v="7"/>
    <s v="-"/>
    <s v="Technical"/>
    <s v="Software Bug"/>
    <s v="CUST13169"/>
    <s v="In Progress"/>
    <d v="2021-10-01T00:00:00"/>
    <d v="1899-12-30T14:54:00"/>
    <s v="-"/>
    <s v="-"/>
    <s v="-"/>
    <s v="-"/>
    <s v="01-10-2021"/>
    <s v="10"/>
    <s v="2021"/>
    <x v="24"/>
  </r>
  <r>
    <s v="TKT819068"/>
    <x v="6"/>
    <s v="17-01-2022 16:42:49"/>
    <s v="Service"/>
    <s v="Service Outage"/>
    <s v="CUST72854"/>
    <s v="Resolved"/>
    <s v="28-12-2021"/>
    <d v="1899-12-30T16:42:49"/>
    <s v="17-01-2022"/>
    <d v="1899-12-30T16:42:49"/>
    <s v="-"/>
    <s v="-"/>
    <s v="28-12-2021"/>
    <s v="12"/>
    <s v="2021"/>
    <x v="24"/>
  </r>
  <r>
    <s v="TKT378594"/>
    <x v="7"/>
    <s v="15-09-2022 13:37:51"/>
    <s v="Technical"/>
    <s v="Software Bug"/>
    <s v="CUST34805"/>
    <s v="Resolved"/>
    <s v="16-08-2022"/>
    <d v="1899-12-30T13:37:51"/>
    <s v="15-09-2022"/>
    <d v="1899-12-30T13:37:51"/>
    <s v="-"/>
    <s v="-"/>
    <s v="16-08-2022"/>
    <s v="08"/>
    <s v="2022"/>
    <x v="24"/>
  </r>
  <r>
    <s v="TKT322984"/>
    <x v="2"/>
    <d v="2024-11-07T09:53:00"/>
    <s v="Billing"/>
    <s v="Overcharge"/>
    <s v="CUST49180"/>
    <s v="Resolved"/>
    <s v="16-06-2024"/>
    <d v="1899-12-30T09:53:18"/>
    <d v="2024-11-07T00:00:00"/>
    <d v="1899-12-30T09:53:00"/>
    <s v="-"/>
    <s v="-"/>
    <s v="16-06-2024"/>
    <s v="06"/>
    <s v="2024"/>
    <x v="24"/>
  </r>
  <r>
    <s v="TKT419812"/>
    <x v="30"/>
    <s v="-"/>
    <s v="Billing"/>
    <s v="Overcharge"/>
    <s v="CUST50262"/>
    <s v="Open"/>
    <s v="13-11-2024"/>
    <d v="1899-12-30T04:40:58"/>
    <s v="-"/>
    <s v="-"/>
    <s v="-"/>
    <s v="-"/>
    <s v="13-11-2024"/>
    <s v="11"/>
    <s v="2024"/>
    <x v="24"/>
  </r>
  <r>
    <s v="TKT843283"/>
    <x v="4"/>
    <s v="-"/>
    <s v="Account"/>
    <s v="Password Reset"/>
    <s v="CUST32521"/>
    <s v="Open"/>
    <d v="2024-02-04T00:00:00"/>
    <d v="1899-12-30T00:28:00"/>
    <s v="-"/>
    <s v="-"/>
    <s v="-"/>
    <s v="-"/>
    <s v="04-02-2024"/>
    <s v="02"/>
    <s v="2024"/>
    <x v="24"/>
  </r>
  <r>
    <s v="TKT874012"/>
    <x v="2"/>
    <s v="-"/>
    <s v="Billing"/>
    <s v="Overcharge"/>
    <s v="CUST74577"/>
    <s v="Open"/>
    <s v="14-04-2020"/>
    <d v="1899-12-30T19:43:34"/>
    <s v="-"/>
    <s v="-"/>
    <s v="-"/>
    <s v="-"/>
    <s v="14-04-2020"/>
    <s v="04"/>
    <s v="2020"/>
    <x v="24"/>
  </r>
  <r>
    <s v="TKT738138"/>
    <x v="19"/>
    <s v="-"/>
    <s v="Billing"/>
    <s v="Payment Failure"/>
    <s v="CUST48425"/>
    <s v="Open"/>
    <s v="17-09-2024"/>
    <d v="1899-12-30T01:27:40"/>
    <s v="-"/>
    <s v="-"/>
    <s v="-"/>
    <s v="-"/>
    <s v="17-09-2024"/>
    <s v="09"/>
    <s v="2024"/>
    <x v="24"/>
  </r>
  <r>
    <s v="TKT747490"/>
    <x v="5"/>
    <d v="2021-01-06T18:18:00"/>
    <s v="Technical"/>
    <s v="Hardware Issue"/>
    <s v="CUST78090"/>
    <s v="Resolved"/>
    <d v="2021-11-05T00:00:00"/>
    <d v="1899-12-30T18:18:00"/>
    <d v="2021-01-06T00:00:00"/>
    <d v="1899-12-30T18:18:00"/>
    <s v="-"/>
    <s v="-"/>
    <s v="05-11-2021"/>
    <s v="11"/>
    <s v="2021"/>
    <x v="24"/>
  </r>
  <r>
    <s v="TKT210392"/>
    <x v="21"/>
    <s v="-"/>
    <s v="Technical"/>
    <s v="Network Problem"/>
    <s v="CUST59235"/>
    <s v="Open"/>
    <d v="2020-10-06T00:00:00"/>
    <d v="1899-12-30T00:14:00"/>
    <s v="-"/>
    <s v="-"/>
    <s v="-"/>
    <s v="-"/>
    <s v="06-10-2020"/>
    <s v="10"/>
    <s v="2020"/>
    <x v="24"/>
  </r>
  <r>
    <s v="TKT303469"/>
    <x v="9"/>
    <s v="13-04-2022 21:43:15"/>
    <s v="Technical"/>
    <s v="Hardware Issue"/>
    <s v="CUST57794"/>
    <s v="Resolved"/>
    <d v="2022-06-04T00:00:00"/>
    <d v="1899-12-30T21:43:00"/>
    <s v="13-04-2022"/>
    <d v="1899-12-30T21:43:15"/>
    <s v="-"/>
    <s v="-"/>
    <s v="04-06-2022"/>
    <s v="06"/>
    <s v="2022"/>
    <x v="24"/>
  </r>
  <r>
    <s v="TKT336307"/>
    <x v="1"/>
    <s v="-"/>
    <s v="Billing"/>
    <s v="Refund Request"/>
    <s v="CUST11932"/>
    <s v="Open"/>
    <d v="2024-12-07T00:00:00"/>
    <d v="1899-12-30T10:57:00"/>
    <s v="-"/>
    <s v="-"/>
    <s v="-"/>
    <s v="-"/>
    <s v="07-12-2024"/>
    <s v="12"/>
    <s v="2024"/>
    <x v="24"/>
  </r>
  <r>
    <s v="TKT125639"/>
    <x v="2"/>
    <s v="-"/>
    <s v="Billing"/>
    <s v="Overcharge"/>
    <s v="CUST50839"/>
    <s v="Open"/>
    <s v="26-10-2024"/>
    <d v="1899-12-30T02:35:52"/>
    <s v="-"/>
    <s v="-"/>
    <s v="-"/>
    <s v="-"/>
    <s v="26-10-2024"/>
    <s v="10"/>
    <s v="2024"/>
    <x v="24"/>
  </r>
  <r>
    <s v="TKT972323"/>
    <x v="14"/>
    <s v="-"/>
    <s v="Service"/>
    <s v="Slow Service"/>
    <s v="CUST52119"/>
    <s v="In Progress"/>
    <d v="2020-01-06T00:00:00"/>
    <d v="1899-12-30T23:56:00"/>
    <s v="-"/>
    <s v="-"/>
    <s v="-"/>
    <s v="-"/>
    <s v="06-01-2020"/>
    <s v="01"/>
    <s v="2020"/>
    <x v="24"/>
  </r>
  <r>
    <s v="TKT351793"/>
    <x v="34"/>
    <s v="-"/>
    <s v="Technical"/>
    <s v="Hardware Issue"/>
    <s v="CUST32558"/>
    <s v="In Progress"/>
    <d v="2022-03-01T00:00:00"/>
    <d v="1899-12-30T19:19:00"/>
    <s v="-"/>
    <s v="-"/>
    <s v="-"/>
    <s v="-"/>
    <s v="01-03-2022"/>
    <s v="03"/>
    <s v="2022"/>
    <x v="24"/>
  </r>
  <r>
    <s v="TKT876030"/>
    <x v="19"/>
    <s v="26-06-2024 13:25:30"/>
    <s v="Billing"/>
    <s v="Payment Failure"/>
    <s v="CUST94806"/>
    <s v="Resolved"/>
    <s v="23-06-2024"/>
    <d v="1899-12-30T13:25:30"/>
    <s v="26-06-2024"/>
    <d v="1899-12-30T13:25:30"/>
    <s v="-"/>
    <s v="-"/>
    <s v="23-06-2024"/>
    <s v="06"/>
    <s v="2024"/>
    <x v="24"/>
  </r>
  <r>
    <s v="TKT508076"/>
    <x v="6"/>
    <s v="-"/>
    <s v="Service"/>
    <s v="Service Outage"/>
    <s v="CUST60822"/>
    <s v="In Progress"/>
    <s v="13-08-2021"/>
    <d v="1899-12-30T20:41:38"/>
    <s v="-"/>
    <s v="-"/>
    <s v="-"/>
    <s v="-"/>
    <s v="13-08-2021"/>
    <s v="08"/>
    <s v="2021"/>
    <x v="24"/>
  </r>
  <r>
    <s v="TKT185539"/>
    <x v="32"/>
    <s v="15-01-2022 22:31:04"/>
    <s v="Technical"/>
    <s v="Software Bug"/>
    <s v="CUST93226"/>
    <s v="Resolved"/>
    <d v="2022-12-01T00:00:00"/>
    <d v="1899-12-30T22:31:00"/>
    <s v="15-01-2022"/>
    <d v="1899-12-30T22:31:04"/>
    <s v="-"/>
    <s v="-"/>
    <s v="01-12-2022"/>
    <s v="12"/>
    <s v="2022"/>
    <x v="24"/>
  </r>
  <r>
    <s v="TKT308823"/>
    <x v="10"/>
    <d v="2022-02-10T12:10:00"/>
    <s v="Account"/>
    <s v="Password Reset"/>
    <s v="CUST12565"/>
    <s v="Resolved"/>
    <s v="30-09-2022"/>
    <d v="1899-12-30T12:10:20"/>
    <d v="2022-02-10T00:00:00"/>
    <d v="1899-12-30T12:10:00"/>
    <s v="-"/>
    <s v="-"/>
    <s v="30-09-2022"/>
    <s v="09"/>
    <s v="2022"/>
    <x v="24"/>
  </r>
  <r>
    <s v="TKT788599"/>
    <x v="2"/>
    <s v="-"/>
    <s v="Billing"/>
    <s v="Overcharge"/>
    <s v="CUST11920"/>
    <s v="In Progress"/>
    <s v="24-01-2024"/>
    <d v="1899-12-30T06:28:35"/>
    <s v="-"/>
    <s v="-"/>
    <s v="-"/>
    <s v="-"/>
    <s v="24-01-2024"/>
    <s v="01"/>
    <s v="2024"/>
    <x v="24"/>
  </r>
  <r>
    <s v="TKT803129"/>
    <x v="28"/>
    <s v="25-03-2024 10:14:11"/>
    <s v="Billing"/>
    <s v="Payment Failure"/>
    <s v="CUST94782"/>
    <s v="Resolved"/>
    <s v="15-03-2024"/>
    <d v="1899-12-30T10:14:11"/>
    <s v="25-03-2024"/>
    <d v="1899-12-30T10:14:11"/>
    <s v="-"/>
    <s v="-"/>
    <s v="15-03-2024"/>
    <s v="03"/>
    <s v="2024"/>
    <x v="24"/>
  </r>
  <r>
    <s v="TKT285517"/>
    <x v="28"/>
    <d v="2022-11-10T21:14:00"/>
    <s v="Billing"/>
    <s v="Payment Failure"/>
    <s v="CUST29261"/>
    <s v="Resolved"/>
    <d v="2022-12-09T00:00:00"/>
    <d v="1899-12-30T21:14:00"/>
    <d v="2022-11-10T00:00:00"/>
    <d v="1899-12-30T21:14:00"/>
    <s v="-"/>
    <s v="-"/>
    <s v="09-12-2022"/>
    <s v="12"/>
    <s v="2022"/>
    <x v="24"/>
  </r>
  <r>
    <s v="TKT210675"/>
    <x v="4"/>
    <s v="-"/>
    <s v="Account"/>
    <s v="Password Reset"/>
    <s v="CUST76764"/>
    <s v="In Progress"/>
    <d v="2020-08-01T00:00:00"/>
    <d v="1899-12-30T20:57:00"/>
    <s v="-"/>
    <s v="-"/>
    <s v="-"/>
    <s v="-"/>
    <s v="01-08-2020"/>
    <s v="08"/>
    <s v="2020"/>
    <x v="24"/>
  </r>
  <r>
    <s v="TKT456906"/>
    <x v="6"/>
    <s v="-"/>
    <s v="Service"/>
    <s v="Service Outage"/>
    <s v="CUST56991"/>
    <s v="Open"/>
    <s v="14-09-2022"/>
    <d v="1899-12-30T09:14:48"/>
    <s v="-"/>
    <s v="-"/>
    <s v="-"/>
    <s v="-"/>
    <s v="14-09-2022"/>
    <s v="09"/>
    <s v="2022"/>
    <x v="24"/>
  </r>
  <r>
    <s v="TKT304660"/>
    <x v="31"/>
    <s v="-"/>
    <s v="Billing"/>
    <s v="Refund Request"/>
    <s v="CUST26905"/>
    <s v="Open"/>
    <s v="30-01-2022"/>
    <d v="1899-12-30T00:05:15"/>
    <s v="-"/>
    <s v="-"/>
    <s v="-"/>
    <s v="-"/>
    <s v="30-01-2022"/>
    <s v="01"/>
    <s v="2022"/>
    <x v="24"/>
  </r>
  <r>
    <s v="TKT782772"/>
    <x v="14"/>
    <s v="-"/>
    <s v="Service"/>
    <s v="Slow Service"/>
    <s v="CUST40465"/>
    <s v="Open"/>
    <s v="29-10-2021"/>
    <d v="1899-12-30T18:40:28"/>
    <s v="-"/>
    <s v="-"/>
    <s v="-"/>
    <s v="-"/>
    <s v="29-10-2021"/>
    <s v="10"/>
    <s v="2021"/>
    <x v="24"/>
  </r>
  <r>
    <s v="TKT616408"/>
    <x v="15"/>
    <s v="-"/>
    <s v="Account"/>
    <s v="Account Suspension"/>
    <s v="CUST66448"/>
    <s v="In Progress"/>
    <d v="2024-04-05T00:00:00"/>
    <d v="1899-12-30T17:12:00"/>
    <s v="-"/>
    <s v="-"/>
    <s v="-"/>
    <s v="-"/>
    <s v="05-04-2024"/>
    <s v="04"/>
    <s v="2024"/>
    <x v="24"/>
  </r>
  <r>
    <s v="TKT165712"/>
    <x v="31"/>
    <s v="-"/>
    <s v="Billing"/>
    <s v="Refund Request"/>
    <s v="CUST31255"/>
    <s v="In Progress"/>
    <d v="2023-04-09T00:00:00"/>
    <d v="1899-12-30T13:13:00"/>
    <s v="-"/>
    <s v="-"/>
    <s v="-"/>
    <s v="-"/>
    <s v="09-04-2023"/>
    <s v="04"/>
    <s v="2023"/>
    <x v="24"/>
  </r>
  <r>
    <s v="TKT893480"/>
    <x v="10"/>
    <s v="23-02-2020 22:26:15"/>
    <s v="Account"/>
    <s v="Password Reset"/>
    <s v="CUST60721"/>
    <s v="Resolved"/>
    <d v="2020-01-02T00:00:00"/>
    <d v="1899-12-30T22:26:00"/>
    <s v="23-02-2020"/>
    <d v="1899-12-30T22:26:15"/>
    <s v="-"/>
    <s v="-"/>
    <s v="02-01-2020"/>
    <s v="01"/>
    <s v="2020"/>
    <x v="24"/>
  </r>
  <r>
    <s v="TKT575276"/>
    <x v="21"/>
    <s v="-"/>
    <s v="Technical"/>
    <s v="Network Problem"/>
    <s v="CUST12207"/>
    <s v="In Progress"/>
    <d v="2020-10-05T00:00:00"/>
    <d v="1899-12-30T02:10:00"/>
    <s v="-"/>
    <s v="-"/>
    <s v="-"/>
    <s v="-"/>
    <s v="05-10-2020"/>
    <s v="10"/>
    <s v="2020"/>
    <x v="24"/>
  </r>
  <r>
    <s v="TKT958774"/>
    <x v="26"/>
    <s v="-"/>
    <s v="Technical"/>
    <s v="Software Bug"/>
    <s v="CUST63823"/>
    <s v="In Progress"/>
    <s v="24-03-2023"/>
    <d v="1899-12-30T19:28:38"/>
    <s v="-"/>
    <s v="-"/>
    <s v="-"/>
    <s v="-"/>
    <s v="24-03-2023"/>
    <s v="03"/>
    <s v="2023"/>
    <x v="24"/>
  </r>
  <r>
    <s v="TKT611013"/>
    <x v="0"/>
    <s v="-"/>
    <s v="Service"/>
    <s v="Service Outage"/>
    <s v="CUST40314"/>
    <s v="Open"/>
    <s v="18-10-2020"/>
    <d v="1899-12-30T05:08:03"/>
    <s v="-"/>
    <s v="-"/>
    <s v="-"/>
    <s v="-"/>
    <s v="18-10-2020"/>
    <s v="10"/>
    <s v="2020"/>
    <x v="24"/>
  </r>
  <r>
    <s v="TKT488029"/>
    <x v="19"/>
    <s v="-"/>
    <s v="Billing"/>
    <s v="Payment Failure"/>
    <s v="CUST54437"/>
    <s v="Open"/>
    <s v="26-09-2020"/>
    <d v="1899-12-30T09:04:34"/>
    <s v="-"/>
    <s v="-"/>
    <s v="-"/>
    <s v="-"/>
    <s v="26-09-2020"/>
    <s v="09"/>
    <s v="2020"/>
    <x v="24"/>
  </r>
  <r>
    <s v="TKT583193"/>
    <x v="32"/>
    <s v="20-02-2023 13:18:30"/>
    <s v="Technical"/>
    <s v="Software Bug"/>
    <s v="CUST29683"/>
    <s v="Resolved"/>
    <s v="16-02-2023"/>
    <d v="1899-12-30T13:18:30"/>
    <s v="20-02-2023"/>
    <d v="1899-12-30T13:18:30"/>
    <s v="-"/>
    <s v="-"/>
    <s v="16-02-2023"/>
    <s v="02"/>
    <s v="2023"/>
    <x v="24"/>
  </r>
  <r>
    <s v="TKT330387"/>
    <x v="25"/>
    <s v="-"/>
    <s v="Service"/>
    <s v="Slow Service"/>
    <s v="CUST14375"/>
    <s v="In Progress"/>
    <d v="2022-04-06T00:00:00"/>
    <d v="1899-12-30T14:02:00"/>
    <s v="-"/>
    <s v="-"/>
    <s v="-"/>
    <s v="-"/>
    <s v="06-04-2022"/>
    <s v="04"/>
    <s v="2022"/>
    <x v="24"/>
  </r>
  <r>
    <s v="TKT575862"/>
    <x v="28"/>
    <s v="-"/>
    <s v="Billing"/>
    <s v="Payment Failure"/>
    <s v="CUST80303"/>
    <s v="In Progress"/>
    <s v="22-11-2022"/>
    <d v="1899-12-30T21:40:31"/>
    <s v="-"/>
    <s v="-"/>
    <s v="-"/>
    <s v="-"/>
    <s v="22-11-2022"/>
    <s v="11"/>
    <s v="2022"/>
    <x v="24"/>
  </r>
  <r>
    <s v="TKT221425"/>
    <x v="28"/>
    <s v="-"/>
    <s v="Billing"/>
    <s v="Payment Failure"/>
    <s v="CUST44794"/>
    <s v="In Progress"/>
    <s v="30-07-2021"/>
    <d v="1899-12-30T13:12:08"/>
    <s v="-"/>
    <s v="-"/>
    <s v="-"/>
    <s v="-"/>
    <s v="30-07-2021"/>
    <s v="07"/>
    <s v="2021"/>
    <x v="24"/>
  </r>
  <r>
    <s v="TKT571536"/>
    <x v="29"/>
    <s v="27-06-2022 03:28:30"/>
    <s v="Service"/>
    <s v="Service Upgrade"/>
    <s v="CUST28011"/>
    <s v="Resolved"/>
    <s v="21-06-2022"/>
    <d v="1899-12-30T03:28:30"/>
    <s v="27-06-2022"/>
    <d v="1899-12-30T03:28:30"/>
    <s v="-"/>
    <s v="-"/>
    <s v="21-06-2022"/>
    <s v="06"/>
    <s v="2022"/>
    <x v="24"/>
  </r>
  <r>
    <s v="TKT935964"/>
    <x v="10"/>
    <s v="-"/>
    <s v="Account"/>
    <s v="Password Reset"/>
    <s v="CUST26503"/>
    <s v="In Progress"/>
    <d v="2023-01-11T00:00:00"/>
    <d v="1899-12-30T04:03:00"/>
    <s v="-"/>
    <s v="-"/>
    <s v="-"/>
    <s v="-"/>
    <s v="11-01-2023"/>
    <s v="01"/>
    <s v="2023"/>
    <x v="24"/>
  </r>
  <r>
    <s v="TKT311003"/>
    <x v="21"/>
    <s v="-"/>
    <s v="Technical"/>
    <s v="Network Problem"/>
    <s v="CUST97315"/>
    <s v="Open"/>
    <s v="30-06-2023"/>
    <d v="1899-12-30T17:01:57"/>
    <s v="-"/>
    <s v="-"/>
    <s v="-"/>
    <s v="-"/>
    <s v="30-06-2023"/>
    <s v="06"/>
    <s v="2023"/>
    <x v="24"/>
  </r>
  <r>
    <s v="TKT358448"/>
    <x v="8"/>
    <s v="20-05-2023 06:26:56"/>
    <s v="Technical"/>
    <s v="Network Problem"/>
    <s v="CUST60940"/>
    <s v="Resolved"/>
    <s v="16-05-2023"/>
    <d v="1899-12-30T06:26:56"/>
    <s v="20-05-2023"/>
    <d v="1899-12-30T06:26:56"/>
    <s v="-"/>
    <s v="-"/>
    <s v="16-05-2023"/>
    <s v="05"/>
    <s v="2023"/>
    <x v="24"/>
  </r>
  <r>
    <s v="TKT342417"/>
    <x v="0"/>
    <s v="-"/>
    <s v="Service"/>
    <s v="Service Outage"/>
    <s v="CUST47823"/>
    <s v="In Progress"/>
    <d v="2022-02-06T00:00:00"/>
    <d v="1899-12-30T12:49:00"/>
    <s v="-"/>
    <s v="-"/>
    <s v="-"/>
    <s v="-"/>
    <s v="06-02-2022"/>
    <s v="02"/>
    <s v="2022"/>
    <x v="24"/>
  </r>
  <r>
    <s v="TKT659692"/>
    <x v="16"/>
    <s v="19-10-2020 17:27:58"/>
    <s v="Account"/>
    <s v="Login Issue"/>
    <s v="CUST59662"/>
    <s v="Resolved"/>
    <s v="30-09-2020"/>
    <d v="1899-12-30T17:27:58"/>
    <s v="19-10-2020"/>
    <d v="1899-12-30T17:27:58"/>
    <s v="-"/>
    <s v="-"/>
    <s v="30-09-2020"/>
    <s v="09"/>
    <s v="2020"/>
    <x v="24"/>
  </r>
  <r>
    <s v="TKT545817"/>
    <x v="1"/>
    <s v="-"/>
    <s v="Billing"/>
    <s v="Refund Request"/>
    <s v="CUST39477"/>
    <s v="In Progress"/>
    <s v="18-03-2022"/>
    <d v="1899-12-30T13:05:23"/>
    <s v="-"/>
    <s v="-"/>
    <s v="-"/>
    <s v="-"/>
    <s v="18-03-2022"/>
    <s v="03"/>
    <s v="2022"/>
    <x v="24"/>
  </r>
  <r>
    <s v="TKT614882"/>
    <x v="25"/>
    <s v="-"/>
    <s v="Service"/>
    <s v="Slow Service"/>
    <s v="CUST15888"/>
    <s v="In Progress"/>
    <d v="2021-10-05T00:00:00"/>
    <d v="1899-12-30T12:03:00"/>
    <s v="-"/>
    <s v="-"/>
    <s v="-"/>
    <s v="-"/>
    <s v="05-10-2021"/>
    <s v="10"/>
    <s v="2021"/>
    <x v="24"/>
  </r>
  <r>
    <s v="TKT551824"/>
    <x v="14"/>
    <s v="-"/>
    <s v="Service"/>
    <s v="Slow Service"/>
    <s v="CUST72447"/>
    <s v="In Progress"/>
    <d v="2020-06-07T00:00:00"/>
    <d v="1899-12-30T21:31:00"/>
    <s v="-"/>
    <s v="-"/>
    <s v="-"/>
    <s v="-"/>
    <s v="07-06-2020"/>
    <s v="06"/>
    <s v="2020"/>
    <x v="24"/>
  </r>
  <r>
    <s v="TKT948120"/>
    <x v="7"/>
    <s v="-"/>
    <s v="Technical"/>
    <s v="Software Bug"/>
    <s v="CUST48758"/>
    <s v="In Progress"/>
    <d v="2022-08-12T00:00:00"/>
    <d v="1899-12-30T09:58:00"/>
    <s v="-"/>
    <s v="-"/>
    <s v="-"/>
    <s v="-"/>
    <s v="12-08-2022"/>
    <s v="08"/>
    <s v="2022"/>
    <x v="24"/>
  </r>
  <r>
    <s v="TKT599987"/>
    <x v="7"/>
    <s v="-"/>
    <s v="Technical"/>
    <s v="Software Bug"/>
    <s v="CUST47642"/>
    <s v="In Progress"/>
    <s v="27-11-2024"/>
    <d v="1899-12-30T07:12:44"/>
    <s v="-"/>
    <s v="-"/>
    <s v="-"/>
    <s v="-"/>
    <s v="27-11-2024"/>
    <s v="11"/>
    <s v="2024"/>
    <x v="24"/>
  </r>
  <r>
    <s v="TKT635217"/>
    <x v="0"/>
    <s v="-"/>
    <s v="Service"/>
    <s v="Service Outage"/>
    <s v="CUST96263"/>
    <s v="Open"/>
    <d v="2023-05-01T00:00:00"/>
    <d v="1899-12-30T17:07:00"/>
    <s v="-"/>
    <s v="-"/>
    <s v="-"/>
    <s v="-"/>
    <s v="01-05-2023"/>
    <s v="05"/>
    <s v="2023"/>
    <x v="24"/>
  </r>
  <r>
    <s v="TKT933704"/>
    <x v="34"/>
    <s v="24-11-2024 05:11:07"/>
    <s v="Technical"/>
    <s v="Hardware Issue"/>
    <s v="CUST30021"/>
    <s v="Resolved"/>
    <d v="2024-05-11T00:00:00"/>
    <d v="1899-12-30T05:11:00"/>
    <s v="24-11-2024"/>
    <d v="1899-12-30T05:11:07"/>
    <s v="-"/>
    <s v="-"/>
    <s v="11-05-2024"/>
    <s v="05"/>
    <s v="2024"/>
    <x v="24"/>
  </r>
  <r>
    <s v="TKT396998"/>
    <x v="14"/>
    <d v="2020-11-11T15:24:00"/>
    <s v="Service"/>
    <s v="Slow Service"/>
    <s v="CUST77439"/>
    <s v="Resolved"/>
    <s v="25-10-2020"/>
    <d v="1899-12-30T15:24:26"/>
    <d v="2020-11-11T00:00:00"/>
    <d v="1899-12-30T15:24:00"/>
    <s v="-"/>
    <s v="-"/>
    <s v="25-10-2020"/>
    <s v="10"/>
    <s v="2020"/>
    <x v="24"/>
  </r>
  <r>
    <s v="TKT280193"/>
    <x v="31"/>
    <d v="2022-06-10T19:21:00"/>
    <s v="Billing"/>
    <s v="Refund Request"/>
    <s v="CUST74317"/>
    <s v="Resolved"/>
    <d v="2022-11-09T00:00:00"/>
    <d v="1899-12-30T19:21:00"/>
    <d v="2022-06-10T00:00:00"/>
    <d v="1899-12-30T19:21:00"/>
    <s v="-"/>
    <s v="-"/>
    <s v="09-11-2022"/>
    <s v="11"/>
    <s v="2022"/>
    <x v="24"/>
  </r>
  <r>
    <s v="TKT375016"/>
    <x v="28"/>
    <d v="2024-07-12T13:29:00"/>
    <s v="Billing"/>
    <s v="Payment Failure"/>
    <s v="CUST91612"/>
    <s v="Resolved"/>
    <s v="27-11-2024"/>
    <d v="1899-12-30T13:29:51"/>
    <d v="2024-07-12T00:00:00"/>
    <d v="1899-12-30T13:29:00"/>
    <s v="-"/>
    <s v="-"/>
    <s v="27-11-2024"/>
    <s v="11"/>
    <s v="2024"/>
    <x v="24"/>
  </r>
  <r>
    <s v="TKT295975"/>
    <x v="11"/>
    <s v="-"/>
    <s v="Billing"/>
    <s v="Overcharge"/>
    <s v="CUST50517"/>
    <s v="Open"/>
    <d v="2022-09-04T00:00:00"/>
    <d v="1899-12-30T06:24:00"/>
    <s v="-"/>
    <s v="-"/>
    <s v="-"/>
    <s v="-"/>
    <s v="04-09-2022"/>
    <s v="09"/>
    <s v="2022"/>
    <x v="24"/>
  </r>
  <r>
    <s v="TKT876923"/>
    <x v="31"/>
    <s v="-"/>
    <s v="Billing"/>
    <s v="Refund Request"/>
    <s v="CUST45861"/>
    <s v="In Progress"/>
    <s v="30-05-2020"/>
    <d v="1899-12-30T11:47:20"/>
    <s v="-"/>
    <s v="-"/>
    <s v="-"/>
    <s v="-"/>
    <s v="30-05-2020"/>
    <s v="05"/>
    <s v="2020"/>
    <x v="24"/>
  </r>
  <r>
    <s v="TKT386989"/>
    <x v="25"/>
    <d v="2024-01-06T09:44:00"/>
    <s v="Service"/>
    <s v="Slow Service"/>
    <s v="CUST88489"/>
    <s v="Resolved"/>
    <s v="31-05-2024"/>
    <d v="1899-12-30T09:44:23"/>
    <d v="2024-01-06T00:00:00"/>
    <d v="1899-12-30T09:44:00"/>
    <s v="-"/>
    <s v="-"/>
    <s v="31-05-2024"/>
    <s v="05"/>
    <s v="2024"/>
    <x v="24"/>
  </r>
  <r>
    <s v="TKT564427"/>
    <x v="21"/>
    <s v="-"/>
    <s v="Technical"/>
    <s v="Network Problem"/>
    <s v="CUST88444"/>
    <s v="In Progress"/>
    <d v="2020-05-09T00:00:00"/>
    <d v="1899-12-30T09:44:00"/>
    <s v="-"/>
    <s v="-"/>
    <s v="-"/>
    <s v="-"/>
    <s v="09-05-2020"/>
    <s v="05"/>
    <s v="2020"/>
    <x v="24"/>
  </r>
  <r>
    <s v="TKT530627"/>
    <x v="14"/>
    <s v="-"/>
    <s v="Service"/>
    <s v="Slow Service"/>
    <s v="CUST70230"/>
    <s v="In Progress"/>
    <s v="24-10-2024"/>
    <d v="1899-12-30T18:17:26"/>
    <s v="-"/>
    <s v="-"/>
    <s v="-"/>
    <s v="-"/>
    <s v="24-10-2024"/>
    <s v="10"/>
    <s v="2024"/>
    <x v="24"/>
  </r>
  <r>
    <s v="TKT301494"/>
    <x v="4"/>
    <s v="-"/>
    <s v="Account"/>
    <s v="Password Reset"/>
    <s v="CUST31966"/>
    <s v="In Progress"/>
    <s v="24-01-2022"/>
    <d v="1899-12-30T20:56:25"/>
    <s v="-"/>
    <s v="-"/>
    <s v="-"/>
    <s v="-"/>
    <s v="24-01-2022"/>
    <s v="01"/>
    <s v="2022"/>
    <x v="24"/>
  </r>
  <r>
    <s v="TKT871263"/>
    <x v="14"/>
    <s v="-"/>
    <s v="Service"/>
    <s v="Slow Service"/>
    <s v="CUST48513"/>
    <s v="In Progress"/>
    <d v="2024-12-05T00:00:00"/>
    <d v="1899-12-30T07:51:00"/>
    <s v="-"/>
    <s v="-"/>
    <s v="-"/>
    <s v="-"/>
    <s v="05-12-2024"/>
    <s v="12"/>
    <s v="2024"/>
    <x v="24"/>
  </r>
  <r>
    <s v="TKT922288"/>
    <x v="0"/>
    <s v="29-08-2021 11:19:53"/>
    <s v="Service"/>
    <s v="Service Outage"/>
    <s v="CUST50533"/>
    <s v="Resolved"/>
    <s v="16-08-2021"/>
    <d v="1899-12-30T11:19:53"/>
    <s v="29-08-2021"/>
    <d v="1899-12-30T11:19:53"/>
    <s v="-"/>
    <s v="-"/>
    <s v="16-08-2021"/>
    <s v="08"/>
    <s v="2021"/>
    <x v="24"/>
  </r>
  <r>
    <s v="TKT447922"/>
    <x v="1"/>
    <s v="-"/>
    <s v="Billing"/>
    <s v="Refund Request"/>
    <s v="CUST60363"/>
    <s v="In Progress"/>
    <d v="2021-02-02T00:00:00"/>
    <d v="1899-12-30T20:06:00"/>
    <s v="-"/>
    <s v="-"/>
    <s v="-"/>
    <s v="-"/>
    <s v="02-02-2021"/>
    <s v="02"/>
    <s v="2021"/>
    <x v="24"/>
  </r>
  <r>
    <s v="TKT866266"/>
    <x v="14"/>
    <s v="-"/>
    <s v="Service"/>
    <s v="Slow Service"/>
    <s v="CUST17580"/>
    <s v="Open"/>
    <d v="2023-03-08T00:00:00"/>
    <d v="1899-12-30T16:49:00"/>
    <s v="-"/>
    <s v="-"/>
    <s v="-"/>
    <s v="-"/>
    <s v="08-03-2023"/>
    <s v="03"/>
    <s v="2023"/>
    <x v="24"/>
  </r>
  <r>
    <s v="TKT787392"/>
    <x v="18"/>
    <d v="2022-06-03T21:49:00"/>
    <s v="Account"/>
    <s v="Password Reset"/>
    <s v="CUST44812"/>
    <s v="Resolved"/>
    <s v="25-02-2022"/>
    <d v="1899-12-30T21:49:44"/>
    <d v="2022-06-03T00:00:00"/>
    <d v="1899-12-30T21:49:00"/>
    <s v="-"/>
    <s v="-"/>
    <s v="25-02-2022"/>
    <s v="02"/>
    <s v="2022"/>
    <x v="24"/>
  </r>
  <r>
    <s v="TKT191647"/>
    <x v="9"/>
    <s v="-"/>
    <s v="Technical"/>
    <s v="Hardware Issue"/>
    <s v="CUST49664"/>
    <s v="Open"/>
    <d v="2022-04-08T00:00:00"/>
    <d v="1899-12-30T21:23:00"/>
    <s v="-"/>
    <s v="-"/>
    <s v="-"/>
    <s v="-"/>
    <s v="08-04-2022"/>
    <s v="04"/>
    <s v="2022"/>
    <x v="24"/>
  </r>
  <r>
    <s v="TKT940423"/>
    <x v="34"/>
    <s v="-"/>
    <s v="Technical"/>
    <s v="Hardware Issue"/>
    <s v="CUST31292"/>
    <s v="In Progress"/>
    <s v="24-03-2023"/>
    <d v="1899-12-30T14:18:59"/>
    <s v="-"/>
    <s v="-"/>
    <s v="-"/>
    <s v="-"/>
    <s v="24-03-2023"/>
    <s v="03"/>
    <s v="2023"/>
    <x v="24"/>
  </r>
  <r>
    <s v="TKT327405"/>
    <x v="32"/>
    <s v="-"/>
    <s v="Technical"/>
    <s v="Software Bug"/>
    <s v="CUST74030"/>
    <s v="Open"/>
    <d v="2023-10-04T00:00:00"/>
    <d v="1899-12-30T15:53:00"/>
    <s v="-"/>
    <s v="-"/>
    <s v="-"/>
    <s v="-"/>
    <s v="04-10-2023"/>
    <s v="10"/>
    <s v="2023"/>
    <x v="24"/>
  </r>
  <r>
    <s v="TKT338408"/>
    <x v="0"/>
    <s v="-"/>
    <s v="Service"/>
    <s v="Service Outage"/>
    <s v="CUST31408"/>
    <s v="In Progress"/>
    <s v="19-12-2020"/>
    <d v="1899-12-30T20:32:27"/>
    <s v="-"/>
    <s v="-"/>
    <s v="-"/>
    <s v="-"/>
    <s v="19-12-2020"/>
    <s v="12"/>
    <s v="2020"/>
    <x v="24"/>
  </r>
  <r>
    <s v="TKT223095"/>
    <x v="27"/>
    <s v="31-03-2021 11:28:08"/>
    <s v="Account"/>
    <s v="Login Issue"/>
    <s v="CUST57594"/>
    <s v="Resolved"/>
    <d v="2021-12-03T00:00:00"/>
    <d v="1899-12-30T11:28:00"/>
    <s v="31-03-2021"/>
    <d v="1899-12-30T11:28:08"/>
    <s v="-"/>
    <s v="-"/>
    <s v="03-12-2021"/>
    <s v="12"/>
    <s v="2021"/>
    <x v="24"/>
  </r>
  <r>
    <s v="TKT693447"/>
    <x v="17"/>
    <s v="29-08-2020 01:24:14"/>
    <s v="Service"/>
    <s v="Slow Service"/>
    <s v="CUST46575"/>
    <s v="Resolved"/>
    <s v="13-08-2020"/>
    <d v="1899-12-30T01:24:14"/>
    <s v="29-08-2020"/>
    <d v="1899-12-30T01:24:14"/>
    <s v="-"/>
    <s v="-"/>
    <s v="13-08-2020"/>
    <s v="08"/>
    <s v="2020"/>
    <x v="24"/>
  </r>
  <r>
    <s v="TKT324080"/>
    <x v="9"/>
    <s v="-"/>
    <s v="Technical"/>
    <s v="Hardware Issue"/>
    <s v="CUST68602"/>
    <s v="In Progress"/>
    <s v="23-11-2022"/>
    <d v="1899-12-30T08:04:48"/>
    <s v="-"/>
    <s v="-"/>
    <s v="-"/>
    <s v="-"/>
    <s v="23-11-2022"/>
    <s v="11"/>
    <s v="2022"/>
    <x v="24"/>
  </r>
  <r>
    <s v="TKT103725"/>
    <x v="15"/>
    <s v="-"/>
    <s v="Account"/>
    <s v="Account Suspension"/>
    <s v="CUST72879"/>
    <s v="Open"/>
    <s v="23-11-2023"/>
    <d v="1899-12-30T23:14:25"/>
    <s v="-"/>
    <s v="-"/>
    <s v="-"/>
    <s v="-"/>
    <s v="23-11-2023"/>
    <s v="11"/>
    <s v="2023"/>
    <x v="24"/>
  </r>
  <r>
    <s v="TKT923279"/>
    <x v="26"/>
    <s v="-"/>
    <s v="Technical"/>
    <s v="Software Bug"/>
    <s v="CUST69614"/>
    <s v="In Progress"/>
    <d v="2020-12-11T00:00:00"/>
    <d v="1899-12-30T03:49:00"/>
    <s v="-"/>
    <s v="-"/>
    <s v="-"/>
    <s v="-"/>
    <s v="11-12-2020"/>
    <s v="12"/>
    <s v="2020"/>
    <x v="24"/>
  </r>
  <r>
    <s v="TKT805370"/>
    <x v="1"/>
    <s v="-"/>
    <s v="Billing"/>
    <s v="Refund Request"/>
    <s v="CUST71690"/>
    <s v="In Progress"/>
    <d v="2020-12-07T00:00:00"/>
    <d v="1899-12-30T02:45:00"/>
    <s v="-"/>
    <s v="-"/>
    <s v="-"/>
    <s v="-"/>
    <s v="07-12-2020"/>
    <s v="12"/>
    <s v="2020"/>
    <x v="24"/>
  </r>
  <r>
    <s v="TKT463845"/>
    <x v="32"/>
    <s v="-"/>
    <s v="Technical"/>
    <s v="Software Bug"/>
    <s v="CUST36668"/>
    <s v="In Progress"/>
    <d v="2021-09-04T00:00:00"/>
    <d v="1899-12-30T17:26:00"/>
    <s v="-"/>
    <s v="-"/>
    <s v="-"/>
    <s v="-"/>
    <s v="04-09-2021"/>
    <s v="09"/>
    <s v="2021"/>
    <x v="24"/>
  </r>
  <r>
    <s v="TKT505120"/>
    <x v="5"/>
    <s v="-"/>
    <s v="Technical"/>
    <s v="Hardware Issue"/>
    <s v="CUST66013"/>
    <s v="In Progress"/>
    <d v="2021-07-02T00:00:00"/>
    <d v="1899-12-30T08:50:00"/>
    <s v="-"/>
    <s v="-"/>
    <s v="-"/>
    <s v="-"/>
    <s v="02-07-2021"/>
    <s v="07"/>
    <s v="2021"/>
    <x v="24"/>
  </r>
  <r>
    <s v="TKT978616"/>
    <x v="25"/>
    <s v="15-08-2022 17:37:36"/>
    <s v="Service"/>
    <s v="Slow Service"/>
    <s v="CUST92417"/>
    <s v="Resolved"/>
    <d v="2022-02-08T00:00:00"/>
    <d v="1899-12-30T17:37:00"/>
    <s v="15-08-2022"/>
    <d v="1899-12-30T17:37:36"/>
    <s v="-"/>
    <s v="-"/>
    <s v="08-02-2022"/>
    <s v="02"/>
    <s v="2022"/>
    <x v="24"/>
  </r>
  <r>
    <s v="TKT760983"/>
    <x v="1"/>
    <s v="-"/>
    <s v="Billing"/>
    <s v="Refund Request"/>
    <s v="CUST93713"/>
    <s v="Open"/>
    <d v="2021-08-03T00:00:00"/>
    <d v="1899-12-30T01:33:00"/>
    <s v="-"/>
    <s v="-"/>
    <s v="-"/>
    <s v="-"/>
    <s v="03-08-2021"/>
    <s v="08"/>
    <s v="2021"/>
    <x v="24"/>
  </r>
  <r>
    <s v="TKT248762"/>
    <x v="6"/>
    <s v="-"/>
    <s v="Service"/>
    <s v="Service Outage"/>
    <s v="CUST81970"/>
    <s v="In Progress"/>
    <s v="22-01-2021"/>
    <d v="1899-12-30T20:55:35"/>
    <s v="-"/>
    <s v="-"/>
    <s v="-"/>
    <s v="-"/>
    <s v="22-01-2021"/>
    <s v="01"/>
    <s v="2021"/>
    <x v="24"/>
  </r>
  <r>
    <s v="TKT322704"/>
    <x v="8"/>
    <d v="2023-01-10T04:43:00"/>
    <s v="Technical"/>
    <s v="Network Problem"/>
    <s v="CUST29252"/>
    <s v="Resolved"/>
    <s v="27-09-2023"/>
    <d v="1899-12-30T04:43:21"/>
    <d v="2023-01-10T00:00:00"/>
    <d v="1899-12-30T04:43:00"/>
    <s v="-"/>
    <s v="-"/>
    <s v="27-09-2023"/>
    <s v="09"/>
    <s v="2023"/>
    <x v="24"/>
  </r>
  <r>
    <s v="TKT372974"/>
    <x v="32"/>
    <s v="-"/>
    <s v="Technical"/>
    <s v="Software Bug"/>
    <s v="CUST45178"/>
    <s v="In Progress"/>
    <s v="17-04-2020"/>
    <d v="1899-12-30T09:54:01"/>
    <s v="-"/>
    <s v="-"/>
    <s v="-"/>
    <s v="-"/>
    <s v="17-04-2020"/>
    <s v="04"/>
    <s v="2020"/>
    <x v="24"/>
  </r>
  <r>
    <s v="TKT725415"/>
    <x v="17"/>
    <s v="-"/>
    <s v="Service"/>
    <s v="Slow Service"/>
    <s v="CUST65834"/>
    <s v="In Progress"/>
    <s v="15-12-2020"/>
    <d v="1899-12-30T10:34:06"/>
    <s v="-"/>
    <s v="-"/>
    <s v="-"/>
    <s v="-"/>
    <s v="15-12-2020"/>
    <s v="12"/>
    <s v="2020"/>
    <x v="24"/>
  </r>
  <r>
    <s v="TKT183589"/>
    <x v="21"/>
    <s v="25-08-2020 12:29:17"/>
    <s v="Technical"/>
    <s v="Network Problem"/>
    <s v="CUST49672"/>
    <s v="Resolved"/>
    <d v="2020-11-08T00:00:00"/>
    <d v="1899-12-30T12:29:00"/>
    <s v="25-08-2020"/>
    <d v="1899-12-30T12:29:17"/>
    <s v="-"/>
    <s v="-"/>
    <s v="08-11-2020"/>
    <s v="11"/>
    <s v="2020"/>
    <x v="24"/>
  </r>
  <r>
    <s v="TKT588486"/>
    <x v="17"/>
    <s v="-"/>
    <s v="Service"/>
    <s v="Slow Service"/>
    <s v="CUST42752"/>
    <s v="Open"/>
    <d v="2022-04-01T00:00:00"/>
    <d v="1899-12-30T18:14:00"/>
    <s v="-"/>
    <s v="-"/>
    <s v="-"/>
    <s v="-"/>
    <s v="01-04-2022"/>
    <s v="04"/>
    <s v="2022"/>
    <x v="24"/>
  </r>
  <r>
    <s v="TKT781159"/>
    <x v="16"/>
    <s v="-"/>
    <s v="Account"/>
    <s v="Login Issue"/>
    <s v="CUST64212"/>
    <s v="Open"/>
    <s v="16-03-2020"/>
    <d v="1899-12-30T22:58:56"/>
    <s v="-"/>
    <s v="-"/>
    <s v="-"/>
    <s v="-"/>
    <s v="16-03-2020"/>
    <s v="03"/>
    <s v="2020"/>
    <x v="24"/>
  </r>
  <r>
    <s v="TKT293720"/>
    <x v="33"/>
    <s v="-"/>
    <s v="Technical"/>
    <s v="Network Problem"/>
    <s v="CUST12114"/>
    <s v="In Progress"/>
    <s v="17-07-2023"/>
    <d v="1899-12-30T07:19:09"/>
    <s v="-"/>
    <s v="-"/>
    <s v="-"/>
    <s v="-"/>
    <s v="17-07-2023"/>
    <s v="07"/>
    <s v="2023"/>
    <x v="24"/>
  </r>
  <r>
    <s v="TKT499485"/>
    <x v="28"/>
    <s v="-"/>
    <s v="Billing"/>
    <s v="Payment Failure"/>
    <s v="CUST80769"/>
    <s v="In Progress"/>
    <s v="30-05-2021"/>
    <d v="1899-12-30T05:30:57"/>
    <s v="-"/>
    <s v="-"/>
    <s v="-"/>
    <s v="-"/>
    <s v="30-05-2021"/>
    <s v="05"/>
    <s v="2021"/>
    <x v="24"/>
  </r>
  <r>
    <s v="TKT632419"/>
    <x v="20"/>
    <s v="-"/>
    <s v="Billing"/>
    <s v="Payment Failure"/>
    <s v="CUST39966"/>
    <s v="Open"/>
    <s v="24-05-2023"/>
    <d v="1899-12-30T01:14:30"/>
    <s v="-"/>
    <s v="-"/>
    <s v="-"/>
    <s v="-"/>
    <s v="24-05-2023"/>
    <s v="05"/>
    <s v="2023"/>
    <x v="24"/>
  </r>
  <r>
    <s v="TKT819169"/>
    <x v="2"/>
    <s v="-"/>
    <s v="Billing"/>
    <s v="Overcharge"/>
    <s v="CUST61157"/>
    <s v="In Progress"/>
    <d v="2021-11-04T00:00:00"/>
    <d v="1899-12-30T18:53:00"/>
    <s v="-"/>
    <s v="-"/>
    <s v="-"/>
    <s v="-"/>
    <s v="04-11-2021"/>
    <s v="11"/>
    <s v="2021"/>
    <x v="24"/>
  </r>
  <r>
    <s v="TKT528851"/>
    <x v="9"/>
    <s v="-"/>
    <s v="Technical"/>
    <s v="Hardware Issue"/>
    <s v="CUST51877"/>
    <s v="In Progress"/>
    <d v="2022-08-11T00:00:00"/>
    <d v="1899-12-30T16:37:00"/>
    <s v="-"/>
    <s v="-"/>
    <s v="-"/>
    <s v="-"/>
    <s v="11-08-2022"/>
    <s v="08"/>
    <s v="2022"/>
    <x v="24"/>
  </r>
  <r>
    <s v="TKT838756"/>
    <x v="22"/>
    <d v="2020-05-04T02:19:00"/>
    <s v="Account"/>
    <s v="Login Issue"/>
    <s v="CUST59046"/>
    <s v="Resolved"/>
    <d v="2020-01-04T00:00:00"/>
    <d v="1899-12-30T02:19:00"/>
    <d v="2020-05-04T00:00:00"/>
    <d v="1899-12-30T02:19:00"/>
    <s v="-"/>
    <s v="-"/>
    <s v="04-01-2020"/>
    <s v="01"/>
    <s v="2020"/>
    <x v="24"/>
  </r>
  <r>
    <s v="TKT968831"/>
    <x v="8"/>
    <s v="-"/>
    <s v="Technical"/>
    <s v="Network Problem"/>
    <s v="CUST41274"/>
    <s v="Open"/>
    <d v="2024-11-05T00:00:00"/>
    <d v="1899-12-30T02:05:00"/>
    <s v="-"/>
    <s v="-"/>
    <s v="-"/>
    <s v="-"/>
    <s v="05-11-2024"/>
    <s v="11"/>
    <s v="2024"/>
    <x v="24"/>
  </r>
  <r>
    <s v="TKT948955"/>
    <x v="16"/>
    <s v="14-08-2024 08:06:50"/>
    <s v="Account"/>
    <s v="Login Issue"/>
    <s v="CUST27520"/>
    <s v="Resolved"/>
    <s v="27-07-2024"/>
    <d v="1899-12-30T08:06:50"/>
    <s v="14-08-2024"/>
    <d v="1899-12-30T08:06:50"/>
    <s v="-"/>
    <s v="-"/>
    <s v="27-07-2024"/>
    <s v="07"/>
    <s v="2024"/>
    <x v="24"/>
  </r>
  <r>
    <s v="TKT549509"/>
    <x v="22"/>
    <s v="-"/>
    <s v="Account"/>
    <s v="Login Issue"/>
    <s v="CUST33278"/>
    <s v="In Progress"/>
    <d v="2022-11-03T00:00:00"/>
    <d v="1899-12-30T14:30:00"/>
    <s v="-"/>
    <s v="-"/>
    <s v="-"/>
    <s v="-"/>
    <s v="03-11-2022"/>
    <s v="11"/>
    <s v="2022"/>
    <x v="24"/>
  </r>
  <r>
    <s v="TKT251016"/>
    <x v="32"/>
    <s v="-"/>
    <s v="Technical"/>
    <s v="Software Bug"/>
    <s v="CUST61572"/>
    <s v="In Progress"/>
    <s v="25-12-2022"/>
    <d v="1899-12-30T08:02:29"/>
    <s v="-"/>
    <s v="-"/>
    <s v="-"/>
    <s v="-"/>
    <s v="25-12-2022"/>
    <s v="12"/>
    <s v="2022"/>
    <x v="24"/>
  </r>
  <r>
    <s v="TKT788712"/>
    <x v="26"/>
    <s v="-"/>
    <s v="Technical"/>
    <s v="Software Bug"/>
    <s v="CUST84329"/>
    <s v="Open"/>
    <d v="2023-09-10T00:00:00"/>
    <d v="1899-12-30T18:25:00"/>
    <s v="-"/>
    <s v="-"/>
    <s v="-"/>
    <s v="-"/>
    <s v="10-09-2023"/>
    <s v="09"/>
    <s v="2023"/>
    <x v="24"/>
  </r>
  <r>
    <s v="TKT348714"/>
    <x v="25"/>
    <s v="-"/>
    <s v="Service"/>
    <s v="Slow Service"/>
    <s v="CUST19078"/>
    <s v="Open"/>
    <s v="14-01-2020"/>
    <d v="1899-12-30T03:54:05"/>
    <s v="-"/>
    <s v="-"/>
    <s v="-"/>
    <s v="-"/>
    <s v="14-01-2020"/>
    <s v="01"/>
    <s v="2020"/>
    <x v="24"/>
  </r>
  <r>
    <s v="TKT798084"/>
    <x v="28"/>
    <s v="-"/>
    <s v="Billing"/>
    <s v="Payment Failure"/>
    <s v="CUST10933"/>
    <s v="In Progress"/>
    <s v="19-09-2021"/>
    <d v="1899-12-30T19:58:13"/>
    <s v="-"/>
    <s v="-"/>
    <s v="-"/>
    <s v="-"/>
    <s v="19-09-2021"/>
    <s v="09"/>
    <s v="2021"/>
    <x v="24"/>
  </r>
  <r>
    <s v="TKT982840"/>
    <x v="7"/>
    <d v="2024-07-07T00:02:00"/>
    <s v="Technical"/>
    <s v="Software Bug"/>
    <s v="CUST51856"/>
    <s v="Resolved"/>
    <s v="21-06-2024"/>
    <d v="1899-12-30T00:02:07"/>
    <d v="2024-07-07T00:00:00"/>
    <d v="1899-12-30T00:02:00"/>
    <s v="-"/>
    <s v="-"/>
    <s v="21-06-2024"/>
    <s v="06"/>
    <s v="2024"/>
    <x v="24"/>
  </r>
  <r>
    <s v="TKT202438"/>
    <x v="4"/>
    <s v="-"/>
    <s v="Account"/>
    <s v="Password Reset"/>
    <s v="CUST20897"/>
    <s v="Open"/>
    <s v="14-09-2022"/>
    <d v="1899-12-30T01:55:06"/>
    <s v="-"/>
    <s v="-"/>
    <s v="-"/>
    <s v="-"/>
    <s v="14-09-2022"/>
    <s v="09"/>
    <s v="2022"/>
    <x v="24"/>
  </r>
  <r>
    <s v="TKT253194"/>
    <x v="13"/>
    <s v="-"/>
    <s v="Account"/>
    <s v="Account Suspension"/>
    <s v="CUST24842"/>
    <s v="Open"/>
    <s v="22-09-2022"/>
    <d v="1899-12-30T10:35:10"/>
    <s v="-"/>
    <s v="-"/>
    <s v="-"/>
    <s v="-"/>
    <s v="22-09-2022"/>
    <s v="09"/>
    <s v="2022"/>
    <x v="24"/>
  </r>
  <r>
    <s v="TKT857877"/>
    <x v="15"/>
    <s v="-"/>
    <s v="Account"/>
    <s v="Account Suspension"/>
    <s v="CUST52924"/>
    <s v="Open"/>
    <s v="20-04-2023"/>
    <d v="1899-12-30T10:56:39"/>
    <s v="-"/>
    <s v="-"/>
    <s v="-"/>
    <s v="-"/>
    <s v="20-04-2023"/>
    <s v="04"/>
    <s v="2023"/>
    <x v="24"/>
  </r>
  <r>
    <s v="TKT706356"/>
    <x v="14"/>
    <s v="-"/>
    <s v="Service"/>
    <s v="Slow Service"/>
    <s v="CUST31174"/>
    <s v="Open"/>
    <d v="2021-09-04T00:00:00"/>
    <d v="1899-12-30T13:52:00"/>
    <s v="-"/>
    <s v="-"/>
    <s v="-"/>
    <s v="-"/>
    <s v="04-09-2021"/>
    <s v="09"/>
    <s v="2021"/>
    <x v="24"/>
  </r>
  <r>
    <s v="TKT296279"/>
    <x v="0"/>
    <s v="-"/>
    <s v="Service"/>
    <s v="Service Outage"/>
    <s v="CUST82563"/>
    <s v="Open"/>
    <d v="2023-08-11T00:00:00"/>
    <d v="1899-12-30T13:34:00"/>
    <s v="-"/>
    <s v="-"/>
    <s v="-"/>
    <s v="-"/>
    <s v="11-08-2023"/>
    <s v="08"/>
    <s v="2023"/>
    <x v="24"/>
  </r>
  <r>
    <s v="TKT804359"/>
    <x v="4"/>
    <s v="-"/>
    <s v="Account"/>
    <s v="Password Reset"/>
    <s v="CUST25092"/>
    <s v="Open"/>
    <d v="2024-07-11T00:00:00"/>
    <d v="1899-12-30T00:09:00"/>
    <s v="-"/>
    <s v="-"/>
    <s v="-"/>
    <s v="-"/>
    <s v="11-07-2024"/>
    <s v="07"/>
    <s v="2024"/>
    <x v="24"/>
  </r>
  <r>
    <s v="TKT453954"/>
    <x v="19"/>
    <s v="-"/>
    <s v="Billing"/>
    <s v="Payment Failure"/>
    <s v="CUST21950"/>
    <s v="Open"/>
    <s v="14-03-2021"/>
    <d v="1899-12-30T18:06:48"/>
    <s v="-"/>
    <s v="-"/>
    <s v="-"/>
    <s v="-"/>
    <s v="14-03-2021"/>
    <s v="03"/>
    <s v="2021"/>
    <x v="24"/>
  </r>
  <r>
    <s v="TKT459323"/>
    <x v="0"/>
    <s v="15-07-2024 18:17:41"/>
    <s v="Service"/>
    <s v="Service Outage"/>
    <s v="CUST73387"/>
    <s v="Resolved"/>
    <d v="2024-04-07T00:00:00"/>
    <d v="1899-12-30T18:17:00"/>
    <s v="15-07-2024"/>
    <d v="1899-12-30T18:17:41"/>
    <s v="-"/>
    <s v="-"/>
    <s v="07-04-2024"/>
    <s v="04"/>
    <s v="2024"/>
    <x v="24"/>
  </r>
  <r>
    <s v="TKT131148"/>
    <x v="11"/>
    <s v="-"/>
    <s v="Billing"/>
    <s v="Overcharge"/>
    <s v="CUST72215"/>
    <s v="In Progress"/>
    <d v="2020-12-08T00:00:00"/>
    <d v="1899-12-30T23:19:00"/>
    <s v="-"/>
    <s v="-"/>
    <s v="-"/>
    <s v="-"/>
    <s v="08-12-2020"/>
    <s v="12"/>
    <s v="2020"/>
    <x v="24"/>
  </r>
  <r>
    <s v="TKT205666"/>
    <x v="7"/>
    <d v="2022-10-01T12:23:00"/>
    <s v="Technical"/>
    <s v="Software Bug"/>
    <s v="CUST57636"/>
    <s v="Resolved"/>
    <d v="2022-04-01T00:00:00"/>
    <d v="1899-12-30T12:23:00"/>
    <d v="2022-10-01T00:00:00"/>
    <d v="1899-12-30T12:23:00"/>
    <s v="-"/>
    <s v="-"/>
    <s v="01-04-2022"/>
    <s v="04"/>
    <s v="2022"/>
    <x v="24"/>
  </r>
  <r>
    <s v="TKT950542"/>
    <x v="7"/>
    <s v="-"/>
    <s v="Technical"/>
    <s v="Software Bug"/>
    <s v="CUST28970"/>
    <s v="In Progress"/>
    <d v="2020-03-02T00:00:00"/>
    <d v="1899-12-30T11:24:00"/>
    <s v="-"/>
    <s v="-"/>
    <s v="-"/>
    <s v="-"/>
    <s v="02-03-2020"/>
    <s v="03"/>
    <s v="2020"/>
    <x v="24"/>
  </r>
  <r>
    <s v="TKT630856"/>
    <x v="17"/>
    <s v="-"/>
    <s v="Service"/>
    <s v="Slow Service"/>
    <s v="CUST36084"/>
    <s v="In Progress"/>
    <d v="2021-03-06T00:00:00"/>
    <d v="1899-12-30T21:14:00"/>
    <s v="-"/>
    <s v="-"/>
    <s v="-"/>
    <s v="-"/>
    <s v="06-03-2021"/>
    <s v="03"/>
    <s v="2021"/>
    <x v="24"/>
  </r>
  <r>
    <s v="TKT402070"/>
    <x v="8"/>
    <s v="-"/>
    <s v="Technical"/>
    <s v="Network Problem"/>
    <s v="CUST93403"/>
    <s v="In Progress"/>
    <d v="2022-06-01T00:00:00"/>
    <d v="1899-12-30T04:03:00"/>
    <s v="-"/>
    <s v="-"/>
    <s v="-"/>
    <s v="-"/>
    <s v="01-06-2022"/>
    <s v="06"/>
    <s v="2022"/>
    <x v="24"/>
  </r>
  <r>
    <s v="TKT253184"/>
    <x v="17"/>
    <s v="-"/>
    <s v="Service"/>
    <s v="Slow Service"/>
    <s v="CUST35137"/>
    <s v="Open"/>
    <d v="2023-04-10T00:00:00"/>
    <d v="1899-12-30T04:32:00"/>
    <s v="-"/>
    <s v="-"/>
    <s v="-"/>
    <s v="-"/>
    <s v="10-04-2023"/>
    <s v="04"/>
    <s v="2023"/>
    <x v="24"/>
  </r>
  <r>
    <s v="TKT526099"/>
    <x v="19"/>
    <s v="20-04-2021 10:50:21"/>
    <s v="Billing"/>
    <s v="Payment Failure"/>
    <s v="CUST36246"/>
    <s v="Resolved"/>
    <d v="2021-10-04T00:00:00"/>
    <d v="1899-12-30T10:50:00"/>
    <s v="20-04-2021"/>
    <d v="1899-12-30T10:50:21"/>
    <s v="-"/>
    <s v="-"/>
    <s v="04-10-2021"/>
    <s v="10"/>
    <s v="2021"/>
    <x v="24"/>
  </r>
  <r>
    <s v="TKT501127"/>
    <x v="32"/>
    <s v="-"/>
    <s v="Technical"/>
    <s v="Software Bug"/>
    <s v="CUST22666"/>
    <s v="In Progress"/>
    <s v="28-05-2021"/>
    <d v="1899-12-30T01:48:58"/>
    <s v="-"/>
    <s v="-"/>
    <s v="-"/>
    <s v="-"/>
    <s v="28-05-2021"/>
    <s v="05"/>
    <s v="2021"/>
    <x v="24"/>
  </r>
  <r>
    <s v="TKT191961"/>
    <x v="7"/>
    <s v="-"/>
    <s v="Technical"/>
    <s v="Software Bug"/>
    <s v="CUST22483"/>
    <s v="Open"/>
    <d v="2020-05-08T00:00:00"/>
    <d v="1899-12-30T19:33:00"/>
    <s v="-"/>
    <s v="-"/>
    <s v="-"/>
    <s v="-"/>
    <s v="08-05-2020"/>
    <s v="05"/>
    <s v="2020"/>
    <x v="24"/>
  </r>
  <r>
    <s v="TKT357812"/>
    <x v="21"/>
    <s v="-"/>
    <s v="Technical"/>
    <s v="Network Problem"/>
    <s v="CUST52159"/>
    <s v="In Progress"/>
    <s v="13-04-2023"/>
    <d v="1899-12-30T03:26:26"/>
    <s v="-"/>
    <s v="-"/>
    <s v="-"/>
    <s v="-"/>
    <s v="13-04-2023"/>
    <s v="04"/>
    <s v="2023"/>
    <x v="24"/>
  </r>
  <r>
    <s v="TKT867356"/>
    <x v="19"/>
    <s v="-"/>
    <s v="Billing"/>
    <s v="Payment Failure"/>
    <s v="CUST90942"/>
    <s v="Open"/>
    <d v="2021-10-06T00:00:00"/>
    <d v="1899-12-30T12:01:00"/>
    <s v="-"/>
    <s v="-"/>
    <s v="-"/>
    <s v="-"/>
    <s v="06-10-2021"/>
    <s v="10"/>
    <s v="2021"/>
    <x v="24"/>
  </r>
  <r>
    <s v="TKT716445"/>
    <x v="31"/>
    <s v="-"/>
    <s v="Billing"/>
    <s v="Refund Request"/>
    <s v="CUST25243"/>
    <s v="Open"/>
    <s v="29-11-2020"/>
    <d v="1899-12-30T20:41:13"/>
    <s v="-"/>
    <s v="-"/>
    <s v="-"/>
    <s v="-"/>
    <s v="29-11-2020"/>
    <s v="11"/>
    <s v="2020"/>
    <x v="24"/>
  </r>
  <r>
    <s v="TKT385757"/>
    <x v="33"/>
    <s v="-"/>
    <s v="Technical"/>
    <s v="Network Problem"/>
    <s v="CUST74415"/>
    <s v="Open"/>
    <d v="2021-05-08T00:00:00"/>
    <d v="1899-12-30T01:14:00"/>
    <s v="-"/>
    <s v="-"/>
    <s v="-"/>
    <s v="-"/>
    <s v="08-05-2021"/>
    <s v="05"/>
    <s v="2021"/>
    <x v="24"/>
  </r>
  <r>
    <s v="TKT355222"/>
    <x v="29"/>
    <s v="17-01-2023 14:55:11"/>
    <s v="Service"/>
    <s v="Service Upgrade"/>
    <s v="CUST38669"/>
    <s v="Resolved"/>
    <s v="22-12-2022"/>
    <d v="1899-12-30T14:55:11"/>
    <s v="17-01-2023"/>
    <d v="1899-12-30T14:55:11"/>
    <s v="-"/>
    <s v="-"/>
    <s v="22-12-2022"/>
    <s v="12"/>
    <s v="2022"/>
    <x v="24"/>
  </r>
  <r>
    <s v="TKT493338"/>
    <x v="22"/>
    <s v="-"/>
    <s v="Account"/>
    <s v="Login Issue"/>
    <s v="CUST89812"/>
    <s v="Open"/>
    <s v="19-01-2022"/>
    <d v="1899-12-30T20:22:13"/>
    <s v="-"/>
    <s v="-"/>
    <s v="-"/>
    <s v="-"/>
    <s v="19-01-2022"/>
    <s v="01"/>
    <s v="2022"/>
    <x v="24"/>
  </r>
  <r>
    <s v="TKT944953"/>
    <x v="11"/>
    <s v="-"/>
    <s v="Billing"/>
    <s v="Overcharge"/>
    <s v="CUST35570"/>
    <s v="Open"/>
    <s v="21-04-2024"/>
    <d v="1899-12-30T12:53:21"/>
    <s v="-"/>
    <s v="-"/>
    <s v="-"/>
    <s v="-"/>
    <s v="21-04-2024"/>
    <s v="04"/>
    <s v="2024"/>
    <x v="24"/>
  </r>
  <r>
    <s v="TKT481162"/>
    <x v="31"/>
    <s v="-"/>
    <s v="Billing"/>
    <s v="Refund Request"/>
    <s v="CUST28891"/>
    <s v="Open"/>
    <d v="2024-11-11T00:00:00"/>
    <d v="1899-12-30T03:00:00"/>
    <s v="-"/>
    <s v="-"/>
    <s v="-"/>
    <s v="-"/>
    <s v="11-11-2024"/>
    <s v="11"/>
    <s v="2024"/>
    <x v="24"/>
  </r>
  <r>
    <s v="TKT192729"/>
    <x v="14"/>
    <s v="13-12-2023 16:34:40"/>
    <s v="Service"/>
    <s v="Slow Service"/>
    <s v="CUST14952"/>
    <s v="Resolved"/>
    <s v="24-11-2023"/>
    <d v="1899-12-30T16:34:40"/>
    <s v="13-12-2023"/>
    <d v="1899-12-30T16:34:40"/>
    <s v="-"/>
    <s v="-"/>
    <s v="24-11-2023"/>
    <s v="11"/>
    <s v="2023"/>
    <x v="24"/>
  </r>
  <r>
    <s v="TKT345975"/>
    <x v="7"/>
    <s v="-"/>
    <s v="Technical"/>
    <s v="Software Bug"/>
    <s v="CUST82012"/>
    <s v="In Progress"/>
    <d v="2020-07-12T00:00:00"/>
    <d v="1899-12-30T10:50:00"/>
    <s v="-"/>
    <s v="-"/>
    <s v="-"/>
    <s v="-"/>
    <s v="12-07-2020"/>
    <s v="07"/>
    <s v="2020"/>
    <x v="24"/>
  </r>
  <r>
    <s v="TKT701226"/>
    <x v="30"/>
    <d v="2024-02-12T07:36:00"/>
    <s v="Billing"/>
    <s v="Overcharge"/>
    <s v="CUST39649"/>
    <s v="Resolved"/>
    <s v="22-11-2024"/>
    <d v="1899-12-30T07:36:24"/>
    <d v="2024-02-12T00:00:00"/>
    <d v="1899-12-30T07:36:00"/>
    <s v="-"/>
    <s v="-"/>
    <s v="22-11-2024"/>
    <s v="11"/>
    <s v="2024"/>
    <x v="24"/>
  </r>
  <r>
    <s v="TKT537946"/>
    <x v="25"/>
    <s v="-"/>
    <s v="Service"/>
    <s v="Slow Service"/>
    <s v="CUST80662"/>
    <s v="In Progress"/>
    <s v="13-03-2021"/>
    <d v="1899-12-30T12:17:07"/>
    <s v="-"/>
    <s v="-"/>
    <s v="-"/>
    <s v="-"/>
    <s v="13-03-2021"/>
    <s v="03"/>
    <s v="2021"/>
    <x v="24"/>
  </r>
  <r>
    <s v="TKT567028"/>
    <x v="22"/>
    <s v="15-10-2022 18:03:53"/>
    <s v="Account"/>
    <s v="Login Issue"/>
    <s v="CUST28280"/>
    <s v="Resolved"/>
    <s v="24-09-2022"/>
    <d v="1899-12-30T18:03:53"/>
    <s v="15-10-2022"/>
    <d v="1899-12-30T18:03:53"/>
    <s v="-"/>
    <s v="-"/>
    <s v="24-09-2022"/>
    <s v="09"/>
    <s v="2022"/>
    <x v="24"/>
  </r>
  <r>
    <s v="TKT691456"/>
    <x v="19"/>
    <s v="-"/>
    <s v="Billing"/>
    <s v="Payment Failure"/>
    <s v="CUST11201"/>
    <s v="In Progress"/>
    <d v="2022-07-02T00:00:00"/>
    <d v="1899-12-30T11:23:00"/>
    <s v="-"/>
    <s v="-"/>
    <s v="-"/>
    <s v="-"/>
    <s v="02-07-2022"/>
    <s v="07"/>
    <s v="2022"/>
    <x v="24"/>
  </r>
  <r>
    <s v="TKT273416"/>
    <x v="6"/>
    <s v="-"/>
    <s v="Service"/>
    <s v="Service Outage"/>
    <s v="CUST51573"/>
    <s v="Open"/>
    <s v="13-02-2021"/>
    <d v="1899-12-30T03:03:52"/>
    <s v="-"/>
    <s v="-"/>
    <s v="-"/>
    <s v="-"/>
    <s v="13-02-2021"/>
    <s v="02"/>
    <s v="2021"/>
    <x v="24"/>
  </r>
  <r>
    <s v="TKT462141"/>
    <x v="0"/>
    <s v="-"/>
    <s v="Service"/>
    <s v="Service Outage"/>
    <s v="CUST65108"/>
    <s v="Open"/>
    <d v="2024-06-08T00:00:00"/>
    <d v="1899-12-30T18:41:00"/>
    <s v="-"/>
    <s v="-"/>
    <s v="-"/>
    <s v="-"/>
    <s v="08-06-2024"/>
    <s v="06"/>
    <s v="2024"/>
    <x v="24"/>
  </r>
  <r>
    <s v="TKT376266"/>
    <x v="15"/>
    <s v="29-08-2020 08:10:32"/>
    <s v="Account"/>
    <s v="Account Suspension"/>
    <s v="CUST79838"/>
    <s v="Resolved"/>
    <d v="2020-01-08T00:00:00"/>
    <d v="1899-12-30T08:10:00"/>
    <s v="29-08-2020"/>
    <d v="1899-12-30T08:10:32"/>
    <s v="-"/>
    <s v="-"/>
    <s v="08-01-2020"/>
    <s v="01"/>
    <s v="2020"/>
    <x v="24"/>
  </r>
  <r>
    <s v="TKT318499"/>
    <x v="26"/>
    <d v="2021-03-02T07:01:00"/>
    <s v="Technical"/>
    <s v="Software Bug"/>
    <s v="CUST75439"/>
    <s v="Resolved"/>
    <d v="2021-07-01T00:00:00"/>
    <d v="1899-12-30T07:01:00"/>
    <d v="2021-03-02T00:00:00"/>
    <d v="1899-12-30T07:01:00"/>
    <s v="-"/>
    <s v="-"/>
    <s v="01-07-2021"/>
    <s v="07"/>
    <s v="2021"/>
    <x v="24"/>
  </r>
  <r>
    <s v="TKT891397"/>
    <x v="29"/>
    <s v="-"/>
    <s v="Service"/>
    <s v="Service Upgrade"/>
    <s v="CUST20361"/>
    <s v="In Progress"/>
    <d v="2022-01-09T00:00:00"/>
    <d v="1899-12-30T12:18:00"/>
    <s v="-"/>
    <s v="-"/>
    <s v="-"/>
    <s v="-"/>
    <s v="09-01-2022"/>
    <s v="01"/>
    <s v="2022"/>
    <x v="24"/>
  </r>
  <r>
    <s v="TKT269527"/>
    <x v="2"/>
    <s v="-"/>
    <s v="Billing"/>
    <s v="Overcharge"/>
    <s v="CUST66185"/>
    <s v="In Progress"/>
    <s v="13-04-2023"/>
    <d v="1899-12-30T00:23:48"/>
    <s v="-"/>
    <s v="-"/>
    <s v="-"/>
    <s v="-"/>
    <s v="13-04-2023"/>
    <s v="04"/>
    <s v="2023"/>
    <x v="24"/>
  </r>
  <r>
    <s v="TKT797243"/>
    <x v="26"/>
    <s v="-"/>
    <s v="Technical"/>
    <s v="Software Bug"/>
    <s v="CUST25363"/>
    <s v="Open"/>
    <d v="2024-12-04T00:00:00"/>
    <d v="1899-12-30T21:21:00"/>
    <s v="-"/>
    <s v="-"/>
    <s v="-"/>
    <s v="-"/>
    <s v="04-12-2024"/>
    <s v="12"/>
    <s v="2024"/>
    <x v="24"/>
  </r>
  <r>
    <s v="TKT473179"/>
    <x v="17"/>
    <s v="-"/>
    <s v="Service"/>
    <s v="Slow Service"/>
    <s v="CUST21361"/>
    <s v="Open"/>
    <s v="28-12-2024"/>
    <d v="1899-12-30T04:45:28"/>
    <s v="-"/>
    <s v="-"/>
    <s v="-"/>
    <s v="-"/>
    <s v="28-12-2024"/>
    <s v="12"/>
    <s v="2024"/>
    <x v="24"/>
  </r>
  <r>
    <s v="TKT512381"/>
    <x v="9"/>
    <s v="-"/>
    <s v="Technical"/>
    <s v="Hardware Issue"/>
    <s v="CUST69578"/>
    <s v="In Progress"/>
    <d v="2023-07-04T00:00:00"/>
    <d v="1899-12-30T08:38:00"/>
    <s v="-"/>
    <s v="-"/>
    <s v="-"/>
    <s v="-"/>
    <s v="04-07-2023"/>
    <s v="07"/>
    <s v="2023"/>
    <x v="24"/>
  </r>
  <r>
    <s v="TKT782653"/>
    <x v="33"/>
    <d v="2023-11-08T16:02:00"/>
    <s v="Technical"/>
    <s v="Network Problem"/>
    <s v="CUST61839"/>
    <s v="Resolved"/>
    <s v="13-07-2023"/>
    <d v="1899-12-30T16:02:11"/>
    <d v="2023-11-08T00:00:00"/>
    <d v="1899-12-30T16:02:00"/>
    <s v="-"/>
    <s v="-"/>
    <s v="13-07-2023"/>
    <s v="07"/>
    <s v="2023"/>
    <x v="24"/>
  </r>
  <r>
    <s v="TKT866076"/>
    <x v="32"/>
    <s v="-"/>
    <s v="Technical"/>
    <s v="Software Bug"/>
    <s v="CUST84857"/>
    <s v="In Progress"/>
    <s v="22-04-2023"/>
    <d v="1899-12-30T10:03:34"/>
    <s v="-"/>
    <s v="-"/>
    <s v="-"/>
    <s v="-"/>
    <s v="22-04-2023"/>
    <s v="04"/>
    <s v="2023"/>
    <x v="24"/>
  </r>
  <r>
    <s v="TKT523633"/>
    <x v="26"/>
    <s v="-"/>
    <s v="Technical"/>
    <s v="Software Bug"/>
    <s v="CUST65782"/>
    <s v="Open"/>
    <s v="20-09-2023"/>
    <d v="1899-12-30T16:22:09"/>
    <s v="-"/>
    <s v="-"/>
    <s v="-"/>
    <s v="-"/>
    <s v="20-09-2023"/>
    <s v="09"/>
    <s v="2023"/>
    <x v="24"/>
  </r>
  <r>
    <s v="TKT422503"/>
    <x v="17"/>
    <s v="-"/>
    <s v="Service"/>
    <s v="Slow Service"/>
    <s v="CUST17352"/>
    <s v="In Progress"/>
    <s v="24-12-2021"/>
    <d v="1899-12-30T12:04:20"/>
    <s v="-"/>
    <s v="-"/>
    <s v="-"/>
    <s v="-"/>
    <s v="24-12-2021"/>
    <s v="12"/>
    <s v="2021"/>
    <x v="24"/>
  </r>
  <r>
    <s v="TKT312946"/>
    <x v="16"/>
    <s v="-"/>
    <s v="Account"/>
    <s v="Login Issue"/>
    <s v="CUST87269"/>
    <s v="In Progress"/>
    <s v="20-03-2022"/>
    <d v="1899-12-30T22:37:19"/>
    <s v="-"/>
    <s v="-"/>
    <s v="-"/>
    <s v="-"/>
    <s v="20-03-2022"/>
    <s v="03"/>
    <s v="2022"/>
    <x v="24"/>
  </r>
  <r>
    <s v="TKT710747"/>
    <x v="30"/>
    <s v="-"/>
    <s v="Billing"/>
    <s v="Overcharge"/>
    <s v="CUST80772"/>
    <s v="Open"/>
    <s v="24-02-2023"/>
    <d v="1899-12-30T19:23:45"/>
    <s v="-"/>
    <s v="-"/>
    <s v="-"/>
    <s v="-"/>
    <s v="24-02-2023"/>
    <s v="02"/>
    <s v="2023"/>
    <x v="24"/>
  </r>
  <r>
    <s v="TKT853755"/>
    <x v="2"/>
    <s v="-"/>
    <s v="Billing"/>
    <s v="Overcharge"/>
    <s v="CUST16095"/>
    <s v="Open"/>
    <s v="30-01-2020"/>
    <d v="1899-12-30T15:36:19"/>
    <s v="-"/>
    <s v="-"/>
    <s v="-"/>
    <s v="-"/>
    <s v="30-01-2020"/>
    <s v="01"/>
    <s v="2020"/>
    <x v="24"/>
  </r>
  <r>
    <s v="TKT855067"/>
    <x v="25"/>
    <s v="-"/>
    <s v="Service"/>
    <s v="Slow Service"/>
    <s v="CUST49774"/>
    <s v="In Progress"/>
    <d v="2020-07-11T00:00:00"/>
    <d v="1899-12-30T04:58:00"/>
    <s v="-"/>
    <s v="-"/>
    <s v="-"/>
    <s v="-"/>
    <s v="11-07-2020"/>
    <s v="07"/>
    <s v="2020"/>
    <x v="24"/>
  </r>
  <r>
    <s v="TKT528141"/>
    <x v="19"/>
    <s v="-"/>
    <s v="Billing"/>
    <s v="Payment Failure"/>
    <s v="CUST38546"/>
    <s v="In Progress"/>
    <d v="2020-10-12T00:00:00"/>
    <d v="1899-12-30T03:59:00"/>
    <s v="-"/>
    <s v="-"/>
    <s v="-"/>
    <s v="-"/>
    <s v="12-10-2020"/>
    <s v="10"/>
    <s v="2020"/>
    <x v="24"/>
  </r>
  <r>
    <s v="TKT307785"/>
    <x v="18"/>
    <d v="2022-10-01T09:57:00"/>
    <s v="Account"/>
    <s v="Password Reset"/>
    <s v="CUST40357"/>
    <s v="Resolved"/>
    <s v="15-12-2021"/>
    <d v="1899-12-30T09:57:09"/>
    <d v="2022-10-01T00:00:00"/>
    <d v="1899-12-30T09:57:00"/>
    <s v="-"/>
    <s v="-"/>
    <s v="15-12-2021"/>
    <s v="12"/>
    <s v="2021"/>
    <x v="24"/>
  </r>
  <r>
    <s v="TKT149649"/>
    <x v="12"/>
    <s v="-"/>
    <s v="Billing"/>
    <s v="Refund Request"/>
    <s v="CUST99486"/>
    <s v="Open"/>
    <s v="13-12-2020"/>
    <d v="1899-12-30T20:24:49"/>
    <s v="-"/>
    <s v="-"/>
    <s v="-"/>
    <s v="-"/>
    <s v="13-12-2020"/>
    <s v="12"/>
    <s v="2020"/>
    <x v="24"/>
  </r>
  <r>
    <s v="TKT834293"/>
    <x v="24"/>
    <s v="-"/>
    <s v="Service"/>
    <s v="Service Outage"/>
    <s v="CUST73856"/>
    <s v="Open"/>
    <d v="2020-12-02T00:00:00"/>
    <d v="1899-12-30T10:43:00"/>
    <s v="-"/>
    <s v="-"/>
    <s v="-"/>
    <s v="-"/>
    <s v="02-12-2020"/>
    <s v="12"/>
    <s v="2020"/>
    <x v="24"/>
  </r>
  <r>
    <s v="TKT840470"/>
    <x v="27"/>
    <s v="-"/>
    <s v="Account"/>
    <s v="Login Issue"/>
    <s v="CUST97638"/>
    <s v="Open"/>
    <s v="16-07-2023"/>
    <d v="1899-12-30T15:21:30"/>
    <s v="-"/>
    <s v="-"/>
    <s v="-"/>
    <s v="-"/>
    <s v="16-07-2023"/>
    <s v="07"/>
    <s v="2023"/>
    <x v="24"/>
  </r>
  <r>
    <s v="TKT372638"/>
    <x v="27"/>
    <s v="31-05-2022 22:52:04"/>
    <s v="Account"/>
    <s v="Login Issue"/>
    <s v="CUST52678"/>
    <s v="Resolved"/>
    <d v="2022-12-05T00:00:00"/>
    <d v="1899-12-30T22:52:00"/>
    <s v="31-05-2022"/>
    <d v="1899-12-30T22:52:04"/>
    <s v="-"/>
    <s v="-"/>
    <s v="05-12-2022"/>
    <s v="12"/>
    <s v="2022"/>
    <x v="24"/>
  </r>
  <r>
    <s v="TKT610199"/>
    <x v="31"/>
    <s v="-"/>
    <s v="Billing"/>
    <s v="Refund Request"/>
    <s v="CUST52406"/>
    <s v="In Progress"/>
    <s v="15-05-2023"/>
    <d v="1899-12-30T12:08:05"/>
    <s v="-"/>
    <s v="-"/>
    <s v="-"/>
    <s v="-"/>
    <s v="15-05-2023"/>
    <s v="05"/>
    <s v="2023"/>
    <x v="24"/>
  </r>
  <r>
    <s v="TKT873846"/>
    <x v="29"/>
    <s v="-"/>
    <s v="Service"/>
    <s v="Service Upgrade"/>
    <s v="CUST38788"/>
    <s v="In Progress"/>
    <s v="17-10-2022"/>
    <d v="1899-12-30T11:42:25"/>
    <s v="-"/>
    <s v="-"/>
    <s v="-"/>
    <s v="-"/>
    <s v="17-10-2022"/>
    <s v="10"/>
    <s v="2022"/>
    <x v="24"/>
  </r>
  <r>
    <s v="TKT253303"/>
    <x v="1"/>
    <s v="18-09-2023 07:31:30"/>
    <s v="Billing"/>
    <s v="Refund Request"/>
    <s v="CUST36874"/>
    <s v="Resolved"/>
    <s v="22-08-2023"/>
    <d v="1899-12-30T07:31:30"/>
    <s v="18-09-2023"/>
    <d v="1899-12-30T07:31:30"/>
    <s v="-"/>
    <s v="-"/>
    <s v="22-08-2023"/>
    <s v="08"/>
    <s v="2023"/>
    <x v="24"/>
  </r>
  <r>
    <s v="TKT572554"/>
    <x v="16"/>
    <s v="-"/>
    <s v="Account"/>
    <s v="Login Issue"/>
    <s v="CUST39019"/>
    <s v="Open"/>
    <s v="18-05-2020"/>
    <d v="1899-12-30T22:08:49"/>
    <s v="-"/>
    <s v="-"/>
    <s v="-"/>
    <s v="-"/>
    <s v="18-05-2020"/>
    <s v="05"/>
    <s v="2020"/>
    <x v="24"/>
  </r>
  <r>
    <s v="TKT667863"/>
    <x v="31"/>
    <s v="30-05-2021 00:40:01"/>
    <s v="Billing"/>
    <s v="Refund Request"/>
    <s v="CUST76467"/>
    <s v="Resolved"/>
    <s v="24-05-2021"/>
    <d v="1899-12-30T00:40:01"/>
    <s v="30-05-2021"/>
    <d v="1899-12-30T00:40:01"/>
    <s v="-"/>
    <s v="-"/>
    <s v="24-05-2021"/>
    <s v="05"/>
    <s v="2021"/>
    <x v="24"/>
  </r>
  <r>
    <s v="TKT362464"/>
    <x v="19"/>
    <s v="-"/>
    <s v="Billing"/>
    <s v="Payment Failure"/>
    <s v="CUST71049"/>
    <s v="Open"/>
    <s v="20-09-2021"/>
    <d v="1899-12-30T05:31:42"/>
    <s v="-"/>
    <s v="-"/>
    <s v="-"/>
    <s v="-"/>
    <s v="20-09-2021"/>
    <s v="09"/>
    <s v="2021"/>
    <x v="24"/>
  </r>
  <r>
    <s v="TKT455537"/>
    <x v="30"/>
    <s v="25-05-2021 10:43:07"/>
    <s v="Billing"/>
    <s v="Overcharge"/>
    <s v="CUST15902"/>
    <s v="Resolved"/>
    <s v="16-05-2021"/>
    <d v="1899-12-30T10:43:07"/>
    <s v="25-05-2021"/>
    <d v="1899-12-30T10:43:07"/>
    <s v="-"/>
    <s v="-"/>
    <s v="16-05-2021"/>
    <s v="05"/>
    <s v="2021"/>
    <x v="24"/>
  </r>
  <r>
    <s v="TKT206121"/>
    <x v="32"/>
    <s v="-"/>
    <s v="Technical"/>
    <s v="Software Bug"/>
    <s v="CUST73753"/>
    <s v="In Progress"/>
    <s v="19-09-2023"/>
    <d v="1899-12-30T12:43:12"/>
    <s v="-"/>
    <s v="-"/>
    <s v="-"/>
    <s v="-"/>
    <s v="19-09-2023"/>
    <s v="09"/>
    <s v="2023"/>
    <x v="24"/>
  </r>
  <r>
    <s v="TKT530241"/>
    <x v="7"/>
    <s v="-"/>
    <s v="Technical"/>
    <s v="Software Bug"/>
    <s v="CUST70013"/>
    <s v="Open"/>
    <d v="2020-05-10T00:00:00"/>
    <d v="1899-12-30T18:34:00"/>
    <s v="-"/>
    <s v="-"/>
    <s v="-"/>
    <s v="-"/>
    <s v="10-05-2020"/>
    <s v="05"/>
    <s v="2020"/>
    <x v="24"/>
  </r>
  <r>
    <s v="TKT460370"/>
    <x v="5"/>
    <s v="-"/>
    <s v="Technical"/>
    <s v="Hardware Issue"/>
    <s v="CUST67691"/>
    <s v="Open"/>
    <s v="19-07-2020"/>
    <d v="1899-12-30T07:34:49"/>
    <s v="-"/>
    <s v="-"/>
    <s v="-"/>
    <s v="-"/>
    <s v="19-07-2020"/>
    <s v="07"/>
    <s v="2020"/>
    <x v="24"/>
  </r>
  <r>
    <s v="TKT323657"/>
    <x v="7"/>
    <s v="-"/>
    <s v="Technical"/>
    <s v="Software Bug"/>
    <s v="CUST43525"/>
    <s v="Open"/>
    <s v="17-05-2021"/>
    <d v="1899-12-30T21:46:21"/>
    <s v="-"/>
    <s v="-"/>
    <s v="-"/>
    <s v="-"/>
    <s v="17-05-2021"/>
    <s v="05"/>
    <s v="2021"/>
    <x v="24"/>
  </r>
  <r>
    <s v="TKT760794"/>
    <x v="6"/>
    <s v="-"/>
    <s v="Service"/>
    <s v="Service Outage"/>
    <s v="CUST55758"/>
    <s v="In Progress"/>
    <d v="2024-07-10T00:00:00"/>
    <d v="1899-12-30T22:37:00"/>
    <s v="-"/>
    <s v="-"/>
    <s v="-"/>
    <s v="-"/>
    <s v="10-07-2024"/>
    <s v="07"/>
    <s v="2024"/>
    <x v="24"/>
  </r>
  <r>
    <s v="TKT609820"/>
    <x v="15"/>
    <d v="2020-05-08T18:01:00"/>
    <s v="Account"/>
    <s v="Account Suspension"/>
    <s v="CUST34922"/>
    <s v="Resolved"/>
    <d v="2020-09-07T00:00:00"/>
    <d v="1899-12-30T18:01:00"/>
    <d v="2020-05-08T00:00:00"/>
    <d v="1899-12-30T18:01:00"/>
    <s v="-"/>
    <s v="-"/>
    <s v="07-09-2020"/>
    <s v="09"/>
    <s v="2020"/>
    <x v="24"/>
  </r>
  <r>
    <s v="TKT452986"/>
    <x v="11"/>
    <s v="-"/>
    <s v="Billing"/>
    <s v="Overcharge"/>
    <s v="CUST39568"/>
    <s v="In Progress"/>
    <d v="2024-05-06T00:00:00"/>
    <d v="1899-12-30T03:36:00"/>
    <s v="-"/>
    <s v="-"/>
    <s v="-"/>
    <s v="-"/>
    <s v="06-05-2024"/>
    <s v="05"/>
    <s v="2024"/>
    <x v="24"/>
  </r>
  <r>
    <s v="TKT329283"/>
    <x v="22"/>
    <s v="-"/>
    <s v="Account"/>
    <s v="Login Issue"/>
    <s v="CUST62224"/>
    <s v="In Progress"/>
    <s v="27-11-2023"/>
    <d v="1899-12-30T15:49:43"/>
    <s v="-"/>
    <s v="-"/>
    <s v="-"/>
    <s v="-"/>
    <s v="27-11-2023"/>
    <s v="11"/>
    <s v="2023"/>
    <x v="24"/>
  </r>
  <r>
    <s v="TKT130327"/>
    <x v="2"/>
    <s v="-"/>
    <s v="Billing"/>
    <s v="Overcharge"/>
    <s v="CUST85853"/>
    <s v="Open"/>
    <s v="20-10-2023"/>
    <d v="1899-12-30T04:16:40"/>
    <s v="-"/>
    <s v="-"/>
    <s v="-"/>
    <s v="-"/>
    <s v="20-10-2023"/>
    <s v="10"/>
    <s v="2023"/>
    <x v="24"/>
  </r>
  <r>
    <s v="TKT641023"/>
    <x v="0"/>
    <s v="-"/>
    <s v="Service"/>
    <s v="Service Outage"/>
    <s v="CUST79125"/>
    <s v="In Progress"/>
    <d v="2021-10-06T00:00:00"/>
    <d v="1899-12-30T13:42:00"/>
    <s v="-"/>
    <s v="-"/>
    <s v="-"/>
    <s v="-"/>
    <s v="06-10-2021"/>
    <s v="10"/>
    <s v="2021"/>
    <x v="24"/>
  </r>
  <r>
    <s v="TKT901652"/>
    <x v="3"/>
    <d v="2024-07-04T14:33:00"/>
    <s v="Account"/>
    <s v="Account Suspension"/>
    <s v="CUST76259"/>
    <s v="Resolved"/>
    <d v="2024-10-03T00:00:00"/>
    <d v="1899-12-30T14:33:00"/>
    <d v="2024-07-04T00:00:00"/>
    <d v="1899-12-30T14:33:00"/>
    <s v="-"/>
    <s v="-"/>
    <s v="03-10-2024"/>
    <s v="10"/>
    <s v="2024"/>
    <x v="24"/>
  </r>
  <r>
    <s v="TKT933276"/>
    <x v="10"/>
    <s v="-"/>
    <s v="Account"/>
    <s v="Password Reset"/>
    <s v="CUST56667"/>
    <s v="In Progress"/>
    <s v="25-03-2021"/>
    <d v="1899-12-30T00:14:55"/>
    <s v="-"/>
    <s v="-"/>
    <s v="-"/>
    <s v="-"/>
    <s v="25-03-2021"/>
    <s v="03"/>
    <s v="2021"/>
    <x v="24"/>
  </r>
  <r>
    <s v="TKT188813"/>
    <x v="17"/>
    <s v="-"/>
    <s v="Service"/>
    <s v="Slow Service"/>
    <s v="CUST40951"/>
    <s v="In Progress"/>
    <s v="23-10-2023"/>
    <d v="1899-12-30T17:22:41"/>
    <s v="-"/>
    <s v="-"/>
    <s v="-"/>
    <s v="-"/>
    <s v="23-10-2023"/>
    <s v="10"/>
    <s v="2023"/>
    <x v="24"/>
  </r>
  <r>
    <s v="TKT282062"/>
    <x v="19"/>
    <s v="13-07-2024 08:33:18"/>
    <s v="Billing"/>
    <s v="Payment Failure"/>
    <s v="CUST26818"/>
    <s v="Resolved"/>
    <d v="2024-12-07T00:00:00"/>
    <d v="1899-12-30T08:33:00"/>
    <s v="13-07-2024"/>
    <d v="1899-12-30T08:33:18"/>
    <s v="-"/>
    <s v="-"/>
    <s v="07-12-2024"/>
    <s v="12"/>
    <s v="2024"/>
    <x v="24"/>
  </r>
  <r>
    <s v="TKT747761"/>
    <x v="21"/>
    <s v="26-08-2021 16:50:06"/>
    <s v="Technical"/>
    <s v="Network Problem"/>
    <s v="CUST68529"/>
    <s v="Resolved"/>
    <s v="20-08-2021"/>
    <d v="1899-12-30T16:50:06"/>
    <s v="26-08-2021"/>
    <d v="1899-12-30T16:50:06"/>
    <s v="-"/>
    <s v="-"/>
    <s v="20-08-2021"/>
    <s v="08"/>
    <s v="2021"/>
    <x v="24"/>
  </r>
  <r>
    <s v="TKT474631"/>
    <x v="14"/>
    <s v="-"/>
    <s v="Service"/>
    <s v="Slow Service"/>
    <s v="CUST97423"/>
    <s v="Open"/>
    <d v="2021-04-02T00:00:00"/>
    <d v="1899-12-30T15:12:00"/>
    <s v="-"/>
    <s v="-"/>
    <s v="-"/>
    <s v="-"/>
    <s v="02-04-2021"/>
    <s v="04"/>
    <s v="2021"/>
    <x v="24"/>
  </r>
  <r>
    <s v="TKT137318"/>
    <x v="25"/>
    <d v="2022-01-08T01:50:00"/>
    <s v="Service"/>
    <s v="Slow Service"/>
    <s v="CUST41257"/>
    <s v="Resolved"/>
    <s v="24-07-2022"/>
    <d v="1899-12-30T01:50:00"/>
    <d v="2022-01-08T00:00:00"/>
    <d v="1899-12-30T01:50:00"/>
    <s v="-"/>
    <s v="-"/>
    <s v="24-07-2022"/>
    <s v="07"/>
    <s v="2022"/>
    <x v="24"/>
  </r>
  <r>
    <s v="TKT657560"/>
    <x v="25"/>
    <s v="-"/>
    <s v="Service"/>
    <s v="Slow Service"/>
    <s v="CUST95920"/>
    <s v="Open"/>
    <s v="19-03-2024"/>
    <d v="1899-12-30T04:27:46"/>
    <s v="-"/>
    <s v="-"/>
    <s v="-"/>
    <s v="-"/>
    <s v="19-03-2024"/>
    <s v="03"/>
    <s v="2024"/>
    <x v="24"/>
  </r>
  <r>
    <s v="TKT100758"/>
    <x v="4"/>
    <d v="2021-05-09T15:09:00"/>
    <s v="Account"/>
    <s v="Password Reset"/>
    <s v="CUST43540"/>
    <s v="Resolved"/>
    <s v="15-08-2021"/>
    <d v="1899-12-30T15:09:52"/>
    <d v="2021-05-09T00:00:00"/>
    <d v="1899-12-30T15:09:00"/>
    <s v="-"/>
    <s v="-"/>
    <s v="15-08-2021"/>
    <s v="08"/>
    <s v="2021"/>
    <x v="24"/>
  </r>
  <r>
    <s v="TKT794100"/>
    <x v="35"/>
    <s v="18-10-2023 01:40:22"/>
    <s v="Service"/>
    <s v="Service Upgrade"/>
    <s v="CUST31500"/>
    <s v="Resolved"/>
    <s v="28-09-2023"/>
    <d v="1899-12-30T01:40:22"/>
    <s v="18-10-2023"/>
    <d v="1899-12-30T01:40:22"/>
    <s v="-"/>
    <s v="-"/>
    <s v="28-09-2023"/>
    <s v="09"/>
    <s v="2023"/>
    <x v="24"/>
  </r>
  <r>
    <s v="TKT346624"/>
    <x v="34"/>
    <s v="17-03-2020 08:46:28"/>
    <s v="Technical"/>
    <s v="Hardware Issue"/>
    <s v="CUST26210"/>
    <s v="Resolved"/>
    <s v="13-03-2020"/>
    <d v="1899-12-30T08:46:28"/>
    <s v="17-03-2020"/>
    <d v="1899-12-30T08:46:28"/>
    <s v="-"/>
    <s v="-"/>
    <s v="13-03-2020"/>
    <s v="03"/>
    <s v="2020"/>
    <x v="24"/>
  </r>
  <r>
    <s v="TKT782099"/>
    <x v="24"/>
    <s v="13-06-2021 10:40:05"/>
    <s v="Service"/>
    <s v="Service Outage"/>
    <s v="CUST89407"/>
    <s v="Resolved"/>
    <d v="2021-10-06T00:00:00"/>
    <d v="1899-12-30T10:40:00"/>
    <s v="13-06-2021"/>
    <d v="1899-12-30T10:40:05"/>
    <s v="-"/>
    <s v="-"/>
    <s v="06-10-2021"/>
    <s v="10"/>
    <s v="2021"/>
    <x v="24"/>
  </r>
  <r>
    <s v="TKT211051"/>
    <x v="29"/>
    <s v="-"/>
    <s v="Service"/>
    <s v="Service Upgrade"/>
    <s v="CUST27867"/>
    <s v="In Progress"/>
    <s v="20-12-2021"/>
    <d v="1899-12-30T13:33:42"/>
    <s v="-"/>
    <s v="-"/>
    <s v="-"/>
    <s v="-"/>
    <s v="20-12-2021"/>
    <s v="12"/>
    <s v="2021"/>
    <x v="24"/>
  </r>
  <r>
    <s v="TKT330353"/>
    <x v="23"/>
    <s v="-"/>
    <s v="Service"/>
    <s v="Service Upgrade"/>
    <s v="CUST20623"/>
    <s v="In Progress"/>
    <d v="2023-04-01T00:00:00"/>
    <d v="1899-12-30T15:00:00"/>
    <s v="-"/>
    <s v="-"/>
    <s v="-"/>
    <s v="-"/>
    <s v="01-04-2023"/>
    <s v="04"/>
    <s v="2023"/>
    <x v="24"/>
  </r>
  <r>
    <s v="TKT511095"/>
    <x v="7"/>
    <s v="-"/>
    <s v="Technical"/>
    <s v="Software Bug"/>
    <s v="CUST27562"/>
    <s v="Open"/>
    <d v="2020-02-04T00:00:00"/>
    <d v="1899-12-30T20:43:00"/>
    <s v="-"/>
    <s v="-"/>
    <s v="-"/>
    <s v="-"/>
    <s v="04-02-2020"/>
    <s v="02"/>
    <s v="2020"/>
    <x v="24"/>
  </r>
  <r>
    <s v="TKT421796"/>
    <x v="25"/>
    <s v="-"/>
    <s v="Service"/>
    <s v="Slow Service"/>
    <s v="CUST42641"/>
    <s v="Open"/>
    <s v="28-01-2021"/>
    <d v="1899-12-30T10:16:00"/>
    <s v="-"/>
    <s v="-"/>
    <s v="-"/>
    <s v="-"/>
    <s v="28-01-2021"/>
    <s v="01"/>
    <s v="2021"/>
    <x v="24"/>
  </r>
  <r>
    <s v="TKT315036"/>
    <x v="13"/>
    <s v="29-04-2023 04:50:57"/>
    <s v="Account"/>
    <s v="Account Suspension"/>
    <s v="CUST91860"/>
    <s v="Resolved"/>
    <d v="2023-04-04T00:00:00"/>
    <d v="1899-12-30T04:50:00"/>
    <s v="29-04-2023"/>
    <d v="1899-12-30T04:50:57"/>
    <s v="-"/>
    <s v="-"/>
    <s v="04-04-2023"/>
    <s v="04"/>
    <s v="2023"/>
    <x v="24"/>
  </r>
  <r>
    <s v="TKT771937"/>
    <x v="24"/>
    <d v="2024-12-04T01:36:00"/>
    <s v="Service"/>
    <s v="Service Outage"/>
    <s v="CUST28703"/>
    <s v="Resolved"/>
    <s v="22-03-2024"/>
    <d v="1899-12-30T01:36:58"/>
    <d v="2024-12-04T00:00:00"/>
    <d v="1899-12-30T01:36:00"/>
    <s v="-"/>
    <s v="-"/>
    <s v="22-03-2024"/>
    <s v="03"/>
    <s v="2024"/>
    <x v="24"/>
  </r>
  <r>
    <s v="TKT183870"/>
    <x v="23"/>
    <s v="-"/>
    <s v="Service"/>
    <s v="Service Upgrade"/>
    <s v="CUST43339"/>
    <s v="Open"/>
    <s v="27-11-2023"/>
    <d v="1899-12-30T19:05:24"/>
    <s v="-"/>
    <s v="-"/>
    <s v="-"/>
    <s v="-"/>
    <s v="27-11-2023"/>
    <s v="11"/>
    <s v="2023"/>
    <x v="24"/>
  </r>
  <r>
    <s v="TKT270299"/>
    <x v="5"/>
    <s v="31-08-2024 15:32:18"/>
    <s v="Technical"/>
    <s v="Hardware Issue"/>
    <s v="CUST56222"/>
    <s v="Resolved"/>
    <d v="2024-12-08T00:00:00"/>
    <d v="1899-12-30T15:32:00"/>
    <s v="31-08-2024"/>
    <d v="1899-12-30T15:32:18"/>
    <s v="-"/>
    <s v="-"/>
    <s v="08-12-2024"/>
    <s v="12"/>
    <s v="2024"/>
    <x v="24"/>
  </r>
  <r>
    <s v="TKT466095"/>
    <x v="10"/>
    <s v="-"/>
    <s v="Account"/>
    <s v="Password Reset"/>
    <s v="CUST22453"/>
    <s v="In Progress"/>
    <d v="2024-04-05T00:00:00"/>
    <d v="1899-12-30T16:29:00"/>
    <s v="-"/>
    <s v="-"/>
    <s v="-"/>
    <s v="-"/>
    <s v="05-04-2024"/>
    <s v="04"/>
    <s v="2024"/>
    <x v="24"/>
  </r>
  <r>
    <s v="TKT496155"/>
    <x v="5"/>
    <s v="14-01-2021 21:19:27"/>
    <s v="Technical"/>
    <s v="Hardware Issue"/>
    <s v="CUST93976"/>
    <s v="Resolved"/>
    <s v="31-12-2020"/>
    <d v="1899-12-30T21:19:27"/>
    <s v="14-01-2021"/>
    <d v="1899-12-30T21:19:27"/>
    <s v="-"/>
    <s v="-"/>
    <s v="31-12-2020"/>
    <s v="12"/>
    <s v="2020"/>
    <x v="24"/>
  </r>
  <r>
    <s v="TKT303591"/>
    <x v="33"/>
    <s v="17-06-2022 02:16:01"/>
    <s v="Technical"/>
    <s v="Network Problem"/>
    <s v="CUST44816"/>
    <s v="Resolved"/>
    <s v="29-05-2022"/>
    <d v="1899-12-30T02:16:01"/>
    <s v="17-06-2022"/>
    <d v="1899-12-30T02:16:01"/>
    <s v="-"/>
    <s v="-"/>
    <s v="29-05-2022"/>
    <s v="05"/>
    <s v="2022"/>
    <x v="24"/>
  </r>
  <r>
    <s v="TKT756316"/>
    <x v="21"/>
    <s v="30-06-2022 15:03:45"/>
    <s v="Technical"/>
    <s v="Network Problem"/>
    <s v="CUST96947"/>
    <s v="Resolved"/>
    <d v="2022-08-06T00:00:00"/>
    <d v="1899-12-30T15:03:00"/>
    <s v="30-06-2022"/>
    <d v="1899-12-30T15:03:45"/>
    <s v="-"/>
    <s v="-"/>
    <s v="06-08-2022"/>
    <s v="08"/>
    <s v="2022"/>
    <x v="24"/>
  </r>
  <r>
    <s v="TKT522946"/>
    <x v="17"/>
    <s v="29-10-2020 21:51:25"/>
    <s v="Service"/>
    <s v="Slow Service"/>
    <s v="CUST52050"/>
    <s v="Resolved"/>
    <d v="2020-12-10T00:00:00"/>
    <d v="1899-12-30T21:51:00"/>
    <s v="29-10-2020"/>
    <d v="1899-12-30T21:51:25"/>
    <s v="-"/>
    <s v="-"/>
    <s v="10-12-2020"/>
    <s v="12"/>
    <s v="2020"/>
    <x v="24"/>
  </r>
  <r>
    <s v="TKT529607"/>
    <x v="26"/>
    <s v="-"/>
    <s v="Technical"/>
    <s v="Software Bug"/>
    <s v="CUST62486"/>
    <s v="Open"/>
    <s v="26-10-2020"/>
    <d v="1899-12-30T00:02:49"/>
    <s v="-"/>
    <s v="-"/>
    <s v="-"/>
    <s v="-"/>
    <s v="26-10-2020"/>
    <s v="10"/>
    <s v="2020"/>
    <x v="24"/>
  </r>
  <r>
    <s v="TKT325336"/>
    <x v="20"/>
    <s v="-"/>
    <s v="Billing"/>
    <s v="Payment Failure"/>
    <s v="CUST72301"/>
    <s v="In Progress"/>
    <s v="28-11-2024"/>
    <d v="1899-12-30T14:17:35"/>
    <s v="-"/>
    <s v="-"/>
    <s v="-"/>
    <s v="-"/>
    <s v="28-11-2024"/>
    <s v="11"/>
    <s v="2024"/>
    <x v="24"/>
  </r>
  <r>
    <s v="TKT365119"/>
    <x v="31"/>
    <d v="2024-05-05T17:30:00"/>
    <s v="Billing"/>
    <s v="Refund Request"/>
    <s v="CUST59546"/>
    <s v="Resolved"/>
    <s v="19-04-2024"/>
    <d v="1899-12-30T17:30:42"/>
    <d v="2024-05-05T00:00:00"/>
    <d v="1899-12-30T17:30:00"/>
    <s v="-"/>
    <s v="-"/>
    <s v="19-04-2024"/>
    <s v="04"/>
    <s v="2024"/>
    <x v="24"/>
  </r>
  <r>
    <s v="TKT110933"/>
    <x v="10"/>
    <s v="-"/>
    <s v="Account"/>
    <s v="Password Reset"/>
    <s v="CUST60331"/>
    <s v="Open"/>
    <s v="22-06-2022"/>
    <d v="1899-12-30T17:59:25"/>
    <s v="-"/>
    <s v="-"/>
    <s v="-"/>
    <s v="-"/>
    <s v="22-06-2022"/>
    <s v="06"/>
    <s v="2022"/>
    <x v="24"/>
  </r>
  <r>
    <s v="TKT514027"/>
    <x v="23"/>
    <d v="2023-08-11T11:12:00"/>
    <s v="Service"/>
    <s v="Service Upgrade"/>
    <s v="CUST66329"/>
    <s v="Resolved"/>
    <s v="15-10-2023"/>
    <d v="1899-12-30T11:12:23"/>
    <d v="2023-08-11T00:00:00"/>
    <d v="1899-12-30T11:12:00"/>
    <s v="-"/>
    <s v="-"/>
    <s v="15-10-2023"/>
    <s v="10"/>
    <s v="2023"/>
    <x v="24"/>
  </r>
  <r>
    <s v="TKT668736"/>
    <x v="35"/>
    <s v="-"/>
    <s v="Service"/>
    <s v="Service Upgrade"/>
    <s v="CUST78643"/>
    <s v="Open"/>
    <d v="2021-12-11T00:00:00"/>
    <d v="1899-12-30T17:09:00"/>
    <s v="-"/>
    <s v="-"/>
    <s v="-"/>
    <s v="-"/>
    <s v="11-12-2021"/>
    <s v="12"/>
    <s v="2021"/>
    <x v="24"/>
  </r>
  <r>
    <s v="TKT861177"/>
    <x v="17"/>
    <s v="-"/>
    <s v="Service"/>
    <s v="Slow Service"/>
    <s v="CUST93994"/>
    <s v="Open"/>
    <s v="25-12-2024"/>
    <d v="1899-12-30T12:01:56"/>
    <s v="-"/>
    <s v="-"/>
    <s v="-"/>
    <s v="-"/>
    <s v="25-12-2024"/>
    <s v="12"/>
    <s v="2024"/>
    <x v="24"/>
  </r>
  <r>
    <s v="TKT501453"/>
    <x v="27"/>
    <s v="26-12-2024 22:44:14"/>
    <s v="Account"/>
    <s v="Login Issue"/>
    <s v="CUST26828"/>
    <s v="Resolved"/>
    <d v="2024-12-12T00:00:00"/>
    <d v="1899-12-30T22:44:00"/>
    <s v="26-12-2024"/>
    <d v="1899-12-30T22:44:14"/>
    <s v="-"/>
    <s v="-"/>
    <s v="12-12-2024"/>
    <s v="12"/>
    <s v="2024"/>
    <x v="24"/>
  </r>
  <r>
    <s v="TKT199470"/>
    <x v="23"/>
    <s v="-"/>
    <s v="Service"/>
    <s v="Service Upgrade"/>
    <s v="CUST98120"/>
    <s v="Open"/>
    <d v="2022-10-06T00:00:00"/>
    <d v="1899-12-30T17:17:00"/>
    <s v="-"/>
    <s v="-"/>
    <s v="-"/>
    <s v="-"/>
    <s v="06-10-2022"/>
    <s v="10"/>
    <s v="2022"/>
    <x v="24"/>
  </r>
  <r>
    <s v="TKT580562"/>
    <x v="3"/>
    <s v="-"/>
    <s v="Account"/>
    <s v="Account Suspension"/>
    <s v="CUST71079"/>
    <s v="In Progress"/>
    <d v="2021-11-04T00:00:00"/>
    <d v="1899-12-30T14:06:00"/>
    <s v="-"/>
    <s v="-"/>
    <s v="-"/>
    <s v="-"/>
    <s v="04-11-2021"/>
    <s v="11"/>
    <s v="2021"/>
    <x v="24"/>
  </r>
  <r>
    <s v="TKT193097"/>
    <x v="25"/>
    <s v="-"/>
    <s v="Service"/>
    <s v="Slow Service"/>
    <s v="CUST83839"/>
    <s v="Open"/>
    <s v="27-10-2020"/>
    <d v="1899-12-30T18:39:30"/>
    <s v="-"/>
    <s v="-"/>
    <s v="-"/>
    <s v="-"/>
    <s v="27-10-2020"/>
    <s v="10"/>
    <s v="2020"/>
    <x v="24"/>
  </r>
  <r>
    <s v="TKT489882"/>
    <x v="35"/>
    <s v="-"/>
    <s v="Service"/>
    <s v="Service Upgrade"/>
    <s v="CUST10935"/>
    <s v="In Progress"/>
    <d v="2024-03-07T00:00:00"/>
    <d v="1899-12-30T08:24:00"/>
    <s v="-"/>
    <s v="-"/>
    <s v="-"/>
    <s v="-"/>
    <s v="07-03-2024"/>
    <s v="03"/>
    <s v="2024"/>
    <x v="24"/>
  </r>
  <r>
    <s v="TKT519146"/>
    <x v="13"/>
    <s v="-"/>
    <s v="Account"/>
    <s v="Account Suspension"/>
    <s v="CUST15605"/>
    <s v="In Progress"/>
    <s v="20-04-2020"/>
    <d v="1899-12-30T12:27:12"/>
    <s v="-"/>
    <s v="-"/>
    <s v="-"/>
    <s v="-"/>
    <s v="20-04-2020"/>
    <s v="04"/>
    <s v="2020"/>
    <x v="24"/>
  </r>
  <r>
    <s v="TKT439083"/>
    <x v="2"/>
    <s v="-"/>
    <s v="Billing"/>
    <s v="Overcharge"/>
    <s v="CUST36196"/>
    <s v="In Progress"/>
    <d v="2022-06-09T00:00:00"/>
    <d v="1899-12-30T11:19:00"/>
    <s v="-"/>
    <s v="-"/>
    <s v="-"/>
    <s v="-"/>
    <s v="09-06-2022"/>
    <s v="06"/>
    <s v="2022"/>
    <x v="24"/>
  </r>
  <r>
    <s v="TKT393051"/>
    <x v="12"/>
    <s v="-"/>
    <s v="Billing"/>
    <s v="Refund Request"/>
    <s v="CUST92728"/>
    <s v="In Progress"/>
    <d v="2023-09-06T00:00:00"/>
    <d v="1899-12-30T11:51:00"/>
    <s v="-"/>
    <s v="-"/>
    <s v="-"/>
    <s v="-"/>
    <s v="06-09-2023"/>
    <s v="09"/>
    <s v="2023"/>
    <x v="24"/>
  </r>
  <r>
    <s v="TKT471870"/>
    <x v="33"/>
    <s v="17-06-2023 17:02:56"/>
    <s v="Technical"/>
    <s v="Network Problem"/>
    <s v="CUST29610"/>
    <s v="Resolved"/>
    <s v="13-06-2023"/>
    <d v="1899-12-30T17:02:56"/>
    <s v="17-06-2023"/>
    <d v="1899-12-30T17:02:56"/>
    <s v="-"/>
    <s v="-"/>
    <s v="13-06-2023"/>
    <s v="06"/>
    <s v="2023"/>
    <x v="24"/>
  </r>
  <r>
    <s v="TKT763681"/>
    <x v="23"/>
    <d v="2024-03-10T02:31:00"/>
    <s v="Service"/>
    <s v="Service Upgrade"/>
    <s v="CUST40813"/>
    <s v="Resolved"/>
    <s v="27-09-2024"/>
    <d v="1899-12-30T02:31:56"/>
    <d v="2024-03-10T00:00:00"/>
    <d v="1899-12-30T02:31:00"/>
    <s v="-"/>
    <s v="-"/>
    <s v="27-09-2024"/>
    <s v="09"/>
    <s v="2024"/>
    <x v="24"/>
  </r>
  <r>
    <s v="TKT428480"/>
    <x v="18"/>
    <s v="-"/>
    <s v="Account"/>
    <s v="Password Reset"/>
    <s v="CUST26639"/>
    <s v="In Progress"/>
    <s v="30-01-2020"/>
    <d v="1899-12-30T10:45:36"/>
    <s v="-"/>
    <s v="-"/>
    <s v="-"/>
    <s v="-"/>
    <s v="30-01-2020"/>
    <s v="01"/>
    <s v="2020"/>
    <x v="24"/>
  </r>
  <r>
    <s v="TKT577761"/>
    <x v="29"/>
    <s v="-"/>
    <s v="Service"/>
    <s v="Service Upgrade"/>
    <s v="CUST32224"/>
    <s v="In Progress"/>
    <s v="15-01-2021"/>
    <d v="1899-12-30T17:42:23"/>
    <s v="-"/>
    <s v="-"/>
    <s v="-"/>
    <s v="-"/>
    <s v="15-01-2021"/>
    <s v="01"/>
    <s v="2021"/>
    <x v="24"/>
  </r>
  <r>
    <s v="TKT495125"/>
    <x v="18"/>
    <s v="-"/>
    <s v="Account"/>
    <s v="Password Reset"/>
    <s v="CUST99278"/>
    <s v="Open"/>
    <s v="27-06-2021"/>
    <d v="1899-12-30T11:45:28"/>
    <s v="-"/>
    <s v="-"/>
    <s v="-"/>
    <s v="-"/>
    <s v="27-06-2021"/>
    <s v="06"/>
    <s v="2021"/>
    <x v="24"/>
  </r>
  <r>
    <s v="TKT215576"/>
    <x v="26"/>
    <s v="-"/>
    <s v="Technical"/>
    <s v="Software Bug"/>
    <s v="CUST81183"/>
    <s v="In Progress"/>
    <s v="21-11-2023"/>
    <d v="1899-12-30T10:09:27"/>
    <s v="-"/>
    <s v="-"/>
    <s v="-"/>
    <s v="-"/>
    <s v="21-11-2023"/>
    <s v="11"/>
    <s v="2023"/>
    <x v="24"/>
  </r>
  <r>
    <s v="TKT487085"/>
    <x v="1"/>
    <s v="15-02-2021 14:17:49"/>
    <s v="Billing"/>
    <s v="Refund Request"/>
    <s v="CUST50668"/>
    <s v="Resolved"/>
    <s v="31-01-2021"/>
    <d v="1899-12-30T14:17:49"/>
    <s v="15-02-2021"/>
    <d v="1899-12-30T14:17:49"/>
    <s v="-"/>
    <s v="-"/>
    <s v="31-01-2021"/>
    <s v="01"/>
    <s v="2021"/>
    <x v="24"/>
  </r>
  <r>
    <s v="TKT935558"/>
    <x v="4"/>
    <s v="-"/>
    <s v="Account"/>
    <s v="Password Reset"/>
    <s v="CUST27437"/>
    <s v="In Progress"/>
    <d v="2020-06-09T00:00:00"/>
    <d v="1899-12-30T21:20:00"/>
    <s v="-"/>
    <s v="-"/>
    <s v="-"/>
    <s v="-"/>
    <s v="09-06-2020"/>
    <s v="06"/>
    <s v="2020"/>
    <x v="24"/>
  </r>
  <r>
    <s v="TKT249680"/>
    <x v="22"/>
    <s v="-"/>
    <s v="Account"/>
    <s v="Login Issue"/>
    <s v="CUST34765"/>
    <s v="Open"/>
    <d v="2020-07-06T00:00:00"/>
    <d v="1899-12-30T01:14:00"/>
    <s v="-"/>
    <s v="-"/>
    <s v="-"/>
    <s v="-"/>
    <s v="06-07-2020"/>
    <s v="07"/>
    <s v="2020"/>
    <x v="24"/>
  </r>
  <r>
    <s v="TKT857631"/>
    <x v="3"/>
    <s v="-"/>
    <s v="Account"/>
    <s v="Account Suspension"/>
    <s v="CUST76101"/>
    <s v="In Progress"/>
    <s v="19-04-2022"/>
    <d v="1899-12-30T01:00:02"/>
    <s v="-"/>
    <s v="-"/>
    <s v="-"/>
    <s v="-"/>
    <s v="19-04-2022"/>
    <s v="04"/>
    <s v="2022"/>
    <x v="24"/>
  </r>
  <r>
    <s v="TKT940703"/>
    <x v="21"/>
    <s v="-"/>
    <s v="Technical"/>
    <s v="Network Problem"/>
    <s v="CUST53315"/>
    <s v="Open"/>
    <d v="2022-01-10T00:00:00"/>
    <d v="1899-12-30T00:05:00"/>
    <s v="-"/>
    <s v="-"/>
    <s v="-"/>
    <s v="-"/>
    <s v="10-01-2022"/>
    <s v="01"/>
    <s v="2022"/>
    <x v="24"/>
  </r>
  <r>
    <s v="TKT865710"/>
    <x v="33"/>
    <s v="-"/>
    <s v="Technical"/>
    <s v="Network Problem"/>
    <s v="CUST90096"/>
    <s v="Open"/>
    <s v="29-04-2021"/>
    <d v="1899-12-30T08:54:03"/>
    <s v="-"/>
    <s v="-"/>
    <s v="-"/>
    <s v="-"/>
    <s v="29-04-2021"/>
    <s v="04"/>
    <s v="2021"/>
    <x v="24"/>
  </r>
  <r>
    <s v="TKT145134"/>
    <x v="14"/>
    <s v="-"/>
    <s v="Service"/>
    <s v="Slow Service"/>
    <s v="CUST50024"/>
    <s v="Open"/>
    <s v="31-10-2024"/>
    <d v="1899-12-30T02:14:55"/>
    <s v="-"/>
    <s v="-"/>
    <s v="-"/>
    <s v="-"/>
    <s v="31-10-2024"/>
    <s v="10"/>
    <s v="2024"/>
    <x v="24"/>
  </r>
  <r>
    <s v="TKT226595"/>
    <x v="3"/>
    <s v="-"/>
    <s v="Account"/>
    <s v="Account Suspension"/>
    <s v="CUST48084"/>
    <s v="In Progress"/>
    <d v="2022-02-01T00:00:00"/>
    <d v="1899-12-30T20:02:00"/>
    <s v="-"/>
    <s v="-"/>
    <s v="-"/>
    <s v="-"/>
    <s v="01-02-2022"/>
    <s v="02"/>
    <s v="2022"/>
    <x v="24"/>
  </r>
  <r>
    <s v="TKT906074"/>
    <x v="17"/>
    <s v="-"/>
    <s v="Service"/>
    <s v="Slow Service"/>
    <s v="CUST52980"/>
    <s v="In Progress"/>
    <s v="16-08-2024"/>
    <d v="1899-12-30T22:03:21"/>
    <s v="-"/>
    <s v="-"/>
    <s v="-"/>
    <s v="-"/>
    <s v="16-08-2024"/>
    <s v="08"/>
    <s v="2024"/>
    <x v="24"/>
  </r>
  <r>
    <s v="TKT208328"/>
    <x v="30"/>
    <s v="-"/>
    <s v="Billing"/>
    <s v="Overcharge"/>
    <s v="CUST66750"/>
    <s v="Open"/>
    <d v="2024-03-06T00:00:00"/>
    <d v="1899-12-30T10:05:00"/>
    <s v="-"/>
    <s v="-"/>
    <s v="-"/>
    <s v="-"/>
    <s v="06-03-2024"/>
    <s v="03"/>
    <s v="2024"/>
    <x v="24"/>
  </r>
  <r>
    <s v="TKT514923"/>
    <x v="16"/>
    <s v="28-02-2024 10:45:07"/>
    <s v="Account"/>
    <s v="Login Issue"/>
    <s v="CUST38629"/>
    <s v="Resolved"/>
    <s v="18-02-2024"/>
    <d v="1899-12-30T10:45:07"/>
    <s v="28-02-2024"/>
    <d v="1899-12-30T10:45:07"/>
    <s v="-"/>
    <s v="-"/>
    <s v="18-02-2024"/>
    <s v="02"/>
    <s v="2024"/>
    <x v="24"/>
  </r>
  <r>
    <s v="TKT906367"/>
    <x v="2"/>
    <s v="-"/>
    <s v="Billing"/>
    <s v="Overcharge"/>
    <s v="CUST35827"/>
    <s v="Open"/>
    <d v="2022-01-12T00:00:00"/>
    <d v="1899-12-30T15:59:00"/>
    <s v="-"/>
    <s v="-"/>
    <s v="-"/>
    <s v="-"/>
    <s v="12-01-2022"/>
    <s v="01"/>
    <s v="2022"/>
    <x v="24"/>
  </r>
  <r>
    <s v="TKT883413"/>
    <x v="10"/>
    <s v="-"/>
    <s v="Account"/>
    <s v="Password Reset"/>
    <s v="CUST63176"/>
    <s v="Open"/>
    <s v="23-05-2022"/>
    <d v="1899-12-30T04:05:15"/>
    <s v="-"/>
    <s v="-"/>
    <s v="-"/>
    <s v="-"/>
    <s v="23-05-2022"/>
    <s v="05"/>
    <s v="2022"/>
    <x v="24"/>
  </r>
  <r>
    <s v="TKT291796"/>
    <x v="7"/>
    <s v="13-01-2024 09:00:39"/>
    <s v="Technical"/>
    <s v="Software Bug"/>
    <s v="CUST79972"/>
    <s v="Resolved"/>
    <s v="21-12-2023"/>
    <d v="1899-12-30T09:00:39"/>
    <s v="13-01-2024"/>
    <d v="1899-12-30T09:00:39"/>
    <s v="-"/>
    <s v="-"/>
    <s v="21-12-2023"/>
    <s v="12"/>
    <s v="2023"/>
    <x v="24"/>
  </r>
  <r>
    <s v="TKT860997"/>
    <x v="5"/>
    <s v="-"/>
    <s v="Technical"/>
    <s v="Hardware Issue"/>
    <s v="CUST45189"/>
    <s v="Open"/>
    <d v="2024-01-04T00:00:00"/>
    <d v="1899-12-30T00:57:00"/>
    <s v="-"/>
    <s v="-"/>
    <s v="-"/>
    <s v="-"/>
    <s v="04-01-2024"/>
    <s v="01"/>
    <s v="2024"/>
    <x v="24"/>
  </r>
  <r>
    <s v="TKT885310"/>
    <x v="22"/>
    <d v="2020-06-10T15:18:00"/>
    <s v="Account"/>
    <s v="Login Issue"/>
    <s v="CUST23139"/>
    <s v="Resolved"/>
    <d v="2020-06-09T00:00:00"/>
    <d v="1899-12-30T15:18:00"/>
    <d v="2020-06-10T00:00:00"/>
    <d v="1899-12-30T15:18:00"/>
    <s v="-"/>
    <s v="-"/>
    <s v="09-06-2020"/>
    <s v="06"/>
    <s v="2020"/>
    <x v="24"/>
  </r>
  <r>
    <s v="TKT933785"/>
    <x v="5"/>
    <s v="-"/>
    <s v="Technical"/>
    <s v="Hardware Issue"/>
    <s v="CUST80067"/>
    <s v="Open"/>
    <d v="2021-01-08T00:00:00"/>
    <d v="1899-12-30T07:49:00"/>
    <s v="-"/>
    <s v="-"/>
    <s v="-"/>
    <s v="-"/>
    <s v="08-01-2021"/>
    <s v="01"/>
    <s v="2021"/>
    <x v="24"/>
  </r>
  <r>
    <s v="TKT577055"/>
    <x v="6"/>
    <s v="-"/>
    <s v="Service"/>
    <s v="Service Outage"/>
    <s v="CUST10514"/>
    <s v="Open"/>
    <s v="24-03-2020"/>
    <d v="1899-12-30T21:42:14"/>
    <s v="-"/>
    <s v="-"/>
    <s v="-"/>
    <s v="-"/>
    <s v="24-03-2020"/>
    <s v="03"/>
    <s v="2020"/>
    <x v="24"/>
  </r>
  <r>
    <s v="TKT895801"/>
    <x v="21"/>
    <s v="-"/>
    <s v="Technical"/>
    <s v="Network Problem"/>
    <s v="CUST66725"/>
    <s v="In Progress"/>
    <d v="2021-11-08T00:00:00"/>
    <d v="1899-12-30T22:56:00"/>
    <s v="-"/>
    <s v="-"/>
    <s v="-"/>
    <s v="-"/>
    <s v="08-11-2021"/>
    <s v="11"/>
    <s v="2021"/>
    <x v="24"/>
  </r>
  <r>
    <s v="TKT456532"/>
    <x v="29"/>
    <s v="-"/>
    <s v="Service"/>
    <s v="Service Upgrade"/>
    <s v="CUST73723"/>
    <s v="In Progress"/>
    <d v="2023-07-04T00:00:00"/>
    <d v="1899-12-30T05:46:00"/>
    <s v="-"/>
    <s v="-"/>
    <s v="-"/>
    <s v="-"/>
    <s v="04-07-2023"/>
    <s v="07"/>
    <s v="2023"/>
    <x v="24"/>
  </r>
  <r>
    <s v="TKT240497"/>
    <x v="26"/>
    <s v="14-05-2023 08:45:10"/>
    <s v="Technical"/>
    <s v="Software Bug"/>
    <s v="CUST87976"/>
    <s v="Resolved"/>
    <s v="21-04-2023"/>
    <d v="1899-12-30T08:45:10"/>
    <s v="14-05-2023"/>
    <d v="1899-12-30T08:45:10"/>
    <s v="-"/>
    <s v="-"/>
    <s v="21-04-2023"/>
    <s v="04"/>
    <s v="2023"/>
    <x v="24"/>
  </r>
  <r>
    <s v="TKT578438"/>
    <x v="2"/>
    <s v="-"/>
    <s v="Billing"/>
    <s v="Overcharge"/>
    <s v="CUST88684"/>
    <s v="Open"/>
    <d v="2021-02-03T00:00:00"/>
    <d v="1899-12-30T14:09:00"/>
    <s v="-"/>
    <s v="-"/>
    <s v="-"/>
    <s v="-"/>
    <s v="03-02-2021"/>
    <s v="02"/>
    <s v="2021"/>
    <x v="24"/>
  </r>
  <r>
    <s v="TKT744508"/>
    <x v="7"/>
    <s v="-"/>
    <s v="Technical"/>
    <s v="Software Bug"/>
    <s v="CUST64522"/>
    <s v="In Progress"/>
    <s v="22-03-2023"/>
    <d v="1899-12-30T09:39:10"/>
    <s v="-"/>
    <s v="-"/>
    <s v="-"/>
    <s v="-"/>
    <s v="22-03-2023"/>
    <s v="03"/>
    <s v="2023"/>
    <x v="24"/>
  </r>
  <r>
    <s v="TKT948953"/>
    <x v="26"/>
    <s v="-"/>
    <s v="Technical"/>
    <s v="Software Bug"/>
    <s v="CUST31348"/>
    <s v="Open"/>
    <s v="18-11-2023"/>
    <d v="1899-12-30T18:15:50"/>
    <s v="-"/>
    <s v="-"/>
    <s v="-"/>
    <s v="-"/>
    <s v="18-11-2023"/>
    <s v="11"/>
    <s v="2023"/>
    <x v="24"/>
  </r>
  <r>
    <s v="TKT225624"/>
    <x v="30"/>
    <d v="2021-07-02T04:10:00"/>
    <s v="Billing"/>
    <s v="Overcharge"/>
    <s v="CUST15705"/>
    <s v="Resolved"/>
    <s v="30-01-2021"/>
    <d v="1899-12-30T04:10:54"/>
    <d v="2021-07-02T00:00:00"/>
    <d v="1899-12-30T04:10:00"/>
    <s v="-"/>
    <s v="-"/>
    <s v="30-01-2021"/>
    <s v="01"/>
    <s v="2021"/>
    <x v="24"/>
  </r>
  <r>
    <s v="TKT770244"/>
    <x v="33"/>
    <s v="-"/>
    <s v="Technical"/>
    <s v="Network Problem"/>
    <s v="CUST13562"/>
    <s v="In Progress"/>
    <d v="2020-08-08T00:00:00"/>
    <d v="1899-12-30T15:16:00"/>
    <s v="-"/>
    <s v="-"/>
    <s v="-"/>
    <s v="-"/>
    <s v="08-08-2020"/>
    <s v="08"/>
    <s v="2020"/>
    <x v="24"/>
  </r>
  <r>
    <s v="TKT692264"/>
    <x v="10"/>
    <s v="-"/>
    <s v="Account"/>
    <s v="Password Reset"/>
    <s v="CUST88379"/>
    <s v="Open"/>
    <s v="30-03-2024"/>
    <d v="1899-12-30T04:48:12"/>
    <s v="-"/>
    <s v="-"/>
    <s v="-"/>
    <s v="-"/>
    <s v="30-03-2024"/>
    <s v="03"/>
    <s v="2024"/>
    <x v="24"/>
  </r>
  <r>
    <s v="TKT935452"/>
    <x v="7"/>
    <s v="-"/>
    <s v="Technical"/>
    <s v="Software Bug"/>
    <s v="CUST85001"/>
    <s v="Open"/>
    <s v="15-01-2021"/>
    <d v="1899-12-30T14:24:07"/>
    <s v="-"/>
    <s v="-"/>
    <s v="-"/>
    <s v="-"/>
    <s v="15-01-2021"/>
    <s v="01"/>
    <s v="2021"/>
    <x v="24"/>
  </r>
  <r>
    <s v="TKT565252"/>
    <x v="19"/>
    <s v="22-08-2020 02:23:00"/>
    <s v="Billing"/>
    <s v="Payment Failure"/>
    <s v="CUST56811"/>
    <s v="Resolved"/>
    <d v="2020-03-08T00:00:00"/>
    <d v="1899-12-30T02:23:00"/>
    <s v="22-08-2020"/>
    <d v="1899-12-30T02:23:00"/>
    <s v="-"/>
    <s v="-"/>
    <s v="08-03-2020"/>
    <s v="03"/>
    <s v="2020"/>
    <x v="24"/>
  </r>
  <r>
    <s v="TKT529871"/>
    <x v="28"/>
    <d v="2022-05-07T10:56:00"/>
    <s v="Billing"/>
    <s v="Payment Failure"/>
    <s v="CUST53074"/>
    <s v="Resolved"/>
    <s v="15-06-2022"/>
    <d v="1899-12-30T10:56:20"/>
    <d v="2022-05-07T00:00:00"/>
    <d v="1899-12-30T10:56:00"/>
    <s v="-"/>
    <s v="-"/>
    <s v="15-06-2022"/>
    <s v="06"/>
    <s v="2022"/>
    <x v="24"/>
  </r>
  <r>
    <s v="TKT398868"/>
    <x v="1"/>
    <s v="-"/>
    <s v="Billing"/>
    <s v="Refund Request"/>
    <s v="CUST12911"/>
    <s v="Open"/>
    <s v="28-12-2021"/>
    <d v="1899-12-30T14:15:40"/>
    <s v="-"/>
    <s v="-"/>
    <s v="-"/>
    <s v="-"/>
    <s v="28-12-2021"/>
    <s v="12"/>
    <s v="2021"/>
    <x v="24"/>
  </r>
  <r>
    <s v="TKT445531"/>
    <x v="16"/>
    <s v="-"/>
    <s v="Account"/>
    <s v="Login Issue"/>
    <s v="CUST75688"/>
    <s v="In Progress"/>
    <s v="17-07-2024"/>
    <d v="1899-12-30T01:40:02"/>
    <s v="-"/>
    <s v="-"/>
    <s v="-"/>
    <s v="-"/>
    <s v="17-07-2024"/>
    <s v="07"/>
    <s v="2024"/>
    <x v="24"/>
  </r>
  <r>
    <s v="TKT300853"/>
    <x v="35"/>
    <s v="-"/>
    <s v="Service"/>
    <s v="Service Upgrade"/>
    <s v="CUST70955"/>
    <s v="Open"/>
    <s v="31-10-2022"/>
    <d v="1899-12-30T12:05:46"/>
    <s v="-"/>
    <s v="-"/>
    <s v="-"/>
    <s v="-"/>
    <s v="31-10-2022"/>
    <s v="10"/>
    <s v="2022"/>
    <x v="24"/>
  </r>
  <r>
    <s v="TKT213992"/>
    <x v="34"/>
    <d v="2021-07-03T04:24:00"/>
    <s v="Technical"/>
    <s v="Hardware Issue"/>
    <s v="CUST83668"/>
    <s v="Resolved"/>
    <d v="2021-06-03T00:00:00"/>
    <d v="1899-12-30T04:24:00"/>
    <d v="2021-07-03T00:00:00"/>
    <d v="1899-12-30T04:24:00"/>
    <s v="-"/>
    <s v="-"/>
    <s v="03-06-2021"/>
    <s v="06"/>
    <s v="2021"/>
    <x v="24"/>
  </r>
  <r>
    <s v="TKT877672"/>
    <x v="3"/>
    <s v="19-05-2023 16:13:21"/>
    <s v="Account"/>
    <s v="Account Suspension"/>
    <s v="CUST90126"/>
    <s v="Resolved"/>
    <d v="2023-11-05T00:00:00"/>
    <d v="1899-12-30T16:13:00"/>
    <s v="19-05-2023"/>
    <d v="1899-12-30T16:13:21"/>
    <s v="-"/>
    <s v="-"/>
    <s v="05-11-2023"/>
    <s v="11"/>
    <s v="2023"/>
    <x v="24"/>
  </r>
  <r>
    <s v="TKT303570"/>
    <x v="22"/>
    <s v="-"/>
    <s v="Account"/>
    <s v="Login Issue"/>
    <s v="CUST47566"/>
    <s v="In Progress"/>
    <d v="2024-11-04T00:00:00"/>
    <d v="1899-12-30T11:45:00"/>
    <s v="-"/>
    <s v="-"/>
    <s v="-"/>
    <s v="-"/>
    <s v="04-11-2024"/>
    <s v="11"/>
    <s v="2024"/>
    <x v="24"/>
  </r>
  <r>
    <s v="TKT809421"/>
    <x v="12"/>
    <s v="-"/>
    <s v="Billing"/>
    <s v="Refund Request"/>
    <s v="CUST29371"/>
    <s v="In Progress"/>
    <s v="21-11-2024"/>
    <d v="1899-12-30T19:51:32"/>
    <s v="-"/>
    <s v="-"/>
    <s v="-"/>
    <s v="-"/>
    <s v="21-11-2024"/>
    <s v="11"/>
    <s v="2024"/>
    <x v="24"/>
  </r>
  <r>
    <s v="TKT441250"/>
    <x v="11"/>
    <d v="2020-02-12T06:26:00"/>
    <s v="Billing"/>
    <s v="Overcharge"/>
    <s v="CUST70740"/>
    <s v="Resolved"/>
    <d v="2020-01-12T00:00:00"/>
    <d v="1899-12-30T06:26:00"/>
    <d v="2020-02-12T00:00:00"/>
    <d v="1899-12-30T06:26:00"/>
    <s v="-"/>
    <s v="-"/>
    <s v="12-01-2020"/>
    <s v="01"/>
    <s v="2020"/>
    <x v="24"/>
  </r>
  <r>
    <s v="TKT139765"/>
    <x v="32"/>
    <s v="14-04-2023 13:59:07"/>
    <s v="Technical"/>
    <s v="Software Bug"/>
    <s v="CUST37606"/>
    <s v="Resolved"/>
    <s v="17-03-2023"/>
    <d v="1899-12-30T13:59:07"/>
    <s v="14-04-2023"/>
    <d v="1899-12-30T13:59:07"/>
    <s v="-"/>
    <s v="-"/>
    <s v="17-03-2023"/>
    <s v="03"/>
    <s v="2023"/>
    <x v="24"/>
  </r>
  <r>
    <s v="TKT149861"/>
    <x v="8"/>
    <s v="-"/>
    <s v="Technical"/>
    <s v="Network Problem"/>
    <s v="CUST58091"/>
    <s v="Open"/>
    <d v="2024-09-08T00:00:00"/>
    <d v="1899-12-30T13:44:00"/>
    <s v="-"/>
    <s v="-"/>
    <s v="-"/>
    <s v="-"/>
    <s v="08-09-2024"/>
    <s v="09"/>
    <s v="2024"/>
    <x v="24"/>
  </r>
  <r>
    <s v="TKT709496"/>
    <x v="16"/>
    <s v="29-03-2021 00:41:15"/>
    <s v="Account"/>
    <s v="Login Issue"/>
    <s v="CUST84497"/>
    <s v="Resolved"/>
    <s v="22-03-2021"/>
    <d v="1899-12-30T00:41:15"/>
    <s v="29-03-2021"/>
    <d v="1899-12-30T00:41:15"/>
    <s v="-"/>
    <s v="-"/>
    <s v="22-03-2021"/>
    <s v="03"/>
    <s v="2021"/>
    <x v="24"/>
  </r>
  <r>
    <s v="TKT842340"/>
    <x v="28"/>
    <s v="-"/>
    <s v="Billing"/>
    <s v="Payment Failure"/>
    <s v="CUST88945"/>
    <s v="Open"/>
    <s v="13-03-2024"/>
    <d v="1899-12-30T12:59:15"/>
    <s v="-"/>
    <s v="-"/>
    <s v="-"/>
    <s v="-"/>
    <s v="13-03-2024"/>
    <s v="03"/>
    <s v="2024"/>
    <x v="24"/>
  </r>
  <r>
    <s v="TKT242944"/>
    <x v="18"/>
    <s v="-"/>
    <s v="Account"/>
    <s v="Password Reset"/>
    <s v="CUST59141"/>
    <s v="In Progress"/>
    <s v="20-12-2022"/>
    <d v="1899-12-30T05:55:10"/>
    <s v="-"/>
    <s v="-"/>
    <s v="-"/>
    <s v="-"/>
    <s v="20-12-2022"/>
    <s v="12"/>
    <s v="2022"/>
    <x v="24"/>
  </r>
  <r>
    <s v="TKT409791"/>
    <x v="19"/>
    <s v="-"/>
    <s v="Billing"/>
    <s v="Payment Failure"/>
    <s v="CUST47288"/>
    <s v="Open"/>
    <s v="25-10-2020"/>
    <d v="1899-12-30T22:45:56"/>
    <s v="-"/>
    <s v="-"/>
    <s v="-"/>
    <s v="-"/>
    <s v="25-10-2020"/>
    <s v="10"/>
    <s v="2020"/>
    <x v="24"/>
  </r>
  <r>
    <s v="TKT630471"/>
    <x v="2"/>
    <s v="-"/>
    <s v="Billing"/>
    <s v="Overcharge"/>
    <s v="CUST97488"/>
    <s v="Open"/>
    <d v="2021-02-05T00:00:00"/>
    <d v="1899-12-30T10:18:00"/>
    <s v="-"/>
    <s v="-"/>
    <s v="-"/>
    <s v="-"/>
    <s v="05-02-2021"/>
    <s v="02"/>
    <s v="2021"/>
    <x v="24"/>
  </r>
  <r>
    <s v="TKT562690"/>
    <x v="15"/>
    <s v="-"/>
    <s v="Account"/>
    <s v="Account Suspension"/>
    <s v="CUST46583"/>
    <s v="Open"/>
    <s v="24-05-2022"/>
    <d v="1899-12-30T06:49:45"/>
    <s v="-"/>
    <s v="-"/>
    <s v="-"/>
    <s v="-"/>
    <s v="24-05-2022"/>
    <s v="05"/>
    <s v="2022"/>
    <x v="24"/>
  </r>
  <r>
    <s v="TKT516823"/>
    <x v="34"/>
    <s v="-"/>
    <s v="Technical"/>
    <s v="Hardware Issue"/>
    <s v="CUST17977"/>
    <s v="Open"/>
    <s v="22-03-2023"/>
    <d v="1899-12-30T03:01:09"/>
    <s v="-"/>
    <s v="-"/>
    <s v="-"/>
    <s v="-"/>
    <s v="22-03-2023"/>
    <s v="03"/>
    <s v="2023"/>
    <x v="24"/>
  </r>
  <r>
    <s v="TKT841462"/>
    <x v="6"/>
    <d v="2024-01-03T14:12:00"/>
    <s v="Service"/>
    <s v="Service Outage"/>
    <s v="CUST54379"/>
    <s v="Resolved"/>
    <s v="27-02-2024"/>
    <d v="1899-12-30T14:12:25"/>
    <d v="2024-01-03T00:00:00"/>
    <d v="1899-12-30T14:12:00"/>
    <s v="-"/>
    <s v="-"/>
    <s v="27-02-2024"/>
    <s v="02"/>
    <s v="2024"/>
    <x v="24"/>
  </r>
  <r>
    <s v="TKT663927"/>
    <x v="16"/>
    <s v="15-07-2020 22:50:14"/>
    <s v="Account"/>
    <s v="Login Issue"/>
    <s v="CUST32117"/>
    <s v="Resolved"/>
    <s v="29-06-2020"/>
    <d v="1899-12-30T22:50:14"/>
    <s v="15-07-2020"/>
    <d v="1899-12-30T22:50:14"/>
    <s v="-"/>
    <s v="-"/>
    <s v="29-06-2020"/>
    <s v="06"/>
    <s v="2020"/>
    <x v="24"/>
  </r>
  <r>
    <s v="TKT154844"/>
    <x v="21"/>
    <s v="-"/>
    <s v="Technical"/>
    <s v="Network Problem"/>
    <s v="CUST96745"/>
    <s v="Open"/>
    <s v="22-10-2024"/>
    <d v="1899-12-30T17:24:33"/>
    <s v="-"/>
    <s v="-"/>
    <s v="-"/>
    <s v="-"/>
    <s v="22-10-2024"/>
    <s v="10"/>
    <s v="2024"/>
    <x v="24"/>
  </r>
  <r>
    <s v="TKT827633"/>
    <x v="13"/>
    <s v="-"/>
    <s v="Account"/>
    <s v="Account Suspension"/>
    <s v="CUST60318"/>
    <s v="In Progress"/>
    <d v="2022-12-11T00:00:00"/>
    <d v="1899-12-30T22:12:00"/>
    <s v="-"/>
    <s v="-"/>
    <s v="-"/>
    <s v="-"/>
    <s v="11-12-2022"/>
    <s v="12"/>
    <s v="2022"/>
    <x v="24"/>
  </r>
  <r>
    <s v="TKT810134"/>
    <x v="7"/>
    <s v="15-10-2024 12:27:48"/>
    <s v="Technical"/>
    <s v="Software Bug"/>
    <s v="CUST24337"/>
    <s v="Resolved"/>
    <d v="2024-04-10T00:00:00"/>
    <d v="1899-12-30T12:27:00"/>
    <s v="15-10-2024"/>
    <d v="1899-12-30T12:27:48"/>
    <s v="-"/>
    <s v="-"/>
    <s v="10-04-2024"/>
    <s v="04"/>
    <s v="2024"/>
    <x v="24"/>
  </r>
  <r>
    <s v="TKT737537"/>
    <x v="3"/>
    <d v="2024-10-12T17:56:00"/>
    <s v="Account"/>
    <s v="Account Suspension"/>
    <s v="CUST60186"/>
    <s v="Resolved"/>
    <s v="21-11-2024"/>
    <d v="1899-12-30T17:56:26"/>
    <d v="2024-10-12T00:00:00"/>
    <d v="1899-12-30T17:56:00"/>
    <s v="-"/>
    <s v="-"/>
    <s v="21-11-2024"/>
    <s v="11"/>
    <s v="2024"/>
    <x v="24"/>
  </r>
  <r>
    <s v="TKT997531"/>
    <x v="35"/>
    <s v="-"/>
    <s v="Service"/>
    <s v="Service Upgrade"/>
    <s v="CUST16017"/>
    <s v="Open"/>
    <d v="2021-03-07T00:00:00"/>
    <d v="1899-12-30T13:59:00"/>
    <s v="-"/>
    <s v="-"/>
    <s v="-"/>
    <s v="-"/>
    <s v="07-03-2021"/>
    <s v="03"/>
    <s v="2021"/>
    <x v="24"/>
  </r>
  <r>
    <s v="TKT686935"/>
    <x v="12"/>
    <s v="-"/>
    <s v="Billing"/>
    <s v="Refund Request"/>
    <s v="CUST21707"/>
    <s v="Open"/>
    <s v="22-01-2021"/>
    <d v="1899-12-30T02:54:04"/>
    <s v="-"/>
    <s v="-"/>
    <s v="-"/>
    <s v="-"/>
    <s v="22-01-2021"/>
    <s v="01"/>
    <s v="2021"/>
    <x v="24"/>
  </r>
  <r>
    <s v="TKT588359"/>
    <x v="25"/>
    <d v="2022-01-04T08:34:00"/>
    <s v="Service"/>
    <s v="Slow Service"/>
    <s v="CUST20465"/>
    <s v="Resolved"/>
    <s v="31-03-2022"/>
    <d v="1899-12-30T08:34:31"/>
    <d v="2022-01-04T00:00:00"/>
    <d v="1899-12-30T08:34:00"/>
    <s v="-"/>
    <s v="-"/>
    <s v="31-03-2022"/>
    <s v="03"/>
    <s v="2022"/>
    <x v="24"/>
  </r>
  <r>
    <s v="TKT751608"/>
    <x v="21"/>
    <s v="-"/>
    <s v="Technical"/>
    <s v="Network Problem"/>
    <s v="CUST10159"/>
    <s v="Open"/>
    <d v="2024-12-12T00:00:00"/>
    <d v="1899-12-30T04:23:00"/>
    <s v="-"/>
    <s v="-"/>
    <s v="-"/>
    <s v="-"/>
    <s v="12-12-2024"/>
    <s v="12"/>
    <s v="2024"/>
    <x v="24"/>
  </r>
  <r>
    <s v="TKT930889"/>
    <x v="4"/>
    <s v="16-09-2020 16:06:04"/>
    <s v="Account"/>
    <s v="Password Reset"/>
    <s v="CUST97435"/>
    <s v="Resolved"/>
    <d v="2020-01-09T00:00:00"/>
    <d v="1899-12-30T16:06:00"/>
    <s v="16-09-2020"/>
    <d v="1899-12-30T16:06:04"/>
    <s v="-"/>
    <s v="-"/>
    <s v="09-01-2020"/>
    <s v="01"/>
    <s v="2020"/>
    <x v="24"/>
  </r>
  <r>
    <s v="TKT222985"/>
    <x v="8"/>
    <s v="-"/>
    <s v="Technical"/>
    <s v="Network Problem"/>
    <s v="CUST45689"/>
    <s v="Open"/>
    <s v="30-01-2021"/>
    <d v="1899-12-30T10:21:15"/>
    <s v="-"/>
    <s v="-"/>
    <s v="-"/>
    <s v="-"/>
    <s v="30-01-2021"/>
    <s v="01"/>
    <s v="2021"/>
    <x v="24"/>
  </r>
  <r>
    <s v="TKT205429"/>
    <x v="29"/>
    <s v="-"/>
    <s v="Service"/>
    <s v="Service Upgrade"/>
    <s v="CUST94025"/>
    <s v="In Progress"/>
    <s v="24-06-2023"/>
    <d v="1899-12-30T11:30:56"/>
    <s v="-"/>
    <s v="-"/>
    <s v="-"/>
    <s v="-"/>
    <s v="24-06-2023"/>
    <s v="06"/>
    <s v="2023"/>
    <x v="24"/>
  </r>
  <r>
    <s v="TKT318097"/>
    <x v="32"/>
    <s v="22-07-2024 16:58:38"/>
    <s v="Technical"/>
    <s v="Software Bug"/>
    <s v="CUST59491"/>
    <s v="Resolved"/>
    <s v="29-06-2024"/>
    <d v="1899-12-30T16:58:38"/>
    <s v="22-07-2024"/>
    <d v="1899-12-30T16:58:38"/>
    <s v="-"/>
    <s v="-"/>
    <s v="29-06-2024"/>
    <s v="06"/>
    <s v="2024"/>
    <x v="24"/>
  </r>
  <r>
    <s v="TKT784900"/>
    <x v="5"/>
    <s v="-"/>
    <s v="Technical"/>
    <s v="Hardware Issue"/>
    <s v="CUST38080"/>
    <s v="In Progress"/>
    <s v="19-12-2023"/>
    <d v="1899-12-30T03:10:16"/>
    <s v="-"/>
    <s v="-"/>
    <s v="-"/>
    <s v="-"/>
    <s v="19-12-2023"/>
    <s v="12"/>
    <s v="2023"/>
    <x v="24"/>
  </r>
  <r>
    <s v="TKT990455"/>
    <x v="10"/>
    <s v="-"/>
    <s v="Account"/>
    <s v="Password Reset"/>
    <s v="CUST64756"/>
    <s v="Open"/>
    <s v="17-08-2021"/>
    <d v="1899-12-30T16:15:42"/>
    <s v="-"/>
    <s v="-"/>
    <s v="-"/>
    <s v="-"/>
    <s v="17-08-2021"/>
    <s v="08"/>
    <s v="2021"/>
    <x v="24"/>
  </r>
  <r>
    <s v="TKT919432"/>
    <x v="30"/>
    <s v="22-10-2024 04:01:37"/>
    <s v="Billing"/>
    <s v="Overcharge"/>
    <s v="CUST12714"/>
    <s v="Resolved"/>
    <s v="30-09-2024"/>
    <d v="1899-12-30T04:01:37"/>
    <s v="22-10-2024"/>
    <d v="1899-12-30T04:01:37"/>
    <s v="-"/>
    <s v="-"/>
    <s v="30-09-2024"/>
    <s v="09"/>
    <s v="2024"/>
    <x v="24"/>
  </r>
  <r>
    <s v="TKT915131"/>
    <x v="8"/>
    <s v="19-03-2024 18:07:29"/>
    <s v="Technical"/>
    <s v="Network Problem"/>
    <s v="CUST88879"/>
    <s v="Resolved"/>
    <d v="2024-01-03T00:00:00"/>
    <d v="1899-12-30T18:07:00"/>
    <s v="19-03-2024"/>
    <d v="1899-12-30T18:07:29"/>
    <s v="-"/>
    <s v="-"/>
    <s v="03-01-2024"/>
    <s v="01"/>
    <s v="2024"/>
    <x v="24"/>
  </r>
  <r>
    <s v="TKT913833"/>
    <x v="17"/>
    <d v="2023-05-11T12:03:00"/>
    <s v="Service"/>
    <s v="Slow Service"/>
    <s v="CUST92012"/>
    <s v="Resolved"/>
    <s v="28-10-2023"/>
    <d v="1899-12-30T12:03:21"/>
    <d v="2023-05-11T00:00:00"/>
    <d v="1899-12-30T12:03:00"/>
    <s v="-"/>
    <s v="-"/>
    <s v="28-10-2023"/>
    <s v="10"/>
    <s v="2023"/>
    <x v="24"/>
  </r>
  <r>
    <s v="TKT794103"/>
    <x v="22"/>
    <s v="17-01-2025 09:17:25"/>
    <s v="Account"/>
    <s v="Login Issue"/>
    <s v="CUST95259"/>
    <s v="Resolved"/>
    <s v="20-12-2024"/>
    <d v="1899-12-30T09:17:25"/>
    <s v="17-01-2025"/>
    <d v="1899-12-30T09:17:25"/>
    <s v="-"/>
    <s v="-"/>
    <s v="20-12-2024"/>
    <s v="12"/>
    <s v="2024"/>
    <x v="24"/>
  </r>
  <r>
    <s v="TKT766358"/>
    <x v="27"/>
    <s v="-"/>
    <s v="Account"/>
    <s v="Login Issue"/>
    <s v="CUST57842"/>
    <s v="Open"/>
    <s v="29-10-2020"/>
    <d v="1899-12-30T14:41:14"/>
    <s v="-"/>
    <s v="-"/>
    <s v="-"/>
    <s v="-"/>
    <s v="29-10-2020"/>
    <s v="10"/>
    <s v="2020"/>
    <x v="24"/>
  </r>
  <r>
    <s v="TKT888701"/>
    <x v="16"/>
    <s v="-"/>
    <s v="Account"/>
    <s v="Login Issue"/>
    <s v="CUST75489"/>
    <s v="In Progress"/>
    <s v="16-01-2023"/>
    <d v="1899-12-30T15:30:33"/>
    <s v="-"/>
    <s v="-"/>
    <s v="-"/>
    <s v="-"/>
    <s v="16-01-2023"/>
    <s v="01"/>
    <s v="2023"/>
    <x v="24"/>
  </r>
  <r>
    <s v="TKT456141"/>
    <x v="18"/>
    <s v="-"/>
    <s v="Account"/>
    <s v="Password Reset"/>
    <s v="CUST95256"/>
    <s v="Open"/>
    <s v="14-05-2024"/>
    <d v="1899-12-30T16:10:36"/>
    <s v="-"/>
    <s v="-"/>
    <s v="-"/>
    <s v="-"/>
    <s v="14-05-2024"/>
    <s v="05"/>
    <s v="2024"/>
    <x v="24"/>
  </r>
  <r>
    <s v="TKT762523"/>
    <x v="6"/>
    <d v="2021-01-03T12:48:00"/>
    <s v="Service"/>
    <s v="Service Outage"/>
    <s v="CUST73107"/>
    <s v="Resolved"/>
    <s v="13-02-2021"/>
    <d v="1899-12-30T12:48:22"/>
    <d v="2021-01-03T00:00:00"/>
    <d v="1899-12-30T12:48:00"/>
    <s v="-"/>
    <s v="-"/>
    <s v="13-02-2021"/>
    <s v="02"/>
    <s v="2021"/>
    <x v="24"/>
  </r>
  <r>
    <s v="TKT305231"/>
    <x v="5"/>
    <s v="-"/>
    <s v="Technical"/>
    <s v="Hardware Issue"/>
    <s v="CUST24668"/>
    <s v="Open"/>
    <s v="14-11-2023"/>
    <d v="1899-12-30T19:06:33"/>
    <s v="-"/>
    <s v="-"/>
    <s v="-"/>
    <s v="-"/>
    <s v="14-11-2023"/>
    <s v="11"/>
    <s v="2023"/>
    <x v="24"/>
  </r>
  <r>
    <s v="TKT818877"/>
    <x v="13"/>
    <s v="-"/>
    <s v="Account"/>
    <s v="Account Suspension"/>
    <s v="CUST48513"/>
    <s v="Open"/>
    <s v="15-07-2022"/>
    <d v="1899-12-30T04:10:05"/>
    <s v="-"/>
    <s v="-"/>
    <s v="-"/>
    <s v="-"/>
    <s v="15-07-2022"/>
    <s v="07"/>
    <s v="2022"/>
    <x v="24"/>
  </r>
  <r>
    <s v="TKT524980"/>
    <x v="12"/>
    <s v="-"/>
    <s v="Billing"/>
    <s v="Refund Request"/>
    <s v="CUST71784"/>
    <s v="Open"/>
    <d v="2020-06-12T00:00:00"/>
    <d v="1899-12-30T04:23:00"/>
    <s v="-"/>
    <s v="-"/>
    <s v="-"/>
    <s v="-"/>
    <s v="12-06-2020"/>
    <s v="06"/>
    <s v="2020"/>
    <x v="24"/>
  </r>
  <r>
    <s v="TKT820496"/>
    <x v="0"/>
    <s v="-"/>
    <s v="Service"/>
    <s v="Service Outage"/>
    <s v="CUST36716"/>
    <s v="Open"/>
    <s v="22-08-2020"/>
    <d v="1899-12-30T01:20:11"/>
    <s v="-"/>
    <s v="-"/>
    <s v="-"/>
    <s v="-"/>
    <s v="22-08-2020"/>
    <s v="08"/>
    <s v="2020"/>
    <x v="24"/>
  </r>
  <r>
    <s v="TKT163740"/>
    <x v="13"/>
    <s v="29-10-2021 04:03:34"/>
    <s v="Account"/>
    <s v="Account Suspension"/>
    <s v="CUST43848"/>
    <s v="Resolved"/>
    <d v="2021-10-10T00:00:00"/>
    <d v="1899-12-30T04:03:00"/>
    <s v="29-10-2021"/>
    <d v="1899-12-30T04:03:34"/>
    <s v="-"/>
    <s v="-"/>
    <s v="10-10-2021"/>
    <s v="10"/>
    <s v="2021"/>
    <x v="24"/>
  </r>
  <r>
    <s v="TKT103139"/>
    <x v="10"/>
    <s v="-"/>
    <s v="Account"/>
    <s v="Password Reset"/>
    <s v="CUST19906"/>
    <s v="In Progress"/>
    <s v="16-03-2022"/>
    <d v="1899-12-30T13:20:27"/>
    <s v="-"/>
    <s v="-"/>
    <s v="-"/>
    <s v="-"/>
    <s v="16-03-2022"/>
    <s v="03"/>
    <s v="2022"/>
    <x v="24"/>
  </r>
  <r>
    <s v="TKT348863"/>
    <x v="30"/>
    <s v="-"/>
    <s v="Billing"/>
    <s v="Overcharge"/>
    <s v="CUST47660"/>
    <s v="In Progress"/>
    <d v="2022-06-09T00:00:00"/>
    <d v="1899-12-30T17:41:00"/>
    <s v="-"/>
    <s v="-"/>
    <s v="-"/>
    <s v="-"/>
    <s v="09-06-2022"/>
    <s v="06"/>
    <s v="2022"/>
    <x v="24"/>
  </r>
  <r>
    <s v="TKT174730"/>
    <x v="6"/>
    <s v="25-03-2020 09:21:50"/>
    <s v="Service"/>
    <s v="Service Outage"/>
    <s v="CUST33924"/>
    <s v="Resolved"/>
    <d v="2020-09-03T00:00:00"/>
    <d v="1899-12-30T09:21:00"/>
    <s v="25-03-2020"/>
    <d v="1899-12-30T09:21:50"/>
    <s v="-"/>
    <s v="-"/>
    <s v="03-09-2020"/>
    <s v="09"/>
    <s v="2020"/>
    <x v="24"/>
  </r>
  <r>
    <s v="TKT381576"/>
    <x v="2"/>
    <s v="15-12-2021 09:09:03"/>
    <s v="Billing"/>
    <s v="Overcharge"/>
    <s v="CUST21047"/>
    <s v="Resolved"/>
    <s v="24-11-2021"/>
    <d v="1899-12-30T09:09:03"/>
    <s v="15-12-2021"/>
    <d v="1899-12-30T09:09:03"/>
    <s v="-"/>
    <s v="-"/>
    <s v="24-11-2021"/>
    <s v="11"/>
    <s v="2021"/>
    <x v="24"/>
  </r>
  <r>
    <s v="TKT385541"/>
    <x v="31"/>
    <s v="-"/>
    <s v="Billing"/>
    <s v="Refund Request"/>
    <s v="CUST72010"/>
    <s v="Open"/>
    <d v="2023-12-10T00:00:00"/>
    <d v="1899-12-30T00:18:00"/>
    <s v="-"/>
    <s v="-"/>
    <s v="-"/>
    <s v="-"/>
    <s v="10-12-2023"/>
    <s v="12"/>
    <s v="2023"/>
    <x v="24"/>
  </r>
  <r>
    <s v="TKT892156"/>
    <x v="15"/>
    <s v="-"/>
    <s v="Account"/>
    <s v="Account Suspension"/>
    <s v="CUST50407"/>
    <s v="Open"/>
    <s v="24-04-2024"/>
    <d v="1899-12-30T11:13:50"/>
    <s v="-"/>
    <s v="-"/>
    <s v="-"/>
    <s v="-"/>
    <s v="24-04-2024"/>
    <s v="04"/>
    <s v="2024"/>
    <x v="24"/>
  </r>
  <r>
    <s v="TKT651008"/>
    <x v="10"/>
    <s v="-"/>
    <s v="Account"/>
    <s v="Password Reset"/>
    <s v="CUST14459"/>
    <s v="Open"/>
    <s v="15-03-2020"/>
    <d v="1899-12-30T03:58:11"/>
    <s v="-"/>
    <s v="-"/>
    <s v="-"/>
    <s v="-"/>
    <s v="15-03-2020"/>
    <s v="03"/>
    <s v="2020"/>
    <x v="24"/>
  </r>
  <r>
    <s v="TKT585099"/>
    <x v="8"/>
    <s v="-"/>
    <s v="Technical"/>
    <s v="Network Problem"/>
    <s v="CUST22969"/>
    <s v="Open"/>
    <s v="14-06-2024"/>
    <d v="1899-12-30T07:22:57"/>
    <s v="-"/>
    <s v="-"/>
    <s v="-"/>
    <s v="-"/>
    <s v="14-06-2024"/>
    <s v="06"/>
    <s v="2024"/>
    <x v="24"/>
  </r>
  <r>
    <s v="TKT890195"/>
    <x v="7"/>
    <s v="-"/>
    <s v="Technical"/>
    <s v="Software Bug"/>
    <s v="CUST75641"/>
    <s v="Open"/>
    <s v="21-02-2022"/>
    <d v="1899-12-30T20:45:11"/>
    <s v="-"/>
    <s v="-"/>
    <s v="-"/>
    <s v="-"/>
    <s v="21-02-2022"/>
    <s v="02"/>
    <s v="2022"/>
    <x v="24"/>
  </r>
  <r>
    <s v="TKT715158"/>
    <x v="5"/>
    <s v="-"/>
    <s v="Technical"/>
    <s v="Hardware Issue"/>
    <s v="CUST53274"/>
    <s v="Open"/>
    <s v="31-05-2023"/>
    <d v="1899-12-30T11:54:03"/>
    <s v="-"/>
    <s v="-"/>
    <s v="-"/>
    <s v="-"/>
    <s v="31-05-2023"/>
    <s v="05"/>
    <s v="2023"/>
    <x v="24"/>
  </r>
  <r>
    <s v="TKT959281"/>
    <x v="25"/>
    <s v="-"/>
    <s v="Service"/>
    <s v="Slow Service"/>
    <s v="CUST31472"/>
    <s v="In Progress"/>
    <d v="2022-09-12T00:00:00"/>
    <d v="1899-12-30T02:11:00"/>
    <s v="-"/>
    <s v="-"/>
    <s v="-"/>
    <s v="-"/>
    <s v="12-09-2022"/>
    <s v="09"/>
    <s v="2022"/>
    <x v="24"/>
  </r>
  <r>
    <s v="TKT640556"/>
    <x v="28"/>
    <s v="-"/>
    <s v="Billing"/>
    <s v="Payment Failure"/>
    <s v="CUST16720"/>
    <s v="In Progress"/>
    <s v="22-03-2023"/>
    <d v="1899-12-30T23:19:16"/>
    <s v="-"/>
    <s v="-"/>
    <s v="-"/>
    <s v="-"/>
    <s v="22-03-2023"/>
    <s v="03"/>
    <s v="2023"/>
    <x v="24"/>
  </r>
  <r>
    <s v="TKT600310"/>
    <x v="9"/>
    <d v="2021-03-03T02:37:00"/>
    <s v="Technical"/>
    <s v="Hardware Issue"/>
    <s v="CUST19588"/>
    <s v="Resolved"/>
    <s v="27-02-2021"/>
    <d v="1899-12-30T02:37:28"/>
    <d v="2021-03-03T00:00:00"/>
    <d v="1899-12-30T02:37:00"/>
    <s v="-"/>
    <s v="-"/>
    <s v="27-02-2021"/>
    <s v="02"/>
    <s v="2021"/>
    <x v="24"/>
  </r>
  <r>
    <s v="TKT204338"/>
    <x v="2"/>
    <s v="-"/>
    <s v="Billing"/>
    <s v="Overcharge"/>
    <s v="CUST52599"/>
    <s v="In Progress"/>
    <d v="2024-12-01T00:00:00"/>
    <d v="1899-12-30T10:26:00"/>
    <s v="-"/>
    <s v="-"/>
    <s v="-"/>
    <s v="-"/>
    <s v="01-12-2024"/>
    <s v="12"/>
    <s v="2024"/>
    <x v="24"/>
  </r>
  <r>
    <s v="TKT860307"/>
    <x v="17"/>
    <d v="2020-01-03T15:20:00"/>
    <s v="Service"/>
    <s v="Slow Service"/>
    <s v="CUST48457"/>
    <s v="Resolved"/>
    <s v="21-02-2020"/>
    <d v="1899-12-30T15:20:09"/>
    <d v="2020-01-03T00:00:00"/>
    <d v="1899-12-30T15:20:00"/>
    <s v="-"/>
    <s v="-"/>
    <s v="21-02-2020"/>
    <s v="02"/>
    <s v="2020"/>
    <x v="24"/>
  </r>
  <r>
    <s v="TKT815449"/>
    <x v="5"/>
    <s v="-"/>
    <s v="Technical"/>
    <s v="Hardware Issue"/>
    <s v="CUST82525"/>
    <s v="In Progress"/>
    <s v="25-12-2022"/>
    <d v="1899-12-30T23:22:00"/>
    <s v="-"/>
    <s v="-"/>
    <s v="-"/>
    <s v="-"/>
    <s v="25-12-2022"/>
    <s v="12"/>
    <s v="2022"/>
    <x v="24"/>
  </r>
  <r>
    <s v="TKT992103"/>
    <x v="14"/>
    <s v="-"/>
    <s v="Service"/>
    <s v="Slow Service"/>
    <s v="CUST90022"/>
    <s v="Open"/>
    <s v="22-01-2024"/>
    <d v="1899-12-30T09:50:55"/>
    <s v="-"/>
    <s v="-"/>
    <s v="-"/>
    <s v="-"/>
    <s v="22-01-2024"/>
    <s v="01"/>
    <s v="2024"/>
    <x v="24"/>
  </r>
  <r>
    <s v="TKT963677"/>
    <x v="31"/>
    <s v="-"/>
    <s v="Billing"/>
    <s v="Refund Request"/>
    <s v="CUST58910"/>
    <s v="Open"/>
    <s v="24-11-2024"/>
    <d v="1899-12-30T12:25:34"/>
    <s v="-"/>
    <s v="-"/>
    <s v="-"/>
    <s v="-"/>
    <s v="24-11-2024"/>
    <s v="11"/>
    <s v="2024"/>
    <x v="24"/>
  </r>
  <r>
    <s v="TKT643940"/>
    <x v="31"/>
    <s v="-"/>
    <s v="Billing"/>
    <s v="Refund Request"/>
    <s v="CUST85344"/>
    <s v="In Progress"/>
    <s v="25-12-2024"/>
    <d v="1899-12-30T14:56:29"/>
    <s v="-"/>
    <s v="-"/>
    <s v="-"/>
    <s v="-"/>
    <s v="25-12-2024"/>
    <s v="12"/>
    <s v="2024"/>
    <x v="24"/>
  </r>
  <r>
    <s v="TKT622488"/>
    <x v="10"/>
    <s v="-"/>
    <s v="Account"/>
    <s v="Password Reset"/>
    <s v="CUST64919"/>
    <s v="In Progress"/>
    <s v="28-05-2020"/>
    <d v="1899-12-30T19:03:28"/>
    <s v="-"/>
    <s v="-"/>
    <s v="-"/>
    <s v="-"/>
    <s v="28-05-2020"/>
    <s v="05"/>
    <s v="2020"/>
    <x v="24"/>
  </r>
  <r>
    <s v="TKT867763"/>
    <x v="16"/>
    <s v="-"/>
    <s v="Account"/>
    <s v="Login Issue"/>
    <s v="CUST64599"/>
    <s v="Open"/>
    <s v="27-02-2023"/>
    <d v="1899-12-30T23:12:50"/>
    <s v="-"/>
    <s v="-"/>
    <s v="-"/>
    <s v="-"/>
    <s v="27-02-2023"/>
    <s v="02"/>
    <s v="2023"/>
    <x v="24"/>
  </r>
  <r>
    <s v="TKT143185"/>
    <x v="25"/>
    <s v="30-08-2023 05:46:03"/>
    <s v="Service"/>
    <s v="Slow Service"/>
    <s v="CUST95636"/>
    <s v="Resolved"/>
    <s v="23-08-2023"/>
    <d v="1899-12-30T05:46:03"/>
    <s v="30-08-2023"/>
    <d v="1899-12-30T05:46:03"/>
    <s v="-"/>
    <s v="-"/>
    <s v="23-08-2023"/>
    <s v="08"/>
    <s v="2023"/>
    <x v="24"/>
  </r>
  <r>
    <s v="TKT193970"/>
    <x v="1"/>
    <s v="-"/>
    <s v="Billing"/>
    <s v="Refund Request"/>
    <s v="CUST43648"/>
    <s v="In Progress"/>
    <d v="2020-05-02T00:00:00"/>
    <d v="1899-12-30T12:51:00"/>
    <s v="-"/>
    <s v="-"/>
    <s v="-"/>
    <s v="-"/>
    <s v="02-05-2020"/>
    <s v="05"/>
    <s v="2020"/>
    <x v="24"/>
  </r>
  <r>
    <s v="TKT204361"/>
    <x v="8"/>
    <s v="-"/>
    <s v="Technical"/>
    <s v="Network Problem"/>
    <s v="CUST73684"/>
    <s v="Open"/>
    <d v="2020-09-10T00:00:00"/>
    <d v="1899-12-30T14:25:00"/>
    <s v="-"/>
    <s v="-"/>
    <s v="-"/>
    <s v="-"/>
    <s v="10-09-2020"/>
    <s v="09"/>
    <s v="2020"/>
    <x v="24"/>
  </r>
  <r>
    <s v="TKT944962"/>
    <x v="29"/>
    <s v="30-03-2023 13:58:48"/>
    <s v="Service"/>
    <s v="Service Upgrade"/>
    <s v="CUST27297"/>
    <s v="Resolved"/>
    <d v="2023-01-03T00:00:00"/>
    <d v="1899-12-30T13:58:00"/>
    <s v="30-03-2023"/>
    <d v="1899-12-30T13:58:48"/>
    <s v="-"/>
    <s v="-"/>
    <s v="03-01-2023"/>
    <s v="01"/>
    <s v="2023"/>
    <x v="24"/>
  </r>
  <r>
    <s v="TKT903093"/>
    <x v="9"/>
    <s v="23-10-2024 14:25:45"/>
    <s v="Technical"/>
    <s v="Hardware Issue"/>
    <s v="CUST85579"/>
    <s v="Resolved"/>
    <s v="16-10-2024"/>
    <d v="1899-12-30T14:25:45"/>
    <s v="23-10-2024"/>
    <d v="1899-12-30T14:25:45"/>
    <s v="-"/>
    <s v="-"/>
    <s v="16-10-2024"/>
    <s v="10"/>
    <s v="2024"/>
    <x v="24"/>
  </r>
  <r>
    <s v="TKT848673"/>
    <x v="33"/>
    <s v="-"/>
    <s v="Technical"/>
    <s v="Network Problem"/>
    <s v="CUST44593"/>
    <s v="Open"/>
    <s v="20-07-2023"/>
    <d v="1899-12-30T23:57:33"/>
    <s v="-"/>
    <s v="-"/>
    <s v="-"/>
    <s v="-"/>
    <s v="20-07-2023"/>
    <s v="07"/>
    <s v="2023"/>
    <x v="24"/>
  </r>
  <r>
    <s v="TKT555169"/>
    <x v="8"/>
    <s v="-"/>
    <s v="Technical"/>
    <s v="Network Problem"/>
    <s v="CUST69607"/>
    <s v="In Progress"/>
    <s v="28-07-2020"/>
    <d v="1899-12-30T22:51:34"/>
    <s v="-"/>
    <s v="-"/>
    <s v="-"/>
    <s v="-"/>
    <s v="28-07-2020"/>
    <s v="07"/>
    <s v="2020"/>
    <x v="24"/>
  </r>
  <r>
    <s v="TKT650188"/>
    <x v="34"/>
    <s v="27-10-2021 16:38:29"/>
    <s v="Technical"/>
    <s v="Hardware Issue"/>
    <s v="CUST67902"/>
    <s v="Resolved"/>
    <s v="16-10-2021"/>
    <d v="1899-12-30T16:38:29"/>
    <s v="27-10-2021"/>
    <d v="1899-12-30T16:38:29"/>
    <s v="-"/>
    <s v="-"/>
    <s v="16-10-2021"/>
    <s v="10"/>
    <s v="2021"/>
    <x v="24"/>
  </r>
  <r>
    <s v="TKT393648"/>
    <x v="25"/>
    <s v="-"/>
    <s v="Service"/>
    <s v="Slow Service"/>
    <s v="CUST86361"/>
    <s v="In Progress"/>
    <s v="24-05-2021"/>
    <d v="1899-12-30T05:33:55"/>
    <s v="-"/>
    <s v="-"/>
    <s v="-"/>
    <s v="-"/>
    <s v="24-05-2021"/>
    <s v="05"/>
    <s v="2021"/>
    <x v="24"/>
  </r>
  <r>
    <s v="TKT809641"/>
    <x v="14"/>
    <d v="2022-05-08T02:51:00"/>
    <s v="Service"/>
    <s v="Slow Service"/>
    <s v="CUST95641"/>
    <s v="Resolved"/>
    <s v="26-07-2022"/>
    <d v="1899-12-30T02:51:44"/>
    <d v="2022-05-08T00:00:00"/>
    <d v="1899-12-30T02:51:00"/>
    <s v="-"/>
    <s v="-"/>
    <s v="26-07-2022"/>
    <s v="07"/>
    <s v="2022"/>
    <x v="24"/>
  </r>
  <r>
    <s v="TKT811855"/>
    <x v="6"/>
    <s v="-"/>
    <s v="Service"/>
    <s v="Service Outage"/>
    <s v="CUST49201"/>
    <s v="In Progress"/>
    <s v="25-03-2023"/>
    <d v="1899-12-30T11:38:41"/>
    <s v="-"/>
    <s v="-"/>
    <s v="-"/>
    <s v="-"/>
    <s v="25-03-2023"/>
    <s v="03"/>
    <s v="2023"/>
    <x v="24"/>
  </r>
  <r>
    <s v="TKT727338"/>
    <x v="34"/>
    <s v="-"/>
    <s v="Technical"/>
    <s v="Hardware Issue"/>
    <s v="CUST29323"/>
    <s v="In Progress"/>
    <d v="2022-05-09T00:00:00"/>
    <d v="1899-12-30T20:10:00"/>
    <s v="-"/>
    <s v="-"/>
    <s v="-"/>
    <s v="-"/>
    <s v="09-05-2022"/>
    <s v="05"/>
    <s v="2022"/>
    <x v="24"/>
  </r>
  <r>
    <s v="TKT539841"/>
    <x v="14"/>
    <s v="-"/>
    <s v="Service"/>
    <s v="Slow Service"/>
    <s v="CUST94414"/>
    <s v="In Progress"/>
    <s v="20-01-2024"/>
    <d v="1899-12-30T04:43:56"/>
    <s v="-"/>
    <s v="-"/>
    <s v="-"/>
    <s v="-"/>
    <s v="20-01-2024"/>
    <s v="01"/>
    <s v="2024"/>
    <x v="24"/>
  </r>
  <r>
    <s v="TKT727442"/>
    <x v="21"/>
    <s v="-"/>
    <s v="Technical"/>
    <s v="Network Problem"/>
    <s v="CUST19913"/>
    <s v="Open"/>
    <d v="2023-07-04T00:00:00"/>
    <d v="1899-12-30T12:03:00"/>
    <s v="-"/>
    <s v="-"/>
    <s v="-"/>
    <s v="-"/>
    <s v="04-07-2023"/>
    <s v="07"/>
    <s v="2023"/>
    <x v="24"/>
  </r>
  <r>
    <s v="TKT820241"/>
    <x v="30"/>
    <s v="-"/>
    <s v="Billing"/>
    <s v="Overcharge"/>
    <s v="CUST36701"/>
    <s v="In Progress"/>
    <d v="2022-11-09T00:00:00"/>
    <d v="1899-12-30T16:42:00"/>
    <s v="-"/>
    <s v="-"/>
    <s v="-"/>
    <s v="-"/>
    <s v="09-11-2022"/>
    <s v="11"/>
    <s v="2022"/>
    <x v="24"/>
  </r>
  <r>
    <s v="TKT849432"/>
    <x v="28"/>
    <s v="-"/>
    <s v="Billing"/>
    <s v="Payment Failure"/>
    <s v="CUST68180"/>
    <s v="In Progress"/>
    <s v="20-10-2022"/>
    <d v="1899-12-30T17:06:37"/>
    <s v="-"/>
    <s v="-"/>
    <s v="-"/>
    <s v="-"/>
    <s v="20-10-2022"/>
    <s v="10"/>
    <s v="2022"/>
    <x v="24"/>
  </r>
  <r>
    <s v="TKT494058"/>
    <x v="0"/>
    <s v="-"/>
    <s v="Service"/>
    <s v="Service Outage"/>
    <s v="CUST83210"/>
    <s v="Open"/>
    <s v="24-10-2020"/>
    <d v="1899-12-30T10:50:39"/>
    <s v="-"/>
    <s v="-"/>
    <s v="-"/>
    <s v="-"/>
    <s v="24-10-2020"/>
    <s v="10"/>
    <s v="2020"/>
    <x v="24"/>
  </r>
  <r>
    <s v="TKT775324"/>
    <x v="12"/>
    <s v="-"/>
    <s v="Billing"/>
    <s v="Refund Request"/>
    <s v="CUST31807"/>
    <s v="In Progress"/>
    <d v="2020-11-03T00:00:00"/>
    <d v="1899-12-30T20:37:00"/>
    <s v="-"/>
    <s v="-"/>
    <s v="-"/>
    <s v="-"/>
    <s v="03-11-2020"/>
    <s v="11"/>
    <s v="2020"/>
    <x v="24"/>
  </r>
  <r>
    <s v="TKT116079"/>
    <x v="15"/>
    <s v="23-06-2022 19:55:27"/>
    <s v="Account"/>
    <s v="Account Suspension"/>
    <s v="CUST50346"/>
    <s v="Resolved"/>
    <d v="2022-11-06T00:00:00"/>
    <d v="1899-12-30T19:55:00"/>
    <s v="23-06-2022"/>
    <d v="1899-12-30T19:55:27"/>
    <s v="-"/>
    <s v="-"/>
    <s v="06-11-2022"/>
    <s v="11"/>
    <s v="2022"/>
    <x v="24"/>
  </r>
  <r>
    <s v="TKT693202"/>
    <x v="2"/>
    <s v="-"/>
    <s v="Billing"/>
    <s v="Overcharge"/>
    <s v="CUST98359"/>
    <s v="In Progress"/>
    <s v="24-03-2020"/>
    <d v="1899-12-30T15:08:18"/>
    <s v="-"/>
    <s v="-"/>
    <s v="-"/>
    <s v="-"/>
    <s v="24-03-2020"/>
    <s v="03"/>
    <s v="2020"/>
    <x v="24"/>
  </r>
  <r>
    <s v="TKT505149"/>
    <x v="10"/>
    <d v="2024-12-09T03:10:00"/>
    <s v="Account"/>
    <s v="Password Reset"/>
    <s v="CUST98188"/>
    <s v="Resolved"/>
    <d v="2024-07-09T00:00:00"/>
    <d v="1899-12-30T03:10:00"/>
    <d v="2024-12-09T00:00:00"/>
    <d v="1899-12-30T03:10:00"/>
    <s v="-"/>
    <s v="-"/>
    <s v="09-07-2024"/>
    <s v="07"/>
    <s v="2024"/>
    <x v="24"/>
  </r>
  <r>
    <s v="TKT755857"/>
    <x v="32"/>
    <s v="-"/>
    <s v="Technical"/>
    <s v="Software Bug"/>
    <s v="CUST97575"/>
    <s v="In Progress"/>
    <s v="13-08-2024"/>
    <d v="1899-12-30T10:58:26"/>
    <s v="-"/>
    <s v="-"/>
    <s v="-"/>
    <s v="-"/>
    <s v="13-08-2024"/>
    <s v="08"/>
    <s v="2024"/>
    <x v="24"/>
  </r>
  <r>
    <s v="TKT695528"/>
    <x v="22"/>
    <s v="24-05-2024 09:57:07"/>
    <s v="Account"/>
    <s v="Login Issue"/>
    <s v="CUST37309"/>
    <s v="Resolved"/>
    <d v="2024-01-05T00:00:00"/>
    <d v="1899-12-30T09:57:00"/>
    <s v="24-05-2024"/>
    <d v="1899-12-30T09:57:07"/>
    <s v="-"/>
    <s v="-"/>
    <s v="05-01-2024"/>
    <s v="01"/>
    <s v="2024"/>
    <x v="24"/>
  </r>
  <r>
    <s v="TKT932034"/>
    <x v="30"/>
    <s v="-"/>
    <s v="Billing"/>
    <s v="Overcharge"/>
    <s v="CUST46114"/>
    <s v="Open"/>
    <d v="2022-02-05T00:00:00"/>
    <d v="1899-12-30T21:52:00"/>
    <s v="-"/>
    <s v="-"/>
    <s v="-"/>
    <s v="-"/>
    <s v="05-02-2022"/>
    <s v="02"/>
    <s v="2022"/>
    <x v="24"/>
  </r>
  <r>
    <s v="TKT158106"/>
    <x v="2"/>
    <s v="-"/>
    <s v="Billing"/>
    <s v="Overcharge"/>
    <s v="CUST50663"/>
    <s v="Open"/>
    <d v="2022-01-04T00:00:00"/>
    <d v="1899-12-30T20:46:00"/>
    <s v="-"/>
    <s v="-"/>
    <s v="-"/>
    <s v="-"/>
    <s v="04-01-2022"/>
    <s v="01"/>
    <s v="2022"/>
    <x v="24"/>
  </r>
  <r>
    <s v="TKT863886"/>
    <x v="0"/>
    <s v="17-03-2022 08:47:04"/>
    <s v="Service"/>
    <s v="Service Outage"/>
    <s v="CUST46028"/>
    <s v="Resolved"/>
    <s v="24-02-2022"/>
    <d v="1899-12-30T08:47:04"/>
    <s v="17-03-2022"/>
    <d v="1899-12-30T08:47:04"/>
    <s v="-"/>
    <s v="-"/>
    <s v="24-02-2022"/>
    <s v="02"/>
    <s v="2022"/>
    <x v="24"/>
  </r>
  <r>
    <s v="TKT285639"/>
    <x v="33"/>
    <s v="-"/>
    <s v="Technical"/>
    <s v="Network Problem"/>
    <s v="CUST80880"/>
    <s v="Open"/>
    <s v="28-03-2024"/>
    <d v="1899-12-30T14:15:53"/>
    <s v="-"/>
    <s v="-"/>
    <s v="-"/>
    <s v="-"/>
    <s v="28-03-2024"/>
    <s v="03"/>
    <s v="2024"/>
    <x v="24"/>
  </r>
  <r>
    <s v="TKT558685"/>
    <x v="24"/>
    <s v="21-01-2021 22:52:08"/>
    <s v="Service"/>
    <s v="Service Outage"/>
    <s v="CUST20774"/>
    <s v="Resolved"/>
    <s v="28-12-2020"/>
    <d v="1899-12-30T22:52:08"/>
    <s v="21-01-2021"/>
    <d v="1899-12-30T22:52:08"/>
    <s v="-"/>
    <s v="-"/>
    <s v="28-12-2020"/>
    <s v="12"/>
    <s v="2020"/>
    <x v="24"/>
  </r>
  <r>
    <s v="TKT976244"/>
    <x v="7"/>
    <s v="-"/>
    <s v="Technical"/>
    <s v="Software Bug"/>
    <s v="CUST19698"/>
    <s v="Open"/>
    <d v="2024-09-05T00:00:00"/>
    <d v="1899-12-30T04:34:00"/>
    <s v="-"/>
    <s v="-"/>
    <s v="-"/>
    <s v="-"/>
    <s v="05-09-2024"/>
    <s v="09"/>
    <s v="2024"/>
    <x v="24"/>
  </r>
  <r>
    <s v="TKT351550"/>
    <x v="29"/>
    <s v="-"/>
    <s v="Service"/>
    <s v="Service Upgrade"/>
    <s v="CUST13363"/>
    <s v="In Progress"/>
    <s v="23-02-2022"/>
    <d v="1899-12-30T06:11:32"/>
    <s v="-"/>
    <s v="-"/>
    <s v="-"/>
    <s v="-"/>
    <s v="23-02-2022"/>
    <s v="02"/>
    <s v="2022"/>
    <x v="24"/>
  </r>
  <r>
    <s v="TKT818231"/>
    <x v="28"/>
    <s v="17-08-2022 04:59:52"/>
    <s v="Billing"/>
    <s v="Payment Failure"/>
    <s v="CUST79522"/>
    <s v="Resolved"/>
    <d v="2022-04-08T00:00:00"/>
    <d v="1899-12-30T04:59:00"/>
    <s v="17-08-2022"/>
    <d v="1899-12-30T04:59:52"/>
    <s v="-"/>
    <s v="-"/>
    <s v="08-04-2022"/>
    <s v="04"/>
    <s v="2022"/>
    <x v="24"/>
  </r>
  <r>
    <s v="TKT705285"/>
    <x v="7"/>
    <s v="-"/>
    <s v="Technical"/>
    <s v="Software Bug"/>
    <s v="CUST96940"/>
    <s v="In Progress"/>
    <s v="31-07-2022"/>
    <d v="1899-12-30T15:47:18"/>
    <s v="-"/>
    <s v="-"/>
    <s v="-"/>
    <s v="-"/>
    <s v="31-07-2022"/>
    <s v="07"/>
    <s v="2022"/>
    <x v="24"/>
  </r>
  <r>
    <s v="TKT512427"/>
    <x v="18"/>
    <d v="2024-11-02T05:34:00"/>
    <s v="Account"/>
    <s v="Password Reset"/>
    <s v="CUST62086"/>
    <s v="Resolved"/>
    <s v="18-01-2024"/>
    <d v="1899-12-30T05:34:29"/>
    <d v="2024-11-02T00:00:00"/>
    <d v="1899-12-30T05:34:00"/>
    <s v="-"/>
    <s v="-"/>
    <s v="18-01-2024"/>
    <s v="01"/>
    <s v="2024"/>
    <x v="24"/>
  </r>
  <r>
    <s v="TKT825746"/>
    <x v="22"/>
    <s v="-"/>
    <s v="Account"/>
    <s v="Login Issue"/>
    <s v="CUST50893"/>
    <s v="In Progress"/>
    <d v="2024-09-08T00:00:00"/>
    <d v="1899-12-30T11:59:00"/>
    <s v="-"/>
    <s v="-"/>
    <s v="-"/>
    <s v="-"/>
    <s v="08-09-2024"/>
    <s v="09"/>
    <s v="2024"/>
    <x v="24"/>
  </r>
  <r>
    <s v="TKT818710"/>
    <x v="32"/>
    <s v="-"/>
    <s v="Technical"/>
    <s v="Software Bug"/>
    <s v="CUST47018"/>
    <s v="In Progress"/>
    <s v="14-03-2024"/>
    <d v="1899-12-30T12:44:49"/>
    <s v="-"/>
    <s v="-"/>
    <s v="-"/>
    <s v="-"/>
    <s v="14-03-2024"/>
    <s v="03"/>
    <s v="2024"/>
    <x v="24"/>
  </r>
  <r>
    <s v="TKT287583"/>
    <x v="30"/>
    <s v="13-06-2023 13:31:28"/>
    <s v="Billing"/>
    <s v="Overcharge"/>
    <s v="CUST71814"/>
    <s v="Resolved"/>
    <d v="2023-03-06T00:00:00"/>
    <d v="1899-12-30T13:31:00"/>
    <s v="13-06-2023"/>
    <d v="1899-12-30T13:31:28"/>
    <s v="-"/>
    <s v="-"/>
    <s v="06-03-2023"/>
    <s v="03"/>
    <s v="2023"/>
    <x v="24"/>
  </r>
  <r>
    <s v="TKT245986"/>
    <x v="0"/>
    <s v="-"/>
    <s v="Service"/>
    <s v="Service Outage"/>
    <s v="CUST61233"/>
    <s v="Open"/>
    <s v="28-07-2021"/>
    <d v="1899-12-30T11:58:17"/>
    <s v="-"/>
    <s v="-"/>
    <s v="-"/>
    <s v="-"/>
    <s v="28-07-2021"/>
    <s v="07"/>
    <s v="2021"/>
    <x v="24"/>
  </r>
  <r>
    <s v="TKT396664"/>
    <x v="13"/>
    <s v="26-06-2024 06:44:10"/>
    <s v="Account"/>
    <s v="Account Suspension"/>
    <s v="CUST36466"/>
    <s v="Resolved"/>
    <s v="18-06-2024"/>
    <d v="1899-12-30T06:44:10"/>
    <s v="26-06-2024"/>
    <d v="1899-12-30T06:44:10"/>
    <s v="-"/>
    <s v="-"/>
    <s v="18-06-2024"/>
    <s v="06"/>
    <s v="2024"/>
    <x v="24"/>
  </r>
  <r>
    <s v="TKT796915"/>
    <x v="10"/>
    <d v="2021-08-11T23:40:00"/>
    <s v="Account"/>
    <s v="Password Reset"/>
    <s v="CUST98916"/>
    <s v="Resolved"/>
    <d v="2021-09-10T00:00:00"/>
    <d v="1899-12-30T23:40:00"/>
    <d v="2021-08-11T00:00:00"/>
    <d v="1899-12-30T23:40:00"/>
    <s v="-"/>
    <s v="-"/>
    <s v="10-09-2021"/>
    <s v="09"/>
    <s v="2021"/>
    <x v="24"/>
  </r>
  <r>
    <s v="TKT749027"/>
    <x v="26"/>
    <s v="-"/>
    <s v="Technical"/>
    <s v="Software Bug"/>
    <s v="CUST96069"/>
    <s v="In Progress"/>
    <s v="28-10-2022"/>
    <d v="1899-12-30T16:55:58"/>
    <s v="-"/>
    <s v="-"/>
    <s v="-"/>
    <s v="-"/>
    <s v="28-10-2022"/>
    <s v="10"/>
    <s v="2022"/>
    <x v="24"/>
  </r>
  <r>
    <s v="TKT949811"/>
    <x v="13"/>
    <d v="2024-09-06T23:44:00"/>
    <s v="Account"/>
    <s v="Account Suspension"/>
    <s v="CUST48679"/>
    <s v="Resolved"/>
    <s v="22-05-2024"/>
    <d v="1899-12-30T23:44:51"/>
    <d v="2024-09-06T00:00:00"/>
    <d v="1899-12-30T23:44:00"/>
    <s v="-"/>
    <s v="-"/>
    <s v="22-05-2024"/>
    <s v="05"/>
    <s v="2024"/>
    <x v="24"/>
  </r>
  <r>
    <s v="TKT939581"/>
    <x v="15"/>
    <s v="-"/>
    <s v="Account"/>
    <s v="Account Suspension"/>
    <s v="CUST39850"/>
    <s v="In Progress"/>
    <d v="2021-04-02T00:00:00"/>
    <d v="1899-12-30T00:09:00"/>
    <s v="-"/>
    <s v="-"/>
    <s v="-"/>
    <s v="-"/>
    <s v="02-04-2021"/>
    <s v="04"/>
    <s v="2021"/>
    <x v="24"/>
  </r>
  <r>
    <s v="TKT867043"/>
    <x v="2"/>
    <s v="-"/>
    <s v="Billing"/>
    <s v="Overcharge"/>
    <s v="CUST17144"/>
    <s v="Open"/>
    <s v="16-05-2021"/>
    <d v="1899-12-30T05:06:49"/>
    <s v="-"/>
    <s v="-"/>
    <s v="-"/>
    <s v="-"/>
    <s v="16-05-2021"/>
    <s v="05"/>
    <s v="2021"/>
    <x v="24"/>
  </r>
  <r>
    <s v="TKT231322"/>
    <x v="28"/>
    <s v="-"/>
    <s v="Billing"/>
    <s v="Payment Failure"/>
    <s v="CUST87343"/>
    <s v="In Progress"/>
    <s v="30-12-2022"/>
    <d v="1899-12-30T20:41:10"/>
    <s v="-"/>
    <s v="-"/>
    <s v="-"/>
    <s v="-"/>
    <s v="30-12-2022"/>
    <s v="12"/>
    <s v="2022"/>
    <x v="24"/>
  </r>
  <r>
    <s v="TKT841184"/>
    <x v="35"/>
    <d v="2020-11-07T16:29:00"/>
    <s v="Service"/>
    <s v="Service Upgrade"/>
    <s v="CUST83194"/>
    <s v="Resolved"/>
    <d v="2020-09-07T00:00:00"/>
    <d v="1899-12-30T16:29:00"/>
    <d v="2020-11-07T00:00:00"/>
    <d v="1899-12-30T16:29:00"/>
    <s v="-"/>
    <s v="-"/>
    <s v="07-09-2020"/>
    <s v="09"/>
    <s v="2020"/>
    <x v="24"/>
  </r>
  <r>
    <s v="TKT583729"/>
    <x v="1"/>
    <s v="-"/>
    <s v="Billing"/>
    <s v="Refund Request"/>
    <s v="CUST10417"/>
    <s v="Open"/>
    <s v="31-01-2024"/>
    <d v="1899-12-30T10:52:09"/>
    <s v="-"/>
    <s v="-"/>
    <s v="-"/>
    <s v="-"/>
    <s v="31-01-2024"/>
    <s v="01"/>
    <s v="2024"/>
    <x v="24"/>
  </r>
  <r>
    <s v="TKT503655"/>
    <x v="16"/>
    <s v="-"/>
    <s v="Account"/>
    <s v="Login Issue"/>
    <s v="CUST52442"/>
    <s v="In Progress"/>
    <d v="2023-08-03T00:00:00"/>
    <d v="1899-12-30T19:08:00"/>
    <s v="-"/>
    <s v="-"/>
    <s v="-"/>
    <s v="-"/>
    <s v="03-08-2023"/>
    <s v="08"/>
    <s v="2023"/>
    <x v="24"/>
  </r>
  <r>
    <s v="TKT524640"/>
    <x v="9"/>
    <s v="-"/>
    <s v="Technical"/>
    <s v="Hardware Issue"/>
    <s v="CUST73308"/>
    <s v="In Progress"/>
    <s v="20-02-2024"/>
    <d v="1899-12-30T01:29:22"/>
    <s v="-"/>
    <s v="-"/>
    <s v="-"/>
    <s v="-"/>
    <s v="20-02-2024"/>
    <s v="02"/>
    <s v="2024"/>
    <x v="24"/>
  </r>
  <r>
    <s v="TKT147108"/>
    <x v="21"/>
    <s v="-"/>
    <s v="Technical"/>
    <s v="Network Problem"/>
    <s v="CUST91210"/>
    <s v="In Progress"/>
    <s v="13-09-2020"/>
    <d v="1899-12-30T17:48:47"/>
    <s v="-"/>
    <s v="-"/>
    <s v="-"/>
    <s v="-"/>
    <s v="13-09-2020"/>
    <s v="09"/>
    <s v="2020"/>
    <x v="24"/>
  </r>
  <r>
    <s v="TKT998544"/>
    <x v="17"/>
    <s v="21-12-2024 10:52:40"/>
    <s v="Service"/>
    <s v="Slow Service"/>
    <s v="CUST35359"/>
    <s v="Resolved"/>
    <s v="17-12-2024"/>
    <d v="1899-12-30T10:52:40"/>
    <s v="21-12-2024"/>
    <d v="1899-12-30T10:52:40"/>
    <s v="-"/>
    <s v="-"/>
    <s v="17-12-2024"/>
    <s v="12"/>
    <s v="2024"/>
    <x v="24"/>
  </r>
  <r>
    <s v="TKT383461"/>
    <x v="35"/>
    <s v="15-02-2024 02:31:21"/>
    <s v="Service"/>
    <s v="Service Upgrade"/>
    <s v="CUST81364"/>
    <s v="Resolved"/>
    <s v="24-01-2024"/>
    <d v="1899-12-30T02:31:21"/>
    <s v="15-02-2024"/>
    <d v="1899-12-30T02:31:21"/>
    <s v="-"/>
    <s v="-"/>
    <s v="24-01-2024"/>
    <s v="01"/>
    <s v="2024"/>
    <x v="24"/>
  </r>
  <r>
    <s v="TKT421890"/>
    <x v="28"/>
    <s v="31-10-2024 10:35:00"/>
    <s v="Billing"/>
    <s v="Payment Failure"/>
    <s v="CUST42556"/>
    <s v="Resolved"/>
    <s v="23-10-2024"/>
    <d v="1899-12-30T10:35:00"/>
    <s v="31-10-2024"/>
    <d v="1899-12-30T10:35:00"/>
    <s v="-"/>
    <s v="-"/>
    <s v="23-10-2024"/>
    <s v="10"/>
    <s v="2024"/>
    <x v="24"/>
  </r>
  <r>
    <s v="TKT427566"/>
    <x v="2"/>
    <s v="-"/>
    <s v="Billing"/>
    <s v="Overcharge"/>
    <s v="CUST78284"/>
    <s v="In Progress"/>
    <s v="18-06-2021"/>
    <d v="1899-12-30T21:23:30"/>
    <s v="-"/>
    <s v="-"/>
    <s v="-"/>
    <s v="-"/>
    <s v="18-06-2021"/>
    <s v="06"/>
    <s v="2021"/>
    <x v="24"/>
  </r>
  <r>
    <s v="TKT199676"/>
    <x v="2"/>
    <s v="28-07-2020 09:17:38"/>
    <s v="Billing"/>
    <s v="Overcharge"/>
    <s v="CUST12967"/>
    <s v="Resolved"/>
    <d v="2020-11-07T00:00:00"/>
    <d v="1899-12-30T09:17:00"/>
    <s v="28-07-2020"/>
    <d v="1899-12-30T09:17:38"/>
    <s v="-"/>
    <s v="-"/>
    <s v="07-11-2020"/>
    <s v="11"/>
    <s v="2020"/>
    <x v="24"/>
  </r>
  <r>
    <s v="TKT990659"/>
    <x v="18"/>
    <s v="-"/>
    <s v="Account"/>
    <s v="Password Reset"/>
    <s v="CUST37251"/>
    <s v="Open"/>
    <s v="25-11-2023"/>
    <d v="1899-12-30T22:10:49"/>
    <s v="-"/>
    <s v="-"/>
    <s v="-"/>
    <s v="-"/>
    <s v="25-11-2023"/>
    <s v="11"/>
    <s v="2023"/>
    <x v="24"/>
  </r>
  <r>
    <s v="TKT649493"/>
    <x v="17"/>
    <s v="22-05-2023 20:35:00"/>
    <s v="Service"/>
    <s v="Slow Service"/>
    <s v="CUST21286"/>
    <s v="Resolved"/>
    <s v="17-05-2023"/>
    <d v="1899-12-30T20:35:00"/>
    <s v="22-05-2023"/>
    <d v="1899-12-30T20:35:00"/>
    <s v="-"/>
    <s v="-"/>
    <s v="17-05-2023"/>
    <s v="05"/>
    <s v="2023"/>
    <x v="24"/>
  </r>
  <r>
    <s v="TKT278931"/>
    <x v="5"/>
    <s v="-"/>
    <s v="Technical"/>
    <s v="Hardware Issue"/>
    <s v="CUST17594"/>
    <s v="In Progress"/>
    <d v="2022-06-10T00:00:00"/>
    <d v="1899-12-30T11:38:00"/>
    <s v="-"/>
    <s v="-"/>
    <s v="-"/>
    <s v="-"/>
    <s v="10-06-2022"/>
    <s v="06"/>
    <s v="2022"/>
    <x v="24"/>
  </r>
  <r>
    <s v="TKT945359"/>
    <x v="25"/>
    <d v="2022-06-12T20:01:00"/>
    <s v="Service"/>
    <s v="Slow Service"/>
    <s v="CUST77112"/>
    <s v="Resolved"/>
    <s v="26-11-2022"/>
    <d v="1899-12-30T20:01:54"/>
    <d v="2022-06-12T00:00:00"/>
    <d v="1899-12-30T20:01:00"/>
    <s v="-"/>
    <s v="-"/>
    <s v="26-11-2022"/>
    <s v="11"/>
    <s v="2022"/>
    <x v="24"/>
  </r>
  <r>
    <s v="TKT981603"/>
    <x v="30"/>
    <s v="-"/>
    <s v="Billing"/>
    <s v="Overcharge"/>
    <s v="CUST79140"/>
    <s v="Open"/>
    <s v="26-09-2023"/>
    <d v="1899-12-30T19:23:28"/>
    <s v="-"/>
    <s v="-"/>
    <s v="-"/>
    <s v="-"/>
    <s v="26-09-2023"/>
    <s v="09"/>
    <s v="2023"/>
    <x v="24"/>
  </r>
  <r>
    <s v="TKT446940"/>
    <x v="6"/>
    <s v="-"/>
    <s v="Service"/>
    <s v="Service Outage"/>
    <s v="CUST49399"/>
    <s v="In Progress"/>
    <s v="20-07-2022"/>
    <d v="1899-12-30T01:50:24"/>
    <s v="-"/>
    <s v="-"/>
    <s v="-"/>
    <s v="-"/>
    <s v="20-07-2022"/>
    <s v="07"/>
    <s v="2022"/>
    <x v="24"/>
  </r>
  <r>
    <s v="TKT480018"/>
    <x v="28"/>
    <s v="-"/>
    <s v="Billing"/>
    <s v="Payment Failure"/>
    <s v="CUST36996"/>
    <s v="Open"/>
    <d v="2020-08-09T00:00:00"/>
    <d v="1899-12-30T12:29:00"/>
    <s v="-"/>
    <s v="-"/>
    <s v="-"/>
    <s v="-"/>
    <s v="09-08-2020"/>
    <s v="08"/>
    <s v="2020"/>
    <x v="24"/>
  </r>
  <r>
    <s v="TKT872520"/>
    <x v="13"/>
    <s v="-"/>
    <s v="Account"/>
    <s v="Account Suspension"/>
    <s v="CUST47196"/>
    <s v="In Progress"/>
    <d v="2022-10-02T00:00:00"/>
    <d v="1899-12-30T16:22:00"/>
    <s v="-"/>
    <s v="-"/>
    <s v="-"/>
    <s v="-"/>
    <s v="02-10-2022"/>
    <s v="10"/>
    <s v="2022"/>
    <x v="24"/>
  </r>
  <r>
    <s v="TKT773566"/>
    <x v="21"/>
    <s v="14-04-2024 02:17:02"/>
    <s v="Technical"/>
    <s v="Network Problem"/>
    <s v="CUST63250"/>
    <s v="Resolved"/>
    <d v="2024-03-04T00:00:00"/>
    <d v="1899-12-30T02:17:00"/>
    <s v="14-04-2024"/>
    <d v="1899-12-30T02:17:02"/>
    <s v="-"/>
    <s v="-"/>
    <s v="04-03-2024"/>
    <s v="03"/>
    <s v="2024"/>
    <x v="24"/>
  </r>
  <r>
    <s v="TKT254600"/>
    <x v="34"/>
    <s v="-"/>
    <s v="Technical"/>
    <s v="Hardware Issue"/>
    <s v="CUST41930"/>
    <s v="Open"/>
    <d v="2024-04-05T00:00:00"/>
    <d v="1899-12-30T00:13:00"/>
    <s v="-"/>
    <s v="-"/>
    <s v="-"/>
    <s v="-"/>
    <s v="05-04-2024"/>
    <s v="04"/>
    <s v="2024"/>
    <x v="24"/>
  </r>
  <r>
    <s v="TKT718443"/>
    <x v="27"/>
    <s v="-"/>
    <s v="Account"/>
    <s v="Login Issue"/>
    <s v="CUST59774"/>
    <s v="Open"/>
    <s v="17-01-2023"/>
    <d v="1899-12-30T04:01:04"/>
    <s v="-"/>
    <s v="-"/>
    <s v="-"/>
    <s v="-"/>
    <s v="17-01-2023"/>
    <s v="01"/>
    <s v="2023"/>
    <x v="24"/>
  </r>
  <r>
    <s v="TKT836229"/>
    <x v="9"/>
    <d v="2024-09-04T09:06:00"/>
    <s v="Technical"/>
    <s v="Hardware Issue"/>
    <s v="CUST41886"/>
    <s v="Resolved"/>
    <d v="2024-12-03T00:00:00"/>
    <d v="1899-12-30T09:06:00"/>
    <d v="2024-09-04T00:00:00"/>
    <d v="1899-12-30T09:06:00"/>
    <s v="-"/>
    <s v="-"/>
    <s v="03-12-2024"/>
    <s v="12"/>
    <s v="2024"/>
    <x v="24"/>
  </r>
  <r>
    <s v="TKT554355"/>
    <x v="9"/>
    <s v="-"/>
    <s v="Technical"/>
    <s v="Hardware Issue"/>
    <s v="CUST88124"/>
    <s v="Open"/>
    <s v="14-11-2024"/>
    <d v="1899-12-30T07:33:27"/>
    <s v="-"/>
    <s v="-"/>
    <s v="-"/>
    <s v="-"/>
    <s v="14-11-2024"/>
    <s v="11"/>
    <s v="2024"/>
    <x v="24"/>
  </r>
  <r>
    <s v="TKT951961"/>
    <x v="35"/>
    <s v="-"/>
    <s v="Service"/>
    <s v="Service Upgrade"/>
    <s v="CUST92933"/>
    <s v="Open"/>
    <s v="30-06-2024"/>
    <d v="1899-12-30T04:05:25"/>
    <s v="-"/>
    <s v="-"/>
    <s v="-"/>
    <s v="-"/>
    <s v="30-06-2024"/>
    <s v="06"/>
    <s v="2024"/>
    <x v="24"/>
  </r>
  <r>
    <s v="TKT414285"/>
    <x v="19"/>
    <s v="-"/>
    <s v="Billing"/>
    <s v="Payment Failure"/>
    <s v="CUST86312"/>
    <s v="In Progress"/>
    <s v="30-12-2022"/>
    <d v="1899-12-30T01:34:14"/>
    <s v="-"/>
    <s v="-"/>
    <s v="-"/>
    <s v="-"/>
    <s v="30-12-2022"/>
    <s v="12"/>
    <s v="2022"/>
    <x v="24"/>
  </r>
  <r>
    <s v="TKT120115"/>
    <x v="23"/>
    <s v="27-05-2024 16:51:23"/>
    <s v="Service"/>
    <s v="Service Upgrade"/>
    <s v="CUST11913"/>
    <s v="Resolved"/>
    <d v="2024-05-05T00:00:00"/>
    <d v="1899-12-30T16:51:00"/>
    <s v="27-05-2024"/>
    <d v="1899-12-30T16:51:23"/>
    <s v="-"/>
    <s v="-"/>
    <s v="05-05-2024"/>
    <s v="05"/>
    <s v="2024"/>
    <x v="24"/>
  </r>
  <r>
    <s v="TKT889246"/>
    <x v="30"/>
    <s v="-"/>
    <s v="Billing"/>
    <s v="Overcharge"/>
    <s v="CUST51635"/>
    <s v="Open"/>
    <d v="2021-09-04T00:00:00"/>
    <d v="1899-12-30T15:59:00"/>
    <s v="-"/>
    <s v="-"/>
    <s v="-"/>
    <s v="-"/>
    <s v="04-09-2021"/>
    <s v="09"/>
    <s v="2021"/>
    <x v="24"/>
  </r>
  <r>
    <s v="TKT885770"/>
    <x v="9"/>
    <s v="-"/>
    <s v="Technical"/>
    <s v="Hardware Issue"/>
    <s v="CUST34183"/>
    <s v="In Progress"/>
    <s v="22-03-2020"/>
    <d v="1899-12-30T04:51:04"/>
    <s v="-"/>
    <s v="-"/>
    <s v="-"/>
    <s v="-"/>
    <s v="22-03-2020"/>
    <s v="03"/>
    <s v="2020"/>
    <x v="24"/>
  </r>
  <r>
    <s v="TKT469912"/>
    <x v="7"/>
    <s v="-"/>
    <s v="Technical"/>
    <s v="Software Bug"/>
    <s v="CUST38116"/>
    <s v="Open"/>
    <s v="14-06-2021"/>
    <d v="1899-12-30T02:07:08"/>
    <s v="-"/>
    <s v="-"/>
    <s v="-"/>
    <s v="-"/>
    <s v="14-06-2021"/>
    <s v="06"/>
    <s v="2021"/>
    <x v="24"/>
  </r>
  <r>
    <s v="TKT974947"/>
    <x v="27"/>
    <d v="2021-10-05T15:02:00"/>
    <s v="Account"/>
    <s v="Login Issue"/>
    <s v="CUST22968"/>
    <s v="Resolved"/>
    <d v="2021-09-05T00:00:00"/>
    <d v="1899-12-30T15:02:00"/>
    <d v="2021-10-05T00:00:00"/>
    <d v="1899-12-30T15:02:00"/>
    <s v="-"/>
    <s v="-"/>
    <s v="05-09-2021"/>
    <s v="09"/>
    <s v="2021"/>
    <x v="24"/>
  </r>
  <r>
    <s v="TKT796734"/>
    <x v="30"/>
    <d v="2021-07-04T12:00:00"/>
    <s v="Billing"/>
    <s v="Overcharge"/>
    <s v="CUST58938"/>
    <s v="Resolved"/>
    <s v="22-03-2021"/>
    <d v="1899-12-30T12:00:10"/>
    <d v="2021-07-04T00:00:00"/>
    <d v="1899-12-30T12:00:00"/>
    <s v="-"/>
    <s v="-"/>
    <s v="22-03-2021"/>
    <s v="03"/>
    <s v="2021"/>
    <x v="24"/>
  </r>
  <r>
    <s v="TKT526721"/>
    <x v="13"/>
    <s v="-"/>
    <s v="Account"/>
    <s v="Account Suspension"/>
    <s v="CUST68559"/>
    <s v="In Progress"/>
    <s v="21-02-2024"/>
    <d v="1899-12-30T02:41:55"/>
    <s v="-"/>
    <s v="-"/>
    <s v="-"/>
    <s v="-"/>
    <s v="21-02-2024"/>
    <s v="02"/>
    <s v="2024"/>
    <x v="24"/>
  </r>
  <r>
    <s v="TKT947893"/>
    <x v="29"/>
    <s v="-"/>
    <s v="Service"/>
    <s v="Service Upgrade"/>
    <s v="CUST48510"/>
    <s v="In Progress"/>
    <d v="2023-01-09T00:00:00"/>
    <d v="1899-12-30T13:30:00"/>
    <s v="-"/>
    <s v="-"/>
    <s v="-"/>
    <s v="-"/>
    <s v="09-01-2023"/>
    <s v="01"/>
    <s v="2023"/>
    <x v="24"/>
  </r>
  <r>
    <s v="TKT951026"/>
    <x v="7"/>
    <s v="-"/>
    <s v="Technical"/>
    <s v="Software Bug"/>
    <s v="CUST31758"/>
    <s v="In Progress"/>
    <s v="19-09-2021"/>
    <d v="1899-12-30T02:13:19"/>
    <s v="-"/>
    <s v="-"/>
    <s v="-"/>
    <s v="-"/>
    <s v="19-09-2021"/>
    <s v="09"/>
    <s v="2021"/>
    <x v="24"/>
  </r>
  <r>
    <s v="TKT359360"/>
    <x v="14"/>
    <s v="-"/>
    <s v="Service"/>
    <s v="Slow Service"/>
    <s v="CUST98827"/>
    <s v="Open"/>
    <s v="28-05-2020"/>
    <d v="1899-12-30T00:55:55"/>
    <s v="-"/>
    <s v="-"/>
    <s v="-"/>
    <s v="-"/>
    <s v="28-05-2020"/>
    <s v="05"/>
    <s v="2020"/>
    <x v="24"/>
  </r>
  <r>
    <s v="TKT156931"/>
    <x v="15"/>
    <s v="17-07-2020 00:31:21"/>
    <s v="Account"/>
    <s v="Account Suspension"/>
    <s v="CUST43666"/>
    <s v="Resolved"/>
    <d v="2020-05-07T00:00:00"/>
    <d v="1899-12-30T00:31:00"/>
    <s v="17-07-2020"/>
    <d v="1899-12-30T00:31:21"/>
    <s v="-"/>
    <s v="-"/>
    <s v="07-05-2020"/>
    <s v="05"/>
    <s v="2020"/>
    <x v="24"/>
  </r>
  <r>
    <s v="TKT494357"/>
    <x v="5"/>
    <s v="-"/>
    <s v="Technical"/>
    <s v="Hardware Issue"/>
    <s v="CUST90665"/>
    <s v="Open"/>
    <s v="30-10-2024"/>
    <d v="1899-12-30T20:47:48"/>
    <s v="-"/>
    <s v="-"/>
    <s v="-"/>
    <s v="-"/>
    <s v="30-10-2024"/>
    <s v="10"/>
    <s v="2024"/>
    <x v="24"/>
  </r>
  <r>
    <s v="TKT689463"/>
    <x v="22"/>
    <s v="-"/>
    <s v="Account"/>
    <s v="Login Issue"/>
    <s v="CUST43104"/>
    <s v="Open"/>
    <s v="18-10-2021"/>
    <d v="1899-12-30T05:12:54"/>
    <s v="-"/>
    <s v="-"/>
    <s v="-"/>
    <s v="-"/>
    <s v="18-10-2021"/>
    <s v="10"/>
    <s v="2021"/>
    <x v="24"/>
  </r>
  <r>
    <s v="TKT647303"/>
    <x v="22"/>
    <s v="-"/>
    <s v="Account"/>
    <s v="Login Issue"/>
    <s v="CUST88428"/>
    <s v="In Progress"/>
    <s v="20-02-2024"/>
    <d v="1899-12-30T20:35:57"/>
    <s v="-"/>
    <s v="-"/>
    <s v="-"/>
    <s v="-"/>
    <s v="20-02-2024"/>
    <s v="02"/>
    <s v="2024"/>
    <x v="24"/>
  </r>
  <r>
    <s v="TKT719173"/>
    <x v="10"/>
    <s v="-"/>
    <s v="Account"/>
    <s v="Password Reset"/>
    <s v="CUST97332"/>
    <s v="In Progress"/>
    <s v="23-09-2023"/>
    <d v="1899-12-30T02:10:05"/>
    <s v="-"/>
    <s v="-"/>
    <s v="-"/>
    <s v="-"/>
    <s v="23-09-2023"/>
    <s v="09"/>
    <s v="2023"/>
    <x v="24"/>
  </r>
  <r>
    <s v="TKT163204"/>
    <x v="10"/>
    <s v="-"/>
    <s v="Account"/>
    <s v="Password Reset"/>
    <s v="CUST85341"/>
    <s v="In Progress"/>
    <d v="2021-04-02T00:00:00"/>
    <d v="1899-12-30T09:01:00"/>
    <s v="-"/>
    <s v="-"/>
    <s v="-"/>
    <s v="-"/>
    <s v="02-04-2021"/>
    <s v="04"/>
    <s v="2021"/>
    <x v="24"/>
  </r>
  <r>
    <s v="TKT258824"/>
    <x v="30"/>
    <s v="-"/>
    <s v="Billing"/>
    <s v="Overcharge"/>
    <s v="CUST75955"/>
    <s v="In Progress"/>
    <s v="21-01-2024"/>
    <d v="1899-12-30T21:36:47"/>
    <s v="-"/>
    <s v="-"/>
    <s v="-"/>
    <s v="-"/>
    <s v="21-01-2024"/>
    <s v="01"/>
    <s v="2024"/>
    <x v="24"/>
  </r>
  <r>
    <s v="TKT770476"/>
    <x v="32"/>
    <s v="-"/>
    <s v="Technical"/>
    <s v="Software Bug"/>
    <s v="CUST44728"/>
    <s v="Open"/>
    <d v="2022-09-04T00:00:00"/>
    <d v="1899-12-30T14:28:00"/>
    <s v="-"/>
    <s v="-"/>
    <s v="-"/>
    <s v="-"/>
    <s v="04-09-2022"/>
    <s v="09"/>
    <s v="2022"/>
    <x v="24"/>
  </r>
  <r>
    <s v="TKT512781"/>
    <x v="15"/>
    <s v="-"/>
    <s v="Account"/>
    <s v="Account Suspension"/>
    <s v="CUST56244"/>
    <s v="Open"/>
    <d v="2022-03-11T00:00:00"/>
    <d v="1899-12-30T01:35:00"/>
    <s v="-"/>
    <s v="-"/>
    <s v="-"/>
    <s v="-"/>
    <s v="11-03-2022"/>
    <s v="03"/>
    <s v="2022"/>
    <x v="24"/>
  </r>
  <r>
    <s v="TKT260406"/>
    <x v="31"/>
    <s v="-"/>
    <s v="Billing"/>
    <s v="Refund Request"/>
    <s v="CUST74851"/>
    <s v="Open"/>
    <s v="21-07-2022"/>
    <d v="1899-12-30T11:49:24"/>
    <s v="-"/>
    <s v="-"/>
    <s v="-"/>
    <s v="-"/>
    <s v="21-07-2022"/>
    <s v="07"/>
    <s v="2022"/>
    <x v="24"/>
  </r>
  <r>
    <s v="TKT246747"/>
    <x v="26"/>
    <s v="-"/>
    <s v="Technical"/>
    <s v="Software Bug"/>
    <s v="CUST57265"/>
    <s v="Open"/>
    <s v="25-07-2023"/>
    <d v="1899-12-30T07:32:18"/>
    <s v="-"/>
    <s v="-"/>
    <s v="-"/>
    <s v="-"/>
    <s v="25-07-2023"/>
    <s v="07"/>
    <s v="2023"/>
    <x v="24"/>
  </r>
  <r>
    <s v="TKT349550"/>
    <x v="19"/>
    <s v="19-06-2020 17:33:42"/>
    <s v="Billing"/>
    <s v="Payment Failure"/>
    <s v="CUST62131"/>
    <s v="Resolved"/>
    <d v="2020-08-06T00:00:00"/>
    <d v="1899-12-30T17:33:00"/>
    <s v="19-06-2020"/>
    <d v="1899-12-30T17:33:42"/>
    <s v="-"/>
    <s v="-"/>
    <s v="06-08-2020"/>
    <s v="08"/>
    <s v="2020"/>
    <x v="24"/>
  </r>
  <r>
    <s v="TKT668970"/>
    <x v="8"/>
    <s v="-"/>
    <s v="Technical"/>
    <s v="Network Problem"/>
    <s v="CUST74309"/>
    <s v="Open"/>
    <s v="20-06-2023"/>
    <d v="1899-12-30T02:37:19"/>
    <s v="-"/>
    <s v="-"/>
    <s v="-"/>
    <s v="-"/>
    <s v="20-06-2023"/>
    <s v="06"/>
    <s v="2023"/>
    <x v="24"/>
  </r>
  <r>
    <s v="TKT314571"/>
    <x v="26"/>
    <s v="-"/>
    <s v="Technical"/>
    <s v="Software Bug"/>
    <s v="CUST37087"/>
    <s v="In Progress"/>
    <s v="28-01-2020"/>
    <d v="1899-12-30T14:39:07"/>
    <s v="-"/>
    <s v="-"/>
    <s v="-"/>
    <s v="-"/>
    <s v="28-01-2020"/>
    <s v="01"/>
    <s v="2020"/>
    <x v="24"/>
  </r>
  <r>
    <s v="TKT519116"/>
    <x v="2"/>
    <s v="-"/>
    <s v="Billing"/>
    <s v="Overcharge"/>
    <s v="CUST98566"/>
    <s v="Open"/>
    <d v="2020-05-05T00:00:00"/>
    <d v="1899-12-30T11:02:00"/>
    <s v="-"/>
    <s v="-"/>
    <s v="-"/>
    <s v="-"/>
    <s v="05-05-2020"/>
    <s v="05"/>
    <s v="2020"/>
    <x v="24"/>
  </r>
  <r>
    <s v="TKT938590"/>
    <x v="24"/>
    <s v="-"/>
    <s v="Service"/>
    <s v="Service Outage"/>
    <s v="CUST39846"/>
    <s v="In Progress"/>
    <d v="2022-12-07T00:00:00"/>
    <d v="1899-12-30T01:46:00"/>
    <s v="-"/>
    <s v="-"/>
    <s v="-"/>
    <s v="-"/>
    <s v="07-12-2022"/>
    <s v="12"/>
    <s v="2022"/>
    <x v="24"/>
  </r>
  <r>
    <s v="TKT288369"/>
    <x v="23"/>
    <s v="-"/>
    <s v="Service"/>
    <s v="Service Upgrade"/>
    <s v="CUST75533"/>
    <s v="In Progress"/>
    <s v="26-05-2022"/>
    <d v="1899-12-30T10:35:34"/>
    <s v="-"/>
    <s v="-"/>
    <s v="-"/>
    <s v="-"/>
    <s v="26-05-2022"/>
    <s v="05"/>
    <s v="2022"/>
    <x v="24"/>
  </r>
  <r>
    <s v="TKT356193"/>
    <x v="6"/>
    <s v="-"/>
    <s v="Service"/>
    <s v="Service Outage"/>
    <s v="CUST43005"/>
    <s v="In Progress"/>
    <d v="2023-06-02T00:00:00"/>
    <d v="1899-12-30T09:13:00"/>
    <s v="-"/>
    <s v="-"/>
    <s v="-"/>
    <s v="-"/>
    <s v="02-06-2023"/>
    <s v="06"/>
    <s v="2023"/>
    <x v="24"/>
  </r>
  <r>
    <s v="TKT408650"/>
    <x v="28"/>
    <s v="-"/>
    <s v="Billing"/>
    <s v="Payment Failure"/>
    <s v="CUST14723"/>
    <s v="In Progress"/>
    <s v="15-06-2023"/>
    <d v="1899-12-30T07:09:24"/>
    <s v="-"/>
    <s v="-"/>
    <s v="-"/>
    <s v="-"/>
    <s v="15-06-2023"/>
    <s v="06"/>
    <s v="2023"/>
    <x v="24"/>
  </r>
  <r>
    <s v="TKT370011"/>
    <x v="1"/>
    <s v="-"/>
    <s v="Billing"/>
    <s v="Refund Request"/>
    <s v="CUST78264"/>
    <s v="In Progress"/>
    <s v="29-09-2022"/>
    <d v="1899-12-30T09:49:33"/>
    <s v="-"/>
    <s v="-"/>
    <s v="-"/>
    <s v="-"/>
    <s v="29-09-2022"/>
    <s v="09"/>
    <s v="2022"/>
    <x v="24"/>
  </r>
  <r>
    <s v="TKT993615"/>
    <x v="6"/>
    <s v="-"/>
    <s v="Service"/>
    <s v="Service Outage"/>
    <s v="CUST69196"/>
    <s v="In Progress"/>
    <s v="15-01-2024"/>
    <d v="1899-12-30T22:44:32"/>
    <s v="-"/>
    <s v="-"/>
    <s v="-"/>
    <s v="-"/>
    <s v="15-01-2024"/>
    <s v="01"/>
    <s v="2024"/>
    <x v="24"/>
  </r>
  <r>
    <s v="TKT220313"/>
    <x v="20"/>
    <s v="-"/>
    <s v="Billing"/>
    <s v="Payment Failure"/>
    <s v="CUST60881"/>
    <s v="Open"/>
    <d v="2022-06-12T00:00:00"/>
    <d v="1899-12-30T06:51:00"/>
    <s v="-"/>
    <s v="-"/>
    <s v="-"/>
    <s v="-"/>
    <s v="12-06-2022"/>
    <s v="06"/>
    <s v="2022"/>
    <x v="24"/>
  </r>
  <r>
    <s v="TKT886889"/>
    <x v="25"/>
    <s v="-"/>
    <s v="Service"/>
    <s v="Slow Service"/>
    <s v="CUST53929"/>
    <s v="Open"/>
    <d v="2024-11-09T00:00:00"/>
    <d v="1899-12-30T13:52:00"/>
    <s v="-"/>
    <s v="-"/>
    <s v="-"/>
    <s v="-"/>
    <s v="09-11-2024"/>
    <s v="11"/>
    <s v="2024"/>
    <x v="24"/>
  </r>
  <r>
    <s v="TKT656257"/>
    <x v="20"/>
    <s v="25-09-2023 14:29:07"/>
    <s v="Billing"/>
    <s v="Payment Failure"/>
    <s v="CUST34560"/>
    <s v="Resolved"/>
    <s v="31-08-2023"/>
    <d v="1899-12-30T14:29:07"/>
    <s v="25-09-2023"/>
    <d v="1899-12-30T14:29:07"/>
    <s v="-"/>
    <s v="-"/>
    <s v="31-08-2023"/>
    <s v="08"/>
    <s v="2023"/>
    <x v="24"/>
  </r>
  <r>
    <s v="TKT716058"/>
    <x v="12"/>
    <s v="-"/>
    <s v="Billing"/>
    <s v="Refund Request"/>
    <s v="CUST17201"/>
    <s v="Open"/>
    <s v="13-12-2020"/>
    <d v="1899-12-30T06:57:00"/>
    <s v="-"/>
    <s v="-"/>
    <s v="-"/>
    <s v="-"/>
    <s v="13-12-2020"/>
    <s v="12"/>
    <s v="2020"/>
    <x v="24"/>
  </r>
  <r>
    <s v="TKT384504"/>
    <x v="0"/>
    <s v="-"/>
    <s v="Service"/>
    <s v="Service Outage"/>
    <s v="CUST45832"/>
    <s v="Open"/>
    <d v="2021-10-02T00:00:00"/>
    <d v="1899-12-30T04:54:00"/>
    <s v="-"/>
    <s v="-"/>
    <s v="-"/>
    <s v="-"/>
    <s v="02-10-2021"/>
    <s v="10"/>
    <s v="2021"/>
    <x v="24"/>
  </r>
  <r>
    <s v="TKT408125"/>
    <x v="35"/>
    <s v="-"/>
    <s v="Service"/>
    <s v="Service Upgrade"/>
    <s v="CUST51302"/>
    <s v="In Progress"/>
    <s v="24-07-2022"/>
    <d v="1899-12-30T22:51:47"/>
    <s v="-"/>
    <s v="-"/>
    <s v="-"/>
    <s v="-"/>
    <s v="24-07-2022"/>
    <s v="07"/>
    <s v="2022"/>
    <x v="24"/>
  </r>
  <r>
    <s v="TKT214413"/>
    <x v="2"/>
    <s v="-"/>
    <s v="Billing"/>
    <s v="Overcharge"/>
    <s v="CUST29855"/>
    <s v="Open"/>
    <s v="27-09-2021"/>
    <d v="1899-12-30T20:14:14"/>
    <s v="-"/>
    <s v="-"/>
    <s v="-"/>
    <s v="-"/>
    <s v="27-09-2021"/>
    <s v="09"/>
    <s v="2021"/>
    <x v="24"/>
  </r>
  <r>
    <s v="TKT641662"/>
    <x v="17"/>
    <s v="-"/>
    <s v="Service"/>
    <s v="Slow Service"/>
    <s v="CUST14495"/>
    <s v="Open"/>
    <s v="30-05-2023"/>
    <d v="1899-12-30T21:32:13"/>
    <s v="-"/>
    <s v="-"/>
    <s v="-"/>
    <s v="-"/>
    <s v="30-05-2023"/>
    <s v="05"/>
    <s v="2023"/>
    <x v="24"/>
  </r>
  <r>
    <s v="TKT661614"/>
    <x v="13"/>
    <s v="-"/>
    <s v="Account"/>
    <s v="Account Suspension"/>
    <s v="CUST40692"/>
    <s v="Open"/>
    <s v="15-10-2024"/>
    <d v="1899-12-30T15:53:07"/>
    <s v="-"/>
    <s v="-"/>
    <s v="-"/>
    <s v="-"/>
    <s v="15-10-2024"/>
    <s v="10"/>
    <s v="2024"/>
    <x v="24"/>
  </r>
  <r>
    <s v="TKT505963"/>
    <x v="32"/>
    <s v="-"/>
    <s v="Technical"/>
    <s v="Software Bug"/>
    <s v="CUST65204"/>
    <s v="Open"/>
    <s v="25-06-2022"/>
    <d v="1899-12-30T10:05:57"/>
    <s v="-"/>
    <s v="-"/>
    <s v="-"/>
    <s v="-"/>
    <s v="25-06-2022"/>
    <s v="06"/>
    <s v="2022"/>
    <x v="24"/>
  </r>
  <r>
    <s v="TKT681181"/>
    <x v="24"/>
    <d v="2023-04-09T07:09:00"/>
    <s v="Service"/>
    <s v="Service Outage"/>
    <s v="CUST28404"/>
    <s v="Resolved"/>
    <d v="2023-03-09T00:00:00"/>
    <d v="1899-12-30T07:09:00"/>
    <d v="2023-04-09T00:00:00"/>
    <d v="1899-12-30T07:09:00"/>
    <s v="-"/>
    <s v="-"/>
    <s v="09-03-2023"/>
    <s v="03"/>
    <s v="2023"/>
    <x v="24"/>
  </r>
  <r>
    <s v="TKT681109"/>
    <x v="26"/>
    <s v="19-12-2020 11:24:15"/>
    <s v="Technical"/>
    <s v="Software Bug"/>
    <s v="CUST86422"/>
    <s v="Resolved"/>
    <s v="29-11-2020"/>
    <d v="1899-12-30T11:24:15"/>
    <s v="19-12-2020"/>
    <d v="1899-12-30T11:24:15"/>
    <s v="-"/>
    <s v="-"/>
    <s v="29-11-2020"/>
    <s v="11"/>
    <s v="2020"/>
    <x v="24"/>
  </r>
  <r>
    <s v="TKT905501"/>
    <x v="10"/>
    <s v="-"/>
    <s v="Account"/>
    <s v="Password Reset"/>
    <s v="CUST46950"/>
    <s v="Open"/>
    <d v="2021-10-04T00:00:00"/>
    <d v="1899-12-30T17:59:00"/>
    <s v="-"/>
    <s v="-"/>
    <s v="-"/>
    <s v="-"/>
    <s v="04-10-2021"/>
    <s v="10"/>
    <s v="2021"/>
    <x v="24"/>
  </r>
  <r>
    <s v="TKT516324"/>
    <x v="5"/>
    <s v="-"/>
    <s v="Technical"/>
    <s v="Hardware Issue"/>
    <s v="CUST51796"/>
    <s v="In Progress"/>
    <s v="26-09-2022"/>
    <d v="1899-12-30T23:36:03"/>
    <s v="-"/>
    <s v="-"/>
    <s v="-"/>
    <s v="-"/>
    <s v="26-09-2022"/>
    <s v="09"/>
    <s v="2022"/>
    <x v="24"/>
  </r>
  <r>
    <s v="TKT773214"/>
    <x v="26"/>
    <s v="-"/>
    <s v="Technical"/>
    <s v="Software Bug"/>
    <s v="CUST32499"/>
    <s v="Open"/>
    <d v="2020-08-02T00:00:00"/>
    <d v="1899-12-30T01:09:00"/>
    <s v="-"/>
    <s v="-"/>
    <s v="-"/>
    <s v="-"/>
    <s v="02-08-2020"/>
    <s v="08"/>
    <s v="2020"/>
    <x v="24"/>
  </r>
  <r>
    <s v="TKT212639"/>
    <x v="10"/>
    <s v="-"/>
    <s v="Account"/>
    <s v="Password Reset"/>
    <s v="CUST31272"/>
    <s v="Open"/>
    <s v="20-07-2021"/>
    <d v="1899-12-30T17:06:25"/>
    <s v="-"/>
    <s v="-"/>
    <s v="-"/>
    <s v="-"/>
    <s v="20-07-2021"/>
    <s v="07"/>
    <s v="2021"/>
    <x v="24"/>
  </r>
  <r>
    <s v="TKT868842"/>
    <x v="34"/>
    <s v="-"/>
    <s v="Technical"/>
    <s v="Hardware Issue"/>
    <s v="CUST25100"/>
    <s v="In Progress"/>
    <s v="16-02-2024"/>
    <d v="1899-12-30T23:38:50"/>
    <s v="-"/>
    <s v="-"/>
    <s v="-"/>
    <s v="-"/>
    <s v="16-02-2024"/>
    <s v="02"/>
    <s v="2024"/>
    <x v="24"/>
  </r>
  <r>
    <s v="TKT702131"/>
    <x v="9"/>
    <s v="-"/>
    <s v="Technical"/>
    <s v="Hardware Issue"/>
    <s v="CUST61032"/>
    <s v="In Progress"/>
    <d v="2020-05-05T00:00:00"/>
    <d v="1899-12-30T01:37:00"/>
    <s v="-"/>
    <s v="-"/>
    <s v="-"/>
    <s v="-"/>
    <s v="05-05-2020"/>
    <s v="05"/>
    <s v="2020"/>
    <x v="24"/>
  </r>
  <r>
    <s v="TKT984350"/>
    <x v="6"/>
    <s v="-"/>
    <s v="Service"/>
    <s v="Service Outage"/>
    <s v="CUST62698"/>
    <s v="Open"/>
    <d v="2022-09-10T00:00:00"/>
    <d v="1899-12-30T19:35:00"/>
    <s v="-"/>
    <s v="-"/>
    <s v="-"/>
    <s v="-"/>
    <s v="10-09-2022"/>
    <s v="09"/>
    <s v="2022"/>
    <x v="24"/>
  </r>
  <r>
    <s v="TKT545297"/>
    <x v="16"/>
    <s v="22-08-2024 12:08:36"/>
    <s v="Account"/>
    <s v="Login Issue"/>
    <s v="CUST24051"/>
    <s v="Resolved"/>
    <s v="27-07-2024"/>
    <d v="1899-12-30T12:08:36"/>
    <s v="22-08-2024"/>
    <d v="1899-12-30T12:08:36"/>
    <s v="-"/>
    <s v="-"/>
    <s v="27-07-2024"/>
    <s v="07"/>
    <s v="2024"/>
    <x v="24"/>
  </r>
  <r>
    <s v="TKT101961"/>
    <x v="21"/>
    <d v="2021-07-03T17:30:00"/>
    <s v="Technical"/>
    <s v="Network Problem"/>
    <s v="CUST36883"/>
    <s v="Resolved"/>
    <d v="2021-05-03T00:00:00"/>
    <d v="1899-12-30T17:30:00"/>
    <d v="2021-07-03T00:00:00"/>
    <d v="1899-12-30T17:30:00"/>
    <s v="-"/>
    <s v="-"/>
    <s v="03-05-2021"/>
    <s v="05"/>
    <s v="2021"/>
    <x v="24"/>
  </r>
  <r>
    <s v="TKT312387"/>
    <x v="14"/>
    <s v="-"/>
    <s v="Service"/>
    <s v="Slow Service"/>
    <s v="CUST34750"/>
    <s v="Open"/>
    <d v="2021-11-02T00:00:00"/>
    <d v="1899-12-30T09:19:00"/>
    <s v="-"/>
    <s v="-"/>
    <s v="-"/>
    <s v="-"/>
    <s v="02-11-2021"/>
    <s v="11"/>
    <s v="2021"/>
    <x v="24"/>
  </r>
  <r>
    <s v="TKT601031"/>
    <x v="13"/>
    <s v="-"/>
    <s v="Account"/>
    <s v="Account Suspension"/>
    <s v="CUST53011"/>
    <s v="Open"/>
    <d v="2021-08-07T00:00:00"/>
    <d v="1899-12-30T02:38:00"/>
    <s v="-"/>
    <s v="-"/>
    <s v="-"/>
    <s v="-"/>
    <s v="07-08-2021"/>
    <s v="08"/>
    <s v="2021"/>
    <x v="24"/>
  </r>
  <r>
    <s v="TKT533837"/>
    <x v="15"/>
    <s v="-"/>
    <s v="Account"/>
    <s v="Account Suspension"/>
    <s v="CUST89639"/>
    <s v="Open"/>
    <d v="2024-05-05T00:00:00"/>
    <d v="1899-12-30T01:34:00"/>
    <s v="-"/>
    <s v="-"/>
    <s v="-"/>
    <s v="-"/>
    <s v="05-05-2024"/>
    <s v="05"/>
    <s v="2024"/>
    <x v="24"/>
  </r>
  <r>
    <s v="TKT755321"/>
    <x v="33"/>
    <d v="2024-11-11T17:34:00"/>
    <s v="Technical"/>
    <s v="Network Problem"/>
    <s v="CUST95664"/>
    <s v="Resolved"/>
    <s v="23-10-2024"/>
    <d v="1899-12-30T17:34:55"/>
    <d v="2024-11-11T00:00:00"/>
    <d v="1899-12-30T17:34:00"/>
    <s v="-"/>
    <s v="-"/>
    <s v="23-10-2024"/>
    <s v="10"/>
    <s v="2024"/>
    <x v="24"/>
  </r>
  <r>
    <s v="TKT785689"/>
    <x v="32"/>
    <s v="-"/>
    <s v="Technical"/>
    <s v="Software Bug"/>
    <s v="CUST75331"/>
    <s v="In Progress"/>
    <d v="2021-10-11T00:00:00"/>
    <d v="1899-12-30T09:21:00"/>
    <s v="-"/>
    <s v="-"/>
    <s v="-"/>
    <s v="-"/>
    <s v="11-10-2021"/>
    <s v="10"/>
    <s v="2021"/>
    <x v="24"/>
  </r>
  <r>
    <s v="TKT231596"/>
    <x v="3"/>
    <s v="-"/>
    <s v="Account"/>
    <s v="Account Suspension"/>
    <s v="CUST37531"/>
    <s v="Open"/>
    <d v="2020-04-04T00:00:00"/>
    <d v="1899-12-30T23:05:00"/>
    <s v="-"/>
    <s v="-"/>
    <s v="-"/>
    <s v="-"/>
    <s v="04-04-2020"/>
    <s v="04"/>
    <s v="2020"/>
    <x v="24"/>
  </r>
  <r>
    <s v="TKT230868"/>
    <x v="2"/>
    <s v="-"/>
    <s v="Billing"/>
    <s v="Overcharge"/>
    <s v="CUST56992"/>
    <s v="Open"/>
    <s v="19-05-2023"/>
    <d v="1899-12-30T00:47:21"/>
    <s v="-"/>
    <s v="-"/>
    <s v="-"/>
    <s v="-"/>
    <s v="19-05-2023"/>
    <s v="05"/>
    <s v="2023"/>
    <x v="24"/>
  </r>
  <r>
    <s v="TKT413327"/>
    <x v="17"/>
    <s v="-"/>
    <s v="Service"/>
    <s v="Slow Service"/>
    <s v="CUST42598"/>
    <s v="In Progress"/>
    <d v="2021-08-05T00:00:00"/>
    <d v="1899-12-30T02:07:00"/>
    <s v="-"/>
    <s v="-"/>
    <s v="-"/>
    <s v="-"/>
    <s v="05-08-2021"/>
    <s v="08"/>
    <s v="2021"/>
    <x v="24"/>
  </r>
  <r>
    <s v="TKT118384"/>
    <x v="16"/>
    <s v="-"/>
    <s v="Account"/>
    <s v="Login Issue"/>
    <s v="CUST75268"/>
    <s v="Open"/>
    <d v="2022-07-02T00:00:00"/>
    <d v="1899-12-30T17:21:00"/>
    <s v="-"/>
    <s v="-"/>
    <s v="-"/>
    <s v="-"/>
    <s v="02-07-2022"/>
    <s v="07"/>
    <s v="2022"/>
    <x v="24"/>
  </r>
  <r>
    <s v="TKT564109"/>
    <x v="24"/>
    <s v="-"/>
    <s v="Service"/>
    <s v="Service Outage"/>
    <s v="CUST91710"/>
    <s v="Open"/>
    <s v="21-12-2021"/>
    <d v="1899-12-30T09:44:31"/>
    <s v="-"/>
    <s v="-"/>
    <s v="-"/>
    <s v="-"/>
    <s v="21-12-2021"/>
    <s v="12"/>
    <s v="2021"/>
    <x v="24"/>
  </r>
  <r>
    <s v="TKT837611"/>
    <x v="26"/>
    <d v="2021-03-10T23:32:00"/>
    <s v="Technical"/>
    <s v="Software Bug"/>
    <s v="CUST67819"/>
    <s v="Resolved"/>
    <s v="30-09-2021"/>
    <d v="1899-12-30T23:32:54"/>
    <d v="2021-03-10T00:00:00"/>
    <d v="1899-12-30T23:32:00"/>
    <s v="-"/>
    <s v="-"/>
    <s v="30-09-2021"/>
    <s v="09"/>
    <s v="2021"/>
    <x v="24"/>
  </r>
  <r>
    <s v="TKT337151"/>
    <x v="6"/>
    <s v="22-11-2023 21:08:13"/>
    <s v="Service"/>
    <s v="Service Outage"/>
    <s v="CUST84515"/>
    <s v="Resolved"/>
    <s v="27-10-2023"/>
    <d v="1899-12-30T21:08:13"/>
    <s v="22-11-2023"/>
    <d v="1899-12-30T21:08:13"/>
    <s v="-"/>
    <s v="-"/>
    <s v="27-10-2023"/>
    <s v="10"/>
    <s v="2023"/>
    <x v="24"/>
  </r>
  <r>
    <s v="TKT198274"/>
    <x v="16"/>
    <s v="-"/>
    <s v="Account"/>
    <s v="Login Issue"/>
    <s v="CUST78354"/>
    <s v="Open"/>
    <s v="27-07-2024"/>
    <d v="1899-12-30T06:41:32"/>
    <s v="-"/>
    <s v="-"/>
    <s v="-"/>
    <s v="-"/>
    <s v="27-07-2024"/>
    <s v="07"/>
    <s v="2024"/>
    <x v="24"/>
  </r>
  <r>
    <s v="TKT344395"/>
    <x v="2"/>
    <s v="-"/>
    <s v="Billing"/>
    <s v="Overcharge"/>
    <s v="CUST66684"/>
    <s v="Open"/>
    <s v="24-05-2024"/>
    <d v="1899-12-30T11:03:51"/>
    <s v="-"/>
    <s v="-"/>
    <s v="-"/>
    <s v="-"/>
    <s v="24-05-2024"/>
    <s v="05"/>
    <s v="2024"/>
    <x v="24"/>
  </r>
  <r>
    <s v="TKT450945"/>
    <x v="31"/>
    <s v="-"/>
    <s v="Billing"/>
    <s v="Refund Request"/>
    <s v="CUST53665"/>
    <s v="Open"/>
    <s v="27-03-2020"/>
    <d v="1899-12-30T05:00:18"/>
    <s v="-"/>
    <s v="-"/>
    <s v="-"/>
    <s v="-"/>
    <s v="27-03-2020"/>
    <s v="03"/>
    <s v="2020"/>
    <x v="24"/>
  </r>
  <r>
    <s v="TKT773974"/>
    <x v="18"/>
    <s v="23-11-2021 02:01:13"/>
    <s v="Account"/>
    <s v="Password Reset"/>
    <s v="CUST47115"/>
    <s v="Resolved"/>
    <s v="25-10-2021"/>
    <d v="1899-12-30T02:01:13"/>
    <s v="23-11-2021"/>
    <d v="1899-12-30T02:01:13"/>
    <s v="-"/>
    <s v="-"/>
    <s v="25-10-2021"/>
    <s v="10"/>
    <s v="2021"/>
    <x v="24"/>
  </r>
  <r>
    <s v="TKT445076"/>
    <x v="28"/>
    <s v="-"/>
    <s v="Billing"/>
    <s v="Payment Failure"/>
    <s v="CUST54999"/>
    <s v="In Progress"/>
    <s v="22-06-2020"/>
    <d v="1899-12-30T15:18:10"/>
    <s v="-"/>
    <s v="-"/>
    <s v="-"/>
    <s v="-"/>
    <s v="22-06-2020"/>
    <s v="06"/>
    <s v="2020"/>
    <x v="24"/>
  </r>
  <r>
    <s v="TKT307719"/>
    <x v="19"/>
    <s v="-"/>
    <s v="Billing"/>
    <s v="Payment Failure"/>
    <s v="CUST85823"/>
    <s v="Open"/>
    <s v="30-05-2022"/>
    <d v="1899-12-30T04:25:24"/>
    <s v="-"/>
    <s v="-"/>
    <s v="-"/>
    <s v="-"/>
    <s v="30-05-2022"/>
    <s v="05"/>
    <s v="2022"/>
    <x v="24"/>
  </r>
  <r>
    <s v="TKT596957"/>
    <x v="25"/>
    <d v="2022-11-07T17:30:00"/>
    <s v="Service"/>
    <s v="Slow Service"/>
    <s v="CUST78517"/>
    <s v="Resolved"/>
    <s v="21-06-2022"/>
    <d v="1899-12-30T17:30:59"/>
    <d v="2022-11-07T00:00:00"/>
    <d v="1899-12-30T17:30:00"/>
    <s v="-"/>
    <s v="-"/>
    <s v="21-06-2022"/>
    <s v="06"/>
    <s v="2022"/>
    <x v="24"/>
  </r>
  <r>
    <s v="TKT479200"/>
    <x v="14"/>
    <s v="-"/>
    <s v="Service"/>
    <s v="Slow Service"/>
    <s v="CUST10193"/>
    <s v="In Progress"/>
    <s v="13-09-2023"/>
    <d v="1899-12-30T10:24:30"/>
    <s v="-"/>
    <s v="-"/>
    <s v="-"/>
    <s v="-"/>
    <s v="13-09-2023"/>
    <s v="09"/>
    <s v="2023"/>
    <x v="24"/>
  </r>
  <r>
    <s v="TKT875145"/>
    <x v="33"/>
    <s v="28-12-2020 14:46:49"/>
    <s v="Technical"/>
    <s v="Network Problem"/>
    <s v="CUST94483"/>
    <s v="Resolved"/>
    <s v="30-11-2020"/>
    <d v="1899-12-30T14:46:49"/>
    <s v="28-12-2020"/>
    <d v="1899-12-30T14:46:49"/>
    <s v="-"/>
    <s v="-"/>
    <s v="30-11-2020"/>
    <s v="11"/>
    <s v="2020"/>
    <x v="24"/>
  </r>
  <r>
    <s v="TKT299007"/>
    <x v="31"/>
    <s v="19-11-2021 18:17:55"/>
    <s v="Billing"/>
    <s v="Refund Request"/>
    <s v="CUST98785"/>
    <s v="Resolved"/>
    <s v="17-11-2021"/>
    <d v="1899-12-30T18:17:55"/>
    <s v="19-11-2021"/>
    <d v="1899-12-30T18:17:55"/>
    <s v="-"/>
    <s v="-"/>
    <s v="17-11-2021"/>
    <s v="11"/>
    <s v="2021"/>
    <x v="24"/>
  </r>
  <r>
    <s v="TKT615585"/>
    <x v="14"/>
    <s v="-"/>
    <s v="Service"/>
    <s v="Slow Service"/>
    <s v="CUST26784"/>
    <s v="Open"/>
    <s v="19-04-2023"/>
    <d v="1899-12-30T14:51:13"/>
    <s v="-"/>
    <s v="-"/>
    <s v="-"/>
    <s v="-"/>
    <s v="19-04-2023"/>
    <s v="04"/>
    <s v="2023"/>
    <x v="24"/>
  </r>
  <r>
    <s v="TKT920959"/>
    <x v="17"/>
    <s v="-"/>
    <s v="Service"/>
    <s v="Slow Service"/>
    <s v="CUST63885"/>
    <s v="Open"/>
    <s v="22-10-2022"/>
    <d v="1899-12-30T06:15:54"/>
    <s v="-"/>
    <s v="-"/>
    <s v="-"/>
    <s v="-"/>
    <s v="22-10-2022"/>
    <s v="10"/>
    <s v="2022"/>
    <x v="24"/>
  </r>
  <r>
    <s v="TKT905384"/>
    <x v="19"/>
    <d v="2023-10-02T20:21:00"/>
    <s v="Billing"/>
    <s v="Payment Failure"/>
    <s v="CUST98209"/>
    <s v="Resolved"/>
    <d v="2023-05-02T00:00:00"/>
    <d v="1899-12-30T20:21:00"/>
    <d v="2023-10-02T00:00:00"/>
    <d v="1899-12-30T20:21:00"/>
    <s v="-"/>
    <s v="-"/>
    <s v="02-05-2023"/>
    <s v="05"/>
    <s v="2023"/>
    <x v="24"/>
  </r>
  <r>
    <s v="TKT438005"/>
    <x v="1"/>
    <s v="-"/>
    <s v="Billing"/>
    <s v="Refund Request"/>
    <s v="CUST77681"/>
    <s v="In Progress"/>
    <d v="2020-01-11T00:00:00"/>
    <d v="1899-12-30T23:10:00"/>
    <s v="-"/>
    <s v="-"/>
    <s v="-"/>
    <s v="-"/>
    <s v="11-01-2020"/>
    <s v="01"/>
    <s v="2020"/>
    <x v="24"/>
  </r>
  <r>
    <s v="TKT416982"/>
    <x v="24"/>
    <s v="-"/>
    <s v="Service"/>
    <s v="Service Outage"/>
    <s v="CUST15890"/>
    <s v="In Progress"/>
    <d v="2021-06-06T00:00:00"/>
    <d v="1899-12-30T10:25:00"/>
    <s v="-"/>
    <s v="-"/>
    <s v="-"/>
    <s v="-"/>
    <s v="06-06-2021"/>
    <s v="06"/>
    <s v="2021"/>
    <x v="24"/>
  </r>
  <r>
    <s v="TKT151361"/>
    <x v="3"/>
    <s v="-"/>
    <s v="Account"/>
    <s v="Account Suspension"/>
    <s v="CUST71145"/>
    <s v="In Progress"/>
    <d v="2021-08-12T00:00:00"/>
    <d v="1899-12-30T16:11:00"/>
    <s v="-"/>
    <s v="-"/>
    <s v="-"/>
    <s v="-"/>
    <s v="12-08-2021"/>
    <s v="08"/>
    <s v="2021"/>
    <x v="24"/>
  </r>
  <r>
    <s v="TKT808584"/>
    <x v="26"/>
    <d v="2024-08-06T17:46:00"/>
    <s v="Technical"/>
    <s v="Software Bug"/>
    <s v="CUST48180"/>
    <s v="Resolved"/>
    <d v="2024-04-06T00:00:00"/>
    <d v="1899-12-30T17:46:00"/>
    <d v="2024-08-06T00:00:00"/>
    <d v="1899-12-30T17:46:00"/>
    <s v="-"/>
    <s v="-"/>
    <s v="06-04-2024"/>
    <s v="04"/>
    <s v="2024"/>
    <x v="24"/>
  </r>
  <r>
    <s v="TKT125329"/>
    <x v="5"/>
    <s v="-"/>
    <s v="Technical"/>
    <s v="Hardware Issue"/>
    <s v="CUST39761"/>
    <s v="Open"/>
    <s v="16-05-2023"/>
    <d v="1899-12-30T00:57:11"/>
    <s v="-"/>
    <s v="-"/>
    <s v="-"/>
    <s v="-"/>
    <s v="16-05-2023"/>
    <s v="05"/>
    <s v="2023"/>
    <x v="24"/>
  </r>
  <r>
    <s v="TKT520265"/>
    <x v="7"/>
    <s v="-"/>
    <s v="Technical"/>
    <s v="Software Bug"/>
    <s v="CUST67600"/>
    <s v="In Progress"/>
    <d v="2021-10-08T00:00:00"/>
    <d v="1899-12-30T23:37:00"/>
    <s v="-"/>
    <s v="-"/>
    <s v="-"/>
    <s v="-"/>
    <s v="08-10-2021"/>
    <s v="10"/>
    <s v="2021"/>
    <x v="24"/>
  </r>
  <r>
    <s v="TKT301229"/>
    <x v="30"/>
    <s v="24-03-2023 02:36:13"/>
    <s v="Billing"/>
    <s v="Overcharge"/>
    <s v="CUST71179"/>
    <s v="Resolved"/>
    <d v="2023-03-03T00:00:00"/>
    <d v="1899-12-30T02:36:00"/>
    <s v="24-03-2023"/>
    <d v="1899-12-30T02:36:13"/>
    <s v="-"/>
    <s v="-"/>
    <s v="03-03-2023"/>
    <s v="03"/>
    <s v="2023"/>
    <x v="24"/>
  </r>
  <r>
    <s v="TKT391635"/>
    <x v="32"/>
    <s v="-"/>
    <s v="Technical"/>
    <s v="Software Bug"/>
    <s v="CUST84860"/>
    <s v="Open"/>
    <s v="26-01-2023"/>
    <d v="1899-12-30T09:27:28"/>
    <s v="-"/>
    <s v="-"/>
    <s v="-"/>
    <s v="-"/>
    <s v="26-01-2023"/>
    <s v="01"/>
    <s v="2023"/>
    <x v="24"/>
  </r>
  <r>
    <s v="TKT610854"/>
    <x v="33"/>
    <s v="-"/>
    <s v="Technical"/>
    <s v="Network Problem"/>
    <s v="CUST89814"/>
    <s v="Open"/>
    <s v="30-10-2023"/>
    <d v="1899-12-30T03:19:47"/>
    <s v="-"/>
    <s v="-"/>
    <s v="-"/>
    <s v="-"/>
    <s v="30-10-2023"/>
    <s v="10"/>
    <s v="2023"/>
    <x v="24"/>
  </r>
  <r>
    <s v="TKT134213"/>
    <x v="32"/>
    <s v="-"/>
    <s v="Technical"/>
    <s v="Software Bug"/>
    <s v="CUST12386"/>
    <s v="In Progress"/>
    <s v="20-02-2024"/>
    <d v="1899-12-30T16:42:39"/>
    <s v="-"/>
    <s v="-"/>
    <s v="-"/>
    <s v="-"/>
    <s v="20-02-2024"/>
    <s v="02"/>
    <s v="2024"/>
    <x v="24"/>
  </r>
  <r>
    <s v="TKT101467"/>
    <x v="5"/>
    <s v="-"/>
    <s v="Technical"/>
    <s v="Hardware Issue"/>
    <s v="CUST30730"/>
    <s v="In Progress"/>
    <s v="29-11-2023"/>
    <d v="1899-12-30T00:03:17"/>
    <s v="-"/>
    <s v="-"/>
    <s v="-"/>
    <s v="-"/>
    <s v="29-11-2023"/>
    <s v="11"/>
    <s v="2023"/>
    <x v="24"/>
  </r>
  <r>
    <s v="TKT538324"/>
    <x v="11"/>
    <s v="-"/>
    <s v="Billing"/>
    <s v="Overcharge"/>
    <s v="CUST76360"/>
    <s v="In Progress"/>
    <s v="13-11-2020"/>
    <d v="1899-12-30T18:28:13"/>
    <s v="-"/>
    <s v="-"/>
    <s v="-"/>
    <s v="-"/>
    <s v="13-11-2020"/>
    <s v="11"/>
    <s v="2020"/>
    <x v="24"/>
  </r>
  <r>
    <s v="TKT764715"/>
    <x v="29"/>
    <s v="-"/>
    <s v="Service"/>
    <s v="Service Upgrade"/>
    <s v="CUST30316"/>
    <s v="In Progress"/>
    <d v="2021-04-07T00:00:00"/>
    <d v="1899-12-30T21:15:00"/>
    <s v="-"/>
    <s v="-"/>
    <s v="-"/>
    <s v="-"/>
    <s v="07-04-2021"/>
    <s v="04"/>
    <s v="2021"/>
    <x v="24"/>
  </r>
  <r>
    <s v="TKT725490"/>
    <x v="32"/>
    <s v="-"/>
    <s v="Technical"/>
    <s v="Software Bug"/>
    <s v="CUST10242"/>
    <s v="In Progress"/>
    <d v="2024-08-07T00:00:00"/>
    <d v="1899-12-30T18:23:00"/>
    <s v="-"/>
    <s v="-"/>
    <s v="-"/>
    <s v="-"/>
    <s v="07-08-2024"/>
    <s v="08"/>
    <s v="2024"/>
    <x v="24"/>
  </r>
  <r>
    <s v="TKT656048"/>
    <x v="17"/>
    <s v="-"/>
    <s v="Service"/>
    <s v="Slow Service"/>
    <s v="CUST36123"/>
    <s v="In Progress"/>
    <d v="2020-02-08T00:00:00"/>
    <d v="1899-12-30T02:32:00"/>
    <s v="-"/>
    <s v="-"/>
    <s v="-"/>
    <s v="-"/>
    <s v="08-02-2020"/>
    <s v="02"/>
    <s v="2020"/>
    <x v="24"/>
  </r>
  <r>
    <s v="TKT305028"/>
    <x v="26"/>
    <s v="17-08-2021 04:57:03"/>
    <s v="Technical"/>
    <s v="Software Bug"/>
    <s v="CUST20537"/>
    <s v="Resolved"/>
    <s v="25-07-2021"/>
    <d v="1899-12-30T04:57:03"/>
    <s v="17-08-2021"/>
    <d v="1899-12-30T04:57:03"/>
    <s v="-"/>
    <s v="-"/>
    <s v="25-07-2021"/>
    <s v="07"/>
    <s v="2021"/>
    <x v="24"/>
  </r>
  <r>
    <s v="TKT271809"/>
    <x v="21"/>
    <s v="-"/>
    <s v="Technical"/>
    <s v="Network Problem"/>
    <s v="CUST74580"/>
    <s v="In Progress"/>
    <d v="2021-09-07T00:00:00"/>
    <d v="1899-12-30T06:24:00"/>
    <s v="-"/>
    <s v="-"/>
    <s v="-"/>
    <s v="-"/>
    <s v="07-09-2021"/>
    <s v="09"/>
    <s v="2021"/>
    <x v="24"/>
  </r>
  <r>
    <s v="TKT357264"/>
    <x v="5"/>
    <s v="-"/>
    <s v="Technical"/>
    <s v="Hardware Issue"/>
    <s v="CUST16727"/>
    <s v="In Progress"/>
    <s v="28-03-2024"/>
    <d v="1899-12-30T00:10:10"/>
    <s v="-"/>
    <s v="-"/>
    <s v="-"/>
    <s v="-"/>
    <s v="28-03-2024"/>
    <s v="03"/>
    <s v="2024"/>
    <x v="24"/>
  </r>
  <r>
    <s v="TKT678351"/>
    <x v="15"/>
    <s v="-"/>
    <s v="Account"/>
    <s v="Account Suspension"/>
    <s v="CUST59566"/>
    <s v="In Progress"/>
    <s v="14-09-2020"/>
    <d v="1899-12-30T17:42:05"/>
    <s v="-"/>
    <s v="-"/>
    <s v="-"/>
    <s v="-"/>
    <s v="14-09-2020"/>
    <s v="09"/>
    <s v="2020"/>
    <x v="24"/>
  </r>
  <r>
    <s v="TKT820209"/>
    <x v="35"/>
    <s v="-"/>
    <s v="Service"/>
    <s v="Service Upgrade"/>
    <s v="CUST24218"/>
    <s v="In Progress"/>
    <s v="25-08-2020"/>
    <d v="1899-12-30T14:52:24"/>
    <s v="-"/>
    <s v="-"/>
    <s v="-"/>
    <s v="-"/>
    <s v="25-08-2020"/>
    <s v="08"/>
    <s v="2020"/>
    <x v="24"/>
  </r>
  <r>
    <s v="TKT703267"/>
    <x v="20"/>
    <s v="-"/>
    <s v="Billing"/>
    <s v="Payment Failure"/>
    <s v="CUST43526"/>
    <s v="Open"/>
    <s v="18-09-2022"/>
    <d v="1899-12-30T22:56:22"/>
    <s v="-"/>
    <s v="-"/>
    <s v="-"/>
    <s v="-"/>
    <s v="18-09-2022"/>
    <s v="09"/>
    <s v="2022"/>
    <x v="24"/>
  </r>
  <r>
    <s v="TKT922822"/>
    <x v="32"/>
    <s v="-"/>
    <s v="Technical"/>
    <s v="Software Bug"/>
    <s v="CUST76097"/>
    <s v="In Progress"/>
    <d v="2024-10-03T00:00:00"/>
    <d v="1899-12-30T08:01:00"/>
    <s v="-"/>
    <s v="-"/>
    <s v="-"/>
    <s v="-"/>
    <s v="03-10-2024"/>
    <s v="10"/>
    <s v="2024"/>
    <x v="24"/>
  </r>
  <r>
    <s v="TKT556094"/>
    <x v="6"/>
    <s v="-"/>
    <s v="Service"/>
    <s v="Service Outage"/>
    <s v="CUST69448"/>
    <s v="In Progress"/>
    <d v="2022-01-05T00:00:00"/>
    <d v="1899-12-30T22:38:00"/>
    <s v="-"/>
    <s v="-"/>
    <s v="-"/>
    <s v="-"/>
    <s v="05-01-2022"/>
    <s v="01"/>
    <s v="2022"/>
    <x v="24"/>
  </r>
  <r>
    <s v="TKT628285"/>
    <x v="17"/>
    <s v="-"/>
    <s v="Service"/>
    <s v="Slow Service"/>
    <s v="CUST25726"/>
    <s v="Open"/>
    <s v="16-11-2020"/>
    <d v="1899-12-30T04:08:30"/>
    <s v="-"/>
    <s v="-"/>
    <s v="-"/>
    <s v="-"/>
    <s v="16-11-2020"/>
    <s v="11"/>
    <s v="2020"/>
    <x v="24"/>
  </r>
  <r>
    <s v="TKT332103"/>
    <x v="28"/>
    <s v="-"/>
    <s v="Billing"/>
    <s v="Payment Failure"/>
    <s v="CUST64045"/>
    <s v="In Progress"/>
    <d v="2022-08-09T00:00:00"/>
    <d v="1899-12-30T06:41:00"/>
    <s v="-"/>
    <s v="-"/>
    <s v="-"/>
    <s v="-"/>
    <s v="09-08-2022"/>
    <s v="08"/>
    <s v="2022"/>
    <x v="24"/>
  </r>
  <r>
    <s v="TKT491134"/>
    <x v="4"/>
    <s v="21-03-2022 18:56:19"/>
    <s v="Account"/>
    <s v="Password Reset"/>
    <s v="CUST11824"/>
    <s v="Resolved"/>
    <d v="2022-12-03T00:00:00"/>
    <d v="1899-12-30T18:56:00"/>
    <s v="21-03-2022"/>
    <d v="1899-12-30T18:56:19"/>
    <s v="-"/>
    <s v="-"/>
    <s v="03-12-2022"/>
    <s v="12"/>
    <s v="2022"/>
    <x v="24"/>
  </r>
  <r>
    <s v="TKT592077"/>
    <x v="0"/>
    <d v="2022-10-11T16:14:00"/>
    <s v="Service"/>
    <s v="Service Outage"/>
    <s v="CUST68152"/>
    <s v="Resolved"/>
    <d v="2022-07-11T00:00:00"/>
    <d v="1899-12-30T16:14:00"/>
    <d v="2022-10-11T00:00:00"/>
    <d v="1899-12-30T16:14:00"/>
    <s v="-"/>
    <s v="-"/>
    <s v="11-07-2022"/>
    <s v="07"/>
    <s v="2022"/>
    <x v="24"/>
  </r>
  <r>
    <s v="TKT721082"/>
    <x v="17"/>
    <s v="-"/>
    <s v="Service"/>
    <s v="Slow Service"/>
    <s v="CUST10310"/>
    <s v="Open"/>
    <d v="2022-08-07T00:00:00"/>
    <d v="1899-12-30T09:38:00"/>
    <s v="-"/>
    <s v="-"/>
    <s v="-"/>
    <s v="-"/>
    <s v="07-08-2022"/>
    <s v="08"/>
    <s v="2022"/>
    <x v="24"/>
  </r>
  <r>
    <s v="TKT963253"/>
    <x v="9"/>
    <s v="30-03-2023 05:56:55"/>
    <s v="Technical"/>
    <s v="Hardware Issue"/>
    <s v="CUST94256"/>
    <s v="Resolved"/>
    <s v="21-03-2023"/>
    <d v="1899-12-30T05:56:55"/>
    <s v="30-03-2023"/>
    <d v="1899-12-30T05:56:55"/>
    <s v="-"/>
    <s v="-"/>
    <s v="21-03-2023"/>
    <s v="03"/>
    <s v="2023"/>
    <x v="24"/>
  </r>
  <r>
    <s v="TKT126755"/>
    <x v="10"/>
    <s v="-"/>
    <s v="Account"/>
    <s v="Password Reset"/>
    <s v="CUST48263"/>
    <s v="In Progress"/>
    <d v="2024-04-08T00:00:00"/>
    <d v="1899-12-30T02:52:00"/>
    <s v="-"/>
    <s v="-"/>
    <s v="-"/>
    <s v="-"/>
    <s v="08-04-2024"/>
    <s v="04"/>
    <s v="2024"/>
    <x v="24"/>
  </r>
  <r>
    <s v="TKT998547"/>
    <x v="3"/>
    <s v="-"/>
    <s v="Account"/>
    <s v="Account Suspension"/>
    <s v="CUST93861"/>
    <s v="In Progress"/>
    <s v="17-07-2020"/>
    <d v="1899-12-30T17:18:37"/>
    <s v="-"/>
    <s v="-"/>
    <s v="-"/>
    <s v="-"/>
    <s v="17-07-2020"/>
    <s v="07"/>
    <s v="2020"/>
    <x v="24"/>
  </r>
  <r>
    <s v="TKT419414"/>
    <x v="1"/>
    <s v="-"/>
    <s v="Billing"/>
    <s v="Refund Request"/>
    <s v="CUST12532"/>
    <s v="Open"/>
    <s v="15-05-2021"/>
    <d v="1899-12-30T04:21:40"/>
    <s v="-"/>
    <s v="-"/>
    <s v="-"/>
    <s v="-"/>
    <s v="15-05-2021"/>
    <s v="05"/>
    <s v="2021"/>
    <x v="24"/>
  </r>
  <r>
    <s v="TKT317355"/>
    <x v="5"/>
    <s v="-"/>
    <s v="Technical"/>
    <s v="Hardware Issue"/>
    <s v="CUST42857"/>
    <s v="Open"/>
    <s v="17-05-2020"/>
    <d v="1899-12-30T20:10:50"/>
    <s v="-"/>
    <s v="-"/>
    <s v="-"/>
    <s v="-"/>
    <s v="17-05-2020"/>
    <s v="05"/>
    <s v="2020"/>
    <x v="24"/>
  </r>
  <r>
    <s v="TKT662425"/>
    <x v="2"/>
    <s v="-"/>
    <s v="Billing"/>
    <s v="Overcharge"/>
    <s v="CUST70302"/>
    <s v="In Progress"/>
    <s v="24-03-2024"/>
    <d v="1899-12-30T08:07:13"/>
    <s v="-"/>
    <s v="-"/>
    <s v="-"/>
    <s v="-"/>
    <s v="24-03-2024"/>
    <s v="03"/>
    <s v="2024"/>
    <x v="24"/>
  </r>
  <r>
    <s v="TKT752733"/>
    <x v="10"/>
    <s v="-"/>
    <s v="Account"/>
    <s v="Password Reset"/>
    <s v="CUST49229"/>
    <s v="Open"/>
    <s v="17-03-2022"/>
    <d v="1899-12-30T14:45:45"/>
    <s v="-"/>
    <s v="-"/>
    <s v="-"/>
    <s v="-"/>
    <s v="17-03-2022"/>
    <s v="03"/>
    <s v="2022"/>
    <x v="24"/>
  </r>
  <r>
    <s v="TKT516617"/>
    <x v="30"/>
    <s v="27-07-2023 17:40:18"/>
    <s v="Billing"/>
    <s v="Overcharge"/>
    <s v="CUST20747"/>
    <s v="Resolved"/>
    <s v="21-07-2023"/>
    <d v="1899-12-30T17:40:18"/>
    <s v="27-07-2023"/>
    <d v="1899-12-30T17:40:18"/>
    <s v="-"/>
    <s v="-"/>
    <s v="21-07-2023"/>
    <s v="07"/>
    <s v="2023"/>
    <x v="24"/>
  </r>
  <r>
    <s v="TKT766830"/>
    <x v="31"/>
    <s v="-"/>
    <s v="Billing"/>
    <s v="Refund Request"/>
    <s v="CUST60406"/>
    <s v="Open"/>
    <d v="2020-06-12T00:00:00"/>
    <d v="1899-12-30T15:10:00"/>
    <s v="-"/>
    <s v="-"/>
    <s v="-"/>
    <s v="-"/>
    <s v="12-06-2020"/>
    <s v="06"/>
    <s v="2020"/>
    <x v="24"/>
  </r>
  <r>
    <s v="TKT534270"/>
    <x v="7"/>
    <s v="-"/>
    <s v="Technical"/>
    <s v="Software Bug"/>
    <s v="CUST49173"/>
    <s v="Open"/>
    <s v="13-02-2023"/>
    <d v="1899-12-30T15:48:35"/>
    <s v="-"/>
    <s v="-"/>
    <s v="-"/>
    <s v="-"/>
    <s v="13-02-2023"/>
    <s v="02"/>
    <s v="2023"/>
    <x v="24"/>
  </r>
  <r>
    <s v="TKT525621"/>
    <x v="2"/>
    <s v="-"/>
    <s v="Billing"/>
    <s v="Overcharge"/>
    <s v="CUST15913"/>
    <s v="In Progress"/>
    <d v="2022-12-03T00:00:00"/>
    <d v="1899-12-30T01:06:00"/>
    <s v="-"/>
    <s v="-"/>
    <s v="-"/>
    <s v="-"/>
    <s v="03-12-2022"/>
    <s v="12"/>
    <s v="2022"/>
    <x v="24"/>
  </r>
  <r>
    <s v="TKT118810"/>
    <x v="9"/>
    <s v="-"/>
    <s v="Technical"/>
    <s v="Hardware Issue"/>
    <s v="CUST76563"/>
    <s v="Open"/>
    <s v="22-12-2024"/>
    <d v="1899-12-30T19:08:31"/>
    <s v="-"/>
    <s v="-"/>
    <s v="-"/>
    <s v="-"/>
    <s v="22-12-2024"/>
    <s v="12"/>
    <s v="2024"/>
    <x v="24"/>
  </r>
  <r>
    <s v="TKT841018"/>
    <x v="13"/>
    <s v="-"/>
    <s v="Account"/>
    <s v="Account Suspension"/>
    <s v="CUST90615"/>
    <s v="In Progress"/>
    <s v="21-09-2020"/>
    <d v="1899-12-30T19:13:52"/>
    <s v="-"/>
    <s v="-"/>
    <s v="-"/>
    <s v="-"/>
    <s v="21-09-2020"/>
    <s v="09"/>
    <s v="2020"/>
    <x v="24"/>
  </r>
  <r>
    <s v="TKT885041"/>
    <x v="14"/>
    <s v="-"/>
    <s v="Service"/>
    <s v="Slow Service"/>
    <s v="CUST42671"/>
    <s v="In Progress"/>
    <d v="2020-04-02T00:00:00"/>
    <d v="1899-12-30T09:34:00"/>
    <s v="-"/>
    <s v="-"/>
    <s v="-"/>
    <s v="-"/>
    <s v="02-04-2020"/>
    <s v="04"/>
    <s v="2020"/>
    <x v="24"/>
  </r>
  <r>
    <s v="TKT371621"/>
    <x v="7"/>
    <s v="-"/>
    <s v="Technical"/>
    <s v="Software Bug"/>
    <s v="CUST70917"/>
    <s v="In Progress"/>
    <s v="16-07-2024"/>
    <d v="1899-12-30T19:47:37"/>
    <s v="-"/>
    <s v="-"/>
    <s v="-"/>
    <s v="-"/>
    <s v="16-07-2024"/>
    <s v="07"/>
    <s v="2024"/>
    <x v="24"/>
  </r>
  <r>
    <s v="TKT876093"/>
    <x v="31"/>
    <s v="-"/>
    <s v="Billing"/>
    <s v="Refund Request"/>
    <s v="CUST71565"/>
    <s v="Open"/>
    <d v="2020-08-06T00:00:00"/>
    <d v="1899-12-30T10:43:00"/>
    <s v="-"/>
    <s v="-"/>
    <s v="-"/>
    <s v="-"/>
    <s v="06-08-2020"/>
    <s v="08"/>
    <s v="2020"/>
    <x v="24"/>
  </r>
  <r>
    <s v="TKT770342"/>
    <x v="35"/>
    <s v="-"/>
    <s v="Service"/>
    <s v="Service Upgrade"/>
    <s v="CUST42719"/>
    <s v="In Progress"/>
    <s v="27-07-2021"/>
    <d v="1899-12-30T09:04:46"/>
    <s v="-"/>
    <s v="-"/>
    <s v="-"/>
    <s v="-"/>
    <s v="27-07-2021"/>
    <s v="07"/>
    <s v="2021"/>
    <x v="24"/>
  </r>
  <r>
    <s v="TKT325542"/>
    <x v="35"/>
    <s v="-"/>
    <s v="Service"/>
    <s v="Service Upgrade"/>
    <s v="CUST68769"/>
    <s v="Open"/>
    <d v="2024-01-08T00:00:00"/>
    <d v="1899-12-30T04:32:00"/>
    <s v="-"/>
    <s v="-"/>
    <s v="-"/>
    <s v="-"/>
    <s v="08-01-2024"/>
    <s v="01"/>
    <s v="2024"/>
    <x v="24"/>
  </r>
  <r>
    <s v="TKT918301"/>
    <x v="31"/>
    <s v="-"/>
    <s v="Billing"/>
    <s v="Refund Request"/>
    <s v="CUST53835"/>
    <s v="In Progress"/>
    <d v="2022-01-07T00:00:00"/>
    <d v="1899-12-30T05:27:00"/>
    <s v="-"/>
    <s v="-"/>
    <s v="-"/>
    <s v="-"/>
    <s v="07-01-2022"/>
    <s v="01"/>
    <s v="2022"/>
    <x v="24"/>
  </r>
  <r>
    <s v="TKT438706"/>
    <x v="22"/>
    <d v="2020-06-02T17:31:00"/>
    <s v="Account"/>
    <s v="Login Issue"/>
    <s v="CUST54776"/>
    <s v="Resolved"/>
    <s v="17-01-2020"/>
    <d v="1899-12-30T17:31:34"/>
    <d v="2020-06-02T00:00:00"/>
    <d v="1899-12-30T17:31:00"/>
    <s v="-"/>
    <s v="-"/>
    <s v="17-01-2020"/>
    <s v="01"/>
    <s v="2020"/>
    <x v="24"/>
  </r>
  <r>
    <s v="TKT880117"/>
    <x v="13"/>
    <s v="-"/>
    <s v="Account"/>
    <s v="Account Suspension"/>
    <s v="CUST70720"/>
    <s v="In Progress"/>
    <s v="30-05-2024"/>
    <d v="1899-12-30T07:35:19"/>
    <s v="-"/>
    <s v="-"/>
    <s v="-"/>
    <s v="-"/>
    <s v="30-05-2024"/>
    <s v="05"/>
    <s v="2024"/>
    <x v="24"/>
  </r>
  <r>
    <s v="TKT890443"/>
    <x v="25"/>
    <s v="-"/>
    <s v="Service"/>
    <s v="Slow Service"/>
    <s v="CUST81974"/>
    <s v="In Progress"/>
    <s v="30-11-2023"/>
    <d v="1899-12-30T05:43:30"/>
    <s v="-"/>
    <s v="-"/>
    <s v="-"/>
    <s v="-"/>
    <s v="30-11-2023"/>
    <s v="11"/>
    <s v="2023"/>
    <x v="24"/>
  </r>
  <r>
    <s v="TKT337195"/>
    <x v="34"/>
    <s v="-"/>
    <s v="Technical"/>
    <s v="Hardware Issue"/>
    <s v="CUST29469"/>
    <s v="Open"/>
    <s v="17-11-2021"/>
    <d v="1899-12-30T00:04:43"/>
    <s v="-"/>
    <s v="-"/>
    <s v="-"/>
    <s v="-"/>
    <s v="17-11-2021"/>
    <s v="11"/>
    <s v="2021"/>
    <x v="24"/>
  </r>
  <r>
    <s v="TKT152649"/>
    <x v="25"/>
    <s v="13-11-2020 12:08:28"/>
    <s v="Service"/>
    <s v="Slow Service"/>
    <s v="CUST97292"/>
    <s v="Resolved"/>
    <d v="2020-06-11T00:00:00"/>
    <d v="1899-12-30T12:08:00"/>
    <s v="13-11-2020"/>
    <d v="1899-12-30T12:08:28"/>
    <s v="-"/>
    <s v="-"/>
    <s v="11-06-2020"/>
    <s v="06"/>
    <s v="2020"/>
    <x v="24"/>
  </r>
  <r>
    <s v="TKT136019"/>
    <x v="20"/>
    <s v="21-07-2023 23:57:35"/>
    <s v="Billing"/>
    <s v="Payment Failure"/>
    <s v="CUST58994"/>
    <s v="Resolved"/>
    <s v="16-07-2023"/>
    <d v="1899-12-30T23:57:35"/>
    <s v="21-07-2023"/>
    <d v="1899-12-30T23:57:35"/>
    <s v="-"/>
    <s v="-"/>
    <s v="16-07-2023"/>
    <s v="07"/>
    <s v="2023"/>
    <x v="24"/>
  </r>
  <r>
    <s v="TKT523476"/>
    <x v="12"/>
    <s v="-"/>
    <s v="Billing"/>
    <s v="Refund Request"/>
    <s v="CUST29909"/>
    <s v="Open"/>
    <s v="20-10-2023"/>
    <d v="1899-12-30T22:52:34"/>
    <s v="-"/>
    <s v="-"/>
    <s v="-"/>
    <s v="-"/>
    <s v="20-10-2023"/>
    <s v="10"/>
    <s v="2023"/>
    <x v="24"/>
  </r>
  <r>
    <s v="TKT840103"/>
    <x v="24"/>
    <s v="-"/>
    <s v="Service"/>
    <s v="Service Outage"/>
    <s v="CUST41322"/>
    <s v="Open"/>
    <d v="2020-04-11T00:00:00"/>
    <d v="1899-12-30T14:45:00"/>
    <s v="-"/>
    <s v="-"/>
    <s v="-"/>
    <s v="-"/>
    <s v="11-04-2020"/>
    <s v="04"/>
    <s v="2020"/>
    <x v="24"/>
  </r>
  <r>
    <s v="TKT894561"/>
    <x v="8"/>
    <s v="-"/>
    <s v="Technical"/>
    <s v="Network Problem"/>
    <s v="CUST93178"/>
    <s v="In Progress"/>
    <d v="2023-04-11T00:00:00"/>
    <d v="1899-12-30T23:40:00"/>
    <s v="-"/>
    <s v="-"/>
    <s v="-"/>
    <s v="-"/>
    <s v="11-04-2023"/>
    <s v="04"/>
    <s v="2023"/>
    <x v="24"/>
  </r>
  <r>
    <s v="TKT758760"/>
    <x v="20"/>
    <s v="-"/>
    <s v="Billing"/>
    <s v="Payment Failure"/>
    <s v="CUST36113"/>
    <s v="Open"/>
    <s v="29-09-2024"/>
    <d v="1899-12-30T11:39:53"/>
    <s v="-"/>
    <s v="-"/>
    <s v="-"/>
    <s v="-"/>
    <s v="29-09-2024"/>
    <s v="09"/>
    <s v="2024"/>
    <x v="24"/>
  </r>
  <r>
    <s v="TKT264953"/>
    <x v="29"/>
    <s v="-"/>
    <s v="Service"/>
    <s v="Service Upgrade"/>
    <s v="CUST40167"/>
    <s v="In Progress"/>
    <s v="17-12-2021"/>
    <d v="1899-12-30T21:26:11"/>
    <s v="-"/>
    <s v="-"/>
    <s v="-"/>
    <s v="-"/>
    <s v="17-12-2021"/>
    <s v="12"/>
    <s v="2021"/>
    <x v="24"/>
  </r>
  <r>
    <s v="TKT879970"/>
    <x v="25"/>
    <s v="-"/>
    <s v="Service"/>
    <s v="Slow Service"/>
    <s v="CUST46699"/>
    <s v="In Progress"/>
    <s v="16-07-2024"/>
    <d v="1899-12-30T12:41:11"/>
    <s v="-"/>
    <s v="-"/>
    <s v="-"/>
    <s v="-"/>
    <s v="16-07-2024"/>
    <s v="07"/>
    <s v="2024"/>
    <x v="24"/>
  </r>
  <r>
    <s v="TKT273659"/>
    <x v="20"/>
    <s v="-"/>
    <s v="Billing"/>
    <s v="Payment Failure"/>
    <s v="CUST28774"/>
    <s v="In Progress"/>
    <s v="23-03-2020"/>
    <d v="1899-12-30T06:39:21"/>
    <s v="-"/>
    <s v="-"/>
    <s v="-"/>
    <s v="-"/>
    <s v="23-03-2020"/>
    <s v="03"/>
    <s v="2020"/>
    <x v="24"/>
  </r>
  <r>
    <s v="TKT149592"/>
    <x v="24"/>
    <s v="-"/>
    <s v="Service"/>
    <s v="Service Outage"/>
    <s v="CUST56397"/>
    <s v="In Progress"/>
    <s v="18-07-2022"/>
    <d v="1899-12-30T20:06:36"/>
    <s v="-"/>
    <s v="-"/>
    <s v="-"/>
    <s v="-"/>
    <s v="18-07-2022"/>
    <s v="07"/>
    <s v="2022"/>
    <x v="24"/>
  </r>
  <r>
    <s v="TKT936889"/>
    <x v="5"/>
    <s v="-"/>
    <s v="Technical"/>
    <s v="Hardware Issue"/>
    <s v="CUST19450"/>
    <s v="In Progress"/>
    <s v="19-04-2020"/>
    <d v="1899-12-30T08:47:23"/>
    <s v="-"/>
    <s v="-"/>
    <s v="-"/>
    <s v="-"/>
    <s v="19-04-2020"/>
    <s v="04"/>
    <s v="2020"/>
    <x v="24"/>
  </r>
  <r>
    <s v="TKT781209"/>
    <x v="24"/>
    <s v="-"/>
    <s v="Service"/>
    <s v="Service Outage"/>
    <s v="CUST67218"/>
    <s v="In Progress"/>
    <s v="16-12-2021"/>
    <d v="1899-12-30T23:49:11"/>
    <s v="-"/>
    <s v="-"/>
    <s v="-"/>
    <s v="-"/>
    <s v="16-12-2021"/>
    <s v="12"/>
    <s v="2021"/>
    <x v="24"/>
  </r>
  <r>
    <s v="TKT633919"/>
    <x v="23"/>
    <d v="2021-01-10T20:28:00"/>
    <s v="Service"/>
    <s v="Service Upgrade"/>
    <s v="CUST50774"/>
    <s v="Resolved"/>
    <s v="30-09-2021"/>
    <d v="1899-12-30T20:28:59"/>
    <d v="2021-01-10T00:00:00"/>
    <d v="1899-12-30T20:28:00"/>
    <s v="-"/>
    <s v="-"/>
    <s v="30-09-2021"/>
    <s v="09"/>
    <s v="2021"/>
    <x v="24"/>
  </r>
  <r>
    <s v="TKT165031"/>
    <x v="12"/>
    <s v="-"/>
    <s v="Billing"/>
    <s v="Refund Request"/>
    <s v="CUST53934"/>
    <s v="Open"/>
    <s v="31-01-2022"/>
    <d v="1899-12-30T08:28:58"/>
    <s v="-"/>
    <s v="-"/>
    <s v="-"/>
    <s v="-"/>
    <s v="31-01-2022"/>
    <s v="01"/>
    <s v="2022"/>
    <x v="24"/>
  </r>
  <r>
    <s v="TKT957336"/>
    <x v="16"/>
    <s v="-"/>
    <s v="Account"/>
    <s v="Login Issue"/>
    <s v="CUST22671"/>
    <s v="In Progress"/>
    <d v="2022-03-09T00:00:00"/>
    <d v="1899-12-30T01:58:00"/>
    <s v="-"/>
    <s v="-"/>
    <s v="-"/>
    <s v="-"/>
    <s v="09-03-2022"/>
    <s v="03"/>
    <s v="2022"/>
    <x v="24"/>
  </r>
  <r>
    <s v="TKT899144"/>
    <x v="32"/>
    <s v="-"/>
    <s v="Technical"/>
    <s v="Software Bug"/>
    <s v="CUST98747"/>
    <s v="In Progress"/>
    <d v="2022-04-01T00:00:00"/>
    <d v="1899-12-30T20:28:00"/>
    <s v="-"/>
    <s v="-"/>
    <s v="-"/>
    <s v="-"/>
    <s v="01-04-2022"/>
    <s v="04"/>
    <s v="2022"/>
    <x v="24"/>
  </r>
  <r>
    <s v="TKT416329"/>
    <x v="7"/>
    <s v="30-06-2021 13:20:59"/>
    <s v="Technical"/>
    <s v="Software Bug"/>
    <s v="CUST45316"/>
    <s v="Resolved"/>
    <s v="22-06-2021"/>
    <d v="1899-12-30T13:20:59"/>
    <s v="30-06-2021"/>
    <d v="1899-12-30T13:20:59"/>
    <s v="-"/>
    <s v="-"/>
    <s v="22-06-2021"/>
    <s v="06"/>
    <s v="2021"/>
    <x v="24"/>
  </r>
  <r>
    <s v="TKT707157"/>
    <x v="24"/>
    <s v="-"/>
    <s v="Service"/>
    <s v="Service Outage"/>
    <s v="CUST89826"/>
    <s v="Open"/>
    <d v="2021-09-08T00:00:00"/>
    <d v="1899-12-30T10:11:00"/>
    <s v="-"/>
    <s v="-"/>
    <s v="-"/>
    <s v="-"/>
    <s v="08-09-2021"/>
    <s v="09"/>
    <s v="2021"/>
    <x v="24"/>
  </r>
  <r>
    <s v="TKT385404"/>
    <x v="11"/>
    <s v="-"/>
    <s v="Billing"/>
    <s v="Overcharge"/>
    <s v="CUST72380"/>
    <s v="Open"/>
    <s v="27-12-2022"/>
    <d v="1899-12-30T13:59:19"/>
    <s v="-"/>
    <s v="-"/>
    <s v="-"/>
    <s v="-"/>
    <s v="27-12-2022"/>
    <s v="12"/>
    <s v="2022"/>
    <x v="24"/>
  </r>
  <r>
    <s v="TKT359132"/>
    <x v="30"/>
    <s v="-"/>
    <s v="Billing"/>
    <s v="Overcharge"/>
    <s v="CUST51549"/>
    <s v="In Progress"/>
    <s v="14-11-2021"/>
    <d v="1899-12-30T03:25:35"/>
    <s v="-"/>
    <s v="-"/>
    <s v="-"/>
    <s v="-"/>
    <s v="14-11-2021"/>
    <s v="11"/>
    <s v="2021"/>
    <x v="24"/>
  </r>
  <r>
    <s v="TKT260699"/>
    <x v="22"/>
    <s v="17-03-2023 08:59:03"/>
    <s v="Account"/>
    <s v="Login Issue"/>
    <s v="CUST44562"/>
    <s v="Resolved"/>
    <s v="27-02-2023"/>
    <d v="1899-12-30T08:59:03"/>
    <s v="17-03-2023"/>
    <d v="1899-12-30T08:59:03"/>
    <s v="-"/>
    <s v="-"/>
    <s v="27-02-2023"/>
    <s v="02"/>
    <s v="2023"/>
    <x v="24"/>
  </r>
  <r>
    <s v="TKT207739"/>
    <x v="34"/>
    <s v="14-07-2024 16:25:44"/>
    <s v="Technical"/>
    <s v="Hardware Issue"/>
    <s v="CUST53971"/>
    <s v="Resolved"/>
    <d v="2024-06-07T00:00:00"/>
    <d v="1899-12-30T16:25:00"/>
    <s v="14-07-2024"/>
    <d v="1899-12-30T16:25:44"/>
    <s v="-"/>
    <s v="-"/>
    <s v="07-06-2024"/>
    <s v="06"/>
    <s v="2024"/>
    <x v="24"/>
  </r>
  <r>
    <s v="TKT692909"/>
    <x v="35"/>
    <s v="23-07-2021 22:31:18"/>
    <s v="Service"/>
    <s v="Service Upgrade"/>
    <s v="CUST95155"/>
    <s v="Resolved"/>
    <s v="30-06-2021"/>
    <d v="1899-12-30T22:31:18"/>
    <s v="23-07-2021"/>
    <d v="1899-12-30T22:31:18"/>
    <s v="-"/>
    <s v="-"/>
    <s v="30-06-2021"/>
    <s v="06"/>
    <s v="2021"/>
    <x v="24"/>
  </r>
  <r>
    <s v="TKT235266"/>
    <x v="6"/>
    <s v="21-04-2023 05:31:38"/>
    <s v="Service"/>
    <s v="Service Outage"/>
    <s v="CUST88501"/>
    <s v="Resolved"/>
    <d v="2023-05-04T00:00:00"/>
    <d v="1899-12-30T05:31:00"/>
    <s v="21-04-2023"/>
    <d v="1899-12-30T05:31:38"/>
    <s v="-"/>
    <s v="-"/>
    <s v="04-05-2023"/>
    <s v="05"/>
    <s v="2023"/>
    <x v="24"/>
  </r>
  <r>
    <s v="TKT955455"/>
    <x v="15"/>
    <s v="-"/>
    <s v="Account"/>
    <s v="Account Suspension"/>
    <s v="CUST56809"/>
    <s v="In Progress"/>
    <s v="26-04-2020"/>
    <d v="1899-12-30T06:22:00"/>
    <s v="-"/>
    <s v="-"/>
    <s v="-"/>
    <s v="-"/>
    <s v="26-04-2020"/>
    <s v="04"/>
    <s v="2020"/>
    <x v="24"/>
  </r>
  <r>
    <s v="TKT703054"/>
    <x v="24"/>
    <d v="2021-07-02T16:29:00"/>
    <s v="Service"/>
    <s v="Service Outage"/>
    <s v="CUST83912"/>
    <s v="Resolved"/>
    <s v="29-01-2021"/>
    <d v="1899-12-30T16:29:28"/>
    <d v="2021-07-02T00:00:00"/>
    <d v="1899-12-30T16:29:00"/>
    <s v="-"/>
    <s v="-"/>
    <s v="29-01-2021"/>
    <s v="01"/>
    <s v="2021"/>
    <x v="24"/>
  </r>
  <r>
    <s v="TKT243826"/>
    <x v="26"/>
    <s v="26-09-2023 00:04:46"/>
    <s v="Technical"/>
    <s v="Software Bug"/>
    <s v="CUST64042"/>
    <s v="Resolved"/>
    <d v="2023-01-09T00:00:00"/>
    <d v="1899-12-30T00:04:00"/>
    <s v="26-09-2023"/>
    <d v="1899-12-30T00:04:46"/>
    <s v="-"/>
    <s v="-"/>
    <s v="09-01-2023"/>
    <s v="01"/>
    <s v="2023"/>
    <x v="24"/>
  </r>
  <r>
    <s v="TKT161063"/>
    <x v="19"/>
    <s v="-"/>
    <s v="Billing"/>
    <s v="Payment Failure"/>
    <s v="CUST63547"/>
    <s v="Open"/>
    <s v="20-04-2023"/>
    <d v="1899-12-30T23:13:29"/>
    <s v="-"/>
    <s v="-"/>
    <s v="-"/>
    <s v="-"/>
    <s v="20-04-2023"/>
    <s v="04"/>
    <s v="2023"/>
    <x v="24"/>
  </r>
  <r>
    <s v="TKT188517"/>
    <x v="23"/>
    <s v="27-09-2023 10:10:48"/>
    <s v="Service"/>
    <s v="Service Upgrade"/>
    <s v="CUST62182"/>
    <s v="Resolved"/>
    <s v="19-09-2023"/>
    <d v="1899-12-30T10:10:48"/>
    <s v="27-09-2023"/>
    <d v="1899-12-30T10:10:48"/>
    <s v="-"/>
    <s v="-"/>
    <s v="19-09-2023"/>
    <s v="09"/>
    <s v="2023"/>
    <x v="24"/>
  </r>
  <r>
    <s v="TKT322260"/>
    <x v="11"/>
    <s v="-"/>
    <s v="Billing"/>
    <s v="Overcharge"/>
    <s v="CUST47662"/>
    <s v="Open"/>
    <s v="18-02-2023"/>
    <d v="1899-12-30T16:55:14"/>
    <s v="-"/>
    <s v="-"/>
    <s v="-"/>
    <s v="-"/>
    <s v="18-02-2023"/>
    <s v="02"/>
    <s v="2023"/>
    <x v="24"/>
  </r>
  <r>
    <s v="TKT655884"/>
    <x v="4"/>
    <s v="-"/>
    <s v="Account"/>
    <s v="Password Reset"/>
    <s v="CUST63593"/>
    <s v="In Progress"/>
    <d v="2023-05-04T00:00:00"/>
    <d v="1899-12-30T15:55:00"/>
    <s v="-"/>
    <s v="-"/>
    <s v="-"/>
    <s v="-"/>
    <s v="04-05-2023"/>
    <s v="05"/>
    <s v="2023"/>
    <x v="24"/>
  </r>
  <r>
    <s v="TKT737472"/>
    <x v="27"/>
    <s v="-"/>
    <s v="Account"/>
    <s v="Login Issue"/>
    <s v="CUST49650"/>
    <s v="In Progress"/>
    <s v="31-08-2020"/>
    <d v="1899-12-30T01:36:06"/>
    <s v="-"/>
    <s v="-"/>
    <s v="-"/>
    <s v="-"/>
    <s v="31-08-2020"/>
    <s v="08"/>
    <s v="2020"/>
    <x v="24"/>
  </r>
  <r>
    <s v="TKT703773"/>
    <x v="22"/>
    <d v="2023-08-09T06:07:00"/>
    <s v="Account"/>
    <s v="Login Issue"/>
    <s v="CUST13982"/>
    <s v="Resolved"/>
    <s v="28-08-2023"/>
    <d v="1899-12-30T06:07:18"/>
    <d v="2023-08-09T00:00:00"/>
    <d v="1899-12-30T06:07:00"/>
    <s v="-"/>
    <s v="-"/>
    <s v="28-08-2023"/>
    <s v="08"/>
    <s v="2023"/>
    <x v="24"/>
  </r>
  <r>
    <s v="TKT467353"/>
    <x v="14"/>
    <d v="2024-09-03T11:25:00"/>
    <s v="Service"/>
    <s v="Slow Service"/>
    <s v="CUST72307"/>
    <s v="Resolved"/>
    <s v="17-02-2024"/>
    <d v="1899-12-30T11:25:34"/>
    <d v="2024-09-03T00:00:00"/>
    <d v="1899-12-30T11:25:00"/>
    <s v="-"/>
    <s v="-"/>
    <s v="17-02-2024"/>
    <s v="02"/>
    <s v="2024"/>
    <x v="24"/>
  </r>
  <r>
    <s v="TKT764374"/>
    <x v="33"/>
    <s v="29-07-2022 06:32:57"/>
    <s v="Technical"/>
    <s v="Network Problem"/>
    <s v="CUST40833"/>
    <s v="Resolved"/>
    <d v="2022-09-07T00:00:00"/>
    <d v="1899-12-30T06:32:00"/>
    <s v="29-07-2022"/>
    <d v="1899-12-30T06:32:57"/>
    <s v="-"/>
    <s v="-"/>
    <s v="07-09-2022"/>
    <s v="09"/>
    <s v="2022"/>
    <x v="24"/>
  </r>
  <r>
    <s v="TKT880345"/>
    <x v="33"/>
    <s v="-"/>
    <s v="Technical"/>
    <s v="Network Problem"/>
    <s v="CUST33521"/>
    <s v="In Progress"/>
    <d v="2020-04-06T00:00:00"/>
    <d v="1899-12-30T09:04:00"/>
    <s v="-"/>
    <s v="-"/>
    <s v="-"/>
    <s v="-"/>
    <s v="06-04-2020"/>
    <s v="04"/>
    <s v="2020"/>
    <x v="24"/>
  </r>
  <r>
    <s v="TKT155409"/>
    <x v="35"/>
    <s v="-"/>
    <s v="Service"/>
    <s v="Service Upgrade"/>
    <s v="CUST68571"/>
    <s v="Open"/>
    <s v="14-02-2024"/>
    <d v="1899-12-30T08:13:43"/>
    <s v="-"/>
    <s v="-"/>
    <s v="-"/>
    <s v="-"/>
    <s v="14-02-2024"/>
    <s v="02"/>
    <s v="2024"/>
    <x v="24"/>
  </r>
  <r>
    <s v="TKT153388"/>
    <x v="35"/>
    <s v="-"/>
    <s v="Service"/>
    <s v="Service Upgrade"/>
    <s v="CUST65778"/>
    <s v="Open"/>
    <d v="2021-02-09T00:00:00"/>
    <d v="1899-12-30T01:31:00"/>
    <s v="-"/>
    <s v="-"/>
    <s v="-"/>
    <s v="-"/>
    <s v="09-02-2021"/>
    <s v="02"/>
    <s v="2021"/>
    <x v="24"/>
  </r>
  <r>
    <s v="TKT667781"/>
    <x v="17"/>
    <s v="-"/>
    <s v="Service"/>
    <s v="Slow Service"/>
    <s v="CUST91200"/>
    <s v="Open"/>
    <s v="24-09-2023"/>
    <d v="1899-12-30T01:04:38"/>
    <s v="-"/>
    <s v="-"/>
    <s v="-"/>
    <s v="-"/>
    <s v="24-09-2023"/>
    <s v="09"/>
    <s v="2023"/>
    <x v="24"/>
  </r>
  <r>
    <s v="TKT607562"/>
    <x v="16"/>
    <d v="2022-01-08T22:56:00"/>
    <s v="Account"/>
    <s v="Login Issue"/>
    <s v="CUST88182"/>
    <s v="Resolved"/>
    <s v="14-07-2022"/>
    <d v="1899-12-30T22:56:49"/>
    <d v="2022-01-08T00:00:00"/>
    <d v="1899-12-30T22:56:00"/>
    <s v="-"/>
    <s v="-"/>
    <s v="14-07-2022"/>
    <s v="07"/>
    <s v="2022"/>
    <x v="24"/>
  </r>
  <r>
    <s v="TKT764112"/>
    <x v="34"/>
    <s v="-"/>
    <s v="Technical"/>
    <s v="Hardware Issue"/>
    <s v="CUST81724"/>
    <s v="Open"/>
    <s v="18-04-2021"/>
    <d v="1899-12-30T07:39:07"/>
    <s v="-"/>
    <s v="-"/>
    <s v="-"/>
    <s v="-"/>
    <s v="18-04-2021"/>
    <s v="04"/>
    <s v="2021"/>
    <x v="24"/>
  </r>
  <r>
    <s v="TKT930202"/>
    <x v="12"/>
    <s v="-"/>
    <s v="Billing"/>
    <s v="Refund Request"/>
    <s v="CUST60658"/>
    <s v="Open"/>
    <s v="28-01-2021"/>
    <d v="1899-12-30T11:16:44"/>
    <s v="-"/>
    <s v="-"/>
    <s v="-"/>
    <s v="-"/>
    <s v="28-01-2021"/>
    <s v="01"/>
    <s v="2021"/>
    <x v="24"/>
  </r>
  <r>
    <s v="TKT764373"/>
    <x v="19"/>
    <s v="-"/>
    <s v="Billing"/>
    <s v="Payment Failure"/>
    <s v="CUST40824"/>
    <s v="Open"/>
    <s v="18-02-2020"/>
    <d v="1899-12-30T16:24:14"/>
    <s v="-"/>
    <s v="-"/>
    <s v="-"/>
    <s v="-"/>
    <s v="18-02-2020"/>
    <s v="02"/>
    <s v="2020"/>
    <x v="24"/>
  </r>
  <r>
    <s v="TKT105901"/>
    <x v="3"/>
    <s v="-"/>
    <s v="Account"/>
    <s v="Account Suspension"/>
    <s v="CUST21580"/>
    <s v="Open"/>
    <d v="2022-07-12T00:00:00"/>
    <d v="1899-12-30T21:05:00"/>
    <s v="-"/>
    <s v="-"/>
    <s v="-"/>
    <s v="-"/>
    <s v="12-07-2022"/>
    <s v="07"/>
    <s v="2022"/>
    <x v="24"/>
  </r>
  <r>
    <s v="TKT815646"/>
    <x v="1"/>
    <s v="-"/>
    <s v="Billing"/>
    <s v="Refund Request"/>
    <s v="CUST83214"/>
    <s v="In Progress"/>
    <d v="2021-10-02T00:00:00"/>
    <d v="1899-12-30T08:47:00"/>
    <s v="-"/>
    <s v="-"/>
    <s v="-"/>
    <s v="-"/>
    <s v="02-10-2021"/>
    <s v="10"/>
    <s v="2021"/>
    <x v="24"/>
  </r>
  <r>
    <s v="TKT408982"/>
    <x v="25"/>
    <s v="17-11-2022 17:44:03"/>
    <s v="Service"/>
    <s v="Slow Service"/>
    <s v="CUST29597"/>
    <s v="Resolved"/>
    <d v="2022-09-11T00:00:00"/>
    <d v="1899-12-30T17:44:00"/>
    <s v="17-11-2022"/>
    <d v="1899-12-30T17:44:03"/>
    <s v="-"/>
    <s v="-"/>
    <s v="11-09-2022"/>
    <s v="09"/>
    <s v="2022"/>
    <x v="24"/>
  </r>
  <r>
    <s v="TKT997696"/>
    <x v="8"/>
    <s v="-"/>
    <s v="Technical"/>
    <s v="Network Problem"/>
    <s v="CUST55274"/>
    <s v="Open"/>
    <s v="26-01-2020"/>
    <d v="1899-12-30T10:13:14"/>
    <s v="-"/>
    <s v="-"/>
    <s v="-"/>
    <s v="-"/>
    <s v="26-01-2020"/>
    <s v="01"/>
    <s v="2020"/>
    <x v="24"/>
  </r>
  <r>
    <s v="TKT131175"/>
    <x v="31"/>
    <d v="2021-05-12T02:01:00"/>
    <s v="Billing"/>
    <s v="Refund Request"/>
    <s v="CUST57729"/>
    <s v="Resolved"/>
    <d v="2021-06-11T00:00:00"/>
    <d v="1899-12-30T02:01:00"/>
    <d v="2021-05-12T00:00:00"/>
    <d v="1899-12-30T02:01:00"/>
    <s v="-"/>
    <s v="-"/>
    <s v="11-06-2021"/>
    <s v="06"/>
    <s v="2021"/>
    <x v="24"/>
  </r>
  <r>
    <s v="TKT237481"/>
    <x v="31"/>
    <s v="-"/>
    <s v="Billing"/>
    <s v="Refund Request"/>
    <s v="CUST13120"/>
    <s v="Open"/>
    <d v="2021-06-05T00:00:00"/>
    <d v="1899-12-30T18:14:00"/>
    <s v="-"/>
    <s v="-"/>
    <s v="-"/>
    <s v="-"/>
    <s v="05-06-2021"/>
    <s v="06"/>
    <s v="2021"/>
    <x v="24"/>
  </r>
  <r>
    <s v="TKT670951"/>
    <x v="23"/>
    <s v="-"/>
    <s v="Service"/>
    <s v="Service Upgrade"/>
    <s v="CUST22473"/>
    <s v="In Progress"/>
    <s v="19-07-2023"/>
    <d v="1899-12-30T12:28:33"/>
    <s v="-"/>
    <s v="-"/>
    <s v="-"/>
    <s v="-"/>
    <s v="19-07-2023"/>
    <s v="07"/>
    <s v="2023"/>
    <x v="24"/>
  </r>
  <r>
    <s v="TKT353209"/>
    <x v="13"/>
    <s v="-"/>
    <s v="Account"/>
    <s v="Account Suspension"/>
    <s v="CUST67024"/>
    <s v="In Progress"/>
    <d v="2024-12-12T00:00:00"/>
    <d v="1899-12-30T11:38:00"/>
    <s v="-"/>
    <s v="-"/>
    <s v="-"/>
    <s v="-"/>
    <s v="12-12-2024"/>
    <s v="12"/>
    <s v="2024"/>
    <x v="24"/>
  </r>
  <r>
    <s v="TKT515439"/>
    <x v="26"/>
    <s v="-"/>
    <s v="Technical"/>
    <s v="Software Bug"/>
    <s v="CUST12917"/>
    <s v="In Progress"/>
    <s v="25-04-2021"/>
    <d v="1899-12-30T11:32:11"/>
    <s v="-"/>
    <s v="-"/>
    <s v="-"/>
    <s v="-"/>
    <s v="25-04-2021"/>
    <s v="04"/>
    <s v="2021"/>
    <x v="24"/>
  </r>
  <r>
    <s v="TKT864452"/>
    <x v="12"/>
    <s v="21-04-2023 16:34:23"/>
    <s v="Billing"/>
    <s v="Refund Request"/>
    <s v="CUST88229"/>
    <s v="Resolved"/>
    <d v="2023-06-04T00:00:00"/>
    <d v="1899-12-30T16:34:00"/>
    <s v="21-04-2023"/>
    <d v="1899-12-30T16:34:23"/>
    <s v="-"/>
    <s v="-"/>
    <s v="04-06-2023"/>
    <s v="06"/>
    <s v="2023"/>
    <x v="24"/>
  </r>
  <r>
    <s v="TKT334206"/>
    <x v="13"/>
    <s v="-"/>
    <s v="Account"/>
    <s v="Account Suspension"/>
    <s v="CUST40291"/>
    <s v="In Progress"/>
    <d v="2020-11-08T00:00:00"/>
    <d v="1899-12-30T16:01:00"/>
    <s v="-"/>
    <s v="-"/>
    <s v="-"/>
    <s v="-"/>
    <s v="08-11-2020"/>
    <s v="11"/>
    <s v="2020"/>
    <x v="24"/>
  </r>
  <r>
    <s v="TKT626456"/>
    <x v="26"/>
    <s v="30-12-2021 02:24:22"/>
    <s v="Technical"/>
    <s v="Software Bug"/>
    <s v="CUST71699"/>
    <s v="Resolved"/>
    <s v="18-12-2021"/>
    <d v="1899-12-30T02:24:22"/>
    <s v="30-12-2021"/>
    <d v="1899-12-30T02:24:22"/>
    <s v="-"/>
    <s v="-"/>
    <s v="18-12-2021"/>
    <s v="12"/>
    <s v="2021"/>
    <x v="24"/>
  </r>
  <r>
    <s v="TKT570228"/>
    <x v="20"/>
    <s v="19-07-2023 05:46:54"/>
    <s v="Billing"/>
    <s v="Payment Failure"/>
    <s v="CUST65312"/>
    <s v="Resolved"/>
    <d v="2023-04-07T00:00:00"/>
    <d v="1899-12-30T05:46:00"/>
    <s v="19-07-2023"/>
    <d v="1899-12-30T05:46:54"/>
    <s v="-"/>
    <s v="-"/>
    <s v="07-04-2023"/>
    <s v="04"/>
    <s v="2023"/>
    <x v="24"/>
  </r>
  <r>
    <s v="TKT876698"/>
    <x v="23"/>
    <s v="26-09-2022 00:46:42"/>
    <s v="Service"/>
    <s v="Service Upgrade"/>
    <s v="CUST98980"/>
    <s v="Resolved"/>
    <s v="13-09-2022"/>
    <d v="1899-12-30T00:46:42"/>
    <s v="26-09-2022"/>
    <d v="1899-12-30T00:46:42"/>
    <s v="-"/>
    <s v="-"/>
    <s v="13-09-2022"/>
    <s v="09"/>
    <s v="2022"/>
    <x v="24"/>
  </r>
  <r>
    <s v="TKT251690"/>
    <x v="17"/>
    <s v="-"/>
    <s v="Service"/>
    <s v="Slow Service"/>
    <s v="CUST71914"/>
    <s v="Open"/>
    <s v="14-08-2024"/>
    <d v="1899-12-30T03:20:31"/>
    <s v="-"/>
    <s v="-"/>
    <s v="-"/>
    <s v="-"/>
    <s v="14-08-2024"/>
    <s v="08"/>
    <s v="2024"/>
    <x v="24"/>
  </r>
  <r>
    <s v="TKT539914"/>
    <x v="34"/>
    <d v="2023-06-10T15:08:00"/>
    <s v="Technical"/>
    <s v="Hardware Issue"/>
    <s v="CUST68237"/>
    <s v="Resolved"/>
    <d v="2023-05-10T00:00:00"/>
    <d v="1899-12-30T15:08:00"/>
    <d v="2023-06-10T00:00:00"/>
    <d v="1899-12-30T15:08:00"/>
    <s v="-"/>
    <s v="-"/>
    <s v="10-05-2023"/>
    <s v="05"/>
    <s v="2023"/>
    <x v="24"/>
  </r>
  <r>
    <s v="TKT486671"/>
    <x v="9"/>
    <d v="2024-05-02T03:04:00"/>
    <s v="Technical"/>
    <s v="Hardware Issue"/>
    <s v="CUST58744"/>
    <s v="Resolved"/>
    <s v="22-01-2024"/>
    <d v="1899-12-30T03:04:23"/>
    <d v="2024-05-02T00:00:00"/>
    <d v="1899-12-30T03:04:00"/>
    <s v="-"/>
    <s v="-"/>
    <s v="22-01-2024"/>
    <s v="01"/>
    <s v="2024"/>
    <x v="24"/>
  </r>
  <r>
    <s v="TKT985889"/>
    <x v="23"/>
    <s v="-"/>
    <s v="Service"/>
    <s v="Service Upgrade"/>
    <s v="CUST12096"/>
    <s v="Open"/>
    <s v="15-06-2020"/>
    <d v="1899-12-30T22:02:07"/>
    <s v="-"/>
    <s v="-"/>
    <s v="-"/>
    <s v="-"/>
    <s v="15-06-2020"/>
    <s v="06"/>
    <s v="2020"/>
    <x v="24"/>
  </r>
  <r>
    <s v="TKT122496"/>
    <x v="15"/>
    <s v="-"/>
    <s v="Account"/>
    <s v="Account Suspension"/>
    <s v="CUST34105"/>
    <s v="Open"/>
    <s v="19-06-2024"/>
    <d v="1899-12-30T00:08:19"/>
    <s v="-"/>
    <s v="-"/>
    <s v="-"/>
    <s v="-"/>
    <s v="19-06-2024"/>
    <s v="06"/>
    <s v="2024"/>
    <x v="24"/>
  </r>
  <r>
    <s v="TKT518376"/>
    <x v="35"/>
    <s v="-"/>
    <s v="Service"/>
    <s v="Service Upgrade"/>
    <s v="CUST49051"/>
    <s v="Open"/>
    <s v="29-10-2023"/>
    <d v="1899-12-30T13:39:32"/>
    <s v="-"/>
    <s v="-"/>
    <s v="-"/>
    <s v="-"/>
    <s v="29-10-2023"/>
    <s v="10"/>
    <s v="2023"/>
    <x v="24"/>
  </r>
  <r>
    <s v="TKT628222"/>
    <x v="14"/>
    <s v="-"/>
    <s v="Service"/>
    <s v="Slow Service"/>
    <s v="CUST57791"/>
    <s v="Open"/>
    <s v="17-12-2024"/>
    <d v="1899-12-30T09:05:42"/>
    <s v="-"/>
    <s v="-"/>
    <s v="-"/>
    <s v="-"/>
    <s v="17-12-2024"/>
    <s v="12"/>
    <s v="2024"/>
    <x v="24"/>
  </r>
  <r>
    <s v="TKT524326"/>
    <x v="26"/>
    <d v="2020-01-10T07:04:00"/>
    <s v="Technical"/>
    <s v="Software Bug"/>
    <s v="CUST75153"/>
    <s v="Resolved"/>
    <d v="2020-04-09T00:00:00"/>
    <d v="1899-12-30T07:04:00"/>
    <d v="2020-01-10T00:00:00"/>
    <d v="1899-12-30T07:04:00"/>
    <s v="-"/>
    <s v="-"/>
    <s v="09-04-2020"/>
    <s v="04"/>
    <s v="2020"/>
    <x v="24"/>
  </r>
  <r>
    <s v="TKT979080"/>
    <x v="16"/>
    <s v="-"/>
    <s v="Account"/>
    <s v="Login Issue"/>
    <s v="CUST44140"/>
    <s v="Open"/>
    <s v="18-08-2024"/>
    <d v="1899-12-30T16:48:32"/>
    <s v="-"/>
    <s v="-"/>
    <s v="-"/>
    <s v="-"/>
    <s v="18-08-2024"/>
    <s v="08"/>
    <s v="2024"/>
    <x v="24"/>
  </r>
  <r>
    <s v="TKT795415"/>
    <x v="33"/>
    <s v="-"/>
    <s v="Technical"/>
    <s v="Network Problem"/>
    <s v="CUST64049"/>
    <s v="Open"/>
    <s v="27-06-2023"/>
    <d v="1899-12-30T00:24:18"/>
    <s v="-"/>
    <s v="-"/>
    <s v="-"/>
    <s v="-"/>
    <s v="27-06-2023"/>
    <s v="06"/>
    <s v="2023"/>
    <x v="24"/>
  </r>
  <r>
    <s v="TKT140842"/>
    <x v="34"/>
    <s v="-"/>
    <s v="Technical"/>
    <s v="Hardware Issue"/>
    <s v="CUST72358"/>
    <s v="In Progress"/>
    <s v="21-11-2021"/>
    <d v="1899-12-30T04:01:32"/>
    <s v="-"/>
    <s v="-"/>
    <s v="-"/>
    <s v="-"/>
    <s v="21-11-2021"/>
    <s v="11"/>
    <s v="2021"/>
    <x v="24"/>
  </r>
  <r>
    <s v="TKT916736"/>
    <x v="4"/>
    <s v="18-09-2023 00:11:47"/>
    <s v="Account"/>
    <s v="Password Reset"/>
    <s v="CUST11265"/>
    <s v="Resolved"/>
    <s v="16-09-2023"/>
    <d v="1899-12-30T00:11:47"/>
    <s v="18-09-2023"/>
    <d v="1899-12-30T00:11:47"/>
    <s v="-"/>
    <s v="-"/>
    <s v="16-09-2023"/>
    <s v="09"/>
    <s v="2023"/>
    <x v="24"/>
  </r>
  <r>
    <s v="TKT696415"/>
    <x v="32"/>
    <d v="2021-08-10T13:28:00"/>
    <s v="Technical"/>
    <s v="Software Bug"/>
    <s v="CUST24030"/>
    <s v="Resolved"/>
    <d v="2021-01-10T00:00:00"/>
    <d v="1899-12-30T13:28:00"/>
    <d v="2021-08-10T00:00:00"/>
    <d v="1899-12-30T13:28:00"/>
    <s v="-"/>
    <s v="-"/>
    <s v="10-01-2021"/>
    <s v="01"/>
    <s v="2021"/>
    <x v="24"/>
  </r>
  <r>
    <s v="TKT922302"/>
    <x v="12"/>
    <s v="18-05-2020 05:53:45"/>
    <s v="Billing"/>
    <s v="Refund Request"/>
    <s v="CUST45140"/>
    <s v="Resolved"/>
    <d v="2020-09-05T00:00:00"/>
    <d v="1899-12-30T05:53:00"/>
    <s v="18-05-2020"/>
    <d v="1899-12-30T05:53:45"/>
    <s v="-"/>
    <s v="-"/>
    <s v="05-09-2020"/>
    <s v="09"/>
    <s v="2020"/>
    <x v="24"/>
  </r>
  <r>
    <s v="TKT968043"/>
    <x v="32"/>
    <d v="2022-11-03T16:34:00"/>
    <s v="Technical"/>
    <s v="Software Bug"/>
    <s v="CUST28525"/>
    <s v="Resolved"/>
    <d v="2022-09-03T00:00:00"/>
    <d v="1899-12-30T16:34:00"/>
    <d v="2022-11-03T00:00:00"/>
    <d v="1899-12-30T16:34:00"/>
    <s v="-"/>
    <s v="-"/>
    <s v="03-09-2022"/>
    <s v="09"/>
    <s v="2022"/>
    <x v="24"/>
  </r>
  <r>
    <s v="TKT616690"/>
    <x v="32"/>
    <s v="14-07-2020 01:22:40"/>
    <s v="Technical"/>
    <s v="Software Bug"/>
    <s v="CUST70690"/>
    <s v="Resolved"/>
    <s v="25-06-2020"/>
    <d v="1899-12-30T01:22:40"/>
    <s v="14-07-2020"/>
    <d v="1899-12-30T01:22:40"/>
    <s v="-"/>
    <s v="-"/>
    <s v="25-06-2020"/>
    <s v="06"/>
    <s v="2020"/>
    <x v="24"/>
  </r>
  <r>
    <s v="TKT525177"/>
    <x v="27"/>
    <s v="-"/>
    <s v="Account"/>
    <s v="Login Issue"/>
    <s v="CUST76180"/>
    <s v="Open"/>
    <s v="29-04-2020"/>
    <d v="1899-12-30T09:18:05"/>
    <s v="-"/>
    <s v="-"/>
    <s v="-"/>
    <s v="-"/>
    <s v="29-04-2020"/>
    <s v="04"/>
    <s v="2020"/>
    <x v="24"/>
  </r>
  <r>
    <s v="TKT426849"/>
    <x v="4"/>
    <s v="-"/>
    <s v="Account"/>
    <s v="Password Reset"/>
    <s v="CUST32320"/>
    <s v="In Progress"/>
    <s v="26-02-2023"/>
    <d v="1899-12-30T23:17:20"/>
    <s v="-"/>
    <s v="-"/>
    <s v="-"/>
    <s v="-"/>
    <s v="26-02-2023"/>
    <s v="02"/>
    <s v="2023"/>
    <x v="24"/>
  </r>
  <r>
    <s v="TKT773405"/>
    <x v="34"/>
    <s v="30-01-2020 06:05:13"/>
    <s v="Technical"/>
    <s v="Hardware Issue"/>
    <s v="CUST12870"/>
    <s v="Resolved"/>
    <s v="15-01-2020"/>
    <d v="1899-12-30T06:05:13"/>
    <s v="30-01-2020"/>
    <d v="1899-12-30T06:05:13"/>
    <s v="-"/>
    <s v="-"/>
    <s v="15-01-2020"/>
    <s v="01"/>
    <s v="2020"/>
    <x v="24"/>
  </r>
  <r>
    <s v="TKT551791"/>
    <x v="21"/>
    <s v="-"/>
    <s v="Technical"/>
    <s v="Network Problem"/>
    <s v="CUST42504"/>
    <s v="In Progress"/>
    <d v="2020-06-02T00:00:00"/>
    <d v="1899-12-30T21:34:00"/>
    <s v="-"/>
    <s v="-"/>
    <s v="-"/>
    <s v="-"/>
    <s v="02-06-2020"/>
    <s v="06"/>
    <s v="2020"/>
    <x v="24"/>
  </r>
  <r>
    <s v="TKT445479"/>
    <x v="13"/>
    <s v="28-04-2023 10:27:02"/>
    <s v="Account"/>
    <s v="Account Suspension"/>
    <s v="CUST35452"/>
    <s v="Resolved"/>
    <s v="17-04-2023"/>
    <d v="1899-12-30T10:27:02"/>
    <s v="28-04-2023"/>
    <d v="1899-12-30T10:27:02"/>
    <s v="-"/>
    <s v="-"/>
    <s v="17-04-2023"/>
    <s v="04"/>
    <s v="2023"/>
    <x v="24"/>
  </r>
  <r>
    <s v="TKT964629"/>
    <x v="0"/>
    <s v="-"/>
    <s v="Service"/>
    <s v="Service Outage"/>
    <s v="CUST18872"/>
    <s v="In Progress"/>
    <s v="27-12-2022"/>
    <d v="1899-12-30T15:16:30"/>
    <s v="-"/>
    <s v="-"/>
    <s v="-"/>
    <s v="-"/>
    <s v="27-12-2022"/>
    <s v="12"/>
    <s v="2022"/>
    <x v="24"/>
  </r>
  <r>
    <s v="TKT472991"/>
    <x v="20"/>
    <d v="2022-09-05T04:05:00"/>
    <s v="Billing"/>
    <s v="Payment Failure"/>
    <s v="CUST54764"/>
    <s v="Resolved"/>
    <d v="2022-01-05T00:00:00"/>
    <d v="1899-12-30T04:05:00"/>
    <d v="2022-09-05T00:00:00"/>
    <d v="1899-12-30T04:05:00"/>
    <s v="-"/>
    <s v="-"/>
    <s v="05-01-2022"/>
    <s v="01"/>
    <s v="2022"/>
    <x v="24"/>
  </r>
  <r>
    <s v="TKT805444"/>
    <x v="10"/>
    <s v="-"/>
    <s v="Account"/>
    <s v="Password Reset"/>
    <s v="CUST41614"/>
    <s v="In Progress"/>
    <s v="19-01-2021"/>
    <d v="1899-12-30T15:16:12"/>
    <s v="-"/>
    <s v="-"/>
    <s v="-"/>
    <s v="-"/>
    <s v="19-01-2021"/>
    <s v="01"/>
    <s v="2021"/>
    <x v="24"/>
  </r>
  <r>
    <s v="TKT871453"/>
    <x v="13"/>
    <s v="-"/>
    <s v="Account"/>
    <s v="Account Suspension"/>
    <s v="CUST50373"/>
    <s v="In Progress"/>
    <d v="2024-06-04T00:00:00"/>
    <d v="1899-12-30T07:01:00"/>
    <s v="-"/>
    <s v="-"/>
    <s v="-"/>
    <s v="-"/>
    <s v="04-06-2024"/>
    <s v="06"/>
    <s v="2024"/>
    <x v="24"/>
  </r>
  <r>
    <s v="TKT288389"/>
    <x v="18"/>
    <s v="-"/>
    <s v="Account"/>
    <s v="Password Reset"/>
    <s v="CUST62824"/>
    <s v="Open"/>
    <s v="17-05-2020"/>
    <d v="1899-12-30T14:04:21"/>
    <s v="-"/>
    <s v="-"/>
    <s v="-"/>
    <s v="-"/>
    <s v="17-05-2020"/>
    <s v="05"/>
    <s v="2020"/>
    <x v="24"/>
  </r>
  <r>
    <s v="TKT789017"/>
    <x v="16"/>
    <s v="-"/>
    <s v="Account"/>
    <s v="Login Issue"/>
    <s v="CUST94662"/>
    <s v="In Progress"/>
    <d v="2023-04-03T00:00:00"/>
    <d v="1899-12-30T19:20:00"/>
    <s v="-"/>
    <s v="-"/>
    <s v="-"/>
    <s v="-"/>
    <s v="03-04-2023"/>
    <s v="04"/>
    <s v="2023"/>
    <x v="24"/>
  </r>
  <r>
    <s v="TKT476234"/>
    <x v="2"/>
    <s v="-"/>
    <s v="Billing"/>
    <s v="Overcharge"/>
    <s v="CUST48319"/>
    <s v="In Progress"/>
    <d v="2021-09-02T00:00:00"/>
    <d v="1899-12-30T00:38:00"/>
    <s v="-"/>
    <s v="-"/>
    <s v="-"/>
    <s v="-"/>
    <s v="02-09-2021"/>
    <s v="09"/>
    <s v="2021"/>
    <x v="24"/>
  </r>
  <r>
    <s v="TKT270137"/>
    <x v="9"/>
    <s v="-"/>
    <s v="Technical"/>
    <s v="Hardware Issue"/>
    <s v="CUST24302"/>
    <s v="Open"/>
    <s v="26-09-2024"/>
    <d v="1899-12-30T05:48:23"/>
    <s v="-"/>
    <s v="-"/>
    <s v="-"/>
    <s v="-"/>
    <s v="26-09-2024"/>
    <s v="09"/>
    <s v="2024"/>
    <x v="24"/>
  </r>
  <r>
    <s v="TKT626527"/>
    <x v="35"/>
    <s v="30-05-2020 13:46:24"/>
    <s v="Service"/>
    <s v="Service Upgrade"/>
    <s v="CUST51993"/>
    <s v="Resolved"/>
    <s v="25-05-2020"/>
    <d v="1899-12-30T13:46:24"/>
    <s v="30-05-2020"/>
    <d v="1899-12-30T13:46:24"/>
    <s v="-"/>
    <s v="-"/>
    <s v="25-05-2020"/>
    <s v="05"/>
    <s v="2020"/>
    <x v="24"/>
  </r>
  <r>
    <s v="TKT142715"/>
    <x v="9"/>
    <s v="-"/>
    <s v="Technical"/>
    <s v="Hardware Issue"/>
    <s v="CUST72235"/>
    <s v="In Progress"/>
    <d v="2024-02-05T00:00:00"/>
    <d v="1899-12-30T03:05:00"/>
    <s v="-"/>
    <s v="-"/>
    <s v="-"/>
    <s v="-"/>
    <s v="05-02-2024"/>
    <s v="02"/>
    <s v="2024"/>
    <x v="24"/>
  </r>
  <r>
    <s v="TKT835014"/>
    <x v="25"/>
    <s v="-"/>
    <s v="Service"/>
    <s v="Slow Service"/>
    <s v="CUST88356"/>
    <s v="Open"/>
    <s v="18-10-2024"/>
    <d v="1899-12-30T11:46:58"/>
    <s v="-"/>
    <s v="-"/>
    <s v="-"/>
    <s v="-"/>
    <s v="18-10-2024"/>
    <s v="10"/>
    <s v="2024"/>
    <x v="24"/>
  </r>
  <r>
    <s v="TKT918543"/>
    <x v="25"/>
    <d v="2024-05-09T23:40:00"/>
    <s v="Service"/>
    <s v="Slow Service"/>
    <s v="CUST66052"/>
    <s v="Resolved"/>
    <s v="25-08-2024"/>
    <d v="1899-12-30T23:40:39"/>
    <d v="2024-05-09T00:00:00"/>
    <d v="1899-12-30T23:40:00"/>
    <s v="-"/>
    <s v="-"/>
    <s v="25-08-2024"/>
    <s v="08"/>
    <s v="2024"/>
    <x v="24"/>
  </r>
  <r>
    <s v="TKT623085"/>
    <x v="14"/>
    <s v="-"/>
    <s v="Service"/>
    <s v="Slow Service"/>
    <s v="CUST15129"/>
    <s v="Open"/>
    <s v="20-08-2021"/>
    <d v="1899-12-30T01:37:00"/>
    <s v="-"/>
    <s v="-"/>
    <s v="-"/>
    <s v="-"/>
    <s v="20-08-2021"/>
    <s v="08"/>
    <s v="2021"/>
    <x v="24"/>
  </r>
  <r>
    <s v="TKT946871"/>
    <x v="25"/>
    <s v="20-11-2024 06:00:53"/>
    <s v="Service"/>
    <s v="Slow Service"/>
    <s v="CUST43599"/>
    <s v="Resolved"/>
    <s v="26-10-2024"/>
    <d v="1899-12-30T06:00:53"/>
    <s v="20-11-2024"/>
    <d v="1899-12-30T06:00:53"/>
    <s v="-"/>
    <s v="-"/>
    <s v="26-10-2024"/>
    <s v="10"/>
    <s v="2024"/>
    <x v="24"/>
  </r>
  <r>
    <s v="TKT158830"/>
    <x v="5"/>
    <s v="-"/>
    <s v="Technical"/>
    <s v="Hardware Issue"/>
    <s v="CUST25912"/>
    <s v="In Progress"/>
    <d v="2020-04-01T00:00:00"/>
    <d v="1899-12-30T23:15:00"/>
    <s v="-"/>
    <s v="-"/>
    <s v="-"/>
    <s v="-"/>
    <s v="01-04-2020"/>
    <s v="04"/>
    <s v="2020"/>
    <x v="24"/>
  </r>
  <r>
    <s v="TKT210314"/>
    <x v="24"/>
    <s v="-"/>
    <s v="Service"/>
    <s v="Service Outage"/>
    <s v="CUST22972"/>
    <s v="In Progress"/>
    <s v="20-10-2021"/>
    <d v="1899-12-30T06:37:03"/>
    <s v="-"/>
    <s v="-"/>
    <s v="-"/>
    <s v="-"/>
    <s v="20-10-2021"/>
    <s v="10"/>
    <s v="2021"/>
    <x v="24"/>
  </r>
  <r>
    <s v="TKT201825"/>
    <x v="1"/>
    <s v="-"/>
    <s v="Billing"/>
    <s v="Refund Request"/>
    <s v="CUST99066"/>
    <s v="In Progress"/>
    <s v="15-10-2023"/>
    <d v="1899-12-30T04:45:10"/>
    <s v="-"/>
    <s v="-"/>
    <s v="-"/>
    <s v="-"/>
    <s v="15-10-2023"/>
    <s v="10"/>
    <s v="2023"/>
    <x v="24"/>
  </r>
  <r>
    <s v="TKT689029"/>
    <x v="6"/>
    <s v="13-10-2020 09:13:36"/>
    <s v="Service"/>
    <s v="Service Outage"/>
    <s v="CUST30921"/>
    <s v="Resolved"/>
    <s v="28-09-2020"/>
    <d v="1899-12-30T09:13:36"/>
    <s v="13-10-2020"/>
    <d v="1899-12-30T09:13:36"/>
    <s v="-"/>
    <s v="-"/>
    <s v="28-09-2020"/>
    <s v="09"/>
    <s v="2020"/>
    <x v="24"/>
  </r>
  <r>
    <s v="TKT314753"/>
    <x v="31"/>
    <s v="-"/>
    <s v="Billing"/>
    <s v="Refund Request"/>
    <s v="CUST57322"/>
    <s v="Open"/>
    <s v="14-10-2020"/>
    <d v="1899-12-30T05:59:17"/>
    <s v="-"/>
    <s v="-"/>
    <s v="-"/>
    <s v="-"/>
    <s v="14-10-2020"/>
    <s v="10"/>
    <s v="2020"/>
    <x v="24"/>
  </r>
  <r>
    <s v="TKT325903"/>
    <x v="2"/>
    <s v="-"/>
    <s v="Billing"/>
    <s v="Overcharge"/>
    <s v="CUST92808"/>
    <s v="In Progress"/>
    <s v="21-09-2024"/>
    <d v="1899-12-30T12:29:47"/>
    <s v="-"/>
    <s v="-"/>
    <s v="-"/>
    <s v="-"/>
    <s v="21-09-2024"/>
    <s v="09"/>
    <s v="2024"/>
    <x v="24"/>
  </r>
  <r>
    <s v="TKT285468"/>
    <x v="28"/>
    <s v="-"/>
    <s v="Billing"/>
    <s v="Payment Failure"/>
    <s v="CUST14645"/>
    <s v="In Progress"/>
    <d v="2022-08-01T00:00:00"/>
    <d v="1899-12-30T17:27:00"/>
    <s v="-"/>
    <s v="-"/>
    <s v="-"/>
    <s v="-"/>
    <s v="01-08-2022"/>
    <s v="08"/>
    <s v="2022"/>
    <x v="24"/>
  </r>
  <r>
    <s v="TKT840702"/>
    <x v="21"/>
    <s v="-"/>
    <s v="Technical"/>
    <s v="Network Problem"/>
    <s v="CUST65511"/>
    <s v="In Progress"/>
    <s v="22-09-2021"/>
    <d v="1899-12-30T16:24:22"/>
    <s v="-"/>
    <s v="-"/>
    <s v="-"/>
    <s v="-"/>
    <s v="22-09-2021"/>
    <s v="09"/>
    <s v="2021"/>
    <x v="24"/>
  </r>
  <r>
    <s v="TKT137175"/>
    <x v="4"/>
    <s v="17-03-2023 06:18:54"/>
    <s v="Account"/>
    <s v="Password Reset"/>
    <s v="CUST23203"/>
    <s v="Resolved"/>
    <d v="2023-09-03T00:00:00"/>
    <d v="1899-12-30T06:18:00"/>
    <s v="17-03-2023"/>
    <d v="1899-12-30T06:18:54"/>
    <s v="-"/>
    <s v="-"/>
    <s v="03-09-2023"/>
    <s v="09"/>
    <s v="2023"/>
    <x v="24"/>
  </r>
  <r>
    <s v="TKT296648"/>
    <x v="32"/>
    <s v="14-09-2024 18:16:09"/>
    <s v="Technical"/>
    <s v="Software Bug"/>
    <s v="CUST47050"/>
    <s v="Resolved"/>
    <s v="25-08-2024"/>
    <d v="1899-12-30T18:16:09"/>
    <s v="14-09-2024"/>
    <d v="1899-12-30T18:16:09"/>
    <s v="-"/>
    <s v="-"/>
    <s v="25-08-2024"/>
    <s v="08"/>
    <s v="2024"/>
    <x v="24"/>
  </r>
  <r>
    <s v="TKT289707"/>
    <x v="0"/>
    <s v="-"/>
    <s v="Service"/>
    <s v="Service Outage"/>
    <s v="CUST85443"/>
    <s v="Open"/>
    <d v="2020-10-06T00:00:00"/>
    <d v="1899-12-30T11:46:00"/>
    <s v="-"/>
    <s v="-"/>
    <s v="-"/>
    <s v="-"/>
    <s v="06-10-2020"/>
    <s v="10"/>
    <s v="2020"/>
    <x v="24"/>
  </r>
  <r>
    <s v="TKT247811"/>
    <x v="23"/>
    <s v="-"/>
    <s v="Service"/>
    <s v="Service Upgrade"/>
    <s v="CUST64334"/>
    <s v="In Progress"/>
    <s v="26-03-2020"/>
    <d v="1899-12-30T03:35:05"/>
    <s v="-"/>
    <s v="-"/>
    <s v="-"/>
    <s v="-"/>
    <s v="26-03-2020"/>
    <s v="03"/>
    <s v="2020"/>
    <x v="24"/>
  </r>
  <r>
    <s v="TKT425375"/>
    <x v="7"/>
    <d v="2024-09-12T23:05:00"/>
    <s v="Technical"/>
    <s v="Software Bug"/>
    <s v="CUST45017"/>
    <s v="Resolved"/>
    <d v="2024-12-11T00:00:00"/>
    <d v="1899-12-30T23:05:00"/>
    <d v="2024-09-12T00:00:00"/>
    <d v="1899-12-30T23:05:00"/>
    <s v="-"/>
    <s v="-"/>
    <s v="11-12-2024"/>
    <s v="12"/>
    <s v="2024"/>
    <x v="24"/>
  </r>
  <r>
    <s v="TKT641058"/>
    <x v="29"/>
    <s v="-"/>
    <s v="Service"/>
    <s v="Service Upgrade"/>
    <s v="CUST59665"/>
    <s v="Open"/>
    <s v="28-08-2024"/>
    <d v="1899-12-30T16:02:07"/>
    <s v="-"/>
    <s v="-"/>
    <s v="-"/>
    <s v="-"/>
    <s v="28-08-2024"/>
    <s v="08"/>
    <s v="2024"/>
    <x v="24"/>
  </r>
  <r>
    <s v="TKT643076"/>
    <x v="27"/>
    <s v="-"/>
    <s v="Account"/>
    <s v="Login Issue"/>
    <s v="CUST68370"/>
    <s v="Open"/>
    <s v="24-06-2021"/>
    <d v="1899-12-30T08:47:17"/>
    <s v="-"/>
    <s v="-"/>
    <s v="-"/>
    <s v="-"/>
    <s v="24-06-2021"/>
    <s v="06"/>
    <s v="2021"/>
    <x v="24"/>
  </r>
  <r>
    <s v="TKT815104"/>
    <x v="30"/>
    <s v="-"/>
    <s v="Billing"/>
    <s v="Overcharge"/>
    <s v="CUST25779"/>
    <s v="Open"/>
    <s v="25-10-2023"/>
    <d v="1899-12-30T09:13:32"/>
    <s v="-"/>
    <s v="-"/>
    <s v="-"/>
    <s v="-"/>
    <s v="25-10-2023"/>
    <s v="10"/>
    <s v="2023"/>
    <x v="24"/>
  </r>
  <r>
    <s v="TKT170835"/>
    <x v="29"/>
    <s v="26-09-2020 13:32:51"/>
    <s v="Service"/>
    <s v="Service Upgrade"/>
    <s v="CUST65256"/>
    <s v="Resolved"/>
    <d v="2020-10-09T00:00:00"/>
    <d v="1899-12-30T13:32:00"/>
    <s v="26-09-2020"/>
    <d v="1899-12-30T13:32:51"/>
    <s v="-"/>
    <s v="-"/>
    <s v="09-10-2020"/>
    <s v="10"/>
    <s v="2020"/>
    <x v="24"/>
  </r>
  <r>
    <s v="TKT180025"/>
    <x v="10"/>
    <s v="-"/>
    <s v="Account"/>
    <s v="Password Reset"/>
    <s v="CUST24173"/>
    <s v="In Progress"/>
    <s v="15-05-2020"/>
    <d v="1899-12-30T08:24:57"/>
    <s v="-"/>
    <s v="-"/>
    <s v="-"/>
    <s v="-"/>
    <s v="15-05-2020"/>
    <s v="05"/>
    <s v="2020"/>
    <x v="24"/>
  </r>
  <r>
    <s v="TKT508365"/>
    <x v="7"/>
    <s v="20-03-2021 13:14:51"/>
    <s v="Technical"/>
    <s v="Software Bug"/>
    <s v="CUST67797"/>
    <s v="Resolved"/>
    <d v="2021-11-03T00:00:00"/>
    <d v="1899-12-30T13:14:00"/>
    <s v="20-03-2021"/>
    <d v="1899-12-30T13:14:51"/>
    <s v="-"/>
    <s v="-"/>
    <s v="03-11-2021"/>
    <s v="11"/>
    <s v="2021"/>
    <x v="24"/>
  </r>
  <r>
    <s v="TKT177114"/>
    <x v="33"/>
    <s v="-"/>
    <s v="Technical"/>
    <s v="Network Problem"/>
    <s v="CUST58740"/>
    <s v="In Progress"/>
    <s v="25-11-2023"/>
    <d v="1899-12-30T12:58:50"/>
    <s v="-"/>
    <s v="-"/>
    <s v="-"/>
    <s v="-"/>
    <s v="25-11-2023"/>
    <s v="11"/>
    <s v="2023"/>
    <x v="24"/>
  </r>
  <r>
    <s v="TKT759365"/>
    <x v="21"/>
    <d v="2024-10-07T16:39:00"/>
    <s v="Technical"/>
    <s v="Network Problem"/>
    <s v="CUST89625"/>
    <s v="Resolved"/>
    <s v="19-06-2024"/>
    <d v="1899-12-30T16:39:16"/>
    <d v="2024-10-07T00:00:00"/>
    <d v="1899-12-30T16:39:00"/>
    <s v="-"/>
    <s v="-"/>
    <s v="19-06-2024"/>
    <s v="06"/>
    <s v="2024"/>
    <x v="24"/>
  </r>
  <r>
    <s v="TKT302105"/>
    <x v="31"/>
    <s v="18-09-2021 06:51:53"/>
    <s v="Billing"/>
    <s v="Refund Request"/>
    <s v="CUST93017"/>
    <s v="Resolved"/>
    <d v="2021-07-09T00:00:00"/>
    <d v="1899-12-30T06:51:00"/>
    <s v="18-09-2021"/>
    <d v="1899-12-30T06:51:53"/>
    <s v="-"/>
    <s v="-"/>
    <s v="09-07-2021"/>
    <s v="07"/>
    <s v="2021"/>
    <x v="24"/>
  </r>
  <r>
    <s v="TKT747490"/>
    <x v="10"/>
    <d v="2024-10-07T20:02:00"/>
    <s v="Account"/>
    <s v="Password Reset"/>
    <s v="CUST47344"/>
    <s v="Resolved"/>
    <d v="2024-09-07T00:00:00"/>
    <d v="1899-12-30T20:02:00"/>
    <d v="2024-10-07T00:00:00"/>
    <d v="1899-12-30T20:02:00"/>
    <s v="-"/>
    <s v="-"/>
    <s v="07-09-2024"/>
    <s v="09"/>
    <s v="2024"/>
    <x v="24"/>
  </r>
  <r>
    <s v="TKT503747"/>
    <x v="35"/>
    <d v="2022-08-09T15:19:00"/>
    <s v="Service"/>
    <s v="Service Upgrade"/>
    <s v="CUST72907"/>
    <s v="Resolved"/>
    <d v="2022-03-09T00:00:00"/>
    <d v="1899-12-30T15:19:00"/>
    <d v="2022-08-09T00:00:00"/>
    <d v="1899-12-30T15:19:00"/>
    <s v="-"/>
    <s v="-"/>
    <s v="09-03-2022"/>
    <s v="03"/>
    <s v="2022"/>
    <x v="24"/>
  </r>
  <r>
    <s v="TKT350055"/>
    <x v="11"/>
    <s v="-"/>
    <s v="Billing"/>
    <s v="Overcharge"/>
    <s v="CUST37882"/>
    <s v="Open"/>
    <d v="2021-03-11T00:00:00"/>
    <d v="1899-12-30T01:08:00"/>
    <s v="-"/>
    <s v="-"/>
    <s v="-"/>
    <s v="-"/>
    <s v="11-03-2021"/>
    <s v="03"/>
    <s v="2021"/>
    <x v="24"/>
  </r>
  <r>
    <s v="TKT743514"/>
    <x v="35"/>
    <s v="-"/>
    <s v="Service"/>
    <s v="Service Upgrade"/>
    <s v="CUST37851"/>
    <s v="Open"/>
    <d v="2021-06-04T00:00:00"/>
    <d v="1899-12-30T03:55:00"/>
    <s v="-"/>
    <s v="-"/>
    <s v="-"/>
    <s v="-"/>
    <s v="04-06-2021"/>
    <s v="06"/>
    <s v="2021"/>
    <x v="24"/>
  </r>
  <r>
    <s v="TKT705667"/>
    <x v="6"/>
    <s v="-"/>
    <s v="Service"/>
    <s v="Service Outage"/>
    <s v="CUST43081"/>
    <s v="Open"/>
    <s v="21-11-2021"/>
    <d v="1899-12-30T01:43:10"/>
    <s v="-"/>
    <s v="-"/>
    <s v="-"/>
    <s v="-"/>
    <s v="21-11-2021"/>
    <s v="11"/>
    <s v="2021"/>
    <x v="24"/>
  </r>
  <r>
    <s v="TKT995265"/>
    <x v="21"/>
    <s v="16-02-2023 04:36:48"/>
    <s v="Technical"/>
    <s v="Network Problem"/>
    <s v="CUST71631"/>
    <s v="Resolved"/>
    <s v="21-01-2023"/>
    <d v="1899-12-30T04:36:48"/>
    <s v="16-02-2023"/>
    <d v="1899-12-30T04:36:48"/>
    <s v="-"/>
    <s v="-"/>
    <s v="21-01-2023"/>
    <s v="01"/>
    <s v="2023"/>
    <x v="24"/>
  </r>
  <r>
    <s v="TKT679965"/>
    <x v="22"/>
    <s v="-"/>
    <s v="Account"/>
    <s v="Login Issue"/>
    <s v="CUST88830"/>
    <s v="Open"/>
    <d v="2020-06-05T00:00:00"/>
    <d v="1899-12-30T08:10:00"/>
    <s v="-"/>
    <s v="-"/>
    <s v="-"/>
    <s v="-"/>
    <s v="05-06-2020"/>
    <s v="06"/>
    <s v="2020"/>
    <x v="24"/>
  </r>
  <r>
    <s v="TKT767802"/>
    <x v="3"/>
    <s v="-"/>
    <s v="Account"/>
    <s v="Account Suspension"/>
    <s v="CUST73210"/>
    <s v="Open"/>
    <s v="18-01-2020"/>
    <d v="1899-12-30T10:04:39"/>
    <s v="-"/>
    <s v="-"/>
    <s v="-"/>
    <s v="-"/>
    <s v="18-01-2020"/>
    <s v="01"/>
    <s v="2020"/>
    <x v="24"/>
  </r>
  <r>
    <s v="TKT282818"/>
    <x v="30"/>
    <s v="-"/>
    <s v="Billing"/>
    <s v="Overcharge"/>
    <s v="CUST96532"/>
    <s v="Open"/>
    <s v="14-12-2020"/>
    <d v="1899-12-30T19:53:49"/>
    <s v="-"/>
    <s v="-"/>
    <s v="-"/>
    <s v="-"/>
    <s v="14-12-2020"/>
    <s v="12"/>
    <s v="2020"/>
    <x v="24"/>
  </r>
  <r>
    <s v="TKT304720"/>
    <x v="7"/>
    <d v="2020-03-11T10:42:00"/>
    <s v="Technical"/>
    <s v="Software Bug"/>
    <s v="CUST48781"/>
    <s v="Resolved"/>
    <s v="26-10-2020"/>
    <d v="1899-12-30T10:42:11"/>
    <d v="2020-03-11T00:00:00"/>
    <d v="1899-12-30T10:42:00"/>
    <s v="-"/>
    <s v="-"/>
    <s v="26-10-2020"/>
    <s v="10"/>
    <s v="2020"/>
    <x v="24"/>
  </r>
  <r>
    <s v="TKT179249"/>
    <x v="23"/>
    <s v="-"/>
    <s v="Service"/>
    <s v="Service Upgrade"/>
    <s v="CUST45737"/>
    <s v="In Progress"/>
    <s v="13-01-2020"/>
    <d v="1899-12-30T18:27:13"/>
    <s v="-"/>
    <s v="-"/>
    <s v="-"/>
    <s v="-"/>
    <s v="13-01-2020"/>
    <s v="01"/>
    <s v="2020"/>
    <x v="24"/>
  </r>
  <r>
    <s v="TKT449485"/>
    <x v="2"/>
    <s v="-"/>
    <s v="Billing"/>
    <s v="Overcharge"/>
    <s v="CUST29143"/>
    <s v="Open"/>
    <s v="19-06-2023"/>
    <d v="1899-12-30T03:11:53"/>
    <s v="-"/>
    <s v="-"/>
    <s v="-"/>
    <s v="-"/>
    <s v="19-06-2023"/>
    <s v="06"/>
    <s v="2023"/>
    <x v="24"/>
  </r>
  <r>
    <s v="TKT663385"/>
    <x v="7"/>
    <s v="-"/>
    <s v="Technical"/>
    <s v="Software Bug"/>
    <s v="CUST85704"/>
    <s v="Open"/>
    <d v="2022-12-04T00:00:00"/>
    <d v="1899-12-30T04:43:00"/>
    <s v="-"/>
    <s v="-"/>
    <s v="-"/>
    <s v="-"/>
    <s v="04-12-2022"/>
    <s v="12"/>
    <s v="2022"/>
    <x v="24"/>
  </r>
  <r>
    <s v="TKT183315"/>
    <x v="23"/>
    <s v="-"/>
    <s v="Service"/>
    <s v="Service Upgrade"/>
    <s v="CUST92805"/>
    <s v="Open"/>
    <s v="30-07-2022"/>
    <d v="1899-12-30T19:58:03"/>
    <s v="-"/>
    <s v="-"/>
    <s v="-"/>
    <s v="-"/>
    <s v="30-07-2022"/>
    <s v="07"/>
    <s v="2022"/>
    <x v="24"/>
  </r>
  <r>
    <s v="TKT794887"/>
    <x v="21"/>
    <s v="-"/>
    <s v="Technical"/>
    <s v="Network Problem"/>
    <s v="CUST66713"/>
    <s v="Open"/>
    <d v="2022-04-11T00:00:00"/>
    <d v="1899-12-30T19:46:00"/>
    <s v="-"/>
    <s v="-"/>
    <s v="-"/>
    <s v="-"/>
    <s v="11-04-2022"/>
    <s v="04"/>
    <s v="2022"/>
    <x v="24"/>
  </r>
  <r>
    <s v="TKT860368"/>
    <x v="13"/>
    <s v="-"/>
    <s v="Account"/>
    <s v="Account Suspension"/>
    <s v="CUST39732"/>
    <s v="Open"/>
    <d v="2022-04-09T00:00:00"/>
    <d v="1899-12-30T02:29:00"/>
    <s v="-"/>
    <s v="-"/>
    <s v="-"/>
    <s v="-"/>
    <s v="09-04-2022"/>
    <s v="04"/>
    <s v="2022"/>
    <x v="24"/>
  </r>
  <r>
    <s v="TKT614523"/>
    <x v="29"/>
    <s v="16-05-2022 18:57:50"/>
    <s v="Service"/>
    <s v="Service Upgrade"/>
    <s v="CUST27157"/>
    <s v="Resolved"/>
    <s v="29-04-2022"/>
    <d v="1899-12-30T18:57:50"/>
    <s v="16-05-2022"/>
    <d v="1899-12-30T18:57:50"/>
    <s v="-"/>
    <s v="-"/>
    <s v="29-04-2022"/>
    <s v="04"/>
    <s v="2022"/>
    <x v="24"/>
  </r>
  <r>
    <s v="TKT359354"/>
    <x v="0"/>
    <s v="-"/>
    <s v="Service"/>
    <s v="Service Outage"/>
    <s v="CUST45321"/>
    <s v="Open"/>
    <s v="29-07-2022"/>
    <d v="1899-12-30T18:28:02"/>
    <s v="-"/>
    <s v="-"/>
    <s v="-"/>
    <s v="-"/>
    <s v="29-07-2022"/>
    <s v="07"/>
    <s v="2022"/>
    <x v="24"/>
  </r>
  <r>
    <s v="TKT378142"/>
    <x v="30"/>
    <s v="23-06-2020 04:30:36"/>
    <s v="Billing"/>
    <s v="Overcharge"/>
    <s v="CUST10112"/>
    <s v="Resolved"/>
    <d v="2020-08-06T00:00:00"/>
    <d v="1899-12-30T04:30:00"/>
    <s v="23-06-2020"/>
    <d v="1899-12-30T04:30:36"/>
    <s v="-"/>
    <s v="-"/>
    <s v="06-08-2020"/>
    <s v="08"/>
    <s v="2020"/>
    <x v="24"/>
  </r>
  <r>
    <s v="TKT531348"/>
    <x v="21"/>
    <s v="-"/>
    <s v="Technical"/>
    <s v="Network Problem"/>
    <s v="CUST94942"/>
    <s v="In Progress"/>
    <d v="2021-09-01T00:00:00"/>
    <d v="1899-12-30T01:37:00"/>
    <s v="-"/>
    <s v="-"/>
    <s v="-"/>
    <s v="-"/>
    <s v="01-09-2021"/>
    <s v="09"/>
    <s v="2021"/>
    <x v="24"/>
  </r>
  <r>
    <s v="TKT189488"/>
    <x v="6"/>
    <s v="-"/>
    <s v="Service"/>
    <s v="Service Outage"/>
    <s v="CUST11171"/>
    <s v="Open"/>
    <d v="2023-05-03T00:00:00"/>
    <d v="1899-12-30T18:45:00"/>
    <s v="-"/>
    <s v="-"/>
    <s v="-"/>
    <s v="-"/>
    <s v="03-05-2023"/>
    <s v="05"/>
    <s v="2023"/>
    <x v="24"/>
  </r>
  <r>
    <s v="TKT524747"/>
    <x v="13"/>
    <s v="19-05-2022 12:15:38"/>
    <s v="Account"/>
    <s v="Account Suspension"/>
    <s v="CUST92758"/>
    <s v="Resolved"/>
    <s v="13-05-2022"/>
    <d v="1899-12-30T12:15:38"/>
    <s v="19-05-2022"/>
    <d v="1899-12-30T12:15:38"/>
    <s v="-"/>
    <s v="-"/>
    <s v="13-05-2022"/>
    <s v="05"/>
    <s v="2022"/>
    <x v="24"/>
  </r>
  <r>
    <s v="TKT275172"/>
    <x v="11"/>
    <s v="-"/>
    <s v="Billing"/>
    <s v="Overcharge"/>
    <s v="CUST27085"/>
    <s v="In Progress"/>
    <d v="2023-05-02T00:00:00"/>
    <d v="1899-12-30T01:33:00"/>
    <s v="-"/>
    <s v="-"/>
    <s v="-"/>
    <s v="-"/>
    <s v="02-05-2023"/>
    <s v="05"/>
    <s v="2023"/>
    <x v="24"/>
  </r>
  <r>
    <s v="TKT566386"/>
    <x v="31"/>
    <d v="2023-06-09T17:00:00"/>
    <s v="Billing"/>
    <s v="Refund Request"/>
    <s v="CUST14813"/>
    <s v="Resolved"/>
    <s v="22-08-2023"/>
    <d v="1899-12-30T17:00:35"/>
    <d v="2023-06-09T00:00:00"/>
    <d v="1899-12-30T17:00:00"/>
    <s v="-"/>
    <s v="-"/>
    <s v="22-08-2023"/>
    <s v="08"/>
    <s v="2023"/>
    <x v="24"/>
  </r>
  <r>
    <s v="TKT519829"/>
    <x v="3"/>
    <s v="-"/>
    <s v="Account"/>
    <s v="Account Suspension"/>
    <s v="CUST78702"/>
    <s v="In Progress"/>
    <d v="2021-06-09T00:00:00"/>
    <d v="1899-12-30T01:36:00"/>
    <s v="-"/>
    <s v="-"/>
    <s v="-"/>
    <s v="-"/>
    <s v="09-06-2021"/>
    <s v="06"/>
    <s v="2021"/>
    <x v="24"/>
  </r>
  <r>
    <s v="TKT635674"/>
    <x v="31"/>
    <s v="-"/>
    <s v="Billing"/>
    <s v="Refund Request"/>
    <s v="CUST38592"/>
    <s v="In Progress"/>
    <d v="2020-01-05T00:00:00"/>
    <d v="1899-12-30T12:32:00"/>
    <s v="-"/>
    <s v="-"/>
    <s v="-"/>
    <s v="-"/>
    <s v="05-01-2020"/>
    <s v="01"/>
    <s v="2020"/>
    <x v="24"/>
  </r>
  <r>
    <s v="TKT891369"/>
    <x v="30"/>
    <s v="-"/>
    <s v="Billing"/>
    <s v="Overcharge"/>
    <s v="CUST68544"/>
    <s v="Open"/>
    <d v="2023-09-06T00:00:00"/>
    <d v="1899-12-30T09:33:00"/>
    <s v="-"/>
    <s v="-"/>
    <s v="-"/>
    <s v="-"/>
    <s v="06-09-2023"/>
    <s v="09"/>
    <s v="2023"/>
    <x v="24"/>
  </r>
  <r>
    <s v="TKT269628"/>
    <x v="15"/>
    <s v="-"/>
    <s v="Account"/>
    <s v="Account Suspension"/>
    <s v="CUST47018"/>
    <s v="In Progress"/>
    <s v="20-06-2020"/>
    <d v="1899-12-30T19:20:45"/>
    <s v="-"/>
    <s v="-"/>
    <s v="-"/>
    <s v="-"/>
    <s v="20-06-2020"/>
    <s v="06"/>
    <s v="2020"/>
    <x v="24"/>
  </r>
  <r>
    <s v="TKT251347"/>
    <x v="7"/>
    <s v="-"/>
    <s v="Technical"/>
    <s v="Software Bug"/>
    <s v="CUST71309"/>
    <s v="In Progress"/>
    <d v="2023-06-07T00:00:00"/>
    <d v="1899-12-30T08:18:00"/>
    <s v="-"/>
    <s v="-"/>
    <s v="-"/>
    <s v="-"/>
    <s v="07-06-2023"/>
    <s v="06"/>
    <s v="2023"/>
    <x v="24"/>
  </r>
  <r>
    <s v="TKT543024"/>
    <x v="29"/>
    <s v="-"/>
    <s v="Service"/>
    <s v="Service Upgrade"/>
    <s v="CUST73935"/>
    <s v="In Progress"/>
    <s v="14-06-2021"/>
    <d v="1899-12-30T10:33:46"/>
    <s v="-"/>
    <s v="-"/>
    <s v="-"/>
    <s v="-"/>
    <s v="14-06-2021"/>
    <s v="06"/>
    <s v="2021"/>
    <x v="24"/>
  </r>
  <r>
    <s v="TKT278614"/>
    <x v="26"/>
    <s v="-"/>
    <s v="Technical"/>
    <s v="Software Bug"/>
    <s v="CUST30343"/>
    <s v="In Progress"/>
    <s v="31-03-2021"/>
    <d v="1899-12-30T23:29:03"/>
    <s v="-"/>
    <s v="-"/>
    <s v="-"/>
    <s v="-"/>
    <s v="31-03-2021"/>
    <s v="03"/>
    <s v="2021"/>
    <x v="24"/>
  </r>
  <r>
    <s v="TKT360999"/>
    <x v="3"/>
    <s v="24-06-2020 08:33:00"/>
    <s v="Account"/>
    <s v="Account Suspension"/>
    <s v="CUST50295"/>
    <s v="Resolved"/>
    <s v="21-06-2020"/>
    <d v="1899-12-30T08:33:00"/>
    <s v="24-06-2020"/>
    <d v="1899-12-30T08:33:00"/>
    <s v="-"/>
    <s v="-"/>
    <s v="21-06-2020"/>
    <s v="06"/>
    <s v="2020"/>
    <x v="24"/>
  </r>
  <r>
    <s v="TKT723651"/>
    <x v="27"/>
    <s v="15-01-2023 13:03:46"/>
    <s v="Account"/>
    <s v="Login Issue"/>
    <s v="CUST86288"/>
    <s v="Resolved"/>
    <s v="18-12-2022"/>
    <d v="1899-12-30T13:03:46"/>
    <s v="15-01-2023"/>
    <d v="1899-12-30T13:03:46"/>
    <s v="-"/>
    <s v="-"/>
    <s v="18-12-2022"/>
    <s v="12"/>
    <s v="2022"/>
    <x v="24"/>
  </r>
  <r>
    <s v="TKT490784"/>
    <x v="22"/>
    <s v="-"/>
    <s v="Account"/>
    <s v="Login Issue"/>
    <s v="CUST56644"/>
    <s v="In Progress"/>
    <d v="2024-03-04T00:00:00"/>
    <d v="1899-12-30T14:17:00"/>
    <s v="-"/>
    <s v="-"/>
    <s v="-"/>
    <s v="-"/>
    <s v="04-03-2024"/>
    <s v="03"/>
    <s v="2024"/>
    <x v="24"/>
  </r>
  <r>
    <s v="TKT462619"/>
    <x v="1"/>
    <s v="-"/>
    <s v="Billing"/>
    <s v="Refund Request"/>
    <s v="CUST30201"/>
    <s v="Open"/>
    <s v="19-04-2021"/>
    <d v="1899-12-30T19:38:38"/>
    <s v="-"/>
    <s v="-"/>
    <s v="-"/>
    <s v="-"/>
    <s v="19-04-2021"/>
    <s v="04"/>
    <s v="2021"/>
    <x v="24"/>
  </r>
  <r>
    <s v="TKT480584"/>
    <x v="32"/>
    <d v="2023-09-03T05:14:00"/>
    <s v="Technical"/>
    <s v="Software Bug"/>
    <s v="CUST35077"/>
    <s v="Resolved"/>
    <s v="16-02-2023"/>
    <d v="1899-12-30T05:14:52"/>
    <d v="2023-09-03T00:00:00"/>
    <d v="1899-12-30T05:14:00"/>
    <s v="-"/>
    <s v="-"/>
    <s v="16-02-2023"/>
    <s v="02"/>
    <s v="2023"/>
    <x v="24"/>
  </r>
  <r>
    <s v="TKT111522"/>
    <x v="0"/>
    <s v="-"/>
    <s v="Service"/>
    <s v="Service Outage"/>
    <s v="CUST79800"/>
    <s v="Open"/>
    <s v="30-03-2020"/>
    <d v="1899-12-30T02:05:33"/>
    <s v="-"/>
    <s v="-"/>
    <s v="-"/>
    <s v="-"/>
    <s v="30-03-2020"/>
    <s v="03"/>
    <s v="2020"/>
    <x v="24"/>
  </r>
  <r>
    <s v="TKT895466"/>
    <x v="32"/>
    <s v="-"/>
    <s v="Technical"/>
    <s v="Software Bug"/>
    <s v="CUST40218"/>
    <s v="In Progress"/>
    <d v="2021-02-09T00:00:00"/>
    <d v="1899-12-30T18:56:00"/>
    <s v="-"/>
    <s v="-"/>
    <s v="-"/>
    <s v="-"/>
    <s v="09-02-2021"/>
    <s v="02"/>
    <s v="2021"/>
    <x v="24"/>
  </r>
  <r>
    <s v="TKT697541"/>
    <x v="29"/>
    <d v="2024-12-01T00:32:00"/>
    <s v="Service"/>
    <s v="Service Upgrade"/>
    <s v="CUST86840"/>
    <s v="Resolved"/>
    <s v="26-12-2023"/>
    <d v="1899-12-30T00:32:46"/>
    <d v="2024-12-01T00:00:00"/>
    <d v="1899-12-30T00:32:00"/>
    <s v="-"/>
    <s v="-"/>
    <s v="26-12-2023"/>
    <s v="12"/>
    <s v="2023"/>
    <x v="24"/>
  </r>
  <r>
    <s v="TKT475099"/>
    <x v="7"/>
    <s v="-"/>
    <s v="Technical"/>
    <s v="Software Bug"/>
    <s v="CUST84347"/>
    <s v="Open"/>
    <d v="2020-04-10T00:00:00"/>
    <d v="1899-12-30T17:23:00"/>
    <s v="-"/>
    <s v="-"/>
    <s v="-"/>
    <s v="-"/>
    <s v="10-04-2020"/>
    <s v="04"/>
    <s v="2020"/>
    <x v="24"/>
  </r>
  <r>
    <s v="TKT934631"/>
    <x v="17"/>
    <s v="-"/>
    <s v="Service"/>
    <s v="Slow Service"/>
    <s v="CUST76057"/>
    <s v="Open"/>
    <s v="19-03-2023"/>
    <d v="1899-12-30T00:37:18"/>
    <s v="-"/>
    <s v="-"/>
    <s v="-"/>
    <s v="-"/>
    <s v="19-03-2023"/>
    <s v="03"/>
    <s v="2023"/>
    <x v="24"/>
  </r>
  <r>
    <s v="TKT800592"/>
    <x v="24"/>
    <s v="21-05-2022 20:58:21"/>
    <s v="Service"/>
    <s v="Service Outage"/>
    <s v="CUST34810"/>
    <s v="Resolved"/>
    <d v="2022-09-05T00:00:00"/>
    <d v="1899-12-30T20:58:00"/>
    <s v="21-05-2022"/>
    <d v="1899-12-30T20:58:21"/>
    <s v="-"/>
    <s v="-"/>
    <s v="05-09-2022"/>
    <s v="09"/>
    <s v="2022"/>
    <x v="24"/>
  </r>
  <r>
    <s v="TKT452319"/>
    <x v="35"/>
    <s v="-"/>
    <s v="Service"/>
    <s v="Service Upgrade"/>
    <s v="CUST98501"/>
    <s v="In Progress"/>
    <d v="2023-11-06T00:00:00"/>
    <d v="1899-12-30T15:59:00"/>
    <s v="-"/>
    <s v="-"/>
    <s v="-"/>
    <s v="-"/>
    <s v="06-11-2023"/>
    <s v="11"/>
    <s v="2023"/>
    <x v="24"/>
  </r>
  <r>
    <s v="TKT187657"/>
    <x v="19"/>
    <s v="13-09-2022 18:48:23"/>
    <s v="Billing"/>
    <s v="Payment Failure"/>
    <s v="CUST53650"/>
    <s v="Resolved"/>
    <d v="2022-02-09T00:00:00"/>
    <d v="1899-12-30T18:48:00"/>
    <s v="13-09-2022"/>
    <d v="1899-12-30T18:48:23"/>
    <s v="-"/>
    <s v="-"/>
    <s v="09-02-2022"/>
    <s v="02"/>
    <s v="2022"/>
    <x v="24"/>
  </r>
  <r>
    <s v="TKT839390"/>
    <x v="26"/>
    <s v="-"/>
    <s v="Technical"/>
    <s v="Software Bug"/>
    <s v="CUST46622"/>
    <s v="Open"/>
    <s v="20-03-2021"/>
    <d v="1899-12-30T17:45:27"/>
    <s v="-"/>
    <s v="-"/>
    <s v="-"/>
    <s v="-"/>
    <s v="20-03-2021"/>
    <s v="03"/>
    <s v="2021"/>
    <x v="24"/>
  </r>
  <r>
    <s v="TKT533600"/>
    <x v="16"/>
    <s v="-"/>
    <s v="Account"/>
    <s v="Login Issue"/>
    <s v="CUST67839"/>
    <s v="Open"/>
    <s v="13-01-2021"/>
    <d v="1899-12-30T01:50:45"/>
    <s v="-"/>
    <s v="-"/>
    <s v="-"/>
    <s v="-"/>
    <s v="13-01-2021"/>
    <s v="01"/>
    <s v="2021"/>
    <x v="24"/>
  </r>
  <r>
    <s v="TKT730456"/>
    <x v="1"/>
    <s v="-"/>
    <s v="Billing"/>
    <s v="Refund Request"/>
    <s v="CUST67905"/>
    <s v="In Progress"/>
    <s v="16-12-2024"/>
    <d v="1899-12-30T08:19:08"/>
    <s v="-"/>
    <s v="-"/>
    <s v="-"/>
    <s v="-"/>
    <s v="16-12-2024"/>
    <s v="12"/>
    <s v="2024"/>
    <x v="24"/>
  </r>
  <r>
    <s v="TKT770871"/>
    <x v="20"/>
    <s v="-"/>
    <s v="Billing"/>
    <s v="Payment Failure"/>
    <s v="CUST93947"/>
    <s v="Open"/>
    <s v="18-03-2022"/>
    <d v="1899-12-30T19:02:24"/>
    <s v="-"/>
    <s v="-"/>
    <s v="-"/>
    <s v="-"/>
    <s v="18-03-2022"/>
    <s v="03"/>
    <s v="2022"/>
    <x v="24"/>
  </r>
  <r>
    <s v="TKT807296"/>
    <x v="26"/>
    <s v="19-02-2024 12:25:56"/>
    <s v="Technical"/>
    <s v="Software Bug"/>
    <s v="CUST33149"/>
    <s v="Resolved"/>
    <s v="27-01-2024"/>
    <d v="1899-12-30T12:25:56"/>
    <s v="19-02-2024"/>
    <d v="1899-12-30T12:25:56"/>
    <s v="-"/>
    <s v="-"/>
    <s v="27-01-2024"/>
    <s v="01"/>
    <s v="2024"/>
    <x v="24"/>
  </r>
  <r>
    <s v="TKT187665"/>
    <x v="19"/>
    <s v="15-12-2022 10:50:13"/>
    <s v="Billing"/>
    <s v="Payment Failure"/>
    <s v="CUST43858"/>
    <s v="Resolved"/>
    <s v="15-11-2022"/>
    <d v="1899-12-30T10:50:13"/>
    <s v="15-12-2022"/>
    <d v="1899-12-30T10:50:13"/>
    <s v="-"/>
    <s v="-"/>
    <s v="15-11-2022"/>
    <s v="11"/>
    <s v="2022"/>
    <x v="24"/>
  </r>
  <r>
    <s v="TKT684283"/>
    <x v="6"/>
    <s v="15-06-2024 10:05:26"/>
    <s v="Service"/>
    <s v="Service Outage"/>
    <s v="CUST59667"/>
    <s v="Resolved"/>
    <s v="20-05-2024"/>
    <d v="1899-12-30T10:05:26"/>
    <s v="15-06-2024"/>
    <d v="1899-12-30T10:05:26"/>
    <s v="-"/>
    <s v="-"/>
    <s v="20-05-2024"/>
    <s v="05"/>
    <s v="2024"/>
    <x v="24"/>
  </r>
  <r>
    <s v="TKT696055"/>
    <x v="35"/>
    <s v="-"/>
    <s v="Service"/>
    <s v="Service Upgrade"/>
    <s v="CUST31737"/>
    <s v="Open"/>
    <d v="2024-12-03T00:00:00"/>
    <d v="1899-12-30T14:58:00"/>
    <s v="-"/>
    <s v="-"/>
    <s v="-"/>
    <s v="-"/>
    <s v="03-12-2024"/>
    <s v="12"/>
    <s v="2024"/>
    <x v="24"/>
  </r>
  <r>
    <s v="TKT786982"/>
    <x v="0"/>
    <d v="2024-10-02T04:44:00"/>
    <s v="Service"/>
    <s v="Service Outage"/>
    <s v="CUST65982"/>
    <s v="Resolved"/>
    <s v="27-01-2024"/>
    <d v="1899-12-30T04:44:15"/>
    <d v="2024-10-02T00:00:00"/>
    <d v="1899-12-30T04:44:00"/>
    <s v="-"/>
    <s v="-"/>
    <s v="27-01-2024"/>
    <s v="01"/>
    <s v="2024"/>
    <x v="24"/>
  </r>
  <r>
    <s v="TKT528577"/>
    <x v="16"/>
    <s v="16-09-2023 20:22:08"/>
    <s v="Account"/>
    <s v="Login Issue"/>
    <s v="CUST66342"/>
    <s v="Resolved"/>
    <s v="14-09-2023"/>
    <d v="1899-12-30T20:22:08"/>
    <s v="16-09-2023"/>
    <d v="1899-12-30T20:22:08"/>
    <s v="-"/>
    <s v="-"/>
    <s v="14-09-2023"/>
    <s v="09"/>
    <s v="2023"/>
    <x v="24"/>
  </r>
  <r>
    <s v="TKT465757"/>
    <x v="24"/>
    <s v="-"/>
    <s v="Service"/>
    <s v="Service Outage"/>
    <s v="CUST54442"/>
    <s v="Open"/>
    <s v="18-10-2022"/>
    <d v="1899-12-30T23:27:15"/>
    <s v="-"/>
    <s v="-"/>
    <s v="-"/>
    <s v="-"/>
    <s v="18-10-2022"/>
    <s v="10"/>
    <s v="2022"/>
    <x v="24"/>
  </r>
  <r>
    <s v="TKT522112"/>
    <x v="22"/>
    <s v="-"/>
    <s v="Account"/>
    <s v="Login Issue"/>
    <s v="CUST41608"/>
    <s v="Open"/>
    <d v="2022-01-04T00:00:00"/>
    <d v="1899-12-30T02:39:00"/>
    <s v="-"/>
    <s v="-"/>
    <s v="-"/>
    <s v="-"/>
    <s v="04-01-2022"/>
    <s v="01"/>
    <s v="2022"/>
    <x v="24"/>
  </r>
  <r>
    <s v="TKT852473"/>
    <x v="31"/>
    <d v="2021-10-12T09:59:00"/>
    <s v="Billing"/>
    <s v="Refund Request"/>
    <s v="CUST40332"/>
    <s v="Resolved"/>
    <d v="2021-12-11T00:00:00"/>
    <d v="1899-12-30T09:59:00"/>
    <d v="2021-10-12T00:00:00"/>
    <d v="1899-12-30T09:59:00"/>
    <s v="-"/>
    <s v="-"/>
    <s v="11-12-2021"/>
    <s v="12"/>
    <s v="2021"/>
    <x v="24"/>
  </r>
  <r>
    <s v="TKT402071"/>
    <x v="30"/>
    <s v="29-01-2023 03:42:37"/>
    <s v="Billing"/>
    <s v="Overcharge"/>
    <s v="CUST89843"/>
    <s v="Resolved"/>
    <s v="17-01-2023"/>
    <d v="1899-12-30T03:42:37"/>
    <s v="29-01-2023"/>
    <d v="1899-12-30T03:42:37"/>
    <s v="-"/>
    <s v="-"/>
    <s v="17-01-2023"/>
    <s v="01"/>
    <s v="2023"/>
    <x v="24"/>
  </r>
  <r>
    <s v="TKT637244"/>
    <x v="32"/>
    <s v="-"/>
    <s v="Technical"/>
    <s v="Software Bug"/>
    <s v="CUST90733"/>
    <s v="In Progress"/>
    <s v="13-08-2023"/>
    <d v="1899-12-30T23:45:49"/>
    <s v="-"/>
    <s v="-"/>
    <s v="-"/>
    <s v="-"/>
    <s v="13-08-2023"/>
    <s v="08"/>
    <s v="2023"/>
    <x v="24"/>
  </r>
  <r>
    <s v="TKT230154"/>
    <x v="23"/>
    <s v="-"/>
    <s v="Service"/>
    <s v="Service Upgrade"/>
    <s v="CUST95006"/>
    <s v="In Progress"/>
    <d v="2024-06-02T00:00:00"/>
    <d v="1899-12-30T19:43:00"/>
    <s v="-"/>
    <s v="-"/>
    <s v="-"/>
    <s v="-"/>
    <s v="02-06-2024"/>
    <s v="06"/>
    <s v="2024"/>
    <x v="24"/>
  </r>
  <r>
    <s v="TKT804793"/>
    <x v="0"/>
    <d v="2022-04-06T13:19:00"/>
    <s v="Service"/>
    <s v="Service Outage"/>
    <s v="CUST34115"/>
    <s v="Resolved"/>
    <s v="28-05-2022"/>
    <d v="1899-12-30T13:19:34"/>
    <d v="2022-04-06T00:00:00"/>
    <d v="1899-12-30T13:19:00"/>
    <s v="-"/>
    <s v="-"/>
    <s v="28-05-2022"/>
    <s v="05"/>
    <s v="2022"/>
    <x v="24"/>
  </r>
  <r>
    <s v="TKT347044"/>
    <x v="24"/>
    <s v="-"/>
    <s v="Service"/>
    <s v="Service Outage"/>
    <s v="CUST12931"/>
    <s v="In Progress"/>
    <d v="2022-08-04T00:00:00"/>
    <d v="1899-12-30T01:38:00"/>
    <s v="-"/>
    <s v="-"/>
    <s v="-"/>
    <s v="-"/>
    <s v="04-08-2022"/>
    <s v="08"/>
    <s v="2022"/>
    <x v="24"/>
  </r>
  <r>
    <s v="TKT743589"/>
    <x v="0"/>
    <s v="-"/>
    <s v="Service"/>
    <s v="Service Outage"/>
    <s v="CUST38856"/>
    <s v="In Progress"/>
    <s v="17-10-2020"/>
    <d v="1899-12-30T15:51:33"/>
    <s v="-"/>
    <s v="-"/>
    <s v="-"/>
    <s v="-"/>
    <s v="17-10-2020"/>
    <s v="10"/>
    <s v="2020"/>
    <x v="24"/>
  </r>
  <r>
    <s v="TKT378666"/>
    <x v="16"/>
    <d v="2021-01-01T05:22:00"/>
    <s v="Account"/>
    <s v="Login Issue"/>
    <s v="CUST37086"/>
    <s v="Resolved"/>
    <s v="19-12-2020"/>
    <d v="1899-12-30T05:22:35"/>
    <d v="2021-01-01T00:00:00"/>
    <d v="1899-12-30T05:22:00"/>
    <s v="-"/>
    <s v="-"/>
    <s v="19-12-2020"/>
    <s v="12"/>
    <s v="2020"/>
    <x v="24"/>
  </r>
  <r>
    <s v="TKT743568"/>
    <x v="35"/>
    <s v="-"/>
    <s v="Service"/>
    <s v="Service Upgrade"/>
    <s v="CUST31495"/>
    <s v="Open"/>
    <d v="2024-01-09T00:00:00"/>
    <d v="1899-12-30T00:33:00"/>
    <s v="-"/>
    <s v="-"/>
    <s v="-"/>
    <s v="-"/>
    <s v="09-01-2024"/>
    <s v="01"/>
    <s v="2024"/>
    <x v="24"/>
  </r>
  <r>
    <s v="TKT269691"/>
    <x v="28"/>
    <s v="21-06-2020 13:01:01"/>
    <s v="Billing"/>
    <s v="Payment Failure"/>
    <s v="CUST53309"/>
    <s v="Resolved"/>
    <s v="29-05-2020"/>
    <d v="1899-12-30T13:01:01"/>
    <s v="21-06-2020"/>
    <d v="1899-12-30T13:01:01"/>
    <s v="-"/>
    <s v="-"/>
    <s v="29-05-2020"/>
    <s v="05"/>
    <s v="2020"/>
    <x v="24"/>
  </r>
  <r>
    <s v="TKT787540"/>
    <x v="7"/>
    <s v="-"/>
    <s v="Technical"/>
    <s v="Software Bug"/>
    <s v="CUST26558"/>
    <s v="In Progress"/>
    <d v="2020-10-03T00:00:00"/>
    <d v="1899-12-30T19:59:00"/>
    <s v="-"/>
    <s v="-"/>
    <s v="-"/>
    <s v="-"/>
    <s v="03-10-2020"/>
    <s v="10"/>
    <s v="2020"/>
    <x v="24"/>
  </r>
  <r>
    <s v="TKT808484"/>
    <x v="15"/>
    <s v="26-08-2020 10:48:38"/>
    <s v="Account"/>
    <s v="Account Suspension"/>
    <s v="CUST25679"/>
    <s v="Resolved"/>
    <s v="25-08-2020"/>
    <d v="1899-12-30T10:48:38"/>
    <s v="26-08-2020"/>
    <d v="1899-12-30T10:48:38"/>
    <s v="-"/>
    <s v="-"/>
    <s v="25-08-2020"/>
    <s v="08"/>
    <s v="2020"/>
    <x v="24"/>
  </r>
  <r>
    <s v="TKT670992"/>
    <x v="18"/>
    <s v="-"/>
    <s v="Account"/>
    <s v="Password Reset"/>
    <s v="CUST43623"/>
    <s v="Open"/>
    <s v="26-05-2022"/>
    <d v="1899-12-30T21:55:31"/>
    <s v="-"/>
    <s v="-"/>
    <s v="-"/>
    <s v="-"/>
    <s v="26-05-2022"/>
    <s v="05"/>
    <s v="2022"/>
    <x v="24"/>
  </r>
  <r>
    <s v="TKT142663"/>
    <x v="26"/>
    <s v="-"/>
    <s v="Technical"/>
    <s v="Software Bug"/>
    <s v="CUST29185"/>
    <s v="Open"/>
    <d v="2021-09-08T00:00:00"/>
    <d v="1899-12-30T07:59:00"/>
    <s v="-"/>
    <s v="-"/>
    <s v="-"/>
    <s v="-"/>
    <s v="08-09-2021"/>
    <s v="09"/>
    <s v="2021"/>
    <x v="24"/>
  </r>
  <r>
    <s v="TKT293222"/>
    <x v="5"/>
    <s v="-"/>
    <s v="Technical"/>
    <s v="Hardware Issue"/>
    <s v="CUST53906"/>
    <s v="Open"/>
    <s v="30-01-2023"/>
    <d v="1899-12-30T11:09:40"/>
    <s v="-"/>
    <s v="-"/>
    <s v="-"/>
    <s v="-"/>
    <s v="30-01-2023"/>
    <s v="01"/>
    <s v="2023"/>
    <x v="24"/>
  </r>
  <r>
    <s v="TKT921793"/>
    <x v="3"/>
    <s v="-"/>
    <s v="Account"/>
    <s v="Account Suspension"/>
    <s v="CUST82801"/>
    <s v="Open"/>
    <s v="18-12-2020"/>
    <d v="1899-12-30T21:31:00"/>
    <s v="-"/>
    <s v="-"/>
    <s v="-"/>
    <s v="-"/>
    <s v="18-12-2020"/>
    <s v="12"/>
    <s v="2020"/>
    <x v="24"/>
  </r>
  <r>
    <s v="TKT353731"/>
    <x v="16"/>
    <s v="-"/>
    <s v="Account"/>
    <s v="Login Issue"/>
    <s v="CUST71690"/>
    <s v="In Progress"/>
    <s v="23-05-2021"/>
    <d v="1899-12-30T04:02:40"/>
    <s v="-"/>
    <s v="-"/>
    <s v="-"/>
    <s v="-"/>
    <s v="23-05-2021"/>
    <s v="05"/>
    <s v="2021"/>
    <x v="24"/>
  </r>
  <r>
    <s v="TKT662563"/>
    <x v="19"/>
    <d v="2022-01-03T10:05:00"/>
    <s v="Billing"/>
    <s v="Payment Failure"/>
    <s v="CUST46216"/>
    <s v="Resolved"/>
    <s v="14-02-2022"/>
    <d v="1899-12-30T10:05:29"/>
    <d v="2022-01-03T00:00:00"/>
    <d v="1899-12-30T10:05:00"/>
    <s v="-"/>
    <s v="-"/>
    <s v="14-02-2022"/>
    <s v="02"/>
    <s v="2022"/>
    <x v="24"/>
  </r>
  <r>
    <s v="TKT788294"/>
    <x v="2"/>
    <s v="22-02-2020 11:15:37"/>
    <s v="Billing"/>
    <s v="Overcharge"/>
    <s v="CUST35199"/>
    <s v="Resolved"/>
    <s v="15-02-2020"/>
    <d v="1899-12-30T11:15:37"/>
    <s v="22-02-2020"/>
    <d v="1899-12-30T11:15:37"/>
    <s v="-"/>
    <s v="-"/>
    <s v="15-02-2020"/>
    <s v="02"/>
    <s v="2020"/>
    <x v="24"/>
  </r>
  <r>
    <s v="TKT244313"/>
    <x v="29"/>
    <s v="-"/>
    <s v="Service"/>
    <s v="Service Upgrade"/>
    <s v="CUST52154"/>
    <s v="In Progress"/>
    <s v="26-09-2022"/>
    <d v="1899-12-30T13:40:20"/>
    <s v="-"/>
    <s v="-"/>
    <s v="-"/>
    <s v="-"/>
    <s v="26-09-2022"/>
    <s v="09"/>
    <s v="2022"/>
    <x v="24"/>
  </r>
  <r>
    <s v="TKT710386"/>
    <x v="3"/>
    <s v="15-07-2023 15:14:27"/>
    <s v="Account"/>
    <s v="Account Suspension"/>
    <s v="CUST53509"/>
    <s v="Resolved"/>
    <s v="18-06-2023"/>
    <d v="1899-12-30T15:14:27"/>
    <s v="15-07-2023"/>
    <d v="1899-12-30T15:14:27"/>
    <s v="-"/>
    <s v="-"/>
    <s v="18-06-2023"/>
    <s v="06"/>
    <s v="2023"/>
    <x v="24"/>
  </r>
  <r>
    <s v="TKT280307"/>
    <x v="23"/>
    <s v="-"/>
    <s v="Service"/>
    <s v="Service Upgrade"/>
    <s v="CUST83702"/>
    <s v="In Progress"/>
    <d v="2023-04-10T00:00:00"/>
    <d v="1899-12-30T09:24:00"/>
    <s v="-"/>
    <s v="-"/>
    <s v="-"/>
    <s v="-"/>
    <s v="10-04-2023"/>
    <s v="04"/>
    <s v="2023"/>
    <x v="24"/>
  </r>
  <r>
    <s v="TKT270946"/>
    <x v="22"/>
    <s v="-"/>
    <s v="Account"/>
    <s v="Login Issue"/>
    <s v="CUST69993"/>
    <s v="In Progress"/>
    <s v="13-03-2022"/>
    <d v="1899-12-30T13:50:52"/>
    <s v="-"/>
    <s v="-"/>
    <s v="-"/>
    <s v="-"/>
    <s v="13-03-2022"/>
    <s v="03"/>
    <s v="2022"/>
    <x v="24"/>
  </r>
  <r>
    <s v="TKT427366"/>
    <x v="6"/>
    <s v="22-02-2024 20:46:10"/>
    <s v="Service"/>
    <s v="Service Outage"/>
    <s v="CUST71819"/>
    <s v="Resolved"/>
    <d v="2024-08-02T00:00:00"/>
    <d v="1899-12-30T20:46:00"/>
    <s v="22-02-2024"/>
    <d v="1899-12-30T20:46:10"/>
    <s v="-"/>
    <s v="-"/>
    <s v="02-08-2024"/>
    <s v="08"/>
    <s v="2024"/>
    <x v="24"/>
  </r>
  <r>
    <s v="TKT438645"/>
    <x v="22"/>
    <s v="-"/>
    <s v="Account"/>
    <s v="Login Issue"/>
    <s v="CUST15322"/>
    <s v="Open"/>
    <s v="16-10-2020"/>
    <d v="1899-12-30T07:59:20"/>
    <s v="-"/>
    <s v="-"/>
    <s v="-"/>
    <s v="-"/>
    <s v="16-10-2020"/>
    <s v="10"/>
    <s v="2020"/>
    <x v="24"/>
  </r>
  <r>
    <s v="TKT359266"/>
    <x v="13"/>
    <s v="-"/>
    <s v="Account"/>
    <s v="Account Suspension"/>
    <s v="CUST51751"/>
    <s v="Open"/>
    <s v="26-11-2021"/>
    <d v="1899-12-30T09:54:00"/>
    <s v="-"/>
    <s v="-"/>
    <s v="-"/>
    <s v="-"/>
    <s v="26-11-2021"/>
    <s v="11"/>
    <s v="2021"/>
    <x v="24"/>
  </r>
  <r>
    <s v="TKT888258"/>
    <x v="21"/>
    <s v="31-03-2023 11:05:12"/>
    <s v="Technical"/>
    <s v="Network Problem"/>
    <s v="CUST20601"/>
    <s v="Resolved"/>
    <s v="14-03-2023"/>
    <d v="1899-12-30T11:05:12"/>
    <s v="31-03-2023"/>
    <d v="1899-12-30T11:05:12"/>
    <s v="-"/>
    <s v="-"/>
    <s v="14-03-2023"/>
    <s v="03"/>
    <s v="2023"/>
    <x v="24"/>
  </r>
  <r>
    <s v="TKT896562"/>
    <x v="15"/>
    <s v="-"/>
    <s v="Account"/>
    <s v="Account Suspension"/>
    <s v="CUST44261"/>
    <s v="Open"/>
    <s v="15-04-2022"/>
    <d v="1899-12-30T03:35:28"/>
    <s v="-"/>
    <s v="-"/>
    <s v="-"/>
    <s v="-"/>
    <s v="15-04-2022"/>
    <s v="04"/>
    <s v="2022"/>
    <x v="24"/>
  </r>
  <r>
    <s v="TKT465924"/>
    <x v="21"/>
    <s v="-"/>
    <s v="Technical"/>
    <s v="Network Problem"/>
    <s v="CUST75911"/>
    <s v="Open"/>
    <s v="13-07-2022"/>
    <d v="1899-12-30T02:23:01"/>
    <s v="-"/>
    <s v="-"/>
    <s v="-"/>
    <s v="-"/>
    <s v="13-07-2022"/>
    <s v="07"/>
    <s v="2022"/>
    <x v="24"/>
  </r>
  <r>
    <s v="TKT785342"/>
    <x v="23"/>
    <s v="23-05-2022 23:59:21"/>
    <s v="Service"/>
    <s v="Service Upgrade"/>
    <s v="CUST31640"/>
    <s v="Resolved"/>
    <d v="2022-06-05T00:00:00"/>
    <d v="1899-12-30T23:59:00"/>
    <s v="23-05-2022"/>
    <d v="1899-12-30T23:59:21"/>
    <s v="-"/>
    <s v="-"/>
    <s v="05-06-2022"/>
    <s v="06"/>
    <s v="2022"/>
    <x v="24"/>
  </r>
  <r>
    <s v="TKT894579"/>
    <x v="25"/>
    <s v="-"/>
    <s v="Service"/>
    <s v="Slow Service"/>
    <s v="CUST79137"/>
    <s v="In Progress"/>
    <s v="29-10-2021"/>
    <d v="1899-12-30T00:09:57"/>
    <s v="-"/>
    <s v="-"/>
    <s v="-"/>
    <s v="-"/>
    <s v="29-10-2021"/>
    <s v="10"/>
    <s v="2021"/>
    <x v="24"/>
  </r>
  <r>
    <s v="TKT908908"/>
    <x v="21"/>
    <s v="24-02-2022 01:12:54"/>
    <s v="Technical"/>
    <s v="Network Problem"/>
    <s v="CUST21157"/>
    <s v="Resolved"/>
    <s v="18-02-2022"/>
    <d v="1899-12-30T01:12:54"/>
    <s v="24-02-2022"/>
    <d v="1899-12-30T01:12:54"/>
    <s v="-"/>
    <s v="-"/>
    <s v="18-02-2022"/>
    <s v="02"/>
    <s v="2022"/>
    <x v="24"/>
  </r>
  <r>
    <s v="TKT660034"/>
    <x v="15"/>
    <s v="30-12-2021 12:16:30"/>
    <s v="Account"/>
    <s v="Account Suspension"/>
    <s v="CUST71366"/>
    <s v="Resolved"/>
    <d v="2021-02-12T00:00:00"/>
    <d v="1899-12-30T12:16:00"/>
    <s v="30-12-2021"/>
    <d v="1899-12-30T12:16:30"/>
    <s v="-"/>
    <s v="-"/>
    <s v="12-02-2021"/>
    <s v="02"/>
    <s v="2021"/>
    <x v="24"/>
  </r>
  <r>
    <s v="TKT260419"/>
    <x v="2"/>
    <s v="-"/>
    <s v="Billing"/>
    <s v="Overcharge"/>
    <s v="CUST60784"/>
    <s v="In Progress"/>
    <s v="28-05-2023"/>
    <d v="1899-12-30T17:49:48"/>
    <s v="-"/>
    <s v="-"/>
    <s v="-"/>
    <s v="-"/>
    <s v="28-05-2023"/>
    <s v="05"/>
    <s v="2023"/>
    <x v="24"/>
  </r>
  <r>
    <s v="TKT180770"/>
    <x v="6"/>
    <s v="-"/>
    <s v="Service"/>
    <s v="Service Outage"/>
    <s v="CUST62054"/>
    <s v="In Progress"/>
    <s v="25-03-2024"/>
    <d v="1899-12-30T03:31:34"/>
    <s v="-"/>
    <s v="-"/>
    <s v="-"/>
    <s v="-"/>
    <s v="25-03-2024"/>
    <s v="03"/>
    <s v="2024"/>
    <x v="24"/>
  </r>
  <r>
    <s v="TKT211487"/>
    <x v="33"/>
    <s v="26-07-2023 09:06:28"/>
    <s v="Technical"/>
    <s v="Network Problem"/>
    <s v="CUST37521"/>
    <s v="Resolved"/>
    <s v="22-07-2023"/>
    <d v="1899-12-30T09:06:28"/>
    <s v="26-07-2023"/>
    <d v="1899-12-30T09:06:28"/>
    <s v="-"/>
    <s v="-"/>
    <s v="22-07-2023"/>
    <s v="07"/>
    <s v="2023"/>
    <x v="24"/>
  </r>
  <r>
    <s v="TKT135937"/>
    <x v="25"/>
    <d v="2021-10-12T00:54:00"/>
    <s v="Service"/>
    <s v="Slow Service"/>
    <s v="CUST51803"/>
    <s v="Resolved"/>
    <s v="27-11-2021"/>
    <d v="1899-12-30T00:54:03"/>
    <d v="2021-10-12T00:00:00"/>
    <d v="1899-12-30T00:54:00"/>
    <s v="-"/>
    <s v="-"/>
    <s v="27-11-2021"/>
    <s v="11"/>
    <s v="2021"/>
    <x v="24"/>
  </r>
  <r>
    <s v="TKT374495"/>
    <x v="20"/>
    <s v="-"/>
    <s v="Billing"/>
    <s v="Payment Failure"/>
    <s v="CUST14447"/>
    <s v="Open"/>
    <s v="24-07-2024"/>
    <d v="1899-12-30T11:29:02"/>
    <s v="-"/>
    <s v="-"/>
    <s v="-"/>
    <s v="-"/>
    <s v="24-07-2024"/>
    <s v="07"/>
    <s v="2024"/>
    <x v="24"/>
  </r>
  <r>
    <s v="TKT259475"/>
    <x v="3"/>
    <s v="22-05-2024 01:56:33"/>
    <s v="Account"/>
    <s v="Account Suspension"/>
    <s v="CUST97171"/>
    <s v="Resolved"/>
    <s v="13-05-2024"/>
    <d v="1899-12-30T01:56:33"/>
    <s v="22-05-2024"/>
    <d v="1899-12-30T01:56:33"/>
    <s v="-"/>
    <s v="-"/>
    <s v="13-05-2024"/>
    <s v="05"/>
    <s v="2024"/>
    <x v="24"/>
  </r>
  <r>
    <s v="TKT871585"/>
    <x v="19"/>
    <s v="-"/>
    <s v="Billing"/>
    <s v="Payment Failure"/>
    <s v="CUST82472"/>
    <s v="Open"/>
    <s v="30-07-2020"/>
    <d v="1899-12-30T13:36:23"/>
    <s v="-"/>
    <s v="-"/>
    <s v="-"/>
    <s v="-"/>
    <s v="30-07-2020"/>
    <s v="07"/>
    <s v="2020"/>
    <x v="24"/>
  </r>
  <r>
    <s v="TKT944160"/>
    <x v="29"/>
    <s v="-"/>
    <s v="Service"/>
    <s v="Service Upgrade"/>
    <s v="CUST53203"/>
    <s v="In Progress"/>
    <s v="19-11-2020"/>
    <d v="1899-12-30T15:05:30"/>
    <s v="-"/>
    <s v="-"/>
    <s v="-"/>
    <s v="-"/>
    <s v="19-11-2020"/>
    <s v="11"/>
    <s v="2020"/>
    <x v="24"/>
  </r>
  <r>
    <s v="TKT798264"/>
    <x v="29"/>
    <s v="-"/>
    <s v="Service"/>
    <s v="Service Upgrade"/>
    <s v="CUST63027"/>
    <s v="In Progress"/>
    <d v="2022-10-05T00:00:00"/>
    <d v="1899-12-30T10:45:00"/>
    <s v="-"/>
    <s v="-"/>
    <s v="-"/>
    <s v="-"/>
    <s v="05-10-2022"/>
    <s v="10"/>
    <s v="2022"/>
    <x v="24"/>
  </r>
  <r>
    <s v="TKT920856"/>
    <x v="2"/>
    <d v="2025-09-01T12:45:00"/>
    <s v="Billing"/>
    <s v="Overcharge"/>
    <s v="CUST57174"/>
    <s v="Resolved"/>
    <d v="2024-11-12T00:00:00"/>
    <d v="1899-12-30T12:45:00"/>
    <d v="2025-09-01T00:00:00"/>
    <d v="1899-12-30T12:45:00"/>
    <s v="-"/>
    <s v="-"/>
    <s v="12-11-2024"/>
    <s v="11"/>
    <s v="2024"/>
    <x v="24"/>
  </r>
  <r>
    <s v="TKT434639"/>
    <x v="20"/>
    <s v="15-09-2021 11:18:43"/>
    <s v="Billing"/>
    <s v="Payment Failure"/>
    <s v="CUST57651"/>
    <s v="Resolved"/>
    <d v="2021-12-09T00:00:00"/>
    <d v="1899-12-30T11:18:00"/>
    <s v="15-09-2021"/>
    <d v="1899-12-30T11:18:43"/>
    <s v="-"/>
    <s v="-"/>
    <s v="09-12-2021"/>
    <s v="12"/>
    <s v="2021"/>
    <x v="24"/>
  </r>
  <r>
    <s v="TKT375566"/>
    <x v="14"/>
    <s v="13-02-2024 17:13:51"/>
    <s v="Service"/>
    <s v="Slow Service"/>
    <s v="CUST11186"/>
    <s v="Resolved"/>
    <s v="25-01-2024"/>
    <d v="1899-12-30T17:13:51"/>
    <s v="13-02-2024"/>
    <d v="1899-12-30T17:13:51"/>
    <s v="-"/>
    <s v="-"/>
    <s v="25-01-2024"/>
    <s v="01"/>
    <s v="2024"/>
    <x v="24"/>
  </r>
  <r>
    <s v="TKT110242"/>
    <x v="30"/>
    <s v="-"/>
    <s v="Billing"/>
    <s v="Overcharge"/>
    <s v="CUST74391"/>
    <s v="Open"/>
    <d v="2024-05-10T00:00:00"/>
    <d v="1899-12-30T21:33:00"/>
    <s v="-"/>
    <s v="-"/>
    <s v="-"/>
    <s v="-"/>
    <s v="10-05-2024"/>
    <s v="05"/>
    <s v="2024"/>
    <x v="24"/>
  </r>
  <r>
    <s v="TKT863027"/>
    <x v="26"/>
    <s v="-"/>
    <s v="Technical"/>
    <s v="Software Bug"/>
    <s v="CUST35803"/>
    <s v="In Progress"/>
    <s v="17-06-2022"/>
    <d v="1899-12-30T19:01:06"/>
    <s v="-"/>
    <s v="-"/>
    <s v="-"/>
    <s v="-"/>
    <s v="17-06-2022"/>
    <s v="06"/>
    <s v="2022"/>
    <x v="24"/>
  </r>
  <r>
    <s v="TKT885501"/>
    <x v="34"/>
    <s v="-"/>
    <s v="Technical"/>
    <s v="Hardware Issue"/>
    <s v="CUST33723"/>
    <s v="In Progress"/>
    <d v="2021-03-10T00:00:00"/>
    <d v="1899-12-30T02:55:00"/>
    <s v="-"/>
    <s v="-"/>
    <s v="-"/>
    <s v="-"/>
    <s v="10-03-2021"/>
    <s v="03"/>
    <s v="2021"/>
    <x v="24"/>
  </r>
  <r>
    <s v="TKT445322"/>
    <x v="18"/>
    <s v="-"/>
    <s v="Account"/>
    <s v="Password Reset"/>
    <s v="CUST72176"/>
    <s v="Open"/>
    <d v="2020-01-05T00:00:00"/>
    <d v="1899-12-30T01:39:00"/>
    <s v="-"/>
    <s v="-"/>
    <s v="-"/>
    <s v="-"/>
    <s v="05-01-2020"/>
    <s v="01"/>
    <s v="2020"/>
    <x v="24"/>
  </r>
  <r>
    <s v="TKT249139"/>
    <x v="21"/>
    <s v="-"/>
    <s v="Technical"/>
    <s v="Network Problem"/>
    <s v="CUST34188"/>
    <s v="In Progress"/>
    <d v="2022-04-12T00:00:00"/>
    <d v="1899-12-30T07:02:00"/>
    <s v="-"/>
    <s v="-"/>
    <s v="-"/>
    <s v="-"/>
    <s v="12-04-2022"/>
    <s v="04"/>
    <s v="2022"/>
    <x v="24"/>
  </r>
  <r>
    <s v="TKT748340"/>
    <x v="25"/>
    <s v="-"/>
    <s v="Service"/>
    <s v="Slow Service"/>
    <s v="CUST42645"/>
    <s v="In Progress"/>
    <s v="27-10-2022"/>
    <d v="1899-12-30T02:27:19"/>
    <s v="-"/>
    <s v="-"/>
    <s v="-"/>
    <s v="-"/>
    <s v="27-10-2022"/>
    <s v="10"/>
    <s v="2022"/>
    <x v="24"/>
  </r>
  <r>
    <s v="TKT881157"/>
    <x v="27"/>
    <s v="28-03-2022 16:59:51"/>
    <s v="Account"/>
    <s v="Login Issue"/>
    <s v="CUST51284"/>
    <s v="Resolved"/>
    <d v="2022-06-03T00:00:00"/>
    <d v="1899-12-30T16:59:00"/>
    <s v="28-03-2022"/>
    <d v="1899-12-30T16:59:51"/>
    <s v="-"/>
    <s v="-"/>
    <s v="03-06-2022"/>
    <s v="06"/>
    <s v="2022"/>
    <x v="24"/>
  </r>
  <r>
    <s v="TKT339833"/>
    <x v="3"/>
    <s v="-"/>
    <s v="Account"/>
    <s v="Account Suspension"/>
    <s v="CUST76312"/>
    <s v="Open"/>
    <d v="2023-03-10T00:00:00"/>
    <d v="1899-12-30T19:16:00"/>
    <s v="-"/>
    <s v="-"/>
    <s v="-"/>
    <s v="-"/>
    <s v="10-03-2023"/>
    <s v="03"/>
    <s v="2023"/>
    <x v="24"/>
  </r>
  <r>
    <s v="TKT673664"/>
    <x v="22"/>
    <s v="-"/>
    <s v="Account"/>
    <s v="Login Issue"/>
    <s v="CUST63613"/>
    <s v="In Progress"/>
    <s v="20-05-2023"/>
    <d v="1899-12-30T22:18:34"/>
    <s v="-"/>
    <s v="-"/>
    <s v="-"/>
    <s v="-"/>
    <s v="20-05-2023"/>
    <s v="05"/>
    <s v="2023"/>
    <x v="24"/>
  </r>
  <r>
    <s v="TKT320862"/>
    <x v="0"/>
    <s v="-"/>
    <s v="Service"/>
    <s v="Service Outage"/>
    <s v="CUST85476"/>
    <s v="Open"/>
    <s v="30-10-2023"/>
    <d v="1899-12-30T14:29:52"/>
    <s v="-"/>
    <s v="-"/>
    <s v="-"/>
    <s v="-"/>
    <s v="30-10-2023"/>
    <s v="10"/>
    <s v="2023"/>
    <x v="24"/>
  </r>
  <r>
    <s v="TKT719032"/>
    <x v="14"/>
    <s v="-"/>
    <s v="Service"/>
    <s v="Slow Service"/>
    <s v="CUST42968"/>
    <s v="Open"/>
    <s v="22-02-2023"/>
    <d v="1899-12-30T15:18:59"/>
    <s v="-"/>
    <s v="-"/>
    <s v="-"/>
    <s v="-"/>
    <s v="22-02-2023"/>
    <s v="02"/>
    <s v="2023"/>
    <x v="24"/>
  </r>
  <r>
    <s v="TKT344911"/>
    <x v="34"/>
    <s v="-"/>
    <s v="Technical"/>
    <s v="Hardware Issue"/>
    <s v="CUST26744"/>
    <s v="Open"/>
    <d v="2023-04-02T00:00:00"/>
    <d v="1899-12-30T08:47:00"/>
    <s v="-"/>
    <s v="-"/>
    <s v="-"/>
    <s v="-"/>
    <s v="02-04-2023"/>
    <s v="04"/>
    <s v="2023"/>
    <x v="24"/>
  </r>
  <r>
    <s v="TKT592843"/>
    <x v="29"/>
    <d v="2022-09-04T19:16:00"/>
    <s v="Service"/>
    <s v="Service Upgrade"/>
    <s v="CUST42985"/>
    <s v="Resolved"/>
    <d v="2022-12-03T00:00:00"/>
    <d v="1899-12-30T19:16:00"/>
    <d v="2022-09-04T00:00:00"/>
    <d v="1899-12-30T19:16:00"/>
    <s v="-"/>
    <s v="-"/>
    <s v="03-12-2022"/>
    <s v="12"/>
    <s v="2022"/>
    <x v="24"/>
  </r>
  <r>
    <s v="TKT932222"/>
    <x v="23"/>
    <d v="2021-12-07T08:45:00"/>
    <s v="Service"/>
    <s v="Service Upgrade"/>
    <s v="CUST31891"/>
    <s v="Resolved"/>
    <d v="2021-04-07T00:00:00"/>
    <d v="1899-12-30T08:45:00"/>
    <d v="2021-12-07T00:00:00"/>
    <d v="1899-12-30T08:45:00"/>
    <s v="-"/>
    <s v="-"/>
    <s v="07-04-2021"/>
    <s v="04"/>
    <s v="2021"/>
    <x v="24"/>
  </r>
  <r>
    <s v="TKT397892"/>
    <x v="2"/>
    <s v="-"/>
    <s v="Billing"/>
    <s v="Overcharge"/>
    <s v="CUST32870"/>
    <s v="In Progress"/>
    <s v="13-06-2020"/>
    <d v="1899-12-30T05:05:29"/>
    <s v="-"/>
    <s v="-"/>
    <s v="-"/>
    <s v="-"/>
    <s v="13-06-2020"/>
    <s v="06"/>
    <s v="2020"/>
    <x v="24"/>
  </r>
  <r>
    <s v="TKT124390"/>
    <x v="3"/>
    <s v="17-07-2021 02:43:56"/>
    <s v="Account"/>
    <s v="Account Suspension"/>
    <s v="CUST19443"/>
    <s v="Resolved"/>
    <s v="21-06-2021"/>
    <d v="1899-12-30T02:43:56"/>
    <s v="17-07-2021"/>
    <d v="1899-12-30T02:43:56"/>
    <s v="-"/>
    <s v="-"/>
    <s v="21-06-2021"/>
    <s v="06"/>
    <s v="2021"/>
    <x v="24"/>
  </r>
  <r>
    <s v="TKT388165"/>
    <x v="34"/>
    <s v="-"/>
    <s v="Technical"/>
    <s v="Hardware Issue"/>
    <s v="CUST42201"/>
    <s v="Open"/>
    <s v="19-01-2020"/>
    <d v="1899-12-30T08:32:19"/>
    <s v="-"/>
    <s v="-"/>
    <s v="-"/>
    <s v="-"/>
    <s v="19-01-2020"/>
    <s v="01"/>
    <s v="2020"/>
    <x v="24"/>
  </r>
  <r>
    <s v="TKT374997"/>
    <x v="4"/>
    <s v="-"/>
    <s v="Account"/>
    <s v="Password Reset"/>
    <s v="CUST65182"/>
    <s v="Open"/>
    <s v="24-12-2023"/>
    <d v="1899-12-30T20:31:07"/>
    <s v="-"/>
    <s v="-"/>
    <s v="-"/>
    <s v="-"/>
    <s v="24-12-2023"/>
    <s v="12"/>
    <s v="2023"/>
    <x v="24"/>
  </r>
  <r>
    <s v="TKT657493"/>
    <x v="11"/>
    <s v="-"/>
    <s v="Billing"/>
    <s v="Overcharge"/>
    <s v="CUST68638"/>
    <s v="Open"/>
    <s v="31-07-2022"/>
    <d v="1899-12-30T18:16:46"/>
    <s v="-"/>
    <s v="-"/>
    <s v="-"/>
    <s v="-"/>
    <s v="31-07-2022"/>
    <s v="07"/>
    <s v="2022"/>
    <x v="24"/>
  </r>
  <r>
    <s v="TKT714384"/>
    <x v="13"/>
    <s v="-"/>
    <s v="Account"/>
    <s v="Account Suspension"/>
    <s v="CUST86093"/>
    <s v="In Progress"/>
    <s v="21-09-2024"/>
    <d v="1899-12-30T00:50:03"/>
    <s v="-"/>
    <s v="-"/>
    <s v="-"/>
    <s v="-"/>
    <s v="21-09-2024"/>
    <s v="09"/>
    <s v="2024"/>
    <x v="24"/>
  </r>
  <r>
    <s v="TKT387389"/>
    <x v="8"/>
    <s v="-"/>
    <s v="Technical"/>
    <s v="Network Problem"/>
    <s v="CUST68059"/>
    <s v="In Progress"/>
    <s v="20-12-2023"/>
    <d v="1899-12-30T11:30:07"/>
    <s v="-"/>
    <s v="-"/>
    <s v="-"/>
    <s v="-"/>
    <s v="20-12-2023"/>
    <s v="12"/>
    <s v="2023"/>
    <x v="24"/>
  </r>
  <r>
    <s v="TKT625142"/>
    <x v="7"/>
    <s v="17-04-2021 16:13:56"/>
    <s v="Technical"/>
    <s v="Software Bug"/>
    <s v="CUST17359"/>
    <s v="Resolved"/>
    <s v="23-03-2021"/>
    <d v="1899-12-30T16:13:56"/>
    <s v="17-04-2021"/>
    <d v="1899-12-30T16:13:56"/>
    <s v="-"/>
    <s v="-"/>
    <s v="23-03-2021"/>
    <s v="03"/>
    <s v="2021"/>
    <x v="24"/>
  </r>
  <r>
    <s v="TKT208719"/>
    <x v="17"/>
    <s v="-"/>
    <s v="Service"/>
    <s v="Slow Service"/>
    <s v="CUST84575"/>
    <s v="Open"/>
    <s v="31-01-2020"/>
    <d v="1899-12-30T16:37:35"/>
    <s v="-"/>
    <s v="-"/>
    <s v="-"/>
    <s v="-"/>
    <s v="31-01-2020"/>
    <s v="01"/>
    <s v="2020"/>
    <x v="24"/>
  </r>
  <r>
    <s v="TKT265285"/>
    <x v="18"/>
    <d v="2020-05-11T21:18:00"/>
    <s v="Account"/>
    <s v="Password Reset"/>
    <s v="CUST69864"/>
    <s v="Resolved"/>
    <s v="28-10-2020"/>
    <d v="1899-12-30T21:18:05"/>
    <d v="2020-05-11T00:00:00"/>
    <d v="1899-12-30T21:18:00"/>
    <s v="-"/>
    <s v="-"/>
    <s v="28-10-2020"/>
    <s v="10"/>
    <s v="2020"/>
    <x v="24"/>
  </r>
  <r>
    <s v="TKT502996"/>
    <x v="14"/>
    <s v="-"/>
    <s v="Service"/>
    <s v="Slow Service"/>
    <s v="CUST77840"/>
    <s v="In Progress"/>
    <s v="15-05-2023"/>
    <d v="1899-12-30T05:21:08"/>
    <s v="-"/>
    <s v="-"/>
    <s v="-"/>
    <s v="-"/>
    <s v="15-05-2023"/>
    <s v="05"/>
    <s v="2023"/>
    <x v="24"/>
  </r>
  <r>
    <s v="TKT295837"/>
    <x v="2"/>
    <s v="-"/>
    <s v="Billing"/>
    <s v="Overcharge"/>
    <s v="CUST38475"/>
    <s v="Open"/>
    <d v="2021-02-11T00:00:00"/>
    <d v="1899-12-30T01:50:00"/>
    <s v="-"/>
    <s v="-"/>
    <s v="-"/>
    <s v="-"/>
    <s v="11-02-2021"/>
    <s v="02"/>
    <s v="2021"/>
    <x v="24"/>
  </r>
  <r>
    <s v="TKT971371"/>
    <x v="21"/>
    <s v="-"/>
    <s v="Technical"/>
    <s v="Network Problem"/>
    <s v="CUST49342"/>
    <s v="In Progress"/>
    <s v="14-01-2021"/>
    <d v="1899-12-30T02:00:54"/>
    <s v="-"/>
    <s v="-"/>
    <s v="-"/>
    <s v="-"/>
    <s v="14-01-2021"/>
    <s v="01"/>
    <s v="2021"/>
    <x v="24"/>
  </r>
  <r>
    <s v="TKT619137"/>
    <x v="23"/>
    <s v="20-11-2024 13:53:56"/>
    <s v="Service"/>
    <s v="Service Upgrade"/>
    <s v="CUST90798"/>
    <s v="Resolved"/>
    <d v="2024-11-11T00:00:00"/>
    <d v="1899-12-30T13:53:00"/>
    <s v="20-11-2024"/>
    <d v="1899-12-30T13:53:56"/>
    <s v="-"/>
    <s v="-"/>
    <s v="11-11-2024"/>
    <s v="11"/>
    <s v="2024"/>
    <x v="24"/>
  </r>
  <r>
    <s v="TKT262103"/>
    <x v="11"/>
    <s v="-"/>
    <s v="Billing"/>
    <s v="Overcharge"/>
    <s v="CUST46215"/>
    <s v="Open"/>
    <s v="19-11-2021"/>
    <d v="1899-12-30T16:06:38"/>
    <s v="-"/>
    <s v="-"/>
    <s v="-"/>
    <s v="-"/>
    <s v="19-11-2021"/>
    <s v="11"/>
    <s v="2021"/>
    <x v="24"/>
  </r>
  <r>
    <s v="TKT300870"/>
    <x v="16"/>
    <s v="26-02-2021 22:29:15"/>
    <s v="Account"/>
    <s v="Login Issue"/>
    <s v="CUST76805"/>
    <s v="Resolved"/>
    <d v="2021-07-02T00:00:00"/>
    <d v="1899-12-30T22:29:00"/>
    <s v="26-02-2021"/>
    <d v="1899-12-30T22:29:15"/>
    <s v="-"/>
    <s v="-"/>
    <s v="02-07-2021"/>
    <s v="07"/>
    <s v="2021"/>
    <x v="24"/>
  </r>
  <r>
    <s v="TKT539849"/>
    <x v="13"/>
    <s v="-"/>
    <s v="Account"/>
    <s v="Account Suspension"/>
    <s v="CUST21892"/>
    <s v="Open"/>
    <s v="19-09-2023"/>
    <d v="1899-12-30T05:58:46"/>
    <s v="-"/>
    <s v="-"/>
    <s v="-"/>
    <s v="-"/>
    <s v="19-09-2023"/>
    <s v="09"/>
    <s v="2023"/>
    <x v="24"/>
  </r>
  <r>
    <s v="TKT967690"/>
    <x v="32"/>
    <s v="-"/>
    <s v="Technical"/>
    <s v="Software Bug"/>
    <s v="CUST26942"/>
    <s v="Open"/>
    <s v="25-06-2022"/>
    <d v="1899-12-30T09:47:19"/>
    <s v="-"/>
    <s v="-"/>
    <s v="-"/>
    <s v="-"/>
    <s v="25-06-2022"/>
    <s v="06"/>
    <s v="2022"/>
    <x v="24"/>
  </r>
  <r>
    <s v="TKT384984"/>
    <x v="28"/>
    <s v="-"/>
    <s v="Billing"/>
    <s v="Payment Failure"/>
    <s v="CUST81612"/>
    <s v="Open"/>
    <d v="2024-03-03T00:00:00"/>
    <d v="1899-12-30T04:25:00"/>
    <s v="-"/>
    <s v="-"/>
    <s v="-"/>
    <s v="-"/>
    <s v="03-03-2024"/>
    <s v="03"/>
    <s v="2024"/>
    <x v="24"/>
  </r>
  <r>
    <s v="TKT238837"/>
    <x v="17"/>
    <s v="-"/>
    <s v="Service"/>
    <s v="Slow Service"/>
    <s v="CUST12262"/>
    <s v="In Progress"/>
    <s v="25-06-2024"/>
    <d v="1899-12-30T15:25:13"/>
    <s v="-"/>
    <s v="-"/>
    <s v="-"/>
    <s v="-"/>
    <s v="25-06-2024"/>
    <s v="06"/>
    <s v="2024"/>
    <x v="24"/>
  </r>
  <r>
    <s v="TKT745512"/>
    <x v="31"/>
    <s v="-"/>
    <s v="Billing"/>
    <s v="Refund Request"/>
    <s v="CUST31375"/>
    <s v="In Progress"/>
    <s v="28-07-2021"/>
    <d v="1899-12-30T02:31:59"/>
    <s v="-"/>
    <s v="-"/>
    <s v="-"/>
    <s v="-"/>
    <s v="28-07-2021"/>
    <s v="07"/>
    <s v="2021"/>
    <x v="24"/>
  </r>
  <r>
    <s v="TKT717701"/>
    <x v="10"/>
    <s v="-"/>
    <s v="Account"/>
    <s v="Password Reset"/>
    <s v="CUST30002"/>
    <s v="In Progress"/>
    <s v="14-07-2024"/>
    <d v="1899-12-30T22:30:12"/>
    <s v="-"/>
    <s v="-"/>
    <s v="-"/>
    <s v="-"/>
    <s v="14-07-2024"/>
    <s v="07"/>
    <s v="2024"/>
    <x v="24"/>
  </r>
  <r>
    <s v="TKT974922"/>
    <x v="27"/>
    <d v="2025-06-01T09:10:00"/>
    <s v="Account"/>
    <s v="Login Issue"/>
    <s v="CUST94198"/>
    <s v="Resolved"/>
    <d v="2024-08-12T00:00:00"/>
    <d v="1899-12-30T09:10:00"/>
    <d v="2025-06-01T00:00:00"/>
    <d v="1899-12-30T09:10:00"/>
    <s v="-"/>
    <s v="-"/>
    <s v="12-08-2024"/>
    <s v="08"/>
    <s v="2024"/>
    <x v="24"/>
  </r>
  <r>
    <s v="TKT893553"/>
    <x v="8"/>
    <s v="15-03-2024 13:43:58"/>
    <s v="Technical"/>
    <s v="Network Problem"/>
    <s v="CUST97724"/>
    <s v="Resolved"/>
    <d v="2024-09-03T00:00:00"/>
    <d v="1899-12-30T13:43:00"/>
    <s v="15-03-2024"/>
    <d v="1899-12-30T13:43:58"/>
    <s v="-"/>
    <s v="-"/>
    <s v="03-09-2024"/>
    <s v="09"/>
    <s v="2024"/>
    <x v="24"/>
  </r>
  <r>
    <s v="TKT665448"/>
    <x v="20"/>
    <d v="2022-03-10T04:02:00"/>
    <s v="Billing"/>
    <s v="Payment Failure"/>
    <s v="CUST22025"/>
    <s v="Resolved"/>
    <s v="29-09-2022"/>
    <d v="1899-12-30T04:02:19"/>
    <d v="2022-03-10T00:00:00"/>
    <d v="1899-12-30T04:02:00"/>
    <s v="-"/>
    <s v="-"/>
    <s v="29-09-2022"/>
    <s v="09"/>
    <s v="2022"/>
    <x v="24"/>
  </r>
  <r>
    <s v="TKT284044"/>
    <x v="18"/>
    <s v="-"/>
    <s v="Account"/>
    <s v="Password Reset"/>
    <s v="CUST96809"/>
    <s v="In Progress"/>
    <s v="16-06-2024"/>
    <d v="1899-12-30T06:59:46"/>
    <s v="-"/>
    <s v="-"/>
    <s v="-"/>
    <s v="-"/>
    <s v="16-06-2024"/>
    <s v="06"/>
    <s v="2024"/>
    <x v="24"/>
  </r>
  <r>
    <s v="TKT662109"/>
    <x v="35"/>
    <s v="13-06-2022 01:49:45"/>
    <s v="Service"/>
    <s v="Service Upgrade"/>
    <s v="CUST34019"/>
    <s v="Resolved"/>
    <s v="29-05-2022"/>
    <d v="1899-12-30T01:49:45"/>
    <s v="13-06-2022"/>
    <d v="1899-12-30T01:49:45"/>
    <s v="-"/>
    <s v="-"/>
    <s v="29-05-2022"/>
    <s v="05"/>
    <s v="2022"/>
    <x v="24"/>
  </r>
  <r>
    <s v="TKT581731"/>
    <x v="18"/>
    <s v="-"/>
    <s v="Account"/>
    <s v="Password Reset"/>
    <s v="CUST15502"/>
    <s v="Open"/>
    <s v="14-03-2024"/>
    <d v="1899-12-30T17:52:07"/>
    <s v="-"/>
    <s v="-"/>
    <s v="-"/>
    <s v="-"/>
    <s v="14-03-2024"/>
    <s v="03"/>
    <s v="2024"/>
    <x v="24"/>
  </r>
  <r>
    <s v="TKT159331"/>
    <x v="10"/>
    <s v="15-08-2021 06:37:12"/>
    <s v="Account"/>
    <s v="Password Reset"/>
    <s v="CUST99867"/>
    <s v="Resolved"/>
    <d v="2021-06-08T00:00:00"/>
    <d v="1899-12-30T06:37:00"/>
    <s v="15-08-2021"/>
    <d v="1899-12-30T06:37:12"/>
    <s v="-"/>
    <s v="-"/>
    <s v="08-06-2021"/>
    <s v="06"/>
    <s v="2021"/>
    <x v="24"/>
  </r>
  <r>
    <s v="TKT888544"/>
    <x v="9"/>
    <s v="-"/>
    <s v="Technical"/>
    <s v="Hardware Issue"/>
    <s v="CUST10227"/>
    <s v="In Progress"/>
    <s v="24-09-2024"/>
    <d v="1899-12-30T23:11:35"/>
    <s v="-"/>
    <s v="-"/>
    <s v="-"/>
    <s v="-"/>
    <s v="24-09-2024"/>
    <s v="09"/>
    <s v="2024"/>
    <x v="24"/>
  </r>
  <r>
    <s v="TKT995867"/>
    <x v="6"/>
    <s v="20-08-2022 01:00:12"/>
    <s v="Service"/>
    <s v="Service Outage"/>
    <s v="CUST39981"/>
    <s v="Resolved"/>
    <d v="2022-12-08T00:00:00"/>
    <d v="1899-12-30T01:00:00"/>
    <s v="20-08-2022"/>
    <d v="1899-12-30T01:00:12"/>
    <s v="-"/>
    <s v="-"/>
    <s v="08-12-2022"/>
    <s v="12"/>
    <s v="2022"/>
    <x v="24"/>
  </r>
  <r>
    <s v="TKT879084"/>
    <x v="30"/>
    <d v="2021-11-09T10:44:00"/>
    <s v="Billing"/>
    <s v="Overcharge"/>
    <s v="CUST74409"/>
    <s v="Resolved"/>
    <s v="20-08-2021"/>
    <d v="1899-12-30T10:44:26"/>
    <d v="2021-11-09T00:00:00"/>
    <d v="1899-12-30T10:44:00"/>
    <s v="-"/>
    <s v="-"/>
    <s v="20-08-2021"/>
    <s v="08"/>
    <s v="2021"/>
    <x v="24"/>
  </r>
  <r>
    <s v="TKT364499"/>
    <x v="6"/>
    <s v="-"/>
    <s v="Service"/>
    <s v="Service Outage"/>
    <s v="CUST59179"/>
    <s v="Open"/>
    <d v="2020-07-08T00:00:00"/>
    <d v="1899-12-30T11:15:00"/>
    <s v="-"/>
    <s v="-"/>
    <s v="-"/>
    <s v="-"/>
    <s v="08-07-2020"/>
    <s v="07"/>
    <s v="2020"/>
    <x v="24"/>
  </r>
  <r>
    <s v="TKT696882"/>
    <x v="31"/>
    <s v="-"/>
    <s v="Billing"/>
    <s v="Refund Request"/>
    <s v="CUST28743"/>
    <s v="In Progress"/>
    <s v="19-12-2024"/>
    <d v="1899-12-30T12:31:57"/>
    <s v="-"/>
    <s v="-"/>
    <s v="-"/>
    <s v="-"/>
    <s v="19-12-2024"/>
    <s v="12"/>
    <s v="2024"/>
    <x v="24"/>
  </r>
  <r>
    <s v="TKT588795"/>
    <x v="9"/>
    <s v="24-03-2024 09:13:00"/>
    <s v="Technical"/>
    <s v="Hardware Issue"/>
    <s v="CUST84603"/>
    <s v="Resolved"/>
    <s v="21-03-2024"/>
    <d v="1899-12-30T09:13:00"/>
    <s v="24-03-2024"/>
    <d v="1899-12-30T09:13:00"/>
    <s v="-"/>
    <s v="-"/>
    <s v="21-03-2024"/>
    <s v="03"/>
    <s v="2024"/>
    <x v="24"/>
  </r>
  <r>
    <s v="TKT136831"/>
    <x v="24"/>
    <d v="2024-07-04T14:37:00"/>
    <s v="Service"/>
    <s v="Service Outage"/>
    <s v="CUST90632"/>
    <s v="Resolved"/>
    <s v="18-03-2024"/>
    <d v="1899-12-30T14:37:37"/>
    <d v="2024-07-04T00:00:00"/>
    <d v="1899-12-30T14:37:00"/>
    <s v="-"/>
    <s v="-"/>
    <s v="18-03-2024"/>
    <s v="03"/>
    <s v="2024"/>
    <x v="24"/>
  </r>
  <r>
    <s v="TKT532191"/>
    <x v="15"/>
    <s v="-"/>
    <s v="Account"/>
    <s v="Account Suspension"/>
    <s v="CUST19541"/>
    <s v="In Progress"/>
    <s v="15-08-2021"/>
    <d v="1899-12-30T13:05:46"/>
    <s v="-"/>
    <s v="-"/>
    <s v="-"/>
    <s v="-"/>
    <s v="15-08-2021"/>
    <s v="08"/>
    <s v="2021"/>
    <x v="24"/>
  </r>
  <r>
    <s v="TKT813026"/>
    <x v="7"/>
    <s v="-"/>
    <s v="Technical"/>
    <s v="Software Bug"/>
    <s v="CUST93115"/>
    <s v="Open"/>
    <d v="2023-07-02T00:00:00"/>
    <d v="1899-12-30T12:52:00"/>
    <s v="-"/>
    <s v="-"/>
    <s v="-"/>
    <s v="-"/>
    <s v="02-07-2023"/>
    <s v="07"/>
    <s v="2023"/>
    <x v="24"/>
  </r>
  <r>
    <s v="TKT189988"/>
    <x v="19"/>
    <s v="-"/>
    <s v="Billing"/>
    <s v="Payment Failure"/>
    <s v="CUST59954"/>
    <s v="In Progress"/>
    <s v="14-03-2020"/>
    <d v="1899-12-30T18:20:59"/>
    <s v="-"/>
    <s v="-"/>
    <s v="-"/>
    <s v="-"/>
    <s v="14-03-2020"/>
    <s v="03"/>
    <s v="2020"/>
    <x v="24"/>
  </r>
  <r>
    <s v="TKT144292"/>
    <x v="4"/>
    <s v="19-03-2022 00:02:16"/>
    <s v="Account"/>
    <s v="Password Reset"/>
    <s v="CUST16699"/>
    <s v="Resolved"/>
    <d v="2022-10-03T00:00:00"/>
    <d v="1899-12-30T00:02:00"/>
    <s v="19-03-2022"/>
    <d v="1899-12-30T00:02:16"/>
    <s v="-"/>
    <s v="-"/>
    <s v="03-10-2022"/>
    <s v="10"/>
    <s v="2022"/>
    <x v="24"/>
  </r>
  <r>
    <s v="TKT167257"/>
    <x v="30"/>
    <s v="-"/>
    <s v="Billing"/>
    <s v="Overcharge"/>
    <s v="CUST36966"/>
    <s v="In Progress"/>
    <d v="2021-09-08T00:00:00"/>
    <d v="1899-12-30T19:08:00"/>
    <s v="-"/>
    <s v="-"/>
    <s v="-"/>
    <s v="-"/>
    <s v="08-09-2021"/>
    <s v="09"/>
    <s v="2021"/>
    <x v="24"/>
  </r>
  <r>
    <s v="TKT436350"/>
    <x v="18"/>
    <s v="-"/>
    <s v="Account"/>
    <s v="Password Reset"/>
    <s v="CUST83886"/>
    <s v="Open"/>
    <d v="2021-05-02T00:00:00"/>
    <d v="1899-12-30T20:11:00"/>
    <s v="-"/>
    <s v="-"/>
    <s v="-"/>
    <s v="-"/>
    <s v="02-05-2021"/>
    <s v="05"/>
    <s v="2021"/>
    <x v="24"/>
  </r>
  <r>
    <s v="TKT706981"/>
    <x v="23"/>
    <d v="2023-03-04T23:16:00"/>
    <s v="Service"/>
    <s v="Service Upgrade"/>
    <s v="CUST68017"/>
    <s v="Resolved"/>
    <d v="2023-02-04T00:00:00"/>
    <d v="1899-12-30T23:16:00"/>
    <d v="2023-03-04T00:00:00"/>
    <d v="1899-12-30T23:16:00"/>
    <s v="-"/>
    <s v="-"/>
    <s v="04-02-2023"/>
    <s v="02"/>
    <s v="2023"/>
    <x v="24"/>
  </r>
  <r>
    <s v="TKT672890"/>
    <x v="32"/>
    <s v="-"/>
    <s v="Technical"/>
    <s v="Software Bug"/>
    <s v="CUST80782"/>
    <s v="In Progress"/>
    <s v="22-06-2024"/>
    <d v="1899-12-30T15:50:24"/>
    <s v="-"/>
    <s v="-"/>
    <s v="-"/>
    <s v="-"/>
    <s v="22-06-2024"/>
    <s v="06"/>
    <s v="2024"/>
    <x v="24"/>
  </r>
  <r>
    <s v="TKT298641"/>
    <x v="18"/>
    <s v="-"/>
    <s v="Account"/>
    <s v="Password Reset"/>
    <s v="CUST62941"/>
    <s v="In Progress"/>
    <d v="2021-12-07T00:00:00"/>
    <d v="1899-12-30T12:34:00"/>
    <s v="-"/>
    <s v="-"/>
    <s v="-"/>
    <s v="-"/>
    <s v="07-12-2021"/>
    <s v="12"/>
    <s v="2021"/>
    <x v="24"/>
  </r>
  <r>
    <s v="TKT976207"/>
    <x v="18"/>
    <d v="2022-02-12T02:56:00"/>
    <s v="Account"/>
    <s v="Password Reset"/>
    <s v="CUST36718"/>
    <s v="Resolved"/>
    <s v="16-11-2022"/>
    <d v="1899-12-30T02:56:56"/>
    <d v="2022-02-12T00:00:00"/>
    <d v="1899-12-30T02:56:00"/>
    <s v="-"/>
    <s v="-"/>
    <s v="16-11-2022"/>
    <s v="11"/>
    <s v="2022"/>
    <x v="24"/>
  </r>
  <r>
    <s v="TKT991792"/>
    <x v="26"/>
    <d v="2022-12-01T04:14:00"/>
    <s v="Technical"/>
    <s v="Software Bug"/>
    <s v="CUST36468"/>
    <s v="Resolved"/>
    <d v="2022-04-01T00:00:00"/>
    <d v="1899-12-30T04:14:00"/>
    <d v="2022-12-01T00:00:00"/>
    <d v="1899-12-30T04:14:00"/>
    <s v="-"/>
    <s v="-"/>
    <s v="01-04-2022"/>
    <s v="04"/>
    <s v="2022"/>
    <x v="24"/>
  </r>
  <r>
    <s v="TKT258715"/>
    <x v="0"/>
    <s v="-"/>
    <s v="Service"/>
    <s v="Service Outage"/>
    <s v="CUST94512"/>
    <s v="In Progress"/>
    <s v="23-06-2020"/>
    <d v="1899-12-30T12:54:03"/>
    <s v="-"/>
    <s v="-"/>
    <s v="-"/>
    <s v="-"/>
    <s v="23-06-2020"/>
    <s v="06"/>
    <s v="2020"/>
    <x v="24"/>
  </r>
  <r>
    <s v="TKT158496"/>
    <x v="9"/>
    <s v="14-06-2020 19:42:26"/>
    <s v="Technical"/>
    <s v="Hardware Issue"/>
    <s v="CUST51632"/>
    <s v="Resolved"/>
    <s v="19-05-2020"/>
    <d v="1899-12-30T19:42:26"/>
    <s v="14-06-2020"/>
    <d v="1899-12-30T19:42:26"/>
    <s v="-"/>
    <s v="-"/>
    <s v="19-05-2020"/>
    <s v="05"/>
    <s v="2020"/>
    <x v="24"/>
  </r>
  <r>
    <s v="TKT947719"/>
    <x v="32"/>
    <d v="2022-06-02T07:05:00"/>
    <s v="Technical"/>
    <s v="Software Bug"/>
    <s v="CUST33688"/>
    <s v="Resolved"/>
    <d v="2022-10-01T00:00:00"/>
    <d v="1899-12-30T07:05:00"/>
    <d v="2022-06-02T00:00:00"/>
    <d v="1899-12-30T07:05:00"/>
    <s v="-"/>
    <s v="-"/>
    <s v="01-10-2022"/>
    <s v="10"/>
    <s v="2022"/>
    <x v="24"/>
  </r>
  <r>
    <s v="TKT419569"/>
    <x v="3"/>
    <s v="25-07-2020 09:23:40"/>
    <s v="Account"/>
    <s v="Account Suspension"/>
    <s v="CUST93526"/>
    <s v="Resolved"/>
    <d v="2020-04-07T00:00:00"/>
    <d v="1899-12-30T09:23:00"/>
    <s v="25-07-2020"/>
    <d v="1899-12-30T09:23:40"/>
    <s v="-"/>
    <s v="-"/>
    <s v="07-04-2020"/>
    <s v="04"/>
    <s v="2020"/>
    <x v="24"/>
  </r>
  <r>
    <s v="TKT155302"/>
    <x v="6"/>
    <s v="-"/>
    <s v="Service"/>
    <s v="Service Outage"/>
    <s v="CUST82620"/>
    <s v="Open"/>
    <s v="17-04-2023"/>
    <d v="1899-12-30T07:55:59"/>
    <s v="-"/>
    <s v="-"/>
    <s v="-"/>
    <s v="-"/>
    <s v="17-04-2023"/>
    <s v="04"/>
    <s v="2023"/>
    <x v="24"/>
  </r>
  <r>
    <s v="TKT585113"/>
    <x v="32"/>
    <d v="2020-04-02T22:50:00"/>
    <s v="Technical"/>
    <s v="Software Bug"/>
    <s v="CUST44510"/>
    <s v="Resolved"/>
    <s v="30-01-2020"/>
    <d v="1899-12-30T22:50:22"/>
    <d v="2020-04-02T00:00:00"/>
    <d v="1899-12-30T22:50:00"/>
    <s v="-"/>
    <s v="-"/>
    <s v="30-01-2020"/>
    <s v="01"/>
    <s v="2020"/>
    <x v="24"/>
  </r>
  <r>
    <s v="TKT649390"/>
    <x v="29"/>
    <s v="-"/>
    <s v="Service"/>
    <s v="Service Upgrade"/>
    <s v="CUST65004"/>
    <s v="Open"/>
    <d v="2021-05-11T00:00:00"/>
    <d v="1899-12-30T06:43:00"/>
    <s v="-"/>
    <s v="-"/>
    <s v="-"/>
    <s v="-"/>
    <s v="11-05-2021"/>
    <s v="05"/>
    <s v="2021"/>
    <x v="24"/>
  </r>
  <r>
    <s v="TKT709452"/>
    <x v="17"/>
    <s v="21-10-2020 03:44:15"/>
    <s v="Service"/>
    <s v="Slow Service"/>
    <s v="CUST96837"/>
    <s v="Resolved"/>
    <d v="2020-03-10T00:00:00"/>
    <d v="1899-12-30T03:44:00"/>
    <s v="21-10-2020"/>
    <d v="1899-12-30T03:44:15"/>
    <s v="-"/>
    <s v="-"/>
    <s v="10-03-2020"/>
    <s v="03"/>
    <s v="2020"/>
    <x v="24"/>
  </r>
  <r>
    <s v="TKT830800"/>
    <x v="13"/>
    <s v="27-05-2024 22:24:57"/>
    <s v="Account"/>
    <s v="Account Suspension"/>
    <s v="CUST61230"/>
    <s v="Resolved"/>
    <s v="23-05-2024"/>
    <d v="1899-12-30T22:24:57"/>
    <s v="27-05-2024"/>
    <d v="1899-12-30T22:24:57"/>
    <s v="-"/>
    <s v="-"/>
    <s v="23-05-2024"/>
    <s v="05"/>
    <s v="2024"/>
    <x v="24"/>
  </r>
  <r>
    <s v="TKT278342"/>
    <x v="16"/>
    <s v="28-05-2020 23:44:35"/>
    <s v="Account"/>
    <s v="Login Issue"/>
    <s v="CUST99740"/>
    <s v="Resolved"/>
    <s v="21-05-2020"/>
    <d v="1899-12-30T23:44:35"/>
    <s v="28-05-2020"/>
    <d v="1899-12-30T23:44:35"/>
    <s v="-"/>
    <s v="-"/>
    <s v="21-05-2020"/>
    <s v="05"/>
    <s v="2020"/>
    <x v="24"/>
  </r>
  <r>
    <s v="TKT735111"/>
    <x v="34"/>
    <s v="13-08-2020 20:13:24"/>
    <s v="Technical"/>
    <s v="Hardware Issue"/>
    <s v="CUST34478"/>
    <s v="Resolved"/>
    <d v="2020-07-08T00:00:00"/>
    <d v="1899-12-30T20:13:00"/>
    <s v="13-08-2020"/>
    <d v="1899-12-30T20:13:24"/>
    <s v="-"/>
    <s v="-"/>
    <s v="08-07-2020"/>
    <s v="07"/>
    <s v="2020"/>
    <x v="24"/>
  </r>
  <r>
    <s v="TKT702977"/>
    <x v="10"/>
    <s v="28-05-2023 04:28:04"/>
    <s v="Account"/>
    <s v="Password Reset"/>
    <s v="CUST42723"/>
    <s v="Resolved"/>
    <d v="2023-09-05T00:00:00"/>
    <d v="1899-12-30T04:28:00"/>
    <s v="28-05-2023"/>
    <d v="1899-12-30T04:28:04"/>
    <s v="-"/>
    <s v="-"/>
    <s v="05-09-2023"/>
    <s v="09"/>
    <s v="2023"/>
    <x v="24"/>
  </r>
  <r>
    <s v="TKT782314"/>
    <x v="2"/>
    <s v="-"/>
    <s v="Billing"/>
    <s v="Overcharge"/>
    <s v="CUST38334"/>
    <s v="Open"/>
    <d v="2023-04-03T00:00:00"/>
    <d v="1899-12-30T19:09:00"/>
    <s v="-"/>
    <s v="-"/>
    <s v="-"/>
    <s v="-"/>
    <s v="03-04-2023"/>
    <s v="04"/>
    <s v="2023"/>
    <x v="24"/>
  </r>
  <r>
    <s v="TKT740381"/>
    <x v="2"/>
    <s v="20-03-2022 04:25:03"/>
    <s v="Billing"/>
    <s v="Overcharge"/>
    <s v="CUST33298"/>
    <s v="Resolved"/>
    <d v="2022-09-03T00:00:00"/>
    <d v="1899-12-30T04:25:00"/>
    <s v="20-03-2022"/>
    <d v="1899-12-30T04:25:03"/>
    <s v="-"/>
    <s v="-"/>
    <s v="03-09-2022"/>
    <s v="09"/>
    <s v="2022"/>
    <x v="24"/>
  </r>
  <r>
    <s v="TKT726634"/>
    <x v="19"/>
    <s v="-"/>
    <s v="Billing"/>
    <s v="Payment Failure"/>
    <s v="CUST84664"/>
    <s v="Open"/>
    <s v="18-05-2023"/>
    <d v="1899-12-30T21:15:08"/>
    <s v="-"/>
    <s v="-"/>
    <s v="-"/>
    <s v="-"/>
    <s v="18-05-2023"/>
    <s v="05"/>
    <s v="2023"/>
    <x v="24"/>
  </r>
  <r>
    <s v="TKT975933"/>
    <x v="15"/>
    <s v="-"/>
    <s v="Account"/>
    <s v="Account Suspension"/>
    <s v="CUST64099"/>
    <s v="In Progress"/>
    <s v="20-05-2024"/>
    <d v="1899-12-30T15:09:43"/>
    <s v="-"/>
    <s v="-"/>
    <s v="-"/>
    <s v="-"/>
    <s v="20-05-2024"/>
    <s v="05"/>
    <s v="2024"/>
    <x v="24"/>
  </r>
  <r>
    <s v="TKT163522"/>
    <x v="1"/>
    <s v="-"/>
    <s v="Billing"/>
    <s v="Refund Request"/>
    <s v="CUST93102"/>
    <s v="Open"/>
    <d v="2023-05-01T00:00:00"/>
    <d v="1899-12-30T07:08:00"/>
    <s v="-"/>
    <s v="-"/>
    <s v="-"/>
    <s v="-"/>
    <s v="01-05-2023"/>
    <s v="05"/>
    <s v="2023"/>
    <x v="24"/>
  </r>
  <r>
    <s v="TKT212114"/>
    <x v="20"/>
    <s v="-"/>
    <s v="Billing"/>
    <s v="Payment Failure"/>
    <s v="CUST18577"/>
    <s v="In Progress"/>
    <d v="2024-05-03T00:00:00"/>
    <d v="1899-12-30T19:50:00"/>
    <s v="-"/>
    <s v="-"/>
    <s v="-"/>
    <s v="-"/>
    <s v="03-05-2024"/>
    <s v="05"/>
    <s v="2024"/>
    <x v="24"/>
  </r>
  <r>
    <s v="TKT481957"/>
    <x v="21"/>
    <s v="-"/>
    <s v="Technical"/>
    <s v="Network Problem"/>
    <s v="CUST84479"/>
    <s v="In Progress"/>
    <s v="15-10-2020"/>
    <d v="1899-12-30T23:56:44"/>
    <s v="-"/>
    <s v="-"/>
    <s v="-"/>
    <s v="-"/>
    <s v="15-10-2020"/>
    <s v="10"/>
    <s v="2020"/>
    <x v="24"/>
  </r>
  <r>
    <s v="TKT384228"/>
    <x v="17"/>
    <d v="2022-01-05T13:31:00"/>
    <s v="Service"/>
    <s v="Slow Service"/>
    <s v="CUST56282"/>
    <s v="Resolved"/>
    <s v="14-04-2022"/>
    <d v="1899-12-30T13:31:19"/>
    <d v="2022-01-05T00:00:00"/>
    <d v="1899-12-30T13:31:00"/>
    <s v="-"/>
    <s v="-"/>
    <s v="14-04-2022"/>
    <s v="04"/>
    <s v="2022"/>
    <x v="24"/>
  </r>
  <r>
    <s v="TKT264384"/>
    <x v="16"/>
    <s v="29-11-2020 07:58:40"/>
    <s v="Account"/>
    <s v="Login Issue"/>
    <s v="CUST73451"/>
    <s v="Resolved"/>
    <s v="17-11-2020"/>
    <d v="1899-12-30T07:58:40"/>
    <s v="29-11-2020"/>
    <d v="1899-12-30T07:58:40"/>
    <s v="-"/>
    <s v="-"/>
    <s v="17-11-2020"/>
    <s v="11"/>
    <s v="2020"/>
    <x v="24"/>
  </r>
  <r>
    <s v="TKT298509"/>
    <x v="23"/>
    <s v="18-11-2020 07:26:20"/>
    <s v="Service"/>
    <s v="Service Upgrade"/>
    <s v="CUST15535"/>
    <s v="Resolved"/>
    <s v="28-10-2020"/>
    <d v="1899-12-30T07:26:20"/>
    <s v="18-11-2020"/>
    <d v="1899-12-30T07:26:20"/>
    <s v="-"/>
    <s v="-"/>
    <s v="28-10-2020"/>
    <s v="10"/>
    <s v="2020"/>
    <x v="24"/>
  </r>
  <r>
    <s v="TKT942792"/>
    <x v="3"/>
    <s v="-"/>
    <s v="Account"/>
    <s v="Account Suspension"/>
    <s v="CUST57010"/>
    <s v="In Progress"/>
    <s v="17-05-2024"/>
    <d v="1899-12-30T16:14:10"/>
    <s v="-"/>
    <s v="-"/>
    <s v="-"/>
    <s v="-"/>
    <s v="17-05-2024"/>
    <s v="05"/>
    <s v="2024"/>
    <x v="24"/>
  </r>
  <r>
    <s v="TKT260463"/>
    <x v="29"/>
    <s v="17-06-2021 19:08:28"/>
    <s v="Service"/>
    <s v="Service Upgrade"/>
    <s v="CUST32761"/>
    <s v="Resolved"/>
    <d v="2021-11-06T00:00:00"/>
    <d v="1899-12-30T19:08:00"/>
    <s v="17-06-2021"/>
    <d v="1899-12-30T19:08:28"/>
    <s v="-"/>
    <s v="-"/>
    <s v="06-11-2021"/>
    <s v="11"/>
    <s v="2021"/>
    <x v="24"/>
  </r>
  <r>
    <s v="TKT268174"/>
    <x v="2"/>
    <s v="-"/>
    <s v="Billing"/>
    <s v="Overcharge"/>
    <s v="CUST70802"/>
    <s v="In Progress"/>
    <s v="14-07-2023"/>
    <d v="1899-12-30T13:39:40"/>
    <s v="-"/>
    <s v="-"/>
    <s v="-"/>
    <s v="-"/>
    <s v="14-07-2023"/>
    <s v="07"/>
    <s v="2023"/>
    <x v="24"/>
  </r>
  <r>
    <s v="TKT120892"/>
    <x v="12"/>
    <s v="-"/>
    <s v="Billing"/>
    <s v="Refund Request"/>
    <s v="CUST46106"/>
    <s v="Open"/>
    <d v="2020-08-10T00:00:00"/>
    <d v="1899-12-30T11:08:00"/>
    <s v="-"/>
    <s v="-"/>
    <s v="-"/>
    <s v="-"/>
    <s v="10-08-2020"/>
    <s v="08"/>
    <s v="2020"/>
    <x v="24"/>
  </r>
  <r>
    <s v="TKT436139"/>
    <x v="4"/>
    <s v="-"/>
    <s v="Account"/>
    <s v="Password Reset"/>
    <s v="CUST41603"/>
    <s v="Open"/>
    <s v="29-05-2024"/>
    <d v="1899-12-30T05:40:18"/>
    <s v="-"/>
    <s v="-"/>
    <s v="-"/>
    <s v="-"/>
    <s v="29-05-2024"/>
    <s v="05"/>
    <s v="2024"/>
    <x v="24"/>
  </r>
  <r>
    <s v="TKT748419"/>
    <x v="18"/>
    <s v="-"/>
    <s v="Account"/>
    <s v="Password Reset"/>
    <s v="CUST71949"/>
    <s v="Open"/>
    <s v="21-01-2024"/>
    <d v="1899-12-30T08:58:35"/>
    <s v="-"/>
    <s v="-"/>
    <s v="-"/>
    <s v="-"/>
    <s v="21-01-2024"/>
    <s v="01"/>
    <s v="2024"/>
    <x v="24"/>
  </r>
  <r>
    <s v="TKT611246"/>
    <x v="16"/>
    <d v="2024-11-10T01:03:00"/>
    <s v="Account"/>
    <s v="Login Issue"/>
    <s v="CUST95780"/>
    <s v="Resolved"/>
    <s v="29-09-2024"/>
    <d v="1899-12-30T01:03:32"/>
    <d v="2024-11-10T00:00:00"/>
    <d v="1899-12-30T01:03:00"/>
    <s v="-"/>
    <s v="-"/>
    <s v="29-09-2024"/>
    <s v="09"/>
    <s v="2024"/>
    <x v="24"/>
  </r>
  <r>
    <s v="TKT695085"/>
    <x v="16"/>
    <d v="2022-05-11T14:36:00"/>
    <s v="Account"/>
    <s v="Login Issue"/>
    <s v="CUST63242"/>
    <s v="Resolved"/>
    <s v="14-10-2022"/>
    <d v="1899-12-30T14:36:43"/>
    <d v="2022-05-11T00:00:00"/>
    <d v="1899-12-30T14:36:00"/>
    <s v="-"/>
    <s v="-"/>
    <s v="14-10-2022"/>
    <s v="10"/>
    <s v="2022"/>
    <x v="24"/>
  </r>
  <r>
    <s v="TKT484943"/>
    <x v="11"/>
    <s v="-"/>
    <s v="Billing"/>
    <s v="Overcharge"/>
    <s v="CUST41203"/>
    <s v="Open"/>
    <s v="18-03-2022"/>
    <d v="1899-12-30T08:31:59"/>
    <s v="-"/>
    <s v="-"/>
    <s v="-"/>
    <s v="-"/>
    <s v="18-03-2022"/>
    <s v="03"/>
    <s v="2022"/>
    <x v="24"/>
  </r>
  <r>
    <s v="TKT814188"/>
    <x v="8"/>
    <s v="-"/>
    <s v="Technical"/>
    <s v="Network Problem"/>
    <s v="CUST20432"/>
    <s v="In Progress"/>
    <d v="2023-01-10T00:00:00"/>
    <d v="1899-12-30T14:09:00"/>
    <s v="-"/>
    <s v="-"/>
    <s v="-"/>
    <s v="-"/>
    <s v="10-01-2023"/>
    <s v="01"/>
    <s v="2023"/>
    <x v="24"/>
  </r>
  <r>
    <s v="TKT784313"/>
    <x v="9"/>
    <s v="-"/>
    <s v="Technical"/>
    <s v="Hardware Issue"/>
    <s v="CUST94878"/>
    <s v="Open"/>
    <s v="23-11-2022"/>
    <d v="1899-12-30T00:18:14"/>
    <s v="-"/>
    <s v="-"/>
    <s v="-"/>
    <s v="-"/>
    <s v="23-11-2022"/>
    <s v="11"/>
    <s v="2022"/>
    <x v="24"/>
  </r>
  <r>
    <s v="TKT571870"/>
    <x v="8"/>
    <s v="-"/>
    <s v="Technical"/>
    <s v="Network Problem"/>
    <s v="CUST15160"/>
    <s v="In Progress"/>
    <s v="27-12-2023"/>
    <d v="1899-12-30T10:18:48"/>
    <s v="-"/>
    <s v="-"/>
    <s v="-"/>
    <s v="-"/>
    <s v="27-12-2023"/>
    <s v="12"/>
    <s v="2023"/>
    <x v="24"/>
  </r>
  <r>
    <s v="TKT594980"/>
    <x v="30"/>
    <s v="-"/>
    <s v="Billing"/>
    <s v="Overcharge"/>
    <s v="CUST29976"/>
    <s v="Open"/>
    <s v="15-02-2021"/>
    <d v="1899-12-30T15:18:52"/>
    <s v="-"/>
    <s v="-"/>
    <s v="-"/>
    <s v="-"/>
    <s v="15-02-2021"/>
    <s v="02"/>
    <s v="2021"/>
    <x v="24"/>
  </r>
  <r>
    <s v="TKT879375"/>
    <x v="19"/>
    <d v="2024-09-07T17:19:00"/>
    <s v="Billing"/>
    <s v="Payment Failure"/>
    <s v="CUST20270"/>
    <s v="Resolved"/>
    <s v="29-06-2024"/>
    <d v="1899-12-30T17:19:11"/>
    <d v="2024-09-07T00:00:00"/>
    <d v="1899-12-30T17:19:00"/>
    <s v="-"/>
    <s v="-"/>
    <s v="29-06-2024"/>
    <s v="06"/>
    <s v="2024"/>
    <x v="24"/>
  </r>
  <r>
    <s v="TKT344761"/>
    <x v="15"/>
    <s v="-"/>
    <s v="Account"/>
    <s v="Account Suspension"/>
    <s v="CUST55399"/>
    <s v="In Progress"/>
    <s v="30-04-2021"/>
    <d v="1899-12-30T10:22:40"/>
    <s v="-"/>
    <s v="-"/>
    <s v="-"/>
    <s v="-"/>
    <s v="30-04-2021"/>
    <s v="04"/>
    <s v="2021"/>
    <x v="24"/>
  </r>
  <r>
    <s v="TKT421506"/>
    <x v="19"/>
    <s v="-"/>
    <s v="Billing"/>
    <s v="Payment Failure"/>
    <s v="CUST77345"/>
    <s v="In Progress"/>
    <s v="27-04-2021"/>
    <d v="1899-12-30T15:00:11"/>
    <s v="-"/>
    <s v="-"/>
    <s v="-"/>
    <s v="-"/>
    <s v="27-04-2021"/>
    <s v="04"/>
    <s v="2021"/>
    <x v="24"/>
  </r>
  <r>
    <s v="TKT474466"/>
    <x v="16"/>
    <s v="-"/>
    <s v="Account"/>
    <s v="Login Issue"/>
    <s v="CUST23279"/>
    <s v="Open"/>
    <s v="28-04-2021"/>
    <d v="1899-12-30T22:37:27"/>
    <s v="-"/>
    <s v="-"/>
    <s v="-"/>
    <s v="-"/>
    <s v="28-04-2021"/>
    <s v="04"/>
    <s v="2021"/>
    <x v="24"/>
  </r>
  <r>
    <s v="TKT352649"/>
    <x v="34"/>
    <d v="2021-05-12T04:24:00"/>
    <s v="Technical"/>
    <s v="Hardware Issue"/>
    <s v="CUST45836"/>
    <s v="Resolved"/>
    <s v="21-11-2021"/>
    <d v="1899-12-30T04:24:48"/>
    <d v="2021-05-12T00:00:00"/>
    <d v="1899-12-30T04:24:00"/>
    <s v="-"/>
    <s v="-"/>
    <s v="21-11-2021"/>
    <s v="11"/>
    <s v="2021"/>
    <x v="24"/>
  </r>
  <r>
    <s v="TKT705764"/>
    <x v="26"/>
    <s v="-"/>
    <s v="Technical"/>
    <s v="Software Bug"/>
    <s v="CUST39215"/>
    <s v="In Progress"/>
    <d v="2023-01-05T00:00:00"/>
    <d v="1899-12-30T07:16:00"/>
    <s v="-"/>
    <s v="-"/>
    <s v="-"/>
    <s v="-"/>
    <s v="05-01-2023"/>
    <s v="01"/>
    <s v="2023"/>
    <x v="24"/>
  </r>
  <r>
    <s v="TKT948233"/>
    <x v="27"/>
    <s v="-"/>
    <s v="Account"/>
    <s v="Login Issue"/>
    <s v="CUST78952"/>
    <s v="Open"/>
    <d v="2021-12-09T00:00:00"/>
    <d v="1899-12-30T14:52:00"/>
    <s v="-"/>
    <s v="-"/>
    <s v="-"/>
    <s v="-"/>
    <s v="09-12-2021"/>
    <s v="12"/>
    <s v="2021"/>
    <x v="24"/>
  </r>
  <r>
    <s v="TKT565354"/>
    <x v="28"/>
    <s v="-"/>
    <s v="Billing"/>
    <s v="Payment Failure"/>
    <s v="CUST82376"/>
    <s v="In Progress"/>
    <s v="19-06-2020"/>
    <d v="1899-12-30T19:07:08"/>
    <s v="-"/>
    <s v="-"/>
    <s v="-"/>
    <s v="-"/>
    <s v="19-06-2020"/>
    <s v="06"/>
    <s v="2020"/>
    <x v="24"/>
  </r>
  <r>
    <s v="TKT808595"/>
    <x v="5"/>
    <s v="-"/>
    <s v="Technical"/>
    <s v="Hardware Issue"/>
    <s v="CUST62861"/>
    <s v="In Progress"/>
    <s v="16-07-2022"/>
    <d v="1899-12-30T15:17:05"/>
    <s v="-"/>
    <s v="-"/>
    <s v="-"/>
    <s v="-"/>
    <s v="16-07-2022"/>
    <s v="07"/>
    <s v="2022"/>
    <x v="24"/>
  </r>
  <r>
    <s v="TKT902177"/>
    <x v="22"/>
    <s v="-"/>
    <s v="Account"/>
    <s v="Login Issue"/>
    <s v="CUST44136"/>
    <s v="Open"/>
    <s v="19-02-2023"/>
    <d v="1899-12-30T10:59:45"/>
    <s v="-"/>
    <s v="-"/>
    <s v="-"/>
    <s v="-"/>
    <s v="19-02-2023"/>
    <s v="02"/>
    <s v="2023"/>
    <x v="24"/>
  </r>
  <r>
    <s v="TKT209794"/>
    <x v="13"/>
    <d v="2023-12-01T12:35:00"/>
    <s v="Account"/>
    <s v="Account Suspension"/>
    <s v="CUST11562"/>
    <s v="Resolved"/>
    <s v="15-12-2022"/>
    <d v="1899-12-30T12:35:42"/>
    <d v="2023-12-01T00:00:00"/>
    <d v="1899-12-30T12:35:00"/>
    <s v="-"/>
    <s v="-"/>
    <s v="15-12-2022"/>
    <s v="12"/>
    <s v="2022"/>
    <x v="24"/>
  </r>
  <r>
    <s v="TKT224747"/>
    <x v="2"/>
    <s v="-"/>
    <s v="Billing"/>
    <s v="Overcharge"/>
    <s v="CUST21384"/>
    <s v="Open"/>
    <d v="2021-01-10T00:00:00"/>
    <d v="1899-12-30T02:45:00"/>
    <s v="-"/>
    <s v="-"/>
    <s v="-"/>
    <s v="-"/>
    <s v="10-01-2021"/>
    <s v="01"/>
    <s v="2021"/>
    <x v="24"/>
  </r>
  <r>
    <s v="TKT368010"/>
    <x v="8"/>
    <s v="-"/>
    <s v="Technical"/>
    <s v="Network Problem"/>
    <s v="CUST20373"/>
    <s v="In Progress"/>
    <d v="2021-12-07T00:00:00"/>
    <d v="1899-12-30T21:35:00"/>
    <s v="-"/>
    <s v="-"/>
    <s v="-"/>
    <s v="-"/>
    <s v="07-12-2021"/>
    <s v="12"/>
    <s v="2021"/>
    <x v="24"/>
  </r>
  <r>
    <s v="TKT142640"/>
    <x v="19"/>
    <s v="18-01-2023 13:59:13"/>
    <s v="Billing"/>
    <s v="Payment Failure"/>
    <s v="CUST45889"/>
    <s v="Resolved"/>
    <d v="2023-12-01T00:00:00"/>
    <d v="1899-12-30T13:59:00"/>
    <s v="18-01-2023"/>
    <d v="1899-12-30T13:59:13"/>
    <s v="-"/>
    <s v="-"/>
    <s v="01-12-2023"/>
    <s v="12"/>
    <s v="2023"/>
    <x v="24"/>
  </r>
  <r>
    <s v="TKT724923"/>
    <x v="19"/>
    <s v="-"/>
    <s v="Billing"/>
    <s v="Payment Failure"/>
    <s v="CUST18256"/>
    <s v="In Progress"/>
    <d v="2024-04-06T00:00:00"/>
    <d v="1899-12-30T20:39:00"/>
    <s v="-"/>
    <s v="-"/>
    <s v="-"/>
    <s v="-"/>
    <s v="06-04-2024"/>
    <s v="04"/>
    <s v="2024"/>
    <x v="24"/>
  </r>
  <r>
    <s v="TKT423075"/>
    <x v="9"/>
    <s v="-"/>
    <s v="Technical"/>
    <s v="Hardware Issue"/>
    <s v="CUST44559"/>
    <s v="In Progress"/>
    <s v="17-08-2024"/>
    <d v="1899-12-30T00:26:25"/>
    <s v="-"/>
    <s v="-"/>
    <s v="-"/>
    <s v="-"/>
    <s v="17-08-2024"/>
    <s v="08"/>
    <s v="2024"/>
    <x v="24"/>
  </r>
  <r>
    <s v="TKT310364"/>
    <x v="0"/>
    <s v="-"/>
    <s v="Service"/>
    <s v="Service Outage"/>
    <s v="CUST77515"/>
    <s v="In Progress"/>
    <s v="16-04-2021"/>
    <d v="1899-12-30T02:56:28"/>
    <s v="-"/>
    <s v="-"/>
    <s v="-"/>
    <s v="-"/>
    <s v="16-04-2021"/>
    <s v="04"/>
    <s v="2021"/>
    <x v="24"/>
  </r>
  <r>
    <s v="TKT699957"/>
    <x v="22"/>
    <s v="-"/>
    <s v="Account"/>
    <s v="Login Issue"/>
    <s v="CUST84177"/>
    <s v="In Progress"/>
    <d v="2023-05-12T00:00:00"/>
    <d v="1899-12-30T17:11:00"/>
    <s v="-"/>
    <s v="-"/>
    <s v="-"/>
    <s v="-"/>
    <s v="12-05-2023"/>
    <s v="05"/>
    <s v="2023"/>
    <x v="24"/>
  </r>
  <r>
    <s v="TKT535821"/>
    <x v="30"/>
    <s v="-"/>
    <s v="Billing"/>
    <s v="Overcharge"/>
    <s v="CUST35145"/>
    <s v="Open"/>
    <s v="18-05-2021"/>
    <d v="1899-12-30T13:58:46"/>
    <s v="-"/>
    <s v="-"/>
    <s v="-"/>
    <s v="-"/>
    <s v="18-05-2021"/>
    <s v="05"/>
    <s v="2021"/>
    <x v="24"/>
  </r>
  <r>
    <s v="TKT260113"/>
    <x v="32"/>
    <s v="18-12-2021 07:05:12"/>
    <s v="Technical"/>
    <s v="Software Bug"/>
    <s v="CUST45921"/>
    <s v="Resolved"/>
    <s v="27-11-2021"/>
    <d v="1899-12-30T07:05:12"/>
    <s v="18-12-2021"/>
    <d v="1899-12-30T07:05:12"/>
    <s v="-"/>
    <s v="-"/>
    <s v="27-11-2021"/>
    <s v="11"/>
    <s v="2021"/>
    <x v="24"/>
  </r>
  <r>
    <s v="TKT784374"/>
    <x v="19"/>
    <s v="-"/>
    <s v="Billing"/>
    <s v="Payment Failure"/>
    <s v="CUST54597"/>
    <s v="In Progress"/>
    <s v="22-06-2023"/>
    <d v="1899-12-30T20:54:01"/>
    <s v="-"/>
    <s v="-"/>
    <s v="-"/>
    <s v="-"/>
    <s v="22-06-2023"/>
    <s v="06"/>
    <s v="2023"/>
    <x v="24"/>
  </r>
  <r>
    <s v="TKT905895"/>
    <x v="12"/>
    <s v="-"/>
    <s v="Billing"/>
    <s v="Refund Request"/>
    <s v="CUST78938"/>
    <s v="Open"/>
    <s v="31-12-2020"/>
    <d v="1899-12-30T12:03:32"/>
    <s v="-"/>
    <s v="-"/>
    <s v="-"/>
    <s v="-"/>
    <s v="31-12-2020"/>
    <s v="12"/>
    <s v="2020"/>
    <x v="24"/>
  </r>
  <r>
    <s v="TKT746719"/>
    <x v="32"/>
    <s v="19-07-2023 12:25:41"/>
    <s v="Technical"/>
    <s v="Software Bug"/>
    <s v="CUST24099"/>
    <s v="Resolved"/>
    <s v="25-06-2023"/>
    <d v="1899-12-30T12:25:41"/>
    <s v="19-07-2023"/>
    <d v="1899-12-30T12:25:41"/>
    <s v="-"/>
    <s v="-"/>
    <s v="25-06-2023"/>
    <s v="06"/>
    <s v="2023"/>
    <x v="24"/>
  </r>
  <r>
    <s v="TKT752191"/>
    <x v="18"/>
    <d v="2021-07-11T11:22:00"/>
    <s v="Account"/>
    <s v="Password Reset"/>
    <s v="CUST84958"/>
    <s v="Resolved"/>
    <d v="2021-05-11T00:00:00"/>
    <d v="1899-12-30T11:22:00"/>
    <d v="2021-07-11T00:00:00"/>
    <d v="1899-12-30T11:22:00"/>
    <s v="-"/>
    <s v="-"/>
    <s v="11-05-2021"/>
    <s v="05"/>
    <s v="2021"/>
    <x v="24"/>
  </r>
  <r>
    <s v="TKT869785"/>
    <x v="32"/>
    <s v="26-08-2024 02:31:39"/>
    <s v="Technical"/>
    <s v="Software Bug"/>
    <s v="CUST16888"/>
    <s v="Resolved"/>
    <d v="2024-11-08T00:00:00"/>
    <d v="1899-12-30T02:31:00"/>
    <s v="26-08-2024"/>
    <d v="1899-12-30T02:31:39"/>
    <s v="-"/>
    <s v="-"/>
    <s v="08-11-2024"/>
    <s v="11"/>
    <s v="2024"/>
    <x v="24"/>
  </r>
  <r>
    <s v="TKT919459"/>
    <x v="15"/>
    <s v="16-01-2022 02:50:14"/>
    <s v="Account"/>
    <s v="Account Suspension"/>
    <s v="CUST94815"/>
    <s v="Resolved"/>
    <d v="2022-01-01T00:00:00"/>
    <d v="1899-12-30T02:50:00"/>
    <s v="16-01-2022"/>
    <d v="1899-12-30T02:50:14"/>
    <s v="-"/>
    <s v="-"/>
    <s v="01-01-2022"/>
    <s v="01"/>
    <s v="2022"/>
    <x v="24"/>
  </r>
  <r>
    <s v="TKT316305"/>
    <x v="1"/>
    <s v="-"/>
    <s v="Billing"/>
    <s v="Refund Request"/>
    <s v="CUST15290"/>
    <s v="Open"/>
    <s v="22-07-2021"/>
    <d v="1899-12-30T23:37:26"/>
    <s v="-"/>
    <s v="-"/>
    <s v="-"/>
    <s v="-"/>
    <s v="22-07-2021"/>
    <s v="07"/>
    <s v="2021"/>
    <x v="24"/>
  </r>
  <r>
    <s v="TKT474790"/>
    <x v="24"/>
    <s v="18-10-2024 10:54:15"/>
    <s v="Service"/>
    <s v="Service Outage"/>
    <s v="CUST86680"/>
    <s v="Resolved"/>
    <d v="2024-05-10T00:00:00"/>
    <d v="1899-12-30T10:54:00"/>
    <s v="18-10-2024"/>
    <d v="1899-12-30T10:54:15"/>
    <s v="-"/>
    <s v="-"/>
    <s v="10-05-2024"/>
    <s v="05"/>
    <s v="2024"/>
    <x v="24"/>
  </r>
  <r>
    <s v="TKT639231"/>
    <x v="34"/>
    <s v="29-12-2021 11:55:09"/>
    <s v="Technical"/>
    <s v="Hardware Issue"/>
    <s v="CUST75392"/>
    <s v="Resolved"/>
    <s v="13-12-2021"/>
    <d v="1899-12-30T11:55:09"/>
    <s v="29-12-2021"/>
    <d v="1899-12-30T11:55:09"/>
    <s v="-"/>
    <s v="-"/>
    <s v="13-12-2021"/>
    <s v="12"/>
    <s v="2021"/>
    <x v="24"/>
  </r>
  <r>
    <s v="TKT772381"/>
    <x v="35"/>
    <d v="2020-08-05T10:25:00"/>
    <s v="Service"/>
    <s v="Service Upgrade"/>
    <s v="CUST90422"/>
    <s v="Resolved"/>
    <s v="14-04-2020"/>
    <d v="1899-12-30T10:25:42"/>
    <d v="2020-08-05T00:00:00"/>
    <d v="1899-12-30T10:25:00"/>
    <s v="-"/>
    <s v="-"/>
    <s v="14-04-2020"/>
    <s v="04"/>
    <s v="2020"/>
    <x v="24"/>
  </r>
  <r>
    <s v="TKT444388"/>
    <x v="34"/>
    <s v="25-11-2023 02:30:16"/>
    <s v="Technical"/>
    <s v="Hardware Issue"/>
    <s v="CUST32623"/>
    <s v="Resolved"/>
    <s v="28-10-2023"/>
    <d v="1899-12-30T02:30:16"/>
    <s v="25-11-2023"/>
    <d v="1899-12-30T02:30:16"/>
    <s v="-"/>
    <s v="-"/>
    <s v="28-10-2023"/>
    <s v="10"/>
    <s v="2023"/>
    <x v="24"/>
  </r>
  <r>
    <s v="TKT223373"/>
    <x v="18"/>
    <s v="-"/>
    <s v="Account"/>
    <s v="Password Reset"/>
    <s v="CUST72085"/>
    <s v="In Progress"/>
    <d v="2020-01-08T00:00:00"/>
    <d v="1899-12-30T21:13:00"/>
    <s v="-"/>
    <s v="-"/>
    <s v="-"/>
    <s v="-"/>
    <s v="08-01-2020"/>
    <s v="01"/>
    <s v="2020"/>
    <x v="24"/>
  </r>
  <r>
    <s v="TKT142018"/>
    <x v="10"/>
    <s v="-"/>
    <s v="Account"/>
    <s v="Password Reset"/>
    <s v="CUST12464"/>
    <s v="Open"/>
    <s v="13-08-2021"/>
    <d v="1899-12-30T17:41:17"/>
    <s v="-"/>
    <s v="-"/>
    <s v="-"/>
    <s v="-"/>
    <s v="13-08-2021"/>
    <s v="08"/>
    <s v="2021"/>
    <x v="24"/>
  </r>
  <r>
    <s v="TKT610391"/>
    <x v="25"/>
    <d v="2024-08-01T17:45:00"/>
    <s v="Service"/>
    <s v="Slow Service"/>
    <s v="CUST91348"/>
    <s v="Resolved"/>
    <d v="2023-09-12T00:00:00"/>
    <d v="1899-12-30T17:45:00"/>
    <d v="2024-08-01T00:00:00"/>
    <d v="1899-12-30T17:45:00"/>
    <s v="-"/>
    <s v="-"/>
    <s v="12-09-2023"/>
    <s v="09"/>
    <s v="2023"/>
    <x v="24"/>
  </r>
  <r>
    <s v="TKT335724"/>
    <x v="34"/>
    <s v="-"/>
    <s v="Technical"/>
    <s v="Hardware Issue"/>
    <s v="CUST58607"/>
    <s v="Open"/>
    <d v="2023-10-12T00:00:00"/>
    <d v="1899-12-30T22:44:00"/>
    <s v="-"/>
    <s v="-"/>
    <s v="-"/>
    <s v="-"/>
    <s v="12-10-2023"/>
    <s v="10"/>
    <s v="2023"/>
    <x v="24"/>
  </r>
  <r>
    <s v="TKT630321"/>
    <x v="1"/>
    <s v="-"/>
    <s v="Billing"/>
    <s v="Refund Request"/>
    <s v="CUST18870"/>
    <s v="Open"/>
    <s v="29-11-2020"/>
    <d v="1899-12-30T19:40:12"/>
    <s v="-"/>
    <s v="-"/>
    <s v="-"/>
    <s v="-"/>
    <s v="29-11-2020"/>
    <s v="11"/>
    <s v="2020"/>
    <x v="24"/>
  </r>
  <r>
    <s v="TKT657458"/>
    <x v="25"/>
    <s v="-"/>
    <s v="Service"/>
    <s v="Slow Service"/>
    <s v="CUST85166"/>
    <s v="Open"/>
    <s v="16-02-2021"/>
    <d v="1899-12-30T14:53:02"/>
    <s v="-"/>
    <s v="-"/>
    <s v="-"/>
    <s v="-"/>
    <s v="16-02-2021"/>
    <s v="02"/>
    <s v="2021"/>
    <x v="24"/>
  </r>
  <r>
    <s v="TKT130072"/>
    <x v="16"/>
    <s v="-"/>
    <s v="Account"/>
    <s v="Login Issue"/>
    <s v="CUST97105"/>
    <s v="In Progress"/>
    <s v="23-05-2023"/>
    <d v="1899-12-30T20:14:05"/>
    <s v="-"/>
    <s v="-"/>
    <s v="-"/>
    <s v="-"/>
    <s v="23-05-2023"/>
    <s v="05"/>
    <s v="2023"/>
    <x v="24"/>
  </r>
  <r>
    <s v="TKT974257"/>
    <x v="9"/>
    <s v="-"/>
    <s v="Technical"/>
    <s v="Hardware Issue"/>
    <s v="CUST21227"/>
    <s v="In Progress"/>
    <d v="2023-10-07T00:00:00"/>
    <d v="1899-12-30T20:26:00"/>
    <s v="-"/>
    <s v="-"/>
    <s v="-"/>
    <s v="-"/>
    <s v="07-10-2023"/>
    <s v="10"/>
    <s v="2023"/>
    <x v="24"/>
  </r>
  <r>
    <s v="TKT591567"/>
    <x v="17"/>
    <s v="23-02-2020 10:53:07"/>
    <s v="Service"/>
    <s v="Slow Service"/>
    <s v="CUST70461"/>
    <s v="Resolved"/>
    <d v="2020-04-02T00:00:00"/>
    <d v="1899-12-30T10:53:00"/>
    <s v="23-02-2020"/>
    <d v="1899-12-30T10:53:07"/>
    <s v="-"/>
    <s v="-"/>
    <s v="02-04-2020"/>
    <s v="04"/>
    <s v="2020"/>
    <x v="24"/>
  </r>
  <r>
    <s v="TKT836650"/>
    <x v="2"/>
    <s v="-"/>
    <s v="Billing"/>
    <s v="Overcharge"/>
    <s v="CUST66150"/>
    <s v="Open"/>
    <s v="26-08-2024"/>
    <d v="1899-12-30T00:20:52"/>
    <s v="-"/>
    <s v="-"/>
    <s v="-"/>
    <s v="-"/>
    <s v="26-08-2024"/>
    <s v="08"/>
    <s v="2024"/>
    <x v="24"/>
  </r>
  <r>
    <s v="TKT779593"/>
    <x v="21"/>
    <s v="-"/>
    <s v="Technical"/>
    <s v="Network Problem"/>
    <s v="CUST91026"/>
    <s v="In Progress"/>
    <d v="2020-01-01T00:00:00"/>
    <d v="1899-12-30T11:33:00"/>
    <s v="-"/>
    <s v="-"/>
    <s v="-"/>
    <s v="-"/>
    <s v="01-01-2020"/>
    <s v="01"/>
    <s v="2020"/>
    <x v="24"/>
  </r>
  <r>
    <s v="TKT893261"/>
    <x v="30"/>
    <s v="-"/>
    <s v="Billing"/>
    <s v="Overcharge"/>
    <s v="CUST33342"/>
    <s v="In Progress"/>
    <d v="2023-06-06T00:00:00"/>
    <d v="1899-12-30T04:07:00"/>
    <s v="-"/>
    <s v="-"/>
    <s v="-"/>
    <s v="-"/>
    <s v="06-06-2023"/>
    <s v="06"/>
    <s v="2023"/>
    <x v="24"/>
  </r>
  <r>
    <s v="TKT557211"/>
    <x v="3"/>
    <d v="2023-01-01T20:46:00"/>
    <s v="Account"/>
    <s v="Account Suspension"/>
    <s v="CUST56919"/>
    <s v="Resolved"/>
    <d v="2022-06-12T00:00:00"/>
    <d v="1899-12-30T20:46:00"/>
    <d v="2023-01-01T00:00:00"/>
    <d v="1899-12-30T20:46:00"/>
    <s v="-"/>
    <s v="-"/>
    <s v="12-06-2022"/>
    <s v="06"/>
    <s v="2022"/>
    <x v="24"/>
  </r>
  <r>
    <s v="TKT418375"/>
    <x v="10"/>
    <s v="-"/>
    <s v="Account"/>
    <s v="Password Reset"/>
    <s v="CUST59216"/>
    <s v="Open"/>
    <d v="2021-12-12T00:00:00"/>
    <d v="1899-12-30T21:12:00"/>
    <s v="-"/>
    <s v="-"/>
    <s v="-"/>
    <s v="-"/>
    <s v="12-12-2021"/>
    <s v="12"/>
    <s v="2021"/>
    <x v="24"/>
  </r>
  <r>
    <s v="TKT568696"/>
    <x v="22"/>
    <s v="-"/>
    <s v="Account"/>
    <s v="Login Issue"/>
    <s v="CUST29192"/>
    <s v="In Progress"/>
    <s v="15-09-2020"/>
    <d v="1899-12-30T01:16:16"/>
    <s v="-"/>
    <s v="-"/>
    <s v="-"/>
    <s v="-"/>
    <s v="15-09-2020"/>
    <s v="09"/>
    <s v="2020"/>
    <x v="24"/>
  </r>
  <r>
    <s v="TKT432813"/>
    <x v="9"/>
    <s v="-"/>
    <s v="Technical"/>
    <s v="Hardware Issue"/>
    <s v="CUST14022"/>
    <s v="In Progress"/>
    <d v="2022-01-04T00:00:00"/>
    <d v="1899-12-30T16:02:00"/>
    <s v="-"/>
    <s v="-"/>
    <s v="-"/>
    <s v="-"/>
    <s v="04-01-2022"/>
    <s v="01"/>
    <s v="2022"/>
    <x v="24"/>
  </r>
  <r>
    <s v="TKT143388"/>
    <x v="25"/>
    <s v="24-04-2024 15:56:28"/>
    <s v="Service"/>
    <s v="Slow Service"/>
    <s v="CUST60128"/>
    <s v="Resolved"/>
    <s v="25-03-2024"/>
    <d v="1899-12-30T15:56:28"/>
    <s v="24-04-2024"/>
    <d v="1899-12-30T15:56:28"/>
    <s v="-"/>
    <s v="-"/>
    <s v="25-03-2024"/>
    <s v="03"/>
    <s v="2024"/>
    <x v="24"/>
  </r>
  <r>
    <s v="TKT240741"/>
    <x v="25"/>
    <s v="20-11-2024 19:28:14"/>
    <s v="Service"/>
    <s v="Slow Service"/>
    <s v="CUST97237"/>
    <s v="Resolved"/>
    <d v="2024-02-11T00:00:00"/>
    <d v="1899-12-30T19:28:00"/>
    <s v="20-11-2024"/>
    <d v="1899-12-30T19:28:14"/>
    <s v="-"/>
    <s v="-"/>
    <s v="11-02-2024"/>
    <s v="02"/>
    <s v="2024"/>
    <x v="24"/>
  </r>
  <r>
    <s v="TKT595370"/>
    <x v="22"/>
    <s v="-"/>
    <s v="Account"/>
    <s v="Login Issue"/>
    <s v="CUST80973"/>
    <s v="In Progress"/>
    <s v="26-11-2022"/>
    <d v="1899-12-30T19:02:50"/>
    <s v="-"/>
    <s v="-"/>
    <s v="-"/>
    <s v="-"/>
    <s v="26-11-2022"/>
    <s v="11"/>
    <s v="2022"/>
    <x v="24"/>
  </r>
  <r>
    <s v="TKT262735"/>
    <x v="34"/>
    <s v="-"/>
    <s v="Technical"/>
    <s v="Hardware Issue"/>
    <s v="CUST16795"/>
    <s v="Open"/>
    <s v="21-01-2024"/>
    <d v="1899-12-30T12:22:29"/>
    <s v="-"/>
    <s v="-"/>
    <s v="-"/>
    <s v="-"/>
    <s v="21-01-2024"/>
    <s v="01"/>
    <s v="2024"/>
    <x v="24"/>
  </r>
  <r>
    <s v="TKT829855"/>
    <x v="5"/>
    <s v="-"/>
    <s v="Technical"/>
    <s v="Hardware Issue"/>
    <s v="CUST16436"/>
    <s v="Open"/>
    <s v="25-06-2024"/>
    <d v="1899-12-30T20:21:50"/>
    <s v="-"/>
    <s v="-"/>
    <s v="-"/>
    <s v="-"/>
    <s v="25-06-2024"/>
    <s v="06"/>
    <s v="2024"/>
    <x v="24"/>
  </r>
  <r>
    <s v="TKT134994"/>
    <x v="28"/>
    <s v="20-10-2023 19:01:52"/>
    <s v="Billing"/>
    <s v="Payment Failure"/>
    <s v="CUST25235"/>
    <s v="Resolved"/>
    <d v="2023-04-10T00:00:00"/>
    <d v="1899-12-30T19:01:00"/>
    <s v="20-10-2023"/>
    <d v="1899-12-30T19:01:52"/>
    <s v="-"/>
    <s v="-"/>
    <s v="10-04-2023"/>
    <s v="04"/>
    <s v="2023"/>
    <x v="24"/>
  </r>
  <r>
    <s v="TKT835925"/>
    <x v="13"/>
    <s v="-"/>
    <s v="Account"/>
    <s v="Account Suspension"/>
    <s v="CUST61107"/>
    <s v="In Progress"/>
    <d v="2023-04-04T00:00:00"/>
    <d v="1899-12-30T15:24:00"/>
    <s v="-"/>
    <s v="-"/>
    <s v="-"/>
    <s v="-"/>
    <s v="04-04-2023"/>
    <s v="04"/>
    <s v="2023"/>
    <x v="24"/>
  </r>
  <r>
    <s v="TKT608378"/>
    <x v="22"/>
    <d v="2022-06-03T02:51:00"/>
    <s v="Account"/>
    <s v="Login Issue"/>
    <s v="CUST77549"/>
    <s v="Resolved"/>
    <d v="2022-12-02T00:00:00"/>
    <d v="1899-12-30T02:51:00"/>
    <d v="2022-06-03T00:00:00"/>
    <d v="1899-12-30T02:51:00"/>
    <s v="-"/>
    <s v="-"/>
    <s v="02-12-2022"/>
    <s v="12"/>
    <s v="2022"/>
    <x v="24"/>
  </r>
  <r>
    <s v="TKT836468"/>
    <x v="12"/>
    <s v="-"/>
    <s v="Billing"/>
    <s v="Refund Request"/>
    <s v="CUST49669"/>
    <s v="In Progress"/>
    <s v="20-10-2022"/>
    <d v="1899-12-30T21:20:23"/>
    <s v="-"/>
    <s v="-"/>
    <s v="-"/>
    <s v="-"/>
    <s v="20-10-2022"/>
    <s v="10"/>
    <s v="2022"/>
    <x v="24"/>
  </r>
  <r>
    <s v="TKT720646"/>
    <x v="24"/>
    <d v="2020-01-05T16:56:00"/>
    <s v="Service"/>
    <s v="Service Outage"/>
    <s v="CUST73452"/>
    <s v="Resolved"/>
    <d v="2020-12-04T00:00:00"/>
    <d v="1899-12-30T16:56:00"/>
    <d v="2020-01-05T00:00:00"/>
    <d v="1899-12-30T16:56:00"/>
    <s v="-"/>
    <s v="-"/>
    <s v="04-12-2020"/>
    <s v="12"/>
    <s v="2020"/>
    <x v="24"/>
  </r>
  <r>
    <s v="TKT624634"/>
    <x v="17"/>
    <s v="-"/>
    <s v="Service"/>
    <s v="Slow Service"/>
    <s v="CUST97720"/>
    <s v="In Progress"/>
    <s v="31-05-2024"/>
    <d v="1899-12-30T00:09:29"/>
    <s v="-"/>
    <s v="-"/>
    <s v="-"/>
    <s v="-"/>
    <s v="31-05-2024"/>
    <s v="05"/>
    <s v="2024"/>
    <x v="24"/>
  </r>
  <r>
    <s v="TKT915968"/>
    <x v="35"/>
    <s v="-"/>
    <s v="Service"/>
    <s v="Service Upgrade"/>
    <s v="CUST75796"/>
    <s v="In Progress"/>
    <d v="2023-11-08T00:00:00"/>
    <d v="1899-12-30T18:37:00"/>
    <s v="-"/>
    <s v="-"/>
    <s v="-"/>
    <s v="-"/>
    <s v="08-11-2023"/>
    <s v="11"/>
    <s v="2023"/>
    <x v="24"/>
  </r>
  <r>
    <s v="TKT336880"/>
    <x v="2"/>
    <s v="23-05-2023 15:50:21"/>
    <s v="Billing"/>
    <s v="Overcharge"/>
    <s v="CUST65193"/>
    <s v="Resolved"/>
    <d v="2023-06-05T00:00:00"/>
    <d v="1899-12-30T15:50:00"/>
    <s v="23-05-2023"/>
    <d v="1899-12-30T15:50:21"/>
    <s v="-"/>
    <s v="-"/>
    <s v="05-06-2023"/>
    <s v="06"/>
    <s v="2023"/>
    <x v="24"/>
  </r>
  <r>
    <s v="TKT350109"/>
    <x v="0"/>
    <s v="-"/>
    <s v="Service"/>
    <s v="Service Outage"/>
    <s v="CUST69166"/>
    <s v="In Progress"/>
    <s v="30-09-2024"/>
    <d v="1899-12-30T13:50:54"/>
    <s v="-"/>
    <s v="-"/>
    <s v="-"/>
    <s v="-"/>
    <s v="30-09-2024"/>
    <s v="09"/>
    <s v="2024"/>
    <x v="24"/>
  </r>
  <r>
    <s v="TKT521564"/>
    <x v="32"/>
    <s v="-"/>
    <s v="Technical"/>
    <s v="Software Bug"/>
    <s v="CUST99666"/>
    <s v="In Progress"/>
    <s v="29-02-2024"/>
    <d v="1899-12-30T22:51:22"/>
    <s v="-"/>
    <s v="-"/>
    <s v="-"/>
    <s v="-"/>
    <s v="29-02-2024"/>
    <s v="02"/>
    <s v="2024"/>
    <x v="24"/>
  </r>
  <r>
    <s v="TKT363225"/>
    <x v="32"/>
    <d v="2021-07-09T12:01:00"/>
    <s v="Technical"/>
    <s v="Software Bug"/>
    <s v="CUST16136"/>
    <s v="Resolved"/>
    <s v="19-08-2021"/>
    <d v="1899-12-30T12:01:23"/>
    <d v="2021-07-09T00:00:00"/>
    <d v="1899-12-30T12:01:00"/>
    <s v="-"/>
    <s v="-"/>
    <s v="19-08-2021"/>
    <s v="08"/>
    <s v="2021"/>
    <x v="24"/>
  </r>
  <r>
    <s v="TKT875685"/>
    <x v="15"/>
    <d v="2020-11-06T02:47:00"/>
    <s v="Account"/>
    <s v="Account Suspension"/>
    <s v="CUST14192"/>
    <s v="Resolved"/>
    <d v="2020-10-06T00:00:00"/>
    <d v="1899-12-30T02:47:00"/>
    <d v="2020-11-06T00:00:00"/>
    <d v="1899-12-30T02:47:00"/>
    <s v="-"/>
    <s v="-"/>
    <s v="06-10-2020"/>
    <s v="10"/>
    <s v="2020"/>
    <x v="24"/>
  </r>
  <r>
    <s v="TKT140960"/>
    <x v="16"/>
    <d v="2021-11-10T04:03:00"/>
    <s v="Account"/>
    <s v="Login Issue"/>
    <s v="CUST48720"/>
    <s v="Resolved"/>
    <s v="23-09-2021"/>
    <d v="1899-12-30T04:03:56"/>
    <d v="2021-11-10T00:00:00"/>
    <d v="1899-12-30T04:03:00"/>
    <s v="-"/>
    <s v="-"/>
    <s v="23-09-2021"/>
    <s v="09"/>
    <s v="2021"/>
    <x v="24"/>
  </r>
  <r>
    <s v="TKT128934"/>
    <x v="25"/>
    <s v="-"/>
    <s v="Service"/>
    <s v="Slow Service"/>
    <s v="CUST90050"/>
    <s v="In Progress"/>
    <s v="16-05-2022"/>
    <d v="1899-12-30T23:59:12"/>
    <s v="-"/>
    <s v="-"/>
    <s v="-"/>
    <s v="-"/>
    <s v="16-05-2022"/>
    <s v="05"/>
    <s v="2022"/>
    <x v="24"/>
  </r>
  <r>
    <s v="TKT834893"/>
    <x v="3"/>
    <s v="-"/>
    <s v="Account"/>
    <s v="Account Suspension"/>
    <s v="CUST27893"/>
    <s v="In Progress"/>
    <s v="13-05-2022"/>
    <d v="1899-12-30T05:47:39"/>
    <s v="-"/>
    <s v="-"/>
    <s v="-"/>
    <s v="-"/>
    <s v="13-05-2022"/>
    <s v="05"/>
    <s v="2022"/>
    <x v="24"/>
  </r>
  <r>
    <s v="TKT794600"/>
    <x v="11"/>
    <s v="-"/>
    <s v="Billing"/>
    <s v="Overcharge"/>
    <s v="CUST83993"/>
    <s v="Open"/>
    <d v="2022-10-08T00:00:00"/>
    <d v="1899-12-30T15:58:00"/>
    <s v="-"/>
    <s v="-"/>
    <s v="-"/>
    <s v="-"/>
    <s v="08-10-2022"/>
    <s v="10"/>
    <s v="2022"/>
    <x v="24"/>
  </r>
  <r>
    <s v="TKT980603"/>
    <x v="29"/>
    <s v="-"/>
    <s v="Service"/>
    <s v="Service Upgrade"/>
    <s v="CUST19729"/>
    <s v="Open"/>
    <s v="27-02-2024"/>
    <d v="1899-12-30T11:20:40"/>
    <s v="-"/>
    <s v="-"/>
    <s v="-"/>
    <s v="-"/>
    <s v="27-02-2024"/>
    <s v="02"/>
    <s v="2024"/>
    <x v="24"/>
  </r>
  <r>
    <s v="TKT695302"/>
    <x v="9"/>
    <s v="19-08-2022 12:50:44"/>
    <s v="Technical"/>
    <s v="Hardware Issue"/>
    <s v="CUST95470"/>
    <s v="Resolved"/>
    <d v="2022-04-08T00:00:00"/>
    <d v="1899-12-30T12:50:00"/>
    <s v="19-08-2022"/>
    <d v="1899-12-30T12:50:44"/>
    <s v="-"/>
    <s v="-"/>
    <s v="08-04-2022"/>
    <s v="04"/>
    <s v="2022"/>
    <x v="24"/>
  </r>
  <r>
    <s v="TKT985180"/>
    <x v="33"/>
    <s v="23-09-2024 23:24:55"/>
    <s v="Technical"/>
    <s v="Network Problem"/>
    <s v="CUST24013"/>
    <s v="Resolved"/>
    <d v="2024-12-09T00:00:00"/>
    <d v="1899-12-30T23:24:00"/>
    <s v="23-09-2024"/>
    <d v="1899-12-30T23:24:55"/>
    <s v="-"/>
    <s v="-"/>
    <s v="09-12-2024"/>
    <s v="12"/>
    <s v="2024"/>
    <x v="24"/>
  </r>
  <r>
    <s v="TKT185803"/>
    <x v="16"/>
    <s v="-"/>
    <s v="Account"/>
    <s v="Login Issue"/>
    <s v="CUST74747"/>
    <s v="In Progress"/>
    <d v="2020-09-06T00:00:00"/>
    <d v="1899-12-30T14:03:00"/>
    <s v="-"/>
    <s v="-"/>
    <s v="-"/>
    <s v="-"/>
    <s v="06-09-2020"/>
    <s v="09"/>
    <s v="2020"/>
    <x v="24"/>
  </r>
  <r>
    <s v="TKT248331"/>
    <x v="6"/>
    <s v="-"/>
    <s v="Service"/>
    <s v="Service Outage"/>
    <s v="CUST18173"/>
    <s v="In Progress"/>
    <s v="16-02-2021"/>
    <d v="1899-12-30T21:00:42"/>
    <s v="-"/>
    <s v="-"/>
    <s v="-"/>
    <s v="-"/>
    <s v="16-02-2021"/>
    <s v="02"/>
    <s v="2021"/>
    <x v="24"/>
  </r>
  <r>
    <s v="TKT283302"/>
    <x v="21"/>
    <d v="2024-09-02T06:45:00"/>
    <s v="Technical"/>
    <s v="Network Problem"/>
    <s v="CUST98623"/>
    <s v="Resolved"/>
    <s v="22-01-2024"/>
    <d v="1899-12-30T06:45:06"/>
    <d v="2024-09-02T00:00:00"/>
    <d v="1899-12-30T06:45:00"/>
    <s v="-"/>
    <s v="-"/>
    <s v="22-01-2024"/>
    <s v="01"/>
    <s v="2024"/>
    <x v="24"/>
  </r>
  <r>
    <s v="TKT998021"/>
    <x v="30"/>
    <s v="-"/>
    <s v="Billing"/>
    <s v="Overcharge"/>
    <s v="CUST70697"/>
    <s v="In Progress"/>
    <d v="2023-11-08T00:00:00"/>
    <d v="1899-12-30T04:25:00"/>
    <s v="-"/>
    <s v="-"/>
    <s v="-"/>
    <s v="-"/>
    <s v="08-11-2023"/>
    <s v="11"/>
    <s v="2023"/>
    <x v="24"/>
  </r>
  <r>
    <s v="TKT739603"/>
    <x v="29"/>
    <s v="26-02-2023 14:09:12"/>
    <s v="Service"/>
    <s v="Service Upgrade"/>
    <s v="CUST21285"/>
    <s v="Resolved"/>
    <s v="22-02-2023"/>
    <d v="1899-12-30T14:09:12"/>
    <s v="26-02-2023"/>
    <d v="1899-12-30T14:09:12"/>
    <s v="-"/>
    <s v="-"/>
    <s v="22-02-2023"/>
    <s v="02"/>
    <s v="2023"/>
    <x v="24"/>
  </r>
  <r>
    <s v="TKT666991"/>
    <x v="18"/>
    <d v="2022-07-07T10:00:00"/>
    <s v="Account"/>
    <s v="Password Reset"/>
    <s v="CUST58625"/>
    <s v="Resolved"/>
    <s v="22-06-2022"/>
    <d v="1899-12-30T10:00:36"/>
    <d v="2022-07-07T00:00:00"/>
    <d v="1899-12-30T10:00:00"/>
    <s v="-"/>
    <s v="-"/>
    <s v="22-06-2022"/>
    <s v="06"/>
    <s v="2022"/>
    <x v="24"/>
  </r>
  <r>
    <s v="TKT232364"/>
    <x v="33"/>
    <s v="-"/>
    <s v="Technical"/>
    <s v="Network Problem"/>
    <s v="CUST59045"/>
    <s v="Open"/>
    <s v="28-03-2020"/>
    <d v="1899-12-30T20:33:06"/>
    <s v="-"/>
    <s v="-"/>
    <s v="-"/>
    <s v="-"/>
    <s v="28-03-2020"/>
    <s v="03"/>
    <s v="2020"/>
    <x v="24"/>
  </r>
  <r>
    <s v="TKT220108"/>
    <x v="30"/>
    <s v="-"/>
    <s v="Billing"/>
    <s v="Overcharge"/>
    <s v="CUST33491"/>
    <s v="Open"/>
    <s v="16-06-2020"/>
    <d v="1899-12-30T17:58:27"/>
    <s v="-"/>
    <s v="-"/>
    <s v="-"/>
    <s v="-"/>
    <s v="16-06-2020"/>
    <s v="06"/>
    <s v="2020"/>
    <x v="24"/>
  </r>
  <r>
    <s v="TKT184117"/>
    <x v="17"/>
    <s v="21-10-2023 20:01:08"/>
    <s v="Service"/>
    <s v="Slow Service"/>
    <s v="CUST60419"/>
    <s v="Resolved"/>
    <s v="23-09-2023"/>
    <d v="1899-12-30T20:01:08"/>
    <s v="21-10-2023"/>
    <d v="1899-12-30T20:01:08"/>
    <s v="-"/>
    <s v="-"/>
    <s v="23-09-2023"/>
    <s v="09"/>
    <s v="2023"/>
    <x v="24"/>
  </r>
  <r>
    <s v="TKT650664"/>
    <x v="6"/>
    <s v="-"/>
    <s v="Service"/>
    <s v="Service Outage"/>
    <s v="CUST35385"/>
    <s v="Open"/>
    <s v="28-12-2022"/>
    <d v="1899-12-30T08:19:26"/>
    <s v="-"/>
    <s v="-"/>
    <s v="-"/>
    <s v="-"/>
    <s v="28-12-2022"/>
    <s v="12"/>
    <s v="2022"/>
    <x v="24"/>
  </r>
  <r>
    <s v="TKT766660"/>
    <x v="10"/>
    <s v="-"/>
    <s v="Account"/>
    <s v="Password Reset"/>
    <s v="CUST66725"/>
    <s v="In Progress"/>
    <d v="2024-11-07T00:00:00"/>
    <d v="1899-12-30T14:59:00"/>
    <s v="-"/>
    <s v="-"/>
    <s v="-"/>
    <s v="-"/>
    <s v="07-11-2024"/>
    <s v="11"/>
    <s v="2024"/>
    <x v="24"/>
  </r>
  <r>
    <s v="TKT971439"/>
    <x v="8"/>
    <s v="25-07-2022 00:48:03"/>
    <s v="Technical"/>
    <s v="Network Problem"/>
    <s v="CUST65478"/>
    <s v="Resolved"/>
    <s v="27-06-2022"/>
    <d v="1899-12-30T00:48:03"/>
    <s v="25-07-2022"/>
    <d v="1899-12-30T00:48:03"/>
    <s v="-"/>
    <s v="-"/>
    <s v="27-06-2022"/>
    <s v="06"/>
    <s v="2022"/>
    <x v="24"/>
  </r>
  <r>
    <s v="TKT245100"/>
    <x v="32"/>
    <s v="-"/>
    <s v="Technical"/>
    <s v="Software Bug"/>
    <s v="CUST24773"/>
    <s v="Open"/>
    <s v="16-09-2021"/>
    <d v="1899-12-30T15:43:32"/>
    <s v="-"/>
    <s v="-"/>
    <s v="-"/>
    <s v="-"/>
    <s v="16-09-2021"/>
    <s v="09"/>
    <s v="2021"/>
    <x v="24"/>
  </r>
  <r>
    <s v="TKT181054"/>
    <x v="13"/>
    <s v="14-04-2023 21:05:24"/>
    <s v="Account"/>
    <s v="Account Suspension"/>
    <s v="CUST14961"/>
    <s v="Resolved"/>
    <d v="2023-10-04T00:00:00"/>
    <d v="1899-12-30T21:05:00"/>
    <s v="14-04-2023"/>
    <d v="1899-12-30T21:05:24"/>
    <s v="-"/>
    <s v="-"/>
    <s v="04-10-2023"/>
    <s v="10"/>
    <s v="2023"/>
    <x v="24"/>
  </r>
  <r>
    <s v="TKT248681"/>
    <x v="9"/>
    <s v="-"/>
    <s v="Technical"/>
    <s v="Hardware Issue"/>
    <s v="CUST46045"/>
    <s v="In Progress"/>
    <s v="22-06-2023"/>
    <d v="1899-12-30T09:06:43"/>
    <s v="-"/>
    <s v="-"/>
    <s v="-"/>
    <s v="-"/>
    <s v="22-06-2023"/>
    <s v="06"/>
    <s v="2023"/>
    <x v="24"/>
  </r>
  <r>
    <s v="TKT650329"/>
    <x v="30"/>
    <s v="-"/>
    <s v="Billing"/>
    <s v="Overcharge"/>
    <s v="CUST42898"/>
    <s v="In Progress"/>
    <s v="28-11-2020"/>
    <d v="1899-12-30T02:59:11"/>
    <s v="-"/>
    <s v="-"/>
    <s v="-"/>
    <s v="-"/>
    <s v="28-11-2020"/>
    <s v="11"/>
    <s v="2020"/>
    <x v="24"/>
  </r>
  <r>
    <s v="TKT198036"/>
    <x v="13"/>
    <d v="2024-04-12T10:42:00"/>
    <s v="Account"/>
    <s v="Account Suspension"/>
    <s v="CUST51338"/>
    <s v="Resolved"/>
    <d v="2024-09-11T00:00:00"/>
    <d v="1899-12-30T10:42:00"/>
    <d v="2024-04-12T00:00:00"/>
    <d v="1899-12-30T10:42:00"/>
    <s v="-"/>
    <s v="-"/>
    <s v="11-09-2024"/>
    <s v="09"/>
    <s v="2024"/>
    <x v="24"/>
  </r>
  <r>
    <s v="TKT590710"/>
    <x v="13"/>
    <s v="-"/>
    <s v="Account"/>
    <s v="Account Suspension"/>
    <s v="CUST77473"/>
    <s v="In Progress"/>
    <s v="30-09-2021"/>
    <d v="1899-12-30T17:03:10"/>
    <s v="-"/>
    <s v="-"/>
    <s v="-"/>
    <s v="-"/>
    <s v="30-09-2021"/>
    <s v="09"/>
    <s v="2021"/>
    <x v="24"/>
  </r>
  <r>
    <s v="TKT690226"/>
    <x v="18"/>
    <s v="-"/>
    <s v="Account"/>
    <s v="Password Reset"/>
    <s v="CUST38970"/>
    <s v="In Progress"/>
    <d v="2023-04-01T00:00:00"/>
    <d v="1899-12-30T23:57:00"/>
    <s v="-"/>
    <s v="-"/>
    <s v="-"/>
    <s v="-"/>
    <s v="01-04-2023"/>
    <s v="04"/>
    <s v="2023"/>
    <x v="24"/>
  </r>
  <r>
    <s v="TKT426843"/>
    <x v="3"/>
    <s v="30-09-2022 01:09:07"/>
    <s v="Account"/>
    <s v="Account Suspension"/>
    <s v="CUST94114"/>
    <s v="Resolved"/>
    <s v="19-09-2022"/>
    <d v="1899-12-30T01:09:07"/>
    <s v="30-09-2022"/>
    <d v="1899-12-30T01:09:07"/>
    <s v="-"/>
    <s v="-"/>
    <s v="19-09-2022"/>
    <s v="09"/>
    <s v="2022"/>
    <x v="24"/>
  </r>
  <r>
    <s v="TKT935855"/>
    <x v="4"/>
    <d v="2022-01-10T03:11:00"/>
    <s v="Account"/>
    <s v="Password Reset"/>
    <s v="CUST13503"/>
    <s v="Resolved"/>
    <s v="28-09-2022"/>
    <d v="1899-12-30T03:11:08"/>
    <d v="2022-01-10T00:00:00"/>
    <d v="1899-12-30T03:11:00"/>
    <s v="-"/>
    <s v="-"/>
    <s v="28-09-2022"/>
    <s v="09"/>
    <s v="2022"/>
    <x v="24"/>
  </r>
  <r>
    <s v="TKT270207"/>
    <x v="34"/>
    <s v="-"/>
    <s v="Technical"/>
    <s v="Hardware Issue"/>
    <s v="CUST26483"/>
    <s v="In Progress"/>
    <s v="18-11-2024"/>
    <d v="1899-12-30T01:33:58"/>
    <s v="-"/>
    <s v="-"/>
    <s v="-"/>
    <s v="-"/>
    <s v="18-11-2024"/>
    <s v="11"/>
    <s v="2024"/>
    <x v="24"/>
  </r>
  <r>
    <s v="TKT647506"/>
    <x v="16"/>
    <s v="-"/>
    <s v="Account"/>
    <s v="Login Issue"/>
    <s v="CUST17705"/>
    <s v="Open"/>
    <d v="2020-02-07T00:00:00"/>
    <d v="1899-12-30T23:15:00"/>
    <s v="-"/>
    <s v="-"/>
    <s v="-"/>
    <s v="-"/>
    <s v="07-02-2020"/>
    <s v="02"/>
    <s v="2020"/>
    <x v="24"/>
  </r>
  <r>
    <s v="TKT553863"/>
    <x v="20"/>
    <d v="2022-03-12T02:53:00"/>
    <s v="Billing"/>
    <s v="Payment Failure"/>
    <s v="CUST54522"/>
    <s v="Resolved"/>
    <s v="16-11-2022"/>
    <d v="1899-12-30T02:53:19"/>
    <d v="2022-03-12T00:00:00"/>
    <d v="1899-12-30T02:53:00"/>
    <s v="-"/>
    <s v="-"/>
    <s v="16-11-2022"/>
    <s v="11"/>
    <s v="2022"/>
    <x v="24"/>
  </r>
  <r>
    <s v="TKT378785"/>
    <x v="27"/>
    <s v="-"/>
    <s v="Account"/>
    <s v="Login Issue"/>
    <s v="CUST42178"/>
    <s v="In Progress"/>
    <s v="19-08-2021"/>
    <d v="1899-12-30T13:48:22"/>
    <s v="-"/>
    <s v="-"/>
    <s v="-"/>
    <s v="-"/>
    <s v="19-08-2021"/>
    <s v="08"/>
    <s v="2021"/>
    <x v="24"/>
  </r>
  <r>
    <s v="TKT692728"/>
    <x v="18"/>
    <s v="-"/>
    <s v="Account"/>
    <s v="Password Reset"/>
    <s v="CUST20434"/>
    <s v="In Progress"/>
    <s v="28-05-2022"/>
    <d v="1899-12-30T20:11:52"/>
    <s v="-"/>
    <s v="-"/>
    <s v="-"/>
    <s v="-"/>
    <s v="28-05-2022"/>
    <s v="05"/>
    <s v="2022"/>
    <x v="24"/>
  </r>
  <r>
    <s v="TKT723931"/>
    <x v="9"/>
    <s v="-"/>
    <s v="Technical"/>
    <s v="Hardware Issue"/>
    <s v="CUST40938"/>
    <s v="Open"/>
    <s v="23-07-2021"/>
    <d v="1899-12-30T07:03:17"/>
    <s v="-"/>
    <s v="-"/>
    <s v="-"/>
    <s v="-"/>
    <s v="23-07-2021"/>
    <s v="07"/>
    <s v="2021"/>
    <x v="24"/>
  </r>
  <r>
    <s v="TKT288319"/>
    <x v="9"/>
    <s v="15-10-2024 00:49:10"/>
    <s v="Technical"/>
    <s v="Hardware Issue"/>
    <s v="CUST60634"/>
    <s v="Resolved"/>
    <s v="29-09-2024"/>
    <d v="1899-12-30T00:49:10"/>
    <s v="15-10-2024"/>
    <d v="1899-12-30T00:49:10"/>
    <s v="-"/>
    <s v="-"/>
    <s v="29-09-2024"/>
    <s v="09"/>
    <s v="2024"/>
    <x v="24"/>
  </r>
  <r>
    <s v="TKT819603"/>
    <x v="19"/>
    <s v="-"/>
    <s v="Billing"/>
    <s v="Payment Failure"/>
    <s v="CUST19221"/>
    <s v="In Progress"/>
    <d v="2022-06-04T00:00:00"/>
    <d v="1899-12-30T02:12:00"/>
    <s v="-"/>
    <s v="-"/>
    <s v="-"/>
    <s v="-"/>
    <s v="04-06-2022"/>
    <s v="06"/>
    <s v="2022"/>
    <x v="24"/>
  </r>
  <r>
    <s v="TKT535960"/>
    <x v="9"/>
    <s v="31-01-2022 20:36:19"/>
    <s v="Technical"/>
    <s v="Hardware Issue"/>
    <s v="CUST57112"/>
    <s v="Resolved"/>
    <d v="2022-03-01T00:00:00"/>
    <d v="1899-12-30T20:36:00"/>
    <s v="31-01-2022"/>
    <d v="1899-12-30T20:36:19"/>
    <s v="-"/>
    <s v="-"/>
    <s v="01-03-2022"/>
    <s v="03"/>
    <s v="2022"/>
    <x v="24"/>
  </r>
  <r>
    <s v="TKT955884"/>
    <x v="3"/>
    <s v="-"/>
    <s v="Account"/>
    <s v="Account Suspension"/>
    <s v="CUST48205"/>
    <s v="In Progress"/>
    <s v="21-11-2021"/>
    <d v="1899-12-30T02:14:51"/>
    <s v="-"/>
    <s v="-"/>
    <s v="-"/>
    <s v="-"/>
    <s v="21-11-2021"/>
    <s v="11"/>
    <s v="2021"/>
    <x v="24"/>
  </r>
  <r>
    <s v="TKT793343"/>
    <x v="11"/>
    <s v="-"/>
    <s v="Billing"/>
    <s v="Overcharge"/>
    <s v="CUST11984"/>
    <s v="Open"/>
    <s v="31-05-2021"/>
    <d v="1899-12-30T14:42:58"/>
    <s v="-"/>
    <s v="-"/>
    <s v="-"/>
    <s v="-"/>
    <s v="31-05-2021"/>
    <s v="05"/>
    <s v="2021"/>
    <x v="24"/>
  </r>
  <r>
    <s v="TKT911000"/>
    <x v="28"/>
    <s v="-"/>
    <s v="Billing"/>
    <s v="Payment Failure"/>
    <s v="CUST86292"/>
    <s v="In Progress"/>
    <s v="26-05-2022"/>
    <d v="1899-12-30T07:34:37"/>
    <s v="-"/>
    <s v="-"/>
    <s v="-"/>
    <s v="-"/>
    <s v="26-05-2022"/>
    <s v="05"/>
    <s v="2022"/>
    <x v="24"/>
  </r>
  <r>
    <s v="TKT404482"/>
    <x v="3"/>
    <s v="-"/>
    <s v="Account"/>
    <s v="Account Suspension"/>
    <s v="CUST15654"/>
    <s v="Open"/>
    <s v="13-01-2023"/>
    <d v="1899-12-30T02:18:12"/>
    <s v="-"/>
    <s v="-"/>
    <s v="-"/>
    <s v="-"/>
    <s v="13-01-2023"/>
    <s v="01"/>
    <s v="2023"/>
    <x v="24"/>
  </r>
  <r>
    <s v="TKT522800"/>
    <x v="31"/>
    <s v="-"/>
    <s v="Billing"/>
    <s v="Refund Request"/>
    <s v="CUST63973"/>
    <s v="In Progress"/>
    <d v="2020-10-06T00:00:00"/>
    <d v="1899-12-30T16:58:00"/>
    <s v="-"/>
    <s v="-"/>
    <s v="-"/>
    <s v="-"/>
    <s v="06-10-2020"/>
    <s v="10"/>
    <s v="2020"/>
    <x v="24"/>
  </r>
  <r>
    <s v="TKT460183"/>
    <x v="23"/>
    <d v="2023-08-03T18:45:00"/>
    <s v="Service"/>
    <s v="Service Upgrade"/>
    <s v="CUST62402"/>
    <s v="Resolved"/>
    <s v="26-02-2023"/>
    <d v="1899-12-30T18:45:19"/>
    <d v="2023-08-03T00:00:00"/>
    <d v="1899-12-30T18:45:00"/>
    <s v="-"/>
    <s v="-"/>
    <s v="26-02-2023"/>
    <s v="02"/>
    <s v="2023"/>
    <x v="24"/>
  </r>
  <r>
    <s v="TKT649998"/>
    <x v="29"/>
    <s v="-"/>
    <s v="Service"/>
    <s v="Service Upgrade"/>
    <s v="CUST95308"/>
    <s v="Open"/>
    <s v="16-11-2024"/>
    <d v="1899-12-30T05:59:49"/>
    <s v="-"/>
    <s v="-"/>
    <s v="-"/>
    <s v="-"/>
    <s v="16-11-2024"/>
    <s v="11"/>
    <s v="2024"/>
    <x v="24"/>
  </r>
  <r>
    <s v="TKT904925"/>
    <x v="18"/>
    <s v="-"/>
    <s v="Account"/>
    <s v="Password Reset"/>
    <s v="CUST53094"/>
    <s v="Open"/>
    <d v="2022-10-01T00:00:00"/>
    <d v="1899-12-30T07:35:00"/>
    <s v="-"/>
    <s v="-"/>
    <s v="-"/>
    <s v="-"/>
    <s v="01-10-2022"/>
    <s v="10"/>
    <s v="2022"/>
    <x v="24"/>
  </r>
  <r>
    <s v="TKT663699"/>
    <x v="19"/>
    <s v="-"/>
    <s v="Billing"/>
    <s v="Payment Failure"/>
    <s v="CUST41132"/>
    <s v="In Progress"/>
    <d v="2023-03-02T00:00:00"/>
    <d v="1899-12-30T06:29:00"/>
    <s v="-"/>
    <s v="-"/>
    <s v="-"/>
    <s v="-"/>
    <s v="02-03-2023"/>
    <s v="03"/>
    <s v="2023"/>
    <x v="24"/>
  </r>
  <r>
    <s v="TKT788427"/>
    <x v="17"/>
    <d v="2020-09-09T06:46:00"/>
    <s v="Service"/>
    <s v="Slow Service"/>
    <s v="CUST61585"/>
    <s v="Resolved"/>
    <s v="15-08-2020"/>
    <d v="1899-12-30T06:46:27"/>
    <d v="2020-09-09T00:00:00"/>
    <d v="1899-12-30T06:46:00"/>
    <s v="-"/>
    <s v="-"/>
    <s v="15-08-2020"/>
    <s v="08"/>
    <s v="2020"/>
    <x v="24"/>
  </r>
  <r>
    <s v="TKT879784"/>
    <x v="11"/>
    <s v="-"/>
    <s v="Billing"/>
    <s v="Overcharge"/>
    <s v="CUST60159"/>
    <s v="In Progress"/>
    <s v="16-10-2020"/>
    <d v="1899-12-30T13:17:07"/>
    <s v="-"/>
    <s v="-"/>
    <s v="-"/>
    <s v="-"/>
    <s v="16-10-2020"/>
    <s v="10"/>
    <s v="2020"/>
    <x v="24"/>
  </r>
  <r>
    <s v="TKT145392"/>
    <x v="15"/>
    <s v="16-12-2021 21:18:47"/>
    <s v="Account"/>
    <s v="Account Suspension"/>
    <s v="CUST84236"/>
    <s v="Resolved"/>
    <d v="2021-06-12T00:00:00"/>
    <d v="1899-12-30T21:18:00"/>
    <s v="16-12-2021"/>
    <d v="1899-12-30T21:18:47"/>
    <s v="-"/>
    <s v="-"/>
    <s v="12-06-2021"/>
    <s v="06"/>
    <s v="2021"/>
    <x v="24"/>
  </r>
  <r>
    <s v="TKT428592"/>
    <x v="30"/>
    <s v="15-03-2020 14:44:28"/>
    <s v="Billing"/>
    <s v="Overcharge"/>
    <s v="CUST24044"/>
    <s v="Resolved"/>
    <d v="2020-05-03T00:00:00"/>
    <d v="1899-12-30T14:44:00"/>
    <s v="15-03-2020"/>
    <d v="1899-12-30T14:44:28"/>
    <s v="-"/>
    <s v="-"/>
    <s v="03-05-2020"/>
    <s v="05"/>
    <s v="2020"/>
    <x v="24"/>
  </r>
  <r>
    <s v="TKT155306"/>
    <x v="2"/>
    <s v="24-03-2020 12:06:02"/>
    <s v="Billing"/>
    <s v="Overcharge"/>
    <s v="CUST12250"/>
    <s v="Resolved"/>
    <s v="13-03-2020"/>
    <d v="1899-12-30T12:06:02"/>
    <s v="24-03-2020"/>
    <d v="1899-12-30T12:06:02"/>
    <s v="-"/>
    <s v="-"/>
    <s v="13-03-2020"/>
    <s v="03"/>
    <s v="2020"/>
    <x v="24"/>
  </r>
  <r>
    <s v="TKT934547"/>
    <x v="22"/>
    <s v="-"/>
    <s v="Account"/>
    <s v="Login Issue"/>
    <s v="CUST91562"/>
    <s v="Open"/>
    <d v="2020-04-07T00:00:00"/>
    <d v="1899-12-30T00:35:00"/>
    <s v="-"/>
    <s v="-"/>
    <s v="-"/>
    <s v="-"/>
    <s v="07-04-2020"/>
    <s v="04"/>
    <s v="2020"/>
    <x v="24"/>
  </r>
  <r>
    <s v="TKT420529"/>
    <x v="34"/>
    <s v="-"/>
    <s v="Technical"/>
    <s v="Hardware Issue"/>
    <s v="CUST57344"/>
    <s v="Open"/>
    <s v="14-08-2023"/>
    <d v="1899-12-30T14:13:25"/>
    <s v="-"/>
    <s v="-"/>
    <s v="-"/>
    <s v="-"/>
    <s v="14-08-2023"/>
    <s v="08"/>
    <s v="2023"/>
    <x v="24"/>
  </r>
  <r>
    <s v="TKT724879"/>
    <x v="34"/>
    <s v="-"/>
    <s v="Technical"/>
    <s v="Hardware Issue"/>
    <s v="CUST89455"/>
    <s v="Open"/>
    <s v="13-06-2022"/>
    <d v="1899-12-30T08:10:22"/>
    <s v="-"/>
    <s v="-"/>
    <s v="-"/>
    <s v="-"/>
    <s v="13-06-2022"/>
    <s v="06"/>
    <s v="2022"/>
    <x v="24"/>
  </r>
  <r>
    <s v="TKT860289"/>
    <x v="32"/>
    <s v="-"/>
    <s v="Technical"/>
    <s v="Software Bug"/>
    <s v="CUST48438"/>
    <s v="In Progress"/>
    <d v="2021-02-05T00:00:00"/>
    <d v="1899-12-30T23:15:00"/>
    <s v="-"/>
    <s v="-"/>
    <s v="-"/>
    <s v="-"/>
    <s v="05-02-2021"/>
    <s v="02"/>
    <s v="2021"/>
    <x v="24"/>
  </r>
  <r>
    <s v="TKT929875"/>
    <x v="32"/>
    <s v="-"/>
    <s v="Technical"/>
    <s v="Software Bug"/>
    <s v="CUST27165"/>
    <s v="Open"/>
    <s v="27-09-2021"/>
    <d v="1899-12-30T12:32:00"/>
    <s v="-"/>
    <s v="-"/>
    <s v="-"/>
    <s v="-"/>
    <s v="27-09-2021"/>
    <s v="09"/>
    <s v="2021"/>
    <x v="24"/>
  </r>
  <r>
    <s v="TKT559258"/>
    <x v="18"/>
    <s v="-"/>
    <s v="Account"/>
    <s v="Password Reset"/>
    <s v="CUST18001"/>
    <s v="In Progress"/>
    <s v="23-01-2023"/>
    <d v="1899-12-30T15:41:14"/>
    <s v="-"/>
    <s v="-"/>
    <s v="-"/>
    <s v="-"/>
    <s v="23-01-2023"/>
    <s v="01"/>
    <s v="2023"/>
    <x v="24"/>
  </r>
  <r>
    <s v="TKT671675"/>
    <x v="34"/>
    <s v="13-02-2022 17:25:45"/>
    <s v="Technical"/>
    <s v="Hardware Issue"/>
    <s v="CUST52317"/>
    <s v="Resolved"/>
    <d v="2022-05-02T00:00:00"/>
    <d v="1899-12-30T17:25:00"/>
    <s v="13-02-2022"/>
    <d v="1899-12-30T17:25:45"/>
    <s v="-"/>
    <s v="-"/>
    <s v="02-05-2022"/>
    <s v="05"/>
    <s v="2022"/>
    <x v="24"/>
  </r>
  <r>
    <s v="TKT919737"/>
    <x v="21"/>
    <s v="16-12-2021 03:11:12"/>
    <s v="Technical"/>
    <s v="Network Problem"/>
    <s v="CUST35780"/>
    <s v="Resolved"/>
    <d v="2021-02-12T00:00:00"/>
    <d v="1899-12-30T03:11:00"/>
    <s v="16-12-2021"/>
    <d v="1899-12-30T03:11:12"/>
    <s v="-"/>
    <s v="-"/>
    <s v="12-02-2021"/>
    <s v="02"/>
    <s v="2021"/>
    <x v="24"/>
  </r>
  <r>
    <s v="TKT949113"/>
    <x v="34"/>
    <s v="15-05-2020 10:59:52"/>
    <s v="Technical"/>
    <s v="Hardware Issue"/>
    <s v="CUST12505"/>
    <s v="Resolved"/>
    <d v="2020-04-05T00:00:00"/>
    <d v="1899-12-30T10:59:00"/>
    <s v="15-05-2020"/>
    <d v="1899-12-30T10:59:52"/>
    <s v="-"/>
    <s v="-"/>
    <s v="05-04-2020"/>
    <s v="04"/>
    <s v="2020"/>
    <x v="24"/>
  </r>
  <r>
    <s v="TKT151677"/>
    <x v="14"/>
    <d v="2024-02-04T04:59:00"/>
    <s v="Service"/>
    <s v="Slow Service"/>
    <s v="CUST21535"/>
    <s v="Resolved"/>
    <s v="28-03-2024"/>
    <d v="1899-12-30T04:59:08"/>
    <d v="2024-02-04T00:00:00"/>
    <d v="1899-12-30T04:59:00"/>
    <s v="-"/>
    <s v="-"/>
    <s v="28-03-2024"/>
    <s v="03"/>
    <s v="2024"/>
    <x v="24"/>
  </r>
  <r>
    <s v="TKT262162"/>
    <x v="4"/>
    <s v="-"/>
    <s v="Account"/>
    <s v="Password Reset"/>
    <s v="CUST69532"/>
    <s v="Open"/>
    <s v="16-03-2022"/>
    <d v="1899-12-30T14:52:03"/>
    <s v="-"/>
    <s v="-"/>
    <s v="-"/>
    <s v="-"/>
    <s v="16-03-2022"/>
    <s v="03"/>
    <s v="2022"/>
    <x v="24"/>
  </r>
  <r>
    <s v="TKT126459"/>
    <x v="31"/>
    <s v="-"/>
    <s v="Billing"/>
    <s v="Refund Request"/>
    <s v="CUST19734"/>
    <s v="In Progress"/>
    <s v="25-07-2023"/>
    <d v="1899-12-30T18:21:56"/>
    <s v="-"/>
    <s v="-"/>
    <s v="-"/>
    <s v="-"/>
    <s v="25-07-2023"/>
    <s v="07"/>
    <s v="2023"/>
    <x v="24"/>
  </r>
  <r>
    <s v="TKT357499"/>
    <x v="11"/>
    <s v="-"/>
    <s v="Billing"/>
    <s v="Overcharge"/>
    <s v="CUST68280"/>
    <s v="Open"/>
    <d v="2022-08-08T00:00:00"/>
    <d v="1899-12-30T12:41:00"/>
    <s v="-"/>
    <s v="-"/>
    <s v="-"/>
    <s v="-"/>
    <s v="08-08-2022"/>
    <s v="08"/>
    <s v="2022"/>
    <x v="24"/>
  </r>
  <r>
    <s v="TKT471304"/>
    <x v="20"/>
    <s v="-"/>
    <s v="Billing"/>
    <s v="Payment Failure"/>
    <s v="CUST19007"/>
    <s v="Open"/>
    <s v="29-09-2020"/>
    <d v="1899-12-30T07:47:34"/>
    <s v="-"/>
    <s v="-"/>
    <s v="-"/>
    <s v="-"/>
    <s v="29-09-2020"/>
    <s v="09"/>
    <s v="2020"/>
    <x v="24"/>
  </r>
  <r>
    <s v="TKT682030"/>
    <x v="22"/>
    <s v="-"/>
    <s v="Account"/>
    <s v="Login Issue"/>
    <s v="CUST55448"/>
    <s v="Open"/>
    <s v="21-08-2024"/>
    <d v="1899-12-30T07:59:03"/>
    <s v="-"/>
    <s v="-"/>
    <s v="-"/>
    <s v="-"/>
    <s v="21-08-2024"/>
    <s v="08"/>
    <s v="2024"/>
    <x v="24"/>
  </r>
  <r>
    <s v="TKT706857"/>
    <x v="14"/>
    <s v="-"/>
    <s v="Service"/>
    <s v="Slow Service"/>
    <s v="CUST54216"/>
    <s v="Open"/>
    <s v="30-04-2022"/>
    <d v="1899-12-30T10:09:55"/>
    <s v="-"/>
    <s v="-"/>
    <s v="-"/>
    <s v="-"/>
    <s v="30-04-2022"/>
    <s v="04"/>
    <s v="2022"/>
    <x v="24"/>
  </r>
  <r>
    <s v="TKT180011"/>
    <x v="3"/>
    <s v="-"/>
    <s v="Account"/>
    <s v="Account Suspension"/>
    <s v="CUST26237"/>
    <s v="In Progress"/>
    <s v="22-01-2020"/>
    <d v="1899-12-30T14:29:40"/>
    <s v="-"/>
    <s v="-"/>
    <s v="-"/>
    <s v="-"/>
    <s v="22-01-2020"/>
    <s v="01"/>
    <s v="2020"/>
    <x v="24"/>
  </r>
  <r>
    <s v="TKT951748"/>
    <x v="6"/>
    <d v="2020-05-03T08:06:00"/>
    <s v="Service"/>
    <s v="Service Outage"/>
    <s v="CUST23204"/>
    <s v="Resolved"/>
    <d v="2020-03-03T00:00:00"/>
    <d v="1899-12-30T08:06:00"/>
    <d v="2020-05-03T00:00:00"/>
    <d v="1899-12-30T08:06:00"/>
    <s v="-"/>
    <s v="-"/>
    <s v="03-03-2020"/>
    <s v="03"/>
    <s v="2020"/>
    <x v="24"/>
  </r>
  <r>
    <s v="TKT898810"/>
    <x v="32"/>
    <d v="2023-05-06T14:19:00"/>
    <s v="Technical"/>
    <s v="Software Bug"/>
    <s v="CUST38608"/>
    <s v="Resolved"/>
    <s v="18-05-2023"/>
    <d v="1899-12-30T14:19:55"/>
    <d v="2023-05-06T00:00:00"/>
    <d v="1899-12-30T14:19:00"/>
    <s v="-"/>
    <s v="-"/>
    <s v="18-05-2023"/>
    <s v="05"/>
    <s v="2023"/>
    <x v="24"/>
  </r>
  <r>
    <s v="TKT224080"/>
    <x v="29"/>
    <s v="-"/>
    <s v="Service"/>
    <s v="Service Upgrade"/>
    <s v="CUST69363"/>
    <s v="In Progress"/>
    <d v="2022-05-08T00:00:00"/>
    <d v="1899-12-30T19:46:00"/>
    <s v="-"/>
    <s v="-"/>
    <s v="-"/>
    <s v="-"/>
    <s v="08-05-2022"/>
    <s v="05"/>
    <s v="2022"/>
    <x v="24"/>
  </r>
  <r>
    <s v="TKT420392"/>
    <x v="34"/>
    <s v="-"/>
    <s v="Technical"/>
    <s v="Hardware Issue"/>
    <s v="CUST91103"/>
    <s v="Open"/>
    <d v="2021-04-07T00:00:00"/>
    <d v="1899-12-30T01:17:00"/>
    <s v="-"/>
    <s v="-"/>
    <s v="-"/>
    <s v="-"/>
    <s v="07-04-2021"/>
    <s v="04"/>
    <s v="2021"/>
    <x v="24"/>
  </r>
  <r>
    <s v="TKT937631"/>
    <x v="14"/>
    <s v="-"/>
    <s v="Service"/>
    <s v="Slow Service"/>
    <s v="CUST39918"/>
    <s v="In Progress"/>
    <s v="15-02-2021"/>
    <d v="1899-12-30T16:03:03"/>
    <s v="-"/>
    <s v="-"/>
    <s v="-"/>
    <s v="-"/>
    <s v="15-02-2021"/>
    <s v="02"/>
    <s v="2021"/>
    <x v="24"/>
  </r>
  <r>
    <s v="TKT445330"/>
    <x v="20"/>
    <s v="-"/>
    <s v="Billing"/>
    <s v="Payment Failure"/>
    <s v="CUST71309"/>
    <s v="Open"/>
    <s v="24-02-2020"/>
    <d v="1899-12-30T09:07:26"/>
    <s v="-"/>
    <s v="-"/>
    <s v="-"/>
    <s v="-"/>
    <s v="24-02-2020"/>
    <s v="02"/>
    <s v="2020"/>
    <x v="24"/>
  </r>
  <r>
    <s v="TKT801576"/>
    <x v="14"/>
    <s v="-"/>
    <s v="Service"/>
    <s v="Slow Service"/>
    <s v="CUST63780"/>
    <s v="In Progress"/>
    <s v="15-10-2023"/>
    <d v="1899-12-30T08:02:53"/>
    <s v="-"/>
    <s v="-"/>
    <s v="-"/>
    <s v="-"/>
    <s v="15-10-2023"/>
    <s v="10"/>
    <s v="2023"/>
    <x v="24"/>
  </r>
  <r>
    <s v="TKT954409"/>
    <x v="12"/>
    <s v="-"/>
    <s v="Billing"/>
    <s v="Refund Request"/>
    <s v="CUST17545"/>
    <s v="In Progress"/>
    <d v="2022-07-12T00:00:00"/>
    <d v="1899-12-30T22:58:00"/>
    <s v="-"/>
    <s v="-"/>
    <s v="-"/>
    <s v="-"/>
    <s v="12-07-2022"/>
    <s v="07"/>
    <s v="2022"/>
    <x v="24"/>
  </r>
  <r>
    <s v="TKT179578"/>
    <x v="1"/>
    <s v="-"/>
    <s v="Billing"/>
    <s v="Refund Request"/>
    <s v="CUST82060"/>
    <s v="In Progress"/>
    <s v="18-07-2023"/>
    <d v="1899-12-30T02:35:47"/>
    <s v="-"/>
    <s v="-"/>
    <s v="-"/>
    <s v="-"/>
    <s v="18-07-2023"/>
    <s v="07"/>
    <s v="2023"/>
    <x v="24"/>
  </r>
  <r>
    <s v="TKT157817"/>
    <x v="12"/>
    <s v="-"/>
    <s v="Billing"/>
    <s v="Refund Request"/>
    <s v="CUST67823"/>
    <s v="In Progress"/>
    <s v="14-09-2024"/>
    <d v="1899-12-30T01:16:49"/>
    <s v="-"/>
    <s v="-"/>
    <s v="-"/>
    <s v="-"/>
    <s v="14-09-2024"/>
    <s v="09"/>
    <s v="2024"/>
    <x v="24"/>
  </r>
  <r>
    <s v="TKT488033"/>
    <x v="2"/>
    <s v="20-06-2020 03:22:37"/>
    <s v="Billing"/>
    <s v="Overcharge"/>
    <s v="CUST21998"/>
    <s v="Resolved"/>
    <s v="30-05-2020"/>
    <d v="1899-12-30T03:22:37"/>
    <s v="20-06-2020"/>
    <d v="1899-12-30T03:22:37"/>
    <s v="-"/>
    <s v="-"/>
    <s v="30-05-2020"/>
    <s v="05"/>
    <s v="2020"/>
    <x v="24"/>
  </r>
  <r>
    <s v="TKT845223"/>
    <x v="26"/>
    <d v="2024-08-02T10:43:00"/>
    <s v="Technical"/>
    <s v="Software Bug"/>
    <s v="CUST34443"/>
    <s v="Resolved"/>
    <d v="2024-05-02T00:00:00"/>
    <d v="1899-12-30T10:43:00"/>
    <d v="2024-08-02T00:00:00"/>
    <d v="1899-12-30T10:43:00"/>
    <s v="-"/>
    <s v="-"/>
    <s v="02-05-2024"/>
    <s v="05"/>
    <s v="2024"/>
    <x v="24"/>
  </r>
  <r>
    <s v="TKT142729"/>
    <x v="17"/>
    <s v="-"/>
    <s v="Service"/>
    <s v="Slow Service"/>
    <s v="CUST44342"/>
    <s v="Open"/>
    <s v="18-09-2021"/>
    <d v="1899-12-30T23:53:34"/>
    <s v="-"/>
    <s v="-"/>
    <s v="-"/>
    <s v="-"/>
    <s v="18-09-2021"/>
    <s v="09"/>
    <s v="2021"/>
    <x v="24"/>
  </r>
  <r>
    <s v="TKT588060"/>
    <x v="3"/>
    <s v="-"/>
    <s v="Account"/>
    <s v="Account Suspension"/>
    <s v="CUST26233"/>
    <s v="Open"/>
    <s v="20-04-2023"/>
    <d v="1899-12-30T05:45:08"/>
    <s v="-"/>
    <s v="-"/>
    <s v="-"/>
    <s v="-"/>
    <s v="20-04-2023"/>
    <s v="04"/>
    <s v="2023"/>
    <x v="24"/>
  </r>
  <r>
    <s v="TKT643553"/>
    <x v="29"/>
    <s v="-"/>
    <s v="Service"/>
    <s v="Service Upgrade"/>
    <s v="CUST48331"/>
    <s v="Open"/>
    <d v="2021-03-06T00:00:00"/>
    <d v="1899-12-30T07:19:00"/>
    <s v="-"/>
    <s v="-"/>
    <s v="-"/>
    <s v="-"/>
    <s v="06-03-2021"/>
    <s v="03"/>
    <s v="2021"/>
    <x v="24"/>
  </r>
  <r>
    <s v="TKT442887"/>
    <x v="30"/>
    <s v="-"/>
    <s v="Billing"/>
    <s v="Overcharge"/>
    <s v="CUST44737"/>
    <s v="In Progress"/>
    <s v="23-05-2023"/>
    <d v="1899-12-30T21:34:20"/>
    <s v="-"/>
    <s v="-"/>
    <s v="-"/>
    <s v="-"/>
    <s v="23-05-2023"/>
    <s v="05"/>
    <s v="2023"/>
    <x v="24"/>
  </r>
  <r>
    <s v="TKT915885"/>
    <x v="25"/>
    <s v="-"/>
    <s v="Service"/>
    <s v="Slow Service"/>
    <s v="CUST67800"/>
    <s v="Open"/>
    <s v="21-09-2020"/>
    <d v="1899-12-30T17:12:02"/>
    <s v="-"/>
    <s v="-"/>
    <s v="-"/>
    <s v="-"/>
    <s v="21-09-2020"/>
    <s v="09"/>
    <s v="2020"/>
    <x v="24"/>
  </r>
  <r>
    <s v="TKT491119"/>
    <x v="0"/>
    <s v="-"/>
    <s v="Service"/>
    <s v="Service Outage"/>
    <s v="CUST16504"/>
    <s v="Open"/>
    <s v="31-10-2023"/>
    <d v="1899-12-30T15:13:24"/>
    <s v="-"/>
    <s v="-"/>
    <s v="-"/>
    <s v="-"/>
    <s v="31-10-2023"/>
    <s v="10"/>
    <s v="2023"/>
    <x v="24"/>
  </r>
  <r>
    <s v="TKT637155"/>
    <x v="26"/>
    <d v="2024-12-06T22:24:00"/>
    <s v="Technical"/>
    <s v="Software Bug"/>
    <s v="CUST14643"/>
    <s v="Resolved"/>
    <s v="17-05-2024"/>
    <d v="1899-12-30T22:24:44"/>
    <d v="2024-12-06T00:00:00"/>
    <d v="1899-12-30T22:24:00"/>
    <s v="-"/>
    <s v="-"/>
    <s v="17-05-2024"/>
    <s v="05"/>
    <s v="2024"/>
    <x v="24"/>
  </r>
  <r>
    <s v="TKT288803"/>
    <x v="24"/>
    <s v="-"/>
    <s v="Service"/>
    <s v="Service Outage"/>
    <s v="CUST72818"/>
    <s v="Open"/>
    <s v="29-06-2020"/>
    <d v="1899-12-30T05:28:59"/>
    <s v="-"/>
    <s v="-"/>
    <s v="-"/>
    <s v="-"/>
    <s v="29-06-2020"/>
    <s v="06"/>
    <s v="2020"/>
    <x v="24"/>
  </r>
  <r>
    <s v="TKT505886"/>
    <x v="19"/>
    <s v="-"/>
    <s v="Billing"/>
    <s v="Payment Failure"/>
    <s v="CUST85023"/>
    <s v="In Progress"/>
    <d v="2022-05-08T00:00:00"/>
    <d v="1899-12-30T14:54:00"/>
    <s v="-"/>
    <s v="-"/>
    <s v="-"/>
    <s v="-"/>
    <s v="08-05-2022"/>
    <s v="05"/>
    <s v="2022"/>
    <x v="24"/>
  </r>
  <r>
    <s v="TKT837089"/>
    <x v="30"/>
    <s v="17-02-2020 23:14:30"/>
    <s v="Billing"/>
    <s v="Overcharge"/>
    <s v="CUST92686"/>
    <s v="Resolved"/>
    <s v="18-01-2020"/>
    <d v="1899-12-30T23:14:30"/>
    <s v="17-02-2020"/>
    <d v="1899-12-30T23:14:30"/>
    <s v="-"/>
    <s v="-"/>
    <s v="18-01-2020"/>
    <s v="01"/>
    <s v="2020"/>
    <x v="24"/>
  </r>
  <r>
    <s v="TKT662597"/>
    <x v="11"/>
    <s v="-"/>
    <s v="Billing"/>
    <s v="Overcharge"/>
    <s v="CUST82090"/>
    <s v="In Progress"/>
    <s v="31-05-2024"/>
    <d v="1899-12-30T06:14:18"/>
    <s v="-"/>
    <s v="-"/>
    <s v="-"/>
    <s v="-"/>
    <s v="31-05-2024"/>
    <s v="05"/>
    <s v="2024"/>
    <x v="24"/>
  </r>
  <r>
    <s v="TKT582378"/>
    <x v="16"/>
    <s v="-"/>
    <s v="Account"/>
    <s v="Login Issue"/>
    <s v="CUST39065"/>
    <s v="In Progress"/>
    <s v="22-06-2023"/>
    <d v="1899-12-30T03:36:08"/>
    <s v="-"/>
    <s v="-"/>
    <s v="-"/>
    <s v="-"/>
    <s v="22-06-2023"/>
    <s v="06"/>
    <s v="2023"/>
    <x v="24"/>
  </r>
  <r>
    <s v="TKT742372"/>
    <x v="5"/>
    <s v="-"/>
    <s v="Technical"/>
    <s v="Hardware Issue"/>
    <s v="CUST67773"/>
    <s v="In Progress"/>
    <d v="2021-10-10T00:00:00"/>
    <d v="1899-12-30T06:11:00"/>
    <s v="-"/>
    <s v="-"/>
    <s v="-"/>
    <s v="-"/>
    <s v="10-10-2021"/>
    <s v="10"/>
    <s v="2021"/>
    <x v="24"/>
  </r>
  <r>
    <s v="TKT801646"/>
    <x v="27"/>
    <s v="-"/>
    <s v="Account"/>
    <s v="Login Issue"/>
    <s v="CUST59688"/>
    <s v="Open"/>
    <d v="2020-04-11T00:00:00"/>
    <d v="1899-12-30T16:18:00"/>
    <s v="-"/>
    <s v="-"/>
    <s v="-"/>
    <s v="-"/>
    <s v="11-04-2020"/>
    <s v="04"/>
    <s v="2020"/>
    <x v="24"/>
  </r>
  <r>
    <s v="TKT193781"/>
    <x v="28"/>
    <s v="19-01-2024 20:46:46"/>
    <s v="Billing"/>
    <s v="Payment Failure"/>
    <s v="CUST76015"/>
    <s v="Resolved"/>
    <s v="26-12-2023"/>
    <d v="1899-12-30T20:46:46"/>
    <s v="19-01-2024"/>
    <d v="1899-12-30T20:46:46"/>
    <s v="-"/>
    <s v="-"/>
    <s v="26-12-2023"/>
    <s v="12"/>
    <s v="2023"/>
    <x v="24"/>
  </r>
  <r>
    <s v="TKT205932"/>
    <x v="4"/>
    <s v="-"/>
    <s v="Account"/>
    <s v="Password Reset"/>
    <s v="CUST24351"/>
    <s v="In Progress"/>
    <d v="2022-08-10T00:00:00"/>
    <d v="1899-12-30T05:48:00"/>
    <s v="-"/>
    <s v="-"/>
    <s v="-"/>
    <s v="-"/>
    <s v="10-08-2022"/>
    <s v="08"/>
    <s v="2022"/>
    <x v="24"/>
  </r>
  <r>
    <s v="TKT308477"/>
    <x v="7"/>
    <s v="-"/>
    <s v="Technical"/>
    <s v="Software Bug"/>
    <s v="CUST74436"/>
    <s v="In Progress"/>
    <s v="28-05-2024"/>
    <d v="1899-12-30T06:34:05"/>
    <s v="-"/>
    <s v="-"/>
    <s v="-"/>
    <s v="-"/>
    <s v="28-05-2024"/>
    <s v="05"/>
    <s v="2024"/>
    <x v="24"/>
  </r>
  <r>
    <s v="TKT788872"/>
    <x v="25"/>
    <s v="13-05-2022 19:00:27"/>
    <s v="Service"/>
    <s v="Slow Service"/>
    <s v="CUST49962"/>
    <s v="Resolved"/>
    <s v="14-04-2022"/>
    <d v="1899-12-30T19:00:27"/>
    <s v="13-05-2022"/>
    <d v="1899-12-30T19:00:27"/>
    <s v="-"/>
    <s v="-"/>
    <s v="14-04-2022"/>
    <s v="04"/>
    <s v="2022"/>
    <x v="24"/>
  </r>
  <r>
    <s v="TKT818935"/>
    <x v="15"/>
    <s v="-"/>
    <s v="Account"/>
    <s v="Account Suspension"/>
    <s v="CUST79425"/>
    <s v="Open"/>
    <s v="16-03-2024"/>
    <d v="1899-12-30T01:00:48"/>
    <s v="-"/>
    <s v="-"/>
    <s v="-"/>
    <s v="-"/>
    <s v="16-03-2024"/>
    <s v="03"/>
    <s v="2024"/>
    <x v="24"/>
  </r>
  <r>
    <s v="TKT659704"/>
    <x v="20"/>
    <s v="21-12-2020 22:40:10"/>
    <s v="Billing"/>
    <s v="Payment Failure"/>
    <s v="CUST66463"/>
    <s v="Resolved"/>
    <s v="23-11-2020"/>
    <d v="1899-12-30T22:40:10"/>
    <s v="21-12-2020"/>
    <d v="1899-12-30T22:40:10"/>
    <s v="-"/>
    <s v="-"/>
    <s v="23-11-2020"/>
    <s v="11"/>
    <s v="2020"/>
    <x v="24"/>
  </r>
  <r>
    <s v="TKT935549"/>
    <x v="11"/>
    <s v="-"/>
    <s v="Billing"/>
    <s v="Overcharge"/>
    <s v="CUST38214"/>
    <s v="In Progress"/>
    <s v="13-03-2023"/>
    <d v="1899-12-30T15:21:09"/>
    <s v="-"/>
    <s v="-"/>
    <s v="-"/>
    <s v="-"/>
    <s v="13-03-2023"/>
    <s v="03"/>
    <s v="2023"/>
    <x v="24"/>
  </r>
  <r>
    <s v="TKT787804"/>
    <x v="7"/>
    <s v="-"/>
    <s v="Technical"/>
    <s v="Software Bug"/>
    <s v="CUST28109"/>
    <s v="In Progress"/>
    <s v="14-09-2022"/>
    <d v="1899-12-30T08:05:35"/>
    <s v="-"/>
    <s v="-"/>
    <s v="-"/>
    <s v="-"/>
    <s v="14-09-2022"/>
    <s v="09"/>
    <s v="2022"/>
    <x v="24"/>
  </r>
  <r>
    <s v="TKT409056"/>
    <x v="21"/>
    <s v="-"/>
    <s v="Technical"/>
    <s v="Network Problem"/>
    <s v="CUST13204"/>
    <s v="Open"/>
    <d v="2024-10-09T00:00:00"/>
    <d v="1899-12-30T02:40:00"/>
    <s v="-"/>
    <s v="-"/>
    <s v="-"/>
    <s v="-"/>
    <s v="09-10-2024"/>
    <s v="10"/>
    <s v="2024"/>
    <x v="24"/>
  </r>
  <r>
    <s v="TKT975668"/>
    <x v="30"/>
    <s v="17-10-2023 02:23:15"/>
    <s v="Billing"/>
    <s v="Overcharge"/>
    <s v="CUST95541"/>
    <s v="Resolved"/>
    <d v="2023-10-10T00:00:00"/>
    <d v="1899-12-30T02:23:00"/>
    <s v="17-10-2023"/>
    <d v="1899-12-30T02:23:15"/>
    <s v="-"/>
    <s v="-"/>
    <s v="10-10-2023"/>
    <s v="10"/>
    <s v="2023"/>
    <x v="24"/>
  </r>
  <r>
    <s v="TKT336340"/>
    <x v="21"/>
    <s v="-"/>
    <s v="Technical"/>
    <s v="Network Problem"/>
    <s v="CUST55793"/>
    <s v="In Progress"/>
    <d v="2020-07-09T00:00:00"/>
    <d v="1899-12-30T21:56:00"/>
    <s v="-"/>
    <s v="-"/>
    <s v="-"/>
    <s v="-"/>
    <s v="09-07-2020"/>
    <s v="07"/>
    <s v="2020"/>
    <x v="24"/>
  </r>
  <r>
    <s v="TKT433713"/>
    <x v="4"/>
    <s v="18-03-2022 12:29:33"/>
    <s v="Account"/>
    <s v="Password Reset"/>
    <s v="CUST13502"/>
    <s v="Resolved"/>
    <d v="2022-01-03T00:00:00"/>
    <d v="1899-12-30T12:29:00"/>
    <s v="18-03-2022"/>
    <d v="1899-12-30T12:29:33"/>
    <s v="-"/>
    <s v="-"/>
    <s v="03-01-2022"/>
    <s v="01"/>
    <s v="2022"/>
    <x v="24"/>
  </r>
  <r>
    <s v="TKT215480"/>
    <x v="20"/>
    <d v="2021-10-12T18:18:00"/>
    <s v="Billing"/>
    <s v="Payment Failure"/>
    <s v="CUST94446"/>
    <s v="Resolved"/>
    <s v="27-11-2021"/>
    <d v="1899-12-30T18:18:39"/>
    <d v="2021-10-12T00:00:00"/>
    <d v="1899-12-30T18:18:00"/>
    <s v="-"/>
    <s v="-"/>
    <s v="27-11-2021"/>
    <s v="11"/>
    <s v="2021"/>
    <x v="24"/>
  </r>
  <r>
    <s v="TKT578134"/>
    <x v="19"/>
    <s v="-"/>
    <s v="Billing"/>
    <s v="Payment Failure"/>
    <s v="CUST69737"/>
    <s v="In Progress"/>
    <s v="14-04-2022"/>
    <d v="1899-12-30T20:53:52"/>
    <s v="-"/>
    <s v="-"/>
    <s v="-"/>
    <s v="-"/>
    <s v="14-04-2022"/>
    <s v="04"/>
    <s v="2022"/>
    <x v="24"/>
  </r>
  <r>
    <s v="TKT903455"/>
    <x v="7"/>
    <s v="-"/>
    <s v="Technical"/>
    <s v="Software Bug"/>
    <s v="CUST28357"/>
    <s v="In Progress"/>
    <d v="2021-03-04T00:00:00"/>
    <d v="1899-12-30T14:26:00"/>
    <s v="-"/>
    <s v="-"/>
    <s v="-"/>
    <s v="-"/>
    <s v="04-03-2021"/>
    <s v="03"/>
    <s v="2021"/>
    <x v="24"/>
  </r>
  <r>
    <s v="TKT976049"/>
    <x v="31"/>
    <s v="-"/>
    <s v="Billing"/>
    <s v="Refund Request"/>
    <s v="CUST63820"/>
    <s v="Open"/>
    <s v="25-02-2022"/>
    <d v="1899-12-30T19:43:29"/>
    <s v="-"/>
    <s v="-"/>
    <s v="-"/>
    <s v="-"/>
    <s v="25-02-2022"/>
    <s v="02"/>
    <s v="2022"/>
    <x v="24"/>
  </r>
  <r>
    <s v="TKT162790"/>
    <x v="17"/>
    <s v="17-04-2020 10:15:04"/>
    <s v="Service"/>
    <s v="Slow Service"/>
    <s v="CUST12238"/>
    <s v="Resolved"/>
    <s v="24-03-2020"/>
    <d v="1899-12-30T10:15:04"/>
    <s v="17-04-2020"/>
    <d v="1899-12-30T10:15:04"/>
    <s v="-"/>
    <s v="-"/>
    <s v="24-03-2020"/>
    <s v="03"/>
    <s v="2020"/>
    <x v="24"/>
  </r>
  <r>
    <s v="TKT389104"/>
    <x v="17"/>
    <s v="-"/>
    <s v="Service"/>
    <s v="Slow Service"/>
    <s v="CUST27312"/>
    <s v="In Progress"/>
    <s v="30-11-2024"/>
    <d v="1899-12-30T15:03:12"/>
    <s v="-"/>
    <s v="-"/>
    <s v="-"/>
    <s v="-"/>
    <s v="30-11-2024"/>
    <s v="11"/>
    <s v="2024"/>
    <x v="24"/>
  </r>
  <r>
    <s v="TKT460166"/>
    <x v="20"/>
    <s v="-"/>
    <s v="Billing"/>
    <s v="Payment Failure"/>
    <s v="CUST13037"/>
    <s v="Open"/>
    <d v="2023-09-04T00:00:00"/>
    <d v="1899-12-30T22:50:00"/>
    <s v="-"/>
    <s v="-"/>
    <s v="-"/>
    <s v="-"/>
    <s v="04-09-2023"/>
    <s v="09"/>
    <s v="2023"/>
    <x v="24"/>
  </r>
  <r>
    <s v="TKT181686"/>
    <x v="7"/>
    <s v="-"/>
    <s v="Technical"/>
    <s v="Software Bug"/>
    <s v="CUST47844"/>
    <s v="Open"/>
    <s v="22-10-2024"/>
    <d v="1899-12-30T07:38:04"/>
    <s v="-"/>
    <s v="-"/>
    <s v="-"/>
    <s v="-"/>
    <s v="22-10-2024"/>
    <s v="10"/>
    <s v="2024"/>
    <x v="24"/>
  </r>
  <r>
    <s v="TKT891812"/>
    <x v="4"/>
    <s v="-"/>
    <s v="Account"/>
    <s v="Password Reset"/>
    <s v="CUST60132"/>
    <s v="In Progress"/>
    <d v="2023-12-08T00:00:00"/>
    <d v="1899-12-30T16:41:00"/>
    <s v="-"/>
    <s v="-"/>
    <s v="-"/>
    <s v="-"/>
    <s v="08-12-2023"/>
    <s v="12"/>
    <s v="2023"/>
    <x v="24"/>
  </r>
  <r>
    <s v="TKT598405"/>
    <x v="5"/>
    <s v="-"/>
    <s v="Technical"/>
    <s v="Hardware Issue"/>
    <s v="CUST62166"/>
    <s v="In Progress"/>
    <d v="2022-01-03T00:00:00"/>
    <d v="1899-12-30T18:31:00"/>
    <s v="-"/>
    <s v="-"/>
    <s v="-"/>
    <s v="-"/>
    <s v="03-01-2022"/>
    <s v="01"/>
    <s v="2022"/>
    <x v="24"/>
  </r>
  <r>
    <s v="TKT695303"/>
    <x v="2"/>
    <s v="-"/>
    <s v="Billing"/>
    <s v="Overcharge"/>
    <s v="CUST65111"/>
    <s v="Open"/>
    <d v="2020-10-10T00:00:00"/>
    <d v="1899-12-30T22:59:00"/>
    <s v="-"/>
    <s v="-"/>
    <s v="-"/>
    <s v="-"/>
    <s v="10-10-2020"/>
    <s v="10"/>
    <s v="2020"/>
    <x v="24"/>
  </r>
  <r>
    <s v="TKT703020"/>
    <x v="14"/>
    <s v="-"/>
    <s v="Service"/>
    <s v="Slow Service"/>
    <s v="CUST23275"/>
    <s v="In Progress"/>
    <s v="25-09-2024"/>
    <d v="1899-12-30T20:42:33"/>
    <s v="-"/>
    <s v="-"/>
    <s v="-"/>
    <s v="-"/>
    <s v="25-09-2024"/>
    <s v="09"/>
    <s v="2024"/>
    <x v="24"/>
  </r>
  <r>
    <s v="TKT632786"/>
    <x v="33"/>
    <s v="-"/>
    <s v="Technical"/>
    <s v="Network Problem"/>
    <s v="CUST79083"/>
    <s v="Open"/>
    <s v="20-12-2022"/>
    <d v="1899-12-30T05:09:25"/>
    <s v="-"/>
    <s v="-"/>
    <s v="-"/>
    <s v="-"/>
    <s v="20-12-2022"/>
    <s v="12"/>
    <s v="2022"/>
    <x v="24"/>
  </r>
  <r>
    <s v="TKT508687"/>
    <x v="4"/>
    <s v="-"/>
    <s v="Account"/>
    <s v="Password Reset"/>
    <s v="CUST73214"/>
    <s v="Open"/>
    <s v="17-12-2021"/>
    <d v="1899-12-30T06:32:55"/>
    <s v="-"/>
    <s v="-"/>
    <s v="-"/>
    <s v="-"/>
    <s v="17-12-2021"/>
    <s v="12"/>
    <s v="2021"/>
    <x v="24"/>
  </r>
  <r>
    <s v="TKT705084"/>
    <x v="27"/>
    <s v="-"/>
    <s v="Account"/>
    <s v="Login Issue"/>
    <s v="CUST58351"/>
    <s v="Open"/>
    <d v="2020-12-09T00:00:00"/>
    <d v="1899-12-30T20:25:00"/>
    <s v="-"/>
    <s v="-"/>
    <s v="-"/>
    <s v="-"/>
    <s v="09-12-2020"/>
    <s v="12"/>
    <s v="2020"/>
    <x v="24"/>
  </r>
  <r>
    <s v="TKT273579"/>
    <x v="9"/>
    <d v="2022-06-10T11:16:00"/>
    <s v="Technical"/>
    <s v="Hardware Issue"/>
    <s v="CUST37050"/>
    <s v="Resolved"/>
    <s v="14-09-2022"/>
    <d v="1899-12-30T11:16:56"/>
    <d v="2022-06-10T00:00:00"/>
    <d v="1899-12-30T11:16:00"/>
    <s v="-"/>
    <s v="-"/>
    <s v="14-09-2022"/>
    <s v="09"/>
    <s v="2022"/>
    <x v="24"/>
  </r>
  <r>
    <s v="TKT370212"/>
    <x v="29"/>
    <s v="-"/>
    <s v="Service"/>
    <s v="Service Upgrade"/>
    <s v="CUST42833"/>
    <s v="Open"/>
    <s v="18-11-2023"/>
    <d v="1899-12-30T02:11:12"/>
    <s v="-"/>
    <s v="-"/>
    <s v="-"/>
    <s v="-"/>
    <s v="18-11-2023"/>
    <s v="11"/>
    <s v="2023"/>
    <x v="24"/>
  </r>
  <r>
    <s v="TKT724061"/>
    <x v="2"/>
    <s v="-"/>
    <s v="Billing"/>
    <s v="Overcharge"/>
    <s v="CUST30370"/>
    <s v="Open"/>
    <s v="17-08-2024"/>
    <d v="1899-12-30T02:49:31"/>
    <s v="-"/>
    <s v="-"/>
    <s v="-"/>
    <s v="-"/>
    <s v="17-08-2024"/>
    <s v="08"/>
    <s v="2024"/>
    <x v="24"/>
  </r>
  <r>
    <s v="TKT395038"/>
    <x v="22"/>
    <s v="-"/>
    <s v="Account"/>
    <s v="Login Issue"/>
    <s v="CUST84845"/>
    <s v="In Progress"/>
    <s v="19-04-2024"/>
    <d v="1899-12-30T09:41:54"/>
    <s v="-"/>
    <s v="-"/>
    <s v="-"/>
    <s v="-"/>
    <s v="19-04-2024"/>
    <s v="04"/>
    <s v="2024"/>
    <x v="24"/>
  </r>
  <r>
    <s v="TKT118876"/>
    <x v="16"/>
    <s v="-"/>
    <s v="Account"/>
    <s v="Login Issue"/>
    <s v="CUST79129"/>
    <s v="Open"/>
    <s v="21-08-2023"/>
    <d v="1899-12-30T14:41:22"/>
    <s v="-"/>
    <s v="-"/>
    <s v="-"/>
    <s v="-"/>
    <s v="21-08-2023"/>
    <s v="08"/>
    <s v="2023"/>
    <x v="24"/>
  </r>
  <r>
    <s v="TKT397643"/>
    <x v="28"/>
    <s v="-"/>
    <s v="Billing"/>
    <s v="Payment Failure"/>
    <s v="CUST39678"/>
    <s v="Open"/>
    <s v="27-01-2023"/>
    <d v="1899-12-30T06:11:01"/>
    <s v="-"/>
    <s v="-"/>
    <s v="-"/>
    <s v="-"/>
    <s v="27-01-2023"/>
    <s v="01"/>
    <s v="2023"/>
    <x v="24"/>
  </r>
  <r>
    <s v="TKT700787"/>
    <x v="24"/>
    <s v="20-06-2020 11:02:15"/>
    <s v="Service"/>
    <s v="Service Outage"/>
    <s v="CUST58163"/>
    <s v="Resolved"/>
    <s v="15-06-2020"/>
    <d v="1899-12-30T11:02:15"/>
    <s v="20-06-2020"/>
    <d v="1899-12-30T11:02:15"/>
    <s v="-"/>
    <s v="-"/>
    <s v="15-06-2020"/>
    <s v="06"/>
    <s v="2020"/>
    <x v="24"/>
  </r>
  <r>
    <s v="TKT754053"/>
    <x v="32"/>
    <s v="-"/>
    <s v="Technical"/>
    <s v="Software Bug"/>
    <s v="CUST65826"/>
    <s v="Open"/>
    <s v="13-10-2021"/>
    <d v="1899-12-30T20:25:21"/>
    <s v="-"/>
    <s v="-"/>
    <s v="-"/>
    <s v="-"/>
    <s v="13-10-2021"/>
    <s v="10"/>
    <s v="2021"/>
    <x v="24"/>
  </r>
  <r>
    <s v="TKT972716"/>
    <x v="2"/>
    <s v="-"/>
    <s v="Billing"/>
    <s v="Overcharge"/>
    <s v="CUST32336"/>
    <s v="In Progress"/>
    <d v="2024-08-04T00:00:00"/>
    <d v="1899-12-30T13:20:00"/>
    <s v="-"/>
    <s v="-"/>
    <s v="-"/>
    <s v="-"/>
    <s v="04-08-2024"/>
    <s v="08"/>
    <s v="2024"/>
    <x v="24"/>
  </r>
  <r>
    <s v="TKT780297"/>
    <x v="28"/>
    <s v="-"/>
    <s v="Billing"/>
    <s v="Payment Failure"/>
    <s v="CUST81383"/>
    <s v="In Progress"/>
    <s v="13-11-2021"/>
    <d v="1899-12-30T16:58:12"/>
    <s v="-"/>
    <s v="-"/>
    <s v="-"/>
    <s v="-"/>
    <s v="13-11-2021"/>
    <s v="11"/>
    <s v="2021"/>
    <x v="24"/>
  </r>
  <r>
    <s v="TKT595429"/>
    <x v="32"/>
    <s v="-"/>
    <s v="Technical"/>
    <s v="Software Bug"/>
    <s v="CUST48210"/>
    <s v="Open"/>
    <d v="2024-10-08T00:00:00"/>
    <d v="1899-12-30T07:02:00"/>
    <s v="-"/>
    <s v="-"/>
    <s v="-"/>
    <s v="-"/>
    <s v="08-10-2024"/>
    <s v="10"/>
    <s v="2024"/>
    <x v="24"/>
  </r>
  <r>
    <s v="TKT474962"/>
    <x v="21"/>
    <s v="-"/>
    <s v="Technical"/>
    <s v="Network Problem"/>
    <s v="CUST50668"/>
    <s v="Open"/>
    <d v="2024-04-03T00:00:00"/>
    <d v="1899-12-30T02:04:00"/>
    <s v="-"/>
    <s v="-"/>
    <s v="-"/>
    <s v="-"/>
    <s v="03-04-2024"/>
    <s v="04"/>
    <s v="2024"/>
    <x v="24"/>
  </r>
  <r>
    <s v="TKT966852"/>
    <x v="27"/>
    <s v="-"/>
    <s v="Account"/>
    <s v="Login Issue"/>
    <s v="CUST72912"/>
    <s v="Open"/>
    <d v="2024-06-11T00:00:00"/>
    <d v="1899-12-30T20:12:00"/>
    <s v="-"/>
    <s v="-"/>
    <s v="-"/>
    <s v="-"/>
    <s v="11-06-2024"/>
    <s v="06"/>
    <s v="2024"/>
    <x v="24"/>
  </r>
  <r>
    <s v="TKT335747"/>
    <x v="29"/>
    <s v="-"/>
    <s v="Service"/>
    <s v="Service Upgrade"/>
    <s v="CUST37147"/>
    <s v="Open"/>
    <s v="18-05-2020"/>
    <d v="1899-12-30T02:34:28"/>
    <s v="-"/>
    <s v="-"/>
    <s v="-"/>
    <s v="-"/>
    <s v="18-05-2020"/>
    <s v="05"/>
    <s v="2020"/>
    <x v="24"/>
  </r>
  <r>
    <s v="TKT926980"/>
    <x v="34"/>
    <s v="-"/>
    <s v="Technical"/>
    <s v="Hardware Issue"/>
    <s v="CUST64988"/>
    <s v="In Progress"/>
    <d v="2024-10-03T00:00:00"/>
    <d v="1899-12-30T05:08:00"/>
    <s v="-"/>
    <s v="-"/>
    <s v="-"/>
    <s v="-"/>
    <s v="03-10-2024"/>
    <s v="10"/>
    <s v="2024"/>
    <x v="24"/>
  </r>
  <r>
    <s v="TKT380819"/>
    <x v="29"/>
    <s v="-"/>
    <s v="Service"/>
    <s v="Service Upgrade"/>
    <s v="CUST25329"/>
    <s v="Open"/>
    <d v="2024-01-10T00:00:00"/>
    <d v="1899-12-30T19:00:00"/>
    <s v="-"/>
    <s v="-"/>
    <s v="-"/>
    <s v="-"/>
    <s v="10-01-2024"/>
    <s v="01"/>
    <s v="2024"/>
    <x v="24"/>
  </r>
  <r>
    <s v="TKT451315"/>
    <x v="29"/>
    <s v="-"/>
    <s v="Service"/>
    <s v="Service Upgrade"/>
    <s v="CUST97063"/>
    <s v="Open"/>
    <d v="2020-02-05T00:00:00"/>
    <d v="1899-12-30T23:53:00"/>
    <s v="-"/>
    <s v="-"/>
    <s v="-"/>
    <s v="-"/>
    <s v="05-02-2020"/>
    <s v="02"/>
    <s v="2020"/>
    <x v="24"/>
  </r>
  <r>
    <s v="TKT997131"/>
    <x v="6"/>
    <s v="27-05-2023 07:59:20"/>
    <s v="Service"/>
    <s v="Service Outage"/>
    <s v="CUST70867"/>
    <s v="Resolved"/>
    <s v="30-04-2023"/>
    <d v="1899-12-30T07:59:20"/>
    <s v="27-05-2023"/>
    <d v="1899-12-30T07:59:20"/>
    <s v="-"/>
    <s v="-"/>
    <s v="30-04-2023"/>
    <s v="04"/>
    <s v="2023"/>
    <x v="24"/>
  </r>
  <r>
    <s v="TKT728061"/>
    <x v="25"/>
    <s v="-"/>
    <s v="Service"/>
    <s v="Slow Service"/>
    <s v="CUST66476"/>
    <s v="Open"/>
    <s v="31-10-2022"/>
    <d v="1899-12-30T07:18:18"/>
    <s v="-"/>
    <s v="-"/>
    <s v="-"/>
    <s v="-"/>
    <s v="31-10-2022"/>
    <s v="10"/>
    <s v="2022"/>
    <x v="24"/>
  </r>
  <r>
    <s v="TKT661863"/>
    <x v="3"/>
    <s v="-"/>
    <s v="Account"/>
    <s v="Account Suspension"/>
    <s v="CUST41600"/>
    <s v="Open"/>
    <s v="18-04-2024"/>
    <d v="1899-12-30T03:06:54"/>
    <s v="-"/>
    <s v="-"/>
    <s v="-"/>
    <s v="-"/>
    <s v="18-04-2024"/>
    <s v="04"/>
    <s v="2024"/>
    <x v="24"/>
  </r>
  <r>
    <s v="TKT528484"/>
    <x v="29"/>
    <s v="18-01-2024 14:22:11"/>
    <s v="Service"/>
    <s v="Service Upgrade"/>
    <s v="CUST63800"/>
    <s v="Resolved"/>
    <d v="2024-03-01T00:00:00"/>
    <d v="1899-12-30T14:22:00"/>
    <s v="18-01-2024"/>
    <d v="1899-12-30T14:22:11"/>
    <s v="-"/>
    <s v="-"/>
    <s v="01-03-2024"/>
    <s v="03"/>
    <s v="2024"/>
    <x v="24"/>
  </r>
  <r>
    <s v="TKT312762"/>
    <x v="18"/>
    <s v="-"/>
    <s v="Account"/>
    <s v="Password Reset"/>
    <s v="CUST25377"/>
    <s v="In Progress"/>
    <s v="30-07-2020"/>
    <d v="1899-12-30T10:47:20"/>
    <s v="-"/>
    <s v="-"/>
    <s v="-"/>
    <s v="-"/>
    <s v="30-07-2020"/>
    <s v="07"/>
    <s v="2020"/>
    <x v="24"/>
  </r>
  <r>
    <s v="TKT295843"/>
    <x v="24"/>
    <s v="21-05-2020 14:16:19"/>
    <s v="Service"/>
    <s v="Service Outage"/>
    <s v="CUST55235"/>
    <s v="Resolved"/>
    <d v="2020-09-05T00:00:00"/>
    <d v="1899-12-30T14:16:00"/>
    <s v="21-05-2020"/>
    <d v="1899-12-30T14:16:19"/>
    <s v="-"/>
    <s v="-"/>
    <s v="05-09-2020"/>
    <s v="09"/>
    <s v="2020"/>
    <x v="24"/>
  </r>
  <r>
    <s v="TKT146875"/>
    <x v="33"/>
    <s v="19-08-2023 21:04:09"/>
    <s v="Technical"/>
    <s v="Network Problem"/>
    <s v="CUST99878"/>
    <s v="Resolved"/>
    <d v="2023-06-08T00:00:00"/>
    <d v="1899-12-30T21:04:00"/>
    <s v="19-08-2023"/>
    <d v="1899-12-30T21:04:09"/>
    <s v="-"/>
    <s v="-"/>
    <s v="08-06-2023"/>
    <s v="06"/>
    <s v="2023"/>
    <x v="24"/>
  </r>
  <r>
    <s v="TKT243486"/>
    <x v="8"/>
    <s v="-"/>
    <s v="Technical"/>
    <s v="Network Problem"/>
    <s v="CUST77348"/>
    <s v="Open"/>
    <s v="27-06-2020"/>
    <d v="1899-12-30T10:34:32"/>
    <s v="-"/>
    <s v="-"/>
    <s v="-"/>
    <s v="-"/>
    <s v="27-06-2020"/>
    <s v="06"/>
    <s v="2020"/>
    <x v="24"/>
  </r>
  <r>
    <s v="TKT320694"/>
    <x v="26"/>
    <d v="2020-03-12T19:04:00"/>
    <s v="Technical"/>
    <s v="Software Bug"/>
    <s v="CUST81719"/>
    <s v="Resolved"/>
    <d v="2020-09-11T00:00:00"/>
    <d v="1899-12-30T19:04:00"/>
    <d v="2020-03-12T00:00:00"/>
    <d v="1899-12-30T19:04:00"/>
    <s v="-"/>
    <s v="-"/>
    <s v="11-09-2020"/>
    <s v="09"/>
    <s v="2020"/>
    <x v="24"/>
  </r>
  <r>
    <s v="TKT758484"/>
    <x v="31"/>
    <s v="-"/>
    <s v="Billing"/>
    <s v="Refund Request"/>
    <s v="CUST77552"/>
    <s v="In Progress"/>
    <s v="30-09-2021"/>
    <d v="1899-12-30T08:48:50"/>
    <s v="-"/>
    <s v="-"/>
    <s v="-"/>
    <s v="-"/>
    <s v="30-09-2021"/>
    <s v="09"/>
    <s v="2021"/>
    <x v="24"/>
  </r>
  <r>
    <s v="TKT515158"/>
    <x v="27"/>
    <s v="-"/>
    <s v="Account"/>
    <s v="Login Issue"/>
    <s v="CUST30657"/>
    <s v="Open"/>
    <d v="2021-08-04T00:00:00"/>
    <d v="1899-12-30T17:35:00"/>
    <s v="-"/>
    <s v="-"/>
    <s v="-"/>
    <s v="-"/>
    <s v="04-08-2021"/>
    <s v="08"/>
    <s v="2021"/>
    <x v="24"/>
  </r>
  <r>
    <s v="TKT669903"/>
    <x v="1"/>
    <s v="-"/>
    <s v="Billing"/>
    <s v="Refund Request"/>
    <s v="CUST56568"/>
    <s v="Open"/>
    <s v="18-10-2021"/>
    <d v="1899-12-30T00:34:27"/>
    <s v="-"/>
    <s v="-"/>
    <s v="-"/>
    <s v="-"/>
    <s v="18-10-2021"/>
    <s v="10"/>
    <s v="2021"/>
    <x v="24"/>
  </r>
  <r>
    <s v="TKT195414"/>
    <x v="12"/>
    <d v="2021-04-02T06:12:00"/>
    <s v="Billing"/>
    <s v="Refund Request"/>
    <s v="CUST30096"/>
    <s v="Resolved"/>
    <d v="2021-11-01T00:00:00"/>
    <d v="1899-12-30T06:12:00"/>
    <d v="2021-04-02T00:00:00"/>
    <d v="1899-12-30T06:12:00"/>
    <s v="-"/>
    <s v="-"/>
    <s v="01-11-2021"/>
    <s v="11"/>
    <s v="2021"/>
    <x v="24"/>
  </r>
  <r>
    <s v="TKT102101"/>
    <x v="33"/>
    <s v="-"/>
    <s v="Technical"/>
    <s v="Network Problem"/>
    <s v="CUST40060"/>
    <s v="Open"/>
    <s v="24-04-2024"/>
    <d v="1899-12-30T01:40:29"/>
    <s v="-"/>
    <s v="-"/>
    <s v="-"/>
    <s v="-"/>
    <s v="24-04-2024"/>
    <s v="04"/>
    <s v="2024"/>
    <x v="24"/>
  </r>
  <r>
    <s v="TKT229924"/>
    <x v="26"/>
    <s v="15-12-2020 07:51:41"/>
    <s v="Technical"/>
    <s v="Software Bug"/>
    <s v="CUST90807"/>
    <s v="Resolved"/>
    <d v="2020-08-12T00:00:00"/>
    <d v="1899-12-30T07:51:00"/>
    <s v="15-12-2020"/>
    <d v="1899-12-30T07:51:41"/>
    <s v="-"/>
    <s v="-"/>
    <s v="12-08-2020"/>
    <s v="08"/>
    <s v="2020"/>
    <x v="24"/>
  </r>
  <r>
    <s v="TKT387367"/>
    <x v="24"/>
    <s v="-"/>
    <s v="Service"/>
    <s v="Service Outage"/>
    <s v="CUST88392"/>
    <s v="In Progress"/>
    <s v="14-03-2020"/>
    <d v="1899-12-30T05:10:57"/>
    <s v="-"/>
    <s v="-"/>
    <s v="-"/>
    <s v="-"/>
    <s v="14-03-2020"/>
    <s v="03"/>
    <s v="2020"/>
    <x v="24"/>
  </r>
  <r>
    <s v="TKT844692"/>
    <x v="29"/>
    <s v="-"/>
    <s v="Service"/>
    <s v="Service Upgrade"/>
    <s v="CUST51466"/>
    <s v="In Progress"/>
    <s v="16-02-2024"/>
    <d v="1899-12-30T14:24:28"/>
    <s v="-"/>
    <s v="-"/>
    <s v="-"/>
    <s v="-"/>
    <s v="16-02-2024"/>
    <s v="02"/>
    <s v="2024"/>
    <x v="24"/>
  </r>
  <r>
    <s v="TKT619828"/>
    <x v="30"/>
    <s v="-"/>
    <s v="Billing"/>
    <s v="Overcharge"/>
    <s v="CUST87804"/>
    <s v="Open"/>
    <s v="30-12-2020"/>
    <d v="1899-12-30T19:57:12"/>
    <s v="-"/>
    <s v="-"/>
    <s v="-"/>
    <s v="-"/>
    <s v="30-12-2020"/>
    <s v="12"/>
    <s v="2020"/>
    <x v="24"/>
  </r>
  <r>
    <s v="TKT232033"/>
    <x v="34"/>
    <s v="15-04-2024 03:17:29"/>
    <s v="Technical"/>
    <s v="Hardware Issue"/>
    <s v="CUST54471"/>
    <s v="Resolved"/>
    <d v="2024-11-04T00:00:00"/>
    <d v="1899-12-30T03:17:00"/>
    <s v="15-04-2024"/>
    <d v="1899-12-30T03:17:29"/>
    <s v="-"/>
    <s v="-"/>
    <s v="04-11-2024"/>
    <s v="11"/>
    <s v="2024"/>
    <x v="24"/>
  </r>
  <r>
    <s v="TKT917751"/>
    <x v="3"/>
    <d v="2024-03-09T22:23:00"/>
    <s v="Account"/>
    <s v="Account Suspension"/>
    <s v="CUST28194"/>
    <s v="Resolved"/>
    <d v="2024-01-09T00:00:00"/>
    <d v="1899-12-30T22:23:00"/>
    <d v="2024-03-09T00:00:00"/>
    <d v="1899-12-30T22:23:00"/>
    <s v="-"/>
    <s v="-"/>
    <s v="09-01-2024"/>
    <s v="01"/>
    <s v="2024"/>
    <x v="24"/>
  </r>
  <r>
    <s v="TKT670788"/>
    <x v="13"/>
    <s v="-"/>
    <s v="Account"/>
    <s v="Account Suspension"/>
    <s v="CUST36660"/>
    <s v="Open"/>
    <s v="25-10-2023"/>
    <d v="1899-12-30T18:30:05"/>
    <s v="-"/>
    <s v="-"/>
    <s v="-"/>
    <s v="-"/>
    <s v="25-10-2023"/>
    <s v="10"/>
    <s v="2023"/>
    <x v="24"/>
  </r>
  <r>
    <s v="TKT148970"/>
    <x v="32"/>
    <s v="-"/>
    <s v="Technical"/>
    <s v="Software Bug"/>
    <s v="CUST24855"/>
    <s v="Open"/>
    <d v="2024-11-11T00:00:00"/>
    <d v="1899-12-30T22:18:00"/>
    <s v="-"/>
    <s v="-"/>
    <s v="-"/>
    <s v="-"/>
    <s v="11-11-2024"/>
    <s v="11"/>
    <s v="2024"/>
    <x v="24"/>
  </r>
  <r>
    <s v="TKT185152"/>
    <x v="27"/>
    <s v="-"/>
    <s v="Account"/>
    <s v="Login Issue"/>
    <s v="CUST24244"/>
    <s v="Open"/>
    <d v="2021-06-09T00:00:00"/>
    <d v="1899-12-30T19:07:00"/>
    <s v="-"/>
    <s v="-"/>
    <s v="-"/>
    <s v="-"/>
    <s v="09-06-2021"/>
    <s v="06"/>
    <s v="2021"/>
    <x v="24"/>
  </r>
  <r>
    <s v="TKT173888"/>
    <x v="20"/>
    <s v="26-01-2021 09:41:29"/>
    <s v="Billing"/>
    <s v="Payment Failure"/>
    <s v="CUST75657"/>
    <s v="Resolved"/>
    <s v="23-01-2021"/>
    <d v="1899-12-30T09:41:29"/>
    <s v="26-01-2021"/>
    <d v="1899-12-30T09:41:29"/>
    <s v="-"/>
    <s v="-"/>
    <s v="23-01-2021"/>
    <s v="01"/>
    <s v="2021"/>
    <x v="24"/>
  </r>
  <r>
    <s v="TKT977704"/>
    <x v="5"/>
    <s v="-"/>
    <s v="Technical"/>
    <s v="Hardware Issue"/>
    <s v="CUST60059"/>
    <s v="In Progress"/>
    <d v="2024-03-01T00:00:00"/>
    <d v="1899-12-30T22:31:00"/>
    <s v="-"/>
    <s v="-"/>
    <s v="-"/>
    <s v="-"/>
    <s v="01-03-2024"/>
    <s v="03"/>
    <s v="2024"/>
    <x v="24"/>
  </r>
  <r>
    <s v="TKT553192"/>
    <x v="35"/>
    <s v="-"/>
    <s v="Service"/>
    <s v="Service Upgrade"/>
    <s v="CUST86301"/>
    <s v="Open"/>
    <s v="21-01-2021"/>
    <d v="1899-12-30T09:00:46"/>
    <s v="-"/>
    <s v="-"/>
    <s v="-"/>
    <s v="-"/>
    <s v="21-01-2021"/>
    <s v="01"/>
    <s v="2021"/>
    <x v="24"/>
  </r>
  <r>
    <s v="TKT993572"/>
    <x v="12"/>
    <s v="-"/>
    <s v="Billing"/>
    <s v="Refund Request"/>
    <s v="CUST47597"/>
    <s v="Open"/>
    <d v="2021-11-04T00:00:00"/>
    <d v="1899-12-30T05:26:00"/>
    <s v="-"/>
    <s v="-"/>
    <s v="-"/>
    <s v="-"/>
    <s v="04-11-2021"/>
    <s v="11"/>
    <s v="2021"/>
    <x v="24"/>
  </r>
  <r>
    <s v="TKT250652"/>
    <x v="4"/>
    <s v="30-09-2024 06:55:37"/>
    <s v="Account"/>
    <s v="Password Reset"/>
    <s v="CUST22342"/>
    <s v="Resolved"/>
    <d v="2024-08-09T00:00:00"/>
    <d v="1899-12-30T06:55:00"/>
    <s v="30-09-2024"/>
    <d v="1899-12-30T06:55:37"/>
    <s v="-"/>
    <s v="-"/>
    <s v="09-08-2024"/>
    <s v="08"/>
    <s v="2024"/>
    <x v="24"/>
  </r>
  <r>
    <s v="TKT604798"/>
    <x v="3"/>
    <s v="-"/>
    <s v="Account"/>
    <s v="Account Suspension"/>
    <s v="CUST25863"/>
    <s v="Open"/>
    <d v="2020-08-03T00:00:00"/>
    <d v="1899-12-30T21:06:00"/>
    <s v="-"/>
    <s v="-"/>
    <s v="-"/>
    <s v="-"/>
    <s v="03-08-2020"/>
    <s v="08"/>
    <s v="2020"/>
    <x v="24"/>
  </r>
  <r>
    <s v="TKT958509"/>
    <x v="9"/>
    <d v="2024-04-03T05:23:00"/>
    <s v="Technical"/>
    <s v="Hardware Issue"/>
    <s v="CUST93324"/>
    <s v="Resolved"/>
    <s v="19-02-2024"/>
    <d v="1899-12-30T05:23:21"/>
    <d v="2024-04-03T00:00:00"/>
    <d v="1899-12-30T05:23:00"/>
    <s v="-"/>
    <s v="-"/>
    <s v="19-02-2024"/>
    <s v="02"/>
    <s v="2024"/>
    <x v="24"/>
  </r>
  <r>
    <s v="TKT297037"/>
    <x v="11"/>
    <s v="-"/>
    <s v="Billing"/>
    <s v="Overcharge"/>
    <s v="CUST49865"/>
    <s v="In Progress"/>
    <s v="23-06-2020"/>
    <d v="1899-12-30T03:38:16"/>
    <s v="-"/>
    <s v="-"/>
    <s v="-"/>
    <s v="-"/>
    <s v="23-06-2020"/>
    <s v="06"/>
    <s v="2020"/>
    <x v="24"/>
  </r>
  <r>
    <s v="TKT837869"/>
    <x v="6"/>
    <s v="-"/>
    <s v="Service"/>
    <s v="Service Outage"/>
    <s v="CUST63124"/>
    <s v="Open"/>
    <s v="30-04-2021"/>
    <d v="1899-12-30T09:36:54"/>
    <s v="-"/>
    <s v="-"/>
    <s v="-"/>
    <s v="-"/>
    <s v="30-04-2021"/>
    <s v="04"/>
    <s v="2021"/>
    <x v="24"/>
  </r>
  <r>
    <s v="TKT734773"/>
    <x v="31"/>
    <s v="16-02-2022 09:07:11"/>
    <s v="Billing"/>
    <s v="Refund Request"/>
    <s v="CUST80182"/>
    <s v="Resolved"/>
    <s v="29-01-2022"/>
    <d v="1899-12-30T09:07:11"/>
    <s v="16-02-2022"/>
    <d v="1899-12-30T09:07:11"/>
    <s v="-"/>
    <s v="-"/>
    <s v="29-01-2022"/>
    <s v="01"/>
    <s v="2022"/>
    <x v="24"/>
  </r>
  <r>
    <s v="TKT353877"/>
    <x v="6"/>
    <s v="-"/>
    <s v="Service"/>
    <s v="Service Outage"/>
    <s v="CUST49731"/>
    <s v="Open"/>
    <s v="30-06-2022"/>
    <d v="1899-12-30T02:38:38"/>
    <s v="-"/>
    <s v="-"/>
    <s v="-"/>
    <s v="-"/>
    <s v="30-06-2022"/>
    <s v="06"/>
    <s v="2022"/>
    <x v="24"/>
  </r>
  <r>
    <s v="TKT279043"/>
    <x v="31"/>
    <s v="-"/>
    <s v="Billing"/>
    <s v="Refund Request"/>
    <s v="CUST15723"/>
    <s v="In Progress"/>
    <d v="2023-04-02T00:00:00"/>
    <d v="1899-12-30T15:50:00"/>
    <s v="-"/>
    <s v="-"/>
    <s v="-"/>
    <s v="-"/>
    <s v="02-04-2023"/>
    <s v="04"/>
    <s v="2023"/>
    <x v="24"/>
  </r>
  <r>
    <s v="TKT440349"/>
    <x v="12"/>
    <s v="-"/>
    <s v="Billing"/>
    <s v="Refund Request"/>
    <s v="CUST59748"/>
    <s v="In Progress"/>
    <s v="27-08-2024"/>
    <d v="1899-12-30T18:19:46"/>
    <s v="-"/>
    <s v="-"/>
    <s v="-"/>
    <s v="-"/>
    <s v="27-08-2024"/>
    <s v="08"/>
    <s v="2024"/>
    <x v="24"/>
  </r>
  <r>
    <s v="TKT595245"/>
    <x v="6"/>
    <s v="-"/>
    <s v="Service"/>
    <s v="Service Outage"/>
    <s v="CUST82749"/>
    <s v="Open"/>
    <s v="13-07-2020"/>
    <d v="1899-12-30T13:11:14"/>
    <s v="-"/>
    <s v="-"/>
    <s v="-"/>
    <s v="-"/>
    <s v="13-07-2020"/>
    <s v="07"/>
    <s v="2020"/>
    <x v="24"/>
  </r>
  <r>
    <s v="TKT140470"/>
    <x v="2"/>
    <s v="-"/>
    <s v="Billing"/>
    <s v="Overcharge"/>
    <s v="CUST74928"/>
    <s v="In Progress"/>
    <d v="2023-05-04T00:00:00"/>
    <d v="1899-12-30T09:04:00"/>
    <s v="-"/>
    <s v="-"/>
    <s v="-"/>
    <s v="-"/>
    <s v="04-05-2023"/>
    <s v="05"/>
    <s v="2023"/>
    <x v="24"/>
  </r>
  <r>
    <s v="TKT240691"/>
    <x v="26"/>
    <s v="-"/>
    <s v="Technical"/>
    <s v="Software Bug"/>
    <s v="CUST90951"/>
    <s v="In Progress"/>
    <s v="16-01-2024"/>
    <d v="1899-12-30T01:16:27"/>
    <s v="-"/>
    <s v="-"/>
    <s v="-"/>
    <s v="-"/>
    <s v="16-01-2024"/>
    <s v="01"/>
    <s v="2024"/>
    <x v="24"/>
  </r>
  <r>
    <s v="TKT196942"/>
    <x v="35"/>
    <s v="-"/>
    <s v="Service"/>
    <s v="Service Upgrade"/>
    <s v="CUST54834"/>
    <s v="Open"/>
    <d v="2023-09-10T00:00:00"/>
    <d v="1899-12-30T21:42:00"/>
    <s v="-"/>
    <s v="-"/>
    <s v="-"/>
    <s v="-"/>
    <s v="10-09-2023"/>
    <s v="09"/>
    <s v="2023"/>
    <x v="24"/>
  </r>
  <r>
    <s v="TKT713919"/>
    <x v="1"/>
    <s v="-"/>
    <s v="Billing"/>
    <s v="Refund Request"/>
    <s v="CUST52594"/>
    <s v="In Progress"/>
    <s v="25-04-2022"/>
    <d v="1899-12-30T01:58:00"/>
    <s v="-"/>
    <s v="-"/>
    <s v="-"/>
    <s v="-"/>
    <s v="25-04-2022"/>
    <s v="04"/>
    <s v="2022"/>
    <x v="24"/>
  </r>
  <r>
    <s v="TKT199963"/>
    <x v="7"/>
    <s v="-"/>
    <s v="Technical"/>
    <s v="Software Bug"/>
    <s v="CUST11721"/>
    <s v="In Progress"/>
    <s v="24-01-2023"/>
    <d v="1899-12-30T10:22:57"/>
    <s v="-"/>
    <s v="-"/>
    <s v="-"/>
    <s v="-"/>
    <s v="24-01-2023"/>
    <s v="01"/>
    <s v="2023"/>
    <x v="24"/>
  </r>
  <r>
    <s v="TKT363433"/>
    <x v="15"/>
    <s v="-"/>
    <s v="Account"/>
    <s v="Account Suspension"/>
    <s v="CUST20736"/>
    <s v="In Progress"/>
    <d v="2022-10-09T00:00:00"/>
    <d v="1899-12-30T18:59:00"/>
    <s v="-"/>
    <s v="-"/>
    <s v="-"/>
    <s v="-"/>
    <s v="09-10-2022"/>
    <s v="10"/>
    <s v="2022"/>
    <x v="24"/>
  </r>
  <r>
    <s v="TKT272632"/>
    <x v="20"/>
    <s v="-"/>
    <s v="Billing"/>
    <s v="Payment Failure"/>
    <s v="CUST48836"/>
    <s v="Open"/>
    <d v="2022-01-10T00:00:00"/>
    <d v="1899-12-30T03:34:00"/>
    <s v="-"/>
    <s v="-"/>
    <s v="-"/>
    <s v="-"/>
    <s v="10-01-2022"/>
    <s v="01"/>
    <s v="2022"/>
    <x v="24"/>
  </r>
  <r>
    <s v="TKT276543"/>
    <x v="10"/>
    <s v="31-12-2024 11:31:31"/>
    <s v="Account"/>
    <s v="Password Reset"/>
    <s v="CUST78428"/>
    <s v="Resolved"/>
    <s v="26-12-2024"/>
    <d v="1899-12-30T11:31:31"/>
    <s v="31-12-2024"/>
    <d v="1899-12-30T11:31:31"/>
    <s v="-"/>
    <s v="-"/>
    <s v="26-12-2024"/>
    <s v="12"/>
    <s v="2024"/>
    <x v="24"/>
  </r>
  <r>
    <s v="TKT432783"/>
    <x v="11"/>
    <s v="20-06-2024 19:36:41"/>
    <s v="Billing"/>
    <s v="Overcharge"/>
    <s v="CUST44642"/>
    <s v="Resolved"/>
    <s v="30-05-2024"/>
    <d v="1899-12-30T19:36:41"/>
    <s v="20-06-2024"/>
    <d v="1899-12-30T19:36:41"/>
    <s v="-"/>
    <s v="-"/>
    <s v="30-05-2024"/>
    <s v="05"/>
    <s v="2024"/>
    <x v="24"/>
  </r>
  <r>
    <s v="TKT332128"/>
    <x v="0"/>
    <s v="-"/>
    <s v="Service"/>
    <s v="Service Outage"/>
    <s v="CUST41537"/>
    <s v="Open"/>
    <d v="2022-08-01T00:00:00"/>
    <d v="1899-12-30T04:07:00"/>
    <s v="-"/>
    <s v="-"/>
    <s v="-"/>
    <s v="-"/>
    <s v="01-08-2022"/>
    <s v="08"/>
    <s v="2022"/>
    <x v="24"/>
  </r>
  <r>
    <s v="TKT700947"/>
    <x v="10"/>
    <d v="2020-06-12T01:28:00"/>
    <s v="Account"/>
    <s v="Password Reset"/>
    <s v="CUST14203"/>
    <s v="Resolved"/>
    <s v="13-11-2020"/>
    <d v="1899-12-30T01:28:54"/>
    <d v="2020-06-12T00:00:00"/>
    <d v="1899-12-30T01:28:00"/>
    <s v="-"/>
    <s v="-"/>
    <s v="13-11-2020"/>
    <s v="11"/>
    <s v="2020"/>
    <x v="24"/>
  </r>
  <r>
    <s v="TKT725590"/>
    <x v="11"/>
    <s v="-"/>
    <s v="Billing"/>
    <s v="Overcharge"/>
    <s v="CUST67772"/>
    <s v="Open"/>
    <s v="14-03-2023"/>
    <d v="1899-12-30T10:56:40"/>
    <s v="-"/>
    <s v="-"/>
    <s v="-"/>
    <s v="-"/>
    <s v="14-03-2023"/>
    <s v="03"/>
    <s v="2023"/>
    <x v="24"/>
  </r>
  <r>
    <s v="TKT600326"/>
    <x v="34"/>
    <s v="-"/>
    <s v="Technical"/>
    <s v="Hardware Issue"/>
    <s v="CUST28426"/>
    <s v="Open"/>
    <d v="2024-12-05T00:00:00"/>
    <d v="1899-12-30T04:24:00"/>
    <s v="-"/>
    <s v="-"/>
    <s v="-"/>
    <s v="-"/>
    <s v="05-12-2024"/>
    <s v="12"/>
    <s v="2024"/>
    <x v="24"/>
  </r>
  <r>
    <s v="TKT502379"/>
    <x v="0"/>
    <s v="-"/>
    <s v="Service"/>
    <s v="Service Outage"/>
    <s v="CUST27365"/>
    <s v="In Progress"/>
    <s v="31-08-2021"/>
    <d v="1899-12-30T12:40:07"/>
    <s v="-"/>
    <s v="-"/>
    <s v="-"/>
    <s v="-"/>
    <s v="31-08-2021"/>
    <s v="08"/>
    <s v="2021"/>
    <x v="24"/>
  </r>
  <r>
    <s v="TKT843148"/>
    <x v="34"/>
    <s v="17-09-2023 13:20:25"/>
    <s v="Technical"/>
    <s v="Hardware Issue"/>
    <s v="CUST14472"/>
    <s v="Resolved"/>
    <d v="2023-09-09T00:00:00"/>
    <d v="1899-12-30T13:20:00"/>
    <s v="17-09-2023"/>
    <d v="1899-12-30T13:20:25"/>
    <s v="-"/>
    <s v="-"/>
    <s v="09-09-2023"/>
    <s v="09"/>
    <s v="2023"/>
    <x v="24"/>
  </r>
  <r>
    <s v="TKT665663"/>
    <x v="11"/>
    <s v="-"/>
    <s v="Billing"/>
    <s v="Overcharge"/>
    <s v="CUST45402"/>
    <s v="Open"/>
    <d v="2022-11-04T00:00:00"/>
    <d v="1899-12-30T00:30:00"/>
    <s v="-"/>
    <s v="-"/>
    <s v="-"/>
    <s v="-"/>
    <s v="04-11-2022"/>
    <s v="11"/>
    <s v="2022"/>
    <x v="24"/>
  </r>
  <r>
    <s v="TKT423253"/>
    <x v="29"/>
    <s v="14-08-2022 15:38:12"/>
    <s v="Service"/>
    <s v="Service Upgrade"/>
    <s v="CUST98991"/>
    <s v="Resolved"/>
    <d v="2022-05-08T00:00:00"/>
    <d v="1899-12-30T15:38:00"/>
    <s v="14-08-2022"/>
    <d v="1899-12-30T15:38:12"/>
    <s v="-"/>
    <s v="-"/>
    <s v="08-05-2022"/>
    <s v="05"/>
    <s v="2022"/>
    <x v="24"/>
  </r>
  <r>
    <s v="TKT679357"/>
    <x v="1"/>
    <s v="-"/>
    <s v="Billing"/>
    <s v="Refund Request"/>
    <s v="CUST55765"/>
    <s v="In Progress"/>
    <d v="2020-09-01T00:00:00"/>
    <d v="1899-12-30T07:24:00"/>
    <s v="-"/>
    <s v="-"/>
    <s v="-"/>
    <s v="-"/>
    <s v="01-09-2020"/>
    <s v="09"/>
    <s v="2020"/>
    <x v="24"/>
  </r>
  <r>
    <s v="TKT715140"/>
    <x v="19"/>
    <d v="2023-11-07T10:22:00"/>
    <s v="Billing"/>
    <s v="Payment Failure"/>
    <s v="CUST21215"/>
    <s v="Resolved"/>
    <s v="25-06-2023"/>
    <d v="1899-12-30T10:22:41"/>
    <d v="2023-11-07T00:00:00"/>
    <d v="1899-12-30T10:22:00"/>
    <s v="-"/>
    <s v="-"/>
    <s v="25-06-2023"/>
    <s v="06"/>
    <s v="2023"/>
    <x v="24"/>
  </r>
  <r>
    <s v="TKT233398"/>
    <x v="14"/>
    <s v="-"/>
    <s v="Service"/>
    <s v="Slow Service"/>
    <s v="CUST89638"/>
    <s v="Open"/>
    <d v="2021-03-03T00:00:00"/>
    <d v="1899-12-30T04:30:00"/>
    <s v="-"/>
    <s v="-"/>
    <s v="-"/>
    <s v="-"/>
    <s v="03-03-2021"/>
    <s v="03"/>
    <s v="2021"/>
    <x v="24"/>
  </r>
  <r>
    <s v="TKT552060"/>
    <x v="2"/>
    <s v="-"/>
    <s v="Billing"/>
    <s v="Overcharge"/>
    <s v="CUST32292"/>
    <s v="Open"/>
    <s v="22-01-2022"/>
    <d v="1899-12-30T03:09:40"/>
    <s v="-"/>
    <s v="-"/>
    <s v="-"/>
    <s v="-"/>
    <s v="22-01-2022"/>
    <s v="01"/>
    <s v="2022"/>
    <x v="24"/>
  </r>
  <r>
    <s v="TKT479931"/>
    <x v="34"/>
    <d v="2024-03-12T07:38:00"/>
    <s v="Technical"/>
    <s v="Hardware Issue"/>
    <s v="CUST27175"/>
    <s v="Resolved"/>
    <s v="22-11-2024"/>
    <d v="1899-12-30T07:38:22"/>
    <d v="2024-03-12T00:00:00"/>
    <d v="1899-12-30T07:38:00"/>
    <s v="-"/>
    <s v="-"/>
    <s v="22-11-2024"/>
    <s v="11"/>
    <s v="2024"/>
    <x v="24"/>
  </r>
  <r>
    <s v="TKT517745"/>
    <x v="10"/>
    <s v="-"/>
    <s v="Account"/>
    <s v="Password Reset"/>
    <s v="CUST10708"/>
    <s v="In Progress"/>
    <s v="17-11-2020"/>
    <d v="1899-12-30T15:14:38"/>
    <s v="-"/>
    <s v="-"/>
    <s v="-"/>
    <s v="-"/>
    <s v="17-11-2020"/>
    <s v="11"/>
    <s v="2020"/>
    <x v="24"/>
  </r>
  <r>
    <s v="TKT419704"/>
    <x v="16"/>
    <d v="2022-12-10T14:38:00"/>
    <s v="Account"/>
    <s v="Login Issue"/>
    <s v="CUST80437"/>
    <s v="Resolved"/>
    <d v="2022-09-10T00:00:00"/>
    <d v="1899-12-30T14:38:00"/>
    <d v="2022-12-10T00:00:00"/>
    <d v="1899-12-30T14:38:00"/>
    <s v="-"/>
    <s v="-"/>
    <s v="10-09-2022"/>
    <s v="09"/>
    <s v="2022"/>
    <x v="24"/>
  </r>
  <r>
    <s v="TKT583141"/>
    <x v="11"/>
    <s v="-"/>
    <s v="Billing"/>
    <s v="Overcharge"/>
    <s v="CUST23942"/>
    <s v="In Progress"/>
    <d v="2022-01-07T00:00:00"/>
    <d v="1899-12-30T10:43:00"/>
    <s v="-"/>
    <s v="-"/>
    <s v="-"/>
    <s v="-"/>
    <s v="07-01-2022"/>
    <s v="01"/>
    <s v="2022"/>
    <x v="24"/>
  </r>
  <r>
    <s v="TKT450859"/>
    <x v="23"/>
    <s v="-"/>
    <s v="Service"/>
    <s v="Service Upgrade"/>
    <s v="CUST68720"/>
    <s v="In Progress"/>
    <d v="2023-10-04T00:00:00"/>
    <d v="1899-12-30T17:22:00"/>
    <s v="-"/>
    <s v="-"/>
    <s v="-"/>
    <s v="-"/>
    <s v="04-10-2023"/>
    <s v="10"/>
    <s v="2023"/>
    <x v="24"/>
  </r>
  <r>
    <s v="TKT823420"/>
    <x v="5"/>
    <s v="-"/>
    <s v="Technical"/>
    <s v="Hardware Issue"/>
    <s v="CUST20582"/>
    <s v="In Progress"/>
    <s v="31-03-2021"/>
    <d v="1899-12-30T05:14:44"/>
    <s v="-"/>
    <s v="-"/>
    <s v="-"/>
    <s v="-"/>
    <s v="31-03-2021"/>
    <s v="03"/>
    <s v="2021"/>
    <x v="24"/>
  </r>
  <r>
    <s v="TKT575973"/>
    <x v="2"/>
    <s v="-"/>
    <s v="Billing"/>
    <s v="Overcharge"/>
    <s v="CUST24327"/>
    <s v="Open"/>
    <s v="30-04-2021"/>
    <d v="1899-12-30T00:26:57"/>
    <s v="-"/>
    <s v="-"/>
    <s v="-"/>
    <s v="-"/>
    <s v="30-04-2021"/>
    <s v="04"/>
    <s v="2021"/>
    <x v="24"/>
  </r>
  <r>
    <s v="TKT627360"/>
    <x v="18"/>
    <s v="-"/>
    <s v="Account"/>
    <s v="Password Reset"/>
    <s v="CUST17923"/>
    <s v="Open"/>
    <s v="24-04-2023"/>
    <d v="1899-12-30T08:55:34"/>
    <s v="-"/>
    <s v="-"/>
    <s v="-"/>
    <s v="-"/>
    <s v="24-04-2023"/>
    <s v="04"/>
    <s v="2023"/>
    <x v="24"/>
  </r>
  <r>
    <s v="TKT498461"/>
    <x v="19"/>
    <s v="-"/>
    <s v="Billing"/>
    <s v="Payment Failure"/>
    <s v="CUST47446"/>
    <s v="In Progress"/>
    <s v="14-06-2022"/>
    <d v="1899-12-30T04:46:13"/>
    <s v="-"/>
    <s v="-"/>
    <s v="-"/>
    <s v="-"/>
    <s v="14-06-2022"/>
    <s v="06"/>
    <s v="2022"/>
    <x v="24"/>
  </r>
  <r>
    <s v="TKT577755"/>
    <x v="4"/>
    <s v="-"/>
    <s v="Account"/>
    <s v="Password Reset"/>
    <s v="CUST48594"/>
    <s v="In Progress"/>
    <s v="20-07-2021"/>
    <d v="1899-12-30T22:41:05"/>
    <s v="-"/>
    <s v="-"/>
    <s v="-"/>
    <s v="-"/>
    <s v="20-07-2021"/>
    <s v="07"/>
    <s v="2021"/>
    <x v="24"/>
  </r>
  <r>
    <s v="TKT673236"/>
    <x v="6"/>
    <s v="29-01-2022 10:42:11"/>
    <s v="Service"/>
    <s v="Service Outage"/>
    <s v="CUST90026"/>
    <s v="Resolved"/>
    <d v="2022-03-01T00:00:00"/>
    <d v="1899-12-30T10:42:00"/>
    <s v="29-01-2022"/>
    <d v="1899-12-30T10:42:11"/>
    <s v="-"/>
    <s v="-"/>
    <s v="01-03-2022"/>
    <s v="03"/>
    <s v="2022"/>
    <x v="24"/>
  </r>
  <r>
    <s v="TKT112659"/>
    <x v="6"/>
    <s v="-"/>
    <s v="Service"/>
    <s v="Service Outage"/>
    <s v="CUST67339"/>
    <s v="In Progress"/>
    <s v="13-04-2021"/>
    <d v="1899-12-30T14:58:27"/>
    <s v="-"/>
    <s v="-"/>
    <s v="-"/>
    <s v="-"/>
    <s v="13-04-2021"/>
    <s v="04"/>
    <s v="2021"/>
    <x v="24"/>
  </r>
  <r>
    <s v="TKT290650"/>
    <x v="24"/>
    <s v="-"/>
    <s v="Service"/>
    <s v="Service Outage"/>
    <s v="CUST21468"/>
    <s v="Open"/>
    <d v="2021-09-02T00:00:00"/>
    <d v="1899-12-30T22:05:00"/>
    <s v="-"/>
    <s v="-"/>
    <s v="-"/>
    <s v="-"/>
    <s v="02-09-2021"/>
    <s v="09"/>
    <s v="2021"/>
    <x v="24"/>
  </r>
  <r>
    <s v="TKT163220"/>
    <x v="1"/>
    <s v="-"/>
    <s v="Billing"/>
    <s v="Refund Request"/>
    <s v="CUST35261"/>
    <s v="In Progress"/>
    <d v="2023-11-11T00:00:00"/>
    <d v="1899-12-30T20:14:00"/>
    <s v="-"/>
    <s v="-"/>
    <s v="-"/>
    <s v="-"/>
    <s v="11-11-2023"/>
    <s v="11"/>
    <s v="2023"/>
    <x v="24"/>
  </r>
  <r>
    <s v="TKT714776"/>
    <x v="30"/>
    <s v="-"/>
    <s v="Billing"/>
    <s v="Overcharge"/>
    <s v="CUST65370"/>
    <s v="Open"/>
    <s v="29-11-2024"/>
    <d v="1899-12-30T17:30:12"/>
    <s v="-"/>
    <s v="-"/>
    <s v="-"/>
    <s v="-"/>
    <s v="29-11-2024"/>
    <s v="11"/>
    <s v="2024"/>
    <x v="24"/>
  </r>
  <r>
    <s v="TKT955386"/>
    <x v="18"/>
    <s v="-"/>
    <s v="Account"/>
    <s v="Password Reset"/>
    <s v="CUST73991"/>
    <s v="In Progress"/>
    <s v="24-04-2021"/>
    <d v="1899-12-30T18:40:03"/>
    <s v="-"/>
    <s v="-"/>
    <s v="-"/>
    <s v="-"/>
    <s v="24-04-2021"/>
    <s v="04"/>
    <s v="2021"/>
    <x v="24"/>
  </r>
  <r>
    <s v="TKT972195"/>
    <x v="23"/>
    <d v="2023-01-10T21:02:00"/>
    <s v="Service"/>
    <s v="Service Upgrade"/>
    <s v="CUST40402"/>
    <s v="Resolved"/>
    <d v="2023-06-09T00:00:00"/>
    <d v="1899-12-30T21:02:00"/>
    <d v="2023-01-10T00:00:00"/>
    <d v="1899-12-30T21:02:00"/>
    <s v="-"/>
    <s v="-"/>
    <s v="09-06-2023"/>
    <s v="06"/>
    <s v="2023"/>
    <x v="24"/>
  </r>
  <r>
    <s v="TKT382496"/>
    <x v="18"/>
    <s v="-"/>
    <s v="Account"/>
    <s v="Password Reset"/>
    <s v="CUST95788"/>
    <s v="Open"/>
    <s v="20-05-2024"/>
    <d v="1899-12-30T03:43:16"/>
    <s v="-"/>
    <s v="-"/>
    <s v="-"/>
    <s v="-"/>
    <s v="20-05-2024"/>
    <s v="05"/>
    <s v="2024"/>
    <x v="24"/>
  </r>
  <r>
    <s v="TKT335196"/>
    <x v="2"/>
    <s v="18-01-2020 00:35:07"/>
    <s v="Billing"/>
    <s v="Overcharge"/>
    <s v="CUST78739"/>
    <s v="Resolved"/>
    <s v="16-01-2020"/>
    <d v="1899-12-30T00:35:07"/>
    <s v="18-01-2020"/>
    <d v="1899-12-30T00:35:07"/>
    <s v="-"/>
    <s v="-"/>
    <s v="16-01-2020"/>
    <s v="01"/>
    <s v="2020"/>
    <x v="24"/>
  </r>
  <r>
    <s v="TKT150229"/>
    <x v="4"/>
    <s v="-"/>
    <s v="Account"/>
    <s v="Password Reset"/>
    <s v="CUST73784"/>
    <s v="In Progress"/>
    <d v="2020-08-09T00:00:00"/>
    <d v="1899-12-30T06:59:00"/>
    <s v="-"/>
    <s v="-"/>
    <s v="-"/>
    <s v="-"/>
    <s v="09-08-2020"/>
    <s v="08"/>
    <s v="2020"/>
    <x v="24"/>
  </r>
  <r>
    <s v="TKT797030"/>
    <x v="28"/>
    <s v="-"/>
    <s v="Billing"/>
    <s v="Payment Failure"/>
    <s v="CUST55541"/>
    <s v="Open"/>
    <s v="30-12-2020"/>
    <d v="1899-12-30T02:44:24"/>
    <s v="-"/>
    <s v="-"/>
    <s v="-"/>
    <s v="-"/>
    <s v="30-12-2020"/>
    <s v="12"/>
    <s v="2020"/>
    <x v="24"/>
  </r>
  <r>
    <s v="TKT360087"/>
    <x v="35"/>
    <s v="-"/>
    <s v="Service"/>
    <s v="Service Upgrade"/>
    <s v="CUST92124"/>
    <s v="In Progress"/>
    <d v="2023-12-05T00:00:00"/>
    <d v="1899-12-30T15:38:00"/>
    <s v="-"/>
    <s v="-"/>
    <s v="-"/>
    <s v="-"/>
    <s v="05-12-2023"/>
    <s v="12"/>
    <s v="2023"/>
    <x v="24"/>
  </r>
  <r>
    <s v="TKT305567"/>
    <x v="14"/>
    <s v="-"/>
    <s v="Service"/>
    <s v="Slow Service"/>
    <s v="CUST96947"/>
    <s v="Open"/>
    <s v="25-07-2022"/>
    <d v="1899-12-30T02:28:16"/>
    <s v="-"/>
    <s v="-"/>
    <s v="-"/>
    <s v="-"/>
    <s v="25-07-2022"/>
    <s v="07"/>
    <s v="2022"/>
    <x v="24"/>
  </r>
  <r>
    <s v="TKT741569"/>
    <x v="4"/>
    <s v="-"/>
    <s v="Account"/>
    <s v="Password Reset"/>
    <s v="CUST29332"/>
    <s v="In Progress"/>
    <s v="29-03-2021"/>
    <d v="1899-12-30T02:28:04"/>
    <s v="-"/>
    <s v="-"/>
    <s v="-"/>
    <s v="-"/>
    <s v="29-03-2021"/>
    <s v="03"/>
    <s v="2021"/>
    <x v="24"/>
  </r>
  <r>
    <s v="TKT415275"/>
    <x v="3"/>
    <d v="2021-09-06T01:33:00"/>
    <s v="Account"/>
    <s v="Account Suspension"/>
    <s v="CUST65483"/>
    <s v="Resolved"/>
    <s v="25-05-2021"/>
    <d v="1899-12-30T01:33:32"/>
    <d v="2021-09-06T00:00:00"/>
    <d v="1899-12-30T01:33:00"/>
    <s v="-"/>
    <s v="-"/>
    <s v="25-05-2021"/>
    <s v="05"/>
    <s v="2021"/>
    <x v="24"/>
  </r>
  <r>
    <s v="TKT226991"/>
    <x v="5"/>
    <s v="-"/>
    <s v="Technical"/>
    <s v="Hardware Issue"/>
    <s v="CUST68426"/>
    <s v="Open"/>
    <d v="2023-07-04T00:00:00"/>
    <d v="1899-12-30T14:12:00"/>
    <s v="-"/>
    <s v="-"/>
    <s v="-"/>
    <s v="-"/>
    <s v="04-07-2023"/>
    <s v="07"/>
    <s v="2023"/>
    <x v="24"/>
  </r>
  <r>
    <s v="TKT615212"/>
    <x v="2"/>
    <s v="-"/>
    <s v="Billing"/>
    <s v="Overcharge"/>
    <s v="CUST27112"/>
    <s v="Open"/>
    <s v="13-09-2021"/>
    <d v="1899-12-30T21:57:32"/>
    <s v="-"/>
    <s v="-"/>
    <s v="-"/>
    <s v="-"/>
    <s v="13-09-2021"/>
    <s v="09"/>
    <s v="2021"/>
    <x v="24"/>
  </r>
  <r>
    <s v="TKT408582"/>
    <x v="2"/>
    <s v="-"/>
    <s v="Billing"/>
    <s v="Overcharge"/>
    <s v="CUST84553"/>
    <s v="Open"/>
    <d v="2023-05-09T00:00:00"/>
    <d v="1899-12-30T04:36:00"/>
    <s v="-"/>
    <s v="-"/>
    <s v="-"/>
    <s v="-"/>
    <s v="09-05-2023"/>
    <s v="05"/>
    <s v="2023"/>
    <x v="24"/>
  </r>
  <r>
    <s v="TKT812715"/>
    <x v="18"/>
    <d v="2024-09-07T03:29:00"/>
    <s v="Account"/>
    <s v="Password Reset"/>
    <s v="CUST23879"/>
    <s v="Resolved"/>
    <s v="13-06-2024"/>
    <d v="1899-12-30T03:29:09"/>
    <d v="2024-09-07T00:00:00"/>
    <d v="1899-12-30T03:29:00"/>
    <s v="-"/>
    <s v="-"/>
    <s v="13-06-2024"/>
    <s v="06"/>
    <s v="2024"/>
    <x v="24"/>
  </r>
  <r>
    <s v="TKT712034"/>
    <x v="3"/>
    <s v="17-04-2023 07:52:39"/>
    <s v="Account"/>
    <s v="Account Suspension"/>
    <s v="CUST50944"/>
    <s v="Resolved"/>
    <s v="13-04-2023"/>
    <d v="1899-12-30T07:52:39"/>
    <s v="17-04-2023"/>
    <d v="1899-12-30T07:52:39"/>
    <s v="-"/>
    <s v="-"/>
    <s v="13-04-2023"/>
    <s v="04"/>
    <s v="2023"/>
    <x v="24"/>
  </r>
  <r>
    <s v="TKT218177"/>
    <x v="17"/>
    <s v="-"/>
    <s v="Service"/>
    <s v="Slow Service"/>
    <s v="CUST85997"/>
    <s v="In Progress"/>
    <s v="25-09-2020"/>
    <d v="1899-12-30T02:43:17"/>
    <s v="-"/>
    <s v="-"/>
    <s v="-"/>
    <s v="-"/>
    <s v="25-09-2020"/>
    <s v="09"/>
    <s v="2020"/>
    <x v="24"/>
  </r>
  <r>
    <s v="TKT546500"/>
    <x v="15"/>
    <d v="2022-01-09T10:08:00"/>
    <s v="Account"/>
    <s v="Account Suspension"/>
    <s v="CUST72157"/>
    <s v="Resolved"/>
    <s v="18-08-2022"/>
    <d v="1899-12-30T10:08:44"/>
    <d v="2022-01-09T00:00:00"/>
    <d v="1899-12-30T10:08:00"/>
    <s v="-"/>
    <s v="-"/>
    <s v="18-08-2022"/>
    <s v="08"/>
    <s v="2022"/>
    <x v="24"/>
  </r>
  <r>
    <s v="TKT697526"/>
    <x v="5"/>
    <s v="-"/>
    <s v="Technical"/>
    <s v="Hardware Issue"/>
    <s v="CUST30836"/>
    <s v="In Progress"/>
    <s v="22-01-2023"/>
    <d v="1899-12-30T00:33:46"/>
    <s v="-"/>
    <s v="-"/>
    <s v="-"/>
    <s v="-"/>
    <s v="22-01-2023"/>
    <s v="01"/>
    <s v="2023"/>
    <x v="24"/>
  </r>
  <r>
    <s v="TKT893569"/>
    <x v="23"/>
    <s v="-"/>
    <s v="Service"/>
    <s v="Service Upgrade"/>
    <s v="CUST42360"/>
    <s v="Open"/>
    <s v="22-09-2022"/>
    <d v="1899-12-30T03:33:52"/>
    <s v="-"/>
    <s v="-"/>
    <s v="-"/>
    <s v="-"/>
    <s v="22-09-2022"/>
    <s v="09"/>
    <s v="2022"/>
    <x v="24"/>
  </r>
  <r>
    <s v="TKT606505"/>
    <x v="31"/>
    <s v="-"/>
    <s v="Billing"/>
    <s v="Refund Request"/>
    <s v="CUST90132"/>
    <s v="Open"/>
    <s v="16-10-2024"/>
    <d v="1899-12-30T20:10:05"/>
    <s v="-"/>
    <s v="-"/>
    <s v="-"/>
    <s v="-"/>
    <s v="16-10-2024"/>
    <s v="10"/>
    <s v="2024"/>
    <x v="24"/>
  </r>
  <r>
    <s v="TKT633143"/>
    <x v="7"/>
    <s v="-"/>
    <s v="Technical"/>
    <s v="Software Bug"/>
    <s v="CUST89007"/>
    <s v="Open"/>
    <s v="27-04-2020"/>
    <d v="1899-12-30T16:12:56"/>
    <s v="-"/>
    <s v="-"/>
    <s v="-"/>
    <s v="-"/>
    <s v="27-04-2020"/>
    <s v="04"/>
    <s v="2020"/>
    <x v="24"/>
  </r>
  <r>
    <s v="TKT350886"/>
    <x v="7"/>
    <s v="-"/>
    <s v="Technical"/>
    <s v="Software Bug"/>
    <s v="CUST37098"/>
    <s v="In Progress"/>
    <d v="2023-02-01T00:00:00"/>
    <d v="1899-12-30T07:24:00"/>
    <s v="-"/>
    <s v="-"/>
    <s v="-"/>
    <s v="-"/>
    <s v="01-02-2023"/>
    <s v="02"/>
    <s v="2023"/>
    <x v="24"/>
  </r>
  <r>
    <s v="TKT298711"/>
    <x v="28"/>
    <s v="-"/>
    <s v="Billing"/>
    <s v="Payment Failure"/>
    <s v="CUST44031"/>
    <s v="In Progress"/>
    <d v="2023-10-06T00:00:00"/>
    <d v="1899-12-30T10:37:00"/>
    <s v="-"/>
    <s v="-"/>
    <s v="-"/>
    <s v="-"/>
    <s v="06-10-2023"/>
    <s v="10"/>
    <s v="2023"/>
    <x v="24"/>
  </r>
  <r>
    <s v="TKT128269"/>
    <x v="21"/>
    <s v="-"/>
    <s v="Technical"/>
    <s v="Network Problem"/>
    <s v="CUST73136"/>
    <s v="In Progress"/>
    <d v="2020-07-02T00:00:00"/>
    <d v="1899-12-30T13:25:00"/>
    <s v="-"/>
    <s v="-"/>
    <s v="-"/>
    <s v="-"/>
    <s v="02-07-2020"/>
    <s v="07"/>
    <s v="2020"/>
    <x v="24"/>
  </r>
  <r>
    <s v="TKT219250"/>
    <x v="28"/>
    <d v="2021-08-07T01:27:00"/>
    <s v="Billing"/>
    <s v="Payment Failure"/>
    <s v="CUST11914"/>
    <s v="Resolved"/>
    <d v="2021-10-06T00:00:00"/>
    <d v="1899-12-30T01:27:00"/>
    <d v="2021-08-07T00:00:00"/>
    <d v="1899-12-30T01:27:00"/>
    <s v="-"/>
    <s v="-"/>
    <s v="06-10-2021"/>
    <s v="10"/>
    <s v="2021"/>
    <x v="24"/>
  </r>
  <r>
    <s v="TKT624912"/>
    <x v="9"/>
    <s v="-"/>
    <s v="Technical"/>
    <s v="Hardware Issue"/>
    <s v="CUST57966"/>
    <s v="Open"/>
    <s v="22-02-2022"/>
    <d v="1899-12-30T14:20:24"/>
    <s v="-"/>
    <s v="-"/>
    <s v="-"/>
    <s v="-"/>
    <s v="22-02-2022"/>
    <s v="02"/>
    <s v="2022"/>
    <x v="24"/>
  </r>
  <r>
    <s v="TKT765503"/>
    <x v="4"/>
    <s v="-"/>
    <s v="Account"/>
    <s v="Password Reset"/>
    <s v="CUST39889"/>
    <s v="Open"/>
    <s v="31-12-2023"/>
    <d v="1899-12-30T03:44:07"/>
    <s v="-"/>
    <s v="-"/>
    <s v="-"/>
    <s v="-"/>
    <s v="31-12-2023"/>
    <s v="12"/>
    <s v="2023"/>
    <x v="24"/>
  </r>
  <r>
    <s v="TKT720140"/>
    <x v="9"/>
    <s v="-"/>
    <s v="Technical"/>
    <s v="Hardware Issue"/>
    <s v="CUST82165"/>
    <s v="In Progress"/>
    <s v="30-01-2024"/>
    <d v="1899-12-30T13:18:21"/>
    <s v="-"/>
    <s v="-"/>
    <s v="-"/>
    <s v="-"/>
    <s v="30-01-2024"/>
    <s v="01"/>
    <s v="2024"/>
    <x v="24"/>
  </r>
  <r>
    <s v="TKT981150"/>
    <x v="17"/>
    <s v="-"/>
    <s v="Service"/>
    <s v="Slow Service"/>
    <s v="CUST23050"/>
    <s v="In Progress"/>
    <s v="17-03-2020"/>
    <d v="1899-12-30T18:39:18"/>
    <s v="-"/>
    <s v="-"/>
    <s v="-"/>
    <s v="-"/>
    <s v="17-03-2020"/>
    <s v="03"/>
    <s v="2020"/>
    <x v="24"/>
  </r>
  <r>
    <s v="TKT441160"/>
    <x v="20"/>
    <s v="-"/>
    <s v="Billing"/>
    <s v="Payment Failure"/>
    <s v="CUST87758"/>
    <s v="In Progress"/>
    <s v="20-09-2024"/>
    <d v="1899-12-30T22:07:07"/>
    <s v="-"/>
    <s v="-"/>
    <s v="-"/>
    <s v="-"/>
    <s v="20-09-2024"/>
    <s v="09"/>
    <s v="2024"/>
    <x v="24"/>
  </r>
  <r>
    <s v="TKT278519"/>
    <x v="25"/>
    <d v="2024-12-04T12:14:00"/>
    <s v="Service"/>
    <s v="Slow Service"/>
    <s v="CUST30997"/>
    <s v="Resolved"/>
    <s v="28-03-2024"/>
    <d v="1899-12-30T12:14:48"/>
    <d v="2024-12-04T00:00:00"/>
    <d v="1899-12-30T12:14:00"/>
    <s v="-"/>
    <s v="-"/>
    <s v="28-03-2024"/>
    <s v="03"/>
    <s v="2024"/>
    <x v="24"/>
  </r>
  <r>
    <s v="TKT802285"/>
    <x v="10"/>
    <s v="-"/>
    <s v="Account"/>
    <s v="Password Reset"/>
    <s v="CUST63561"/>
    <s v="Open"/>
    <d v="2022-02-08T00:00:00"/>
    <d v="1899-12-30T23:00:00"/>
    <s v="-"/>
    <s v="-"/>
    <s v="-"/>
    <s v="-"/>
    <s v="08-02-2022"/>
    <s v="02"/>
    <s v="2022"/>
    <x v="24"/>
  </r>
  <r>
    <s v="TKT977374"/>
    <x v="9"/>
    <d v="2021-05-10T12:52:00"/>
    <s v="Technical"/>
    <s v="Hardware Issue"/>
    <s v="CUST10625"/>
    <s v="Resolved"/>
    <d v="2021-03-10T00:00:00"/>
    <d v="1899-12-30T12:52:00"/>
    <d v="2021-05-10T00:00:00"/>
    <d v="1899-12-30T12:52:00"/>
    <s v="-"/>
    <s v="-"/>
    <s v="10-03-2021"/>
    <s v="03"/>
    <s v="2021"/>
    <x v="24"/>
  </r>
  <r>
    <s v="TKT683068"/>
    <x v="13"/>
    <d v="2022-02-10T13:55:00"/>
    <s v="Account"/>
    <s v="Account Suspension"/>
    <s v="CUST36307"/>
    <s v="Resolved"/>
    <d v="2022-12-09T00:00:00"/>
    <d v="1899-12-30T13:55:00"/>
    <d v="2022-02-10T00:00:00"/>
    <d v="1899-12-30T13:55:00"/>
    <s v="-"/>
    <s v="-"/>
    <s v="09-12-2022"/>
    <s v="12"/>
    <s v="2022"/>
    <x v="24"/>
  </r>
  <r>
    <s v="TKT920096"/>
    <x v="23"/>
    <s v="-"/>
    <s v="Service"/>
    <s v="Service Upgrade"/>
    <s v="CUST53782"/>
    <s v="Open"/>
    <d v="2024-03-10T00:00:00"/>
    <d v="1899-12-30T21:52:00"/>
    <s v="-"/>
    <s v="-"/>
    <s v="-"/>
    <s v="-"/>
    <s v="10-03-2024"/>
    <s v="03"/>
    <s v="2024"/>
    <x v="24"/>
  </r>
  <r>
    <s v="TKT353688"/>
    <x v="28"/>
    <s v="23-09-2024 13:37:15"/>
    <s v="Billing"/>
    <s v="Payment Failure"/>
    <s v="CUST67518"/>
    <s v="Resolved"/>
    <d v="2024-04-09T00:00:00"/>
    <d v="1899-12-30T13:37:00"/>
    <s v="23-09-2024"/>
    <d v="1899-12-30T13:37:15"/>
    <s v="-"/>
    <s v="-"/>
    <s v="09-04-2024"/>
    <s v="04"/>
    <s v="2024"/>
    <x v="24"/>
  </r>
  <r>
    <s v="TKT116188"/>
    <x v="15"/>
    <s v="20-09-2020 01:23:37"/>
    <s v="Account"/>
    <s v="Account Suspension"/>
    <s v="CUST33116"/>
    <s v="Resolved"/>
    <d v="2020-01-09T00:00:00"/>
    <d v="1899-12-30T01:23:00"/>
    <s v="20-09-2020"/>
    <d v="1899-12-30T01:23:37"/>
    <s v="-"/>
    <s v="-"/>
    <s v="09-01-2020"/>
    <s v="01"/>
    <s v="2020"/>
    <x v="24"/>
  </r>
  <r>
    <s v="TKT202468"/>
    <x v="13"/>
    <d v="2021-05-03T14:27:00"/>
    <s v="Account"/>
    <s v="Account Suspension"/>
    <s v="CUST23513"/>
    <s v="Resolved"/>
    <s v="25-02-2021"/>
    <d v="1899-12-30T14:27:12"/>
    <d v="2021-05-03T00:00:00"/>
    <d v="1899-12-30T14:27:00"/>
    <s v="-"/>
    <s v="-"/>
    <s v="25-02-2021"/>
    <s v="02"/>
    <s v="2021"/>
    <x v="24"/>
  </r>
  <r>
    <s v="TKT119044"/>
    <x v="18"/>
    <d v="2024-05-01T04:16:00"/>
    <s v="Account"/>
    <s v="Password Reset"/>
    <s v="CUST13503"/>
    <s v="Resolved"/>
    <d v="2023-11-12T00:00:00"/>
    <d v="1899-12-30T04:16:00"/>
    <d v="2024-05-01T00:00:00"/>
    <d v="1899-12-30T04:16:00"/>
    <s v="-"/>
    <s v="-"/>
    <s v="12-11-2023"/>
    <s v="11"/>
    <s v="2023"/>
    <x v="24"/>
  </r>
  <r>
    <s v="TKT259576"/>
    <x v="7"/>
    <s v="-"/>
    <s v="Technical"/>
    <s v="Software Bug"/>
    <s v="CUST88540"/>
    <s v="Open"/>
    <s v="16-07-2021"/>
    <d v="1899-12-30T20:20:52"/>
    <s v="-"/>
    <s v="-"/>
    <s v="-"/>
    <s v="-"/>
    <s v="16-07-2021"/>
    <s v="07"/>
    <s v="2021"/>
    <x v="24"/>
  </r>
  <r>
    <s v="TKT409514"/>
    <x v="13"/>
    <s v="-"/>
    <s v="Account"/>
    <s v="Account Suspension"/>
    <s v="CUST29396"/>
    <s v="In Progress"/>
    <d v="2023-12-08T00:00:00"/>
    <d v="1899-12-30T13:04:00"/>
    <s v="-"/>
    <s v="-"/>
    <s v="-"/>
    <s v="-"/>
    <s v="08-12-2023"/>
    <s v="12"/>
    <s v="2023"/>
    <x v="24"/>
  </r>
  <r>
    <s v="TKT228032"/>
    <x v="11"/>
    <s v="-"/>
    <s v="Billing"/>
    <s v="Overcharge"/>
    <s v="CUST43228"/>
    <s v="Open"/>
    <s v="16-08-2021"/>
    <d v="1899-12-30T01:58:04"/>
    <s v="-"/>
    <s v="-"/>
    <s v="-"/>
    <s v="-"/>
    <s v="16-08-2021"/>
    <s v="08"/>
    <s v="2021"/>
    <x v="24"/>
  </r>
  <r>
    <s v="TKT914832"/>
    <x v="30"/>
    <s v="-"/>
    <s v="Billing"/>
    <s v="Overcharge"/>
    <s v="CUST11954"/>
    <s v="Open"/>
    <s v="25-05-2022"/>
    <d v="1899-12-30T23:22:59"/>
    <s v="-"/>
    <s v="-"/>
    <s v="-"/>
    <s v="-"/>
    <s v="25-05-2022"/>
    <s v="05"/>
    <s v="2022"/>
    <x v="24"/>
  </r>
  <r>
    <s v="TKT543311"/>
    <x v="14"/>
    <s v="-"/>
    <s v="Service"/>
    <s v="Slow Service"/>
    <s v="CUST58907"/>
    <s v="In Progress"/>
    <s v="21-11-2020"/>
    <d v="1899-12-30T02:12:52"/>
    <s v="-"/>
    <s v="-"/>
    <s v="-"/>
    <s v="-"/>
    <s v="21-11-2020"/>
    <s v="11"/>
    <s v="2020"/>
    <x v="24"/>
  </r>
  <r>
    <s v="TKT566882"/>
    <x v="0"/>
    <s v="13-09-2021 19:38:39"/>
    <s v="Service"/>
    <s v="Service Outage"/>
    <s v="CUST89151"/>
    <s v="Resolved"/>
    <s v="23-08-2021"/>
    <d v="1899-12-30T19:38:39"/>
    <s v="13-09-2021"/>
    <d v="1899-12-30T19:38:39"/>
    <s v="-"/>
    <s v="-"/>
    <s v="23-08-2021"/>
    <s v="08"/>
    <s v="2021"/>
    <x v="24"/>
  </r>
  <r>
    <s v="TKT860044"/>
    <x v="7"/>
    <s v="-"/>
    <s v="Technical"/>
    <s v="Software Bug"/>
    <s v="CUST24329"/>
    <s v="In Progress"/>
    <d v="2022-04-08T00:00:00"/>
    <d v="1899-12-30T09:06:00"/>
    <s v="-"/>
    <s v="-"/>
    <s v="-"/>
    <s v="-"/>
    <s v="08-04-2022"/>
    <s v="04"/>
    <s v="2022"/>
    <x v="24"/>
  </r>
  <r>
    <s v="TKT903985"/>
    <x v="19"/>
    <s v="-"/>
    <s v="Billing"/>
    <s v="Payment Failure"/>
    <s v="CUST24345"/>
    <s v="In Progress"/>
    <s v="14-01-2020"/>
    <d v="1899-12-30T06:34:51"/>
    <s v="-"/>
    <s v="-"/>
    <s v="-"/>
    <s v="-"/>
    <s v="14-01-2020"/>
    <s v="01"/>
    <s v="2020"/>
    <x v="24"/>
  </r>
  <r>
    <s v="TKT775143"/>
    <x v="22"/>
    <s v="-"/>
    <s v="Account"/>
    <s v="Login Issue"/>
    <s v="CUST30710"/>
    <s v="In Progress"/>
    <d v="2024-11-05T00:00:00"/>
    <d v="1899-12-30T06:48:00"/>
    <s v="-"/>
    <s v="-"/>
    <s v="-"/>
    <s v="-"/>
    <s v="05-11-2024"/>
    <s v="11"/>
    <s v="2024"/>
    <x v="24"/>
  </r>
  <r>
    <s v="TKT472117"/>
    <x v="25"/>
    <s v="-"/>
    <s v="Service"/>
    <s v="Slow Service"/>
    <s v="CUST64266"/>
    <s v="Open"/>
    <d v="2023-07-08T00:00:00"/>
    <d v="1899-12-30T06:57:00"/>
    <s v="-"/>
    <s v="-"/>
    <s v="-"/>
    <s v="-"/>
    <s v="08-07-2023"/>
    <s v="07"/>
    <s v="2023"/>
    <x v="24"/>
  </r>
  <r>
    <s v="TKT136422"/>
    <x v="35"/>
    <s v="-"/>
    <s v="Service"/>
    <s v="Service Upgrade"/>
    <s v="CUST69798"/>
    <s v="Open"/>
    <s v="18-01-2021"/>
    <d v="1899-12-30T09:52:13"/>
    <s v="-"/>
    <s v="-"/>
    <s v="-"/>
    <s v="-"/>
    <s v="18-01-2021"/>
    <s v="01"/>
    <s v="2021"/>
    <x v="24"/>
  </r>
  <r>
    <s v="TKT473261"/>
    <x v="15"/>
    <s v="-"/>
    <s v="Account"/>
    <s v="Account Suspension"/>
    <s v="CUST24877"/>
    <s v="In Progress"/>
    <d v="2020-08-08T00:00:00"/>
    <d v="1899-12-30T15:57:00"/>
    <s v="-"/>
    <s v="-"/>
    <s v="-"/>
    <s v="-"/>
    <s v="08-08-2020"/>
    <s v="08"/>
    <s v="2020"/>
    <x v="24"/>
  </r>
  <r>
    <s v="TKT714872"/>
    <x v="32"/>
    <d v="2021-03-04T20:23:00"/>
    <s v="Technical"/>
    <s v="Software Bug"/>
    <s v="CUST64869"/>
    <s v="Resolved"/>
    <d v="2021-12-03T00:00:00"/>
    <d v="1899-12-30T20:23:00"/>
    <d v="2021-03-04T00:00:00"/>
    <d v="1899-12-30T20:23:00"/>
    <s v="-"/>
    <s v="-"/>
    <s v="03-12-2021"/>
    <s v="12"/>
    <s v="2021"/>
    <x v="24"/>
  </r>
  <r>
    <s v="TKT144372"/>
    <x v="19"/>
    <s v="-"/>
    <s v="Billing"/>
    <s v="Payment Failure"/>
    <s v="CUST53082"/>
    <s v="Open"/>
    <d v="2024-02-06T00:00:00"/>
    <d v="1899-12-30T04:28:00"/>
    <s v="-"/>
    <s v="-"/>
    <s v="-"/>
    <s v="-"/>
    <s v="06-02-2024"/>
    <s v="02"/>
    <s v="2024"/>
    <x v="24"/>
  </r>
  <r>
    <s v="TKT293052"/>
    <x v="27"/>
    <s v="-"/>
    <s v="Account"/>
    <s v="Login Issue"/>
    <s v="CUST32124"/>
    <s v="Open"/>
    <d v="2022-02-08T00:00:00"/>
    <d v="1899-12-30T12:34:00"/>
    <s v="-"/>
    <s v="-"/>
    <s v="-"/>
    <s v="-"/>
    <s v="08-02-2022"/>
    <s v="02"/>
    <s v="2022"/>
    <x v="24"/>
  </r>
  <r>
    <s v="TKT963423"/>
    <x v="18"/>
    <s v="-"/>
    <s v="Account"/>
    <s v="Password Reset"/>
    <s v="CUST77464"/>
    <s v="Open"/>
    <s v="16-04-2022"/>
    <d v="1899-12-30T21:30:22"/>
    <s v="-"/>
    <s v="-"/>
    <s v="-"/>
    <s v="-"/>
    <s v="16-04-2022"/>
    <s v="04"/>
    <s v="2022"/>
    <x v="24"/>
  </r>
  <r>
    <s v="TKT215246"/>
    <x v="7"/>
    <s v="-"/>
    <s v="Technical"/>
    <s v="Software Bug"/>
    <s v="CUST39024"/>
    <s v="Open"/>
    <d v="2021-04-04T00:00:00"/>
    <d v="1899-12-30T11:35:00"/>
    <s v="-"/>
    <s v="-"/>
    <s v="-"/>
    <s v="-"/>
    <s v="04-04-2021"/>
    <s v="04"/>
    <s v="2021"/>
    <x v="24"/>
  </r>
  <r>
    <s v="TKT118648"/>
    <x v="32"/>
    <s v="20-02-2022 06:58:22"/>
    <s v="Technical"/>
    <s v="Software Bug"/>
    <s v="CUST78696"/>
    <s v="Resolved"/>
    <s v="13-02-2022"/>
    <d v="1899-12-30T06:58:22"/>
    <s v="20-02-2022"/>
    <d v="1899-12-30T06:58:22"/>
    <s v="-"/>
    <s v="-"/>
    <s v="13-02-2022"/>
    <s v="02"/>
    <s v="2022"/>
    <x v="24"/>
  </r>
  <r>
    <s v="TKT626412"/>
    <x v="14"/>
    <s v="-"/>
    <s v="Service"/>
    <s v="Slow Service"/>
    <s v="CUST11262"/>
    <s v="In Progress"/>
    <s v="13-08-2021"/>
    <d v="1899-12-30T22:22:28"/>
    <s v="-"/>
    <s v="-"/>
    <s v="-"/>
    <s v="-"/>
    <s v="13-08-2021"/>
    <s v="08"/>
    <s v="2021"/>
    <x v="24"/>
  </r>
  <r>
    <s v="TKT791387"/>
    <x v="9"/>
    <s v="25-03-2020 12:32:54"/>
    <s v="Technical"/>
    <s v="Hardware Issue"/>
    <s v="CUST54752"/>
    <s v="Resolved"/>
    <s v="14-03-2020"/>
    <d v="1899-12-30T12:32:54"/>
    <s v="25-03-2020"/>
    <d v="1899-12-30T12:32:54"/>
    <s v="-"/>
    <s v="-"/>
    <s v="14-03-2020"/>
    <s v="03"/>
    <s v="2020"/>
    <x v="24"/>
  </r>
  <r>
    <s v="TKT289035"/>
    <x v="7"/>
    <s v="-"/>
    <s v="Technical"/>
    <s v="Software Bug"/>
    <s v="CUST73972"/>
    <s v="Open"/>
    <s v="27-06-2021"/>
    <d v="1899-12-30T11:40:11"/>
    <s v="-"/>
    <s v="-"/>
    <s v="-"/>
    <s v="-"/>
    <s v="27-06-2021"/>
    <s v="06"/>
    <s v="2021"/>
    <x v="24"/>
  </r>
  <r>
    <s v="TKT529859"/>
    <x v="13"/>
    <s v="-"/>
    <s v="Account"/>
    <s v="Account Suspension"/>
    <s v="CUST51492"/>
    <s v="Open"/>
    <d v="2021-05-02T00:00:00"/>
    <d v="1899-12-30T17:18:00"/>
    <s v="-"/>
    <s v="-"/>
    <s v="-"/>
    <s v="-"/>
    <s v="02-05-2021"/>
    <s v="05"/>
    <s v="2021"/>
    <x v="24"/>
  </r>
  <r>
    <s v="TKT812474"/>
    <x v="26"/>
    <s v="-"/>
    <s v="Technical"/>
    <s v="Software Bug"/>
    <s v="CUST46273"/>
    <s v="Open"/>
    <d v="2023-11-02T00:00:00"/>
    <d v="1899-12-30T10:08:00"/>
    <s v="-"/>
    <s v="-"/>
    <s v="-"/>
    <s v="-"/>
    <s v="02-11-2023"/>
    <s v="11"/>
    <s v="2023"/>
    <x v="24"/>
  </r>
  <r>
    <s v="TKT551034"/>
    <x v="11"/>
    <s v="28-05-2023 01:41:50"/>
    <s v="Billing"/>
    <s v="Overcharge"/>
    <s v="CUST83411"/>
    <s v="Resolved"/>
    <s v="23-05-2023"/>
    <d v="1899-12-30T01:41:50"/>
    <s v="28-05-2023"/>
    <d v="1899-12-30T01:41:50"/>
    <s v="-"/>
    <s v="-"/>
    <s v="23-05-2023"/>
    <s v="05"/>
    <s v="2023"/>
    <x v="24"/>
  </r>
  <r>
    <s v="TKT284937"/>
    <x v="5"/>
    <s v="-"/>
    <s v="Technical"/>
    <s v="Hardware Issue"/>
    <s v="CUST86250"/>
    <s v="Open"/>
    <d v="2021-06-06T00:00:00"/>
    <d v="1899-12-30T23:17:00"/>
    <s v="-"/>
    <s v="-"/>
    <s v="-"/>
    <s v="-"/>
    <s v="06-06-2021"/>
    <s v="06"/>
    <s v="2021"/>
    <x v="24"/>
  </r>
  <r>
    <s v="TKT293906"/>
    <x v="34"/>
    <s v="-"/>
    <s v="Technical"/>
    <s v="Hardware Issue"/>
    <s v="CUST60738"/>
    <s v="In Progress"/>
    <s v="18-12-2024"/>
    <d v="1899-12-30T12:32:10"/>
    <s v="-"/>
    <s v="-"/>
    <s v="-"/>
    <s v="-"/>
    <s v="18-12-2024"/>
    <s v="12"/>
    <s v="2024"/>
    <x v="24"/>
  </r>
  <r>
    <s v="TKT357270"/>
    <x v="16"/>
    <s v="-"/>
    <s v="Account"/>
    <s v="Login Issue"/>
    <s v="CUST11832"/>
    <s v="Open"/>
    <d v="2021-11-01T00:00:00"/>
    <d v="1899-12-30T23:21:00"/>
    <s v="-"/>
    <s v="-"/>
    <s v="-"/>
    <s v="-"/>
    <s v="01-11-2021"/>
    <s v="11"/>
    <s v="2021"/>
    <x v="24"/>
  </r>
  <r>
    <s v="TKT165081"/>
    <x v="15"/>
    <d v="2024-04-12T16:55:00"/>
    <s v="Account"/>
    <s v="Account Suspension"/>
    <s v="CUST78992"/>
    <s v="Resolved"/>
    <d v="2024-09-11T00:00:00"/>
    <d v="1899-12-30T16:55:00"/>
    <d v="2024-04-12T00:00:00"/>
    <d v="1899-12-30T16:55:00"/>
    <s v="-"/>
    <s v="-"/>
    <s v="11-09-2024"/>
    <s v="09"/>
    <s v="2024"/>
    <x v="24"/>
  </r>
  <r>
    <s v="TKT786241"/>
    <x v="12"/>
    <s v="-"/>
    <s v="Billing"/>
    <s v="Refund Request"/>
    <s v="CUST61405"/>
    <s v="In Progress"/>
    <d v="2023-02-02T00:00:00"/>
    <d v="1899-12-30T10:07:00"/>
    <s v="-"/>
    <s v="-"/>
    <s v="-"/>
    <s v="-"/>
    <s v="02-02-2023"/>
    <s v="02"/>
    <s v="2023"/>
    <x v="24"/>
  </r>
  <r>
    <s v="TKT934061"/>
    <x v="30"/>
    <d v="2024-09-03T10:42:00"/>
    <s v="Billing"/>
    <s v="Overcharge"/>
    <s v="CUST15406"/>
    <s v="Resolved"/>
    <d v="2024-08-03T00:00:00"/>
    <d v="1899-12-30T10:42:00"/>
    <d v="2024-09-03T00:00:00"/>
    <d v="1899-12-30T10:42:00"/>
    <s v="-"/>
    <s v="-"/>
    <s v="03-08-2024"/>
    <s v="08"/>
    <s v="2024"/>
    <x v="24"/>
  </r>
  <r>
    <s v="TKT647693"/>
    <x v="9"/>
    <s v="-"/>
    <s v="Technical"/>
    <s v="Hardware Issue"/>
    <s v="CUST29556"/>
    <s v="In Progress"/>
    <d v="2022-02-04T00:00:00"/>
    <d v="1899-12-30T05:49:00"/>
    <s v="-"/>
    <s v="-"/>
    <s v="-"/>
    <s v="-"/>
    <s v="04-02-2022"/>
    <s v="02"/>
    <s v="2022"/>
    <x v="24"/>
  </r>
  <r>
    <s v="TKT160100"/>
    <x v="3"/>
    <s v="-"/>
    <s v="Account"/>
    <s v="Account Suspension"/>
    <s v="CUST68595"/>
    <s v="Open"/>
    <d v="2022-05-09T00:00:00"/>
    <d v="1899-12-30T20:34:00"/>
    <s v="-"/>
    <s v="-"/>
    <s v="-"/>
    <s v="-"/>
    <s v="09-05-2022"/>
    <s v="05"/>
    <s v="2022"/>
    <x v="24"/>
  </r>
  <r>
    <s v="TKT965504"/>
    <x v="5"/>
    <d v="2022-04-01T20:01:00"/>
    <s v="Technical"/>
    <s v="Hardware Issue"/>
    <s v="CUST16651"/>
    <s v="Resolved"/>
    <s v="19-12-2021"/>
    <d v="1899-12-30T20:01:55"/>
    <d v="2022-04-01T00:00:00"/>
    <d v="1899-12-30T20:01:00"/>
    <s v="-"/>
    <s v="-"/>
    <s v="19-12-2021"/>
    <s v="12"/>
    <s v="2021"/>
    <x v="24"/>
  </r>
  <r>
    <s v="TKT394236"/>
    <x v="2"/>
    <s v="-"/>
    <s v="Billing"/>
    <s v="Overcharge"/>
    <s v="CUST60338"/>
    <s v="In Progress"/>
    <d v="2020-09-07T00:00:00"/>
    <d v="1899-12-30T01:59:00"/>
    <s v="-"/>
    <s v="-"/>
    <s v="-"/>
    <s v="-"/>
    <s v="07-09-2020"/>
    <s v="09"/>
    <s v="2020"/>
    <x v="24"/>
  </r>
  <r>
    <s v="TKT999568"/>
    <x v="32"/>
    <s v="18-11-2024 00:13:35"/>
    <s v="Technical"/>
    <s v="Software Bug"/>
    <s v="CUST10659"/>
    <s v="Resolved"/>
    <s v="30-10-2024"/>
    <d v="1899-12-30T00:13:35"/>
    <s v="18-11-2024"/>
    <d v="1899-12-30T00:13:35"/>
    <s v="-"/>
    <s v="-"/>
    <s v="30-10-2024"/>
    <s v="10"/>
    <s v="2024"/>
    <x v="24"/>
  </r>
  <r>
    <s v="TKT173122"/>
    <x v="15"/>
    <d v="2021-11-01T17:37:00"/>
    <s v="Account"/>
    <s v="Account Suspension"/>
    <s v="CUST55081"/>
    <s v="Resolved"/>
    <d v="2021-03-01T00:00:00"/>
    <d v="1899-12-30T17:37:00"/>
    <d v="2021-11-01T00:00:00"/>
    <d v="1899-12-30T17:37:00"/>
    <s v="-"/>
    <s v="-"/>
    <s v="01-03-2021"/>
    <s v="03"/>
    <s v="2021"/>
    <x v="24"/>
  </r>
  <r>
    <s v="TKT341124"/>
    <x v="13"/>
    <s v="-"/>
    <s v="Account"/>
    <s v="Account Suspension"/>
    <s v="CUST84111"/>
    <s v="Open"/>
    <s v="23-08-2022"/>
    <d v="1899-12-30T05:48:11"/>
    <s v="-"/>
    <s v="-"/>
    <s v="-"/>
    <s v="-"/>
    <s v="23-08-2022"/>
    <s v="08"/>
    <s v="2022"/>
    <x v="24"/>
  </r>
  <r>
    <s v="TKT615639"/>
    <x v="20"/>
    <s v="-"/>
    <s v="Billing"/>
    <s v="Payment Failure"/>
    <s v="CUST28534"/>
    <s v="Open"/>
    <d v="2024-12-07T00:00:00"/>
    <d v="1899-12-30T00:38:00"/>
    <s v="-"/>
    <s v="-"/>
    <s v="-"/>
    <s v="-"/>
    <s v="07-12-2024"/>
    <s v="12"/>
    <s v="2024"/>
    <x v="24"/>
  </r>
  <r>
    <s v="TKT618325"/>
    <x v="31"/>
    <s v="14-03-2022 15:39:37"/>
    <s v="Billing"/>
    <s v="Refund Request"/>
    <s v="CUST10820"/>
    <s v="Resolved"/>
    <d v="2022-03-03T00:00:00"/>
    <d v="1899-12-30T15:39:00"/>
    <s v="14-03-2022"/>
    <d v="1899-12-30T15:39:37"/>
    <s v="-"/>
    <s v="-"/>
    <s v="03-03-2022"/>
    <s v="03"/>
    <s v="2022"/>
    <x v="24"/>
  </r>
  <r>
    <s v="TKT766273"/>
    <x v="26"/>
    <s v="-"/>
    <s v="Technical"/>
    <s v="Software Bug"/>
    <s v="CUST29228"/>
    <s v="Open"/>
    <s v="23-01-2022"/>
    <d v="1899-12-30T15:42:28"/>
    <s v="-"/>
    <s v="-"/>
    <s v="-"/>
    <s v="-"/>
    <s v="23-01-2022"/>
    <s v="01"/>
    <s v="2022"/>
    <x v="24"/>
  </r>
  <r>
    <s v="TKT840315"/>
    <x v="8"/>
    <s v="25-10-2022 16:44:47"/>
    <s v="Technical"/>
    <s v="Network Problem"/>
    <s v="CUST44823"/>
    <s v="Resolved"/>
    <s v="14-10-2022"/>
    <d v="1899-12-30T16:44:47"/>
    <s v="25-10-2022"/>
    <d v="1899-12-30T16:44:47"/>
    <s v="-"/>
    <s v="-"/>
    <s v="14-10-2022"/>
    <s v="10"/>
    <s v="2022"/>
    <x v="24"/>
  </r>
  <r>
    <s v="TKT633244"/>
    <x v="35"/>
    <d v="2024-10-04T14:38:00"/>
    <s v="Service"/>
    <s v="Service Upgrade"/>
    <s v="CUST91737"/>
    <s v="Resolved"/>
    <d v="2024-01-04T00:00:00"/>
    <d v="1899-12-30T14:38:00"/>
    <d v="2024-10-04T00:00:00"/>
    <d v="1899-12-30T14:38:00"/>
    <s v="-"/>
    <s v="-"/>
    <s v="04-01-2024"/>
    <s v="01"/>
    <s v="2024"/>
    <x v="24"/>
  </r>
  <r>
    <s v="TKT328425"/>
    <x v="15"/>
    <s v="23-01-2021 07:00:54"/>
    <s v="Account"/>
    <s v="Account Suspension"/>
    <s v="CUST14788"/>
    <s v="Resolved"/>
    <s v="20-01-2021"/>
    <d v="1899-12-30T07:00:54"/>
    <s v="23-01-2021"/>
    <d v="1899-12-30T07:00:54"/>
    <s v="-"/>
    <s v="-"/>
    <s v="20-01-2021"/>
    <s v="01"/>
    <s v="2021"/>
    <x v="24"/>
  </r>
  <r>
    <s v="TKT280743"/>
    <x v="19"/>
    <s v="-"/>
    <s v="Billing"/>
    <s v="Payment Failure"/>
    <s v="CUST21045"/>
    <s v="In Progress"/>
    <d v="2021-08-07T00:00:00"/>
    <d v="1899-12-30T09:16:00"/>
    <s v="-"/>
    <s v="-"/>
    <s v="-"/>
    <s v="-"/>
    <s v="07-08-2021"/>
    <s v="08"/>
    <s v="2021"/>
    <x v="24"/>
  </r>
  <r>
    <s v="TKT533761"/>
    <x v="0"/>
    <s v="-"/>
    <s v="Service"/>
    <s v="Service Outage"/>
    <s v="CUST90296"/>
    <s v="In Progress"/>
    <d v="2022-08-11T00:00:00"/>
    <d v="1899-12-30T15:09:00"/>
    <s v="-"/>
    <s v="-"/>
    <s v="-"/>
    <s v="-"/>
    <s v="11-08-2022"/>
    <s v="08"/>
    <s v="2022"/>
    <x v="24"/>
  </r>
  <r>
    <s v="TKT436921"/>
    <x v="31"/>
    <s v="18-05-2020 01:02:07"/>
    <s v="Billing"/>
    <s v="Refund Request"/>
    <s v="CUST98898"/>
    <s v="Resolved"/>
    <s v="15-05-2020"/>
    <d v="1899-12-30T01:02:07"/>
    <s v="18-05-2020"/>
    <d v="1899-12-30T01:02:07"/>
    <s v="-"/>
    <s v="-"/>
    <s v="15-05-2020"/>
    <s v="05"/>
    <s v="2020"/>
    <x v="24"/>
  </r>
  <r>
    <s v="TKT944263"/>
    <x v="16"/>
    <s v="-"/>
    <s v="Account"/>
    <s v="Login Issue"/>
    <s v="CUST16566"/>
    <s v="In Progress"/>
    <s v="27-03-2020"/>
    <d v="1899-12-30T12:17:23"/>
    <s v="-"/>
    <s v="-"/>
    <s v="-"/>
    <s v="-"/>
    <s v="27-03-2020"/>
    <s v="03"/>
    <s v="2020"/>
    <x v="24"/>
  </r>
  <r>
    <s v="TKT638012"/>
    <x v="11"/>
    <s v="-"/>
    <s v="Billing"/>
    <s v="Overcharge"/>
    <s v="CUST39037"/>
    <s v="Open"/>
    <s v="28-09-2020"/>
    <d v="1899-12-30T23:06:09"/>
    <s v="-"/>
    <s v="-"/>
    <s v="-"/>
    <s v="-"/>
    <s v="28-09-2020"/>
    <s v="09"/>
    <s v="2020"/>
    <x v="24"/>
  </r>
  <r>
    <s v="TKT715488"/>
    <x v="14"/>
    <s v="-"/>
    <s v="Service"/>
    <s v="Slow Service"/>
    <s v="CUST99424"/>
    <s v="In Progress"/>
    <s v="13-07-2022"/>
    <d v="1899-12-30T14:25:04"/>
    <s v="-"/>
    <s v="-"/>
    <s v="-"/>
    <s v="-"/>
    <s v="13-07-2022"/>
    <s v="07"/>
    <s v="2022"/>
    <x v="24"/>
  </r>
  <r>
    <s v="TKT813428"/>
    <x v="18"/>
    <s v="25-08-2021 20:03:00"/>
    <s v="Account"/>
    <s v="Password Reset"/>
    <s v="CUST39296"/>
    <s v="Resolved"/>
    <d v="2021-04-08T00:00:00"/>
    <d v="1899-12-30T20:03:00"/>
    <s v="25-08-2021"/>
    <d v="1899-12-30T20:03:00"/>
    <s v="-"/>
    <s v="-"/>
    <s v="08-04-2021"/>
    <s v="04"/>
    <s v="2021"/>
    <x v="24"/>
  </r>
  <r>
    <s v="TKT318043"/>
    <x v="33"/>
    <s v="23-10-2020 09:21:26"/>
    <s v="Technical"/>
    <s v="Network Problem"/>
    <s v="CUST63049"/>
    <s v="Resolved"/>
    <d v="2020-10-10T00:00:00"/>
    <d v="1899-12-30T09:21:00"/>
    <s v="23-10-2020"/>
    <d v="1899-12-30T09:21:26"/>
    <s v="-"/>
    <s v="-"/>
    <s v="10-10-2020"/>
    <s v="10"/>
    <s v="2020"/>
    <x v="24"/>
  </r>
  <r>
    <s v="TKT472189"/>
    <x v="30"/>
    <s v="-"/>
    <s v="Billing"/>
    <s v="Overcharge"/>
    <s v="CUST47993"/>
    <s v="Open"/>
    <d v="2022-11-02T00:00:00"/>
    <d v="1899-12-30T07:59:00"/>
    <s v="-"/>
    <s v="-"/>
    <s v="-"/>
    <s v="-"/>
    <s v="02-11-2022"/>
    <s v="11"/>
    <s v="2022"/>
    <x v="24"/>
  </r>
  <r>
    <s v="TKT752450"/>
    <x v="1"/>
    <s v="-"/>
    <s v="Billing"/>
    <s v="Refund Request"/>
    <s v="CUST14369"/>
    <s v="Open"/>
    <s v="13-12-2024"/>
    <d v="1899-12-30T14:08:15"/>
    <s v="-"/>
    <s v="-"/>
    <s v="-"/>
    <s v="-"/>
    <s v="13-12-2024"/>
    <s v="12"/>
    <s v="2024"/>
    <x v="24"/>
  </r>
  <r>
    <s v="TKT599328"/>
    <x v="27"/>
    <s v="-"/>
    <s v="Account"/>
    <s v="Login Issue"/>
    <s v="CUST32665"/>
    <s v="In Progress"/>
    <d v="2022-01-07T00:00:00"/>
    <d v="1899-12-30T14:34:00"/>
    <s v="-"/>
    <s v="-"/>
    <s v="-"/>
    <s v="-"/>
    <s v="07-01-2022"/>
    <s v="01"/>
    <s v="2022"/>
    <x v="24"/>
  </r>
  <r>
    <s v="TKT148473"/>
    <x v="12"/>
    <s v="-"/>
    <s v="Billing"/>
    <s v="Refund Request"/>
    <s v="CUST33519"/>
    <s v="In Progress"/>
    <s v="31-07-2024"/>
    <d v="1899-12-30T18:11:29"/>
    <s v="-"/>
    <s v="-"/>
    <s v="-"/>
    <s v="-"/>
    <s v="31-07-2024"/>
    <s v="07"/>
    <s v="2024"/>
    <x v="24"/>
  </r>
  <r>
    <s v="TKT873684"/>
    <x v="21"/>
    <s v="-"/>
    <s v="Technical"/>
    <s v="Network Problem"/>
    <s v="CUST71396"/>
    <s v="In Progress"/>
    <s v="25-04-2022"/>
    <d v="1899-12-30T04:33:44"/>
    <s v="-"/>
    <s v="-"/>
    <s v="-"/>
    <s v="-"/>
    <s v="25-04-2022"/>
    <s v="04"/>
    <s v="2022"/>
    <x v="24"/>
  </r>
  <r>
    <s v="TKT568170"/>
    <x v="26"/>
    <s v="-"/>
    <s v="Technical"/>
    <s v="Software Bug"/>
    <s v="CUST56378"/>
    <s v="Open"/>
    <s v="21-10-2024"/>
    <d v="1899-12-30T14:15:53"/>
    <s v="-"/>
    <s v="-"/>
    <s v="-"/>
    <s v="-"/>
    <s v="21-10-2024"/>
    <s v="10"/>
    <s v="2024"/>
    <x v="24"/>
  </r>
  <r>
    <s v="TKT915165"/>
    <x v="6"/>
    <s v="13-05-2023 08:45:01"/>
    <s v="Service"/>
    <s v="Service Outage"/>
    <s v="CUST16011"/>
    <s v="Resolved"/>
    <s v="16-04-2023"/>
    <d v="1899-12-30T08:45:01"/>
    <s v="13-05-2023"/>
    <d v="1899-12-30T08:45:01"/>
    <s v="-"/>
    <s v="-"/>
    <s v="16-04-2023"/>
    <s v="04"/>
    <s v="2023"/>
    <x v="24"/>
  </r>
  <r>
    <s v="TKT155342"/>
    <x v="21"/>
    <s v="-"/>
    <s v="Technical"/>
    <s v="Network Problem"/>
    <s v="CUST57613"/>
    <s v="In Progress"/>
    <s v="25-02-2023"/>
    <d v="1899-12-30T06:01:32"/>
    <s v="-"/>
    <s v="-"/>
    <s v="-"/>
    <s v="-"/>
    <s v="25-02-2023"/>
    <s v="02"/>
    <s v="2023"/>
    <x v="24"/>
  </r>
  <r>
    <s v="TKT398927"/>
    <x v="29"/>
    <s v="-"/>
    <s v="Service"/>
    <s v="Service Upgrade"/>
    <s v="CUST43639"/>
    <s v="In Progress"/>
    <s v="28-01-2021"/>
    <d v="1899-12-30T03:29:16"/>
    <s v="-"/>
    <s v="-"/>
    <s v="-"/>
    <s v="-"/>
    <s v="28-01-2021"/>
    <s v="01"/>
    <s v="2021"/>
    <x v="24"/>
  </r>
  <r>
    <s v="TKT379203"/>
    <x v="26"/>
    <s v="-"/>
    <s v="Technical"/>
    <s v="Software Bug"/>
    <s v="CUST56293"/>
    <s v="Open"/>
    <s v="29-10-2020"/>
    <d v="1899-12-30T08:04:10"/>
    <s v="-"/>
    <s v="-"/>
    <s v="-"/>
    <s v="-"/>
    <s v="29-10-2020"/>
    <s v="10"/>
    <s v="2020"/>
    <x v="24"/>
  </r>
  <r>
    <s v="TKT338457"/>
    <x v="16"/>
    <s v="-"/>
    <s v="Account"/>
    <s v="Login Issue"/>
    <s v="CUST36305"/>
    <s v="Open"/>
    <s v="28-04-2022"/>
    <d v="1899-12-30T16:31:17"/>
    <s v="-"/>
    <s v="-"/>
    <s v="-"/>
    <s v="-"/>
    <s v="28-04-2022"/>
    <s v="04"/>
    <s v="2022"/>
    <x v="24"/>
  </r>
  <r>
    <s v="TKT698157"/>
    <x v="20"/>
    <s v="-"/>
    <s v="Billing"/>
    <s v="Payment Failure"/>
    <s v="CUST84425"/>
    <s v="In Progress"/>
    <s v="23-03-2022"/>
    <d v="1899-12-30T12:57:37"/>
    <s v="-"/>
    <s v="-"/>
    <s v="-"/>
    <s v="-"/>
    <s v="23-03-2022"/>
    <s v="03"/>
    <s v="2022"/>
    <x v="24"/>
  </r>
  <r>
    <s v="TKT430777"/>
    <x v="18"/>
    <s v="-"/>
    <s v="Account"/>
    <s v="Password Reset"/>
    <s v="CUST63932"/>
    <s v="Open"/>
    <s v="15-07-2021"/>
    <d v="1899-12-30T22:38:35"/>
    <s v="-"/>
    <s v="-"/>
    <s v="-"/>
    <s v="-"/>
    <s v="15-07-2021"/>
    <s v="07"/>
    <s v="2021"/>
    <x v="24"/>
  </r>
  <r>
    <s v="TKT879762"/>
    <x v="34"/>
    <s v="-"/>
    <s v="Technical"/>
    <s v="Hardware Issue"/>
    <s v="CUST28378"/>
    <s v="Open"/>
    <d v="2024-07-01T00:00:00"/>
    <d v="1899-12-30T04:20:00"/>
    <s v="-"/>
    <s v="-"/>
    <s v="-"/>
    <s v="-"/>
    <s v="01-07-2024"/>
    <s v="07"/>
    <s v="2024"/>
    <x v="24"/>
  </r>
  <r>
    <s v="TKT114052"/>
    <x v="10"/>
    <s v="-"/>
    <s v="Account"/>
    <s v="Password Reset"/>
    <s v="CUST10011"/>
    <s v="In Progress"/>
    <s v="20-11-2020"/>
    <d v="1899-12-30T17:02:20"/>
    <s v="-"/>
    <s v="-"/>
    <s v="-"/>
    <s v="-"/>
    <s v="20-11-2020"/>
    <s v="11"/>
    <s v="2020"/>
    <x v="24"/>
  </r>
  <r>
    <s v="TKT434796"/>
    <x v="20"/>
    <s v="15-11-2022 07:09:26"/>
    <s v="Billing"/>
    <s v="Payment Failure"/>
    <s v="CUST37747"/>
    <s v="Resolved"/>
    <d v="2022-03-11T00:00:00"/>
    <d v="1899-12-30T07:09:00"/>
    <s v="15-11-2022"/>
    <d v="1899-12-30T07:09:26"/>
    <s v="-"/>
    <s v="-"/>
    <s v="11-03-2022"/>
    <s v="03"/>
    <s v="2022"/>
    <x v="24"/>
  </r>
  <r>
    <s v="TKT471105"/>
    <x v="20"/>
    <s v="-"/>
    <s v="Billing"/>
    <s v="Payment Failure"/>
    <s v="CUST90661"/>
    <s v="Open"/>
    <d v="2024-12-09T00:00:00"/>
    <d v="1899-12-30T05:51:00"/>
    <s v="-"/>
    <s v="-"/>
    <s v="-"/>
    <s v="-"/>
    <s v="09-12-2024"/>
    <s v="12"/>
    <s v="2024"/>
    <x v="24"/>
  </r>
  <r>
    <s v="TKT106030"/>
    <x v="12"/>
    <d v="2023-12-01T20:46:00"/>
    <s v="Billing"/>
    <s v="Refund Request"/>
    <s v="CUST96689"/>
    <s v="Resolved"/>
    <s v="29-12-2022"/>
    <d v="1899-12-30T20:46:05"/>
    <d v="2023-12-01T00:00:00"/>
    <d v="1899-12-30T20:46:00"/>
    <s v="-"/>
    <s v="-"/>
    <s v="29-12-2022"/>
    <s v="12"/>
    <s v="2022"/>
    <x v="24"/>
  </r>
  <r>
    <s v="TKT291588"/>
    <x v="21"/>
    <d v="2022-06-12T05:16:00"/>
    <s v="Technical"/>
    <s v="Network Problem"/>
    <s v="CUST22524"/>
    <s v="Resolved"/>
    <d v="2022-06-11T00:00:00"/>
    <d v="1899-12-30T05:16:00"/>
    <d v="2022-06-12T00:00:00"/>
    <d v="1899-12-30T05:16:00"/>
    <s v="-"/>
    <s v="-"/>
    <s v="11-06-2022"/>
    <s v="06"/>
    <s v="2022"/>
    <x v="24"/>
  </r>
  <r>
    <s v="TKT107183"/>
    <x v="11"/>
    <d v="2022-05-03T02:59:00"/>
    <s v="Billing"/>
    <s v="Overcharge"/>
    <s v="CUST95770"/>
    <s v="Resolved"/>
    <s v="20-02-2022"/>
    <d v="1899-12-30T02:59:57"/>
    <d v="2022-05-03T00:00:00"/>
    <d v="1899-12-30T02:59:00"/>
    <s v="-"/>
    <s v="-"/>
    <s v="20-02-2022"/>
    <s v="02"/>
    <s v="2022"/>
    <x v="24"/>
  </r>
  <r>
    <s v="TKT521353"/>
    <x v="19"/>
    <s v="-"/>
    <s v="Billing"/>
    <s v="Payment Failure"/>
    <s v="CUST35066"/>
    <s v="Open"/>
    <d v="2024-08-11T00:00:00"/>
    <d v="1899-12-30T18:18:00"/>
    <s v="-"/>
    <s v="-"/>
    <s v="-"/>
    <s v="-"/>
    <s v="11-08-2024"/>
    <s v="08"/>
    <s v="2024"/>
    <x v="24"/>
  </r>
  <r>
    <s v="TKT598556"/>
    <x v="4"/>
    <s v="-"/>
    <s v="Account"/>
    <s v="Password Reset"/>
    <s v="CUST41029"/>
    <s v="In Progress"/>
    <s v="25-08-2020"/>
    <d v="1899-12-30T17:16:37"/>
    <s v="-"/>
    <s v="-"/>
    <s v="-"/>
    <s v="-"/>
    <s v="25-08-2020"/>
    <s v="08"/>
    <s v="2020"/>
    <x v="24"/>
  </r>
  <r>
    <s v="TKT273491"/>
    <x v="5"/>
    <s v="-"/>
    <s v="Technical"/>
    <s v="Hardware Issue"/>
    <s v="CUST91790"/>
    <s v="In Progress"/>
    <s v="13-03-2022"/>
    <d v="1899-12-30T23:00:50"/>
    <s v="-"/>
    <s v="-"/>
    <s v="-"/>
    <s v="-"/>
    <s v="13-03-2022"/>
    <s v="03"/>
    <s v="2022"/>
    <x v="24"/>
  </r>
  <r>
    <s v="TKT475739"/>
    <x v="17"/>
    <d v="2020-05-07T07:35:00"/>
    <s v="Service"/>
    <s v="Slow Service"/>
    <s v="CUST69080"/>
    <s v="Resolved"/>
    <s v="27-06-2020"/>
    <d v="1899-12-30T07:35:23"/>
    <d v="2020-05-07T00:00:00"/>
    <d v="1899-12-30T07:35:00"/>
    <s v="-"/>
    <s v="-"/>
    <s v="27-06-2020"/>
    <s v="06"/>
    <s v="2020"/>
    <x v="24"/>
  </r>
  <r>
    <s v="TKT626472"/>
    <x v="5"/>
    <d v="2023-01-10T17:54:00"/>
    <s v="Technical"/>
    <s v="Hardware Issue"/>
    <s v="CUST17235"/>
    <s v="Resolved"/>
    <d v="2023-04-09T00:00:00"/>
    <d v="1899-12-30T17:54:00"/>
    <d v="2023-01-10T00:00:00"/>
    <d v="1899-12-30T17:54:00"/>
    <s v="-"/>
    <s v="-"/>
    <s v="09-04-2023"/>
    <s v="04"/>
    <s v="2023"/>
    <x v="24"/>
  </r>
  <r>
    <s v="TKT577271"/>
    <x v="3"/>
    <d v="2024-09-06T22:52:00"/>
    <s v="Account"/>
    <s v="Account Suspension"/>
    <s v="CUST47041"/>
    <s v="Resolved"/>
    <d v="2024-02-06T00:00:00"/>
    <d v="1899-12-30T22:52:00"/>
    <d v="2024-09-06T00:00:00"/>
    <d v="1899-12-30T22:52:00"/>
    <s v="-"/>
    <s v="-"/>
    <s v="06-02-2024"/>
    <s v="02"/>
    <s v="2024"/>
    <x v="24"/>
  </r>
  <r>
    <s v="TKT432392"/>
    <x v="23"/>
    <s v="-"/>
    <s v="Service"/>
    <s v="Service Upgrade"/>
    <s v="CUST77118"/>
    <s v="In Progress"/>
    <d v="2022-10-12T00:00:00"/>
    <d v="1899-12-30T15:48:00"/>
    <s v="-"/>
    <s v="-"/>
    <s v="-"/>
    <s v="-"/>
    <s v="12-10-2022"/>
    <s v="10"/>
    <s v="2022"/>
    <x v="24"/>
  </r>
  <r>
    <s v="TKT616902"/>
    <x v="7"/>
    <s v="23-02-2023 16:06:58"/>
    <s v="Technical"/>
    <s v="Software Bug"/>
    <s v="CUST62303"/>
    <s v="Resolved"/>
    <s v="31-01-2023"/>
    <d v="1899-12-30T16:06:58"/>
    <s v="23-02-2023"/>
    <d v="1899-12-30T16:06:58"/>
    <s v="-"/>
    <s v="-"/>
    <s v="31-01-2023"/>
    <s v="01"/>
    <s v="2023"/>
    <x v="24"/>
  </r>
  <r>
    <s v="TKT866160"/>
    <x v="25"/>
    <s v="-"/>
    <s v="Service"/>
    <s v="Slow Service"/>
    <s v="CUST64525"/>
    <s v="In Progress"/>
    <s v="23-02-2020"/>
    <d v="1899-12-30T06:21:53"/>
    <s v="-"/>
    <s v="-"/>
    <s v="-"/>
    <s v="-"/>
    <s v="23-02-2020"/>
    <s v="02"/>
    <s v="2020"/>
    <x v="24"/>
  </r>
  <r>
    <s v="TKT279335"/>
    <x v="33"/>
    <s v="-"/>
    <s v="Technical"/>
    <s v="Network Problem"/>
    <s v="CUST26836"/>
    <s v="Open"/>
    <s v="16-03-2024"/>
    <d v="1899-12-30T01:23:42"/>
    <s v="-"/>
    <s v="-"/>
    <s v="-"/>
    <s v="-"/>
    <s v="16-03-2024"/>
    <s v="03"/>
    <s v="2024"/>
    <x v="24"/>
  </r>
  <r>
    <s v="TKT641447"/>
    <x v="25"/>
    <d v="2024-10-08T18:29:00"/>
    <s v="Service"/>
    <s v="Slow Service"/>
    <s v="CUST18623"/>
    <s v="Resolved"/>
    <d v="2024-03-08T00:00:00"/>
    <d v="1899-12-30T18:29:00"/>
    <d v="2024-10-08T00:00:00"/>
    <d v="1899-12-30T18:29:00"/>
    <s v="-"/>
    <s v="-"/>
    <s v="08-03-2024"/>
    <s v="03"/>
    <s v="2024"/>
    <x v="24"/>
  </r>
  <r>
    <s v="TKT990231"/>
    <x v="27"/>
    <s v="16-04-2020 15:05:19"/>
    <s v="Account"/>
    <s v="Login Issue"/>
    <s v="CUST69468"/>
    <s v="Resolved"/>
    <d v="2020-12-04T00:00:00"/>
    <d v="1899-12-30T15:05:00"/>
    <s v="16-04-2020"/>
    <d v="1899-12-30T15:05:19"/>
    <s v="-"/>
    <s v="-"/>
    <s v="04-12-2020"/>
    <s v="12"/>
    <s v="2020"/>
    <x v="24"/>
  </r>
  <r>
    <s v="TKT404472"/>
    <x v="26"/>
    <s v="27-12-2023 19:43:36"/>
    <s v="Technical"/>
    <s v="Software Bug"/>
    <s v="CUST87663"/>
    <s v="Resolved"/>
    <d v="2023-11-12T00:00:00"/>
    <d v="1899-12-30T19:43:00"/>
    <s v="27-12-2023"/>
    <d v="1899-12-30T19:43:36"/>
    <s v="-"/>
    <s v="-"/>
    <s v="12-11-2023"/>
    <s v="11"/>
    <s v="2023"/>
    <x v="24"/>
  </r>
  <r>
    <s v="TKT383676"/>
    <x v="6"/>
    <s v="-"/>
    <s v="Service"/>
    <s v="Service Outage"/>
    <s v="CUST62415"/>
    <s v="In Progress"/>
    <d v="2020-09-01T00:00:00"/>
    <d v="1899-12-30T14:06:00"/>
    <s v="-"/>
    <s v="-"/>
    <s v="-"/>
    <s v="-"/>
    <s v="01-09-2020"/>
    <s v="09"/>
    <s v="2020"/>
    <x v="24"/>
  </r>
  <r>
    <s v="TKT298529"/>
    <x v="24"/>
    <s v="30-11-2022 15:28:47"/>
    <s v="Service"/>
    <s v="Service Outage"/>
    <s v="CUST87339"/>
    <s v="Resolved"/>
    <s v="15-11-2022"/>
    <d v="1899-12-30T15:28:47"/>
    <s v="30-11-2022"/>
    <d v="1899-12-30T15:28:47"/>
    <s v="-"/>
    <s v="-"/>
    <s v="15-11-2022"/>
    <s v="11"/>
    <s v="2022"/>
    <x v="24"/>
  </r>
  <r>
    <s v="TKT959572"/>
    <x v="15"/>
    <s v="-"/>
    <s v="Account"/>
    <s v="Account Suspension"/>
    <s v="CUST56286"/>
    <s v="In Progress"/>
    <d v="2020-09-02T00:00:00"/>
    <d v="1899-12-30T21:35:00"/>
    <s v="-"/>
    <s v="-"/>
    <s v="-"/>
    <s v="-"/>
    <s v="02-09-2020"/>
    <s v="09"/>
    <s v="2020"/>
    <x v="24"/>
  </r>
  <r>
    <s v="TKT565338"/>
    <x v="33"/>
    <s v="-"/>
    <s v="Technical"/>
    <s v="Network Problem"/>
    <s v="CUST39429"/>
    <s v="In Progress"/>
    <d v="2023-08-03T00:00:00"/>
    <d v="1899-12-30T11:08:00"/>
    <s v="-"/>
    <s v="-"/>
    <s v="-"/>
    <s v="-"/>
    <s v="03-08-2023"/>
    <s v="08"/>
    <s v="2023"/>
    <x v="24"/>
  </r>
  <r>
    <s v="TKT203777"/>
    <x v="21"/>
    <s v="13-08-2020 17:43:41"/>
    <s v="Technical"/>
    <s v="Network Problem"/>
    <s v="CUST90809"/>
    <s v="Resolved"/>
    <d v="2020-09-08T00:00:00"/>
    <d v="1899-12-30T17:43:00"/>
    <s v="13-08-2020"/>
    <d v="1899-12-30T17:43:41"/>
    <s v="-"/>
    <s v="-"/>
    <s v="08-09-2020"/>
    <s v="09"/>
    <s v="2020"/>
    <x v="24"/>
  </r>
  <r>
    <s v="TKT863202"/>
    <x v="21"/>
    <d v="2024-10-01T22:26:00"/>
    <s v="Technical"/>
    <s v="Network Problem"/>
    <s v="CUST86707"/>
    <s v="Resolved"/>
    <d v="2024-01-01T00:00:00"/>
    <d v="1899-12-30T22:26:00"/>
    <d v="2024-10-01T00:00:00"/>
    <d v="1899-12-30T22:26:00"/>
    <s v="-"/>
    <s v="-"/>
    <s v="01-01-2024"/>
    <s v="01"/>
    <s v="2024"/>
    <x v="24"/>
  </r>
  <r>
    <s v="TKT838109"/>
    <x v="3"/>
    <s v="20-02-2020 09:08:10"/>
    <s v="Account"/>
    <s v="Account Suspension"/>
    <s v="CUST34582"/>
    <s v="Resolved"/>
    <s v="23-01-2020"/>
    <d v="1899-12-30T09:08:10"/>
    <s v="20-02-2020"/>
    <d v="1899-12-30T09:08:10"/>
    <s v="-"/>
    <s v="-"/>
    <s v="23-01-2020"/>
    <s v="01"/>
    <s v="2020"/>
    <x v="24"/>
  </r>
  <r>
    <s v="TKT570568"/>
    <x v="35"/>
    <s v="-"/>
    <s v="Service"/>
    <s v="Service Upgrade"/>
    <s v="CUST79877"/>
    <s v="Open"/>
    <d v="2020-07-09T00:00:00"/>
    <d v="1899-12-30T03:07:00"/>
    <s v="-"/>
    <s v="-"/>
    <s v="-"/>
    <s v="-"/>
    <s v="09-07-2020"/>
    <s v="07"/>
    <s v="2020"/>
    <x v="24"/>
  </r>
  <r>
    <s v="TKT766676"/>
    <x v="2"/>
    <s v="-"/>
    <s v="Billing"/>
    <s v="Overcharge"/>
    <s v="CUST61385"/>
    <s v="Open"/>
    <s v="19-04-2021"/>
    <d v="1899-12-30T06:45:58"/>
    <s v="-"/>
    <s v="-"/>
    <s v="-"/>
    <s v="-"/>
    <s v="19-04-2021"/>
    <s v="04"/>
    <s v="2021"/>
    <x v="24"/>
  </r>
  <r>
    <s v="TKT406233"/>
    <x v="31"/>
    <s v="19-03-2023 08:56:59"/>
    <s v="Billing"/>
    <s v="Refund Request"/>
    <s v="CUST46289"/>
    <s v="Resolved"/>
    <s v="13-03-2023"/>
    <d v="1899-12-30T08:56:59"/>
    <s v="19-03-2023"/>
    <d v="1899-12-30T08:56:59"/>
    <s v="-"/>
    <s v="-"/>
    <s v="13-03-2023"/>
    <s v="03"/>
    <s v="2023"/>
    <x v="24"/>
  </r>
  <r>
    <s v="TKT277370"/>
    <x v="16"/>
    <s v="-"/>
    <s v="Account"/>
    <s v="Login Issue"/>
    <s v="CUST33433"/>
    <s v="In Progress"/>
    <s v="24-12-2021"/>
    <d v="1899-12-30T11:45:11"/>
    <s v="-"/>
    <s v="-"/>
    <s v="-"/>
    <s v="-"/>
    <s v="24-12-2021"/>
    <s v="12"/>
    <s v="2021"/>
    <x v="24"/>
  </r>
  <r>
    <s v="TKT680689"/>
    <x v="7"/>
    <s v="-"/>
    <s v="Technical"/>
    <s v="Software Bug"/>
    <s v="CUST36538"/>
    <s v="Open"/>
    <s v="28-07-2024"/>
    <d v="1899-12-30T14:11:04"/>
    <s v="-"/>
    <s v="-"/>
    <s v="-"/>
    <s v="-"/>
    <s v="28-07-2024"/>
    <s v="07"/>
    <s v="2024"/>
    <x v="24"/>
  </r>
  <r>
    <s v="TKT646445"/>
    <x v="8"/>
    <s v="-"/>
    <s v="Technical"/>
    <s v="Network Problem"/>
    <s v="CUST99327"/>
    <s v="In Progress"/>
    <d v="2021-02-07T00:00:00"/>
    <d v="1899-12-30T03:43:00"/>
    <s v="-"/>
    <s v="-"/>
    <s v="-"/>
    <s v="-"/>
    <s v="07-02-2021"/>
    <s v="02"/>
    <s v="2021"/>
    <x v="24"/>
  </r>
  <r>
    <s v="TKT906229"/>
    <x v="7"/>
    <s v="-"/>
    <s v="Technical"/>
    <s v="Software Bug"/>
    <s v="CUST52165"/>
    <s v="In Progress"/>
    <d v="2022-12-06T00:00:00"/>
    <d v="1899-12-30T23:05:00"/>
    <s v="-"/>
    <s v="-"/>
    <s v="-"/>
    <s v="-"/>
    <s v="06-12-2022"/>
    <s v="12"/>
    <s v="2022"/>
    <x v="24"/>
  </r>
  <r>
    <s v="TKT965059"/>
    <x v="29"/>
    <s v="-"/>
    <s v="Service"/>
    <s v="Service Upgrade"/>
    <s v="CUST28047"/>
    <s v="Open"/>
    <d v="2023-05-02T00:00:00"/>
    <d v="1899-12-30T16:33:00"/>
    <s v="-"/>
    <s v="-"/>
    <s v="-"/>
    <s v="-"/>
    <s v="02-05-2023"/>
    <s v="05"/>
    <s v="2023"/>
    <x v="24"/>
  </r>
  <r>
    <s v="TKT369901"/>
    <x v="25"/>
    <s v="-"/>
    <s v="Service"/>
    <s v="Slow Service"/>
    <s v="CUST15803"/>
    <s v="Open"/>
    <d v="2020-11-11T00:00:00"/>
    <d v="1899-12-30T16:25:00"/>
    <s v="-"/>
    <s v="-"/>
    <s v="-"/>
    <s v="-"/>
    <s v="11-11-2020"/>
    <s v="11"/>
    <s v="2020"/>
    <x v="24"/>
  </r>
  <r>
    <s v="TKT714579"/>
    <x v="3"/>
    <s v="-"/>
    <s v="Account"/>
    <s v="Account Suspension"/>
    <s v="CUST82780"/>
    <s v="In Progress"/>
    <s v="17-05-2022"/>
    <d v="1899-12-30T01:42:00"/>
    <s v="-"/>
    <s v="-"/>
    <s v="-"/>
    <s v="-"/>
    <s v="17-05-2022"/>
    <s v="05"/>
    <s v="2022"/>
    <x v="24"/>
  </r>
  <r>
    <s v="TKT644984"/>
    <x v="15"/>
    <s v="-"/>
    <s v="Account"/>
    <s v="Account Suspension"/>
    <s v="CUST71823"/>
    <s v="In Progress"/>
    <s v="14-05-2020"/>
    <d v="1899-12-30T05:05:25"/>
    <s v="-"/>
    <s v="-"/>
    <s v="-"/>
    <s v="-"/>
    <s v="14-05-2020"/>
    <s v="05"/>
    <s v="2020"/>
    <x v="24"/>
  </r>
  <r>
    <s v="TKT604345"/>
    <x v="35"/>
    <s v="-"/>
    <s v="Service"/>
    <s v="Service Upgrade"/>
    <s v="CUST18939"/>
    <s v="Open"/>
    <s v="16-08-2020"/>
    <d v="1899-12-30T23:46:15"/>
    <s v="-"/>
    <s v="-"/>
    <s v="-"/>
    <s v="-"/>
    <s v="16-08-2020"/>
    <s v="08"/>
    <s v="2020"/>
    <x v="24"/>
  </r>
  <r>
    <s v="TKT872205"/>
    <x v="22"/>
    <s v="-"/>
    <s v="Account"/>
    <s v="Login Issue"/>
    <s v="CUST17009"/>
    <s v="In Progress"/>
    <d v="2024-05-03T00:00:00"/>
    <d v="1899-12-30T23:05:00"/>
    <s v="-"/>
    <s v="-"/>
    <s v="-"/>
    <s v="-"/>
    <s v="03-05-2024"/>
    <s v="05"/>
    <s v="2024"/>
    <x v="24"/>
  </r>
  <r>
    <s v="TKT114823"/>
    <x v="2"/>
    <s v="-"/>
    <s v="Billing"/>
    <s v="Overcharge"/>
    <s v="CUST72463"/>
    <s v="In Progress"/>
    <s v="16-06-2021"/>
    <d v="1899-12-30T13:24:45"/>
    <s v="-"/>
    <s v="-"/>
    <s v="-"/>
    <s v="-"/>
    <s v="16-06-2021"/>
    <s v="06"/>
    <s v="2021"/>
    <x v="24"/>
  </r>
  <r>
    <s v="TKT303222"/>
    <x v="9"/>
    <s v="-"/>
    <s v="Technical"/>
    <s v="Hardware Issue"/>
    <s v="CUST49969"/>
    <s v="Open"/>
    <s v="20-06-2023"/>
    <d v="1899-12-30T05:44:01"/>
    <s v="-"/>
    <s v="-"/>
    <s v="-"/>
    <s v="-"/>
    <s v="20-06-2023"/>
    <s v="06"/>
    <s v="2023"/>
    <x v="24"/>
  </r>
  <r>
    <s v="TKT441104"/>
    <x v="28"/>
    <s v="-"/>
    <s v="Billing"/>
    <s v="Payment Failure"/>
    <s v="CUST89231"/>
    <s v="In Progress"/>
    <s v="22-05-2023"/>
    <d v="1899-12-30T19:49:16"/>
    <s v="-"/>
    <s v="-"/>
    <s v="-"/>
    <s v="-"/>
    <s v="22-05-2023"/>
    <s v="05"/>
    <s v="2023"/>
    <x v="24"/>
  </r>
  <r>
    <s v="TKT997068"/>
    <x v="16"/>
    <s v="-"/>
    <s v="Account"/>
    <s v="Login Issue"/>
    <s v="CUST59164"/>
    <s v="Open"/>
    <d v="2024-12-06T00:00:00"/>
    <d v="1899-12-30T18:42:00"/>
    <s v="-"/>
    <s v="-"/>
    <s v="-"/>
    <s v="-"/>
    <s v="06-12-2024"/>
    <s v="12"/>
    <s v="2024"/>
    <x v="24"/>
  </r>
  <r>
    <s v="TKT774276"/>
    <x v="34"/>
    <s v="-"/>
    <s v="Technical"/>
    <s v="Hardware Issue"/>
    <s v="CUST87010"/>
    <s v="In Progress"/>
    <d v="2024-05-05T00:00:00"/>
    <d v="1899-12-30T18:45:00"/>
    <s v="-"/>
    <s v="-"/>
    <s v="-"/>
    <s v="-"/>
    <s v="05-05-2024"/>
    <s v="05"/>
    <s v="2024"/>
    <x v="24"/>
  </r>
  <r>
    <s v="TKT829295"/>
    <x v="11"/>
    <d v="2021-06-08T07:22:00"/>
    <s v="Billing"/>
    <s v="Overcharge"/>
    <s v="CUST66617"/>
    <s v="Resolved"/>
    <d v="2021-01-08T00:00:00"/>
    <d v="1899-12-30T07:22:00"/>
    <d v="2021-06-08T00:00:00"/>
    <d v="1899-12-30T07:22:00"/>
    <s v="-"/>
    <s v="-"/>
    <s v="08-01-2021"/>
    <s v="01"/>
    <s v="2021"/>
    <x v="24"/>
  </r>
  <r>
    <s v="TKT215267"/>
    <x v="20"/>
    <s v="24-09-2022 07:22:54"/>
    <s v="Billing"/>
    <s v="Payment Failure"/>
    <s v="CUST42659"/>
    <s v="Resolved"/>
    <s v="14-09-2022"/>
    <d v="1899-12-30T07:22:54"/>
    <s v="24-09-2022"/>
    <d v="1899-12-30T07:22:54"/>
    <s v="-"/>
    <s v="-"/>
    <s v="14-09-2022"/>
    <s v="09"/>
    <s v="2022"/>
    <x v="24"/>
  </r>
  <r>
    <s v="TKT309030"/>
    <x v="29"/>
    <s v="13-02-2023 22:13:58"/>
    <s v="Service"/>
    <s v="Service Upgrade"/>
    <s v="CUST77919"/>
    <s v="Resolved"/>
    <s v="29-01-2023"/>
    <d v="1899-12-30T22:13:58"/>
    <s v="13-02-2023"/>
    <d v="1899-12-30T22:13:58"/>
    <s v="-"/>
    <s v="-"/>
    <s v="29-01-2023"/>
    <s v="01"/>
    <s v="2023"/>
    <x v="24"/>
  </r>
  <r>
    <s v="TKT367480"/>
    <x v="4"/>
    <s v="13-05-2022 20:21:12"/>
    <s v="Account"/>
    <s v="Password Reset"/>
    <s v="CUST98962"/>
    <s v="Resolved"/>
    <s v="23-04-2022"/>
    <d v="1899-12-30T20:21:12"/>
    <s v="13-05-2022"/>
    <d v="1899-12-30T20:21:12"/>
    <s v="-"/>
    <s v="-"/>
    <s v="23-04-2022"/>
    <s v="04"/>
    <s v="2022"/>
    <x v="24"/>
  </r>
  <r>
    <s v="TKT856879"/>
    <x v="3"/>
    <s v="-"/>
    <s v="Account"/>
    <s v="Account Suspension"/>
    <s v="CUST26319"/>
    <s v="Open"/>
    <s v="30-09-2024"/>
    <d v="1899-12-30T23:18:33"/>
    <s v="-"/>
    <s v="-"/>
    <s v="-"/>
    <s v="-"/>
    <s v="30-09-2024"/>
    <s v="09"/>
    <s v="2024"/>
    <x v="24"/>
  </r>
  <r>
    <s v="TKT464425"/>
    <x v="11"/>
    <s v="-"/>
    <s v="Billing"/>
    <s v="Overcharge"/>
    <s v="CUST74326"/>
    <s v="Open"/>
    <s v="27-11-2023"/>
    <d v="1899-12-30T13:12:01"/>
    <s v="-"/>
    <s v="-"/>
    <s v="-"/>
    <s v="-"/>
    <s v="27-11-2023"/>
    <s v="11"/>
    <s v="2023"/>
    <x v="24"/>
  </r>
  <r>
    <s v="TKT213091"/>
    <x v="29"/>
    <s v="18-06-2024 06:29:30"/>
    <s v="Service"/>
    <s v="Service Upgrade"/>
    <s v="CUST20605"/>
    <s v="Resolved"/>
    <s v="27-05-2024"/>
    <d v="1899-12-30T06:29:30"/>
    <s v="18-06-2024"/>
    <d v="1899-12-30T06:29:30"/>
    <s v="-"/>
    <s v="-"/>
    <s v="27-05-2024"/>
    <s v="05"/>
    <s v="2024"/>
    <x v="24"/>
  </r>
  <r>
    <s v="TKT881704"/>
    <x v="15"/>
    <s v="-"/>
    <s v="Account"/>
    <s v="Account Suspension"/>
    <s v="CUST55397"/>
    <s v="In Progress"/>
    <d v="2021-01-09T00:00:00"/>
    <d v="1899-12-30T12:11:00"/>
    <s v="-"/>
    <s v="-"/>
    <s v="-"/>
    <s v="-"/>
    <s v="09-01-2021"/>
    <s v="01"/>
    <s v="2021"/>
    <x v="24"/>
  </r>
  <r>
    <s v="TKT746195"/>
    <x v="10"/>
    <s v="-"/>
    <s v="Account"/>
    <s v="Password Reset"/>
    <s v="CUST74012"/>
    <s v="Open"/>
    <s v="30-07-2024"/>
    <d v="1899-12-30T00:21:22"/>
    <s v="-"/>
    <s v="-"/>
    <s v="-"/>
    <s v="-"/>
    <s v="30-07-2024"/>
    <s v="07"/>
    <s v="2024"/>
    <x v="24"/>
  </r>
  <r>
    <s v="TKT609462"/>
    <x v="15"/>
    <s v="-"/>
    <s v="Account"/>
    <s v="Account Suspension"/>
    <s v="CUST42328"/>
    <s v="In Progress"/>
    <s v="17-06-2022"/>
    <d v="1899-12-30T17:06:12"/>
    <s v="-"/>
    <s v="-"/>
    <s v="-"/>
    <s v="-"/>
    <s v="17-06-2022"/>
    <s v="06"/>
    <s v="2022"/>
    <x v="24"/>
  </r>
  <r>
    <s v="TKT216035"/>
    <x v="1"/>
    <s v="-"/>
    <s v="Billing"/>
    <s v="Refund Request"/>
    <s v="CUST73362"/>
    <s v="In Progress"/>
    <d v="2023-11-05T00:00:00"/>
    <d v="1899-12-30T08:48:00"/>
    <s v="-"/>
    <s v="-"/>
    <s v="-"/>
    <s v="-"/>
    <s v="05-11-2023"/>
    <s v="11"/>
    <s v="2023"/>
    <x v="24"/>
  </r>
  <r>
    <s v="TKT547306"/>
    <x v="12"/>
    <d v="2020-09-09T12:15:00"/>
    <s v="Billing"/>
    <s v="Refund Request"/>
    <s v="CUST31370"/>
    <s v="Resolved"/>
    <d v="2020-04-09T00:00:00"/>
    <d v="1899-12-30T12:15:00"/>
    <d v="2020-09-09T00:00:00"/>
    <d v="1899-12-30T12:15:00"/>
    <s v="-"/>
    <s v="-"/>
    <s v="09-04-2020"/>
    <s v="04"/>
    <s v="2020"/>
    <x v="24"/>
  </r>
  <r>
    <s v="TKT182011"/>
    <x v="16"/>
    <s v="-"/>
    <s v="Account"/>
    <s v="Login Issue"/>
    <s v="CUST21686"/>
    <s v="In Progress"/>
    <d v="2020-12-02T00:00:00"/>
    <d v="1899-12-30T21:50:00"/>
    <s v="-"/>
    <s v="-"/>
    <s v="-"/>
    <s v="-"/>
    <s v="02-12-2020"/>
    <s v="12"/>
    <s v="2020"/>
    <x v="24"/>
  </r>
  <r>
    <s v="TKT810388"/>
    <x v="20"/>
    <s v="-"/>
    <s v="Billing"/>
    <s v="Payment Failure"/>
    <s v="CUST55960"/>
    <s v="In Progress"/>
    <s v="21-04-2024"/>
    <d v="1899-12-30T17:59:28"/>
    <s v="-"/>
    <s v="-"/>
    <s v="-"/>
    <s v="-"/>
    <s v="21-04-2024"/>
    <s v="04"/>
    <s v="2024"/>
    <x v="24"/>
  </r>
  <r>
    <s v="TKT733257"/>
    <x v="14"/>
    <s v="-"/>
    <s v="Service"/>
    <s v="Slow Service"/>
    <s v="CUST19706"/>
    <s v="Open"/>
    <s v="15-09-2023"/>
    <d v="1899-12-30T03:25:35"/>
    <s v="-"/>
    <s v="-"/>
    <s v="-"/>
    <s v="-"/>
    <s v="15-09-2023"/>
    <s v="09"/>
    <s v="2023"/>
    <x v="24"/>
  </r>
  <r>
    <s v="TKT790471"/>
    <x v="22"/>
    <s v="-"/>
    <s v="Account"/>
    <s v="Login Issue"/>
    <s v="CUST69258"/>
    <s v="Open"/>
    <s v="20-04-2020"/>
    <d v="1899-12-30T16:27:22"/>
    <s v="-"/>
    <s v="-"/>
    <s v="-"/>
    <s v="-"/>
    <s v="20-04-2020"/>
    <s v="04"/>
    <s v="2020"/>
    <x v="24"/>
  </r>
  <r>
    <s v="TKT583727"/>
    <x v="14"/>
    <s v="-"/>
    <s v="Service"/>
    <s v="Slow Service"/>
    <s v="CUST78322"/>
    <s v="In Progress"/>
    <s v="23-04-2023"/>
    <d v="1899-12-30T02:12:37"/>
    <s v="-"/>
    <s v="-"/>
    <s v="-"/>
    <s v="-"/>
    <s v="23-04-2023"/>
    <s v="04"/>
    <s v="2023"/>
    <x v="24"/>
  </r>
  <r>
    <s v="TKT317312"/>
    <x v="30"/>
    <s v="22-05-2023 11:01:41"/>
    <s v="Billing"/>
    <s v="Overcharge"/>
    <s v="CUST19100"/>
    <s v="Resolved"/>
    <d v="2023-04-05T00:00:00"/>
    <d v="1899-12-30T11:01:00"/>
    <s v="22-05-2023"/>
    <d v="1899-12-30T11:01:41"/>
    <s v="-"/>
    <s v="-"/>
    <s v="05-04-2023"/>
    <s v="04"/>
    <s v="2023"/>
    <x v="24"/>
  </r>
  <r>
    <s v="TKT936904"/>
    <x v="25"/>
    <s v="24-07-2024 05:54:51"/>
    <s v="Service"/>
    <s v="Slow Service"/>
    <s v="CUST18636"/>
    <s v="Resolved"/>
    <s v="14-07-2024"/>
    <d v="1899-12-30T05:54:51"/>
    <s v="24-07-2024"/>
    <d v="1899-12-30T05:54:51"/>
    <s v="-"/>
    <s v="-"/>
    <s v="14-07-2024"/>
    <s v="07"/>
    <s v="2024"/>
    <x v="24"/>
  </r>
  <r>
    <s v="TKT838857"/>
    <x v="9"/>
    <s v="-"/>
    <s v="Technical"/>
    <s v="Hardware Issue"/>
    <s v="CUST60453"/>
    <s v="In Progress"/>
    <d v="2021-10-10T00:00:00"/>
    <d v="1899-12-30T06:49:00"/>
    <s v="-"/>
    <s v="-"/>
    <s v="-"/>
    <s v="-"/>
    <s v="10-10-2021"/>
    <s v="10"/>
    <s v="2021"/>
    <x v="24"/>
  </r>
  <r>
    <s v="TKT796513"/>
    <x v="24"/>
    <d v="2023-10-04T04:28:00"/>
    <s v="Service"/>
    <s v="Service Outage"/>
    <s v="CUST88535"/>
    <s v="Resolved"/>
    <s v="28-03-2023"/>
    <d v="1899-12-30T04:28:57"/>
    <d v="2023-10-04T00:00:00"/>
    <d v="1899-12-30T04:28:00"/>
    <s v="-"/>
    <s v="-"/>
    <s v="28-03-2023"/>
    <s v="03"/>
    <s v="2023"/>
    <x v="24"/>
  </r>
  <r>
    <s v="TKT713776"/>
    <x v="26"/>
    <s v="-"/>
    <s v="Technical"/>
    <s v="Software Bug"/>
    <s v="CUST45901"/>
    <s v="In Progress"/>
    <d v="2024-02-02T00:00:00"/>
    <d v="1899-12-30T00:57:00"/>
    <s v="-"/>
    <s v="-"/>
    <s v="-"/>
    <s v="-"/>
    <s v="02-02-2024"/>
    <s v="02"/>
    <s v="2024"/>
    <x v="24"/>
  </r>
  <r>
    <s v="TKT585914"/>
    <x v="33"/>
    <s v="-"/>
    <s v="Technical"/>
    <s v="Network Problem"/>
    <s v="CUST13411"/>
    <s v="Open"/>
    <s v="13-11-2021"/>
    <d v="1899-12-30T10:55:48"/>
    <s v="-"/>
    <s v="-"/>
    <s v="-"/>
    <s v="-"/>
    <s v="13-11-2021"/>
    <s v="11"/>
    <s v="2021"/>
    <x v="24"/>
  </r>
  <r>
    <s v="TKT847357"/>
    <x v="14"/>
    <d v="2021-11-12T14:46:00"/>
    <s v="Service"/>
    <s v="Slow Service"/>
    <s v="CUST41139"/>
    <s v="Resolved"/>
    <d v="2021-10-12T00:00:00"/>
    <d v="1899-12-30T14:46:00"/>
    <d v="2021-11-12T00:00:00"/>
    <d v="1899-12-30T14:46:00"/>
    <s v="-"/>
    <s v="-"/>
    <s v="12-10-2021"/>
    <s v="10"/>
    <s v="2021"/>
    <x v="24"/>
  </r>
  <r>
    <s v="TKT307626"/>
    <x v="3"/>
    <s v="-"/>
    <s v="Account"/>
    <s v="Account Suspension"/>
    <s v="CUST47430"/>
    <s v="Open"/>
    <d v="2022-06-02T00:00:00"/>
    <d v="1899-12-30T06:59:00"/>
    <s v="-"/>
    <s v="-"/>
    <s v="-"/>
    <s v="-"/>
    <s v="02-06-2022"/>
    <s v="06"/>
    <s v="2022"/>
    <x v="24"/>
  </r>
  <r>
    <s v="TKT799131"/>
    <x v="34"/>
    <s v="-"/>
    <s v="Technical"/>
    <s v="Hardware Issue"/>
    <s v="CUST85454"/>
    <s v="Open"/>
    <d v="2024-08-08T00:00:00"/>
    <d v="1899-12-30T08:37:00"/>
    <s v="-"/>
    <s v="-"/>
    <s v="-"/>
    <s v="-"/>
    <s v="08-08-2024"/>
    <s v="08"/>
    <s v="2024"/>
    <x v="24"/>
  </r>
  <r>
    <s v="TKT543636"/>
    <x v="12"/>
    <s v="-"/>
    <s v="Billing"/>
    <s v="Refund Request"/>
    <s v="CUST78831"/>
    <s v="Open"/>
    <d v="2021-11-06T00:00:00"/>
    <d v="1899-12-30T04:29:00"/>
    <s v="-"/>
    <s v="-"/>
    <s v="-"/>
    <s v="-"/>
    <s v="06-11-2021"/>
    <s v="11"/>
    <s v="2021"/>
    <x v="24"/>
  </r>
  <r>
    <s v="TKT522000"/>
    <x v="23"/>
    <s v="30-03-2024 16:50:00"/>
    <s v="Service"/>
    <s v="Service Upgrade"/>
    <s v="CUST46579"/>
    <s v="Resolved"/>
    <d v="2024-02-03T00:00:00"/>
    <d v="1899-12-30T16:50:00"/>
    <s v="30-03-2024"/>
    <d v="1899-12-30T16:50:00"/>
    <s v="-"/>
    <s v="-"/>
    <s v="03-02-2024"/>
    <s v="02"/>
    <s v="2024"/>
    <x v="24"/>
  </r>
  <r>
    <s v="TKT493565"/>
    <x v="4"/>
    <s v="-"/>
    <s v="Account"/>
    <s v="Password Reset"/>
    <s v="CUST94852"/>
    <s v="Open"/>
    <d v="2020-08-02T00:00:00"/>
    <d v="1899-12-30T08:34:00"/>
    <s v="-"/>
    <s v="-"/>
    <s v="-"/>
    <s v="-"/>
    <s v="02-08-2020"/>
    <s v="08"/>
    <s v="2020"/>
    <x v="24"/>
  </r>
  <r>
    <s v="TKT698918"/>
    <x v="26"/>
    <s v="23-05-2022 15:37:52"/>
    <s v="Technical"/>
    <s v="Software Bug"/>
    <s v="CUST31668"/>
    <s v="Resolved"/>
    <d v="2022-01-05T00:00:00"/>
    <d v="1899-12-30T15:37:00"/>
    <s v="23-05-2022"/>
    <d v="1899-12-30T15:37:52"/>
    <s v="-"/>
    <s v="-"/>
    <s v="05-01-2022"/>
    <s v="01"/>
    <s v="2022"/>
    <x v="24"/>
  </r>
  <r>
    <s v="TKT796655"/>
    <x v="9"/>
    <s v="-"/>
    <s v="Technical"/>
    <s v="Hardware Issue"/>
    <s v="CUST19100"/>
    <s v="In Progress"/>
    <s v="23-05-2022"/>
    <d v="1899-12-30T11:42:56"/>
    <s v="-"/>
    <s v="-"/>
    <s v="-"/>
    <s v="-"/>
    <s v="23-05-2022"/>
    <s v="05"/>
    <s v="2022"/>
    <x v="24"/>
  </r>
  <r>
    <s v="TKT904678"/>
    <x v="12"/>
    <s v="-"/>
    <s v="Billing"/>
    <s v="Refund Request"/>
    <s v="CUST79898"/>
    <s v="In Progress"/>
    <s v="26-11-2022"/>
    <d v="1899-12-30T01:44:01"/>
    <s v="-"/>
    <s v="-"/>
    <s v="-"/>
    <s v="-"/>
    <s v="26-11-2022"/>
    <s v="11"/>
    <s v="2022"/>
    <x v="24"/>
  </r>
  <r>
    <s v="TKT908194"/>
    <x v="3"/>
    <s v="-"/>
    <s v="Account"/>
    <s v="Account Suspension"/>
    <s v="CUST16080"/>
    <s v="In Progress"/>
    <d v="2023-08-03T00:00:00"/>
    <d v="1899-12-30T04:50:00"/>
    <s v="-"/>
    <s v="-"/>
    <s v="-"/>
    <s v="-"/>
    <s v="03-08-2023"/>
    <s v="08"/>
    <s v="2023"/>
    <x v="24"/>
  </r>
  <r>
    <s v="TKT932066"/>
    <x v="27"/>
    <s v="-"/>
    <s v="Account"/>
    <s v="Login Issue"/>
    <s v="CUST24438"/>
    <s v="In Progress"/>
    <s v="29-04-2021"/>
    <d v="1899-12-30T10:13:32"/>
    <s v="-"/>
    <s v="-"/>
    <s v="-"/>
    <s v="-"/>
    <s v="29-04-2021"/>
    <s v="04"/>
    <s v="2021"/>
    <x v="24"/>
  </r>
  <r>
    <s v="TKT635964"/>
    <x v="28"/>
    <s v="-"/>
    <s v="Billing"/>
    <s v="Payment Failure"/>
    <s v="CUST28027"/>
    <s v="In Progress"/>
    <d v="2022-07-04T00:00:00"/>
    <d v="1899-12-30T23:35:00"/>
    <s v="-"/>
    <s v="-"/>
    <s v="-"/>
    <s v="-"/>
    <s v="04-07-2022"/>
    <s v="07"/>
    <s v="2022"/>
    <x v="24"/>
  </r>
  <r>
    <s v="TKT996133"/>
    <x v="26"/>
    <s v="-"/>
    <s v="Technical"/>
    <s v="Software Bug"/>
    <s v="CUST12632"/>
    <s v="In Progress"/>
    <d v="2020-09-06T00:00:00"/>
    <d v="1899-12-30T16:47:00"/>
    <s v="-"/>
    <s v="-"/>
    <s v="-"/>
    <s v="-"/>
    <s v="06-09-2020"/>
    <s v="09"/>
    <s v="2020"/>
    <x v="24"/>
  </r>
  <r>
    <s v="TKT325196"/>
    <x v="19"/>
    <s v="-"/>
    <s v="Billing"/>
    <s v="Payment Failure"/>
    <s v="CUST26360"/>
    <s v="In Progress"/>
    <s v="21-09-2020"/>
    <d v="1899-12-30T18:25:13"/>
    <s v="-"/>
    <s v="-"/>
    <s v="-"/>
    <s v="-"/>
    <s v="21-09-2020"/>
    <s v="09"/>
    <s v="2020"/>
    <x v="24"/>
  </r>
  <r>
    <s v="TKT411061"/>
    <x v="20"/>
    <s v="20-12-2023 15:44:24"/>
    <s v="Billing"/>
    <s v="Payment Failure"/>
    <s v="CUST91228"/>
    <s v="Resolved"/>
    <s v="26-11-2023"/>
    <d v="1899-12-30T15:44:24"/>
    <s v="20-12-2023"/>
    <d v="1899-12-30T15:44:24"/>
    <s v="-"/>
    <s v="-"/>
    <s v="26-11-2023"/>
    <s v="11"/>
    <s v="2023"/>
    <x v="24"/>
  </r>
  <r>
    <s v="TKT308874"/>
    <x v="3"/>
    <d v="2024-03-08T12:43:00"/>
    <s v="Account"/>
    <s v="Account Suspension"/>
    <s v="CUST16401"/>
    <s v="Resolved"/>
    <s v="25-07-2024"/>
    <d v="1899-12-30T12:43:42"/>
    <d v="2024-03-08T00:00:00"/>
    <d v="1899-12-30T12:43:00"/>
    <s v="-"/>
    <s v="-"/>
    <s v="25-07-2024"/>
    <s v="07"/>
    <s v="2024"/>
    <x v="24"/>
  </r>
  <r>
    <s v="TKT943395"/>
    <x v="30"/>
    <s v="13-06-2021 18:45:31"/>
    <s v="Billing"/>
    <s v="Overcharge"/>
    <s v="CUST87279"/>
    <s v="Resolved"/>
    <d v="2021-03-06T00:00:00"/>
    <d v="1899-12-30T18:45:00"/>
    <s v="13-06-2021"/>
    <d v="1899-12-30T18:45:31"/>
    <s v="-"/>
    <s v="-"/>
    <s v="06-03-2021"/>
    <s v="03"/>
    <s v="2021"/>
    <x v="24"/>
  </r>
  <r>
    <s v="TKT124272"/>
    <x v="23"/>
    <s v="-"/>
    <s v="Service"/>
    <s v="Service Upgrade"/>
    <s v="CUST36227"/>
    <s v="Open"/>
    <d v="2021-02-09T00:00:00"/>
    <d v="1899-12-30T08:25:00"/>
    <s v="-"/>
    <s v="-"/>
    <s v="-"/>
    <s v="-"/>
    <s v="09-02-2021"/>
    <s v="02"/>
    <s v="2021"/>
    <x v="24"/>
  </r>
  <r>
    <s v="TKT859405"/>
    <x v="19"/>
    <s v="24-09-2021 03:06:14"/>
    <s v="Billing"/>
    <s v="Payment Failure"/>
    <s v="CUST96314"/>
    <s v="Resolved"/>
    <d v="2021-07-09T00:00:00"/>
    <d v="1899-12-30T03:06:00"/>
    <s v="24-09-2021"/>
    <d v="1899-12-30T03:06:14"/>
    <s v="-"/>
    <s v="-"/>
    <s v="09-07-2021"/>
    <s v="07"/>
    <s v="2021"/>
    <x v="24"/>
  </r>
  <r>
    <s v="TKT984041"/>
    <x v="19"/>
    <s v="-"/>
    <s v="Billing"/>
    <s v="Payment Failure"/>
    <s v="CUST24842"/>
    <s v="Open"/>
    <d v="2024-01-07T00:00:00"/>
    <d v="1899-12-30T07:09:00"/>
    <s v="-"/>
    <s v="-"/>
    <s v="-"/>
    <s v="-"/>
    <s v="07-01-2024"/>
    <s v="01"/>
    <s v="2024"/>
    <x v="24"/>
  </r>
  <r>
    <s v="TKT642259"/>
    <x v="33"/>
    <s v="-"/>
    <s v="Technical"/>
    <s v="Network Problem"/>
    <s v="CUST81286"/>
    <s v="Open"/>
    <s v="25-03-2024"/>
    <d v="1899-12-30T00:05:26"/>
    <s v="-"/>
    <s v="-"/>
    <s v="-"/>
    <s v="-"/>
    <s v="25-03-2024"/>
    <s v="03"/>
    <s v="2024"/>
    <x v="24"/>
  </r>
  <r>
    <s v="TKT656770"/>
    <x v="7"/>
    <d v="2024-08-06T22:10:00"/>
    <s v="Technical"/>
    <s v="Software Bug"/>
    <s v="CUST47727"/>
    <s v="Resolved"/>
    <d v="2024-03-06T00:00:00"/>
    <d v="1899-12-30T22:10:00"/>
    <d v="2024-08-06T00:00:00"/>
    <d v="1899-12-30T22:10:00"/>
    <s v="-"/>
    <s v="-"/>
    <s v="06-03-2024"/>
    <s v="03"/>
    <s v="2024"/>
    <x v="24"/>
  </r>
  <r>
    <s v="TKT835852"/>
    <x v="7"/>
    <d v="2022-09-09T13:18:00"/>
    <s v="Technical"/>
    <s v="Software Bug"/>
    <s v="CUST86735"/>
    <s v="Resolved"/>
    <d v="2022-06-09T00:00:00"/>
    <d v="1899-12-30T13:18:00"/>
    <d v="2022-09-09T00:00:00"/>
    <d v="1899-12-30T13:18:00"/>
    <s v="-"/>
    <s v="-"/>
    <s v="09-06-2022"/>
    <s v="06"/>
    <s v="2022"/>
    <x v="24"/>
  </r>
  <r>
    <s v="TKT310809"/>
    <x v="18"/>
    <s v="-"/>
    <s v="Account"/>
    <s v="Password Reset"/>
    <s v="CUST15038"/>
    <s v="Open"/>
    <s v="30-10-2024"/>
    <d v="1899-12-30T23:18:05"/>
    <s v="-"/>
    <s v="-"/>
    <s v="-"/>
    <s v="-"/>
    <s v="30-10-2024"/>
    <s v="10"/>
    <s v="2024"/>
    <x v="24"/>
  </r>
  <r>
    <s v="TKT224816"/>
    <x v="25"/>
    <s v="-"/>
    <s v="Service"/>
    <s v="Slow Service"/>
    <s v="CUST32232"/>
    <s v="In Progress"/>
    <s v="28-07-2023"/>
    <d v="1899-12-30T03:09:29"/>
    <s v="-"/>
    <s v="-"/>
    <s v="-"/>
    <s v="-"/>
    <s v="28-07-2023"/>
    <s v="07"/>
    <s v="2023"/>
    <x v="24"/>
  </r>
  <r>
    <s v="TKT259244"/>
    <x v="16"/>
    <s v="-"/>
    <s v="Account"/>
    <s v="Login Issue"/>
    <s v="CUST50144"/>
    <s v="In Progress"/>
    <d v="2024-10-08T00:00:00"/>
    <d v="1899-12-30T05:13:00"/>
    <s v="-"/>
    <s v="-"/>
    <s v="-"/>
    <s v="-"/>
    <s v="08-10-2024"/>
    <s v="10"/>
    <s v="2024"/>
    <x v="24"/>
  </r>
  <r>
    <s v="TKT108227"/>
    <x v="10"/>
    <s v="-"/>
    <s v="Account"/>
    <s v="Password Reset"/>
    <s v="CUST26336"/>
    <s v="Open"/>
    <s v="27-07-2024"/>
    <d v="1899-12-30T10:23:51"/>
    <s v="-"/>
    <s v="-"/>
    <s v="-"/>
    <s v="-"/>
    <s v="27-07-2024"/>
    <s v="07"/>
    <s v="2024"/>
    <x v="24"/>
  </r>
  <r>
    <s v="TKT507008"/>
    <x v="32"/>
    <s v="-"/>
    <s v="Technical"/>
    <s v="Software Bug"/>
    <s v="CUST40669"/>
    <s v="In Progress"/>
    <s v="15-03-2021"/>
    <d v="1899-12-30T12:06:13"/>
    <s v="-"/>
    <s v="-"/>
    <s v="-"/>
    <s v="-"/>
    <s v="15-03-2021"/>
    <s v="03"/>
    <s v="2021"/>
    <x v="24"/>
  </r>
  <r>
    <s v="TKT214318"/>
    <x v="20"/>
    <s v="25-10-2022 22:01:12"/>
    <s v="Billing"/>
    <s v="Payment Failure"/>
    <s v="CUST68331"/>
    <s v="Resolved"/>
    <s v="27-09-2022"/>
    <d v="1899-12-30T22:01:12"/>
    <s v="25-10-2022"/>
    <d v="1899-12-30T22:01:12"/>
    <s v="-"/>
    <s v="-"/>
    <s v="27-09-2022"/>
    <s v="09"/>
    <s v="2022"/>
    <x v="24"/>
  </r>
  <r>
    <s v="TKT632235"/>
    <x v="29"/>
    <s v="-"/>
    <s v="Service"/>
    <s v="Service Upgrade"/>
    <s v="CUST83616"/>
    <s v="Open"/>
    <s v="28-10-2021"/>
    <d v="1899-12-30T11:43:24"/>
    <s v="-"/>
    <s v="-"/>
    <s v="-"/>
    <s v="-"/>
    <s v="28-10-2021"/>
    <s v="10"/>
    <s v="2021"/>
    <x v="24"/>
  </r>
  <r>
    <s v="TKT243864"/>
    <x v="19"/>
    <s v="-"/>
    <s v="Billing"/>
    <s v="Payment Failure"/>
    <s v="CUST15490"/>
    <s v="Open"/>
    <s v="25-01-2023"/>
    <d v="1899-12-30T22:38:24"/>
    <s v="-"/>
    <s v="-"/>
    <s v="-"/>
    <s v="-"/>
    <s v="25-01-2023"/>
    <s v="01"/>
    <s v="2023"/>
    <x v="24"/>
  </r>
  <r>
    <s v="TKT857176"/>
    <x v="19"/>
    <s v="-"/>
    <s v="Billing"/>
    <s v="Payment Failure"/>
    <s v="CUST56729"/>
    <s v="Open"/>
    <s v="28-02-2021"/>
    <d v="1899-12-30T01:03:22"/>
    <s v="-"/>
    <s v="-"/>
    <s v="-"/>
    <s v="-"/>
    <s v="28-02-2021"/>
    <s v="02"/>
    <s v="2021"/>
    <x v="24"/>
  </r>
  <r>
    <s v="TKT935161"/>
    <x v="23"/>
    <s v="-"/>
    <s v="Service"/>
    <s v="Service Upgrade"/>
    <s v="CUST72015"/>
    <s v="In Progress"/>
    <s v="26-11-2022"/>
    <d v="1899-12-30T18:10:48"/>
    <s v="-"/>
    <s v="-"/>
    <s v="-"/>
    <s v="-"/>
    <s v="26-11-2022"/>
    <s v="11"/>
    <s v="2022"/>
    <x v="24"/>
  </r>
  <r>
    <s v="TKT512510"/>
    <x v="8"/>
    <s v="-"/>
    <s v="Technical"/>
    <s v="Network Problem"/>
    <s v="CUST58416"/>
    <s v="Open"/>
    <d v="2022-12-04T00:00:00"/>
    <d v="1899-12-30T17:17:00"/>
    <s v="-"/>
    <s v="-"/>
    <s v="-"/>
    <s v="-"/>
    <s v="04-12-2022"/>
    <s v="12"/>
    <s v="2022"/>
    <x v="24"/>
  </r>
  <r>
    <s v="TKT786836"/>
    <x v="31"/>
    <s v="-"/>
    <s v="Billing"/>
    <s v="Refund Request"/>
    <s v="CUST44593"/>
    <s v="Open"/>
    <d v="2024-12-09T00:00:00"/>
    <d v="1899-12-30T06:36:00"/>
    <s v="-"/>
    <s v="-"/>
    <s v="-"/>
    <s v="-"/>
    <s v="09-12-2024"/>
    <s v="12"/>
    <s v="2024"/>
    <x v="24"/>
  </r>
  <r>
    <s v="TKT489376"/>
    <x v="3"/>
    <s v="19-05-2022 04:23:40"/>
    <s v="Account"/>
    <s v="Account Suspension"/>
    <s v="CUST87699"/>
    <s v="Resolved"/>
    <d v="2022-02-05T00:00:00"/>
    <d v="1899-12-30T04:23:00"/>
    <s v="19-05-2022"/>
    <d v="1899-12-30T04:23:40"/>
    <s v="-"/>
    <s v="-"/>
    <s v="05-02-2022"/>
    <s v="02"/>
    <s v="2022"/>
    <x v="24"/>
  </r>
  <r>
    <s v="TKT942072"/>
    <x v="11"/>
    <s v="-"/>
    <s v="Billing"/>
    <s v="Overcharge"/>
    <s v="CUST54010"/>
    <s v="In Progress"/>
    <s v="13-12-2021"/>
    <d v="1899-12-30T09:56:26"/>
    <s v="-"/>
    <s v="-"/>
    <s v="-"/>
    <s v="-"/>
    <s v="13-12-2021"/>
    <s v="12"/>
    <s v="2021"/>
    <x v="24"/>
  </r>
  <r>
    <s v="TKT405424"/>
    <x v="16"/>
    <s v="-"/>
    <s v="Account"/>
    <s v="Login Issue"/>
    <s v="CUST78676"/>
    <s v="Open"/>
    <s v="18-04-2023"/>
    <d v="1899-12-30T08:07:21"/>
    <s v="-"/>
    <s v="-"/>
    <s v="-"/>
    <s v="-"/>
    <s v="18-04-2023"/>
    <s v="04"/>
    <s v="2023"/>
    <x v="24"/>
  </r>
  <r>
    <s v="TKT988589"/>
    <x v="1"/>
    <s v="-"/>
    <s v="Billing"/>
    <s v="Refund Request"/>
    <s v="CUST72283"/>
    <s v="In Progress"/>
    <s v="18-02-2021"/>
    <d v="1899-12-30T01:46:04"/>
    <s v="-"/>
    <s v="-"/>
    <s v="-"/>
    <s v="-"/>
    <s v="18-02-2021"/>
    <s v="02"/>
    <s v="2021"/>
    <x v="24"/>
  </r>
  <r>
    <s v="TKT626164"/>
    <x v="34"/>
    <s v="-"/>
    <s v="Technical"/>
    <s v="Hardware Issue"/>
    <s v="CUST89766"/>
    <s v="Open"/>
    <s v="26-05-2023"/>
    <d v="1899-12-30T02:03:39"/>
    <s v="-"/>
    <s v="-"/>
    <s v="-"/>
    <s v="-"/>
    <s v="26-05-2023"/>
    <s v="05"/>
    <s v="2023"/>
    <x v="24"/>
  </r>
  <r>
    <s v="TKT101565"/>
    <x v="3"/>
    <s v="-"/>
    <s v="Account"/>
    <s v="Account Suspension"/>
    <s v="CUST95719"/>
    <s v="In Progress"/>
    <d v="2024-03-08T00:00:00"/>
    <d v="1899-12-30T14:46:00"/>
    <s v="-"/>
    <s v="-"/>
    <s v="-"/>
    <s v="-"/>
    <s v="08-03-2024"/>
    <s v="03"/>
    <s v="2024"/>
    <x v="24"/>
  </r>
  <r>
    <s v="TKT364340"/>
    <x v="1"/>
    <s v="-"/>
    <s v="Billing"/>
    <s v="Refund Request"/>
    <s v="CUST28647"/>
    <s v="Open"/>
    <s v="21-12-2024"/>
    <d v="1899-12-30T21:45:34"/>
    <s v="-"/>
    <s v="-"/>
    <s v="-"/>
    <s v="-"/>
    <s v="21-12-2024"/>
    <s v="12"/>
    <s v="2024"/>
    <x v="24"/>
  </r>
  <r>
    <s v="TKT621254"/>
    <x v="17"/>
    <s v="-"/>
    <s v="Service"/>
    <s v="Slow Service"/>
    <s v="CUST16632"/>
    <s v="Open"/>
    <d v="2021-02-05T00:00:00"/>
    <d v="1899-12-30T01:47:00"/>
    <s v="-"/>
    <s v="-"/>
    <s v="-"/>
    <s v="-"/>
    <s v="05-02-2021"/>
    <s v="02"/>
    <s v="2021"/>
    <x v="24"/>
  </r>
  <r>
    <s v="TKT171112"/>
    <x v="29"/>
    <s v="-"/>
    <s v="Service"/>
    <s v="Service Upgrade"/>
    <s v="CUST29504"/>
    <s v="In Progress"/>
    <d v="2022-04-04T00:00:00"/>
    <d v="1899-12-30T18:59:00"/>
    <s v="-"/>
    <s v="-"/>
    <s v="-"/>
    <s v="-"/>
    <s v="04-04-2022"/>
    <s v="04"/>
    <s v="2022"/>
    <x v="24"/>
  </r>
  <r>
    <s v="TKT308661"/>
    <x v="18"/>
    <s v="22-07-2023 16:36:49"/>
    <s v="Account"/>
    <s v="Password Reset"/>
    <s v="CUST13855"/>
    <s v="Resolved"/>
    <s v="30-06-2023"/>
    <d v="1899-12-30T16:36:49"/>
    <s v="22-07-2023"/>
    <d v="1899-12-30T16:36:49"/>
    <s v="-"/>
    <s v="-"/>
    <s v="30-06-2023"/>
    <s v="06"/>
    <s v="2023"/>
    <x v="24"/>
  </r>
  <r>
    <s v="TKT826861"/>
    <x v="34"/>
    <s v="-"/>
    <s v="Technical"/>
    <s v="Hardware Issue"/>
    <s v="CUST31812"/>
    <s v="In Progress"/>
    <s v="29-01-2024"/>
    <d v="1899-12-30T00:34:19"/>
    <s v="-"/>
    <s v="-"/>
    <s v="-"/>
    <s v="-"/>
    <s v="29-01-2024"/>
    <s v="01"/>
    <s v="2024"/>
    <x v="24"/>
  </r>
  <r>
    <s v="TKT455765"/>
    <x v="30"/>
    <s v="-"/>
    <s v="Billing"/>
    <s v="Overcharge"/>
    <s v="CUST84115"/>
    <s v="Open"/>
    <s v="23-08-2024"/>
    <d v="1899-12-30T09:43:42"/>
    <s v="-"/>
    <s v="-"/>
    <s v="-"/>
    <s v="-"/>
    <s v="23-08-2024"/>
    <s v="08"/>
    <s v="2024"/>
    <x v="24"/>
  </r>
  <r>
    <s v="TKT605782"/>
    <x v="2"/>
    <s v="-"/>
    <s v="Billing"/>
    <s v="Overcharge"/>
    <s v="CUST13194"/>
    <s v="Open"/>
    <d v="2023-01-03T00:00:00"/>
    <d v="1899-12-30T02:22:00"/>
    <s v="-"/>
    <s v="-"/>
    <s v="-"/>
    <s v="-"/>
    <s v="03-01-2023"/>
    <s v="01"/>
    <s v="2023"/>
    <x v="24"/>
  </r>
  <r>
    <s v="TKT795157"/>
    <x v="32"/>
    <s v="25-09-2020 21:06:25"/>
    <s v="Technical"/>
    <s v="Software Bug"/>
    <s v="CUST63208"/>
    <s v="Resolved"/>
    <d v="2020-06-09T00:00:00"/>
    <d v="1899-12-30T21:06:00"/>
    <s v="25-09-2020"/>
    <d v="1899-12-30T21:06:25"/>
    <s v="-"/>
    <s v="-"/>
    <s v="09-06-2020"/>
    <s v="06"/>
    <s v="2020"/>
    <x v="24"/>
  </r>
  <r>
    <s v="TKT185076"/>
    <x v="0"/>
    <s v="-"/>
    <s v="Service"/>
    <s v="Service Outage"/>
    <s v="CUST55588"/>
    <s v="Open"/>
    <s v="13-01-2020"/>
    <d v="1899-12-30T19:37:39"/>
    <s v="-"/>
    <s v="-"/>
    <s v="-"/>
    <s v="-"/>
    <s v="13-01-2020"/>
    <s v="01"/>
    <s v="2020"/>
    <x v="24"/>
  </r>
  <r>
    <s v="TKT817222"/>
    <x v="31"/>
    <s v="31-10-2020 09:23:05"/>
    <s v="Billing"/>
    <s v="Refund Request"/>
    <s v="CUST21992"/>
    <s v="Resolved"/>
    <d v="2020-03-10T00:00:00"/>
    <d v="1899-12-30T09:23:00"/>
    <s v="31-10-2020"/>
    <d v="1899-12-30T09:23:05"/>
    <s v="-"/>
    <s v="-"/>
    <s v="10-03-2020"/>
    <s v="03"/>
    <s v="2020"/>
    <x v="24"/>
  </r>
  <r>
    <s v="TKT426964"/>
    <x v="33"/>
    <s v="-"/>
    <s v="Technical"/>
    <s v="Network Problem"/>
    <s v="CUST91140"/>
    <s v="Open"/>
    <s v="28-03-2023"/>
    <d v="1899-12-30T03:11:11"/>
    <s v="-"/>
    <s v="-"/>
    <s v="-"/>
    <s v="-"/>
    <s v="28-03-2023"/>
    <s v="03"/>
    <s v="2023"/>
    <x v="24"/>
  </r>
  <r>
    <s v="TKT273419"/>
    <x v="4"/>
    <s v="-"/>
    <s v="Account"/>
    <s v="Password Reset"/>
    <s v="CUST99648"/>
    <s v="Open"/>
    <s v="21-05-2023"/>
    <d v="1899-12-30T09:58:05"/>
    <s v="-"/>
    <s v="-"/>
    <s v="-"/>
    <s v="-"/>
    <s v="21-05-2023"/>
    <s v="05"/>
    <s v="2023"/>
    <x v="24"/>
  </r>
  <r>
    <s v="TKT126901"/>
    <x v="31"/>
    <s v="21-03-2023 17:15:10"/>
    <s v="Billing"/>
    <s v="Refund Request"/>
    <s v="CUST29192"/>
    <s v="Resolved"/>
    <d v="2023-03-03T00:00:00"/>
    <d v="1899-12-30T17:15:00"/>
    <s v="21-03-2023"/>
    <d v="1899-12-30T17:15:10"/>
    <s v="-"/>
    <s v="-"/>
    <s v="03-03-2023"/>
    <s v="03"/>
    <s v="2023"/>
    <x v="24"/>
  </r>
  <r>
    <s v="TKT297884"/>
    <x v="2"/>
    <s v="-"/>
    <s v="Billing"/>
    <s v="Overcharge"/>
    <s v="CUST23091"/>
    <s v="In Progress"/>
    <d v="2024-04-03T00:00:00"/>
    <d v="1899-12-30T21:26:00"/>
    <s v="-"/>
    <s v="-"/>
    <s v="-"/>
    <s v="-"/>
    <s v="03-04-2024"/>
    <s v="04"/>
    <s v="2024"/>
    <x v="24"/>
  </r>
  <r>
    <s v="TKT673632"/>
    <x v="28"/>
    <s v="-"/>
    <s v="Billing"/>
    <s v="Payment Failure"/>
    <s v="CUST30186"/>
    <s v="Open"/>
    <d v="2022-02-11T00:00:00"/>
    <d v="1899-12-30T13:31:00"/>
    <s v="-"/>
    <s v="-"/>
    <s v="-"/>
    <s v="-"/>
    <s v="11-02-2022"/>
    <s v="02"/>
    <s v="2022"/>
    <x v="24"/>
  </r>
  <r>
    <s v="TKT258523"/>
    <x v="13"/>
    <s v="-"/>
    <s v="Account"/>
    <s v="Account Suspension"/>
    <s v="CUST26306"/>
    <s v="Open"/>
    <s v="14-04-2023"/>
    <d v="1899-12-30T03:51:04"/>
    <s v="-"/>
    <s v="-"/>
    <s v="-"/>
    <s v="-"/>
    <s v="14-04-2023"/>
    <s v="04"/>
    <s v="2023"/>
    <x v="24"/>
  </r>
  <r>
    <s v="TKT564073"/>
    <x v="29"/>
    <s v="-"/>
    <s v="Service"/>
    <s v="Service Upgrade"/>
    <s v="CUST51326"/>
    <s v="In Progress"/>
    <s v="29-09-2024"/>
    <d v="1899-12-30T09:25:16"/>
    <s v="-"/>
    <s v="-"/>
    <s v="-"/>
    <s v="-"/>
    <s v="29-09-2024"/>
    <s v="09"/>
    <s v="2024"/>
    <x v="24"/>
  </r>
  <r>
    <s v="TKT493328"/>
    <x v="2"/>
    <s v="-"/>
    <s v="Billing"/>
    <s v="Overcharge"/>
    <s v="CUST51993"/>
    <s v="Open"/>
    <d v="2020-01-03T00:00:00"/>
    <d v="1899-12-30T01:44:00"/>
    <s v="-"/>
    <s v="-"/>
    <s v="-"/>
    <s v="-"/>
    <s v="03-01-2020"/>
    <s v="01"/>
    <s v="2020"/>
    <x v="24"/>
  </r>
  <r>
    <s v="TKT277441"/>
    <x v="13"/>
    <s v="-"/>
    <s v="Account"/>
    <s v="Account Suspension"/>
    <s v="CUST48232"/>
    <s v="In Progress"/>
    <s v="31-07-2020"/>
    <d v="1899-12-30T07:11:34"/>
    <s v="-"/>
    <s v="-"/>
    <s v="-"/>
    <s v="-"/>
    <s v="31-07-2020"/>
    <s v="07"/>
    <s v="2020"/>
    <x v="24"/>
  </r>
  <r>
    <s v="TKT301124"/>
    <x v="25"/>
    <s v="-"/>
    <s v="Service"/>
    <s v="Slow Service"/>
    <s v="CUST16055"/>
    <s v="Open"/>
    <d v="2022-10-10T00:00:00"/>
    <d v="1899-12-30T00:35:00"/>
    <s v="-"/>
    <s v="-"/>
    <s v="-"/>
    <s v="-"/>
    <s v="10-10-2022"/>
    <s v="10"/>
    <s v="2022"/>
    <x v="24"/>
  </r>
  <r>
    <s v="TKT945670"/>
    <x v="13"/>
    <s v="-"/>
    <s v="Account"/>
    <s v="Account Suspension"/>
    <s v="CUST40636"/>
    <s v="In Progress"/>
    <s v="30-08-2021"/>
    <d v="1899-12-30T01:46:28"/>
    <s v="-"/>
    <s v="-"/>
    <s v="-"/>
    <s v="-"/>
    <s v="30-08-2021"/>
    <s v="08"/>
    <s v="2021"/>
    <x v="24"/>
  </r>
  <r>
    <s v="TKT606023"/>
    <x v="32"/>
    <s v="-"/>
    <s v="Technical"/>
    <s v="Software Bug"/>
    <s v="CUST86663"/>
    <s v="Open"/>
    <d v="2020-02-11T00:00:00"/>
    <d v="1899-12-30T23:15:00"/>
    <s v="-"/>
    <s v="-"/>
    <s v="-"/>
    <s v="-"/>
    <s v="11-02-2020"/>
    <s v="02"/>
    <s v="2020"/>
    <x v="24"/>
  </r>
  <r>
    <s v="TKT375391"/>
    <x v="1"/>
    <s v="-"/>
    <s v="Billing"/>
    <s v="Refund Request"/>
    <s v="CUST59183"/>
    <s v="In Progress"/>
    <d v="2021-02-11T00:00:00"/>
    <d v="1899-12-30T03:04:00"/>
    <s v="-"/>
    <s v="-"/>
    <s v="-"/>
    <s v="-"/>
    <s v="11-02-2021"/>
    <s v="02"/>
    <s v="2021"/>
    <x v="24"/>
  </r>
  <r>
    <s v="TKT267644"/>
    <x v="12"/>
    <s v="-"/>
    <s v="Billing"/>
    <s v="Refund Request"/>
    <s v="CUST15639"/>
    <s v="Open"/>
    <d v="2020-08-07T00:00:00"/>
    <d v="1899-12-30T03:25:00"/>
    <s v="-"/>
    <s v="-"/>
    <s v="-"/>
    <s v="-"/>
    <s v="07-08-2020"/>
    <s v="08"/>
    <s v="2020"/>
    <x v="24"/>
  </r>
  <r>
    <s v="TKT492157"/>
    <x v="6"/>
    <d v="2024-04-07T03:03:00"/>
    <s v="Service"/>
    <s v="Service Outage"/>
    <s v="CUST81883"/>
    <s v="Resolved"/>
    <s v="24-06-2024"/>
    <d v="1899-12-30T03:03:29"/>
    <d v="2024-04-07T00:00:00"/>
    <d v="1899-12-30T03:03:00"/>
    <s v="-"/>
    <s v="-"/>
    <s v="24-06-2024"/>
    <s v="06"/>
    <s v="2024"/>
    <x v="24"/>
  </r>
  <r>
    <s v="TKT404740"/>
    <x v="14"/>
    <s v="-"/>
    <s v="Service"/>
    <s v="Slow Service"/>
    <s v="CUST49685"/>
    <s v="Open"/>
    <d v="2021-01-01T00:00:00"/>
    <d v="1899-12-30T14:05:00"/>
    <s v="-"/>
    <s v="-"/>
    <s v="-"/>
    <s v="-"/>
    <s v="01-01-2021"/>
    <s v="01"/>
    <s v="2021"/>
    <x v="24"/>
  </r>
  <r>
    <s v="TKT441310"/>
    <x v="34"/>
    <s v="-"/>
    <s v="Technical"/>
    <s v="Hardware Issue"/>
    <s v="CUST39116"/>
    <s v="In Progress"/>
    <s v="17-05-2021"/>
    <d v="1899-12-30T17:15:29"/>
    <s v="-"/>
    <s v="-"/>
    <s v="-"/>
    <s v="-"/>
    <s v="17-05-2021"/>
    <s v="05"/>
    <s v="2021"/>
    <x v="24"/>
  </r>
  <r>
    <s v="TKT145099"/>
    <x v="17"/>
    <s v="29-11-2024 00:58:38"/>
    <s v="Service"/>
    <s v="Slow Service"/>
    <s v="CUST45210"/>
    <s v="Resolved"/>
    <s v="28-11-2024"/>
    <d v="1899-12-30T00:58:38"/>
    <s v="29-11-2024"/>
    <d v="1899-12-30T00:58:38"/>
    <s v="-"/>
    <s v="-"/>
    <s v="28-11-2024"/>
    <s v="11"/>
    <s v="2024"/>
    <x v="24"/>
  </r>
  <r>
    <s v="TKT787878"/>
    <x v="15"/>
    <d v="2022-12-04T12:09:00"/>
    <s v="Account"/>
    <s v="Account Suspension"/>
    <s v="CUST86068"/>
    <s v="Resolved"/>
    <d v="2022-03-04T00:00:00"/>
    <d v="1899-12-30T12:09:00"/>
    <d v="2022-12-04T00:00:00"/>
    <d v="1899-12-30T12:09:00"/>
    <s v="-"/>
    <s v="-"/>
    <s v="04-03-2022"/>
    <s v="03"/>
    <s v="2022"/>
    <x v="24"/>
  </r>
  <r>
    <s v="TKT651980"/>
    <x v="32"/>
    <d v="2024-12-12T06:26:00"/>
    <s v="Technical"/>
    <s v="Software Bug"/>
    <s v="CUST84206"/>
    <s v="Resolved"/>
    <s v="17-11-2024"/>
    <d v="1899-12-30T06:26:27"/>
    <d v="2024-12-12T00:00:00"/>
    <d v="1899-12-30T06:26:00"/>
    <s v="-"/>
    <s v="-"/>
    <s v="17-11-2024"/>
    <s v="11"/>
    <s v="2024"/>
    <x v="24"/>
  </r>
  <r>
    <s v="TKT148206"/>
    <x v="33"/>
    <s v="-"/>
    <s v="Technical"/>
    <s v="Network Problem"/>
    <s v="CUST82104"/>
    <s v="In Progress"/>
    <s v="20-11-2022"/>
    <d v="1899-12-30T16:10:00"/>
    <s v="-"/>
    <s v="-"/>
    <s v="-"/>
    <s v="-"/>
    <s v="20-11-2022"/>
    <s v="11"/>
    <s v="2022"/>
    <x v="24"/>
  </r>
  <r>
    <s v="TKT933557"/>
    <x v="15"/>
    <s v="18-11-2021 07:42:02"/>
    <s v="Account"/>
    <s v="Account Suspension"/>
    <s v="CUST31521"/>
    <s v="Resolved"/>
    <d v="2021-12-11T00:00:00"/>
    <d v="1899-12-30T07:42:00"/>
    <s v="18-11-2021"/>
    <d v="1899-12-30T07:42:02"/>
    <s v="-"/>
    <s v="-"/>
    <s v="11-12-2021"/>
    <s v="12"/>
    <s v="2021"/>
    <x v="24"/>
  </r>
  <r>
    <s v="TKT737780"/>
    <x v="31"/>
    <s v="-"/>
    <s v="Billing"/>
    <s v="Refund Request"/>
    <s v="CUST39845"/>
    <s v="Open"/>
    <s v="15-06-2024"/>
    <d v="1899-12-30T08:26:52"/>
    <s v="-"/>
    <s v="-"/>
    <s v="-"/>
    <s v="-"/>
    <s v="15-06-2024"/>
    <s v="06"/>
    <s v="2024"/>
    <x v="24"/>
  </r>
  <r>
    <s v="TKT254923"/>
    <x v="18"/>
    <s v="-"/>
    <s v="Account"/>
    <s v="Password Reset"/>
    <s v="CUST47851"/>
    <s v="In Progress"/>
    <d v="2020-12-11T00:00:00"/>
    <d v="1899-12-30T08:17:00"/>
    <s v="-"/>
    <s v="-"/>
    <s v="-"/>
    <s v="-"/>
    <s v="11-12-2020"/>
    <s v="12"/>
    <s v="2020"/>
    <x v="24"/>
  </r>
  <r>
    <s v="TKT428523"/>
    <x v="7"/>
    <s v="-"/>
    <s v="Technical"/>
    <s v="Software Bug"/>
    <s v="CUST45056"/>
    <s v="In Progress"/>
    <s v="13-06-2022"/>
    <d v="1899-12-30T16:51:39"/>
    <s v="-"/>
    <s v="-"/>
    <s v="-"/>
    <s v="-"/>
    <s v="13-06-2022"/>
    <s v="06"/>
    <s v="2022"/>
    <x v="6"/>
  </r>
  <r>
    <s v="TKT238114"/>
    <x v="27"/>
    <s v="-"/>
    <s v="Account"/>
    <s v="Login Issue"/>
    <s v="CUST25288"/>
    <s v="In Progress"/>
    <d v="2024-04-05T00:00:00"/>
    <d v="1899-12-30T11:12:00"/>
    <s v="-"/>
    <s v="-"/>
    <s v="-"/>
    <s v="-"/>
    <s v="05-04-2024"/>
    <s v="04"/>
    <s v="2024"/>
    <x v="21"/>
  </r>
  <r>
    <s v="TKT933150"/>
    <x v="35"/>
    <s v="-"/>
    <s v="Service"/>
    <s v="Service Upgrade"/>
    <s v="CUST78708"/>
    <s v="Open"/>
    <s v="14-05-2022"/>
    <d v="1899-12-30T22:12:55"/>
    <s v="-"/>
    <s v="-"/>
    <s v="-"/>
    <s v="-"/>
    <s v="14-05-2022"/>
    <s v="05"/>
    <s v="2022"/>
    <x v="10"/>
  </r>
  <r>
    <s v="TKT308251"/>
    <x v="11"/>
    <s v="-"/>
    <s v="Billing"/>
    <s v="Overcharge"/>
    <s v="CUST21534"/>
    <s v="Open"/>
    <s v="22-10-2023"/>
    <d v="1899-12-30T04:47:25"/>
    <s v="-"/>
    <s v="-"/>
    <s v="-"/>
    <s v="-"/>
    <s v="22-10-2023"/>
    <s v="10"/>
    <s v="2023"/>
    <x v="17"/>
  </r>
  <r>
    <s v="TKT431128"/>
    <x v="10"/>
    <s v="24-03-2020 20:36:57"/>
    <s v="Account"/>
    <s v="Password Reset"/>
    <s v="CUST33690"/>
    <s v="Resolved"/>
    <s v="25-02-2020"/>
    <d v="1899-12-30T20:36:57"/>
    <s v="24-03-2020"/>
    <d v="1899-12-30T20:36:57"/>
    <s v="-"/>
    <s v="-"/>
    <s v="25-02-2020"/>
    <s v="02"/>
    <s v="2020"/>
    <x v="19"/>
  </r>
  <r>
    <s v="TKT626611"/>
    <x v="0"/>
    <s v="-"/>
    <s v="Service"/>
    <s v="Service Outage"/>
    <s v="CUST61509"/>
    <s v="In Progress"/>
    <s v="27-04-2022"/>
    <d v="1899-12-30T22:40:01"/>
    <s v="-"/>
    <s v="-"/>
    <s v="-"/>
    <s v="-"/>
    <s v="27-04-2022"/>
    <s v="04"/>
    <s v="2022"/>
    <x v="10"/>
  </r>
  <r>
    <s v="TKT365346"/>
    <x v="8"/>
    <s v="26-11-2024 12:16:29"/>
    <s v="Technical"/>
    <s v="Network Problem"/>
    <s v="CUST62703"/>
    <s v="Resolved"/>
    <d v="2024-02-11T00:00:00"/>
    <d v="1899-12-30T12:16:00"/>
    <s v="26-11-2024"/>
    <d v="1899-12-30T12:16:29"/>
    <s v="-"/>
    <s v="-"/>
    <s v="11-02-2024"/>
    <s v="02"/>
    <s v="2024"/>
    <x v="0"/>
  </r>
  <r>
    <s v="TKT558423"/>
    <x v="15"/>
    <d v="2023-08-12T14:53:00"/>
    <s v="Account"/>
    <s v="Account Suspension"/>
    <s v="CUST95786"/>
    <s v="Resolved"/>
    <s v="13-11-2023"/>
    <d v="1899-12-30T14:53:14"/>
    <d v="2023-08-12T00:00:00"/>
    <d v="1899-12-30T14:53:00"/>
    <s v="-"/>
    <s v="-"/>
    <s v="13-11-2023"/>
    <s v="11"/>
    <s v="2023"/>
    <x v="11"/>
  </r>
  <r>
    <s v="TKT661118"/>
    <x v="35"/>
    <s v="-"/>
    <s v="Service"/>
    <s v="Service Upgrade"/>
    <s v="CUST46520"/>
    <s v="Open"/>
    <d v="2020-11-09T00:00:00"/>
    <d v="1899-12-30T17:53:00"/>
    <s v="-"/>
    <s v="-"/>
    <s v="-"/>
    <s v="-"/>
    <s v="09-11-2020"/>
    <s v="11"/>
    <s v="2020"/>
    <x v="14"/>
  </r>
  <r>
    <s v="TKT106277"/>
    <x v="13"/>
    <d v="2020-03-06T19:38:00"/>
    <s v="Account"/>
    <s v="Account Suspension"/>
    <s v="CUST11512"/>
    <s v="Resolved"/>
    <d v="2020-10-05T00:00:00"/>
    <d v="1899-12-30T19:38:00"/>
    <d v="2020-03-06T00:00:00"/>
    <d v="1899-12-30T19:38:00"/>
    <s v="-"/>
    <s v="-"/>
    <s v="05-10-2020"/>
    <s v="10"/>
    <s v="2020"/>
    <x v="20"/>
  </r>
  <r>
    <s v="TKT855663"/>
    <x v="23"/>
    <s v="13-07-2024 13:01:38"/>
    <s v="Service"/>
    <s v="Service Upgrade"/>
    <s v="CUST59550"/>
    <s v="Resolved"/>
    <s v="19-06-2024"/>
    <d v="1899-12-30T13:01:38"/>
    <s v="13-07-2024"/>
    <d v="1899-12-30T13:01:38"/>
    <s v="-"/>
    <s v="-"/>
    <s v="19-06-2024"/>
    <s v="06"/>
    <s v="2024"/>
    <x v="1"/>
  </r>
  <r>
    <s v="TKT857872"/>
    <x v="27"/>
    <s v="-"/>
    <s v="Account"/>
    <s v="Login Issue"/>
    <s v="CUST55209"/>
    <s v="In Progress"/>
    <s v="15-04-2024"/>
    <d v="1899-12-30T03:00:25"/>
    <s v="-"/>
    <s v="-"/>
    <s v="-"/>
    <s v="-"/>
    <s v="15-04-2024"/>
    <s v="04"/>
    <s v="2024"/>
    <x v="8"/>
  </r>
  <r>
    <s v="TKT827499"/>
    <x v="5"/>
    <d v="2024-06-04T23:21:00"/>
    <s v="Technical"/>
    <s v="Hardware Issue"/>
    <s v="CUST18326"/>
    <s v="Resolved"/>
    <s v="22-03-2024"/>
    <d v="1899-12-30T23:21:37"/>
    <d v="2024-06-04T00:00:00"/>
    <d v="1899-12-30T23:21:00"/>
    <s v="-"/>
    <s v="-"/>
    <s v="22-03-2024"/>
    <s v="03"/>
    <s v="2024"/>
    <x v="13"/>
  </r>
  <r>
    <s v="TKT948339"/>
    <x v="23"/>
    <s v="16-11-2022 21:49:23"/>
    <s v="Service"/>
    <s v="Service Upgrade"/>
    <s v="CUST30615"/>
    <s v="Resolved"/>
    <s v="17-10-2022"/>
    <d v="1899-12-30T21:49:23"/>
    <s v="16-11-2022"/>
    <d v="1899-12-30T21:49:23"/>
    <s v="-"/>
    <s v="-"/>
    <s v="17-10-2022"/>
    <s v="10"/>
    <s v="2022"/>
    <x v="9"/>
  </r>
  <r>
    <s v="TKT506298"/>
    <x v="10"/>
    <s v="-"/>
    <s v="Account"/>
    <s v="Password Reset"/>
    <s v="CUST42416"/>
    <s v="Open"/>
    <s v="16-04-2024"/>
    <d v="1899-12-30T13:35:59"/>
    <s v="-"/>
    <s v="-"/>
    <s v="-"/>
    <s v="-"/>
    <s v="16-04-2024"/>
    <s v="04"/>
    <s v="2024"/>
    <x v="1"/>
  </r>
  <r>
    <s v="TKT664782"/>
    <x v="2"/>
    <s v="-"/>
    <s v="Billing"/>
    <s v="Overcharge"/>
    <s v="CUST78298"/>
    <s v="Open"/>
    <s v="30-09-2020"/>
    <d v="1899-12-30T20:53:28"/>
    <s v="-"/>
    <s v="-"/>
    <s v="-"/>
    <s v="-"/>
    <s v="30-09-2020"/>
    <s v="09"/>
    <s v="2020"/>
    <x v="19"/>
  </r>
  <r>
    <s v="TKT406853"/>
    <x v="22"/>
    <s v="-"/>
    <s v="Account"/>
    <s v="Login Issue"/>
    <s v="CUST30425"/>
    <s v="In Progress"/>
    <s v="29-09-2023"/>
    <d v="1899-12-30T06:53:26"/>
    <s v="-"/>
    <s v="-"/>
    <s v="-"/>
    <s v="-"/>
    <s v="29-09-2023"/>
    <s v="09"/>
    <s v="2023"/>
    <x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s v="TKT942014"/>
    <x v="0"/>
    <s v="-"/>
    <s v="Service"/>
    <s v="Service Outage"/>
    <s v="CUST21145"/>
    <s v="Open"/>
    <s v="24-09-2020"/>
    <d v="1899-12-30T12:35:56"/>
    <s v="-"/>
    <s v="-"/>
    <s v="09"/>
    <s v="24-09-2020"/>
    <s v="24-09-2020"/>
    <s v="09"/>
    <s v="2020"/>
    <s v="12"/>
    <s v="-"/>
    <s v=""/>
  </r>
  <r>
    <s v="TKT856985"/>
    <x v="1"/>
    <s v="-"/>
    <s v="Billing"/>
    <s v="Refund Request"/>
    <s v="CUST11287"/>
    <s v="In Progress"/>
    <s v="20-03-2023"/>
    <d v="1899-12-30T13:13:18"/>
    <s v="-"/>
    <s v="-"/>
    <s v="-"/>
    <s v="-"/>
    <s v="20-03-2023"/>
    <s v="03"/>
    <s v="2023"/>
    <s v="13"/>
    <s v="-"/>
    <s v=""/>
  </r>
  <r>
    <s v="TKT404225"/>
    <x v="2"/>
    <s v="16-02-2024 00:03:54"/>
    <s v="Billing"/>
    <s v="Overcharge"/>
    <s v="CUST22895"/>
    <s v="Resolved"/>
    <s v="31-01-2024"/>
    <d v="1899-12-30T00:03:54"/>
    <s v="16-02-2024"/>
    <d v="1899-12-30T00:03:54"/>
    <s v="-"/>
    <s v="-"/>
    <s v="31-01-2024"/>
    <s v="01"/>
    <s v="2024"/>
    <s v="00"/>
    <s v="16-02-2024"/>
    <s v="02"/>
  </r>
  <r>
    <s v="TKT417855"/>
    <x v="3"/>
    <s v="-"/>
    <s v="Account"/>
    <s v="Account Suspension"/>
    <s v="CUST32218"/>
    <s v="In Progress"/>
    <d v="2024-06-09T00:00:00"/>
    <d v="1899-12-30T18:57:00"/>
    <s v="-"/>
    <s v="-"/>
    <s v="-"/>
    <s v="Jun"/>
    <s v="09-06-2024"/>
    <s v="06"/>
    <s v="2024"/>
    <s v="18"/>
    <s v="-"/>
    <s v=""/>
  </r>
  <r>
    <s v="TKT392616"/>
    <x v="4"/>
    <s v="-"/>
    <s v="Account"/>
    <s v="Password Reset"/>
    <s v="CUST52184"/>
    <s v="Open"/>
    <s v="22-10-2021"/>
    <d v="1899-12-30T00:55:32"/>
    <s v="-"/>
    <s v="-"/>
    <s v="-"/>
    <s v="22-10-2021"/>
    <s v="22-10-2021"/>
    <s v="10"/>
    <s v="2021"/>
    <s v="00"/>
    <s v="-"/>
    <s v=""/>
  </r>
  <r>
    <s v="TKT349518"/>
    <x v="3"/>
    <s v="-"/>
    <s v="Account"/>
    <s v="Account Suspension"/>
    <s v="CUST25069"/>
    <s v="In Progress"/>
    <s v="17-05-2024"/>
    <d v="1899-12-30T07:48:59"/>
    <s v="-"/>
    <s v="-"/>
    <s v="-"/>
    <s v="17-05-2024"/>
    <s v="17-05-2024"/>
    <s v="05"/>
    <s v="2024"/>
    <s v="07"/>
    <s v="-"/>
    <s v=""/>
  </r>
  <r>
    <s v="TKT744025"/>
    <x v="3"/>
    <s v="-"/>
    <s v="Account"/>
    <s v="Account Suspension"/>
    <s v="CUST76522"/>
    <s v="Open"/>
    <s v="17-05-2023"/>
    <d v="1899-12-30T05:28:57"/>
    <s v="-"/>
    <s v="-"/>
    <s v="-"/>
    <s v="17-05-2023"/>
    <s v="17-05-2023"/>
    <s v="05"/>
    <s v="2023"/>
    <s v="05"/>
    <s v="-"/>
    <s v=""/>
  </r>
  <r>
    <s v="TKT869487"/>
    <x v="5"/>
    <s v="-"/>
    <s v="Technical"/>
    <s v="Hardware Issue"/>
    <s v="CUST32225"/>
    <s v="In Progress"/>
    <d v="2020-08-05T00:00:00"/>
    <d v="1899-12-30T16:02:00"/>
    <s v="-"/>
    <s v="-"/>
    <s v="-"/>
    <s v="Aug"/>
    <s v="05-08-2020"/>
    <s v="08"/>
    <s v="2020"/>
    <s v="16"/>
    <s v="-"/>
    <s v=""/>
  </r>
  <r>
    <s v="TKT109914"/>
    <x v="6"/>
    <s v="15-12-2020 02:52:56"/>
    <s v="Service"/>
    <s v="Service Outage"/>
    <s v="CUST98133"/>
    <s v="Resolved"/>
    <s v="28-11-2020"/>
    <d v="1899-12-30T02:52:56"/>
    <s v="15-12-2020"/>
    <d v="1899-12-30T02:52:56"/>
    <s v="-"/>
    <s v="28-11-2020"/>
    <s v="28-11-2020"/>
    <s v="11"/>
    <s v="2020"/>
    <s v="02"/>
    <s v="15-12-2020"/>
    <s v="12"/>
  </r>
  <r>
    <s v="TKT948016"/>
    <x v="5"/>
    <s v="20-07-2024 12:44:14"/>
    <s v="Technical"/>
    <s v="Hardware Issue"/>
    <s v="CUST76445"/>
    <s v="Resolved"/>
    <d v="2024-03-07T00:00:00"/>
    <d v="1899-12-30T12:44:00"/>
    <s v="20-07-2024"/>
    <d v="1899-12-30T12:44:14"/>
    <s v="-"/>
    <s v="Mar"/>
    <s v="07-03-2024"/>
    <s v="03"/>
    <s v="2024"/>
    <s v="12"/>
    <s v="20-07-2024"/>
    <s v="07"/>
  </r>
  <r>
    <s v="TKT619768"/>
    <x v="4"/>
    <s v="-"/>
    <s v="Account"/>
    <s v="Password Reset"/>
    <s v="CUST93940"/>
    <s v="Open"/>
    <s v="15-08-2020"/>
    <d v="1899-12-30T03:05:51"/>
    <s v="-"/>
    <s v="-"/>
    <s v="-"/>
    <s v="15-08-2020"/>
    <s v="15-08-2020"/>
    <s v="08"/>
    <s v="2020"/>
    <s v="03"/>
    <s v="-"/>
    <s v=""/>
  </r>
  <r>
    <s v="TKT682337"/>
    <x v="7"/>
    <s v="-"/>
    <s v="Technical"/>
    <s v="Software Bug"/>
    <s v="CUST59482"/>
    <s v="In Progress"/>
    <d v="2022-06-07T00:00:00"/>
    <d v="1899-12-30T00:14:00"/>
    <s v="-"/>
    <s v="-"/>
    <s v="-"/>
    <s v="Jun"/>
    <s v="07-06-2022"/>
    <s v="06"/>
    <s v="2022"/>
    <s v="00"/>
    <s v="-"/>
    <s v=""/>
  </r>
  <r>
    <s v="TKT519973"/>
    <x v="8"/>
    <s v="-"/>
    <s v="Technical"/>
    <s v="Network Problem"/>
    <s v="CUST64325"/>
    <s v="Open"/>
    <s v="20-02-2024"/>
    <d v="1899-12-30T21:17:16"/>
    <s v="-"/>
    <s v="-"/>
    <s v="-"/>
    <s v="20-02-2024"/>
    <s v="20-02-2024"/>
    <s v="02"/>
    <s v="2024"/>
    <s v="21"/>
    <s v="-"/>
    <s v=""/>
  </r>
  <r>
    <s v="TKT345071"/>
    <x v="9"/>
    <d v="2025-04-01T00:22:00"/>
    <s v="Technical"/>
    <s v="Hardware Issue"/>
    <s v="CUST58293"/>
    <s v="Resolved"/>
    <s v="29-12-2024"/>
    <d v="1899-12-30T00:22:31"/>
    <d v="2025-04-01T00:00:00"/>
    <d v="1899-12-30T00:22:00"/>
    <s v="-"/>
    <s v="29-12-2024"/>
    <s v="29-12-2024"/>
    <s v="12"/>
    <s v="2024"/>
    <s v="00"/>
    <s v="01-04-2025"/>
    <s v="04"/>
  </r>
  <r>
    <s v="TKT144109"/>
    <x v="7"/>
    <s v="-"/>
    <s v="Technical"/>
    <s v="Software Bug"/>
    <s v="CUST97881"/>
    <s v="In Progress"/>
    <d v="2021-01-04T00:00:00"/>
    <d v="1899-12-30T21:33:00"/>
    <s v="-"/>
    <s v="-"/>
    <s v="-"/>
    <s v="Jan"/>
    <s v="04-01-2021"/>
    <s v="01"/>
    <s v="2021"/>
    <s v="21"/>
    <s v="-"/>
    <s v=""/>
  </r>
  <r>
    <s v="TKT413555"/>
    <x v="1"/>
    <s v="21-12-2021 22:17:13"/>
    <s v="Billing"/>
    <s v="Refund Request"/>
    <s v="CUST33028"/>
    <s v="Resolved"/>
    <s v="15-12-2021"/>
    <d v="1899-12-30T22:17:13"/>
    <s v="21-12-2021"/>
    <d v="1899-12-30T22:17:13"/>
    <s v="-"/>
    <s v="15-12-2021"/>
    <s v="15-12-2021"/>
    <s v="12"/>
    <s v="2021"/>
    <s v="22"/>
    <s v="21-12-2021"/>
    <s v="12"/>
  </r>
  <r>
    <s v="TKT810478"/>
    <x v="2"/>
    <s v="30-06-2023 12:39:56"/>
    <s v="Billing"/>
    <s v="Overcharge"/>
    <s v="CUST54379"/>
    <s v="Resolved"/>
    <s v="28-06-2023"/>
    <d v="1899-12-30T12:39:56"/>
    <s v="30-06-2023"/>
    <d v="1899-12-30T12:39:56"/>
    <s v="-"/>
    <s v="28-06-2023"/>
    <s v="28-06-2023"/>
    <s v="06"/>
    <s v="2023"/>
    <s v="12"/>
    <s v="30-06-2023"/>
    <s v="06"/>
  </r>
  <r>
    <s v="TKT148382"/>
    <x v="10"/>
    <s v="-"/>
    <s v="Account"/>
    <s v="Password Reset"/>
    <s v="CUST79894"/>
    <s v="In Progress"/>
    <d v="2022-04-09T00:00:00"/>
    <d v="1899-12-30T14:57:00"/>
    <s v="-"/>
    <s v="-"/>
    <s v="-"/>
    <s v="Apr"/>
    <s v="09-04-2022"/>
    <s v="04"/>
    <s v="2022"/>
    <s v="14"/>
    <s v="-"/>
    <s v=""/>
  </r>
  <r>
    <s v="TKT784021"/>
    <x v="0"/>
    <d v="2021-02-04T01:18:00"/>
    <s v="Service"/>
    <s v="Service Outage"/>
    <s v="CUST74162"/>
    <s v="Resolved"/>
    <s v="28-03-2021"/>
    <d v="1899-12-30T01:18:40"/>
    <d v="2021-02-04T00:00:00"/>
    <d v="1899-12-30T01:18:00"/>
    <s v="-"/>
    <s v="28-03-2021"/>
    <s v="28-03-2021"/>
    <s v="03"/>
    <s v="2021"/>
    <s v="01"/>
    <s v="04-02-2021"/>
    <s v="02"/>
  </r>
  <r>
    <s v="TKT472954"/>
    <x v="11"/>
    <s v="21-03-2024 23:27:30"/>
    <s v="Billing"/>
    <s v="Overcharge"/>
    <s v="CUST77069"/>
    <s v="Resolved"/>
    <s v="20-02-2024"/>
    <d v="1899-12-30T23:27:30"/>
    <s v="21-03-2024"/>
    <d v="1899-12-30T23:27:30"/>
    <s v="-"/>
    <s v="20-02-2024"/>
    <s v="20-02-2024"/>
    <s v="02"/>
    <s v="2024"/>
    <s v="23"/>
    <s v="21-03-2024"/>
    <s v="03"/>
  </r>
  <r>
    <s v="TKT495956"/>
    <x v="12"/>
    <d v="2024-03-04T18:55:00"/>
    <s v="Billing"/>
    <s v="Refund Request"/>
    <s v="CUST20770"/>
    <s v="Resolved"/>
    <s v="27-03-2024"/>
    <d v="1899-12-30T18:55:17"/>
    <d v="2024-03-04T00:00:00"/>
    <d v="1899-12-30T18:55:00"/>
    <s v="-"/>
    <s v="27-03-2024"/>
    <s v="27-03-2024"/>
    <s v="03"/>
    <s v="2024"/>
    <s v="18"/>
    <s v="04-03-2024"/>
    <s v="03"/>
  </r>
  <r>
    <s v="TKT344604"/>
    <x v="0"/>
    <s v="-"/>
    <s v="Service"/>
    <s v="Service Outage"/>
    <s v="CUST82365"/>
    <s v="In Progress"/>
    <s v="22-07-2024"/>
    <d v="1899-12-30T17:17:22"/>
    <s v="-"/>
    <s v="-"/>
    <s v="-"/>
    <s v="22-07-2024"/>
    <s v="22-07-2024"/>
    <s v="07"/>
    <s v="2024"/>
    <s v="17"/>
    <s v="-"/>
    <s v=""/>
  </r>
  <r>
    <s v="TKT951650"/>
    <x v="1"/>
    <s v="-"/>
    <s v="Billing"/>
    <s v="Refund Request"/>
    <s v="CUST78022"/>
    <s v="In Progress"/>
    <s v="17-05-2021"/>
    <d v="1899-12-30T18:45:43"/>
    <s v="-"/>
    <s v="-"/>
    <s v="-"/>
    <s v="17-05-2021"/>
    <s v="17-05-2021"/>
    <s v="05"/>
    <s v="2021"/>
    <s v="18"/>
    <s v="-"/>
    <s v=""/>
  </r>
  <r>
    <s v="TKT612341"/>
    <x v="6"/>
    <s v="-"/>
    <s v="Service"/>
    <s v="Service Outage"/>
    <s v="CUST33651"/>
    <s v="Open"/>
    <s v="23-02-2023"/>
    <d v="1899-12-30T02:40:47"/>
    <s v="-"/>
    <s v="-"/>
    <s v="-"/>
    <s v="23-02-2023"/>
    <s v="23-02-2023"/>
    <s v="02"/>
    <s v="2023"/>
    <s v="02"/>
    <s v="-"/>
    <s v=""/>
  </r>
  <r>
    <s v="TKT245479"/>
    <x v="13"/>
    <d v="2020-01-04T06:02:00"/>
    <s v="Account"/>
    <s v="Account Suspension"/>
    <s v="CUST15471"/>
    <s v="Resolved"/>
    <d v="2020-11-03T00:00:00"/>
    <d v="1899-12-30T06:02:00"/>
    <d v="2020-01-04T00:00:00"/>
    <d v="1899-12-30T06:02:00"/>
    <s v="-"/>
    <s v="Nov"/>
    <s v="03-11-2020"/>
    <s v="11"/>
    <s v="2020"/>
    <s v="06"/>
    <s v="04-01-2020"/>
    <s v="01"/>
  </r>
  <r>
    <s v="TKT229690"/>
    <x v="14"/>
    <s v="-"/>
    <s v="Service"/>
    <s v="Slow Service"/>
    <s v="CUST53239"/>
    <s v="In Progress"/>
    <d v="2023-07-12T00:00:00"/>
    <d v="1899-12-30T22:39:00"/>
    <s v="-"/>
    <s v="-"/>
    <s v="-"/>
    <s v="Jul"/>
    <s v="12-07-2023"/>
    <s v="07"/>
    <s v="2023"/>
    <s v="22"/>
    <s v="-"/>
    <s v=""/>
  </r>
  <r>
    <s v="TKT408729"/>
    <x v="1"/>
    <s v="-"/>
    <s v="Billing"/>
    <s v="Refund Request"/>
    <s v="CUST94689"/>
    <s v="Open"/>
    <s v="23-12-2024"/>
    <d v="1899-12-30T23:49:19"/>
    <s v="-"/>
    <s v="-"/>
    <s v="-"/>
    <s v="23-12-2024"/>
    <s v="23-12-2024"/>
    <s v="12"/>
    <s v="2024"/>
    <s v="23"/>
    <s v="-"/>
    <s v=""/>
  </r>
  <r>
    <s v="TKT386740"/>
    <x v="1"/>
    <s v="19-06-2021 18:16:10"/>
    <s v="Billing"/>
    <s v="Refund Request"/>
    <s v="CUST31600"/>
    <s v="Resolved"/>
    <d v="2021-05-06T00:00:00"/>
    <d v="1899-12-30T18:16:00"/>
    <s v="19-06-2021"/>
    <d v="1899-12-30T18:16:10"/>
    <s v="-"/>
    <s v="May"/>
    <s v="06-05-2021"/>
    <s v="05"/>
    <s v="2021"/>
    <s v="18"/>
    <s v="19-06-2021"/>
    <s v="06"/>
  </r>
  <r>
    <s v="TKT632440"/>
    <x v="15"/>
    <d v="2023-01-04T08:34:00"/>
    <s v="Account"/>
    <s v="Account Suspension"/>
    <s v="CUST61954"/>
    <s v="Resolved"/>
    <d v="2023-02-03T00:00:00"/>
    <d v="1899-12-30T08:34:00"/>
    <d v="2023-01-04T00:00:00"/>
    <d v="1899-12-30T08:34:00"/>
    <s v="-"/>
    <s v="Feb"/>
    <s v="03-02-2023"/>
    <s v="02"/>
    <s v="2023"/>
    <s v="08"/>
    <s v="04-01-2023"/>
    <s v="01"/>
  </r>
  <r>
    <s v="TKT268539"/>
    <x v="16"/>
    <s v="16-05-2024 12:02:14"/>
    <s v="Account"/>
    <s v="Login Issue"/>
    <s v="CUST77346"/>
    <s v="Resolved"/>
    <d v="2024-01-05T00:00:00"/>
    <d v="1899-12-30T12:02:00"/>
    <s v="16-05-2024"/>
    <d v="1899-12-30T12:02:14"/>
    <s v="-"/>
    <s v="Jan"/>
    <s v="05-01-2024"/>
    <s v="01"/>
    <s v="2024"/>
    <s v="12"/>
    <s v="16-05-2024"/>
    <s v="05"/>
  </r>
  <r>
    <s v="TKT932770"/>
    <x v="17"/>
    <s v="-"/>
    <s v="Service"/>
    <s v="Slow Service"/>
    <s v="CUST37749"/>
    <s v="In Progress"/>
    <s v="21-09-2024"/>
    <d v="1899-12-30T08:26:43"/>
    <s v="-"/>
    <s v="-"/>
    <s v="-"/>
    <s v="21-09-2024"/>
    <s v="21-09-2024"/>
    <s v="09"/>
    <s v="2024"/>
    <s v="08"/>
    <s v="-"/>
    <s v=""/>
  </r>
  <r>
    <s v="TKT983382"/>
    <x v="18"/>
    <s v="-"/>
    <s v="Account"/>
    <s v="Password Reset"/>
    <s v="CUST87508"/>
    <s v="Open"/>
    <s v="19-05-2023"/>
    <d v="1899-12-30T04:18:10"/>
    <s v="-"/>
    <s v="-"/>
    <s v="-"/>
    <s v="19-05-2023"/>
    <s v="19-05-2023"/>
    <s v="05"/>
    <s v="2023"/>
    <s v="04"/>
    <s v="-"/>
    <s v=""/>
  </r>
  <r>
    <s v="TKT534096"/>
    <x v="19"/>
    <s v="-"/>
    <s v="Billing"/>
    <s v="Payment Failure"/>
    <s v="CUST71845"/>
    <s v="In Progress"/>
    <d v="2021-03-03T00:00:00"/>
    <d v="1899-12-30T10:36:00"/>
    <s v="-"/>
    <s v="-"/>
    <s v="-"/>
    <s v="Mar"/>
    <s v="03-03-2021"/>
    <s v="03"/>
    <s v="2021"/>
    <s v="10"/>
    <s v="-"/>
    <s v=""/>
  </r>
  <r>
    <s v="TKT168693"/>
    <x v="1"/>
    <s v="-"/>
    <s v="Billing"/>
    <s v="Refund Request"/>
    <s v="CUST88577"/>
    <s v="Open"/>
    <s v="17-10-2023"/>
    <d v="1899-12-30T06:45:24"/>
    <s v="-"/>
    <s v="-"/>
    <s v="-"/>
    <s v="17-10-2023"/>
    <s v="17-10-2023"/>
    <s v="10"/>
    <s v="2023"/>
    <s v="06"/>
    <s v="-"/>
    <s v=""/>
  </r>
  <r>
    <s v="TKT344361"/>
    <x v="20"/>
    <s v="-"/>
    <s v="Billing"/>
    <s v="Payment Failure"/>
    <s v="CUST41952"/>
    <s v="In Progress"/>
    <d v="2024-01-07T00:00:00"/>
    <d v="1899-12-30T18:38:00"/>
    <s v="-"/>
    <s v="-"/>
    <s v="-"/>
    <s v="Jan"/>
    <s v="07-01-2024"/>
    <s v="01"/>
    <s v="2024"/>
    <s v="18"/>
    <s v="-"/>
    <s v=""/>
  </r>
  <r>
    <s v="TKT955581"/>
    <x v="21"/>
    <s v="-"/>
    <s v="Technical"/>
    <s v="Network Problem"/>
    <s v="CUST35638"/>
    <s v="Open"/>
    <d v="2020-10-10T00:00:00"/>
    <d v="1899-12-30T20:06:00"/>
    <s v="-"/>
    <s v="-"/>
    <s v="-"/>
    <s v="Oct"/>
    <s v="10-10-2020"/>
    <s v="10"/>
    <s v="2020"/>
    <s v="20"/>
    <s v="-"/>
    <s v=""/>
  </r>
  <r>
    <s v="TKT183012"/>
    <x v="12"/>
    <d v="2020-05-06T02:32:00"/>
    <s v="Billing"/>
    <s v="Refund Request"/>
    <s v="CUST53167"/>
    <s v="Resolved"/>
    <s v="26-05-2020"/>
    <d v="1899-12-30T02:32:29"/>
    <d v="2020-05-06T00:00:00"/>
    <d v="1899-12-30T02:32:00"/>
    <s v="-"/>
    <s v="26-05-2020"/>
    <s v="26-05-2020"/>
    <s v="05"/>
    <s v="2020"/>
    <s v="02"/>
    <s v="06-05-2020"/>
    <s v="05"/>
  </r>
  <r>
    <s v="TKT895591"/>
    <x v="12"/>
    <s v="-"/>
    <s v="Billing"/>
    <s v="Refund Request"/>
    <s v="CUST25162"/>
    <s v="Open"/>
    <s v="29-07-2024"/>
    <d v="1899-12-30T16:36:27"/>
    <s v="-"/>
    <s v="-"/>
    <s v="-"/>
    <s v="29-07-2024"/>
    <s v="29-07-2024"/>
    <s v="07"/>
    <s v="2024"/>
    <s v="16"/>
    <s v="-"/>
    <s v=""/>
  </r>
  <r>
    <s v="TKT594500"/>
    <x v="22"/>
    <s v="17-10-2020 19:04:23"/>
    <s v="Account"/>
    <s v="Login Issue"/>
    <s v="CUST96408"/>
    <s v="Resolved"/>
    <d v="2020-10-10T00:00:00"/>
    <d v="1899-12-30T19:04:00"/>
    <s v="17-10-2020"/>
    <d v="1899-12-30T19:04:23"/>
    <s v="-"/>
    <s v="Oct"/>
    <s v="10-10-2020"/>
    <s v="10"/>
    <s v="2020"/>
    <s v="19"/>
    <s v="17-10-2020"/>
    <s v="10"/>
  </r>
  <r>
    <s v="TKT914985"/>
    <x v="22"/>
    <s v="-"/>
    <s v="Account"/>
    <s v="Login Issue"/>
    <s v="CUST76008"/>
    <s v="Open"/>
    <d v="2023-04-06T00:00:00"/>
    <d v="1899-12-30T08:32:00"/>
    <s v="-"/>
    <s v="-"/>
    <s v="-"/>
    <s v="Apr"/>
    <s v="06-04-2023"/>
    <s v="04"/>
    <s v="2023"/>
    <s v="08"/>
    <s v="-"/>
    <s v=""/>
  </r>
  <r>
    <s v="TKT419698"/>
    <x v="19"/>
    <s v="-"/>
    <s v="Billing"/>
    <s v="Payment Failure"/>
    <s v="CUST95488"/>
    <s v="Open"/>
    <s v="17-07-2021"/>
    <d v="1899-12-30T10:25:08"/>
    <s v="-"/>
    <s v="-"/>
    <s v="-"/>
    <s v="17-07-2021"/>
    <s v="17-07-2021"/>
    <s v="07"/>
    <s v="2021"/>
    <s v="10"/>
    <s v="-"/>
    <s v=""/>
  </r>
  <r>
    <s v="TKT833126"/>
    <x v="11"/>
    <s v="-"/>
    <s v="Billing"/>
    <s v="Overcharge"/>
    <s v="CUST20449"/>
    <s v="Open"/>
    <d v="2023-11-11T00:00:00"/>
    <d v="1899-12-30T11:06:00"/>
    <s v="-"/>
    <s v="-"/>
    <s v="-"/>
    <s v="Nov"/>
    <s v="11-11-2023"/>
    <s v="11"/>
    <s v="2023"/>
    <s v="11"/>
    <s v="-"/>
    <s v=""/>
  </r>
  <r>
    <s v="TKT886717"/>
    <x v="18"/>
    <s v="21-11-2024 05:57:30"/>
    <s v="Account"/>
    <s v="Password Reset"/>
    <s v="CUST88898"/>
    <s v="Resolved"/>
    <s v="19-11-2024"/>
    <d v="1899-12-30T05:57:30"/>
    <s v="21-11-2024"/>
    <d v="1899-12-30T05:57:30"/>
    <s v="-"/>
    <s v="19-11-2024"/>
    <s v="19-11-2024"/>
    <s v="11"/>
    <s v="2024"/>
    <s v="05"/>
    <s v="21-11-2024"/>
    <s v="11"/>
  </r>
  <r>
    <s v="TKT775014"/>
    <x v="23"/>
    <s v="-"/>
    <s v="Service"/>
    <s v="Service Upgrade"/>
    <s v="CUST90482"/>
    <s v="Open"/>
    <s v="17-12-2020"/>
    <d v="1899-12-30T16:44:31"/>
    <s v="-"/>
    <s v="-"/>
    <s v="-"/>
    <s v="17-12-2020"/>
    <s v="17-12-2020"/>
    <s v="12"/>
    <s v="2020"/>
    <s v="16"/>
    <s v="-"/>
    <s v=""/>
  </r>
  <r>
    <s v="TKT608150"/>
    <x v="12"/>
    <d v="2020-04-02T10:22:00"/>
    <s v="Billing"/>
    <s v="Refund Request"/>
    <s v="CUST84652"/>
    <s v="Resolved"/>
    <d v="2020-02-02T00:00:00"/>
    <d v="1899-12-30T10:22:00"/>
    <d v="2020-04-02T00:00:00"/>
    <d v="1899-12-30T10:22:00"/>
    <s v="-"/>
    <s v="Feb"/>
    <s v="02-02-2020"/>
    <s v="02"/>
    <s v="2020"/>
    <s v="10"/>
    <s v="02-04-2020"/>
    <s v="04"/>
  </r>
  <r>
    <s v="TKT243045"/>
    <x v="20"/>
    <s v="-"/>
    <s v="Billing"/>
    <s v="Payment Failure"/>
    <s v="CUST55138"/>
    <s v="In Progress"/>
    <d v="2020-08-01T00:00:00"/>
    <d v="1899-12-30T23:26:00"/>
    <s v="-"/>
    <s v="-"/>
    <s v="-"/>
    <s v="Aug"/>
    <s v="01-08-2020"/>
    <s v="08"/>
    <s v="2020"/>
    <s v="23"/>
    <s v="-"/>
    <s v=""/>
  </r>
  <r>
    <s v="TKT349331"/>
    <x v="15"/>
    <s v="15-03-2020 00:16:04"/>
    <s v="Account"/>
    <s v="Account Suspension"/>
    <s v="CUST50372"/>
    <s v="Resolved"/>
    <d v="2020-04-03T00:00:00"/>
    <d v="1899-12-30T00:16:00"/>
    <s v="15-03-2020"/>
    <d v="1899-12-30T00:16:04"/>
    <s v="-"/>
    <s v="Apr"/>
    <s v="03-04-2020"/>
    <s v="04"/>
    <s v="2020"/>
    <s v="00"/>
    <s v="15-03-2020"/>
    <s v="03"/>
  </r>
  <r>
    <s v="TKT272256"/>
    <x v="24"/>
    <s v="-"/>
    <s v="Service"/>
    <s v="Service Outage"/>
    <s v="CUST41122"/>
    <s v="In Progress"/>
    <d v="2021-02-12T00:00:00"/>
    <d v="1899-12-30T18:55:00"/>
    <s v="-"/>
    <s v="-"/>
    <s v="-"/>
    <s v="Feb"/>
    <s v="12-02-2021"/>
    <s v="02"/>
    <s v="2021"/>
    <s v="18"/>
    <s v="-"/>
    <s v=""/>
  </r>
  <r>
    <s v="TKT674662"/>
    <x v="25"/>
    <s v="-"/>
    <s v="Service"/>
    <s v="Slow Service"/>
    <s v="CUST89490"/>
    <s v="Open"/>
    <d v="2020-05-01T00:00:00"/>
    <d v="1899-12-30T10:42:00"/>
    <s v="-"/>
    <s v="-"/>
    <s v="-"/>
    <s v="May"/>
    <s v="01-05-2020"/>
    <s v="05"/>
    <s v="2020"/>
    <s v="10"/>
    <s v="-"/>
    <s v=""/>
  </r>
  <r>
    <s v="TKT868273"/>
    <x v="24"/>
    <s v="-"/>
    <s v="Service"/>
    <s v="Service Outage"/>
    <s v="CUST96349"/>
    <s v="Open"/>
    <s v="19-03-2022"/>
    <d v="1899-12-30T14:10:30"/>
    <s v="-"/>
    <s v="-"/>
    <s v="-"/>
    <s v="19-03-2022"/>
    <s v="19-03-2022"/>
    <s v="03"/>
    <s v="2022"/>
    <s v="14"/>
    <s v="-"/>
    <s v=""/>
  </r>
  <r>
    <s v="TKT570923"/>
    <x v="26"/>
    <s v="-"/>
    <s v="Technical"/>
    <s v="Software Bug"/>
    <s v="CUST73762"/>
    <s v="Open"/>
    <s v="16-10-2021"/>
    <d v="1899-12-30T01:18:11"/>
    <s v="-"/>
    <s v="-"/>
    <s v="-"/>
    <s v="16-10-2021"/>
    <s v="16-10-2021"/>
    <s v="10"/>
    <s v="2021"/>
    <s v="01"/>
    <s v="-"/>
    <s v=""/>
  </r>
  <r>
    <s v="TKT718565"/>
    <x v="15"/>
    <s v="25-07-2021 05:24:14"/>
    <s v="Account"/>
    <s v="Account Suspension"/>
    <s v="CUST83278"/>
    <s v="Resolved"/>
    <s v="16-07-2021"/>
    <d v="1899-12-30T05:24:14"/>
    <s v="25-07-2021"/>
    <d v="1899-12-30T05:24:14"/>
    <s v="-"/>
    <s v="16-07-2021"/>
    <s v="16-07-2021"/>
    <s v="07"/>
    <s v="2021"/>
    <s v="05"/>
    <s v="25-07-2021"/>
    <s v="07"/>
  </r>
  <r>
    <s v="TKT148711"/>
    <x v="27"/>
    <s v="-"/>
    <s v="Account"/>
    <s v="Login Issue"/>
    <s v="CUST84393"/>
    <s v="Open"/>
    <d v="2020-04-10T00:00:00"/>
    <d v="1899-12-30T23:10:00"/>
    <s v="-"/>
    <s v="-"/>
    <s v="-"/>
    <s v="Apr"/>
    <s v="10-04-2020"/>
    <s v="04"/>
    <s v="2020"/>
    <s v="23"/>
    <s v="-"/>
    <s v=""/>
  </r>
  <r>
    <s v="TKT919882"/>
    <x v="28"/>
    <s v="-"/>
    <s v="Billing"/>
    <s v="Payment Failure"/>
    <s v="CUST24159"/>
    <s v="Open"/>
    <d v="2023-10-01T00:00:00"/>
    <d v="1899-12-30T22:31:00"/>
    <s v="-"/>
    <s v="-"/>
    <s v="-"/>
    <s v="Oct"/>
    <s v="01-10-2023"/>
    <s v="10"/>
    <s v="2023"/>
    <s v="22"/>
    <s v="-"/>
    <s v=""/>
  </r>
  <r>
    <s v="TKT375792"/>
    <x v="18"/>
    <d v="2021-03-10T16:22:00"/>
    <s v="Account"/>
    <s v="Password Reset"/>
    <s v="CUST51200"/>
    <s v="Resolved"/>
    <s v="25-09-2021"/>
    <d v="1899-12-30T16:22:03"/>
    <d v="2021-03-10T00:00:00"/>
    <d v="1899-12-30T16:22:00"/>
    <s v="-"/>
    <s v="25-09-2021"/>
    <s v="25-09-2021"/>
    <s v="09"/>
    <s v="2021"/>
    <s v="16"/>
    <s v="10-03-2021"/>
    <s v="03"/>
  </r>
  <r>
    <s v="TKT258023"/>
    <x v="7"/>
    <s v="25-12-2020 04:30:20"/>
    <s v="Technical"/>
    <s v="Software Bug"/>
    <s v="CUST10146"/>
    <s v="Resolved"/>
    <d v="2020-05-12T00:00:00"/>
    <d v="1899-12-30T04:30:00"/>
    <s v="25-12-2020"/>
    <d v="1899-12-30T04:30:20"/>
    <s v="-"/>
    <s v="May"/>
    <s v="12-05-2020"/>
    <s v="05"/>
    <s v="2020"/>
    <s v="04"/>
    <s v="25-12-2020"/>
    <s v="12"/>
  </r>
  <r>
    <s v="TKT332241"/>
    <x v="27"/>
    <d v="2020-08-12T18:45:00"/>
    <s v="Account"/>
    <s v="Login Issue"/>
    <s v="CUST26217"/>
    <s v="Resolved"/>
    <s v="13-11-2020"/>
    <d v="1899-12-30T18:45:35"/>
    <d v="2020-08-12T00:00:00"/>
    <d v="1899-12-30T18:45:00"/>
    <s v="-"/>
    <s v="13-11-2020"/>
    <s v="13-11-2020"/>
    <s v="11"/>
    <s v="2020"/>
    <s v="18"/>
    <s v="12-08-2020"/>
    <s v="08"/>
  </r>
  <r>
    <s v="TKT307458"/>
    <x v="12"/>
    <s v="-"/>
    <s v="Billing"/>
    <s v="Refund Request"/>
    <s v="CUST24499"/>
    <s v="In Progress"/>
    <s v="17-11-2022"/>
    <d v="1899-12-30T22:53:40"/>
    <s v="-"/>
    <s v="-"/>
    <s v="-"/>
    <s v="17-11-2022"/>
    <s v="17-11-2022"/>
    <s v="11"/>
    <s v="2022"/>
    <s v="22"/>
    <s v="-"/>
    <s v=""/>
  </r>
  <r>
    <s v="TKT804868"/>
    <x v="29"/>
    <s v="-"/>
    <s v="Service"/>
    <s v="Service Upgrade"/>
    <s v="CUST16364"/>
    <s v="Open"/>
    <s v="14-07-2024"/>
    <d v="1899-12-30T11:53:15"/>
    <s v="-"/>
    <s v="-"/>
    <s v="-"/>
    <s v="14-07-2024"/>
    <s v="14-07-2024"/>
    <s v="07"/>
    <s v="2024"/>
    <s v="11"/>
    <s v="-"/>
    <s v=""/>
  </r>
  <r>
    <s v="TKT284678"/>
    <x v="28"/>
    <s v="18-06-2021 19:20:14"/>
    <s v="Billing"/>
    <s v="Payment Failure"/>
    <s v="CUST14134"/>
    <s v="Resolved"/>
    <s v="26-05-2021"/>
    <d v="1899-12-30T19:20:14"/>
    <s v="18-06-2021"/>
    <d v="1899-12-30T19:20:14"/>
    <s v="-"/>
    <s v="26-05-2021"/>
    <s v="26-05-2021"/>
    <s v="05"/>
    <s v="2021"/>
    <s v="19"/>
    <s v="18-06-2021"/>
    <s v="06"/>
  </r>
  <r>
    <s v="TKT848888"/>
    <x v="20"/>
    <s v="29-09-2022 05:02:09"/>
    <s v="Billing"/>
    <s v="Payment Failure"/>
    <s v="CUST99801"/>
    <s v="Resolved"/>
    <s v="19-09-2022"/>
    <d v="1899-12-30T05:02:09"/>
    <s v="29-09-2022"/>
    <d v="1899-12-30T05:02:09"/>
    <s v="-"/>
    <s v="19-09-2022"/>
    <s v="19-09-2022"/>
    <s v="09"/>
    <s v="2022"/>
    <s v="05"/>
    <s v="29-09-2022"/>
    <s v="09"/>
  </r>
  <r>
    <s v="TKT344978"/>
    <x v="17"/>
    <d v="2021-07-09T00:23:00"/>
    <s v="Service"/>
    <s v="Slow Service"/>
    <s v="CUST95114"/>
    <s v="Resolved"/>
    <s v="27-08-2021"/>
    <d v="1899-12-30T00:23:28"/>
    <d v="2021-07-09T00:00:00"/>
    <d v="1899-12-30T00:23:00"/>
    <s v="-"/>
    <s v="27-08-2021"/>
    <s v="27-08-2021"/>
    <s v="08"/>
    <s v="2021"/>
    <s v="00"/>
    <s v="09-07-2021"/>
    <s v="07"/>
  </r>
  <r>
    <s v="TKT985593"/>
    <x v="6"/>
    <s v="-"/>
    <s v="Service"/>
    <s v="Service Outage"/>
    <s v="CUST84316"/>
    <s v="In Progress"/>
    <s v="18-02-2022"/>
    <d v="1899-12-30T14:10:04"/>
    <s v="-"/>
    <s v="-"/>
    <s v="-"/>
    <s v="18-02-2022"/>
    <s v="18-02-2022"/>
    <s v="02"/>
    <s v="2022"/>
    <s v="14"/>
    <s v="-"/>
    <s v=""/>
  </r>
  <r>
    <s v="TKT938865"/>
    <x v="5"/>
    <s v="-"/>
    <s v="Technical"/>
    <s v="Hardware Issue"/>
    <s v="CUST80780"/>
    <s v="Open"/>
    <d v="2024-08-02T00:00:00"/>
    <d v="1899-12-30T04:35:00"/>
    <s v="-"/>
    <s v="-"/>
    <s v="-"/>
    <s v="Aug"/>
    <s v="02-08-2024"/>
    <s v="08"/>
    <s v="2024"/>
    <s v="04"/>
    <s v="-"/>
    <s v=""/>
  </r>
  <r>
    <s v="TKT492695"/>
    <x v="16"/>
    <s v="-"/>
    <s v="Account"/>
    <s v="Login Issue"/>
    <s v="CUST79964"/>
    <s v="Open"/>
    <s v="22-06-2021"/>
    <d v="1899-12-30T03:06:49"/>
    <s v="-"/>
    <s v="-"/>
    <s v="-"/>
    <s v="22-06-2021"/>
    <s v="22-06-2021"/>
    <s v="06"/>
    <s v="2021"/>
    <s v="03"/>
    <s v="-"/>
    <s v=""/>
  </r>
  <r>
    <s v="TKT259901"/>
    <x v="6"/>
    <s v="-"/>
    <s v="Service"/>
    <s v="Service Outage"/>
    <s v="CUST38131"/>
    <s v="Open"/>
    <s v="25-10-2024"/>
    <d v="1899-12-30T17:49:52"/>
    <s v="-"/>
    <s v="-"/>
    <s v="-"/>
    <s v="25-10-2024"/>
    <s v="25-10-2024"/>
    <s v="10"/>
    <s v="2024"/>
    <s v="17"/>
    <s v="-"/>
    <s v=""/>
  </r>
  <r>
    <s v="TKT704343"/>
    <x v="29"/>
    <s v="24-01-2025 23:29:18"/>
    <s v="Service"/>
    <s v="Service Upgrade"/>
    <s v="CUST10569"/>
    <s v="Resolved"/>
    <s v="29-12-2024"/>
    <d v="1899-12-30T23:29:18"/>
    <s v="24-01-2025"/>
    <d v="1899-12-30T23:29:18"/>
    <s v="-"/>
    <s v="29-12-2024"/>
    <s v="29-12-2024"/>
    <s v="12"/>
    <s v="2024"/>
    <s v="23"/>
    <s v="24-01-2025"/>
    <s v="01"/>
  </r>
  <r>
    <s v="TKT134275"/>
    <x v="30"/>
    <s v="-"/>
    <s v="Billing"/>
    <s v="Overcharge"/>
    <s v="CUST63458"/>
    <s v="Open"/>
    <s v="25-08-2024"/>
    <d v="1899-12-30T02:02:40"/>
    <s v="-"/>
    <s v="-"/>
    <s v="-"/>
    <s v="25-08-2024"/>
    <s v="25-08-2024"/>
    <s v="08"/>
    <s v="2024"/>
    <s v="02"/>
    <s v="-"/>
    <s v=""/>
  </r>
  <r>
    <s v="TKT528538"/>
    <x v="5"/>
    <d v="2021-12-04T18:49:00"/>
    <s v="Technical"/>
    <s v="Hardware Issue"/>
    <s v="CUST46353"/>
    <s v="Resolved"/>
    <s v="22-03-2021"/>
    <d v="1899-12-30T18:49:04"/>
    <d v="2021-12-04T00:00:00"/>
    <d v="1899-12-30T18:49:00"/>
    <s v="-"/>
    <s v="22-03-2021"/>
    <s v="22-03-2021"/>
    <s v="03"/>
    <s v="2021"/>
    <s v="18"/>
    <s v="04-12-2021"/>
    <s v="12"/>
  </r>
  <r>
    <s v="TKT259121"/>
    <x v="31"/>
    <s v="26-09-2021 08:47:42"/>
    <s v="Billing"/>
    <s v="Refund Request"/>
    <s v="CUST46774"/>
    <s v="Resolved"/>
    <s v="20-09-2021"/>
    <d v="1899-12-30T08:47:42"/>
    <s v="26-09-2021"/>
    <d v="1899-12-30T08:47:42"/>
    <s v="-"/>
    <s v="20-09-2021"/>
    <s v="20-09-2021"/>
    <s v="09"/>
    <s v="2021"/>
    <s v="08"/>
    <s v="26-09-2021"/>
    <s v="09"/>
  </r>
  <r>
    <s v="TKT872103"/>
    <x v="26"/>
    <s v="30-01-2022 12:19:44"/>
    <s v="Technical"/>
    <s v="Software Bug"/>
    <s v="CUST63790"/>
    <s v="Resolved"/>
    <d v="2022-03-01T00:00:00"/>
    <d v="1899-12-30T12:19:00"/>
    <s v="30-01-2022"/>
    <d v="1899-12-30T12:19:44"/>
    <s v="-"/>
    <s v="Mar"/>
    <s v="01-03-2022"/>
    <s v="03"/>
    <s v="2022"/>
    <s v="12"/>
    <s v="30-01-2022"/>
    <s v="01"/>
  </r>
  <r>
    <s v="TKT800660"/>
    <x v="17"/>
    <s v="30-08-2023 07:55:48"/>
    <s v="Service"/>
    <s v="Slow Service"/>
    <s v="CUST67911"/>
    <s v="Resolved"/>
    <s v="19-08-2023"/>
    <d v="1899-12-30T07:55:48"/>
    <s v="30-08-2023"/>
    <d v="1899-12-30T07:55:48"/>
    <s v="-"/>
    <s v="19-08-2023"/>
    <s v="19-08-2023"/>
    <s v="08"/>
    <s v="2023"/>
    <s v="07"/>
    <s v="30-08-2023"/>
    <s v="08"/>
  </r>
  <r>
    <s v="TKT989853"/>
    <x v="29"/>
    <d v="2023-04-11T05:32:00"/>
    <s v="Service"/>
    <s v="Service Upgrade"/>
    <s v="CUST73954"/>
    <s v="Resolved"/>
    <d v="2023-07-10T00:00:00"/>
    <d v="1899-12-30T05:32:00"/>
    <d v="2023-04-11T00:00:00"/>
    <d v="1899-12-30T05:32:00"/>
    <s v="-"/>
    <s v="Jul"/>
    <s v="10-07-2023"/>
    <s v="07"/>
    <s v="2023"/>
    <s v="05"/>
    <s v="11-04-2023"/>
    <s v="04"/>
  </r>
  <r>
    <s v="TKT859267"/>
    <x v="0"/>
    <s v="19-10-2022 02:34:21"/>
    <s v="Service"/>
    <s v="Service Outage"/>
    <s v="CUST74120"/>
    <s v="Resolved"/>
    <s v="16-10-2022"/>
    <d v="1899-12-30T02:34:21"/>
    <s v="19-10-2022"/>
    <d v="1899-12-30T02:34:21"/>
    <s v="-"/>
    <s v="16-10-2022"/>
    <s v="16-10-2022"/>
    <s v="10"/>
    <s v="2022"/>
    <s v="02"/>
    <s v="19-10-2022"/>
    <s v="10"/>
  </r>
  <r>
    <s v="TKT976393"/>
    <x v="24"/>
    <s v="-"/>
    <s v="Service"/>
    <s v="Service Outage"/>
    <s v="CUST46065"/>
    <s v="In Progress"/>
    <s v="17-08-2022"/>
    <d v="1899-12-30T16:09:12"/>
    <s v="-"/>
    <s v="-"/>
    <s v="-"/>
    <s v="17-08-2022"/>
    <s v="17-08-2022"/>
    <s v="08"/>
    <s v="2022"/>
    <s v="16"/>
    <s v="-"/>
    <s v=""/>
  </r>
  <r>
    <s v="TKT818319"/>
    <x v="29"/>
    <s v="-"/>
    <s v="Service"/>
    <s v="Service Upgrade"/>
    <s v="CUST50500"/>
    <s v="Open"/>
    <s v="29-03-2024"/>
    <d v="1899-12-30T15:01:46"/>
    <s v="-"/>
    <s v="-"/>
    <s v="-"/>
    <s v="29-03-2024"/>
    <s v="29-03-2024"/>
    <s v="03"/>
    <s v="2024"/>
    <s v="15"/>
    <s v="-"/>
    <s v=""/>
  </r>
  <r>
    <s v="TKT778011"/>
    <x v="32"/>
    <s v="13-12-2021 04:17:01"/>
    <s v="Technical"/>
    <s v="Software Bug"/>
    <s v="CUST68381"/>
    <s v="Resolved"/>
    <s v="22-11-2021"/>
    <d v="1899-12-30T04:17:01"/>
    <s v="13-12-2021"/>
    <d v="1899-12-30T04:17:01"/>
    <s v="-"/>
    <s v="22-11-2021"/>
    <s v="22-11-2021"/>
    <s v="11"/>
    <s v="2021"/>
    <s v="04"/>
    <s v="13-12-2021"/>
    <s v="12"/>
  </r>
  <r>
    <s v="TKT402628"/>
    <x v="18"/>
    <s v="-"/>
    <s v="Account"/>
    <s v="Password Reset"/>
    <s v="CUST27964"/>
    <s v="In Progress"/>
    <d v="2020-03-10T00:00:00"/>
    <d v="1899-12-30T16:50:00"/>
    <s v="-"/>
    <s v="-"/>
    <s v="-"/>
    <s v="Mar"/>
    <s v="10-03-2020"/>
    <s v="03"/>
    <s v="2020"/>
    <s v="16"/>
    <s v="-"/>
    <s v=""/>
  </r>
  <r>
    <s v="TKT813416"/>
    <x v="25"/>
    <s v="-"/>
    <s v="Service"/>
    <s v="Slow Service"/>
    <s v="CUST34855"/>
    <s v="In Progress"/>
    <d v="2020-04-08T00:00:00"/>
    <d v="1899-12-30T02:19:00"/>
    <s v="-"/>
    <s v="-"/>
    <s v="-"/>
    <s v="Apr"/>
    <s v="08-04-2020"/>
    <s v="04"/>
    <s v="2020"/>
    <s v="02"/>
    <s v="-"/>
    <s v=""/>
  </r>
  <r>
    <s v="TKT779898"/>
    <x v="33"/>
    <s v="-"/>
    <s v="Technical"/>
    <s v="Network Problem"/>
    <s v="CUST45082"/>
    <s v="Open"/>
    <s v="29-01-2020"/>
    <d v="1899-12-30T06:36:32"/>
    <s v="-"/>
    <s v="-"/>
    <s v="-"/>
    <s v="29-01-2020"/>
    <s v="29-01-2020"/>
    <s v="01"/>
    <s v="2020"/>
    <s v="06"/>
    <s v="-"/>
    <s v=""/>
  </r>
  <r>
    <s v="TKT386232"/>
    <x v="33"/>
    <s v="-"/>
    <s v="Technical"/>
    <s v="Network Problem"/>
    <s v="CUST75529"/>
    <s v="In Progress"/>
    <s v="13-02-2020"/>
    <d v="1899-12-30T20:26:01"/>
    <s v="-"/>
    <s v="-"/>
    <s v="-"/>
    <s v="13-02-2020"/>
    <s v="13-02-2020"/>
    <s v="02"/>
    <s v="2020"/>
    <s v="20"/>
    <s v="-"/>
    <s v=""/>
  </r>
  <r>
    <s v="TKT466794"/>
    <x v="11"/>
    <s v="19-08-2024 15:36:38"/>
    <s v="Billing"/>
    <s v="Overcharge"/>
    <s v="CUST25478"/>
    <s v="Resolved"/>
    <d v="2024-04-08T00:00:00"/>
    <d v="1899-12-30T15:36:00"/>
    <s v="19-08-2024"/>
    <d v="1899-12-30T15:36:38"/>
    <s v="-"/>
    <s v="Apr"/>
    <s v="08-04-2024"/>
    <s v="04"/>
    <s v="2024"/>
    <s v="15"/>
    <s v="19-08-2024"/>
    <s v="08"/>
  </r>
  <r>
    <s v="TKT813022"/>
    <x v="17"/>
    <s v="-"/>
    <s v="Service"/>
    <s v="Slow Service"/>
    <s v="CUST69585"/>
    <s v="Open"/>
    <d v="2024-10-01T00:00:00"/>
    <d v="1899-12-30T06:39:00"/>
    <s v="-"/>
    <s v="-"/>
    <s v="-"/>
    <s v="Oct"/>
    <s v="01-10-2024"/>
    <s v="10"/>
    <s v="2024"/>
    <s v="06"/>
    <s v="-"/>
    <s v=""/>
  </r>
  <r>
    <s v="TKT392870"/>
    <x v="34"/>
    <s v="-"/>
    <s v="Technical"/>
    <s v="Hardware Issue"/>
    <s v="CUST55378"/>
    <s v="In Progress"/>
    <s v="28-09-2021"/>
    <d v="1899-12-30T19:44:32"/>
    <s v="-"/>
    <s v="-"/>
    <s v="-"/>
    <s v="28-09-2021"/>
    <s v="28-09-2021"/>
    <s v="09"/>
    <s v="2021"/>
    <s v="19"/>
    <s v="-"/>
    <s v=""/>
  </r>
  <r>
    <s v="TKT199250"/>
    <x v="11"/>
    <s v="-"/>
    <s v="Billing"/>
    <s v="Overcharge"/>
    <s v="CUST44107"/>
    <s v="Open"/>
    <d v="2021-03-06T00:00:00"/>
    <d v="1899-12-30T17:12:00"/>
    <s v="-"/>
    <s v="-"/>
    <s v="-"/>
    <s v="Mar"/>
    <s v="06-03-2021"/>
    <s v="03"/>
    <s v="2021"/>
    <s v="17"/>
    <s v="-"/>
    <s v=""/>
  </r>
  <r>
    <s v="TKT982107"/>
    <x v="34"/>
    <s v="-"/>
    <s v="Technical"/>
    <s v="Hardware Issue"/>
    <s v="CUST96697"/>
    <s v="Open"/>
    <s v="22-06-2022"/>
    <d v="1899-12-30T09:12:37"/>
    <s v="-"/>
    <s v="-"/>
    <s v="-"/>
    <s v="22-06-2022"/>
    <s v="22-06-2022"/>
    <s v="06"/>
    <s v="2022"/>
    <s v="09"/>
    <s v="-"/>
    <s v=""/>
  </r>
  <r>
    <s v="TKT546857"/>
    <x v="19"/>
    <s v="-"/>
    <s v="Billing"/>
    <s v="Payment Failure"/>
    <s v="CUST60484"/>
    <s v="Open"/>
    <d v="2022-08-06T00:00:00"/>
    <d v="1899-12-30T20:51:00"/>
    <s v="-"/>
    <s v="-"/>
    <s v="-"/>
    <s v="Aug"/>
    <s v="06-08-2022"/>
    <s v="08"/>
    <s v="2022"/>
    <s v="20"/>
    <s v="-"/>
    <s v=""/>
  </r>
  <r>
    <s v="TKT459455"/>
    <x v="30"/>
    <s v="-"/>
    <s v="Billing"/>
    <s v="Overcharge"/>
    <s v="CUST27484"/>
    <s v="Open"/>
    <s v="22-03-2022"/>
    <d v="1899-12-30T14:30:20"/>
    <s v="-"/>
    <s v="-"/>
    <s v="-"/>
    <s v="22-03-2022"/>
    <s v="22-03-2022"/>
    <s v="03"/>
    <s v="2022"/>
    <s v="14"/>
    <s v="-"/>
    <s v=""/>
  </r>
  <r>
    <s v="TKT910099"/>
    <x v="3"/>
    <s v="13-03-2022 23:47:01"/>
    <s v="Account"/>
    <s v="Account Suspension"/>
    <s v="CUST31103"/>
    <s v="Resolved"/>
    <d v="2022-07-03T00:00:00"/>
    <d v="1899-12-30T23:47:00"/>
    <s v="13-03-2022"/>
    <d v="1899-12-30T23:47:01"/>
    <s v="-"/>
    <s v="Jul"/>
    <s v="03-07-2022"/>
    <s v="07"/>
    <s v="2022"/>
    <s v="23"/>
    <s v="13-03-2022"/>
    <s v="03"/>
  </r>
  <r>
    <s v="TKT516654"/>
    <x v="1"/>
    <s v="-"/>
    <s v="Billing"/>
    <s v="Refund Request"/>
    <s v="CUST32329"/>
    <s v="Open"/>
    <s v="14-06-2021"/>
    <d v="1899-12-30T23:14:46"/>
    <s v="-"/>
    <s v="-"/>
    <s v="-"/>
    <s v="14-06-2021"/>
    <s v="14-06-2021"/>
    <s v="06"/>
    <s v="2021"/>
    <s v="23"/>
    <s v="-"/>
    <s v=""/>
  </r>
  <r>
    <s v="TKT738148"/>
    <x v="11"/>
    <d v="2022-12-09T14:38:00"/>
    <s v="Billing"/>
    <s v="Overcharge"/>
    <s v="CUST55294"/>
    <s v="Resolved"/>
    <d v="2022-09-09T00:00:00"/>
    <d v="1899-12-30T14:38:00"/>
    <d v="2022-12-09T00:00:00"/>
    <d v="1899-12-30T14:38:00"/>
    <s v="-"/>
    <s v="Sep"/>
    <s v="09-09-2022"/>
    <s v="09"/>
    <s v="2022"/>
    <s v="14"/>
    <s v="09-12-2022"/>
    <s v="12"/>
  </r>
  <r>
    <s v="TKT164159"/>
    <x v="5"/>
    <d v="2023-12-06T12:46:00"/>
    <s v="Technical"/>
    <s v="Hardware Issue"/>
    <s v="CUST79306"/>
    <s v="Resolved"/>
    <d v="2023-04-06T00:00:00"/>
    <d v="1899-12-30T12:46:00"/>
    <d v="2023-12-06T00:00:00"/>
    <d v="1899-12-30T12:46:00"/>
    <s v="-"/>
    <s v="Apr"/>
    <s v="06-04-2023"/>
    <s v="04"/>
    <s v="2023"/>
    <s v="12"/>
    <s v="06-12-2023"/>
    <s v="12"/>
  </r>
  <r>
    <s v="TKT950463"/>
    <x v="27"/>
    <d v="2024-09-08T14:04:00"/>
    <s v="Account"/>
    <s v="Login Issue"/>
    <s v="CUST59366"/>
    <s v="Resolved"/>
    <d v="2024-11-07T00:00:00"/>
    <d v="1899-12-30T14:04:00"/>
    <d v="2024-09-08T00:00:00"/>
    <d v="1899-12-30T14:04:00"/>
    <s v="-"/>
    <s v="Nov"/>
    <s v="07-11-2024"/>
    <s v="11"/>
    <s v="2024"/>
    <s v="14"/>
    <s v="08-09-2024"/>
    <s v="09"/>
  </r>
  <r>
    <s v="TKT281586"/>
    <x v="18"/>
    <s v="-"/>
    <s v="Account"/>
    <s v="Password Reset"/>
    <s v="CUST15425"/>
    <s v="Open"/>
    <s v="28-04-2021"/>
    <d v="1899-12-30T15:46:53"/>
    <s v="-"/>
    <s v="-"/>
    <s v="-"/>
    <s v="28-04-2021"/>
    <s v="28-04-2021"/>
    <s v="04"/>
    <s v="2021"/>
    <s v="15"/>
    <s v="-"/>
    <s v=""/>
  </r>
  <r>
    <s v="TKT756965"/>
    <x v="13"/>
    <s v="14-01-2020 21:18:10"/>
    <s v="Account"/>
    <s v="Account Suspension"/>
    <s v="CUST84594"/>
    <s v="Resolved"/>
    <d v="2020-07-01T00:00:00"/>
    <d v="1899-12-30T21:18:00"/>
    <s v="14-01-2020"/>
    <d v="1899-12-30T21:18:10"/>
    <s v="-"/>
    <s v="Jul"/>
    <s v="01-07-2020"/>
    <s v="07"/>
    <s v="2020"/>
    <s v="21"/>
    <s v="14-01-2020"/>
    <s v="01"/>
  </r>
  <r>
    <s v="TKT293872"/>
    <x v="23"/>
    <s v="-"/>
    <s v="Service"/>
    <s v="Service Upgrade"/>
    <s v="CUST43251"/>
    <s v="In Progress"/>
    <s v="27-01-2022"/>
    <d v="1899-12-30T07:11:45"/>
    <s v="-"/>
    <s v="-"/>
    <s v="-"/>
    <s v="27-01-2022"/>
    <s v="27-01-2022"/>
    <s v="01"/>
    <s v="2022"/>
    <s v="07"/>
    <s v="-"/>
    <s v=""/>
  </r>
  <r>
    <s v="TKT987087"/>
    <x v="7"/>
    <s v="-"/>
    <s v="Technical"/>
    <s v="Software Bug"/>
    <s v="CUST80142"/>
    <s v="Open"/>
    <d v="2020-08-03T00:00:00"/>
    <d v="1899-12-30T20:03:00"/>
    <s v="-"/>
    <s v="-"/>
    <s v="-"/>
    <s v="Aug"/>
    <s v="03-08-2020"/>
    <s v="08"/>
    <s v="2020"/>
    <s v="20"/>
    <s v="-"/>
    <s v=""/>
  </r>
  <r>
    <s v="TKT432196"/>
    <x v="20"/>
    <s v="21-04-2022 00:00:05"/>
    <s v="Billing"/>
    <s v="Payment Failure"/>
    <s v="CUST76047"/>
    <s v="Resolved"/>
    <s v="15-04-2022"/>
    <d v="1899-12-30T00:00:05"/>
    <s v="21-04-2022"/>
    <d v="1899-12-30T00:00:05"/>
    <s v="-"/>
    <s v="15-04-2022"/>
    <s v="15-04-2022"/>
    <s v="04"/>
    <s v="2022"/>
    <s v="00"/>
    <s v="21-04-2022"/>
    <s v="04"/>
  </r>
  <r>
    <s v="TKT942560"/>
    <x v="10"/>
    <s v="-"/>
    <s v="Account"/>
    <s v="Password Reset"/>
    <s v="CUST94948"/>
    <s v="In Progress"/>
    <d v="2024-03-09T00:00:00"/>
    <d v="1899-12-30T14:45:00"/>
    <s v="-"/>
    <s v="-"/>
    <s v="-"/>
    <s v="Mar"/>
    <s v="09-03-2024"/>
    <s v="03"/>
    <s v="2024"/>
    <s v="14"/>
    <s v="-"/>
    <s v=""/>
  </r>
  <r>
    <s v="TKT608660"/>
    <x v="7"/>
    <s v="-"/>
    <s v="Technical"/>
    <s v="Software Bug"/>
    <s v="CUST38851"/>
    <s v="Open"/>
    <s v="28-08-2023"/>
    <d v="1899-12-30T15:19:30"/>
    <s v="-"/>
    <s v="-"/>
    <s v="-"/>
    <s v="28-08-2023"/>
    <s v="28-08-2023"/>
    <s v="08"/>
    <s v="2023"/>
    <s v="15"/>
    <s v="-"/>
    <s v=""/>
  </r>
  <r>
    <s v="TKT690368"/>
    <x v="21"/>
    <s v="-"/>
    <s v="Technical"/>
    <s v="Network Problem"/>
    <s v="CUST23155"/>
    <s v="In Progress"/>
    <s v="15-12-2020"/>
    <d v="1899-12-30T03:45:15"/>
    <s v="-"/>
    <s v="-"/>
    <s v="-"/>
    <s v="15-12-2020"/>
    <s v="15-12-2020"/>
    <s v="12"/>
    <s v="2020"/>
    <s v="03"/>
    <s v="-"/>
    <s v=""/>
  </r>
  <r>
    <s v="TKT386616"/>
    <x v="3"/>
    <s v="-"/>
    <s v="Account"/>
    <s v="Account Suspension"/>
    <s v="CUST78581"/>
    <s v="In Progress"/>
    <d v="2021-01-05T00:00:00"/>
    <d v="1899-12-30T05:05:00"/>
    <s v="-"/>
    <s v="-"/>
    <s v="-"/>
    <s v="Jan"/>
    <s v="05-01-2021"/>
    <s v="01"/>
    <s v="2021"/>
    <s v="05"/>
    <s v="-"/>
    <s v=""/>
  </r>
  <r>
    <s v="TKT691639"/>
    <x v="3"/>
    <s v="-"/>
    <s v="Account"/>
    <s v="Account Suspension"/>
    <s v="CUST19335"/>
    <s v="In Progress"/>
    <d v="2022-02-05T00:00:00"/>
    <d v="1899-12-30T00:59:00"/>
    <s v="-"/>
    <s v="-"/>
    <s v="-"/>
    <s v="Feb"/>
    <s v="05-02-2022"/>
    <s v="02"/>
    <s v="2022"/>
    <s v="00"/>
    <s v="-"/>
    <s v=""/>
  </r>
  <r>
    <s v="TKT470003"/>
    <x v="3"/>
    <s v="17-07-2022 09:13:18"/>
    <s v="Account"/>
    <s v="Account Suspension"/>
    <s v="CUST67950"/>
    <s v="Resolved"/>
    <s v="17-06-2022"/>
    <d v="1899-12-30T09:13:18"/>
    <s v="17-07-2022"/>
    <d v="1899-12-30T09:13:18"/>
    <s v="-"/>
    <s v="17-06-2022"/>
    <s v="17-06-2022"/>
    <s v="06"/>
    <s v="2022"/>
    <s v="09"/>
    <s v="17-07-2022"/>
    <s v="07"/>
  </r>
  <r>
    <s v="TKT726105"/>
    <x v="15"/>
    <s v="-"/>
    <s v="Account"/>
    <s v="Account Suspension"/>
    <s v="CUST23930"/>
    <s v="Open"/>
    <s v="30-01-2021"/>
    <d v="1899-12-30T04:26:28"/>
    <s v="-"/>
    <s v="-"/>
    <s v="-"/>
    <s v="30-01-2021"/>
    <s v="30-01-2021"/>
    <s v="01"/>
    <s v="2021"/>
    <s v="04"/>
    <s v="-"/>
    <s v=""/>
  </r>
  <r>
    <s v="TKT639580"/>
    <x v="14"/>
    <s v="-"/>
    <s v="Service"/>
    <s v="Slow Service"/>
    <s v="CUST87531"/>
    <s v="In Progress"/>
    <d v="2020-02-07T00:00:00"/>
    <d v="1899-12-30T05:14:00"/>
    <s v="-"/>
    <s v="-"/>
    <s v="-"/>
    <s v="Feb"/>
    <s v="07-02-2020"/>
    <s v="02"/>
    <s v="2020"/>
    <s v="05"/>
    <s v="-"/>
    <s v=""/>
  </r>
  <r>
    <s v="TKT195616"/>
    <x v="10"/>
    <s v="-"/>
    <s v="Account"/>
    <s v="Password Reset"/>
    <s v="CUST40143"/>
    <s v="In Progress"/>
    <s v="18-01-2020"/>
    <d v="1899-12-30T08:54:01"/>
    <s v="-"/>
    <s v="-"/>
    <s v="-"/>
    <s v="18-01-2020"/>
    <s v="18-01-2020"/>
    <s v="01"/>
    <s v="2020"/>
    <s v="08"/>
    <s v="-"/>
    <s v=""/>
  </r>
  <r>
    <s v="TKT126947"/>
    <x v="10"/>
    <s v="19-03-2024 14:17:23"/>
    <s v="Account"/>
    <s v="Password Reset"/>
    <s v="CUST32004"/>
    <s v="Resolved"/>
    <s v="18-03-2024"/>
    <d v="1899-12-30T14:17:23"/>
    <s v="19-03-2024"/>
    <d v="1899-12-30T14:17:23"/>
    <s v="-"/>
    <s v="18-03-2024"/>
    <s v="18-03-2024"/>
    <s v="03"/>
    <s v="2024"/>
    <s v="14"/>
    <s v="19-03-2024"/>
    <s v="03"/>
  </r>
  <r>
    <s v="TKT745397"/>
    <x v="8"/>
    <s v="-"/>
    <s v="Technical"/>
    <s v="Network Problem"/>
    <s v="CUST74443"/>
    <s v="Open"/>
    <d v="2023-11-07T00:00:00"/>
    <d v="1899-12-30T07:21:00"/>
    <s v="-"/>
    <s v="-"/>
    <s v="-"/>
    <s v="Nov"/>
    <s v="07-11-2023"/>
    <s v="11"/>
    <s v="2023"/>
    <s v="07"/>
    <s v="-"/>
    <s v=""/>
  </r>
  <r>
    <s v="TKT174413"/>
    <x v="4"/>
    <s v="-"/>
    <s v="Account"/>
    <s v="Password Reset"/>
    <s v="CUST44172"/>
    <s v="Open"/>
    <s v="28-08-2024"/>
    <d v="1899-12-30T09:15:30"/>
    <s v="-"/>
    <s v="-"/>
    <s v="-"/>
    <s v="28-08-2024"/>
    <s v="28-08-2024"/>
    <s v="08"/>
    <s v="2024"/>
    <s v="09"/>
    <s v="-"/>
    <s v=""/>
  </r>
  <r>
    <s v="TKT228645"/>
    <x v="34"/>
    <s v="-"/>
    <s v="Technical"/>
    <s v="Hardware Issue"/>
    <s v="CUST65469"/>
    <s v="In Progress"/>
    <s v="17-03-2024"/>
    <d v="1899-12-30T22:33:50"/>
    <s v="-"/>
    <s v="-"/>
    <s v="-"/>
    <s v="17-03-2024"/>
    <s v="17-03-2024"/>
    <s v="03"/>
    <s v="2024"/>
    <s v="22"/>
    <s v="-"/>
    <s v=""/>
  </r>
  <r>
    <s v="TKT642655"/>
    <x v="21"/>
    <s v="-"/>
    <s v="Technical"/>
    <s v="Network Problem"/>
    <s v="CUST30503"/>
    <s v="Open"/>
    <d v="2023-07-10T00:00:00"/>
    <d v="1899-12-30T17:50:00"/>
    <s v="-"/>
    <s v="-"/>
    <s v="-"/>
    <s v="Jul"/>
    <s v="10-07-2023"/>
    <s v="07"/>
    <s v="2023"/>
    <s v="17"/>
    <s v="-"/>
    <s v=""/>
  </r>
  <r>
    <s v="TKT828689"/>
    <x v="2"/>
    <s v="-"/>
    <s v="Billing"/>
    <s v="Overcharge"/>
    <s v="CUST48257"/>
    <s v="Open"/>
    <d v="2023-07-02T00:00:00"/>
    <d v="1899-12-30T13:31:00"/>
    <s v="-"/>
    <s v="-"/>
    <s v="-"/>
    <s v="Jul"/>
    <s v="02-07-2023"/>
    <s v="07"/>
    <s v="2023"/>
    <s v="13"/>
    <s v="-"/>
    <s v=""/>
  </r>
  <r>
    <s v="TKT540072"/>
    <x v="5"/>
    <s v="-"/>
    <s v="Technical"/>
    <s v="Hardware Issue"/>
    <s v="CUST74648"/>
    <s v="In Progress"/>
    <d v="2023-12-04T00:00:00"/>
    <d v="1899-12-30T10:47:00"/>
    <s v="-"/>
    <s v="-"/>
    <s v="-"/>
    <s v="Dec"/>
    <s v="04-12-2023"/>
    <s v="12"/>
    <s v="2023"/>
    <s v="10"/>
    <s v="-"/>
    <s v=""/>
  </r>
  <r>
    <s v="TKT923534"/>
    <x v="24"/>
    <s v="-"/>
    <s v="Service"/>
    <s v="Service Outage"/>
    <s v="CUST88263"/>
    <s v="Open"/>
    <d v="2020-09-06T00:00:00"/>
    <d v="1899-12-30T09:15:00"/>
    <s v="-"/>
    <s v="-"/>
    <s v="-"/>
    <s v="Sep"/>
    <s v="06-09-2020"/>
    <s v="09"/>
    <s v="2020"/>
    <s v="09"/>
    <s v="-"/>
    <s v=""/>
  </r>
  <r>
    <s v="TKT840064"/>
    <x v="26"/>
    <d v="2020-03-12T01:33:00"/>
    <s v="Technical"/>
    <s v="Software Bug"/>
    <s v="CUST46303"/>
    <s v="Resolved"/>
    <s v="27-11-2020"/>
    <d v="1899-12-30T01:33:39"/>
    <d v="2020-03-12T00:00:00"/>
    <d v="1899-12-30T01:33:00"/>
    <s v="-"/>
    <s v="27-11-2020"/>
    <s v="27-11-2020"/>
    <s v="11"/>
    <s v="2020"/>
    <s v="01"/>
    <s v="12-03-2020"/>
    <s v="03"/>
  </r>
  <r>
    <s v="TKT241024"/>
    <x v="32"/>
    <s v="-"/>
    <s v="Technical"/>
    <s v="Software Bug"/>
    <s v="CUST23522"/>
    <s v="Open"/>
    <s v="17-02-2021"/>
    <d v="1899-12-30T17:12:57"/>
    <s v="-"/>
    <s v="-"/>
    <s v="-"/>
    <s v="17-02-2021"/>
    <s v="17-02-2021"/>
    <s v="02"/>
    <s v="2021"/>
    <s v="17"/>
    <s v="-"/>
    <s v=""/>
  </r>
  <r>
    <s v="TKT907395"/>
    <x v="19"/>
    <s v="-"/>
    <s v="Billing"/>
    <s v="Payment Failure"/>
    <s v="CUST45487"/>
    <s v="Open"/>
    <s v="29-06-2022"/>
    <d v="1899-12-30T22:53:53"/>
    <s v="-"/>
    <s v="-"/>
    <s v="-"/>
    <s v="29-06-2022"/>
    <s v="29-06-2022"/>
    <s v="06"/>
    <s v="2022"/>
    <s v="22"/>
    <s v="-"/>
    <s v=""/>
  </r>
  <r>
    <s v="TKT125619"/>
    <x v="8"/>
    <s v="31-01-2023 14:13:09"/>
    <s v="Technical"/>
    <s v="Network Problem"/>
    <s v="CUST59411"/>
    <s v="Resolved"/>
    <s v="14-01-2023"/>
    <d v="1899-12-30T14:13:09"/>
    <s v="31-01-2023"/>
    <d v="1899-12-30T14:13:09"/>
    <s v="-"/>
    <s v="14-01-2023"/>
    <s v="14-01-2023"/>
    <s v="01"/>
    <s v="2023"/>
    <s v="14"/>
    <s v="31-01-2023"/>
    <s v="01"/>
  </r>
  <r>
    <s v="TKT769526"/>
    <x v="24"/>
    <s v="-"/>
    <s v="Service"/>
    <s v="Service Outage"/>
    <s v="CUST95545"/>
    <s v="In Progress"/>
    <s v="18-11-2022"/>
    <d v="1899-12-30T12:40:03"/>
    <s v="-"/>
    <s v="-"/>
    <s v="-"/>
    <s v="18-11-2022"/>
    <s v="18-11-2022"/>
    <s v="11"/>
    <s v="2022"/>
    <s v="12"/>
    <s v="-"/>
    <s v=""/>
  </r>
  <r>
    <s v="TKT762902"/>
    <x v="2"/>
    <s v="-"/>
    <s v="Billing"/>
    <s v="Overcharge"/>
    <s v="CUST96713"/>
    <s v="Open"/>
    <s v="31-07-2023"/>
    <d v="1899-12-30T03:21:37"/>
    <s v="-"/>
    <s v="-"/>
    <s v="-"/>
    <s v="31-07-2023"/>
    <s v="31-07-2023"/>
    <s v="07"/>
    <s v="2023"/>
    <s v="03"/>
    <s v="-"/>
    <s v=""/>
  </r>
  <r>
    <s v="TKT644473"/>
    <x v="35"/>
    <s v="-"/>
    <s v="Service"/>
    <s v="Service Upgrade"/>
    <s v="CUST35661"/>
    <s v="Open"/>
    <s v="19-02-2022"/>
    <d v="1899-12-30T09:15:31"/>
    <s v="-"/>
    <s v="-"/>
    <s v="-"/>
    <s v="19-02-2022"/>
    <s v="19-02-2022"/>
    <s v="02"/>
    <s v="2022"/>
    <s v="09"/>
    <s v="-"/>
    <s v=""/>
  </r>
  <r>
    <s v="TKT509724"/>
    <x v="15"/>
    <s v="26-01-2025 02:05:46"/>
    <s v="Account"/>
    <s v="Account Suspension"/>
    <s v="CUST95166"/>
    <s v="Resolved"/>
    <s v="31-12-2024"/>
    <d v="1899-12-30T02:05:46"/>
    <s v="26-01-2025"/>
    <d v="1899-12-30T02:05:46"/>
    <s v="-"/>
    <s v="31-12-2024"/>
    <s v="31-12-2024"/>
    <s v="12"/>
    <s v="2024"/>
    <s v="02"/>
    <s v="26-01-2025"/>
    <s v="01"/>
  </r>
  <r>
    <s v="TKT281182"/>
    <x v="20"/>
    <d v="2024-05-05T09:24:00"/>
    <s v="Billing"/>
    <s v="Payment Failure"/>
    <s v="CUST38423"/>
    <s v="Resolved"/>
    <s v="26-04-2024"/>
    <d v="1899-12-30T09:24:44"/>
    <d v="2024-05-05T00:00:00"/>
    <d v="1899-12-30T09:24:00"/>
    <s v="-"/>
    <s v="26-04-2024"/>
    <s v="26-04-2024"/>
    <s v="04"/>
    <s v="2024"/>
    <s v="09"/>
    <s v="05-05-2024"/>
    <s v="05"/>
  </r>
  <r>
    <s v="TKT501769"/>
    <x v="6"/>
    <s v="22-08-2021 19:34:30"/>
    <s v="Service"/>
    <s v="Service Outage"/>
    <s v="CUST87269"/>
    <s v="Resolved"/>
    <s v="25-07-2021"/>
    <d v="1899-12-30T19:34:30"/>
    <s v="22-08-2021"/>
    <d v="1899-12-30T19:34:30"/>
    <s v="-"/>
    <s v="25-07-2021"/>
    <s v="25-07-2021"/>
    <s v="07"/>
    <s v="2021"/>
    <s v="19"/>
    <s v="22-08-2021"/>
    <s v="08"/>
  </r>
  <r>
    <s v="TKT517629"/>
    <x v="23"/>
    <s v="-"/>
    <s v="Service"/>
    <s v="Service Upgrade"/>
    <s v="CUST99047"/>
    <s v="In Progress"/>
    <d v="2020-08-05T00:00:00"/>
    <d v="1899-12-30T04:13:00"/>
    <s v="-"/>
    <s v="-"/>
    <s v="-"/>
    <s v="Aug"/>
    <s v="05-08-2020"/>
    <s v="08"/>
    <s v="2020"/>
    <s v="04"/>
    <s v="-"/>
    <s v=""/>
  </r>
  <r>
    <s v="TKT133934"/>
    <x v="32"/>
    <s v="-"/>
    <s v="Technical"/>
    <s v="Software Bug"/>
    <s v="CUST88873"/>
    <s v="In Progress"/>
    <d v="2022-05-06T00:00:00"/>
    <d v="1899-12-30T21:03:00"/>
    <s v="-"/>
    <s v="-"/>
    <s v="-"/>
    <s v="May"/>
    <s v="06-05-2022"/>
    <s v="05"/>
    <s v="2022"/>
    <s v="21"/>
    <s v="-"/>
    <s v=""/>
  </r>
  <r>
    <s v="TKT960642"/>
    <x v="20"/>
    <s v="-"/>
    <s v="Billing"/>
    <s v="Payment Failure"/>
    <s v="CUST30290"/>
    <s v="In Progress"/>
    <s v="30-11-2020"/>
    <d v="1899-12-30T05:07:47"/>
    <s v="-"/>
    <s v="-"/>
    <s v="-"/>
    <s v="30-11-2020"/>
    <s v="30-11-2020"/>
    <s v="11"/>
    <s v="2020"/>
    <s v="05"/>
    <s v="-"/>
    <s v=""/>
  </r>
  <r>
    <s v="TKT399940"/>
    <x v="34"/>
    <s v="-"/>
    <s v="Technical"/>
    <s v="Hardware Issue"/>
    <s v="CUST29747"/>
    <s v="In Progress"/>
    <d v="2020-02-10T00:00:00"/>
    <d v="1899-12-30T00:56:00"/>
    <s v="-"/>
    <s v="-"/>
    <s v="-"/>
    <s v="Feb"/>
    <s v="10-02-2020"/>
    <s v="02"/>
    <s v="2020"/>
    <s v="00"/>
    <s v="-"/>
    <s v=""/>
  </r>
  <r>
    <s v="TKT600191"/>
    <x v="13"/>
    <s v="-"/>
    <s v="Account"/>
    <s v="Account Suspension"/>
    <s v="CUST16361"/>
    <s v="In Progress"/>
    <d v="2021-07-08T00:00:00"/>
    <d v="1899-12-30T00:24:00"/>
    <s v="-"/>
    <s v="-"/>
    <s v="-"/>
    <s v="Jul"/>
    <s v="08-07-2021"/>
    <s v="07"/>
    <s v="2021"/>
    <s v="00"/>
    <s v="-"/>
    <s v=""/>
  </r>
  <r>
    <s v="TKT396296"/>
    <x v="9"/>
    <s v="-"/>
    <s v="Technical"/>
    <s v="Hardware Issue"/>
    <s v="CUST69069"/>
    <s v="Open"/>
    <s v="14-09-2021"/>
    <d v="1899-12-30T08:56:04"/>
    <s v="-"/>
    <s v="-"/>
    <s v="-"/>
    <s v="14-09-2021"/>
    <s v="14-09-2021"/>
    <s v="09"/>
    <s v="2021"/>
    <s v="08"/>
    <s v="-"/>
    <s v=""/>
  </r>
  <r>
    <s v="TKT941902"/>
    <x v="33"/>
    <s v="-"/>
    <s v="Technical"/>
    <s v="Network Problem"/>
    <s v="CUST24687"/>
    <s v="In Progress"/>
    <s v="19-03-2023"/>
    <d v="1899-12-30T21:30:46"/>
    <s v="-"/>
    <s v="-"/>
    <s v="-"/>
    <s v="19-03-2023"/>
    <s v="19-03-2023"/>
    <s v="03"/>
    <s v="2023"/>
    <s v="21"/>
    <s v="-"/>
    <s v=""/>
  </r>
  <r>
    <s v="TKT835377"/>
    <x v="19"/>
    <s v="-"/>
    <s v="Billing"/>
    <s v="Payment Failure"/>
    <s v="CUST38686"/>
    <s v="Open"/>
    <d v="2023-06-08T00:00:00"/>
    <d v="1899-12-30T11:09:00"/>
    <s v="-"/>
    <s v="-"/>
    <s v="-"/>
    <s v="Jun"/>
    <s v="08-06-2023"/>
    <s v="06"/>
    <s v="2023"/>
    <s v="11"/>
    <s v="-"/>
    <s v=""/>
  </r>
  <r>
    <s v="TKT326845"/>
    <x v="21"/>
    <s v="31-08-2021 20:56:07"/>
    <s v="Technical"/>
    <s v="Network Problem"/>
    <s v="CUST67303"/>
    <s v="Resolved"/>
    <s v="23-08-2021"/>
    <d v="1899-12-30T20:56:07"/>
    <s v="31-08-2021"/>
    <d v="1899-12-30T20:56:07"/>
    <s v="-"/>
    <s v="23-08-2021"/>
    <s v="23-08-2021"/>
    <s v="08"/>
    <s v="2021"/>
    <s v="20"/>
    <s v="31-08-2021"/>
    <s v="08"/>
  </r>
  <r>
    <s v="TKT754039"/>
    <x v="0"/>
    <s v="-"/>
    <s v="Service"/>
    <s v="Service Outage"/>
    <s v="CUST96934"/>
    <s v="Open"/>
    <s v="18-03-2023"/>
    <d v="1899-12-30T09:42:47"/>
    <s v="-"/>
    <s v="-"/>
    <s v="-"/>
    <s v="18-03-2023"/>
    <s v="18-03-2023"/>
    <s v="03"/>
    <s v="2023"/>
    <s v="09"/>
    <s v="-"/>
    <s v=""/>
  </r>
  <r>
    <s v="TKT545500"/>
    <x v="9"/>
    <s v="23-10-2024 18:22:16"/>
    <s v="Technical"/>
    <s v="Hardware Issue"/>
    <s v="CUST63625"/>
    <s v="Resolved"/>
    <s v="27-09-2024"/>
    <d v="1899-12-30T18:22:16"/>
    <s v="23-10-2024"/>
    <d v="1899-12-30T18:22:16"/>
    <s v="-"/>
    <s v="27-09-2024"/>
    <s v="27-09-2024"/>
    <s v="09"/>
    <s v="2024"/>
    <s v="18"/>
    <s v="23-10-2024"/>
    <s v="10"/>
  </r>
  <r>
    <s v="TKT576491"/>
    <x v="6"/>
    <s v="-"/>
    <s v="Service"/>
    <s v="Service Outage"/>
    <s v="CUST12877"/>
    <s v="Open"/>
    <s v="15-03-2021"/>
    <d v="1899-12-30T01:53:16"/>
    <s v="-"/>
    <s v="-"/>
    <s v="-"/>
    <s v="15-03-2021"/>
    <s v="15-03-2021"/>
    <s v="03"/>
    <s v="2021"/>
    <s v="01"/>
    <s v="-"/>
    <s v=""/>
  </r>
  <r>
    <s v="TKT363574"/>
    <x v="35"/>
    <s v="-"/>
    <s v="Service"/>
    <s v="Service Upgrade"/>
    <s v="CUST79475"/>
    <s v="Open"/>
    <s v="25-07-2022"/>
    <d v="1899-12-30T04:46:02"/>
    <s v="-"/>
    <s v="-"/>
    <s v="-"/>
    <s v="25-07-2022"/>
    <s v="25-07-2022"/>
    <s v="07"/>
    <s v="2022"/>
    <s v="04"/>
    <s v="-"/>
    <s v=""/>
  </r>
  <r>
    <s v="TKT809349"/>
    <x v="11"/>
    <s v="-"/>
    <s v="Billing"/>
    <s v="Overcharge"/>
    <s v="CUST89160"/>
    <s v="Open"/>
    <s v="14-12-2022"/>
    <d v="1899-12-30T11:12:35"/>
    <s v="-"/>
    <s v="-"/>
    <s v="-"/>
    <s v="14-12-2022"/>
    <s v="14-12-2022"/>
    <s v="12"/>
    <s v="2022"/>
    <s v="11"/>
    <s v="-"/>
    <s v=""/>
  </r>
  <r>
    <s v="TKT456164"/>
    <x v="11"/>
    <s v="18-05-2021 05:32:06"/>
    <s v="Billing"/>
    <s v="Overcharge"/>
    <s v="CUST30438"/>
    <s v="Resolved"/>
    <s v="29-04-2021"/>
    <d v="1899-12-30T05:32:06"/>
    <s v="18-05-2021"/>
    <d v="1899-12-30T05:32:06"/>
    <s v="-"/>
    <s v="29-04-2021"/>
    <s v="29-04-2021"/>
    <s v="04"/>
    <s v="2021"/>
    <s v="05"/>
    <s v="18-05-2021"/>
    <s v="05"/>
  </r>
  <r>
    <s v="TKT864401"/>
    <x v="33"/>
    <s v="15-05-2021 07:20:43"/>
    <s v="Technical"/>
    <s v="Network Problem"/>
    <s v="CUST55722"/>
    <s v="Resolved"/>
    <s v="16-04-2021"/>
    <d v="1899-12-30T07:20:43"/>
    <s v="15-05-2021"/>
    <d v="1899-12-30T07:20:43"/>
    <s v="-"/>
    <s v="16-04-2021"/>
    <s v="16-04-2021"/>
    <s v="04"/>
    <s v="2021"/>
    <s v="07"/>
    <s v="15-05-2021"/>
    <s v="05"/>
  </r>
  <r>
    <s v="TKT492494"/>
    <x v="34"/>
    <s v="-"/>
    <s v="Technical"/>
    <s v="Hardware Issue"/>
    <s v="CUST91044"/>
    <s v="Open"/>
    <s v="21-11-2020"/>
    <d v="1899-12-30T08:53:26"/>
    <s v="-"/>
    <s v="-"/>
    <s v="-"/>
    <s v="21-11-2020"/>
    <s v="21-11-2020"/>
    <s v="11"/>
    <s v="2020"/>
    <s v="08"/>
    <s v="-"/>
    <s v=""/>
  </r>
  <r>
    <s v="TKT368343"/>
    <x v="21"/>
    <s v="19-09-2021 19:59:39"/>
    <s v="Technical"/>
    <s v="Network Problem"/>
    <s v="CUST32199"/>
    <s v="Resolved"/>
    <s v="18-09-2021"/>
    <d v="1899-12-30T19:59:39"/>
    <s v="19-09-2021"/>
    <d v="1899-12-30T19:59:39"/>
    <s v="-"/>
    <s v="18-09-2021"/>
    <s v="18-09-2021"/>
    <s v="09"/>
    <s v="2021"/>
    <s v="19"/>
    <s v="19-09-2021"/>
    <s v="09"/>
  </r>
  <r>
    <s v="TKT253830"/>
    <x v="12"/>
    <s v="22-08-2022 00:07:52"/>
    <s v="Billing"/>
    <s v="Refund Request"/>
    <s v="CUST25520"/>
    <s v="Resolved"/>
    <s v="26-07-2022"/>
    <d v="1899-12-30T00:07:52"/>
    <s v="22-08-2022"/>
    <d v="1899-12-30T00:07:52"/>
    <s v="-"/>
    <s v="26-07-2022"/>
    <s v="26-07-2022"/>
    <s v="07"/>
    <s v="2022"/>
    <s v="00"/>
    <s v="22-08-2022"/>
    <s v="08"/>
  </r>
  <r>
    <s v="TKT737634"/>
    <x v="7"/>
    <d v="2022-03-06T03:33:00"/>
    <s v="Technical"/>
    <s v="Software Bug"/>
    <s v="CUST43954"/>
    <s v="Resolved"/>
    <d v="2022-11-05T00:00:00"/>
    <d v="1899-12-30T03:33:00"/>
    <d v="2022-03-06T00:00:00"/>
    <d v="1899-12-30T03:33:00"/>
    <s v="-"/>
    <s v="Nov"/>
    <s v="05-11-2022"/>
    <s v="11"/>
    <s v="2022"/>
    <s v="03"/>
    <s v="06-03-2022"/>
    <s v="03"/>
  </r>
  <r>
    <s v="TKT174895"/>
    <x v="13"/>
    <s v="21-12-2020 07:03:47"/>
    <s v="Account"/>
    <s v="Account Suspension"/>
    <s v="CUST61189"/>
    <s v="Resolved"/>
    <s v="30-11-2020"/>
    <d v="1899-12-30T07:03:47"/>
    <s v="21-12-2020"/>
    <d v="1899-12-30T07:03:47"/>
    <s v="-"/>
    <s v="30-11-2020"/>
    <s v="30-11-2020"/>
    <s v="11"/>
    <s v="2020"/>
    <s v="07"/>
    <s v="21-12-2020"/>
    <s v="12"/>
  </r>
  <r>
    <s v="TKT232344"/>
    <x v="23"/>
    <s v="-"/>
    <s v="Service"/>
    <s v="Service Upgrade"/>
    <s v="CUST41624"/>
    <s v="Open"/>
    <s v="19-04-2022"/>
    <d v="1899-12-30T20:03:00"/>
    <s v="-"/>
    <s v="-"/>
    <s v="-"/>
    <s v="19-04-2022"/>
    <s v="19-04-2022"/>
    <s v="04"/>
    <s v="2022"/>
    <s v="20"/>
    <s v="-"/>
    <s v=""/>
  </r>
  <r>
    <s v="TKT388946"/>
    <x v="31"/>
    <s v="-"/>
    <s v="Billing"/>
    <s v="Refund Request"/>
    <s v="CUST84817"/>
    <s v="In Progress"/>
    <s v="15-11-2024"/>
    <d v="1899-12-30T10:13:32"/>
    <s v="-"/>
    <s v="-"/>
    <s v="-"/>
    <s v="15-11-2024"/>
    <s v="15-11-2024"/>
    <s v="11"/>
    <s v="2024"/>
    <s v="10"/>
    <s v="-"/>
    <s v=""/>
  </r>
  <r>
    <s v="TKT553552"/>
    <x v="2"/>
    <s v="-"/>
    <s v="Billing"/>
    <s v="Overcharge"/>
    <s v="CUST16770"/>
    <s v="In Progress"/>
    <s v="27-10-2021"/>
    <d v="1899-12-30T11:59:00"/>
    <s v="-"/>
    <s v="-"/>
    <s v="-"/>
    <s v="27-10-2021"/>
    <s v="27-10-2021"/>
    <s v="10"/>
    <s v="2021"/>
    <s v="11"/>
    <s v="-"/>
    <s v=""/>
  </r>
  <r>
    <s v="TKT522487"/>
    <x v="10"/>
    <d v="2022-06-12T23:46:00"/>
    <s v="Account"/>
    <s v="Password Reset"/>
    <s v="CUST46210"/>
    <s v="Resolved"/>
    <d v="2022-12-11T00:00:00"/>
    <d v="1899-12-30T23:46:00"/>
    <d v="2022-06-12T00:00:00"/>
    <d v="1899-12-30T23:46:00"/>
    <s v="-"/>
    <s v="Dec"/>
    <s v="11-12-2022"/>
    <s v="12"/>
    <s v="2022"/>
    <s v="23"/>
    <s v="12-06-2022"/>
    <s v="06"/>
  </r>
  <r>
    <s v="TKT323178"/>
    <x v="0"/>
    <s v="-"/>
    <s v="Service"/>
    <s v="Service Outage"/>
    <s v="CUST82555"/>
    <s v="Open"/>
    <d v="2020-02-08T00:00:00"/>
    <d v="1899-12-30T12:23:00"/>
    <s v="-"/>
    <s v="-"/>
    <s v="-"/>
    <s v="Feb"/>
    <s v="08-02-2020"/>
    <s v="02"/>
    <s v="2020"/>
    <s v="12"/>
    <s v="-"/>
    <s v=""/>
  </r>
  <r>
    <s v="TKT318274"/>
    <x v="19"/>
    <d v="2022-02-02T06:17:00"/>
    <s v="Billing"/>
    <s v="Payment Failure"/>
    <s v="CUST71982"/>
    <s v="Resolved"/>
    <s v="21-01-2022"/>
    <d v="1899-12-30T06:17:57"/>
    <d v="2022-02-02T00:00:00"/>
    <d v="1899-12-30T06:17:00"/>
    <s v="-"/>
    <s v="21-01-2022"/>
    <s v="21-01-2022"/>
    <s v="01"/>
    <s v="2022"/>
    <s v="06"/>
    <s v="02-02-2022"/>
    <s v="02"/>
  </r>
  <r>
    <s v="TKT405586"/>
    <x v="13"/>
    <s v="-"/>
    <s v="Account"/>
    <s v="Account Suspension"/>
    <s v="CUST35432"/>
    <s v="In Progress"/>
    <s v="13-09-2020"/>
    <d v="1899-12-30T23:39:41"/>
    <s v="-"/>
    <s v="-"/>
    <s v="-"/>
    <s v="13-09-2020"/>
    <s v="13-09-2020"/>
    <s v="09"/>
    <s v="2020"/>
    <s v="23"/>
    <s v="-"/>
    <s v=""/>
  </r>
  <r>
    <s v="TKT242029"/>
    <x v="30"/>
    <s v="-"/>
    <s v="Billing"/>
    <s v="Overcharge"/>
    <s v="CUST95958"/>
    <s v="Open"/>
    <s v="20-07-2024"/>
    <d v="1899-12-30T16:55:43"/>
    <s v="-"/>
    <s v="-"/>
    <s v="-"/>
    <s v="20-07-2024"/>
    <s v="20-07-2024"/>
    <s v="07"/>
    <s v="2024"/>
    <s v="16"/>
    <s v="-"/>
    <s v=""/>
  </r>
  <r>
    <s v="TKT119922"/>
    <x v="15"/>
    <s v="-"/>
    <s v="Account"/>
    <s v="Account Suspension"/>
    <s v="CUST25714"/>
    <s v="Open"/>
    <d v="2021-09-06T00:00:00"/>
    <d v="1899-12-30T15:13:00"/>
    <s v="-"/>
    <s v="-"/>
    <s v="-"/>
    <s v="Sep"/>
    <s v="06-09-2021"/>
    <s v="09"/>
    <s v="2021"/>
    <s v="15"/>
    <s v="-"/>
    <s v=""/>
  </r>
  <r>
    <s v="TKT729426"/>
    <x v="16"/>
    <s v="22-06-2021 19:38:47"/>
    <s v="Account"/>
    <s v="Login Issue"/>
    <s v="CUST61499"/>
    <s v="Resolved"/>
    <s v="13-06-2021"/>
    <d v="1899-12-30T19:38:47"/>
    <s v="22-06-2021"/>
    <d v="1899-12-30T19:38:47"/>
    <s v="-"/>
    <s v="13-06-2021"/>
    <s v="13-06-2021"/>
    <s v="06"/>
    <s v="2021"/>
    <s v="19"/>
    <s v="22-06-2021"/>
    <s v="06"/>
  </r>
  <r>
    <s v="TKT285816"/>
    <x v="13"/>
    <s v="-"/>
    <s v="Account"/>
    <s v="Account Suspension"/>
    <s v="CUST86819"/>
    <s v="In Progress"/>
    <d v="2024-02-02T00:00:00"/>
    <d v="1899-12-30T07:18:00"/>
    <s v="-"/>
    <s v="-"/>
    <s v="-"/>
    <s v="Feb"/>
    <s v="02-02-2024"/>
    <s v="02"/>
    <s v="2024"/>
    <s v="07"/>
    <s v="-"/>
    <s v=""/>
  </r>
  <r>
    <s v="TKT424649"/>
    <x v="34"/>
    <s v="18-08-2023 10:35:47"/>
    <s v="Technical"/>
    <s v="Hardware Issue"/>
    <s v="CUST20832"/>
    <s v="Resolved"/>
    <s v="29-07-2023"/>
    <d v="1899-12-30T10:35:47"/>
    <s v="18-08-2023"/>
    <d v="1899-12-30T10:35:47"/>
    <s v="-"/>
    <s v="29-07-2023"/>
    <s v="29-07-2023"/>
    <s v="07"/>
    <s v="2023"/>
    <s v="10"/>
    <s v="18-08-2023"/>
    <s v="08"/>
  </r>
  <r>
    <s v="TKT113265"/>
    <x v="31"/>
    <s v="-"/>
    <s v="Billing"/>
    <s v="Refund Request"/>
    <s v="CUST84316"/>
    <s v="Open"/>
    <s v="15-09-2020"/>
    <d v="1899-12-30T11:49:45"/>
    <s v="-"/>
    <s v="-"/>
    <s v="-"/>
    <s v="15-09-2020"/>
    <s v="15-09-2020"/>
    <s v="09"/>
    <s v="2020"/>
    <s v="11"/>
    <s v="-"/>
    <s v=""/>
  </r>
  <r>
    <s v="TKT979042"/>
    <x v="7"/>
    <d v="2024-09-03T16:47:00"/>
    <s v="Technical"/>
    <s v="Software Bug"/>
    <s v="CUST78069"/>
    <s v="Resolved"/>
    <s v="25-02-2024"/>
    <d v="1899-12-30T16:47:07"/>
    <d v="2024-09-03T00:00:00"/>
    <d v="1899-12-30T16:47:00"/>
    <s v="-"/>
    <s v="25-02-2024"/>
    <s v="25-02-2024"/>
    <s v="02"/>
    <s v="2024"/>
    <s v="16"/>
    <s v="03-09-2024"/>
    <s v="09"/>
  </r>
  <r>
    <s v="TKT462717"/>
    <x v="26"/>
    <s v="-"/>
    <s v="Technical"/>
    <s v="Software Bug"/>
    <s v="CUST93755"/>
    <s v="Open"/>
    <s v="26-07-2022"/>
    <d v="1899-12-30T12:32:16"/>
    <s v="-"/>
    <s v="-"/>
    <s v="-"/>
    <s v="26-07-2022"/>
    <s v="26-07-2022"/>
    <s v="07"/>
    <s v="2022"/>
    <s v="12"/>
    <s v="-"/>
    <s v=""/>
  </r>
  <r>
    <s v="TKT535185"/>
    <x v="26"/>
    <s v="-"/>
    <s v="Technical"/>
    <s v="Software Bug"/>
    <s v="CUST98029"/>
    <s v="In Progress"/>
    <s v="14-04-2022"/>
    <d v="1899-12-30T02:55:55"/>
    <s v="-"/>
    <s v="-"/>
    <s v="-"/>
    <s v="14-04-2022"/>
    <s v="14-04-2022"/>
    <s v="04"/>
    <s v="2022"/>
    <s v="02"/>
    <s v="-"/>
    <s v=""/>
  </r>
  <r>
    <s v="TKT467485"/>
    <x v="20"/>
    <s v="-"/>
    <s v="Billing"/>
    <s v="Payment Failure"/>
    <s v="CUST90111"/>
    <s v="Open"/>
    <s v="25-10-2023"/>
    <d v="1899-12-30T11:58:01"/>
    <s v="-"/>
    <s v="-"/>
    <s v="-"/>
    <s v="25-10-2023"/>
    <s v="25-10-2023"/>
    <s v="10"/>
    <s v="2023"/>
    <s v="11"/>
    <s v="-"/>
    <s v=""/>
  </r>
  <r>
    <s v="TKT123103"/>
    <x v="31"/>
    <s v="-"/>
    <s v="Billing"/>
    <s v="Refund Request"/>
    <s v="CUST17174"/>
    <s v="In Progress"/>
    <s v="25-12-2020"/>
    <d v="1899-12-30T08:14:17"/>
    <s v="-"/>
    <s v="-"/>
    <s v="-"/>
    <s v="25-12-2020"/>
    <s v="25-12-2020"/>
    <s v="12"/>
    <s v="2020"/>
    <s v="08"/>
    <s v="-"/>
    <s v=""/>
  </r>
  <r>
    <s v="TKT765571"/>
    <x v="11"/>
    <s v="-"/>
    <s v="Billing"/>
    <s v="Overcharge"/>
    <s v="CUST31925"/>
    <s v="In Progress"/>
    <s v="24-01-2023"/>
    <d v="1899-12-30T07:38:06"/>
    <s v="-"/>
    <s v="-"/>
    <s v="-"/>
    <s v="24-01-2023"/>
    <s v="24-01-2023"/>
    <s v="01"/>
    <s v="2023"/>
    <s v="07"/>
    <s v="-"/>
    <s v=""/>
  </r>
  <r>
    <s v="TKT707221"/>
    <x v="2"/>
    <s v="-"/>
    <s v="Billing"/>
    <s v="Overcharge"/>
    <s v="CUST93259"/>
    <s v="In Progress"/>
    <d v="2021-06-08T00:00:00"/>
    <d v="1899-12-30T10:00:00"/>
    <s v="-"/>
    <s v="-"/>
    <s v="-"/>
    <s v="Jun"/>
    <s v="08-06-2021"/>
    <s v="06"/>
    <s v="2021"/>
    <s v="10"/>
    <s v="-"/>
    <s v=""/>
  </r>
  <r>
    <s v="TKT861558"/>
    <x v="2"/>
    <s v="-"/>
    <s v="Billing"/>
    <s v="Overcharge"/>
    <s v="CUST91168"/>
    <s v="Open"/>
    <d v="2024-04-02T00:00:00"/>
    <d v="1899-12-30T22:46:00"/>
    <s v="-"/>
    <s v="-"/>
    <s v="-"/>
    <s v="Apr"/>
    <s v="02-04-2024"/>
    <s v="04"/>
    <s v="2024"/>
    <s v="22"/>
    <s v="-"/>
    <s v=""/>
  </r>
  <r>
    <s v="TKT134420"/>
    <x v="29"/>
    <s v="24-01-2022 12:48:40"/>
    <s v="Service"/>
    <s v="Service Upgrade"/>
    <s v="CUST93049"/>
    <s v="Resolved"/>
    <d v="2022-02-01T00:00:00"/>
    <d v="1899-12-30T12:48:00"/>
    <s v="24-01-2022"/>
    <d v="1899-12-30T12:48:40"/>
    <s v="-"/>
    <s v="Feb"/>
    <s v="01-02-2022"/>
    <s v="02"/>
    <s v="2022"/>
    <s v="12"/>
    <s v="24-01-2022"/>
    <s v="01"/>
  </r>
  <r>
    <s v="TKT888339"/>
    <x v="28"/>
    <d v="2022-05-09T12:32:00"/>
    <s v="Billing"/>
    <s v="Payment Failure"/>
    <s v="CUST50248"/>
    <s v="Resolved"/>
    <d v="2022-04-09T00:00:00"/>
    <d v="1899-12-30T12:32:00"/>
    <d v="2022-05-09T00:00:00"/>
    <d v="1899-12-30T12:32:00"/>
    <s v="-"/>
    <s v="Apr"/>
    <s v="09-04-2022"/>
    <s v="04"/>
    <s v="2022"/>
    <s v="12"/>
    <s v="09-05-2022"/>
    <s v="05"/>
  </r>
  <r>
    <s v="TKT639258"/>
    <x v="29"/>
    <d v="2021-10-03T15:31:00"/>
    <s v="Service"/>
    <s v="Service Upgrade"/>
    <s v="CUST18689"/>
    <s v="Resolved"/>
    <s v="24-02-2021"/>
    <d v="1899-12-30T15:31:09"/>
    <d v="2021-10-03T00:00:00"/>
    <d v="1899-12-30T15:31:00"/>
    <s v="-"/>
    <s v="24-02-2021"/>
    <s v="24-02-2021"/>
    <s v="02"/>
    <s v="2021"/>
    <s v="15"/>
    <s v="03-10-2021"/>
    <s v="10"/>
  </r>
  <r>
    <s v="TKT663577"/>
    <x v="21"/>
    <s v="-"/>
    <s v="Technical"/>
    <s v="Network Problem"/>
    <s v="CUST81203"/>
    <s v="In Progress"/>
    <d v="2022-05-01T00:00:00"/>
    <d v="1899-12-30T07:05:00"/>
    <s v="-"/>
    <s v="-"/>
    <s v="-"/>
    <s v="May"/>
    <s v="01-05-2022"/>
    <s v="05"/>
    <s v="2022"/>
    <s v="07"/>
    <s v="-"/>
    <s v=""/>
  </r>
  <r>
    <s v="TKT497219"/>
    <x v="9"/>
    <s v="-"/>
    <s v="Technical"/>
    <s v="Hardware Issue"/>
    <s v="CUST34785"/>
    <s v="Open"/>
    <s v="24-12-2024"/>
    <d v="1899-12-30T09:44:02"/>
    <s v="-"/>
    <s v="-"/>
    <s v="-"/>
    <s v="24-12-2024"/>
    <s v="24-12-2024"/>
    <s v="12"/>
    <s v="2024"/>
    <s v="09"/>
    <s v="-"/>
    <s v=""/>
  </r>
  <r>
    <s v="TKT642624"/>
    <x v="26"/>
    <s v="-"/>
    <s v="Technical"/>
    <s v="Software Bug"/>
    <s v="CUST24505"/>
    <s v="In Progress"/>
    <d v="2023-04-04T00:00:00"/>
    <d v="1899-12-30T20:58:00"/>
    <s v="-"/>
    <s v="-"/>
    <s v="-"/>
    <s v="Apr"/>
    <s v="04-04-2023"/>
    <s v="04"/>
    <s v="2023"/>
    <s v="20"/>
    <s v="-"/>
    <s v=""/>
  </r>
  <r>
    <s v="TKT563031"/>
    <x v="35"/>
    <s v="-"/>
    <s v="Service"/>
    <s v="Service Upgrade"/>
    <s v="CUST88441"/>
    <s v="Open"/>
    <d v="2020-01-02T00:00:00"/>
    <d v="1899-12-30T17:57:00"/>
    <s v="-"/>
    <s v="-"/>
    <s v="-"/>
    <s v="Jan"/>
    <s v="02-01-2020"/>
    <s v="01"/>
    <s v="2020"/>
    <s v="17"/>
    <s v="-"/>
    <s v=""/>
  </r>
  <r>
    <s v="TKT856090"/>
    <x v="25"/>
    <s v="-"/>
    <s v="Service"/>
    <s v="Slow Service"/>
    <s v="CUST46387"/>
    <s v="In Progress"/>
    <s v="28-01-2022"/>
    <d v="1899-12-30T10:36:15"/>
    <s v="-"/>
    <s v="-"/>
    <s v="-"/>
    <s v="28-01-2022"/>
    <s v="28-01-2022"/>
    <s v="01"/>
    <s v="2022"/>
    <s v="10"/>
    <s v="-"/>
    <s v=""/>
  </r>
  <r>
    <s v="TKT463583"/>
    <x v="11"/>
    <s v="22-05-2022 09:36:36"/>
    <s v="Billing"/>
    <s v="Overcharge"/>
    <s v="CUST33882"/>
    <s v="Resolved"/>
    <s v="27-04-2022"/>
    <d v="1899-12-30T09:36:36"/>
    <s v="22-05-2022"/>
    <d v="1899-12-30T09:36:36"/>
    <s v="-"/>
    <s v="27-04-2022"/>
    <s v="27-04-2022"/>
    <s v="04"/>
    <s v="2022"/>
    <s v="09"/>
    <s v="22-05-2022"/>
    <s v="05"/>
  </r>
  <r>
    <s v="TKT748807"/>
    <x v="9"/>
    <s v="-"/>
    <s v="Technical"/>
    <s v="Hardware Issue"/>
    <s v="CUST28086"/>
    <s v="Open"/>
    <d v="2023-09-10T00:00:00"/>
    <d v="1899-12-30T17:28:00"/>
    <s v="-"/>
    <s v="-"/>
    <s v="-"/>
    <s v="Sep"/>
    <s v="10-09-2023"/>
    <s v="09"/>
    <s v="2023"/>
    <s v="17"/>
    <s v="-"/>
    <s v=""/>
  </r>
  <r>
    <s v="TKT867503"/>
    <x v="28"/>
    <s v="-"/>
    <s v="Billing"/>
    <s v="Payment Failure"/>
    <s v="CUST15528"/>
    <s v="In Progress"/>
    <s v="30-12-2022"/>
    <d v="1899-12-30T16:30:12"/>
    <s v="-"/>
    <s v="-"/>
    <s v="-"/>
    <s v="30-12-2022"/>
    <s v="30-12-2022"/>
    <s v="12"/>
    <s v="2022"/>
    <s v="16"/>
    <s v="-"/>
    <s v=""/>
  </r>
  <r>
    <s v="TKT892235"/>
    <x v="26"/>
    <s v="-"/>
    <s v="Technical"/>
    <s v="Software Bug"/>
    <s v="CUST58026"/>
    <s v="In Progress"/>
    <s v="28-05-2023"/>
    <d v="1899-12-30T10:17:33"/>
    <s v="-"/>
    <s v="-"/>
    <s v="-"/>
    <s v="28-05-2023"/>
    <s v="28-05-2023"/>
    <s v="05"/>
    <s v="2023"/>
    <s v="10"/>
    <s v="-"/>
    <s v=""/>
  </r>
  <r>
    <s v="TKT354517"/>
    <x v="30"/>
    <s v="30-10-2023 06:26:26"/>
    <s v="Billing"/>
    <s v="Overcharge"/>
    <s v="CUST39475"/>
    <s v="Resolved"/>
    <s v="24-10-2023"/>
    <d v="1899-12-30T06:26:26"/>
    <s v="30-10-2023"/>
    <d v="1899-12-30T06:26:26"/>
    <s v="-"/>
    <s v="24-10-2023"/>
    <s v="24-10-2023"/>
    <s v="10"/>
    <s v="2023"/>
    <s v="06"/>
    <s v="30-10-2023"/>
    <s v="10"/>
  </r>
  <r>
    <s v="TKT712746"/>
    <x v="31"/>
    <s v="-"/>
    <s v="Billing"/>
    <s v="Refund Request"/>
    <s v="CUST44334"/>
    <s v="In Progress"/>
    <d v="2021-11-03T00:00:00"/>
    <d v="1899-12-30T08:23:00"/>
    <s v="-"/>
    <s v="-"/>
    <s v="-"/>
    <s v="Nov"/>
    <s v="03-11-2021"/>
    <s v="11"/>
    <s v="2021"/>
    <s v="08"/>
    <s v="-"/>
    <s v=""/>
  </r>
  <r>
    <s v="TKT109584"/>
    <x v="31"/>
    <d v="2023-06-02T11:25:00"/>
    <s v="Billing"/>
    <s v="Refund Request"/>
    <s v="CUST43072"/>
    <s v="Resolved"/>
    <s v="24-01-2023"/>
    <d v="1899-12-30T11:25:20"/>
    <d v="2023-06-02T00:00:00"/>
    <d v="1899-12-30T11:25:00"/>
    <s v="-"/>
    <s v="24-01-2023"/>
    <s v="24-01-2023"/>
    <s v="01"/>
    <s v="2023"/>
    <s v="11"/>
    <s v="02-06-2023"/>
    <s v="06"/>
  </r>
  <r>
    <s v="TKT499461"/>
    <x v="1"/>
    <s v="14-11-2024 12:13:57"/>
    <s v="Billing"/>
    <s v="Refund Request"/>
    <s v="CUST40614"/>
    <s v="Resolved"/>
    <d v="2024-02-11T00:00:00"/>
    <d v="1899-12-30T12:13:00"/>
    <s v="14-11-2024"/>
    <d v="1899-12-30T12:13:57"/>
    <s v="-"/>
    <s v="Feb"/>
    <s v="11-02-2024"/>
    <s v="02"/>
    <s v="2024"/>
    <s v="12"/>
    <s v="14-11-2024"/>
    <s v="11"/>
  </r>
  <r>
    <s v="TKT609377"/>
    <x v="1"/>
    <s v="-"/>
    <s v="Billing"/>
    <s v="Refund Request"/>
    <s v="CUST44672"/>
    <s v="Open"/>
    <s v="25-07-2020"/>
    <d v="1899-12-30T01:12:02"/>
    <s v="-"/>
    <s v="-"/>
    <s v="-"/>
    <s v="25-07-2020"/>
    <s v="25-07-2020"/>
    <s v="07"/>
    <s v="2020"/>
    <s v="01"/>
    <s v="-"/>
    <s v=""/>
  </r>
  <r>
    <s v="TKT733359"/>
    <x v="22"/>
    <s v="-"/>
    <s v="Account"/>
    <s v="Login Issue"/>
    <s v="CUST10371"/>
    <s v="Open"/>
    <d v="2024-02-04T00:00:00"/>
    <d v="1899-12-30T09:48:00"/>
    <s v="-"/>
    <s v="-"/>
    <s v="-"/>
    <s v="Feb"/>
    <s v="04-02-2024"/>
    <s v="02"/>
    <s v="2024"/>
    <s v="09"/>
    <s v="-"/>
    <s v=""/>
  </r>
  <r>
    <s v="TKT809539"/>
    <x v="34"/>
    <d v="2024-07-08T10:59:00"/>
    <s v="Technical"/>
    <s v="Hardware Issue"/>
    <s v="CUST97218"/>
    <s v="Resolved"/>
    <s v="21-07-2024"/>
    <d v="1899-12-30T10:59:55"/>
    <d v="2024-07-08T00:00:00"/>
    <d v="1899-12-30T10:59:00"/>
    <s v="-"/>
    <s v="21-07-2024"/>
    <s v="21-07-2024"/>
    <s v="07"/>
    <s v="2024"/>
    <s v="10"/>
    <s v="08-07-2024"/>
    <s v="07"/>
  </r>
  <r>
    <s v="TKT300728"/>
    <x v="17"/>
    <s v="13-03-2021 13:30:42"/>
    <s v="Service"/>
    <s v="Slow Service"/>
    <s v="CUST70613"/>
    <s v="Resolved"/>
    <s v="13-02-2021"/>
    <d v="1899-12-30T13:30:42"/>
    <s v="13-03-2021"/>
    <d v="1899-12-30T13:30:42"/>
    <s v="-"/>
    <s v="13-02-2021"/>
    <s v="13-02-2021"/>
    <s v="02"/>
    <s v="2021"/>
    <s v="13"/>
    <s v="13-03-2021"/>
    <s v="03"/>
  </r>
  <r>
    <s v="TKT733381"/>
    <x v="15"/>
    <s v="28-06-2022 13:33:26"/>
    <s v="Account"/>
    <s v="Account Suspension"/>
    <s v="CUST54562"/>
    <s v="Resolved"/>
    <d v="2022-01-06T00:00:00"/>
    <d v="1899-12-30T13:33:00"/>
    <s v="28-06-2022"/>
    <d v="1899-12-30T13:33:26"/>
    <s v="-"/>
    <s v="Jan"/>
    <s v="06-01-2022"/>
    <s v="01"/>
    <s v="2022"/>
    <s v="13"/>
    <s v="28-06-2022"/>
    <s v="06"/>
  </r>
  <r>
    <s v="TKT885696"/>
    <x v="3"/>
    <s v="17-10-2020 23:41:21"/>
    <s v="Account"/>
    <s v="Account Suspension"/>
    <s v="CUST94698"/>
    <s v="Resolved"/>
    <d v="2020-03-10T00:00:00"/>
    <d v="1899-12-30T23:41:00"/>
    <s v="17-10-2020"/>
    <d v="1899-12-30T23:41:21"/>
    <s v="-"/>
    <s v="Mar"/>
    <s v="10-03-2020"/>
    <s v="03"/>
    <s v="2020"/>
    <s v="23"/>
    <s v="17-10-2020"/>
    <s v="10"/>
  </r>
  <r>
    <s v="TKT181134"/>
    <x v="22"/>
    <s v="-"/>
    <s v="Account"/>
    <s v="Login Issue"/>
    <s v="CUST63641"/>
    <s v="Open"/>
    <d v="2023-01-08T00:00:00"/>
    <d v="1899-12-30T06:11:00"/>
    <s v="-"/>
    <s v="-"/>
    <s v="-"/>
    <s v="Jan"/>
    <s v="08-01-2023"/>
    <s v="01"/>
    <s v="2023"/>
    <s v="06"/>
    <s v="-"/>
    <s v=""/>
  </r>
  <r>
    <s v="TKT473720"/>
    <x v="24"/>
    <s v="-"/>
    <s v="Service"/>
    <s v="Service Outage"/>
    <s v="CUST40397"/>
    <s v="Open"/>
    <s v="18-04-2024"/>
    <d v="1899-12-30T22:53:08"/>
    <s v="-"/>
    <s v="-"/>
    <s v="-"/>
    <s v="18-04-2024"/>
    <s v="18-04-2024"/>
    <s v="04"/>
    <s v="2024"/>
    <s v="22"/>
    <s v="-"/>
    <s v=""/>
  </r>
  <r>
    <s v="TKT378167"/>
    <x v="34"/>
    <s v="-"/>
    <s v="Technical"/>
    <s v="Hardware Issue"/>
    <s v="CUST94419"/>
    <s v="In Progress"/>
    <d v="2020-11-07T00:00:00"/>
    <d v="1899-12-30T07:42:00"/>
    <s v="-"/>
    <s v="-"/>
    <s v="-"/>
    <s v="Nov"/>
    <s v="07-11-2020"/>
    <s v="11"/>
    <s v="2020"/>
    <s v="07"/>
    <s v="-"/>
    <s v=""/>
  </r>
  <r>
    <s v="TKT932627"/>
    <x v="2"/>
    <s v="28-03-2021 23:01:25"/>
    <s v="Billing"/>
    <s v="Overcharge"/>
    <s v="CUST94864"/>
    <s v="Resolved"/>
    <s v="18-03-2021"/>
    <d v="1899-12-30T23:01:25"/>
    <s v="28-03-2021"/>
    <d v="1899-12-30T23:01:25"/>
    <s v="-"/>
    <s v="18-03-2021"/>
    <s v="18-03-2021"/>
    <s v="03"/>
    <s v="2021"/>
    <s v="23"/>
    <s v="28-03-2021"/>
    <s v="03"/>
  </r>
  <r>
    <s v="TKT418928"/>
    <x v="21"/>
    <s v="18-02-2021 20:34:57"/>
    <s v="Technical"/>
    <s v="Network Problem"/>
    <s v="CUST39552"/>
    <s v="Resolved"/>
    <s v="24-01-2021"/>
    <d v="1899-12-30T20:34:57"/>
    <s v="18-02-2021"/>
    <d v="1899-12-30T20:34:57"/>
    <s v="-"/>
    <s v="24-01-2021"/>
    <s v="24-01-2021"/>
    <s v="01"/>
    <s v="2021"/>
    <s v="20"/>
    <s v="18-02-2021"/>
    <s v="02"/>
  </r>
  <r>
    <s v="TKT904231"/>
    <x v="32"/>
    <s v="-"/>
    <s v="Technical"/>
    <s v="Software Bug"/>
    <s v="CUST91607"/>
    <s v="In Progress"/>
    <s v="19-11-2021"/>
    <d v="1899-12-30T09:08:43"/>
    <s v="-"/>
    <s v="-"/>
    <s v="-"/>
    <s v="19-11-2021"/>
    <s v="19-11-2021"/>
    <s v="11"/>
    <s v="2021"/>
    <s v="09"/>
    <s v="-"/>
    <s v=""/>
  </r>
  <r>
    <s v="TKT736395"/>
    <x v="33"/>
    <s v="-"/>
    <s v="Technical"/>
    <s v="Network Problem"/>
    <s v="CUST80808"/>
    <s v="Open"/>
    <s v="17-10-2021"/>
    <d v="1899-12-30T05:12:41"/>
    <s v="-"/>
    <s v="-"/>
    <s v="-"/>
    <s v="17-10-2021"/>
    <s v="17-10-2021"/>
    <s v="10"/>
    <s v="2021"/>
    <s v="05"/>
    <s v="-"/>
    <s v=""/>
  </r>
  <r>
    <s v="TKT726361"/>
    <x v="13"/>
    <s v="-"/>
    <s v="Account"/>
    <s v="Account Suspension"/>
    <s v="CUST42244"/>
    <s v="In Progress"/>
    <s v="29-04-2024"/>
    <d v="1899-12-30T23:10:39"/>
    <s v="-"/>
    <s v="-"/>
    <s v="-"/>
    <s v="29-04-2024"/>
    <s v="29-04-2024"/>
    <s v="04"/>
    <s v="2024"/>
    <s v="23"/>
    <s v="-"/>
    <s v=""/>
  </r>
  <r>
    <s v="TKT138468"/>
    <x v="26"/>
    <s v="-"/>
    <s v="Technical"/>
    <s v="Software Bug"/>
    <s v="CUST54241"/>
    <s v="In Progress"/>
    <s v="21-11-2023"/>
    <d v="1899-12-30T04:22:35"/>
    <s v="-"/>
    <s v="-"/>
    <s v="-"/>
    <s v="21-11-2023"/>
    <s v="21-11-2023"/>
    <s v="11"/>
    <s v="2023"/>
    <s v="04"/>
    <s v="-"/>
    <s v=""/>
  </r>
  <r>
    <s v="TKT261622"/>
    <x v="34"/>
    <s v="-"/>
    <s v="Technical"/>
    <s v="Hardware Issue"/>
    <s v="CUST91922"/>
    <s v="Open"/>
    <s v="19-06-2023"/>
    <d v="1899-12-30T18:06:57"/>
    <s v="-"/>
    <s v="-"/>
    <s v="-"/>
    <s v="19-06-2023"/>
    <s v="19-06-2023"/>
    <s v="06"/>
    <s v="2023"/>
    <s v="18"/>
    <s v="-"/>
    <s v=""/>
  </r>
  <r>
    <s v="TKT518888"/>
    <x v="27"/>
    <d v="2020-09-11T15:58:00"/>
    <s v="Account"/>
    <s v="Login Issue"/>
    <s v="CUST79435"/>
    <s v="Resolved"/>
    <s v="15-10-2020"/>
    <d v="1899-12-30T15:58:54"/>
    <d v="2020-09-11T00:00:00"/>
    <d v="1899-12-30T15:58:00"/>
    <s v="-"/>
    <s v="15-10-2020"/>
    <s v="15-10-2020"/>
    <s v="10"/>
    <s v="2020"/>
    <s v="15"/>
    <s v="11-09-2020"/>
    <s v="09"/>
  </r>
  <r>
    <s v="TKT282338"/>
    <x v="19"/>
    <s v="-"/>
    <s v="Billing"/>
    <s v="Payment Failure"/>
    <s v="CUST45700"/>
    <s v="In Progress"/>
    <s v="28-01-2023"/>
    <d v="1899-12-30T06:06:47"/>
    <s v="-"/>
    <s v="-"/>
    <s v="-"/>
    <s v="28-01-2023"/>
    <s v="28-01-2023"/>
    <s v="01"/>
    <s v="2023"/>
    <s v="06"/>
    <s v="-"/>
    <s v=""/>
  </r>
  <r>
    <s v="TKT417077"/>
    <x v="15"/>
    <s v="13-02-2021 08:39:27"/>
    <s v="Account"/>
    <s v="Account Suspension"/>
    <s v="CUST39660"/>
    <s v="Resolved"/>
    <s v="19-01-2021"/>
    <d v="1899-12-30T08:39:27"/>
    <s v="13-02-2021"/>
    <d v="1899-12-30T08:39:27"/>
    <s v="-"/>
    <s v="19-01-2021"/>
    <s v="19-01-2021"/>
    <s v="01"/>
    <s v="2021"/>
    <s v="08"/>
    <s v="13-02-2021"/>
    <s v="02"/>
  </r>
  <r>
    <s v="TKT445801"/>
    <x v="23"/>
    <s v="-"/>
    <s v="Service"/>
    <s v="Service Upgrade"/>
    <s v="CUST28991"/>
    <s v="Open"/>
    <s v="29-07-2023"/>
    <d v="1899-12-30T22:33:14"/>
    <s v="-"/>
    <s v="-"/>
    <s v="-"/>
    <s v="29-07-2023"/>
    <s v="29-07-2023"/>
    <s v="07"/>
    <s v="2023"/>
    <s v="22"/>
    <s v="-"/>
    <s v=""/>
  </r>
  <r>
    <s v="TKT217462"/>
    <x v="5"/>
    <s v="-"/>
    <s v="Technical"/>
    <s v="Hardware Issue"/>
    <s v="CUST23749"/>
    <s v="In Progress"/>
    <s v="25-02-2023"/>
    <d v="1899-12-30T15:34:42"/>
    <s v="-"/>
    <s v="-"/>
    <s v="-"/>
    <s v="25-02-2023"/>
    <s v="25-02-2023"/>
    <s v="02"/>
    <s v="2023"/>
    <s v="15"/>
    <s v="-"/>
    <s v=""/>
  </r>
  <r>
    <s v="TKT637085"/>
    <x v="23"/>
    <d v="2021-12-04T03:19:00"/>
    <s v="Service"/>
    <s v="Service Upgrade"/>
    <s v="CUST25310"/>
    <s v="Resolved"/>
    <d v="2021-05-04T00:00:00"/>
    <d v="1899-12-30T03:19:00"/>
    <d v="2021-12-04T00:00:00"/>
    <d v="1899-12-30T03:19:00"/>
    <s v="-"/>
    <s v="May"/>
    <s v="04-05-2021"/>
    <s v="05"/>
    <s v="2021"/>
    <s v="03"/>
    <s v="04-12-2021"/>
    <s v="12"/>
  </r>
  <r>
    <s v="TKT528080"/>
    <x v="13"/>
    <s v="-"/>
    <s v="Account"/>
    <s v="Account Suspension"/>
    <s v="CUST23864"/>
    <s v="In Progress"/>
    <s v="27-05-2021"/>
    <d v="1899-12-30T03:47:24"/>
    <s v="-"/>
    <s v="-"/>
    <s v="-"/>
    <s v="27-05-2021"/>
    <s v="27-05-2021"/>
    <s v="05"/>
    <s v="2021"/>
    <s v="03"/>
    <s v="-"/>
    <s v=""/>
  </r>
  <r>
    <s v="TKT687306"/>
    <x v="25"/>
    <d v="2022-06-11T21:45:00"/>
    <s v="Service"/>
    <s v="Slow Service"/>
    <s v="CUST67648"/>
    <s v="Resolved"/>
    <d v="2022-03-11T00:00:00"/>
    <d v="1899-12-30T21:45:00"/>
    <d v="2022-06-11T00:00:00"/>
    <d v="1899-12-30T21:45:00"/>
    <s v="-"/>
    <s v="Mar"/>
    <s v="11-03-2022"/>
    <s v="03"/>
    <s v="2022"/>
    <s v="21"/>
    <s v="11-06-2022"/>
    <s v="06"/>
  </r>
  <r>
    <s v="TKT250256"/>
    <x v="18"/>
    <s v="-"/>
    <s v="Account"/>
    <s v="Password Reset"/>
    <s v="CUST34902"/>
    <s v="In Progress"/>
    <s v="22-10-2021"/>
    <d v="1899-12-30T02:47:48"/>
    <s v="-"/>
    <s v="-"/>
    <s v="-"/>
    <s v="22-10-2021"/>
    <s v="22-10-2021"/>
    <s v="10"/>
    <s v="2021"/>
    <s v="02"/>
    <s v="-"/>
    <s v=""/>
  </r>
  <r>
    <s v="TKT692901"/>
    <x v="18"/>
    <s v="-"/>
    <s v="Account"/>
    <s v="Password Reset"/>
    <s v="CUST57624"/>
    <s v="Open"/>
    <s v="28-12-2020"/>
    <d v="1899-12-30T02:00:58"/>
    <s v="-"/>
    <s v="-"/>
    <s v="-"/>
    <s v="28-12-2020"/>
    <s v="28-12-2020"/>
    <s v="12"/>
    <s v="2020"/>
    <s v="02"/>
    <s v="-"/>
    <s v=""/>
  </r>
  <r>
    <s v="TKT241020"/>
    <x v="0"/>
    <s v="-"/>
    <s v="Service"/>
    <s v="Service Outage"/>
    <s v="CUST46497"/>
    <s v="In Progress"/>
    <d v="2020-04-02T00:00:00"/>
    <d v="1899-12-30T14:22:00"/>
    <s v="-"/>
    <s v="-"/>
    <s v="-"/>
    <s v="Apr"/>
    <s v="02-04-2020"/>
    <s v="04"/>
    <s v="2020"/>
    <s v="14"/>
    <s v="-"/>
    <s v=""/>
  </r>
  <r>
    <s v="TKT439650"/>
    <x v="9"/>
    <s v="-"/>
    <s v="Technical"/>
    <s v="Hardware Issue"/>
    <s v="CUST18688"/>
    <s v="In Progress"/>
    <s v="15-06-2024"/>
    <d v="1899-12-30T16:02:09"/>
    <s v="-"/>
    <s v="-"/>
    <s v="-"/>
    <s v="15-06-2024"/>
    <s v="15-06-2024"/>
    <s v="06"/>
    <s v="2024"/>
    <s v="16"/>
    <s v="-"/>
    <s v=""/>
  </r>
  <r>
    <s v="TKT328559"/>
    <x v="3"/>
    <s v="-"/>
    <s v="Account"/>
    <s v="Account Suspension"/>
    <s v="CUST89547"/>
    <s v="Open"/>
    <s v="17-12-2022"/>
    <d v="1899-12-30T06:19:02"/>
    <s v="-"/>
    <s v="-"/>
    <s v="-"/>
    <s v="17-12-2022"/>
    <s v="17-12-2022"/>
    <s v="12"/>
    <s v="2022"/>
    <s v="06"/>
    <s v="-"/>
    <s v=""/>
  </r>
  <r>
    <s v="TKT306001"/>
    <x v="29"/>
    <s v="-"/>
    <s v="Service"/>
    <s v="Service Upgrade"/>
    <s v="CUST87002"/>
    <s v="In Progress"/>
    <d v="2024-10-12T00:00:00"/>
    <d v="1899-12-30T08:27:00"/>
    <s v="-"/>
    <s v="-"/>
    <s v="-"/>
    <s v="Oct"/>
    <s v="12-10-2024"/>
    <s v="10"/>
    <s v="2024"/>
    <s v="08"/>
    <s v="-"/>
    <s v=""/>
  </r>
  <r>
    <s v="TKT117652"/>
    <x v="10"/>
    <s v="-"/>
    <s v="Account"/>
    <s v="Password Reset"/>
    <s v="CUST13488"/>
    <s v="Open"/>
    <d v="2020-10-05T00:00:00"/>
    <d v="1899-12-30T22:23:00"/>
    <s v="-"/>
    <s v="-"/>
    <s v="-"/>
    <s v="Oct"/>
    <s v="05-10-2020"/>
    <s v="10"/>
    <s v="2020"/>
    <s v="22"/>
    <s v="-"/>
    <s v=""/>
  </r>
  <r>
    <s v="TKT943850"/>
    <x v="26"/>
    <s v="-"/>
    <s v="Technical"/>
    <s v="Software Bug"/>
    <s v="CUST58984"/>
    <s v="In Progress"/>
    <s v="22-09-2020"/>
    <d v="1899-12-30T22:42:14"/>
    <s v="-"/>
    <s v="-"/>
    <s v="-"/>
    <s v="22-09-2020"/>
    <s v="22-09-2020"/>
    <s v="09"/>
    <s v="2020"/>
    <s v="22"/>
    <s v="-"/>
    <s v=""/>
  </r>
  <r>
    <s v="TKT617363"/>
    <x v="13"/>
    <s v="29-02-2024 21:26:13"/>
    <s v="Account"/>
    <s v="Account Suspension"/>
    <s v="CUST30349"/>
    <s v="Resolved"/>
    <d v="2024-11-02T00:00:00"/>
    <d v="1899-12-30T21:26:00"/>
    <s v="29-02-2024"/>
    <d v="1899-12-30T21:26:13"/>
    <s v="-"/>
    <s v="Nov"/>
    <s v="02-11-2024"/>
    <s v="11"/>
    <s v="2024"/>
    <s v="21"/>
    <s v="29-02-2024"/>
    <s v="02"/>
  </r>
  <r>
    <s v="TKT766135"/>
    <x v="28"/>
    <s v="-"/>
    <s v="Billing"/>
    <s v="Payment Failure"/>
    <s v="CUST25813"/>
    <s v="Open"/>
    <d v="2021-02-10T00:00:00"/>
    <d v="1899-12-30T15:20:00"/>
    <s v="-"/>
    <s v="-"/>
    <s v="-"/>
    <s v="Feb"/>
    <s v="10-02-2021"/>
    <s v="02"/>
    <s v="2021"/>
    <s v="15"/>
    <s v="-"/>
    <s v=""/>
  </r>
  <r>
    <s v="TKT786944"/>
    <x v="1"/>
    <s v="-"/>
    <s v="Billing"/>
    <s v="Refund Request"/>
    <s v="CUST33784"/>
    <s v="In Progress"/>
    <s v="23-08-2024"/>
    <d v="1899-12-30T16:56:23"/>
    <s v="-"/>
    <s v="-"/>
    <s v="-"/>
    <s v="23-08-2024"/>
    <s v="23-08-2024"/>
    <s v="08"/>
    <s v="2024"/>
    <s v="16"/>
    <s v="-"/>
    <s v=""/>
  </r>
  <r>
    <s v="TKT373277"/>
    <x v="26"/>
    <s v="-"/>
    <s v="Technical"/>
    <s v="Software Bug"/>
    <s v="CUST49562"/>
    <s v="In Progress"/>
    <d v="2020-06-05T00:00:00"/>
    <d v="1899-12-30T23:31:00"/>
    <s v="-"/>
    <s v="-"/>
    <s v="-"/>
    <s v="Jun"/>
    <s v="05-06-2020"/>
    <s v="06"/>
    <s v="2020"/>
    <s v="23"/>
    <s v="-"/>
    <s v=""/>
  </r>
  <r>
    <s v="TKT422323"/>
    <x v="32"/>
    <s v="-"/>
    <s v="Technical"/>
    <s v="Software Bug"/>
    <s v="CUST53622"/>
    <s v="Open"/>
    <s v="29-05-2022"/>
    <d v="1899-12-30T18:00:09"/>
    <s v="-"/>
    <s v="-"/>
    <s v="-"/>
    <s v="29-05-2022"/>
    <s v="29-05-2022"/>
    <s v="05"/>
    <s v="2022"/>
    <s v="18"/>
    <s v="-"/>
    <s v=""/>
  </r>
  <r>
    <s v="TKT563474"/>
    <x v="11"/>
    <s v="19-02-2024 09:50:53"/>
    <s v="Billing"/>
    <s v="Overcharge"/>
    <s v="CUST57078"/>
    <s v="Resolved"/>
    <s v="26-01-2024"/>
    <d v="1899-12-30T09:50:53"/>
    <s v="19-02-2024"/>
    <d v="1899-12-30T09:50:53"/>
    <s v="-"/>
    <s v="26-01-2024"/>
    <s v="26-01-2024"/>
    <s v="01"/>
    <s v="2024"/>
    <s v="09"/>
    <s v="19-02-2024"/>
    <s v="02"/>
  </r>
  <r>
    <s v="TKT630985"/>
    <x v="26"/>
    <s v="-"/>
    <s v="Technical"/>
    <s v="Software Bug"/>
    <s v="CUST20321"/>
    <s v="Open"/>
    <s v="23-12-2021"/>
    <d v="1899-12-30T09:46:20"/>
    <s v="-"/>
    <s v="-"/>
    <s v="-"/>
    <s v="23-12-2021"/>
    <s v="23-12-2021"/>
    <s v="12"/>
    <s v="2021"/>
    <s v="09"/>
    <s v="-"/>
    <s v=""/>
  </r>
  <r>
    <s v="TKT472226"/>
    <x v="6"/>
    <s v="-"/>
    <s v="Service"/>
    <s v="Service Outage"/>
    <s v="CUST15701"/>
    <s v="In Progress"/>
    <d v="2022-01-05T00:00:00"/>
    <d v="1899-12-30T18:18:00"/>
    <s v="-"/>
    <s v="-"/>
    <s v="-"/>
    <s v="Jan"/>
    <s v="05-01-2022"/>
    <s v="01"/>
    <s v="2022"/>
    <s v="18"/>
    <s v="-"/>
    <s v=""/>
  </r>
  <r>
    <s v="TKT549329"/>
    <x v="8"/>
    <s v="-"/>
    <s v="Technical"/>
    <s v="Network Problem"/>
    <s v="CUST76256"/>
    <s v="Open"/>
    <s v="20-11-2024"/>
    <d v="1899-12-30T10:00:04"/>
    <s v="-"/>
    <s v="-"/>
    <s v="-"/>
    <s v="20-11-2024"/>
    <s v="20-11-2024"/>
    <s v="11"/>
    <s v="2024"/>
    <s v="10"/>
    <s v="-"/>
    <s v=""/>
  </r>
  <r>
    <s v="TKT325284"/>
    <x v="15"/>
    <s v="15-05-2024 21:49:10"/>
    <s v="Account"/>
    <s v="Account Suspension"/>
    <s v="CUST28907"/>
    <s v="Resolved"/>
    <s v="25-04-2024"/>
    <d v="1899-12-30T21:49:10"/>
    <s v="15-05-2024"/>
    <d v="1899-12-30T21:49:10"/>
    <s v="-"/>
    <s v="25-04-2024"/>
    <s v="25-04-2024"/>
    <s v="04"/>
    <s v="2024"/>
    <s v="21"/>
    <s v="15-05-2024"/>
    <s v="05"/>
  </r>
  <r>
    <s v="TKT695396"/>
    <x v="19"/>
    <s v="-"/>
    <s v="Billing"/>
    <s v="Payment Failure"/>
    <s v="CUST86938"/>
    <s v="Open"/>
    <s v="14-03-2024"/>
    <d v="1899-12-30T20:34:57"/>
    <s v="-"/>
    <s v="-"/>
    <s v="-"/>
    <s v="14-03-2024"/>
    <s v="14-03-2024"/>
    <s v="03"/>
    <s v="2024"/>
    <s v="20"/>
    <s v="-"/>
    <s v=""/>
  </r>
  <r>
    <s v="TKT802700"/>
    <x v="23"/>
    <s v="-"/>
    <s v="Service"/>
    <s v="Service Upgrade"/>
    <s v="CUST16883"/>
    <s v="In Progress"/>
    <s v="27-08-2023"/>
    <d v="1899-12-30T05:54:04"/>
    <s v="-"/>
    <s v="-"/>
    <s v="-"/>
    <s v="27-08-2023"/>
    <s v="27-08-2023"/>
    <s v="08"/>
    <s v="2023"/>
    <s v="05"/>
    <s v="-"/>
    <s v=""/>
  </r>
  <r>
    <s v="TKT294232"/>
    <x v="8"/>
    <s v="-"/>
    <s v="Technical"/>
    <s v="Network Problem"/>
    <s v="CUST86969"/>
    <s v="Open"/>
    <d v="2022-12-09T00:00:00"/>
    <d v="1899-12-30T15:50:00"/>
    <s v="-"/>
    <s v="-"/>
    <s v="-"/>
    <s v="Dec"/>
    <s v="09-12-2022"/>
    <s v="12"/>
    <s v="2022"/>
    <s v="15"/>
    <s v="-"/>
    <s v=""/>
  </r>
  <r>
    <s v="TKT914215"/>
    <x v="25"/>
    <s v="-"/>
    <s v="Service"/>
    <s v="Slow Service"/>
    <s v="CUST41667"/>
    <s v="Open"/>
    <d v="2021-10-10T00:00:00"/>
    <d v="1899-12-30T07:54:00"/>
    <s v="-"/>
    <s v="-"/>
    <s v="-"/>
    <s v="Oct"/>
    <s v="10-10-2021"/>
    <s v="10"/>
    <s v="2021"/>
    <s v="07"/>
    <s v="-"/>
    <s v=""/>
  </r>
  <r>
    <s v="TKT877931"/>
    <x v="32"/>
    <s v="-"/>
    <s v="Technical"/>
    <s v="Software Bug"/>
    <s v="CUST73131"/>
    <s v="In Progress"/>
    <d v="2021-11-07T00:00:00"/>
    <d v="1899-12-30T12:00:00"/>
    <s v="-"/>
    <s v="-"/>
    <s v="-"/>
    <s v="Nov"/>
    <s v="07-11-2021"/>
    <s v="11"/>
    <s v="2021"/>
    <s v="12"/>
    <s v="-"/>
    <s v=""/>
  </r>
  <r>
    <s v="TKT216810"/>
    <x v="26"/>
    <s v="-"/>
    <s v="Technical"/>
    <s v="Software Bug"/>
    <s v="CUST41923"/>
    <s v="Open"/>
    <d v="2024-06-10T00:00:00"/>
    <d v="1899-12-30T00:20:00"/>
    <s v="-"/>
    <s v="-"/>
    <s v="-"/>
    <s v="Jun"/>
    <s v="10-06-2024"/>
    <s v="06"/>
    <s v="2024"/>
    <s v="00"/>
    <s v="-"/>
    <s v=""/>
  </r>
  <r>
    <s v="TKT101720"/>
    <x v="3"/>
    <s v="-"/>
    <s v="Account"/>
    <s v="Account Suspension"/>
    <s v="CUST39016"/>
    <s v="Open"/>
    <s v="24-10-2024"/>
    <d v="1899-12-30T04:30:31"/>
    <s v="-"/>
    <s v="-"/>
    <s v="-"/>
    <s v="24-10-2024"/>
    <s v="24-10-2024"/>
    <s v="10"/>
    <s v="2024"/>
    <s v="04"/>
    <s v="-"/>
    <s v=""/>
  </r>
  <r>
    <s v="TKT680669"/>
    <x v="33"/>
    <s v="-"/>
    <s v="Technical"/>
    <s v="Network Problem"/>
    <s v="CUST48044"/>
    <s v="Open"/>
    <d v="2023-01-10T00:00:00"/>
    <d v="1899-12-30T23:28:00"/>
    <s v="-"/>
    <s v="-"/>
    <s v="-"/>
    <s v="Jan"/>
    <s v="10-01-2023"/>
    <s v="01"/>
    <s v="2023"/>
    <s v="23"/>
    <s v="-"/>
    <s v=""/>
  </r>
  <r>
    <s v="TKT232364"/>
    <x v="4"/>
    <s v="-"/>
    <s v="Account"/>
    <s v="Password Reset"/>
    <s v="CUST23074"/>
    <s v="In Progress"/>
    <s v="16-02-2023"/>
    <d v="1899-12-30T11:20:48"/>
    <s v="-"/>
    <s v="-"/>
    <s v="-"/>
    <s v="16-02-2023"/>
    <s v="16-02-2023"/>
    <s v="02"/>
    <s v="2023"/>
    <s v="11"/>
    <s v="-"/>
    <s v=""/>
  </r>
  <r>
    <s v="TKT779493"/>
    <x v="35"/>
    <s v="-"/>
    <s v="Service"/>
    <s v="Service Upgrade"/>
    <s v="CUST25946"/>
    <s v="Open"/>
    <s v="25-05-2024"/>
    <d v="1899-12-30T19:37:24"/>
    <s v="-"/>
    <s v="-"/>
    <s v="-"/>
    <s v="25-05-2024"/>
    <s v="25-05-2024"/>
    <s v="05"/>
    <s v="2024"/>
    <s v="19"/>
    <s v="-"/>
    <s v=""/>
  </r>
  <r>
    <s v="TKT291490"/>
    <x v="24"/>
    <s v="-"/>
    <s v="Service"/>
    <s v="Service Outage"/>
    <s v="CUST32177"/>
    <s v="In Progress"/>
    <s v="15-08-2024"/>
    <d v="1899-12-30T14:43:53"/>
    <s v="-"/>
    <s v="-"/>
    <s v="-"/>
    <s v="15-08-2024"/>
    <s v="15-08-2024"/>
    <s v="08"/>
    <s v="2024"/>
    <s v="14"/>
    <s v="-"/>
    <s v=""/>
  </r>
  <r>
    <s v="TKT610429"/>
    <x v="11"/>
    <s v="-"/>
    <s v="Billing"/>
    <s v="Overcharge"/>
    <s v="CUST61136"/>
    <s v="In Progress"/>
    <d v="2022-11-02T00:00:00"/>
    <d v="1899-12-30T19:40:00"/>
    <s v="-"/>
    <s v="-"/>
    <s v="-"/>
    <s v="Nov"/>
    <s v="02-11-2022"/>
    <s v="11"/>
    <s v="2022"/>
    <s v="19"/>
    <s v="-"/>
    <s v=""/>
  </r>
  <r>
    <s v="TKT999855"/>
    <x v="29"/>
    <s v="-"/>
    <s v="Service"/>
    <s v="Service Upgrade"/>
    <s v="CUST55672"/>
    <s v="Open"/>
    <s v="18-07-2022"/>
    <d v="1899-12-30T21:34:52"/>
    <s v="-"/>
    <s v="-"/>
    <s v="-"/>
    <s v="18-07-2022"/>
    <s v="18-07-2022"/>
    <s v="07"/>
    <s v="2022"/>
    <s v="21"/>
    <s v="-"/>
    <s v=""/>
  </r>
  <r>
    <s v="TKT443361"/>
    <x v="23"/>
    <s v="27-01-2022 01:25:59"/>
    <s v="Service"/>
    <s v="Service Upgrade"/>
    <s v="CUST78967"/>
    <s v="Resolved"/>
    <s v="24-01-2022"/>
    <d v="1899-12-30T01:25:59"/>
    <s v="27-01-2022"/>
    <d v="1899-12-30T01:25:59"/>
    <s v="-"/>
    <s v="24-01-2022"/>
    <s v="24-01-2022"/>
    <s v="01"/>
    <s v="2022"/>
    <s v="01"/>
    <s v="27-01-2022"/>
    <s v="01"/>
  </r>
  <r>
    <s v="TKT255516"/>
    <x v="8"/>
    <s v="-"/>
    <s v="Technical"/>
    <s v="Network Problem"/>
    <s v="CUST58342"/>
    <s v="Open"/>
    <d v="2024-02-01T00:00:00"/>
    <d v="1899-12-30T11:07:00"/>
    <s v="-"/>
    <s v="-"/>
    <s v="-"/>
    <s v="Feb"/>
    <s v="01-02-2024"/>
    <s v="02"/>
    <s v="2024"/>
    <s v="11"/>
    <s v="-"/>
    <s v=""/>
  </r>
  <r>
    <s v="TKT531436"/>
    <x v="28"/>
    <s v="-"/>
    <s v="Billing"/>
    <s v="Payment Failure"/>
    <s v="CUST65505"/>
    <s v="Open"/>
    <s v="14-06-2023"/>
    <d v="1899-12-30T12:01:57"/>
    <s v="-"/>
    <s v="-"/>
    <s v="-"/>
    <s v="14-06-2023"/>
    <s v="14-06-2023"/>
    <s v="06"/>
    <s v="2023"/>
    <s v="12"/>
    <s v="-"/>
    <s v=""/>
  </r>
  <r>
    <s v="TKT799962"/>
    <x v="17"/>
    <s v="30-06-2020 13:52:12"/>
    <s v="Service"/>
    <s v="Slow Service"/>
    <s v="CUST83220"/>
    <s v="Resolved"/>
    <s v="13-06-2020"/>
    <d v="1899-12-30T13:52:12"/>
    <s v="30-06-2020"/>
    <d v="1899-12-30T13:52:12"/>
    <s v="-"/>
    <s v="13-06-2020"/>
    <s v="13-06-2020"/>
    <s v="06"/>
    <s v="2020"/>
    <s v="13"/>
    <s v="30-06-2020"/>
    <s v="06"/>
  </r>
  <r>
    <s v="TKT181965"/>
    <x v="33"/>
    <d v="2024-05-03T10:05:00"/>
    <s v="Technical"/>
    <s v="Network Problem"/>
    <s v="CUST96937"/>
    <s v="Resolved"/>
    <d v="2024-01-03T00:00:00"/>
    <d v="1899-12-30T10:05:00"/>
    <d v="2024-05-03T00:00:00"/>
    <d v="1899-12-30T10:05:00"/>
    <s v="-"/>
    <s v="Jan"/>
    <s v="03-01-2024"/>
    <s v="01"/>
    <s v="2024"/>
    <s v="10"/>
    <s v="03-05-2024"/>
    <s v="05"/>
  </r>
  <r>
    <s v="TKT256005"/>
    <x v="5"/>
    <s v="-"/>
    <s v="Technical"/>
    <s v="Hardware Issue"/>
    <s v="CUST91379"/>
    <s v="In Progress"/>
    <s v="23-11-2020"/>
    <d v="1899-12-30T03:39:02"/>
    <s v="-"/>
    <s v="-"/>
    <s v="-"/>
    <s v="23-11-2020"/>
    <s v="23-11-2020"/>
    <s v="11"/>
    <s v="2020"/>
    <s v="03"/>
    <s v="-"/>
    <s v=""/>
  </r>
  <r>
    <s v="TKT866280"/>
    <x v="9"/>
    <s v="-"/>
    <s v="Technical"/>
    <s v="Hardware Issue"/>
    <s v="CUST42962"/>
    <s v="Open"/>
    <s v="22-11-2022"/>
    <d v="1899-12-30T09:40:12"/>
    <s v="-"/>
    <s v="-"/>
    <s v="-"/>
    <s v="22-11-2022"/>
    <s v="22-11-2022"/>
    <s v="11"/>
    <s v="2022"/>
    <s v="09"/>
    <s v="-"/>
    <s v=""/>
  </r>
  <r>
    <s v="TKT756277"/>
    <x v="26"/>
    <s v="-"/>
    <s v="Technical"/>
    <s v="Software Bug"/>
    <s v="CUST15256"/>
    <s v="Open"/>
    <s v="14-05-2024"/>
    <d v="1899-12-30T21:03:58"/>
    <s v="-"/>
    <s v="-"/>
    <s v="-"/>
    <s v="14-05-2024"/>
    <s v="14-05-2024"/>
    <s v="05"/>
    <s v="2024"/>
    <s v="21"/>
    <s v="-"/>
    <s v=""/>
  </r>
  <r>
    <s v="TKT526959"/>
    <x v="9"/>
    <s v="22-08-2022 23:26:06"/>
    <s v="Technical"/>
    <s v="Hardware Issue"/>
    <s v="CUST14122"/>
    <s v="Resolved"/>
    <d v="2022-08-08T00:00:00"/>
    <d v="1899-12-30T23:26:00"/>
    <s v="22-08-2022"/>
    <d v="1899-12-30T23:26:06"/>
    <s v="-"/>
    <s v="Aug"/>
    <s v="08-08-2022"/>
    <s v="08"/>
    <s v="2022"/>
    <s v="23"/>
    <s v="22-08-2022"/>
    <s v="08"/>
  </r>
  <r>
    <s v="TKT548748"/>
    <x v="15"/>
    <s v="-"/>
    <s v="Account"/>
    <s v="Account Suspension"/>
    <s v="CUST76898"/>
    <s v="In Progress"/>
    <s v="20-04-2024"/>
    <d v="1899-12-30T19:05:48"/>
    <s v="-"/>
    <s v="-"/>
    <s v="-"/>
    <s v="20-04-2024"/>
    <s v="20-04-2024"/>
    <s v="04"/>
    <s v="2024"/>
    <s v="19"/>
    <s v="-"/>
    <s v=""/>
  </r>
  <r>
    <s v="TKT236939"/>
    <x v="20"/>
    <s v="-"/>
    <s v="Billing"/>
    <s v="Payment Failure"/>
    <s v="CUST42119"/>
    <s v="Open"/>
    <d v="2024-05-04T00:00:00"/>
    <d v="1899-12-30T08:00:00"/>
    <s v="-"/>
    <s v="-"/>
    <s v="-"/>
    <s v="May"/>
    <s v="04-05-2024"/>
    <s v="05"/>
    <s v="2024"/>
    <s v="08"/>
    <s v="-"/>
    <s v=""/>
  </r>
  <r>
    <s v="TKT745314"/>
    <x v="25"/>
    <s v="-"/>
    <s v="Service"/>
    <s v="Slow Service"/>
    <s v="CUST49723"/>
    <s v="In Progress"/>
    <d v="2023-11-07T00:00:00"/>
    <d v="1899-12-30T18:01:00"/>
    <s v="-"/>
    <s v="-"/>
    <s v="-"/>
    <s v="Nov"/>
    <s v="07-11-2023"/>
    <s v="11"/>
    <s v="2023"/>
    <s v="18"/>
    <s v="-"/>
    <s v=""/>
  </r>
  <r>
    <s v="TKT433780"/>
    <x v="5"/>
    <d v="2021-08-04T23:11:00"/>
    <s v="Technical"/>
    <s v="Hardware Issue"/>
    <s v="CUST30195"/>
    <s v="Resolved"/>
    <s v="17-03-2021"/>
    <d v="1899-12-30T23:11:04"/>
    <d v="2021-08-04T00:00:00"/>
    <d v="1899-12-30T23:11:00"/>
    <s v="-"/>
    <s v="17-03-2021"/>
    <s v="17-03-2021"/>
    <s v="03"/>
    <s v="2021"/>
    <s v="23"/>
    <s v="04-08-2021"/>
    <s v="08"/>
  </r>
  <r>
    <s v="TKT293353"/>
    <x v="15"/>
    <s v="-"/>
    <s v="Account"/>
    <s v="Account Suspension"/>
    <s v="CUST63292"/>
    <s v="Open"/>
    <d v="2021-11-07T00:00:00"/>
    <d v="1899-12-30T21:18:00"/>
    <s v="-"/>
    <s v="-"/>
    <s v="-"/>
    <s v="Nov"/>
    <s v="07-11-2021"/>
    <s v="11"/>
    <s v="2021"/>
    <s v="21"/>
    <s v="-"/>
    <s v=""/>
  </r>
  <r>
    <s v="TKT490752"/>
    <x v="31"/>
    <s v="19-11-2024 19:38:59"/>
    <s v="Billing"/>
    <s v="Refund Request"/>
    <s v="CUST77432"/>
    <s v="Resolved"/>
    <d v="2024-02-11T00:00:00"/>
    <d v="1899-12-30T19:38:00"/>
    <s v="19-11-2024"/>
    <d v="1899-12-30T19:38:59"/>
    <s v="-"/>
    <s v="Feb"/>
    <s v="11-02-2024"/>
    <s v="02"/>
    <s v="2024"/>
    <s v="19"/>
    <s v="19-11-2024"/>
    <s v="11"/>
  </r>
  <r>
    <s v="TKT861470"/>
    <x v="3"/>
    <s v="-"/>
    <s v="Account"/>
    <s v="Account Suspension"/>
    <s v="CUST90733"/>
    <s v="In Progress"/>
    <d v="2021-08-04T00:00:00"/>
    <d v="1899-12-30T07:57:00"/>
    <s v="-"/>
    <s v="-"/>
    <s v="-"/>
    <s v="Aug"/>
    <s v="04-08-2021"/>
    <s v="08"/>
    <s v="2021"/>
    <s v="07"/>
    <s v="-"/>
    <s v=""/>
  </r>
  <r>
    <s v="TKT568976"/>
    <x v="5"/>
    <s v="19-08-2024 09:01:55"/>
    <s v="Technical"/>
    <s v="Hardware Issue"/>
    <s v="CUST37435"/>
    <s v="Resolved"/>
    <s v="26-07-2024"/>
    <d v="1899-12-30T09:01:55"/>
    <s v="19-08-2024"/>
    <d v="1899-12-30T09:01:55"/>
    <s v="-"/>
    <s v="26-07-2024"/>
    <s v="26-07-2024"/>
    <s v="07"/>
    <s v="2024"/>
    <s v="09"/>
    <s v="19-08-2024"/>
    <s v="08"/>
  </r>
  <r>
    <s v="TKT638412"/>
    <x v="14"/>
    <d v="2021-02-08T11:02:00"/>
    <s v="Service"/>
    <s v="Slow Service"/>
    <s v="CUST37550"/>
    <s v="Resolved"/>
    <d v="2021-10-07T00:00:00"/>
    <d v="1899-12-30T11:02:00"/>
    <d v="2021-02-08T00:00:00"/>
    <d v="1899-12-30T11:02:00"/>
    <s v="-"/>
    <s v="Oct"/>
    <s v="07-10-2021"/>
    <s v="10"/>
    <s v="2021"/>
    <s v="11"/>
    <s v="08-02-2021"/>
    <s v="02"/>
  </r>
  <r>
    <s v="TKT232855"/>
    <x v="8"/>
    <s v="-"/>
    <s v="Technical"/>
    <s v="Network Problem"/>
    <s v="CUST70462"/>
    <s v="Open"/>
    <s v="20-06-2023"/>
    <d v="1899-12-30T08:07:24"/>
    <s v="-"/>
    <s v="-"/>
    <s v="-"/>
    <s v="20-06-2023"/>
    <s v="20-06-2023"/>
    <s v="06"/>
    <s v="2023"/>
    <s v="08"/>
    <s v="-"/>
    <s v=""/>
  </r>
  <r>
    <s v="TKT387584"/>
    <x v="29"/>
    <s v="-"/>
    <s v="Service"/>
    <s v="Service Upgrade"/>
    <s v="CUST87265"/>
    <s v="In Progress"/>
    <s v="21-09-2023"/>
    <d v="1899-12-30T20:50:26"/>
    <s v="-"/>
    <s v="-"/>
    <s v="-"/>
    <s v="21-09-2023"/>
    <s v="21-09-2023"/>
    <s v="09"/>
    <s v="2023"/>
    <s v="20"/>
    <s v="-"/>
    <s v=""/>
  </r>
  <r>
    <s v="TKT556821"/>
    <x v="33"/>
    <s v="-"/>
    <s v="Technical"/>
    <s v="Network Problem"/>
    <s v="CUST97641"/>
    <s v="Open"/>
    <d v="2020-02-06T00:00:00"/>
    <d v="1899-12-30T18:10:00"/>
    <s v="-"/>
    <s v="-"/>
    <s v="-"/>
    <s v="Feb"/>
    <s v="06-02-2020"/>
    <s v="02"/>
    <s v="2020"/>
    <s v="18"/>
    <s v="-"/>
    <s v=""/>
  </r>
  <r>
    <s v="TKT990637"/>
    <x v="20"/>
    <s v="-"/>
    <s v="Billing"/>
    <s v="Payment Failure"/>
    <s v="CUST95018"/>
    <s v="Open"/>
    <d v="2022-03-12T00:00:00"/>
    <d v="1899-12-30T12:20:00"/>
    <s v="-"/>
    <s v="-"/>
    <s v="-"/>
    <s v="Mar"/>
    <s v="12-03-2022"/>
    <s v="03"/>
    <s v="2022"/>
    <s v="12"/>
    <s v="-"/>
    <s v=""/>
  </r>
  <r>
    <s v="TKT570102"/>
    <x v="1"/>
    <s v="-"/>
    <s v="Billing"/>
    <s v="Refund Request"/>
    <s v="CUST55359"/>
    <s v="Open"/>
    <d v="2021-08-06T00:00:00"/>
    <d v="1899-12-30T05:54:00"/>
    <s v="-"/>
    <s v="-"/>
    <s v="-"/>
    <s v="Aug"/>
    <s v="06-08-2021"/>
    <s v="08"/>
    <s v="2021"/>
    <s v="05"/>
    <s v="-"/>
    <s v=""/>
  </r>
  <r>
    <s v="TKT754950"/>
    <x v="32"/>
    <s v="-"/>
    <s v="Technical"/>
    <s v="Software Bug"/>
    <s v="CUST45881"/>
    <s v="In Progress"/>
    <s v="24-08-2024"/>
    <d v="1899-12-30T16:37:09"/>
    <s v="-"/>
    <s v="-"/>
    <s v="-"/>
    <s v="24-08-2024"/>
    <s v="24-08-2024"/>
    <s v="08"/>
    <s v="2024"/>
    <s v="16"/>
    <s v="-"/>
    <s v=""/>
  </r>
  <r>
    <s v="TKT130004"/>
    <x v="9"/>
    <s v="-"/>
    <s v="Technical"/>
    <s v="Hardware Issue"/>
    <s v="CUST73820"/>
    <s v="Open"/>
    <d v="2020-09-09T00:00:00"/>
    <d v="1899-12-30T12:53:00"/>
    <s v="-"/>
    <s v="-"/>
    <s v="-"/>
    <s v="Sep"/>
    <s v="09-09-2020"/>
    <s v="09"/>
    <s v="2020"/>
    <s v="12"/>
    <s v="-"/>
    <s v=""/>
  </r>
  <r>
    <s v="TKT308320"/>
    <x v="2"/>
    <d v="2021-04-01T05:29:00"/>
    <s v="Billing"/>
    <s v="Overcharge"/>
    <s v="CUST25059"/>
    <s v="Resolved"/>
    <s v="29-12-2020"/>
    <d v="1899-12-30T05:29:52"/>
    <d v="2021-04-01T00:00:00"/>
    <d v="1899-12-30T05:29:00"/>
    <s v="-"/>
    <s v="29-12-2020"/>
    <s v="29-12-2020"/>
    <s v="12"/>
    <s v="2020"/>
    <s v="05"/>
    <s v="01-04-2021"/>
    <s v="04"/>
  </r>
  <r>
    <s v="TKT506513"/>
    <x v="13"/>
    <s v="-"/>
    <s v="Account"/>
    <s v="Account Suspension"/>
    <s v="CUST57693"/>
    <s v="In Progress"/>
    <d v="2024-01-11T00:00:00"/>
    <d v="1899-12-30T16:49:00"/>
    <s v="-"/>
    <s v="-"/>
    <s v="-"/>
    <s v="Jan"/>
    <s v="11-01-2024"/>
    <s v="01"/>
    <s v="2024"/>
    <s v="16"/>
    <s v="-"/>
    <s v=""/>
  </r>
  <r>
    <s v="TKT913396"/>
    <x v="25"/>
    <s v="-"/>
    <s v="Service"/>
    <s v="Slow Service"/>
    <s v="CUST98925"/>
    <s v="Open"/>
    <d v="2023-09-11T00:00:00"/>
    <d v="1899-12-30T22:36:00"/>
    <s v="-"/>
    <s v="-"/>
    <s v="-"/>
    <s v="Sep"/>
    <s v="11-09-2023"/>
    <s v="09"/>
    <s v="2023"/>
    <s v="22"/>
    <s v="-"/>
    <s v=""/>
  </r>
  <r>
    <s v="TKT207882"/>
    <x v="14"/>
    <s v="-"/>
    <s v="Service"/>
    <s v="Slow Service"/>
    <s v="CUST62827"/>
    <s v="In Progress"/>
    <s v="17-03-2021"/>
    <d v="1899-12-30T13:24:36"/>
    <s v="-"/>
    <s v="-"/>
    <s v="-"/>
    <s v="17-03-2021"/>
    <s v="17-03-2021"/>
    <s v="03"/>
    <s v="2021"/>
    <s v="13"/>
    <s v="-"/>
    <s v=""/>
  </r>
  <r>
    <s v="TKT594136"/>
    <x v="9"/>
    <s v="24-06-2020 03:52:02"/>
    <s v="Technical"/>
    <s v="Hardware Issue"/>
    <s v="CUST46666"/>
    <s v="Resolved"/>
    <s v="23-06-2020"/>
    <d v="1899-12-30T03:52:02"/>
    <s v="24-06-2020"/>
    <d v="1899-12-30T03:52:02"/>
    <s v="-"/>
    <s v="23-06-2020"/>
    <s v="23-06-2020"/>
    <s v="06"/>
    <s v="2020"/>
    <s v="03"/>
    <s v="24-06-2020"/>
    <s v="06"/>
  </r>
  <r>
    <s v="TKT272062"/>
    <x v="28"/>
    <s v="17-06-2023 13:06:11"/>
    <s v="Billing"/>
    <s v="Payment Failure"/>
    <s v="CUST43900"/>
    <s v="Resolved"/>
    <s v="22-05-2023"/>
    <d v="1899-12-30T13:06:11"/>
    <s v="17-06-2023"/>
    <d v="1899-12-30T13:06:11"/>
    <s v="-"/>
    <s v="22-05-2023"/>
    <s v="22-05-2023"/>
    <s v="05"/>
    <s v="2023"/>
    <s v="13"/>
    <s v="17-06-2023"/>
    <s v="06"/>
  </r>
  <r>
    <s v="TKT961968"/>
    <x v="35"/>
    <s v="-"/>
    <s v="Service"/>
    <s v="Service Upgrade"/>
    <s v="CUST38110"/>
    <s v="Open"/>
    <s v="21-10-2024"/>
    <d v="1899-12-30T18:02:32"/>
    <s v="-"/>
    <s v="-"/>
    <s v="-"/>
    <s v="21-10-2024"/>
    <s v="21-10-2024"/>
    <s v="10"/>
    <s v="2024"/>
    <s v="18"/>
    <s v="-"/>
    <s v=""/>
  </r>
  <r>
    <s v="TKT651774"/>
    <x v="17"/>
    <s v="-"/>
    <s v="Service"/>
    <s v="Slow Service"/>
    <s v="CUST79473"/>
    <s v="Open"/>
    <s v="27-04-2022"/>
    <d v="1899-12-30T18:10:57"/>
    <s v="-"/>
    <s v="-"/>
    <s v="-"/>
    <s v="27-04-2022"/>
    <s v="27-04-2022"/>
    <s v="04"/>
    <s v="2022"/>
    <s v="18"/>
    <s v="-"/>
    <s v=""/>
  </r>
  <r>
    <s v="TKT200582"/>
    <x v="33"/>
    <d v="2024-07-12T13:06:00"/>
    <s v="Technical"/>
    <s v="Network Problem"/>
    <s v="CUST73479"/>
    <s v="Resolved"/>
    <s v="22-11-2024"/>
    <d v="1899-12-30T13:06:47"/>
    <d v="2024-07-12T00:00:00"/>
    <d v="1899-12-30T13:06:00"/>
    <s v="-"/>
    <s v="22-11-2024"/>
    <s v="22-11-2024"/>
    <s v="11"/>
    <s v="2024"/>
    <s v="13"/>
    <s v="12-07-2024"/>
    <s v="07"/>
  </r>
  <r>
    <s v="TKT273245"/>
    <x v="21"/>
    <d v="2020-01-02T09:01:00"/>
    <s v="Technical"/>
    <s v="Network Problem"/>
    <s v="CUST59737"/>
    <s v="Resolved"/>
    <s v="31-01-2020"/>
    <d v="1899-12-30T09:01:33"/>
    <d v="2020-01-02T00:00:00"/>
    <d v="1899-12-30T09:01:00"/>
    <s v="-"/>
    <s v="31-01-2020"/>
    <s v="31-01-2020"/>
    <s v="01"/>
    <s v="2020"/>
    <s v="09"/>
    <s v="02-01-2020"/>
    <s v="01"/>
  </r>
  <r>
    <s v="TKT722527"/>
    <x v="21"/>
    <s v="18-09-2024 15:11:04"/>
    <s v="Technical"/>
    <s v="Network Problem"/>
    <s v="CUST76656"/>
    <s v="Resolved"/>
    <d v="2024-11-09T00:00:00"/>
    <d v="1899-12-30T15:11:00"/>
    <s v="18-09-2024"/>
    <d v="1899-12-30T15:11:04"/>
    <s v="-"/>
    <s v="Nov"/>
    <s v="09-11-2024"/>
    <s v="11"/>
    <s v="2024"/>
    <s v="15"/>
    <s v="18-09-2024"/>
    <s v="09"/>
  </r>
  <r>
    <s v="TKT959917"/>
    <x v="9"/>
    <s v="-"/>
    <s v="Technical"/>
    <s v="Hardware Issue"/>
    <s v="CUST30958"/>
    <s v="Open"/>
    <d v="2022-03-05T00:00:00"/>
    <d v="1899-12-30T02:40:00"/>
    <s v="-"/>
    <s v="-"/>
    <s v="-"/>
    <s v="Mar"/>
    <s v="05-03-2022"/>
    <s v="03"/>
    <s v="2022"/>
    <s v="02"/>
    <s v="-"/>
    <s v=""/>
  </r>
  <r>
    <s v="TKT947842"/>
    <x v="8"/>
    <s v="-"/>
    <s v="Technical"/>
    <s v="Network Problem"/>
    <s v="CUST16644"/>
    <s v="Open"/>
    <d v="2021-01-09T00:00:00"/>
    <d v="1899-12-30T05:58:00"/>
    <s v="-"/>
    <s v="-"/>
    <s v="-"/>
    <s v="Jan"/>
    <s v="09-01-2021"/>
    <s v="01"/>
    <s v="2021"/>
    <s v="05"/>
    <s v="-"/>
    <s v=""/>
  </r>
  <r>
    <s v="TKT303054"/>
    <x v="34"/>
    <s v="-"/>
    <s v="Technical"/>
    <s v="Hardware Issue"/>
    <s v="CUST11402"/>
    <s v="In Progress"/>
    <d v="2021-10-09T00:00:00"/>
    <d v="1899-12-30T17:58:00"/>
    <s v="-"/>
    <s v="-"/>
    <s v="-"/>
    <s v="Oct"/>
    <s v="09-10-2021"/>
    <s v="10"/>
    <s v="2021"/>
    <s v="17"/>
    <s v="-"/>
    <s v=""/>
  </r>
  <r>
    <s v="TKT452588"/>
    <x v="25"/>
    <s v="-"/>
    <s v="Service"/>
    <s v="Slow Service"/>
    <s v="CUST45948"/>
    <s v="Open"/>
    <d v="2020-08-08T00:00:00"/>
    <d v="1899-12-30T09:59:00"/>
    <s v="-"/>
    <s v="-"/>
    <s v="-"/>
    <s v="Aug"/>
    <s v="08-08-2020"/>
    <s v="08"/>
    <s v="2020"/>
    <s v="09"/>
    <s v="-"/>
    <s v=""/>
  </r>
  <r>
    <s v="TKT364425"/>
    <x v="2"/>
    <s v="-"/>
    <s v="Billing"/>
    <s v="Overcharge"/>
    <s v="CUST60487"/>
    <s v="Open"/>
    <s v="21-01-2020"/>
    <d v="1899-12-30T22:40:10"/>
    <s v="-"/>
    <s v="-"/>
    <s v="-"/>
    <s v="21-01-2020"/>
    <s v="21-01-2020"/>
    <s v="01"/>
    <s v="2020"/>
    <s v="22"/>
    <s v="-"/>
    <s v=""/>
  </r>
  <r>
    <s v="TKT277010"/>
    <x v="32"/>
    <s v="-"/>
    <s v="Technical"/>
    <s v="Software Bug"/>
    <s v="CUST19973"/>
    <s v="In Progress"/>
    <s v="14-06-2020"/>
    <d v="1899-12-30T16:16:17"/>
    <s v="-"/>
    <s v="-"/>
    <s v="-"/>
    <s v="14-06-2020"/>
    <s v="14-06-2020"/>
    <s v="06"/>
    <s v="2020"/>
    <s v="16"/>
    <s v="-"/>
    <s v=""/>
  </r>
  <r>
    <s v="TKT588140"/>
    <x v="16"/>
    <s v="-"/>
    <s v="Account"/>
    <s v="Login Issue"/>
    <s v="CUST56379"/>
    <s v="Open"/>
    <d v="2023-05-01T00:00:00"/>
    <d v="1899-12-30T16:12:00"/>
    <s v="-"/>
    <s v="-"/>
    <s v="-"/>
    <s v="May"/>
    <s v="01-05-2023"/>
    <s v="05"/>
    <s v="2023"/>
    <s v="16"/>
    <s v="-"/>
    <s v=""/>
  </r>
  <r>
    <s v="TKT517285"/>
    <x v="14"/>
    <s v="-"/>
    <s v="Service"/>
    <s v="Slow Service"/>
    <s v="CUST77201"/>
    <s v="In Progress"/>
    <d v="2024-08-06T00:00:00"/>
    <d v="1899-12-30T07:43:00"/>
    <s v="-"/>
    <s v="-"/>
    <s v="-"/>
    <s v="Aug"/>
    <s v="06-08-2024"/>
    <s v="08"/>
    <s v="2024"/>
    <s v="07"/>
    <s v="-"/>
    <s v=""/>
  </r>
  <r>
    <s v="TKT128084"/>
    <x v="33"/>
    <s v="-"/>
    <s v="Technical"/>
    <s v="Network Problem"/>
    <s v="CUST58450"/>
    <s v="In Progress"/>
    <d v="2020-03-12T00:00:00"/>
    <d v="1899-12-30T07:14:00"/>
    <s v="-"/>
    <s v="-"/>
    <s v="-"/>
    <s v="Mar"/>
    <s v="12-03-2020"/>
    <s v="03"/>
    <s v="2020"/>
    <s v="07"/>
    <s v="-"/>
    <s v=""/>
  </r>
  <r>
    <s v="TKT947358"/>
    <x v="24"/>
    <s v="-"/>
    <s v="Service"/>
    <s v="Service Outage"/>
    <s v="CUST90482"/>
    <s v="In Progress"/>
    <d v="2020-11-01T00:00:00"/>
    <d v="1899-12-30T15:38:00"/>
    <s v="-"/>
    <s v="-"/>
    <s v="-"/>
    <s v="Nov"/>
    <s v="01-11-2020"/>
    <s v="11"/>
    <s v="2020"/>
    <s v="15"/>
    <s v="-"/>
    <s v=""/>
  </r>
  <r>
    <s v="TKT420839"/>
    <x v="28"/>
    <s v="26-01-2020 01:22:44"/>
    <s v="Billing"/>
    <s v="Payment Failure"/>
    <s v="CUST41142"/>
    <s v="Resolved"/>
    <s v="15-01-2020"/>
    <d v="1899-12-30T01:22:44"/>
    <s v="26-01-2020"/>
    <d v="1899-12-30T01:22:44"/>
    <s v="-"/>
    <s v="15-01-2020"/>
    <s v="15-01-2020"/>
    <s v="01"/>
    <s v="2020"/>
    <s v="01"/>
    <s v="26-01-2020"/>
    <s v="01"/>
  </r>
  <r>
    <s v="TKT471540"/>
    <x v="14"/>
    <s v="-"/>
    <s v="Service"/>
    <s v="Slow Service"/>
    <s v="CUST75076"/>
    <s v="In Progress"/>
    <s v="21-04-2023"/>
    <d v="1899-12-30T15:54:21"/>
    <s v="-"/>
    <s v="-"/>
    <s v="-"/>
    <s v="21-04-2023"/>
    <s v="21-04-2023"/>
    <s v="04"/>
    <s v="2023"/>
    <s v="15"/>
    <s v="-"/>
    <s v=""/>
  </r>
  <r>
    <s v="TKT356621"/>
    <x v="25"/>
    <d v="2022-05-08T09:55:00"/>
    <s v="Service"/>
    <s v="Slow Service"/>
    <s v="CUST31395"/>
    <s v="Resolved"/>
    <d v="2022-12-07T00:00:00"/>
    <d v="1899-12-30T09:55:00"/>
    <d v="2022-05-08T00:00:00"/>
    <d v="1899-12-30T09:55:00"/>
    <s v="-"/>
    <s v="Dec"/>
    <s v="07-12-2022"/>
    <s v="12"/>
    <s v="2022"/>
    <s v="09"/>
    <s v="08-05-2022"/>
    <s v="05"/>
  </r>
  <r>
    <s v="TKT788560"/>
    <x v="15"/>
    <d v="2024-06-09T13:36:00"/>
    <s v="Account"/>
    <s v="Account Suspension"/>
    <s v="CUST39418"/>
    <s v="Resolved"/>
    <d v="2024-01-09T00:00:00"/>
    <d v="1899-12-30T13:36:00"/>
    <d v="2024-06-09T00:00:00"/>
    <d v="1899-12-30T13:36:00"/>
    <s v="-"/>
    <s v="Jan"/>
    <s v="09-01-2024"/>
    <s v="01"/>
    <s v="2024"/>
    <s v="13"/>
    <s v="09-06-2024"/>
    <s v="06"/>
  </r>
  <r>
    <s v="TKT573484"/>
    <x v="28"/>
    <s v="-"/>
    <s v="Billing"/>
    <s v="Payment Failure"/>
    <s v="CUST69763"/>
    <s v="In Progress"/>
    <s v="15-02-2020"/>
    <d v="1899-12-30T03:28:18"/>
    <s v="-"/>
    <s v="-"/>
    <s v="-"/>
    <s v="15-02-2020"/>
    <s v="15-02-2020"/>
    <s v="02"/>
    <s v="2020"/>
    <s v="03"/>
    <s v="-"/>
    <s v=""/>
  </r>
  <r>
    <s v="TKT777716"/>
    <x v="20"/>
    <s v="-"/>
    <s v="Billing"/>
    <s v="Payment Failure"/>
    <s v="CUST80173"/>
    <s v="In Progress"/>
    <d v="2020-04-12T00:00:00"/>
    <d v="1899-12-30T17:22:00"/>
    <s v="-"/>
    <s v="-"/>
    <s v="-"/>
    <s v="Apr"/>
    <s v="12-04-2020"/>
    <s v="04"/>
    <s v="2020"/>
    <s v="17"/>
    <s v="-"/>
    <s v=""/>
  </r>
  <r>
    <s v="TKT610874"/>
    <x v="6"/>
    <s v="16-08-2022 11:22:54"/>
    <s v="Service"/>
    <s v="Service Outage"/>
    <s v="CUST25807"/>
    <s v="Resolved"/>
    <d v="2022-03-08T00:00:00"/>
    <d v="1899-12-30T11:22:00"/>
    <s v="16-08-2022"/>
    <d v="1899-12-30T11:22:54"/>
    <s v="-"/>
    <s v="Mar"/>
    <s v="08-03-2022"/>
    <s v="03"/>
    <s v="2022"/>
    <s v="11"/>
    <s v="16-08-2022"/>
    <s v="08"/>
  </r>
  <r>
    <s v="TKT563223"/>
    <x v="20"/>
    <s v="-"/>
    <s v="Billing"/>
    <s v="Payment Failure"/>
    <s v="CUST85600"/>
    <s v="In Progress"/>
    <s v="24-11-2023"/>
    <d v="1899-12-30T17:10:47"/>
    <s v="-"/>
    <s v="-"/>
    <s v="-"/>
    <s v="24-11-2023"/>
    <s v="24-11-2023"/>
    <s v="11"/>
    <s v="2023"/>
    <s v="17"/>
    <s v="-"/>
    <s v=""/>
  </r>
  <r>
    <s v="TKT202100"/>
    <x v="16"/>
    <s v="-"/>
    <s v="Account"/>
    <s v="Login Issue"/>
    <s v="CUST79962"/>
    <s v="Open"/>
    <s v="26-11-2023"/>
    <d v="1899-12-30T09:35:20"/>
    <s v="-"/>
    <s v="-"/>
    <s v="-"/>
    <s v="26-11-2023"/>
    <s v="26-11-2023"/>
    <s v="11"/>
    <s v="2023"/>
    <s v="09"/>
    <s v="-"/>
    <s v=""/>
  </r>
  <r>
    <s v="TKT715029"/>
    <x v="7"/>
    <s v="-"/>
    <s v="Technical"/>
    <s v="Software Bug"/>
    <s v="CUST75118"/>
    <s v="In Progress"/>
    <d v="2020-05-09T00:00:00"/>
    <d v="1899-12-30T02:35:00"/>
    <s v="-"/>
    <s v="-"/>
    <s v="-"/>
    <s v="May"/>
    <s v="09-05-2020"/>
    <s v="05"/>
    <s v="2020"/>
    <s v="02"/>
    <s v="-"/>
    <s v=""/>
  </r>
  <r>
    <s v="TKT800473"/>
    <x v="33"/>
    <s v="31-05-2020 22:38:58"/>
    <s v="Technical"/>
    <s v="Network Problem"/>
    <s v="CUST55818"/>
    <s v="Resolved"/>
    <d v="2020-11-05T00:00:00"/>
    <d v="1899-12-30T22:38:00"/>
    <s v="31-05-2020"/>
    <d v="1899-12-30T22:38:58"/>
    <s v="-"/>
    <s v="Nov"/>
    <s v="05-11-2020"/>
    <s v="11"/>
    <s v="2020"/>
    <s v="22"/>
    <s v="31-05-2020"/>
    <s v="05"/>
  </r>
  <r>
    <s v="TKT507845"/>
    <x v="2"/>
    <s v="25-12-2022 07:18:57"/>
    <s v="Billing"/>
    <s v="Overcharge"/>
    <s v="CUST14018"/>
    <s v="Resolved"/>
    <s v="13-12-2022"/>
    <d v="1899-12-30T07:18:57"/>
    <s v="25-12-2022"/>
    <d v="1899-12-30T07:18:57"/>
    <s v="-"/>
    <s v="13-12-2022"/>
    <s v="13-12-2022"/>
    <s v="12"/>
    <s v="2022"/>
    <s v="07"/>
    <s v="25-12-2022"/>
    <s v="12"/>
  </r>
  <r>
    <s v="TKT185322"/>
    <x v="2"/>
    <s v="-"/>
    <s v="Billing"/>
    <s v="Overcharge"/>
    <s v="CUST30301"/>
    <s v="In Progress"/>
    <s v="16-07-2020"/>
    <d v="1899-12-30T16:45:25"/>
    <s v="-"/>
    <s v="-"/>
    <s v="-"/>
    <s v="16-07-2020"/>
    <s v="16-07-2020"/>
    <s v="07"/>
    <s v="2020"/>
    <s v="16"/>
    <s v="-"/>
    <s v=""/>
  </r>
  <r>
    <s v="TKT441951"/>
    <x v="22"/>
    <s v="-"/>
    <s v="Account"/>
    <s v="Login Issue"/>
    <s v="CUST68532"/>
    <s v="Open"/>
    <s v="22-10-2020"/>
    <d v="1899-12-30T00:37:42"/>
    <s v="-"/>
    <s v="-"/>
    <s v="-"/>
    <s v="22-10-2020"/>
    <s v="22-10-2020"/>
    <s v="10"/>
    <s v="2020"/>
    <s v="00"/>
    <s v="-"/>
    <s v=""/>
  </r>
  <r>
    <s v="TKT557597"/>
    <x v="23"/>
    <s v="-"/>
    <s v="Service"/>
    <s v="Service Upgrade"/>
    <s v="CUST23234"/>
    <s v="Open"/>
    <d v="2022-03-01T00:00:00"/>
    <d v="1899-12-30T08:35:00"/>
    <s v="-"/>
    <s v="-"/>
    <s v="-"/>
    <s v="Mar"/>
    <s v="01-03-2022"/>
    <s v="03"/>
    <s v="2022"/>
    <s v="08"/>
    <s v="-"/>
    <s v=""/>
  </r>
  <r>
    <s v="TKT364675"/>
    <x v="14"/>
    <s v="20-04-2020 05:17:59"/>
    <s v="Service"/>
    <s v="Slow Service"/>
    <s v="CUST60206"/>
    <s v="Resolved"/>
    <d v="2020-05-04T00:00:00"/>
    <d v="1899-12-30T05:17:00"/>
    <s v="20-04-2020"/>
    <d v="1899-12-30T05:17:59"/>
    <s v="-"/>
    <s v="May"/>
    <s v="04-05-2020"/>
    <s v="05"/>
    <s v="2020"/>
    <s v="05"/>
    <s v="20-04-2020"/>
    <s v="04"/>
  </r>
  <r>
    <s v="TKT720401"/>
    <x v="4"/>
    <s v="-"/>
    <s v="Account"/>
    <s v="Password Reset"/>
    <s v="CUST83871"/>
    <s v="In Progress"/>
    <s v="30-01-2020"/>
    <d v="1899-12-30T13:27:00"/>
    <s v="-"/>
    <s v="-"/>
    <s v="-"/>
    <s v="30-01-2020"/>
    <s v="30-01-2020"/>
    <s v="01"/>
    <s v="2020"/>
    <s v="13"/>
    <s v="-"/>
    <s v=""/>
  </r>
  <r>
    <s v="TKT986072"/>
    <x v="1"/>
    <s v="-"/>
    <s v="Billing"/>
    <s v="Refund Request"/>
    <s v="CUST81293"/>
    <s v="Open"/>
    <d v="2023-03-06T00:00:00"/>
    <d v="1899-12-30T07:10:00"/>
    <s v="-"/>
    <s v="-"/>
    <s v="-"/>
    <s v="Mar"/>
    <s v="06-03-2023"/>
    <s v="03"/>
    <s v="2023"/>
    <s v="07"/>
    <s v="-"/>
    <s v=""/>
  </r>
  <r>
    <s v="TKT988256"/>
    <x v="17"/>
    <s v="-"/>
    <s v="Service"/>
    <s v="Slow Service"/>
    <s v="CUST16646"/>
    <s v="In Progress"/>
    <s v="24-11-2021"/>
    <d v="1899-12-30T13:15:47"/>
    <s v="-"/>
    <s v="-"/>
    <s v="-"/>
    <s v="24-11-2021"/>
    <s v="24-11-2021"/>
    <s v="11"/>
    <s v="2021"/>
    <s v="13"/>
    <s v="-"/>
    <s v=""/>
  </r>
  <r>
    <s v="TKT875945"/>
    <x v="11"/>
    <s v="-"/>
    <s v="Billing"/>
    <s v="Overcharge"/>
    <s v="CUST31200"/>
    <s v="In Progress"/>
    <d v="2022-03-01T00:00:00"/>
    <d v="1899-12-30T16:42:00"/>
    <s v="-"/>
    <s v="-"/>
    <s v="-"/>
    <s v="Mar"/>
    <s v="01-03-2022"/>
    <s v="03"/>
    <s v="2022"/>
    <s v="16"/>
    <s v="-"/>
    <s v=""/>
  </r>
  <r>
    <s v="TKT681431"/>
    <x v="17"/>
    <s v="-"/>
    <s v="Service"/>
    <s v="Slow Service"/>
    <s v="CUST79624"/>
    <s v="In Progress"/>
    <s v="28-07-2023"/>
    <d v="1899-12-30T08:26:00"/>
    <s v="-"/>
    <s v="-"/>
    <s v="-"/>
    <s v="28-07-2023"/>
    <s v="28-07-2023"/>
    <s v="07"/>
    <s v="2023"/>
    <s v="08"/>
    <s v="-"/>
    <s v=""/>
  </r>
  <r>
    <s v="TKT299563"/>
    <x v="3"/>
    <s v="26-09-2024 15:28:39"/>
    <s v="Account"/>
    <s v="Account Suspension"/>
    <s v="CUST88042"/>
    <s v="Resolved"/>
    <d v="2024-07-09T00:00:00"/>
    <d v="1899-12-30T15:28:00"/>
    <s v="26-09-2024"/>
    <d v="1899-12-30T15:28:39"/>
    <s v="-"/>
    <s v="Jul"/>
    <s v="09-07-2024"/>
    <s v="07"/>
    <s v="2024"/>
    <s v="15"/>
    <s v="26-09-2024"/>
    <s v="09"/>
  </r>
  <r>
    <s v="TKT480026"/>
    <x v="33"/>
    <s v="-"/>
    <s v="Technical"/>
    <s v="Network Problem"/>
    <s v="CUST53427"/>
    <s v="Open"/>
    <s v="18-08-2022"/>
    <d v="1899-12-30T08:47:29"/>
    <s v="-"/>
    <s v="-"/>
    <s v="-"/>
    <s v="18-08-2022"/>
    <s v="18-08-2022"/>
    <s v="08"/>
    <s v="2022"/>
    <s v="08"/>
    <s v="-"/>
    <s v=""/>
  </r>
  <r>
    <s v="TKT583752"/>
    <x v="31"/>
    <s v="-"/>
    <s v="Billing"/>
    <s v="Refund Request"/>
    <s v="CUST34143"/>
    <s v="In Progress"/>
    <s v="29-01-2023"/>
    <d v="1899-12-30T19:28:42"/>
    <s v="-"/>
    <s v="-"/>
    <s v="-"/>
    <s v="29-01-2023"/>
    <s v="29-01-2023"/>
    <s v="01"/>
    <s v="2023"/>
    <s v="19"/>
    <s v="-"/>
    <s v=""/>
  </r>
  <r>
    <s v="TKT940085"/>
    <x v="17"/>
    <s v="27-09-2020 18:56:30"/>
    <s v="Service"/>
    <s v="Slow Service"/>
    <s v="CUST37353"/>
    <s v="Resolved"/>
    <s v="19-09-2020"/>
    <d v="1899-12-30T18:56:30"/>
    <s v="27-09-2020"/>
    <d v="1899-12-30T18:56:30"/>
    <s v="-"/>
    <s v="19-09-2020"/>
    <s v="19-09-2020"/>
    <s v="09"/>
    <s v="2020"/>
    <s v="18"/>
    <s v="27-09-2020"/>
    <s v="09"/>
  </r>
  <r>
    <s v="TKT819321"/>
    <x v="20"/>
    <s v="23-11-2022 04:29:06"/>
    <s v="Billing"/>
    <s v="Payment Failure"/>
    <s v="CUST68567"/>
    <s v="Resolved"/>
    <d v="2022-09-11T00:00:00"/>
    <d v="1899-12-30T04:29:00"/>
    <s v="23-11-2022"/>
    <d v="1899-12-30T04:29:06"/>
    <s v="-"/>
    <s v="Sep"/>
    <s v="11-09-2022"/>
    <s v="09"/>
    <s v="2022"/>
    <s v="04"/>
    <s v="23-11-2022"/>
    <s v="11"/>
  </r>
  <r>
    <s v="TKT411088"/>
    <x v="24"/>
    <s v="-"/>
    <s v="Service"/>
    <s v="Service Outage"/>
    <s v="CUST62407"/>
    <s v="In Progress"/>
    <s v="17-11-2022"/>
    <d v="1899-12-30T22:53:51"/>
    <s v="-"/>
    <s v="-"/>
    <s v="-"/>
    <s v="17-11-2022"/>
    <s v="17-11-2022"/>
    <s v="11"/>
    <s v="2022"/>
    <s v="22"/>
    <s v="-"/>
    <s v=""/>
  </r>
  <r>
    <s v="TKT836818"/>
    <x v="26"/>
    <d v="2022-06-07T09:58:00"/>
    <s v="Technical"/>
    <s v="Software Bug"/>
    <s v="CUST45657"/>
    <s v="Resolved"/>
    <s v="15-06-2022"/>
    <d v="1899-12-30T09:58:20"/>
    <d v="2022-06-07T00:00:00"/>
    <d v="1899-12-30T09:58:00"/>
    <s v="-"/>
    <s v="15-06-2022"/>
    <s v="15-06-2022"/>
    <s v="06"/>
    <s v="2022"/>
    <s v="09"/>
    <s v="07-06-2022"/>
    <s v="06"/>
  </r>
  <r>
    <s v="TKT412002"/>
    <x v="23"/>
    <s v="-"/>
    <s v="Service"/>
    <s v="Service Upgrade"/>
    <s v="CUST56981"/>
    <s v="In Progress"/>
    <d v="2020-04-02T00:00:00"/>
    <d v="1899-12-30T14:26:00"/>
    <s v="-"/>
    <s v="-"/>
    <s v="-"/>
    <s v="Apr"/>
    <s v="02-04-2020"/>
    <s v="04"/>
    <s v="2020"/>
    <s v="14"/>
    <s v="-"/>
    <s v=""/>
  </r>
  <r>
    <s v="TKT425162"/>
    <x v="4"/>
    <s v="-"/>
    <s v="Account"/>
    <s v="Password Reset"/>
    <s v="CUST95460"/>
    <s v="In Progress"/>
    <d v="2022-10-08T00:00:00"/>
    <d v="1899-12-30T14:36:00"/>
    <s v="-"/>
    <s v="-"/>
    <s v="-"/>
    <s v="Oct"/>
    <s v="08-10-2022"/>
    <s v="10"/>
    <s v="2022"/>
    <s v="14"/>
    <s v="-"/>
    <s v=""/>
  </r>
  <r>
    <s v="TKT610454"/>
    <x v="34"/>
    <d v="2024-05-03T13:03:00"/>
    <s v="Technical"/>
    <s v="Hardware Issue"/>
    <s v="CUST31461"/>
    <s v="Resolved"/>
    <s v="26-02-2024"/>
    <d v="1899-12-30T13:03:08"/>
    <d v="2024-05-03T00:00:00"/>
    <d v="1899-12-30T13:03:00"/>
    <s v="-"/>
    <s v="26-02-2024"/>
    <s v="26-02-2024"/>
    <s v="02"/>
    <s v="2024"/>
    <s v="13"/>
    <s v="03-05-2024"/>
    <s v="05"/>
  </r>
  <r>
    <s v="TKT975970"/>
    <x v="33"/>
    <d v="2022-11-03T21:33:00"/>
    <s v="Technical"/>
    <s v="Network Problem"/>
    <s v="CUST13807"/>
    <s v="Resolved"/>
    <s v="14-02-2022"/>
    <d v="1899-12-30T21:33:15"/>
    <d v="2022-11-03T00:00:00"/>
    <d v="1899-12-30T21:33:00"/>
    <s v="-"/>
    <s v="14-02-2022"/>
    <s v="14-02-2022"/>
    <s v="02"/>
    <s v="2022"/>
    <s v="21"/>
    <s v="03-11-2022"/>
    <s v="11"/>
  </r>
  <r>
    <s v="TKT314621"/>
    <x v="25"/>
    <s v="-"/>
    <s v="Service"/>
    <s v="Slow Service"/>
    <s v="CUST90855"/>
    <s v="In Progress"/>
    <s v="21-10-2020"/>
    <d v="1899-12-30T03:01:00"/>
    <s v="-"/>
    <s v="-"/>
    <s v="-"/>
    <s v="21-10-2020"/>
    <s v="21-10-2020"/>
    <s v="10"/>
    <s v="2020"/>
    <s v="03"/>
    <s v="-"/>
    <s v=""/>
  </r>
  <r>
    <s v="TKT864381"/>
    <x v="7"/>
    <s v="-"/>
    <s v="Technical"/>
    <s v="Software Bug"/>
    <s v="CUST79063"/>
    <s v="In Progress"/>
    <s v="30-03-2023"/>
    <d v="1899-12-30T10:25:38"/>
    <s v="-"/>
    <s v="-"/>
    <s v="-"/>
    <s v="30-03-2023"/>
    <s v="30-03-2023"/>
    <s v="03"/>
    <s v="2023"/>
    <s v="10"/>
    <s v="-"/>
    <s v=""/>
  </r>
  <r>
    <s v="TKT343281"/>
    <x v="11"/>
    <s v="-"/>
    <s v="Billing"/>
    <s v="Overcharge"/>
    <s v="CUST54093"/>
    <s v="Open"/>
    <s v="13-12-2024"/>
    <d v="1899-12-30T12:26:15"/>
    <s v="-"/>
    <s v="-"/>
    <s v="-"/>
    <s v="13-12-2024"/>
    <s v="13-12-2024"/>
    <s v="12"/>
    <s v="2024"/>
    <s v="12"/>
    <s v="-"/>
    <s v=""/>
  </r>
  <r>
    <s v="TKT124518"/>
    <x v="17"/>
    <s v="13-02-2020 09:01:50"/>
    <s v="Service"/>
    <s v="Slow Service"/>
    <s v="CUST85215"/>
    <s v="Resolved"/>
    <d v="2020-07-02T00:00:00"/>
    <d v="1899-12-30T09:01:00"/>
    <s v="13-02-2020"/>
    <d v="1899-12-30T09:01:50"/>
    <s v="-"/>
    <s v="Jul"/>
    <s v="02-07-2020"/>
    <s v="07"/>
    <s v="2020"/>
    <s v="09"/>
    <s v="13-02-2020"/>
    <s v="02"/>
  </r>
  <r>
    <s v="TKT685474"/>
    <x v="22"/>
    <d v="2024-04-12T04:52:00"/>
    <s v="Account"/>
    <s v="Login Issue"/>
    <s v="CUST43686"/>
    <s v="Resolved"/>
    <d v="2024-07-11T00:00:00"/>
    <d v="1899-12-30T04:52:00"/>
    <d v="2024-04-12T00:00:00"/>
    <d v="1899-12-30T04:52:00"/>
    <s v="-"/>
    <s v="Jul"/>
    <s v="11-07-2024"/>
    <s v="07"/>
    <s v="2024"/>
    <s v="04"/>
    <s v="12-04-2024"/>
    <s v="04"/>
  </r>
  <r>
    <s v="TKT457899"/>
    <x v="26"/>
    <s v="-"/>
    <s v="Technical"/>
    <s v="Software Bug"/>
    <s v="CUST19954"/>
    <s v="Open"/>
    <s v="31-12-2024"/>
    <d v="1899-12-30T13:49:37"/>
    <s v="-"/>
    <s v="-"/>
    <s v="-"/>
    <s v="31-12-2024"/>
    <s v="31-12-2024"/>
    <s v="12"/>
    <s v="2024"/>
    <s v="13"/>
    <s v="-"/>
    <s v=""/>
  </r>
  <r>
    <s v="TKT696235"/>
    <x v="22"/>
    <d v="2023-03-06T13:42:00"/>
    <s v="Account"/>
    <s v="Login Issue"/>
    <s v="CUST91416"/>
    <s v="Resolved"/>
    <s v="27-05-2023"/>
    <d v="1899-12-30T13:42:28"/>
    <d v="2023-03-06T00:00:00"/>
    <d v="1899-12-30T13:42:00"/>
    <s v="-"/>
    <s v="27-05-2023"/>
    <s v="27-05-2023"/>
    <s v="05"/>
    <s v="2023"/>
    <s v="13"/>
    <s v="06-03-2023"/>
    <s v="03"/>
  </r>
  <r>
    <s v="TKT977982"/>
    <x v="16"/>
    <s v="-"/>
    <s v="Account"/>
    <s v="Login Issue"/>
    <s v="CUST11848"/>
    <s v="In Progress"/>
    <s v="14-08-2023"/>
    <d v="1899-12-30T01:59:30"/>
    <s v="-"/>
    <s v="-"/>
    <s v="-"/>
    <s v="14-08-2023"/>
    <s v="14-08-2023"/>
    <s v="08"/>
    <s v="2023"/>
    <s v="01"/>
    <s v="-"/>
    <s v=""/>
  </r>
  <r>
    <s v="TKT488398"/>
    <x v="32"/>
    <s v="-"/>
    <s v="Technical"/>
    <s v="Software Bug"/>
    <s v="CUST95305"/>
    <s v="Open"/>
    <d v="2024-04-09T00:00:00"/>
    <d v="1899-12-30T20:54:00"/>
    <s v="-"/>
    <s v="-"/>
    <s v="-"/>
    <s v="Apr"/>
    <s v="09-04-2024"/>
    <s v="04"/>
    <s v="2024"/>
    <s v="20"/>
    <s v="-"/>
    <s v=""/>
  </r>
  <r>
    <s v="TKT832206"/>
    <x v="31"/>
    <s v="-"/>
    <s v="Billing"/>
    <s v="Refund Request"/>
    <s v="CUST41260"/>
    <s v="Open"/>
    <s v="15-05-2023"/>
    <d v="1899-12-30T20:14:04"/>
    <s v="-"/>
    <s v="-"/>
    <s v="-"/>
    <s v="15-05-2023"/>
    <s v="15-05-2023"/>
    <s v="05"/>
    <s v="2023"/>
    <s v="20"/>
    <s v="-"/>
    <s v=""/>
  </r>
  <r>
    <s v="TKT218176"/>
    <x v="9"/>
    <s v="-"/>
    <s v="Technical"/>
    <s v="Hardware Issue"/>
    <s v="CUST71595"/>
    <s v="Open"/>
    <s v="24-01-2022"/>
    <d v="1899-12-30T15:32:50"/>
    <s v="-"/>
    <s v="-"/>
    <s v="-"/>
    <s v="24-01-2022"/>
    <s v="24-01-2022"/>
    <s v="01"/>
    <s v="2022"/>
    <s v="15"/>
    <s v="-"/>
    <s v=""/>
  </r>
  <r>
    <s v="TKT283984"/>
    <x v="25"/>
    <s v="-"/>
    <s v="Service"/>
    <s v="Slow Service"/>
    <s v="CUST53971"/>
    <s v="Open"/>
    <s v="30-01-2022"/>
    <d v="1899-12-30T15:57:13"/>
    <s v="-"/>
    <s v="-"/>
    <s v="-"/>
    <s v="30-01-2022"/>
    <s v="30-01-2022"/>
    <s v="01"/>
    <s v="2022"/>
    <s v="15"/>
    <s v="-"/>
    <s v=""/>
  </r>
  <r>
    <s v="TKT456816"/>
    <x v="22"/>
    <s v="-"/>
    <s v="Account"/>
    <s v="Login Issue"/>
    <s v="CUST43789"/>
    <s v="In Progress"/>
    <s v="18-04-2022"/>
    <d v="1899-12-30T11:20:44"/>
    <s v="-"/>
    <s v="-"/>
    <s v="-"/>
    <s v="18-04-2022"/>
    <s v="18-04-2022"/>
    <s v="04"/>
    <s v="2022"/>
    <s v="11"/>
    <s v="-"/>
    <s v=""/>
  </r>
  <r>
    <s v="TKT171555"/>
    <x v="29"/>
    <s v="-"/>
    <s v="Service"/>
    <s v="Service Upgrade"/>
    <s v="CUST16657"/>
    <s v="In Progress"/>
    <d v="2020-04-11T00:00:00"/>
    <d v="1899-12-30T17:14:00"/>
    <s v="-"/>
    <s v="-"/>
    <s v="-"/>
    <s v="Apr"/>
    <s v="11-04-2020"/>
    <s v="04"/>
    <s v="2020"/>
    <s v="17"/>
    <s v="-"/>
    <s v=""/>
  </r>
  <r>
    <s v="TKT494942"/>
    <x v="4"/>
    <s v="29-01-2021 12:37:35"/>
    <s v="Account"/>
    <s v="Password Reset"/>
    <s v="CUST13483"/>
    <s v="Resolved"/>
    <d v="2021-05-01T00:00:00"/>
    <d v="1899-12-30T12:37:00"/>
    <s v="29-01-2021"/>
    <d v="1899-12-30T12:37:35"/>
    <s v="-"/>
    <s v="May"/>
    <s v="01-05-2021"/>
    <s v="05"/>
    <s v="2021"/>
    <s v="12"/>
    <s v="29-01-2021"/>
    <s v="01"/>
  </r>
  <r>
    <s v="TKT701707"/>
    <x v="29"/>
    <s v="-"/>
    <s v="Service"/>
    <s v="Service Upgrade"/>
    <s v="CUST53309"/>
    <s v="In Progress"/>
    <d v="2023-03-11T00:00:00"/>
    <d v="1899-12-30T13:58:00"/>
    <s v="-"/>
    <s v="-"/>
    <s v="-"/>
    <s v="Mar"/>
    <s v="11-03-2023"/>
    <s v="03"/>
    <s v="2023"/>
    <s v="13"/>
    <s v="-"/>
    <s v=""/>
  </r>
  <r>
    <s v="TKT950886"/>
    <x v="13"/>
    <s v="-"/>
    <s v="Account"/>
    <s v="Account Suspension"/>
    <s v="CUST95478"/>
    <s v="In Progress"/>
    <d v="2022-04-06T00:00:00"/>
    <d v="1899-12-30T04:43:00"/>
    <s v="-"/>
    <s v="-"/>
    <s v="-"/>
    <s v="Apr"/>
    <s v="06-04-2022"/>
    <s v="04"/>
    <s v="2022"/>
    <s v="04"/>
    <s v="-"/>
    <s v=""/>
  </r>
  <r>
    <s v="TKT458608"/>
    <x v="29"/>
    <s v="-"/>
    <s v="Service"/>
    <s v="Service Upgrade"/>
    <s v="CUST46221"/>
    <s v="In Progress"/>
    <s v="15-06-2021"/>
    <d v="1899-12-30T12:26:03"/>
    <s v="-"/>
    <s v="-"/>
    <s v="-"/>
    <s v="15-06-2021"/>
    <s v="15-06-2021"/>
    <s v="06"/>
    <s v="2021"/>
    <s v="12"/>
    <s v="-"/>
    <s v=""/>
  </r>
  <r>
    <s v="TKT649336"/>
    <x v="8"/>
    <s v="-"/>
    <s v="Technical"/>
    <s v="Network Problem"/>
    <s v="CUST63341"/>
    <s v="Open"/>
    <s v="21-03-2023"/>
    <d v="1899-12-30T02:30:27"/>
    <s v="-"/>
    <s v="-"/>
    <s v="-"/>
    <s v="21-03-2023"/>
    <s v="21-03-2023"/>
    <s v="03"/>
    <s v="2023"/>
    <s v="02"/>
    <s v="-"/>
    <s v=""/>
  </r>
  <r>
    <s v="TKT104129"/>
    <x v="33"/>
    <s v="-"/>
    <s v="Technical"/>
    <s v="Network Problem"/>
    <s v="CUST14364"/>
    <s v="Open"/>
    <s v="16-12-2024"/>
    <d v="1899-12-30T17:25:55"/>
    <s v="-"/>
    <s v="-"/>
    <s v="-"/>
    <s v="16-12-2024"/>
    <s v="16-12-2024"/>
    <s v="12"/>
    <s v="2024"/>
    <s v="17"/>
    <s v="-"/>
    <s v=""/>
  </r>
  <r>
    <s v="TKT656712"/>
    <x v="15"/>
    <s v="31-07-2023 15:25:30"/>
    <s v="Account"/>
    <s v="Account Suspension"/>
    <s v="CUST86007"/>
    <s v="Resolved"/>
    <d v="2023-09-07T00:00:00"/>
    <d v="1899-12-30T15:25:00"/>
    <s v="31-07-2023"/>
    <d v="1899-12-30T15:25:30"/>
    <s v="-"/>
    <s v="Sep"/>
    <s v="07-09-2023"/>
    <s v="09"/>
    <s v="2023"/>
    <s v="15"/>
    <s v="31-07-2023"/>
    <s v="07"/>
  </r>
  <r>
    <s v="TKT599658"/>
    <x v="24"/>
    <s v="-"/>
    <s v="Service"/>
    <s v="Service Outage"/>
    <s v="CUST90774"/>
    <s v="In Progress"/>
    <s v="20-10-2021"/>
    <d v="1899-12-30T16:11:28"/>
    <s v="-"/>
    <s v="-"/>
    <s v="-"/>
    <s v="20-10-2021"/>
    <s v="20-10-2021"/>
    <s v="10"/>
    <s v="2021"/>
    <s v="16"/>
    <s v="-"/>
    <s v=""/>
  </r>
  <r>
    <s v="TKT644372"/>
    <x v="22"/>
    <s v="-"/>
    <s v="Account"/>
    <s v="Login Issue"/>
    <s v="CUST52755"/>
    <s v="Open"/>
    <s v="18-10-2024"/>
    <d v="1899-12-30T09:32:51"/>
    <s v="-"/>
    <s v="-"/>
    <s v="-"/>
    <s v="18-10-2024"/>
    <s v="18-10-2024"/>
    <s v="10"/>
    <s v="2024"/>
    <s v="09"/>
    <s v="-"/>
    <s v=""/>
  </r>
  <r>
    <s v="TKT622690"/>
    <x v="31"/>
    <d v="2020-04-03T11:55:00"/>
    <s v="Billing"/>
    <s v="Refund Request"/>
    <s v="CUST91581"/>
    <s v="Resolved"/>
    <s v="13-02-2020"/>
    <d v="1899-12-30T11:55:08"/>
    <d v="2020-04-03T00:00:00"/>
    <d v="1899-12-30T11:55:00"/>
    <s v="-"/>
    <s v="13-02-2020"/>
    <s v="13-02-2020"/>
    <s v="02"/>
    <s v="2020"/>
    <s v="11"/>
    <s v="03-04-2020"/>
    <s v="04"/>
  </r>
  <r>
    <s v="TKT513422"/>
    <x v="21"/>
    <d v="2024-07-05T16:22:00"/>
    <s v="Technical"/>
    <s v="Network Problem"/>
    <s v="CUST93807"/>
    <s v="Resolved"/>
    <s v="27-04-2024"/>
    <d v="1899-12-30T16:22:30"/>
    <d v="2024-07-05T00:00:00"/>
    <d v="1899-12-30T16:22:00"/>
    <s v="-"/>
    <s v="27-04-2024"/>
    <s v="27-04-2024"/>
    <s v="04"/>
    <s v="2024"/>
    <s v="16"/>
    <s v="05-07-2024"/>
    <s v="07"/>
  </r>
  <r>
    <s v="TKT128063"/>
    <x v="0"/>
    <s v="-"/>
    <s v="Service"/>
    <s v="Service Outage"/>
    <s v="CUST50166"/>
    <s v="Open"/>
    <s v="25-09-2024"/>
    <d v="1899-12-30T05:54:12"/>
    <s v="-"/>
    <s v="-"/>
    <s v="-"/>
    <s v="25-09-2024"/>
    <s v="25-09-2024"/>
    <s v="09"/>
    <s v="2024"/>
    <s v="05"/>
    <s v="-"/>
    <s v=""/>
  </r>
  <r>
    <s v="TKT890147"/>
    <x v="6"/>
    <s v="-"/>
    <s v="Service"/>
    <s v="Service Outage"/>
    <s v="CUST18591"/>
    <s v="Open"/>
    <s v="30-11-2024"/>
    <d v="1899-12-30T20:56:01"/>
    <s v="-"/>
    <s v="-"/>
    <s v="-"/>
    <s v="30-11-2024"/>
    <s v="30-11-2024"/>
    <s v="11"/>
    <s v="2024"/>
    <s v="20"/>
    <s v="-"/>
    <s v=""/>
  </r>
  <r>
    <s v="TKT456985"/>
    <x v="15"/>
    <s v="-"/>
    <s v="Account"/>
    <s v="Account Suspension"/>
    <s v="CUST97158"/>
    <s v="Open"/>
    <d v="2024-02-02T00:00:00"/>
    <d v="1899-12-30T09:12:00"/>
    <s v="-"/>
    <s v="-"/>
    <s v="-"/>
    <s v="Feb"/>
    <s v="02-02-2024"/>
    <s v="02"/>
    <s v="2024"/>
    <s v="09"/>
    <s v="-"/>
    <s v=""/>
  </r>
  <r>
    <s v="TKT862926"/>
    <x v="14"/>
    <s v="-"/>
    <s v="Service"/>
    <s v="Slow Service"/>
    <s v="CUST98859"/>
    <s v="Open"/>
    <s v="13-10-2022"/>
    <d v="1899-12-30T06:05:41"/>
    <s v="-"/>
    <s v="-"/>
    <s v="-"/>
    <s v="13-10-2022"/>
    <s v="13-10-2022"/>
    <s v="10"/>
    <s v="2022"/>
    <s v="06"/>
    <s v="-"/>
    <s v=""/>
  </r>
  <r>
    <s v="TKT186467"/>
    <x v="26"/>
    <s v="-"/>
    <s v="Technical"/>
    <s v="Software Bug"/>
    <s v="CUST26672"/>
    <s v="In Progress"/>
    <s v="27-03-2021"/>
    <d v="1899-12-30T23:37:38"/>
    <s v="-"/>
    <s v="-"/>
    <s v="-"/>
    <s v="27-03-2021"/>
    <s v="27-03-2021"/>
    <s v="03"/>
    <s v="2021"/>
    <s v="23"/>
    <s v="-"/>
    <s v=""/>
  </r>
  <r>
    <s v="TKT991169"/>
    <x v="7"/>
    <s v="-"/>
    <s v="Technical"/>
    <s v="Software Bug"/>
    <s v="CUST21564"/>
    <s v="In Progress"/>
    <d v="2020-03-01T00:00:00"/>
    <d v="1899-12-30T05:02:00"/>
    <s v="-"/>
    <s v="-"/>
    <s v="-"/>
    <s v="Mar"/>
    <s v="01-03-2020"/>
    <s v="03"/>
    <s v="2020"/>
    <s v="05"/>
    <s v="-"/>
    <s v=""/>
  </r>
  <r>
    <s v="TKT894941"/>
    <x v="22"/>
    <s v="-"/>
    <s v="Account"/>
    <s v="Login Issue"/>
    <s v="CUST61417"/>
    <s v="Open"/>
    <d v="2024-08-01T00:00:00"/>
    <d v="1899-12-30T10:33:00"/>
    <s v="-"/>
    <s v="-"/>
    <s v="-"/>
    <s v="Aug"/>
    <s v="01-08-2024"/>
    <s v="08"/>
    <s v="2024"/>
    <s v="10"/>
    <s v="-"/>
    <s v=""/>
  </r>
  <r>
    <s v="TKT206574"/>
    <x v="18"/>
    <s v="-"/>
    <s v="Account"/>
    <s v="Password Reset"/>
    <s v="CUST21689"/>
    <s v="In Progress"/>
    <s v="31-01-2021"/>
    <d v="1899-12-30T07:50:14"/>
    <s v="-"/>
    <s v="-"/>
    <s v="-"/>
    <s v="31-01-2021"/>
    <s v="31-01-2021"/>
    <s v="01"/>
    <s v="2021"/>
    <s v="07"/>
    <s v="-"/>
    <s v=""/>
  </r>
  <r>
    <s v="TKT366598"/>
    <x v="21"/>
    <s v="-"/>
    <s v="Technical"/>
    <s v="Network Problem"/>
    <s v="CUST16851"/>
    <s v="In Progress"/>
    <s v="28-03-2021"/>
    <d v="1899-12-30T11:27:45"/>
    <s v="-"/>
    <s v="-"/>
    <s v="-"/>
    <s v="28-03-2021"/>
    <s v="28-03-2021"/>
    <s v="03"/>
    <s v="2021"/>
    <s v="11"/>
    <s v="-"/>
    <s v=""/>
  </r>
  <r>
    <s v="TKT535751"/>
    <x v="26"/>
    <s v="28-08-2023 13:31:38"/>
    <s v="Technical"/>
    <s v="Software Bug"/>
    <s v="CUST50914"/>
    <s v="Resolved"/>
    <d v="2023-05-08T00:00:00"/>
    <d v="1899-12-30T13:31:00"/>
    <s v="28-08-2023"/>
    <d v="1899-12-30T13:31:38"/>
    <s v="-"/>
    <s v="May"/>
    <s v="08-05-2023"/>
    <s v="05"/>
    <s v="2023"/>
    <s v="13"/>
    <s v="28-08-2023"/>
    <s v="08"/>
  </r>
  <r>
    <s v="TKT369678"/>
    <x v="2"/>
    <s v="21-06-2020 01:12:47"/>
    <s v="Billing"/>
    <s v="Overcharge"/>
    <s v="CUST63639"/>
    <s v="Resolved"/>
    <d v="2020-07-06T00:00:00"/>
    <d v="1899-12-30T01:12:00"/>
    <s v="21-06-2020"/>
    <d v="1899-12-30T01:12:47"/>
    <s v="-"/>
    <s v="Jul"/>
    <s v="06-07-2020"/>
    <s v="07"/>
    <s v="2020"/>
    <s v="01"/>
    <s v="21-06-2020"/>
    <s v="06"/>
  </r>
  <r>
    <s v="TKT543332"/>
    <x v="26"/>
    <s v="23-10-2024 03:00:03"/>
    <s v="Technical"/>
    <s v="Software Bug"/>
    <s v="CUST91411"/>
    <s v="Resolved"/>
    <s v="30-09-2024"/>
    <d v="1899-12-30T03:00:03"/>
    <s v="23-10-2024"/>
    <d v="1899-12-30T03:00:03"/>
    <s v="-"/>
    <s v="30-09-2024"/>
    <s v="30-09-2024"/>
    <s v="09"/>
    <s v="2024"/>
    <s v="03"/>
    <s v="23-10-2024"/>
    <s v="10"/>
  </r>
  <r>
    <s v="TKT368048"/>
    <x v="29"/>
    <s v="-"/>
    <s v="Service"/>
    <s v="Service Upgrade"/>
    <s v="CUST43366"/>
    <s v="In Progress"/>
    <s v="31-12-2022"/>
    <d v="1899-12-30T12:39:03"/>
    <s v="-"/>
    <s v="-"/>
    <s v="-"/>
    <s v="31-12-2022"/>
    <s v="31-12-2022"/>
    <s v="12"/>
    <s v="2022"/>
    <s v="12"/>
    <s v="-"/>
    <s v=""/>
  </r>
  <r>
    <s v="TKT911119"/>
    <x v="23"/>
    <s v="20-01-2021 15:00:34"/>
    <s v="Service"/>
    <s v="Service Upgrade"/>
    <s v="CUST36774"/>
    <s v="Resolved"/>
    <d v="2021-04-01T00:00:00"/>
    <d v="1899-12-30T15:00:00"/>
    <s v="20-01-2021"/>
    <d v="1899-12-30T15:00:34"/>
    <s v="-"/>
    <s v="Apr"/>
    <s v="01-04-2021"/>
    <s v="04"/>
    <s v="2021"/>
    <s v="15"/>
    <s v="20-01-2021"/>
    <s v="01"/>
  </r>
  <r>
    <s v="TKT934828"/>
    <x v="17"/>
    <s v="-"/>
    <s v="Service"/>
    <s v="Slow Service"/>
    <s v="CUST84036"/>
    <s v="In Progress"/>
    <s v="23-09-2024"/>
    <d v="1899-12-30T23:07:30"/>
    <s v="-"/>
    <s v="-"/>
    <s v="-"/>
    <s v="23-09-2024"/>
    <s v="23-09-2024"/>
    <s v="09"/>
    <s v="2024"/>
    <s v="23"/>
    <s v="-"/>
    <s v=""/>
  </r>
  <r>
    <s v="TKT547338"/>
    <x v="12"/>
    <d v="2022-10-10T16:05:00"/>
    <s v="Billing"/>
    <s v="Refund Request"/>
    <s v="CUST93850"/>
    <s v="Resolved"/>
    <d v="2022-07-10T00:00:00"/>
    <d v="1899-12-30T16:05:00"/>
    <d v="2022-10-10T00:00:00"/>
    <d v="1899-12-30T16:05:00"/>
    <s v="-"/>
    <s v="Jul"/>
    <s v="10-07-2022"/>
    <s v="07"/>
    <s v="2022"/>
    <s v="16"/>
    <s v="10-10-2022"/>
    <s v="10"/>
  </r>
  <r>
    <s v="TKT401624"/>
    <x v="26"/>
    <s v="-"/>
    <s v="Technical"/>
    <s v="Software Bug"/>
    <s v="CUST65521"/>
    <s v="Open"/>
    <s v="21-10-2023"/>
    <d v="1899-12-30T13:34:58"/>
    <s v="-"/>
    <s v="-"/>
    <s v="-"/>
    <s v="21-10-2023"/>
    <s v="21-10-2023"/>
    <s v="10"/>
    <s v="2023"/>
    <s v="13"/>
    <s v="-"/>
    <s v=""/>
  </r>
  <r>
    <s v="TKT782530"/>
    <x v="6"/>
    <s v="-"/>
    <s v="Service"/>
    <s v="Service Outage"/>
    <s v="CUST15569"/>
    <s v="Open"/>
    <s v="22-07-2021"/>
    <d v="1899-12-30T18:44:26"/>
    <s v="-"/>
    <s v="-"/>
    <s v="-"/>
    <s v="22-07-2021"/>
    <s v="22-07-2021"/>
    <s v="07"/>
    <s v="2021"/>
    <s v="18"/>
    <s v="-"/>
    <s v=""/>
  </r>
  <r>
    <s v="TKT662469"/>
    <x v="2"/>
    <s v="-"/>
    <s v="Billing"/>
    <s v="Overcharge"/>
    <s v="CUST16077"/>
    <s v="In Progress"/>
    <s v="25-09-2024"/>
    <d v="1899-12-30T21:49:51"/>
    <s v="-"/>
    <s v="-"/>
    <s v="-"/>
    <s v="25-09-2024"/>
    <s v="25-09-2024"/>
    <s v="09"/>
    <s v="2024"/>
    <s v="21"/>
    <s v="-"/>
    <s v=""/>
  </r>
  <r>
    <s v="TKT933080"/>
    <x v="13"/>
    <s v="31-10-2023 13:01:41"/>
    <s v="Account"/>
    <s v="Account Suspension"/>
    <s v="CUST69531"/>
    <s v="Resolved"/>
    <d v="2023-07-10T00:00:00"/>
    <d v="1899-12-30T13:01:00"/>
    <s v="31-10-2023"/>
    <d v="1899-12-30T13:01:41"/>
    <s v="-"/>
    <s v="Jul"/>
    <s v="10-07-2023"/>
    <s v="07"/>
    <s v="2023"/>
    <s v="13"/>
    <s v="31-10-2023"/>
    <s v="10"/>
  </r>
  <r>
    <s v="TKT451543"/>
    <x v="1"/>
    <s v="-"/>
    <s v="Billing"/>
    <s v="Refund Request"/>
    <s v="CUST26371"/>
    <s v="In Progress"/>
    <d v="2020-12-11T00:00:00"/>
    <d v="1899-12-30T11:54:00"/>
    <s v="-"/>
    <s v="-"/>
    <s v="-"/>
    <s v="Dec"/>
    <s v="11-12-2020"/>
    <s v="12"/>
    <s v="2020"/>
    <s v="11"/>
    <s v="-"/>
    <s v=""/>
  </r>
  <r>
    <s v="TKT235358"/>
    <x v="0"/>
    <d v="2023-09-01T12:46:00"/>
    <s v="Service"/>
    <s v="Service Outage"/>
    <s v="CUST22293"/>
    <s v="Resolved"/>
    <d v="2023-03-01T00:00:00"/>
    <d v="1899-12-30T12:46:00"/>
    <d v="2023-09-01T00:00:00"/>
    <d v="1899-12-30T12:46:00"/>
    <s v="-"/>
    <s v="Mar"/>
    <s v="01-03-2023"/>
    <s v="03"/>
    <s v="2023"/>
    <s v="12"/>
    <s v="01-09-2023"/>
    <s v="09"/>
  </r>
  <r>
    <s v="TKT931211"/>
    <x v="10"/>
    <d v="2023-07-02T14:14:00"/>
    <s v="Account"/>
    <s v="Password Reset"/>
    <s v="CUST27355"/>
    <s v="Resolved"/>
    <s v="22-01-2023"/>
    <d v="1899-12-30T14:14:12"/>
    <d v="2023-07-02T00:00:00"/>
    <d v="1899-12-30T14:14:00"/>
    <s v="-"/>
    <s v="22-01-2023"/>
    <s v="22-01-2023"/>
    <s v="01"/>
    <s v="2023"/>
    <s v="14"/>
    <s v="02-07-2023"/>
    <s v="07"/>
  </r>
  <r>
    <s v="TKT509498"/>
    <x v="7"/>
    <s v="24-03-2020 18:26:04"/>
    <s v="Technical"/>
    <s v="Software Bug"/>
    <s v="CUST42384"/>
    <s v="Resolved"/>
    <d v="2020-11-03T00:00:00"/>
    <d v="1899-12-30T18:26:00"/>
    <s v="24-03-2020"/>
    <d v="1899-12-30T18:26:04"/>
    <s v="-"/>
    <s v="Nov"/>
    <s v="03-11-2020"/>
    <s v="11"/>
    <s v="2020"/>
    <s v="18"/>
    <s v="24-03-2020"/>
    <s v="03"/>
  </r>
  <r>
    <s v="TKT657603"/>
    <x v="11"/>
    <s v="28-02-2023 19:23:06"/>
    <s v="Billing"/>
    <s v="Overcharge"/>
    <s v="CUST21893"/>
    <s v="Resolved"/>
    <d v="2023-11-02T00:00:00"/>
    <d v="1899-12-30T19:23:00"/>
    <s v="28-02-2023"/>
    <d v="1899-12-30T19:23:06"/>
    <s v="-"/>
    <s v="Nov"/>
    <s v="02-11-2023"/>
    <s v="11"/>
    <s v="2023"/>
    <s v="19"/>
    <s v="28-02-2023"/>
    <s v="02"/>
  </r>
  <r>
    <s v="TKT486421"/>
    <x v="27"/>
    <s v="-"/>
    <s v="Account"/>
    <s v="Login Issue"/>
    <s v="CUST15199"/>
    <s v="In Progress"/>
    <s v="13-05-2020"/>
    <d v="1899-12-30T15:26:22"/>
    <s v="-"/>
    <s v="-"/>
    <s v="-"/>
    <s v="13-05-2020"/>
    <s v="13-05-2020"/>
    <s v="05"/>
    <s v="2020"/>
    <s v="15"/>
    <s v="-"/>
    <s v=""/>
  </r>
  <r>
    <s v="TKT869043"/>
    <x v="11"/>
    <s v="17-10-2022 17:03:57"/>
    <s v="Billing"/>
    <s v="Overcharge"/>
    <s v="CUST66037"/>
    <s v="Resolved"/>
    <d v="2022-03-10T00:00:00"/>
    <d v="1899-12-30T17:03:00"/>
    <s v="17-10-2022"/>
    <d v="1899-12-30T17:03:57"/>
    <s v="-"/>
    <s v="Mar"/>
    <s v="10-03-2022"/>
    <s v="03"/>
    <s v="2022"/>
    <s v="17"/>
    <s v="17-10-2022"/>
    <s v="10"/>
  </r>
  <r>
    <s v="TKT334337"/>
    <x v="9"/>
    <s v="-"/>
    <s v="Technical"/>
    <s v="Hardware Issue"/>
    <s v="CUST54487"/>
    <s v="In Progress"/>
    <s v="28-02-2020"/>
    <d v="1899-12-30T10:48:00"/>
    <s v="-"/>
    <s v="-"/>
    <s v="-"/>
    <s v="28-02-2020"/>
    <s v="28-02-2020"/>
    <s v="02"/>
    <s v="2020"/>
    <s v="10"/>
    <s v="-"/>
    <s v=""/>
  </r>
  <r>
    <s v="TKT536484"/>
    <x v="12"/>
    <s v="-"/>
    <s v="Billing"/>
    <s v="Refund Request"/>
    <s v="CUST84943"/>
    <s v="In Progress"/>
    <d v="2024-04-05T00:00:00"/>
    <d v="1899-12-30T21:28:00"/>
    <s v="-"/>
    <s v="-"/>
    <s v="-"/>
    <s v="Apr"/>
    <s v="05-04-2024"/>
    <s v="04"/>
    <s v="2024"/>
    <s v="21"/>
    <s v="-"/>
    <s v=""/>
  </r>
  <r>
    <s v="TKT403882"/>
    <x v="34"/>
    <s v="-"/>
    <s v="Technical"/>
    <s v="Hardware Issue"/>
    <s v="CUST64655"/>
    <s v="Open"/>
    <s v="23-05-2022"/>
    <d v="1899-12-30T15:28:52"/>
    <s v="-"/>
    <s v="-"/>
    <s v="-"/>
    <s v="23-05-2022"/>
    <s v="23-05-2022"/>
    <s v="05"/>
    <s v="2022"/>
    <s v="15"/>
    <s v="-"/>
    <s v=""/>
  </r>
  <r>
    <s v="TKT670120"/>
    <x v="14"/>
    <s v="-"/>
    <s v="Service"/>
    <s v="Slow Service"/>
    <s v="CUST50016"/>
    <s v="In Progress"/>
    <s v="15-07-2022"/>
    <d v="1899-12-30T22:35:51"/>
    <s v="-"/>
    <s v="-"/>
    <s v="-"/>
    <s v="15-07-2022"/>
    <s v="15-07-2022"/>
    <s v="07"/>
    <s v="2022"/>
    <s v="22"/>
    <s v="-"/>
    <s v=""/>
  </r>
  <r>
    <s v="TKT705690"/>
    <x v="12"/>
    <d v="2020-09-04T03:40:00"/>
    <s v="Billing"/>
    <s v="Refund Request"/>
    <s v="CUST15083"/>
    <s v="Resolved"/>
    <s v="24-03-2020"/>
    <d v="1899-12-30T03:40:31"/>
    <d v="2020-09-04T00:00:00"/>
    <d v="1899-12-30T03:40:00"/>
    <s v="-"/>
    <s v="24-03-2020"/>
    <s v="24-03-2020"/>
    <s v="03"/>
    <s v="2020"/>
    <s v="03"/>
    <s v="04-09-2020"/>
    <s v="09"/>
  </r>
  <r>
    <s v="TKT444574"/>
    <x v="27"/>
    <s v="15-10-2022 06:39:14"/>
    <s v="Account"/>
    <s v="Login Issue"/>
    <s v="CUST87237"/>
    <s v="Resolved"/>
    <s v="14-10-2022"/>
    <d v="1899-12-30T06:39:14"/>
    <s v="15-10-2022"/>
    <d v="1899-12-30T06:39:14"/>
    <s v="-"/>
    <s v="14-10-2022"/>
    <s v="14-10-2022"/>
    <s v="10"/>
    <s v="2022"/>
    <s v="06"/>
    <s v="15-10-2022"/>
    <s v="10"/>
  </r>
  <r>
    <s v="TKT686923"/>
    <x v="23"/>
    <s v="-"/>
    <s v="Service"/>
    <s v="Service Upgrade"/>
    <s v="CUST14684"/>
    <s v="In Progress"/>
    <s v="16-10-2022"/>
    <d v="1899-12-30T00:41:53"/>
    <s v="-"/>
    <s v="-"/>
    <s v="-"/>
    <s v="16-10-2022"/>
    <s v="16-10-2022"/>
    <s v="10"/>
    <s v="2022"/>
    <s v="00"/>
    <s v="-"/>
    <s v=""/>
  </r>
  <r>
    <s v="TKT297393"/>
    <x v="18"/>
    <s v="-"/>
    <s v="Account"/>
    <s v="Password Reset"/>
    <s v="CUST22530"/>
    <s v="In Progress"/>
    <d v="2021-04-10T00:00:00"/>
    <d v="1899-12-30T00:40:00"/>
    <s v="-"/>
    <s v="-"/>
    <s v="-"/>
    <s v="Apr"/>
    <s v="10-04-2021"/>
    <s v="04"/>
    <s v="2021"/>
    <s v="00"/>
    <s v="-"/>
    <s v=""/>
  </r>
  <r>
    <s v="TKT317930"/>
    <x v="12"/>
    <s v="-"/>
    <s v="Billing"/>
    <s v="Refund Request"/>
    <s v="CUST22909"/>
    <s v="Open"/>
    <s v="27-09-2021"/>
    <d v="1899-12-30T16:04:44"/>
    <s v="-"/>
    <s v="-"/>
    <s v="-"/>
    <s v="27-09-2021"/>
    <s v="27-09-2021"/>
    <s v="09"/>
    <s v="2021"/>
    <s v="16"/>
    <s v="-"/>
    <s v=""/>
  </r>
  <r>
    <s v="TKT169504"/>
    <x v="1"/>
    <d v="2022-06-12T05:50:00"/>
    <s v="Billing"/>
    <s v="Refund Request"/>
    <s v="CUST76173"/>
    <s v="Resolved"/>
    <d v="2022-03-12T00:00:00"/>
    <d v="1899-12-30T05:50:00"/>
    <d v="2022-06-12T00:00:00"/>
    <d v="1899-12-30T05:50:00"/>
    <s v="-"/>
    <s v="Mar"/>
    <s v="12-03-2022"/>
    <s v="03"/>
    <s v="2022"/>
    <s v="05"/>
    <s v="12-06-2022"/>
    <s v="06"/>
  </r>
  <r>
    <s v="TKT470012"/>
    <x v="14"/>
    <s v="-"/>
    <s v="Service"/>
    <s v="Slow Service"/>
    <s v="CUST82180"/>
    <s v="In Progress"/>
    <s v="15-06-2021"/>
    <d v="1899-12-30T02:23:01"/>
    <s v="-"/>
    <s v="-"/>
    <s v="-"/>
    <s v="15-06-2021"/>
    <s v="15-06-2021"/>
    <s v="06"/>
    <s v="2021"/>
    <s v="02"/>
    <s v="-"/>
    <s v=""/>
  </r>
  <r>
    <s v="TKT953859"/>
    <x v="25"/>
    <s v="-"/>
    <s v="Service"/>
    <s v="Slow Service"/>
    <s v="CUST76663"/>
    <s v="In Progress"/>
    <s v="14-11-2020"/>
    <d v="1899-12-30T22:30:44"/>
    <s v="-"/>
    <s v="-"/>
    <s v="-"/>
    <s v="14-11-2020"/>
    <s v="14-11-2020"/>
    <s v="11"/>
    <s v="2020"/>
    <s v="22"/>
    <s v="-"/>
    <s v=""/>
  </r>
  <r>
    <s v="TKT940220"/>
    <x v="29"/>
    <s v="31-07-2021 17:13:38"/>
    <s v="Service"/>
    <s v="Service Upgrade"/>
    <s v="CUST13795"/>
    <s v="Resolved"/>
    <s v="21-07-2021"/>
    <d v="1899-12-30T17:13:38"/>
    <s v="31-07-2021"/>
    <d v="1899-12-30T17:13:38"/>
    <s v="-"/>
    <s v="21-07-2021"/>
    <s v="21-07-2021"/>
    <s v="07"/>
    <s v="2021"/>
    <s v="17"/>
    <s v="31-07-2021"/>
    <s v="07"/>
  </r>
  <r>
    <s v="TKT593047"/>
    <x v="14"/>
    <s v="-"/>
    <s v="Service"/>
    <s v="Slow Service"/>
    <s v="CUST12366"/>
    <s v="In Progress"/>
    <d v="2022-12-07T00:00:00"/>
    <d v="1899-12-30T04:05:00"/>
    <s v="-"/>
    <s v="-"/>
    <s v="-"/>
    <s v="Dec"/>
    <s v="07-12-2022"/>
    <s v="12"/>
    <s v="2022"/>
    <s v="04"/>
    <s v="-"/>
    <s v=""/>
  </r>
  <r>
    <s v="TKT416517"/>
    <x v="33"/>
    <s v="-"/>
    <s v="Technical"/>
    <s v="Network Problem"/>
    <s v="CUST63844"/>
    <s v="Open"/>
    <d v="2023-06-08T00:00:00"/>
    <d v="1899-12-30T19:32:00"/>
    <s v="-"/>
    <s v="-"/>
    <s v="-"/>
    <s v="Jun"/>
    <s v="08-06-2023"/>
    <s v="06"/>
    <s v="2023"/>
    <s v="19"/>
    <s v="-"/>
    <s v=""/>
  </r>
  <r>
    <s v="TKT762888"/>
    <x v="14"/>
    <s v="-"/>
    <s v="Service"/>
    <s v="Slow Service"/>
    <s v="CUST44877"/>
    <s v="Open"/>
    <s v="17-03-2023"/>
    <d v="1899-12-30T19:32:29"/>
    <s v="-"/>
    <s v="-"/>
    <s v="-"/>
    <s v="17-03-2023"/>
    <s v="17-03-2023"/>
    <s v="03"/>
    <s v="2023"/>
    <s v="19"/>
    <s v="-"/>
    <s v=""/>
  </r>
  <r>
    <s v="TKT752074"/>
    <x v="25"/>
    <s v="17-01-2021 23:42:49"/>
    <s v="Service"/>
    <s v="Slow Service"/>
    <s v="CUST58856"/>
    <s v="Resolved"/>
    <s v="24-12-2020"/>
    <d v="1899-12-30T23:42:49"/>
    <s v="17-01-2021"/>
    <d v="1899-12-30T23:42:49"/>
    <s v="-"/>
    <s v="24-12-2020"/>
    <s v="24-12-2020"/>
    <s v="12"/>
    <s v="2020"/>
    <s v="23"/>
    <s v="17-01-2021"/>
    <s v="01"/>
  </r>
  <r>
    <s v="TKT451406"/>
    <x v="8"/>
    <d v="2023-09-12T14:45:00"/>
    <s v="Technical"/>
    <s v="Network Problem"/>
    <s v="CUST17335"/>
    <s v="Resolved"/>
    <d v="2023-02-12T00:00:00"/>
    <d v="1899-12-30T14:45:00"/>
    <d v="2023-09-12T00:00:00"/>
    <d v="1899-12-30T14:45:00"/>
    <s v="-"/>
    <s v="Feb"/>
    <s v="12-02-2023"/>
    <s v="02"/>
    <s v="2023"/>
    <s v="14"/>
    <s v="12-09-2023"/>
    <s v="09"/>
  </r>
  <r>
    <s v="TKT887443"/>
    <x v="7"/>
    <s v="25-09-2024 00:43:12"/>
    <s v="Technical"/>
    <s v="Software Bug"/>
    <s v="CUST16914"/>
    <s v="Resolved"/>
    <d v="2024-05-09T00:00:00"/>
    <d v="1899-12-30T00:43:00"/>
    <s v="25-09-2024"/>
    <d v="1899-12-30T00:43:12"/>
    <s v="-"/>
    <s v="May"/>
    <s v="09-05-2024"/>
    <s v="05"/>
    <s v="2024"/>
    <s v="00"/>
    <s v="25-09-2024"/>
    <s v="09"/>
  </r>
  <r>
    <s v="TKT382313"/>
    <x v="34"/>
    <d v="2023-04-12T16:53:00"/>
    <s v="Technical"/>
    <s v="Hardware Issue"/>
    <s v="CUST33534"/>
    <s v="Resolved"/>
    <d v="2023-04-11T00:00:00"/>
    <d v="1899-12-30T16:53:00"/>
    <d v="2023-04-12T00:00:00"/>
    <d v="1899-12-30T16:53:00"/>
    <s v="-"/>
    <s v="Apr"/>
    <s v="11-04-2023"/>
    <s v="04"/>
    <s v="2023"/>
    <s v="16"/>
    <s v="12-04-2023"/>
    <s v="04"/>
  </r>
  <r>
    <s v="TKT793467"/>
    <x v="19"/>
    <d v="2023-01-03T17:06:00"/>
    <s v="Billing"/>
    <s v="Payment Failure"/>
    <s v="CUST65903"/>
    <s v="Resolved"/>
    <s v="18-02-2023"/>
    <d v="1899-12-30T17:06:40"/>
    <d v="2023-01-03T00:00:00"/>
    <d v="1899-12-30T17:06:00"/>
    <s v="-"/>
    <s v="18-02-2023"/>
    <s v="18-02-2023"/>
    <s v="02"/>
    <s v="2023"/>
    <s v="17"/>
    <s v="03-01-2023"/>
    <s v="01"/>
  </r>
  <r>
    <s v="TKT743769"/>
    <x v="19"/>
    <s v="-"/>
    <s v="Billing"/>
    <s v="Payment Failure"/>
    <s v="CUST80454"/>
    <s v="In Progress"/>
    <d v="2024-07-04T00:00:00"/>
    <d v="1899-12-30T05:06:00"/>
    <s v="-"/>
    <s v="-"/>
    <s v="-"/>
    <s v="Jul"/>
    <s v="04-07-2024"/>
    <s v="07"/>
    <s v="2024"/>
    <s v="05"/>
    <s v="-"/>
    <s v=""/>
  </r>
  <r>
    <s v="TKT847225"/>
    <x v="35"/>
    <s v="-"/>
    <s v="Service"/>
    <s v="Service Upgrade"/>
    <s v="CUST24651"/>
    <s v="Open"/>
    <d v="2024-03-03T00:00:00"/>
    <d v="1899-12-30T09:58:00"/>
    <s v="-"/>
    <s v="-"/>
    <s v="-"/>
    <s v="Mar"/>
    <s v="03-03-2024"/>
    <s v="03"/>
    <s v="2024"/>
    <s v="09"/>
    <s v="-"/>
    <s v=""/>
  </r>
  <r>
    <s v="TKT267445"/>
    <x v="16"/>
    <s v="-"/>
    <s v="Account"/>
    <s v="Login Issue"/>
    <s v="CUST66905"/>
    <s v="Open"/>
    <d v="2021-02-06T00:00:00"/>
    <d v="1899-12-30T23:55:00"/>
    <s v="-"/>
    <s v="-"/>
    <s v="-"/>
    <s v="Feb"/>
    <s v="06-02-2021"/>
    <s v="02"/>
    <s v="2021"/>
    <s v="23"/>
    <s v="-"/>
    <s v=""/>
  </r>
  <r>
    <s v="TKT624600"/>
    <x v="25"/>
    <s v="19-08-2020 17:44:05"/>
    <s v="Service"/>
    <s v="Slow Service"/>
    <s v="CUST94998"/>
    <s v="Resolved"/>
    <d v="2020-04-08T00:00:00"/>
    <d v="1899-12-30T17:44:00"/>
    <s v="19-08-2020"/>
    <d v="1899-12-30T17:44:05"/>
    <s v="-"/>
    <s v="Apr"/>
    <s v="08-04-2020"/>
    <s v="04"/>
    <s v="2020"/>
    <s v="17"/>
    <s v="19-08-2020"/>
    <s v="08"/>
  </r>
  <r>
    <s v="TKT393097"/>
    <x v="3"/>
    <s v="-"/>
    <s v="Account"/>
    <s v="Account Suspension"/>
    <s v="CUST26749"/>
    <s v="In Progress"/>
    <s v="18-04-2022"/>
    <d v="1899-12-30T22:03:09"/>
    <s v="-"/>
    <s v="-"/>
    <s v="-"/>
    <s v="18-04-2022"/>
    <s v="18-04-2022"/>
    <s v="04"/>
    <s v="2022"/>
    <s v="22"/>
    <s v="-"/>
    <s v=""/>
  </r>
  <r>
    <s v="TKT890345"/>
    <x v="9"/>
    <s v="-"/>
    <s v="Technical"/>
    <s v="Hardware Issue"/>
    <s v="CUST34380"/>
    <s v="In Progress"/>
    <s v="27-09-2022"/>
    <d v="1899-12-30T06:35:02"/>
    <s v="-"/>
    <s v="-"/>
    <s v="-"/>
    <s v="27-09-2022"/>
    <s v="27-09-2022"/>
    <s v="09"/>
    <s v="2022"/>
    <s v="06"/>
    <s v="-"/>
    <s v=""/>
  </r>
  <r>
    <s v="TKT501986"/>
    <x v="24"/>
    <s v="28-11-2021 03:12:07"/>
    <s v="Service"/>
    <s v="Service Outage"/>
    <s v="CUST63933"/>
    <s v="Resolved"/>
    <d v="2021-05-11T00:00:00"/>
    <d v="1899-12-30T03:12:00"/>
    <s v="28-11-2021"/>
    <d v="1899-12-30T03:12:07"/>
    <s v="-"/>
    <s v="May"/>
    <s v="11-05-2021"/>
    <s v="05"/>
    <s v="2021"/>
    <s v="03"/>
    <s v="28-11-2021"/>
    <s v="11"/>
  </r>
  <r>
    <s v="TKT669043"/>
    <x v="19"/>
    <s v="-"/>
    <s v="Billing"/>
    <s v="Payment Failure"/>
    <s v="CUST12901"/>
    <s v="In Progress"/>
    <s v="22-11-2024"/>
    <d v="1899-12-30T03:36:07"/>
    <s v="-"/>
    <s v="-"/>
    <s v="-"/>
    <s v="22-11-2024"/>
    <s v="22-11-2024"/>
    <s v="11"/>
    <s v="2024"/>
    <s v="03"/>
    <s v="-"/>
    <s v=""/>
  </r>
  <r>
    <s v="TKT485144"/>
    <x v="33"/>
    <s v="-"/>
    <s v="Technical"/>
    <s v="Network Problem"/>
    <s v="CUST64156"/>
    <s v="In Progress"/>
    <d v="2024-03-12T00:00:00"/>
    <d v="1899-12-30T03:09:00"/>
    <s v="-"/>
    <s v="-"/>
    <s v="-"/>
    <s v="Mar"/>
    <s v="12-03-2024"/>
    <s v="03"/>
    <s v="2024"/>
    <s v="03"/>
    <s v="-"/>
    <s v=""/>
  </r>
  <r>
    <s v="TKT496138"/>
    <x v="11"/>
    <s v="-"/>
    <s v="Billing"/>
    <s v="Overcharge"/>
    <s v="CUST40927"/>
    <s v="In Progress"/>
    <d v="2022-03-08T00:00:00"/>
    <d v="1899-12-30T09:29:00"/>
    <s v="-"/>
    <s v="-"/>
    <s v="-"/>
    <s v="Mar"/>
    <s v="08-03-2022"/>
    <s v="03"/>
    <s v="2022"/>
    <s v="09"/>
    <s v="-"/>
    <s v=""/>
  </r>
  <r>
    <s v="TKT434743"/>
    <x v="20"/>
    <s v="18-06-2023 08:28:17"/>
    <s v="Billing"/>
    <s v="Payment Failure"/>
    <s v="CUST39753"/>
    <s v="Resolved"/>
    <s v="28-05-2023"/>
    <d v="1899-12-30T08:28:17"/>
    <s v="18-06-2023"/>
    <d v="1899-12-30T08:28:17"/>
    <s v="-"/>
    <s v="28-05-2023"/>
    <s v="28-05-2023"/>
    <s v="05"/>
    <s v="2023"/>
    <s v="08"/>
    <s v="18-06-2023"/>
    <s v="06"/>
  </r>
  <r>
    <s v="TKT279381"/>
    <x v="0"/>
    <s v="-"/>
    <s v="Service"/>
    <s v="Service Outage"/>
    <s v="CUST83135"/>
    <s v="Open"/>
    <d v="2020-10-03T00:00:00"/>
    <d v="1899-12-30T23:37:00"/>
    <s v="-"/>
    <s v="-"/>
    <s v="-"/>
    <s v="Oct"/>
    <s v="03-10-2020"/>
    <s v="10"/>
    <s v="2020"/>
    <s v="23"/>
    <s v="-"/>
    <s v=""/>
  </r>
  <r>
    <s v="TKT486418"/>
    <x v="15"/>
    <s v="-"/>
    <s v="Account"/>
    <s v="Account Suspension"/>
    <s v="CUST12290"/>
    <s v="Open"/>
    <d v="2022-01-09T00:00:00"/>
    <d v="1899-12-30T07:06:00"/>
    <s v="-"/>
    <s v="-"/>
    <s v="-"/>
    <s v="Jan"/>
    <s v="09-01-2022"/>
    <s v="01"/>
    <s v="2022"/>
    <s v="07"/>
    <s v="-"/>
    <s v=""/>
  </r>
  <r>
    <s v="TKT451191"/>
    <x v="9"/>
    <s v="14-11-2024 02:07:03"/>
    <s v="Technical"/>
    <s v="Hardware Issue"/>
    <s v="CUST72328"/>
    <s v="Resolved"/>
    <s v="25-10-2024"/>
    <d v="1899-12-30T02:07:03"/>
    <s v="14-11-2024"/>
    <d v="1899-12-30T02:07:03"/>
    <s v="-"/>
    <s v="25-10-2024"/>
    <s v="25-10-2024"/>
    <s v="10"/>
    <s v="2024"/>
    <s v="02"/>
    <s v="14-11-2024"/>
    <s v="11"/>
  </r>
  <r>
    <s v="TKT627058"/>
    <x v="19"/>
    <d v="2020-05-07T23:27:00"/>
    <s v="Billing"/>
    <s v="Payment Failure"/>
    <s v="CUST59699"/>
    <s v="Resolved"/>
    <d v="2020-09-06T00:00:00"/>
    <d v="1899-12-30T23:27:00"/>
    <d v="2020-05-07T00:00:00"/>
    <d v="1899-12-30T23:27:00"/>
    <s v="-"/>
    <s v="Sep"/>
    <s v="06-09-2020"/>
    <s v="09"/>
    <s v="2020"/>
    <s v="23"/>
    <s v="07-05-2020"/>
    <s v="05"/>
  </r>
  <r>
    <s v="TKT243481"/>
    <x v="8"/>
    <s v="-"/>
    <s v="Technical"/>
    <s v="Network Problem"/>
    <s v="CUST23537"/>
    <s v="Open"/>
    <s v="21-11-2021"/>
    <d v="1899-12-30T01:37:33"/>
    <s v="-"/>
    <s v="-"/>
    <s v="-"/>
    <s v="21-11-2021"/>
    <s v="21-11-2021"/>
    <s v="11"/>
    <s v="2021"/>
    <s v="01"/>
    <s v="-"/>
    <s v=""/>
  </r>
  <r>
    <s v="TKT290099"/>
    <x v="1"/>
    <d v="2020-09-12T09:40:00"/>
    <s v="Billing"/>
    <s v="Refund Request"/>
    <s v="CUST60107"/>
    <s v="Resolved"/>
    <s v="18-11-2020"/>
    <d v="1899-12-30T09:40:10"/>
    <d v="2020-09-12T00:00:00"/>
    <d v="1899-12-30T09:40:00"/>
    <s v="-"/>
    <s v="18-11-2020"/>
    <s v="18-11-2020"/>
    <s v="11"/>
    <s v="2020"/>
    <s v="09"/>
    <s v="12-09-2020"/>
    <s v="09"/>
  </r>
  <r>
    <s v="TKT916463"/>
    <x v="21"/>
    <s v="-"/>
    <s v="Technical"/>
    <s v="Network Problem"/>
    <s v="CUST67550"/>
    <s v="Open"/>
    <d v="2023-05-04T00:00:00"/>
    <d v="1899-12-30T05:46:00"/>
    <s v="-"/>
    <s v="-"/>
    <s v="-"/>
    <s v="May"/>
    <s v="04-05-2023"/>
    <s v="05"/>
    <s v="2023"/>
    <s v="05"/>
    <s v="-"/>
    <s v=""/>
  </r>
  <r>
    <s v="TKT380021"/>
    <x v="11"/>
    <s v="-"/>
    <s v="Billing"/>
    <s v="Overcharge"/>
    <s v="CUST21510"/>
    <s v="In Progress"/>
    <s v="13-01-2023"/>
    <d v="1899-12-30T00:32:56"/>
    <s v="-"/>
    <s v="-"/>
    <s v="-"/>
    <s v="13-01-2023"/>
    <s v="13-01-2023"/>
    <s v="01"/>
    <s v="2023"/>
    <s v="00"/>
    <s v="-"/>
    <s v=""/>
  </r>
  <r>
    <s v="TKT619616"/>
    <x v="28"/>
    <s v="-"/>
    <s v="Billing"/>
    <s v="Payment Failure"/>
    <s v="CUST92626"/>
    <s v="In Progress"/>
    <d v="2020-09-08T00:00:00"/>
    <d v="1899-12-30T11:01:00"/>
    <s v="-"/>
    <s v="-"/>
    <s v="-"/>
    <s v="Sep"/>
    <s v="08-09-2020"/>
    <s v="09"/>
    <s v="2020"/>
    <s v="11"/>
    <s v="-"/>
    <s v=""/>
  </r>
  <r>
    <s v="TKT824368"/>
    <x v="4"/>
    <d v="2020-04-09T02:33:00"/>
    <s v="Account"/>
    <s v="Password Reset"/>
    <s v="CUST11239"/>
    <s v="Resolved"/>
    <d v="2020-02-09T00:00:00"/>
    <d v="1899-12-30T02:33:00"/>
    <d v="2020-04-09T00:00:00"/>
    <d v="1899-12-30T02:33:00"/>
    <s v="-"/>
    <s v="Feb"/>
    <s v="09-02-2020"/>
    <s v="02"/>
    <s v="2020"/>
    <s v="02"/>
    <s v="09-04-2020"/>
    <s v="04"/>
  </r>
  <r>
    <s v="TKT610917"/>
    <x v="7"/>
    <s v="21-12-2024 09:53:47"/>
    <s v="Technical"/>
    <s v="Software Bug"/>
    <s v="CUST50935"/>
    <s v="Resolved"/>
    <s v="17-12-2024"/>
    <d v="1899-12-30T09:53:47"/>
    <s v="21-12-2024"/>
    <d v="1899-12-30T09:53:47"/>
    <s v="-"/>
    <s v="17-12-2024"/>
    <s v="17-12-2024"/>
    <s v="12"/>
    <s v="2024"/>
    <s v="09"/>
    <s v="21-12-2024"/>
    <s v="12"/>
  </r>
  <r>
    <s v="TKT907933"/>
    <x v="8"/>
    <s v="-"/>
    <s v="Technical"/>
    <s v="Network Problem"/>
    <s v="CUST66190"/>
    <s v="In Progress"/>
    <s v="13-03-2024"/>
    <d v="1899-12-30T01:05:05"/>
    <s v="-"/>
    <s v="-"/>
    <s v="-"/>
    <s v="13-03-2024"/>
    <s v="13-03-2024"/>
    <s v="03"/>
    <s v="2024"/>
    <s v="01"/>
    <s v="-"/>
    <s v=""/>
  </r>
  <r>
    <s v="TKT606761"/>
    <x v="26"/>
    <d v="2023-02-05T13:46:00"/>
    <s v="Technical"/>
    <s v="Software Bug"/>
    <s v="CUST27505"/>
    <s v="Resolved"/>
    <d v="2023-03-04T00:00:00"/>
    <d v="1899-12-30T13:46:00"/>
    <d v="2023-02-05T00:00:00"/>
    <d v="1899-12-30T13:46:00"/>
    <s v="-"/>
    <s v="Mar"/>
    <s v="04-03-2023"/>
    <s v="03"/>
    <s v="2023"/>
    <s v="13"/>
    <s v="05-02-2023"/>
    <s v="02"/>
  </r>
  <r>
    <s v="TKT417609"/>
    <x v="9"/>
    <s v="-"/>
    <s v="Technical"/>
    <s v="Hardware Issue"/>
    <s v="CUST80668"/>
    <s v="In Progress"/>
    <d v="2023-06-11T00:00:00"/>
    <d v="1899-12-30T15:24:00"/>
    <s v="-"/>
    <s v="-"/>
    <s v="-"/>
    <s v="Jun"/>
    <s v="11-06-2023"/>
    <s v="06"/>
    <s v="2023"/>
    <s v="15"/>
    <s v="-"/>
    <s v=""/>
  </r>
  <r>
    <s v="TKT313909"/>
    <x v="1"/>
    <d v="2021-07-08T09:03:00"/>
    <s v="Billing"/>
    <s v="Refund Request"/>
    <s v="CUST16473"/>
    <s v="Resolved"/>
    <s v="25-07-2021"/>
    <d v="1899-12-30T09:03:03"/>
    <d v="2021-07-08T00:00:00"/>
    <d v="1899-12-30T09:03:00"/>
    <s v="-"/>
    <s v="25-07-2021"/>
    <s v="25-07-2021"/>
    <s v="07"/>
    <s v="2021"/>
    <s v="09"/>
    <s v="08-07-2021"/>
    <s v="07"/>
  </r>
  <r>
    <s v="TKT295144"/>
    <x v="3"/>
    <s v="-"/>
    <s v="Account"/>
    <s v="Account Suspension"/>
    <s v="CUST14141"/>
    <s v="In Progress"/>
    <d v="2023-01-06T00:00:00"/>
    <d v="1899-12-30T07:44:00"/>
    <s v="-"/>
    <s v="-"/>
    <s v="-"/>
    <s v="Jan"/>
    <s v="06-01-2023"/>
    <s v="01"/>
    <s v="2023"/>
    <s v="07"/>
    <s v="-"/>
    <s v=""/>
  </r>
  <r>
    <s v="TKT925878"/>
    <x v="3"/>
    <d v="2022-01-06T18:53:00"/>
    <s v="Account"/>
    <s v="Account Suspension"/>
    <s v="CUST36307"/>
    <s v="Resolved"/>
    <d v="2022-11-05T00:00:00"/>
    <d v="1899-12-30T18:53:00"/>
    <d v="2022-01-06T00:00:00"/>
    <d v="1899-12-30T18:53:00"/>
    <s v="-"/>
    <s v="Nov"/>
    <s v="05-11-2022"/>
    <s v="11"/>
    <s v="2022"/>
    <s v="18"/>
    <s v="06-01-2022"/>
    <s v="01"/>
  </r>
  <r>
    <s v="TKT647510"/>
    <x v="1"/>
    <s v="24-03-2023 13:22:01"/>
    <s v="Billing"/>
    <s v="Refund Request"/>
    <s v="CUST78272"/>
    <s v="Resolved"/>
    <d v="2023-03-03T00:00:00"/>
    <d v="1899-12-30T13:22:00"/>
    <s v="24-03-2023"/>
    <d v="1899-12-30T13:22:01"/>
    <s v="-"/>
    <s v="Mar"/>
    <s v="03-03-2023"/>
    <s v="03"/>
    <s v="2023"/>
    <s v="13"/>
    <s v="24-03-2023"/>
    <s v="03"/>
  </r>
  <r>
    <s v="TKT597214"/>
    <x v="2"/>
    <s v="-"/>
    <s v="Billing"/>
    <s v="Overcharge"/>
    <s v="CUST38276"/>
    <s v="Open"/>
    <s v="18-10-2020"/>
    <d v="1899-12-30T21:56:30"/>
    <s v="-"/>
    <s v="-"/>
    <s v="-"/>
    <s v="18-10-2020"/>
    <s v="18-10-2020"/>
    <s v="10"/>
    <s v="2020"/>
    <s v="21"/>
    <s v="-"/>
    <s v=""/>
  </r>
  <r>
    <s v="TKT488476"/>
    <x v="31"/>
    <s v="-"/>
    <s v="Billing"/>
    <s v="Refund Request"/>
    <s v="CUST83884"/>
    <s v="In Progress"/>
    <s v="15-08-2021"/>
    <d v="1899-12-30T18:19:02"/>
    <s v="-"/>
    <s v="-"/>
    <s v="-"/>
    <s v="15-08-2021"/>
    <s v="15-08-2021"/>
    <s v="08"/>
    <s v="2021"/>
    <s v="18"/>
    <s v="-"/>
    <s v=""/>
  </r>
  <r>
    <s v="TKT451017"/>
    <x v="1"/>
    <d v="2022-03-12T21:05:00"/>
    <s v="Billing"/>
    <s v="Refund Request"/>
    <s v="CUST62666"/>
    <s v="Resolved"/>
    <s v="21-11-2022"/>
    <d v="1899-12-30T21:05:40"/>
    <d v="2022-03-12T00:00:00"/>
    <d v="1899-12-30T21:05:00"/>
    <s v="-"/>
    <s v="21-11-2022"/>
    <s v="21-11-2022"/>
    <s v="11"/>
    <s v="2022"/>
    <s v="21"/>
    <s v="12-03-2022"/>
    <s v="03"/>
  </r>
  <r>
    <s v="TKT909992"/>
    <x v="33"/>
    <s v="-"/>
    <s v="Technical"/>
    <s v="Network Problem"/>
    <s v="CUST88640"/>
    <s v="Open"/>
    <s v="14-05-2020"/>
    <d v="1899-12-30T07:28:00"/>
    <s v="-"/>
    <s v="-"/>
    <s v="-"/>
    <s v="14-05-2020"/>
    <s v="14-05-2020"/>
    <s v="05"/>
    <s v="2020"/>
    <s v="07"/>
    <s v="-"/>
    <s v=""/>
  </r>
  <r>
    <s v="TKT802303"/>
    <x v="25"/>
    <d v="2024-10-03T09:25:00"/>
    <s v="Service"/>
    <s v="Slow Service"/>
    <s v="CUST71051"/>
    <s v="Resolved"/>
    <d v="2024-09-02T00:00:00"/>
    <d v="1899-12-30T09:25:00"/>
    <d v="2024-10-03T00:00:00"/>
    <d v="1899-12-30T09:25:00"/>
    <s v="-"/>
    <s v="Sep"/>
    <s v="02-09-2024"/>
    <s v="09"/>
    <s v="2024"/>
    <s v="09"/>
    <s v="03-10-2024"/>
    <s v="10"/>
  </r>
  <r>
    <s v="TKT584903"/>
    <x v="0"/>
    <s v="-"/>
    <s v="Service"/>
    <s v="Service Outage"/>
    <s v="CUST28009"/>
    <s v="In Progress"/>
    <s v="14-11-2024"/>
    <d v="1899-12-30T00:59:18"/>
    <s v="-"/>
    <s v="-"/>
    <s v="-"/>
    <s v="14-11-2024"/>
    <s v="14-11-2024"/>
    <s v="11"/>
    <s v="2024"/>
    <s v="00"/>
    <s v="-"/>
    <s v=""/>
  </r>
  <r>
    <s v="TKT188605"/>
    <x v="5"/>
    <s v="16-10-2021 17:17:38"/>
    <s v="Technical"/>
    <s v="Hardware Issue"/>
    <s v="CUST95939"/>
    <s v="Resolved"/>
    <s v="28-09-2021"/>
    <d v="1899-12-30T17:17:38"/>
    <s v="16-10-2021"/>
    <d v="1899-12-30T17:17:38"/>
    <s v="-"/>
    <s v="28-09-2021"/>
    <s v="28-09-2021"/>
    <s v="09"/>
    <s v="2021"/>
    <s v="17"/>
    <s v="16-10-2021"/>
    <s v="10"/>
  </r>
  <r>
    <s v="TKT791231"/>
    <x v="33"/>
    <s v="17-01-2020 07:26:28"/>
    <s v="Technical"/>
    <s v="Network Problem"/>
    <s v="CUST59389"/>
    <s v="Resolved"/>
    <d v="2020-05-01T00:00:00"/>
    <d v="1899-12-30T07:26:00"/>
    <s v="17-01-2020"/>
    <d v="1899-12-30T07:26:28"/>
    <s v="-"/>
    <s v="May"/>
    <s v="01-05-2020"/>
    <s v="05"/>
    <s v="2020"/>
    <s v="07"/>
    <s v="17-01-2020"/>
    <s v="01"/>
  </r>
  <r>
    <s v="TKT794347"/>
    <x v="32"/>
    <d v="2023-12-09T07:58:00"/>
    <s v="Technical"/>
    <s v="Software Bug"/>
    <s v="CUST28037"/>
    <s v="Resolved"/>
    <s v="21-08-2023"/>
    <d v="1899-12-30T07:58:21"/>
    <d v="2023-12-09T00:00:00"/>
    <d v="1899-12-30T07:58:00"/>
    <s v="-"/>
    <s v="21-08-2023"/>
    <s v="21-08-2023"/>
    <s v="08"/>
    <s v="2023"/>
    <s v="07"/>
    <s v="09-12-2023"/>
    <s v="12"/>
  </r>
  <r>
    <s v="TKT719771"/>
    <x v="5"/>
    <s v="-"/>
    <s v="Technical"/>
    <s v="Hardware Issue"/>
    <s v="CUST10585"/>
    <s v="Open"/>
    <d v="2023-04-06T00:00:00"/>
    <d v="1899-12-30T09:51:00"/>
    <s v="-"/>
    <s v="-"/>
    <s v="-"/>
    <s v="Apr"/>
    <s v="06-04-2023"/>
    <s v="04"/>
    <s v="2023"/>
    <s v="09"/>
    <s v="-"/>
    <s v=""/>
  </r>
  <r>
    <s v="TKT488499"/>
    <x v="29"/>
    <s v="-"/>
    <s v="Service"/>
    <s v="Service Upgrade"/>
    <s v="CUST75713"/>
    <s v="Open"/>
    <s v="15-09-2024"/>
    <d v="1899-12-30T13:56:32"/>
    <s v="-"/>
    <s v="-"/>
    <s v="-"/>
    <s v="15-09-2024"/>
    <s v="15-09-2024"/>
    <s v="09"/>
    <s v="2024"/>
    <s v="13"/>
    <s v="-"/>
    <s v=""/>
  </r>
  <r>
    <s v="TKT417937"/>
    <x v="6"/>
    <s v="-"/>
    <s v="Service"/>
    <s v="Service Outage"/>
    <s v="CUST81856"/>
    <s v="Open"/>
    <d v="2020-04-03T00:00:00"/>
    <d v="1899-12-30T12:49:00"/>
    <s v="-"/>
    <s v="-"/>
    <s v="-"/>
    <s v="Apr"/>
    <s v="03-04-2020"/>
    <s v="04"/>
    <s v="2020"/>
    <s v="12"/>
    <s v="-"/>
    <s v=""/>
  </r>
  <r>
    <s v="TKT498756"/>
    <x v="30"/>
    <s v="-"/>
    <s v="Billing"/>
    <s v="Overcharge"/>
    <s v="CUST43251"/>
    <s v="In Progress"/>
    <d v="2024-10-07T00:00:00"/>
    <d v="1899-12-30T07:04:00"/>
    <s v="-"/>
    <s v="-"/>
    <s v="-"/>
    <s v="Oct"/>
    <s v="07-10-2024"/>
    <s v="10"/>
    <s v="2024"/>
    <s v="07"/>
    <s v="-"/>
    <s v=""/>
  </r>
  <r>
    <s v="TKT848312"/>
    <x v="20"/>
    <s v="-"/>
    <s v="Billing"/>
    <s v="Payment Failure"/>
    <s v="CUST88772"/>
    <s v="In Progress"/>
    <s v="22-09-2021"/>
    <d v="1899-12-30T12:35:19"/>
    <s v="-"/>
    <s v="-"/>
    <s v="-"/>
    <s v="22-09-2021"/>
    <s v="22-09-2021"/>
    <s v="09"/>
    <s v="2021"/>
    <s v="12"/>
    <s v="-"/>
    <s v=""/>
  </r>
  <r>
    <s v="TKT974198"/>
    <x v="0"/>
    <s v="-"/>
    <s v="Service"/>
    <s v="Service Outage"/>
    <s v="CUST21755"/>
    <s v="Open"/>
    <d v="2020-12-09T00:00:00"/>
    <d v="1899-12-30T23:53:00"/>
    <s v="-"/>
    <s v="-"/>
    <s v="-"/>
    <s v="Dec"/>
    <s v="09-12-2020"/>
    <s v="12"/>
    <s v="2020"/>
    <s v="23"/>
    <s v="-"/>
    <s v=""/>
  </r>
  <r>
    <s v="TKT563896"/>
    <x v="7"/>
    <s v="18-10-2022 08:24:16"/>
    <s v="Technical"/>
    <s v="Software Bug"/>
    <s v="CUST11982"/>
    <s v="Resolved"/>
    <d v="2022-05-10T00:00:00"/>
    <d v="1899-12-30T08:24:00"/>
    <s v="18-10-2022"/>
    <d v="1899-12-30T08:24:16"/>
    <s v="-"/>
    <s v="May"/>
    <s v="10-05-2022"/>
    <s v="05"/>
    <s v="2022"/>
    <s v="08"/>
    <s v="18-10-2022"/>
    <s v="10"/>
  </r>
  <r>
    <s v="TKT771956"/>
    <x v="22"/>
    <s v="-"/>
    <s v="Account"/>
    <s v="Login Issue"/>
    <s v="CUST25038"/>
    <s v="Open"/>
    <s v="19-01-2023"/>
    <d v="1899-12-30T10:01:18"/>
    <s v="-"/>
    <s v="-"/>
    <s v="-"/>
    <s v="19-01-2023"/>
    <s v="19-01-2023"/>
    <s v="01"/>
    <s v="2023"/>
    <s v="10"/>
    <s v="-"/>
    <s v=""/>
  </r>
  <r>
    <s v="TKT368885"/>
    <x v="7"/>
    <s v="-"/>
    <s v="Technical"/>
    <s v="Software Bug"/>
    <s v="CUST39429"/>
    <s v="Open"/>
    <s v="27-03-2022"/>
    <d v="1899-12-30T07:14:36"/>
    <s v="-"/>
    <s v="-"/>
    <s v="-"/>
    <s v="27-03-2022"/>
    <s v="27-03-2022"/>
    <s v="03"/>
    <s v="2022"/>
    <s v="07"/>
    <s v="-"/>
    <s v=""/>
  </r>
  <r>
    <s v="TKT727847"/>
    <x v="23"/>
    <s v="-"/>
    <s v="Service"/>
    <s v="Service Upgrade"/>
    <s v="CUST48729"/>
    <s v="In Progress"/>
    <d v="2022-07-05T00:00:00"/>
    <d v="1899-12-30T22:37:00"/>
    <s v="-"/>
    <s v="-"/>
    <s v="-"/>
    <s v="Jul"/>
    <s v="05-07-2022"/>
    <s v="07"/>
    <s v="2022"/>
    <s v="22"/>
    <s v="-"/>
    <s v=""/>
  </r>
  <r>
    <s v="TKT750141"/>
    <x v="19"/>
    <s v="-"/>
    <s v="Billing"/>
    <s v="Payment Failure"/>
    <s v="CUST50668"/>
    <s v="Open"/>
    <s v="19-02-2024"/>
    <d v="1899-12-30T11:06:37"/>
    <s v="-"/>
    <s v="-"/>
    <s v="-"/>
    <s v="19-02-2024"/>
    <s v="19-02-2024"/>
    <s v="02"/>
    <s v="2024"/>
    <s v="11"/>
    <s v="-"/>
    <s v=""/>
  </r>
  <r>
    <s v="TKT905609"/>
    <x v="1"/>
    <s v="-"/>
    <s v="Billing"/>
    <s v="Refund Request"/>
    <s v="CUST98712"/>
    <s v="In Progress"/>
    <s v="14-12-2020"/>
    <d v="1899-12-30T18:26:41"/>
    <s v="-"/>
    <s v="-"/>
    <s v="-"/>
    <s v="14-12-2020"/>
    <s v="14-12-2020"/>
    <s v="12"/>
    <s v="2020"/>
    <s v="18"/>
    <s v="-"/>
    <s v=""/>
  </r>
  <r>
    <s v="TKT436598"/>
    <x v="5"/>
    <s v="30-06-2021 13:23:43"/>
    <s v="Technical"/>
    <s v="Hardware Issue"/>
    <s v="CUST12958"/>
    <s v="Resolved"/>
    <s v="18-06-2021"/>
    <d v="1899-12-30T13:23:43"/>
    <s v="30-06-2021"/>
    <d v="1899-12-30T13:23:43"/>
    <s v="-"/>
    <s v="18-06-2021"/>
    <s v="18-06-2021"/>
    <s v="06"/>
    <s v="2021"/>
    <s v="13"/>
    <s v="30-06-2021"/>
    <s v="06"/>
  </r>
  <r>
    <s v="TKT195965"/>
    <x v="12"/>
    <s v="-"/>
    <s v="Billing"/>
    <s v="Refund Request"/>
    <s v="CUST60627"/>
    <s v="In Progress"/>
    <s v="19-12-2020"/>
    <d v="1899-12-30T03:42:04"/>
    <s v="-"/>
    <s v="-"/>
    <s v="-"/>
    <s v="19-12-2020"/>
    <s v="19-12-2020"/>
    <s v="12"/>
    <s v="2020"/>
    <s v="03"/>
    <s v="-"/>
    <s v=""/>
  </r>
  <r>
    <s v="TKT276748"/>
    <x v="6"/>
    <s v="-"/>
    <s v="Service"/>
    <s v="Service Outage"/>
    <s v="CUST39887"/>
    <s v="In Progress"/>
    <d v="2021-05-10T00:00:00"/>
    <d v="1899-12-30T15:27:00"/>
    <s v="-"/>
    <s v="-"/>
    <s v="-"/>
    <s v="May"/>
    <s v="10-05-2021"/>
    <s v="05"/>
    <s v="2021"/>
    <s v="15"/>
    <s v="-"/>
    <s v=""/>
  </r>
  <r>
    <s v="TKT364300"/>
    <x v="28"/>
    <s v="-"/>
    <s v="Billing"/>
    <s v="Payment Failure"/>
    <s v="CUST33562"/>
    <s v="Open"/>
    <d v="2024-09-06T00:00:00"/>
    <d v="1899-12-30T00:10:00"/>
    <s v="-"/>
    <s v="-"/>
    <s v="-"/>
    <s v="Sep"/>
    <s v="06-09-2024"/>
    <s v="09"/>
    <s v="2024"/>
    <s v="00"/>
    <s v="-"/>
    <s v=""/>
  </r>
  <r>
    <s v="TKT341147"/>
    <x v="26"/>
    <s v="29-04-2023 21:13:13"/>
    <s v="Technical"/>
    <s v="Software Bug"/>
    <s v="CUST95678"/>
    <s v="Resolved"/>
    <d v="2023-12-04T00:00:00"/>
    <d v="1899-12-30T21:13:00"/>
    <s v="29-04-2023"/>
    <d v="1899-12-30T21:13:13"/>
    <s v="-"/>
    <s v="Dec"/>
    <s v="04-12-2023"/>
    <s v="12"/>
    <s v="2023"/>
    <s v="21"/>
    <s v="29-04-2023"/>
    <s v="04"/>
  </r>
  <r>
    <s v="TKT641499"/>
    <x v="13"/>
    <s v="22-08-2024 10:14:47"/>
    <s v="Account"/>
    <s v="Account Suspension"/>
    <s v="CUST33775"/>
    <s v="Resolved"/>
    <d v="2024-03-08T00:00:00"/>
    <d v="1899-12-30T10:14:00"/>
    <s v="22-08-2024"/>
    <d v="1899-12-30T10:14:47"/>
    <s v="-"/>
    <s v="Mar"/>
    <s v="08-03-2024"/>
    <s v="03"/>
    <s v="2024"/>
    <s v="10"/>
    <s v="22-08-2024"/>
    <s v="08"/>
  </r>
  <r>
    <s v="TKT660393"/>
    <x v="12"/>
    <s v="-"/>
    <s v="Billing"/>
    <s v="Refund Request"/>
    <s v="CUST41942"/>
    <s v="In Progress"/>
    <d v="2023-01-10T00:00:00"/>
    <d v="1899-12-30T02:30:00"/>
    <s v="-"/>
    <s v="-"/>
    <s v="-"/>
    <s v="Jan"/>
    <s v="10-01-2023"/>
    <s v="01"/>
    <s v="2023"/>
    <s v="02"/>
    <s v="-"/>
    <s v=""/>
  </r>
  <r>
    <s v="TKT670267"/>
    <x v="3"/>
    <s v="15-12-2020 04:55:29"/>
    <s v="Account"/>
    <s v="Account Suspension"/>
    <s v="CUST52040"/>
    <s v="Resolved"/>
    <d v="2020-08-12T00:00:00"/>
    <d v="1899-12-30T04:55:00"/>
    <s v="15-12-2020"/>
    <d v="1899-12-30T04:55:29"/>
    <s v="-"/>
    <s v="Aug"/>
    <s v="12-08-2020"/>
    <s v="08"/>
    <s v="2020"/>
    <s v="04"/>
    <s v="15-12-2020"/>
    <s v="12"/>
  </r>
  <r>
    <s v="TKT805561"/>
    <x v="16"/>
    <s v="-"/>
    <s v="Account"/>
    <s v="Login Issue"/>
    <s v="CUST75985"/>
    <s v="Open"/>
    <s v="16-09-2021"/>
    <d v="1899-12-30T14:58:54"/>
    <s v="-"/>
    <s v="-"/>
    <s v="-"/>
    <s v="16-09-2021"/>
    <s v="16-09-2021"/>
    <s v="09"/>
    <s v="2021"/>
    <s v="14"/>
    <s v="-"/>
    <s v=""/>
  </r>
  <r>
    <s v="TKT431915"/>
    <x v="13"/>
    <s v="-"/>
    <s v="Account"/>
    <s v="Account Suspension"/>
    <s v="CUST57969"/>
    <s v="Open"/>
    <d v="2023-12-11T00:00:00"/>
    <d v="1899-12-30T10:47:00"/>
    <s v="-"/>
    <s v="-"/>
    <s v="-"/>
    <s v="Dec"/>
    <s v="11-12-2023"/>
    <s v="12"/>
    <s v="2023"/>
    <s v="10"/>
    <s v="-"/>
    <s v=""/>
  </r>
  <r>
    <s v="TKT270327"/>
    <x v="30"/>
    <s v="-"/>
    <s v="Billing"/>
    <s v="Overcharge"/>
    <s v="CUST69795"/>
    <s v="In Progress"/>
    <d v="2024-02-11T00:00:00"/>
    <d v="1899-12-30T22:45:00"/>
    <s v="-"/>
    <s v="-"/>
    <s v="-"/>
    <s v="Feb"/>
    <s v="11-02-2024"/>
    <s v="02"/>
    <s v="2024"/>
    <s v="22"/>
    <s v="-"/>
    <s v=""/>
  </r>
  <r>
    <s v="TKT132537"/>
    <x v="14"/>
    <s v="-"/>
    <s v="Service"/>
    <s v="Slow Service"/>
    <s v="CUST24118"/>
    <s v="In Progress"/>
    <d v="2020-06-01T00:00:00"/>
    <d v="1899-12-30T15:55:00"/>
    <s v="-"/>
    <s v="-"/>
    <s v="-"/>
    <s v="Jun"/>
    <s v="01-06-2020"/>
    <s v="06"/>
    <s v="2020"/>
    <s v="15"/>
    <s v="-"/>
    <s v=""/>
  </r>
  <r>
    <s v="TKT427736"/>
    <x v="3"/>
    <s v="-"/>
    <s v="Account"/>
    <s v="Account Suspension"/>
    <s v="CUST19690"/>
    <s v="In Progress"/>
    <d v="2023-07-03T00:00:00"/>
    <d v="1899-12-30T23:41:00"/>
    <s v="-"/>
    <s v="-"/>
    <s v="-"/>
    <s v="Jul"/>
    <s v="03-07-2023"/>
    <s v="07"/>
    <s v="2023"/>
    <s v="23"/>
    <s v="-"/>
    <s v=""/>
  </r>
  <r>
    <s v="TKT241889"/>
    <x v="5"/>
    <d v="2023-09-11T20:57:00"/>
    <s v="Technical"/>
    <s v="Hardware Issue"/>
    <s v="CUST23707"/>
    <s v="Resolved"/>
    <s v="14-10-2023"/>
    <d v="1899-12-30T20:57:47"/>
    <d v="2023-09-11T00:00:00"/>
    <d v="1899-12-30T20:57:00"/>
    <s v="-"/>
    <s v="14-10-2023"/>
    <s v="14-10-2023"/>
    <s v="10"/>
    <s v="2023"/>
    <s v="20"/>
    <s v="11-09-2023"/>
    <s v="09"/>
  </r>
  <r>
    <s v="TKT661211"/>
    <x v="31"/>
    <s v="16-12-2021 07:09:06"/>
    <s v="Billing"/>
    <s v="Refund Request"/>
    <s v="CUST37558"/>
    <s v="Resolved"/>
    <d v="2021-04-12T00:00:00"/>
    <d v="1899-12-30T07:09:00"/>
    <s v="16-12-2021"/>
    <d v="1899-12-30T07:09:06"/>
    <s v="-"/>
    <s v="Apr"/>
    <s v="12-04-2021"/>
    <s v="04"/>
    <s v="2021"/>
    <s v="07"/>
    <s v="16-12-2021"/>
    <s v="12"/>
  </r>
  <r>
    <s v="TKT450587"/>
    <x v="5"/>
    <s v="-"/>
    <s v="Technical"/>
    <s v="Hardware Issue"/>
    <s v="CUST98473"/>
    <s v="In Progress"/>
    <d v="2023-09-11T00:00:00"/>
    <d v="1899-12-30T15:31:00"/>
    <s v="-"/>
    <s v="-"/>
    <s v="-"/>
    <s v="Sep"/>
    <s v="11-09-2023"/>
    <s v="09"/>
    <s v="2023"/>
    <s v="15"/>
    <s v="-"/>
    <s v=""/>
  </r>
  <r>
    <s v="TKT310346"/>
    <x v="18"/>
    <d v="2023-07-08T14:35:00"/>
    <s v="Account"/>
    <s v="Password Reset"/>
    <s v="CUST34596"/>
    <s v="Resolved"/>
    <d v="2023-05-08T00:00:00"/>
    <d v="1899-12-30T14:35:00"/>
    <d v="2023-07-08T00:00:00"/>
    <d v="1899-12-30T14:35:00"/>
    <s v="-"/>
    <s v="May"/>
    <s v="08-05-2023"/>
    <s v="05"/>
    <s v="2023"/>
    <s v="14"/>
    <s v="08-07-2023"/>
    <s v="07"/>
  </r>
  <r>
    <s v="TKT864538"/>
    <x v="19"/>
    <d v="2021-06-02T00:30:00"/>
    <s v="Billing"/>
    <s v="Payment Failure"/>
    <s v="CUST30862"/>
    <s v="Resolved"/>
    <s v="27-01-2021"/>
    <d v="1899-12-30T00:30:29"/>
    <d v="2021-06-02T00:00:00"/>
    <d v="1899-12-30T00:30:00"/>
    <s v="-"/>
    <s v="27-01-2021"/>
    <s v="27-01-2021"/>
    <s v="01"/>
    <s v="2021"/>
    <s v="00"/>
    <s v="02-06-2021"/>
    <s v="06"/>
  </r>
  <r>
    <s v="TKT311782"/>
    <x v="18"/>
    <s v="-"/>
    <s v="Account"/>
    <s v="Password Reset"/>
    <s v="CUST59749"/>
    <s v="Open"/>
    <d v="2020-04-12T00:00:00"/>
    <d v="1899-12-30T09:18:00"/>
    <s v="-"/>
    <s v="-"/>
    <s v="-"/>
    <s v="Apr"/>
    <s v="12-04-2020"/>
    <s v="04"/>
    <s v="2020"/>
    <s v="09"/>
    <s v="-"/>
    <s v=""/>
  </r>
  <r>
    <s v="TKT616937"/>
    <x v="5"/>
    <s v="-"/>
    <s v="Technical"/>
    <s v="Hardware Issue"/>
    <s v="CUST93302"/>
    <s v="In Progress"/>
    <s v="17-09-2024"/>
    <d v="1899-12-30T19:02:43"/>
    <s v="-"/>
    <s v="-"/>
    <s v="-"/>
    <s v="17-09-2024"/>
    <s v="17-09-2024"/>
    <s v="09"/>
    <s v="2024"/>
    <s v="19"/>
    <s v="-"/>
    <s v=""/>
  </r>
  <r>
    <s v="TKT697194"/>
    <x v="31"/>
    <s v="24-04-2024 04:45:55"/>
    <s v="Billing"/>
    <s v="Refund Request"/>
    <s v="CUST81798"/>
    <s v="Resolved"/>
    <s v="15-04-2024"/>
    <d v="1899-12-30T04:45:55"/>
    <s v="24-04-2024"/>
    <d v="1899-12-30T04:45:55"/>
    <s v="-"/>
    <s v="15-04-2024"/>
    <s v="15-04-2024"/>
    <s v="04"/>
    <s v="2024"/>
    <s v="04"/>
    <s v="24-04-2024"/>
    <s v="04"/>
  </r>
  <r>
    <s v="TKT643925"/>
    <x v="6"/>
    <s v="-"/>
    <s v="Service"/>
    <s v="Service Outage"/>
    <s v="CUST42626"/>
    <s v="In Progress"/>
    <d v="2023-09-12T00:00:00"/>
    <d v="1899-12-30T11:13:00"/>
    <s v="-"/>
    <s v="-"/>
    <s v="-"/>
    <s v="Sep"/>
    <s v="12-09-2023"/>
    <s v="09"/>
    <s v="2023"/>
    <s v="11"/>
    <s v="-"/>
    <s v=""/>
  </r>
  <r>
    <s v="TKT850556"/>
    <x v="0"/>
    <s v="-"/>
    <s v="Service"/>
    <s v="Service Outage"/>
    <s v="CUST30964"/>
    <s v="Open"/>
    <s v="16-03-2022"/>
    <d v="1899-12-30T20:41:20"/>
    <s v="-"/>
    <s v="-"/>
    <s v="-"/>
    <s v="16-03-2022"/>
    <s v="16-03-2022"/>
    <s v="03"/>
    <s v="2022"/>
    <s v="20"/>
    <s v="-"/>
    <s v=""/>
  </r>
  <r>
    <s v="TKT519193"/>
    <x v="33"/>
    <s v="-"/>
    <s v="Technical"/>
    <s v="Network Problem"/>
    <s v="CUST57566"/>
    <s v="In Progress"/>
    <s v="30-12-2024"/>
    <d v="1899-12-30T08:47:29"/>
    <s v="-"/>
    <s v="-"/>
    <s v="-"/>
    <s v="30-12-2024"/>
    <s v="30-12-2024"/>
    <s v="12"/>
    <s v="2024"/>
    <s v="08"/>
    <s v="-"/>
    <s v=""/>
  </r>
  <r>
    <s v="TKT261094"/>
    <x v="11"/>
    <s v="-"/>
    <s v="Billing"/>
    <s v="Overcharge"/>
    <s v="CUST24590"/>
    <s v="In Progress"/>
    <d v="2022-12-07T00:00:00"/>
    <d v="1899-12-30T04:35:00"/>
    <s v="-"/>
    <s v="-"/>
    <s v="-"/>
    <s v="Dec"/>
    <s v="07-12-2022"/>
    <s v="12"/>
    <s v="2022"/>
    <s v="04"/>
    <s v="-"/>
    <s v=""/>
  </r>
  <r>
    <s v="TKT693649"/>
    <x v="24"/>
    <s v="-"/>
    <s v="Service"/>
    <s v="Service Outage"/>
    <s v="CUST74740"/>
    <s v="Open"/>
    <s v="24-12-2020"/>
    <d v="1899-12-30T10:28:20"/>
    <s v="-"/>
    <s v="-"/>
    <s v="-"/>
    <s v="24-12-2020"/>
    <s v="24-12-2020"/>
    <s v="12"/>
    <s v="2020"/>
    <s v="10"/>
    <s v="-"/>
    <s v=""/>
  </r>
  <r>
    <s v="TKT699127"/>
    <x v="2"/>
    <s v="-"/>
    <s v="Billing"/>
    <s v="Overcharge"/>
    <s v="CUST17071"/>
    <s v="In Progress"/>
    <d v="2024-09-06T00:00:00"/>
    <d v="1899-12-30T19:55:00"/>
    <s v="-"/>
    <s v="-"/>
    <s v="-"/>
    <s v="Sep"/>
    <s v="06-09-2024"/>
    <s v="09"/>
    <s v="2024"/>
    <s v="19"/>
    <s v="-"/>
    <s v=""/>
  </r>
  <r>
    <s v="TKT235066"/>
    <x v="35"/>
    <s v="-"/>
    <s v="Service"/>
    <s v="Service Upgrade"/>
    <s v="CUST63748"/>
    <s v="In Progress"/>
    <d v="2021-06-02T00:00:00"/>
    <d v="1899-12-30T21:36:00"/>
    <s v="-"/>
    <s v="-"/>
    <s v="-"/>
    <s v="Jun"/>
    <s v="02-06-2021"/>
    <s v="06"/>
    <s v="2021"/>
    <s v="21"/>
    <s v="-"/>
    <s v=""/>
  </r>
  <r>
    <s v="TKT345206"/>
    <x v="35"/>
    <s v="-"/>
    <s v="Service"/>
    <s v="Service Upgrade"/>
    <s v="CUST48499"/>
    <s v="Open"/>
    <s v="28-12-2021"/>
    <d v="1899-12-30T00:26:22"/>
    <s v="-"/>
    <s v="-"/>
    <s v="-"/>
    <s v="28-12-2021"/>
    <s v="28-12-2021"/>
    <s v="12"/>
    <s v="2021"/>
    <s v="00"/>
    <s v="-"/>
    <s v=""/>
  </r>
  <r>
    <s v="TKT275971"/>
    <x v="30"/>
    <s v="-"/>
    <s v="Billing"/>
    <s v="Overcharge"/>
    <s v="CUST57349"/>
    <s v="In Progress"/>
    <s v="25-05-2024"/>
    <d v="1899-12-30T04:35:42"/>
    <s v="-"/>
    <s v="-"/>
    <s v="-"/>
    <s v="25-05-2024"/>
    <s v="25-05-2024"/>
    <s v="05"/>
    <s v="2024"/>
    <s v="04"/>
    <s v="-"/>
    <s v=""/>
  </r>
  <r>
    <s v="TKT247767"/>
    <x v="35"/>
    <s v="-"/>
    <s v="Service"/>
    <s v="Service Upgrade"/>
    <s v="CUST21629"/>
    <s v="Open"/>
    <s v="31-08-2023"/>
    <d v="1899-12-30T16:21:48"/>
    <s v="-"/>
    <s v="-"/>
    <s v="-"/>
    <s v="31-08-2023"/>
    <s v="31-08-2023"/>
    <s v="08"/>
    <s v="2023"/>
    <s v="16"/>
    <s v="-"/>
    <s v=""/>
  </r>
  <r>
    <s v="TKT577831"/>
    <x v="25"/>
    <s v="26-02-2020 23:04:54"/>
    <s v="Service"/>
    <s v="Slow Service"/>
    <s v="CUST98771"/>
    <s v="Resolved"/>
    <d v="2020-08-02T00:00:00"/>
    <d v="1899-12-30T23:04:00"/>
    <s v="26-02-2020"/>
    <d v="1899-12-30T23:04:54"/>
    <s v="-"/>
    <s v="Aug"/>
    <s v="02-08-2020"/>
    <s v="08"/>
    <s v="2020"/>
    <s v="23"/>
    <s v="26-02-2020"/>
    <s v="02"/>
  </r>
  <r>
    <s v="TKT251272"/>
    <x v="29"/>
    <s v="-"/>
    <s v="Service"/>
    <s v="Service Upgrade"/>
    <s v="CUST71361"/>
    <s v="Open"/>
    <s v="24-05-2021"/>
    <d v="1899-12-30T12:54:52"/>
    <s v="-"/>
    <s v="-"/>
    <s v="-"/>
    <s v="24-05-2021"/>
    <s v="24-05-2021"/>
    <s v="05"/>
    <s v="2021"/>
    <s v="12"/>
    <s v="-"/>
    <s v=""/>
  </r>
  <r>
    <s v="TKT411623"/>
    <x v="10"/>
    <s v="-"/>
    <s v="Account"/>
    <s v="Password Reset"/>
    <s v="CUST32154"/>
    <s v="In Progress"/>
    <d v="2024-10-10T00:00:00"/>
    <d v="1899-12-30T20:18:00"/>
    <s v="-"/>
    <s v="-"/>
    <s v="-"/>
    <s v="Oct"/>
    <s v="10-10-2024"/>
    <s v="10"/>
    <s v="2024"/>
    <s v="20"/>
    <s v="-"/>
    <s v=""/>
  </r>
  <r>
    <s v="TKT433605"/>
    <x v="23"/>
    <s v="-"/>
    <s v="Service"/>
    <s v="Service Upgrade"/>
    <s v="CUST14307"/>
    <s v="Open"/>
    <s v="30-10-2020"/>
    <d v="1899-12-30T06:55:40"/>
    <s v="-"/>
    <s v="-"/>
    <s v="-"/>
    <s v="30-10-2020"/>
    <s v="30-10-2020"/>
    <s v="10"/>
    <s v="2020"/>
    <s v="06"/>
    <s v="-"/>
    <s v=""/>
  </r>
  <r>
    <s v="TKT774518"/>
    <x v="10"/>
    <s v="-"/>
    <s v="Account"/>
    <s v="Password Reset"/>
    <s v="CUST98646"/>
    <s v="In Progress"/>
    <s v="31-08-2022"/>
    <d v="1899-12-30T17:27:26"/>
    <s v="-"/>
    <s v="-"/>
    <s v="-"/>
    <s v="31-08-2022"/>
    <s v="31-08-2022"/>
    <s v="08"/>
    <s v="2022"/>
    <s v="17"/>
    <s v="-"/>
    <s v=""/>
  </r>
  <r>
    <s v="TKT189967"/>
    <x v="31"/>
    <d v="2022-03-09T23:46:00"/>
    <s v="Billing"/>
    <s v="Refund Request"/>
    <s v="CUST38579"/>
    <s v="Resolved"/>
    <s v="19-08-2022"/>
    <d v="1899-12-30T23:46:07"/>
    <d v="2022-03-09T00:00:00"/>
    <d v="1899-12-30T23:46:00"/>
    <s v="-"/>
    <s v="19-08-2022"/>
    <s v="19-08-2022"/>
    <s v="08"/>
    <s v="2022"/>
    <s v="23"/>
    <s v="09-03-2022"/>
    <s v="03"/>
  </r>
  <r>
    <s v="TKT436878"/>
    <x v="21"/>
    <s v="-"/>
    <s v="Technical"/>
    <s v="Network Problem"/>
    <s v="CUST11490"/>
    <s v="In Progress"/>
    <d v="2024-08-10T00:00:00"/>
    <d v="1899-12-30T13:04:00"/>
    <s v="-"/>
    <s v="-"/>
    <s v="-"/>
    <s v="Aug"/>
    <s v="10-08-2024"/>
    <s v="08"/>
    <s v="2024"/>
    <s v="13"/>
    <s v="-"/>
    <s v=""/>
  </r>
  <r>
    <s v="TKT235636"/>
    <x v="21"/>
    <s v="-"/>
    <s v="Technical"/>
    <s v="Network Problem"/>
    <s v="CUST84769"/>
    <s v="In Progress"/>
    <d v="2022-10-06T00:00:00"/>
    <d v="1899-12-30T04:43:00"/>
    <s v="-"/>
    <s v="-"/>
    <s v="-"/>
    <s v="Oct"/>
    <s v="06-10-2022"/>
    <s v="10"/>
    <s v="2022"/>
    <s v="04"/>
    <s v="-"/>
    <s v=""/>
  </r>
  <r>
    <s v="TKT310640"/>
    <x v="2"/>
    <s v="24-02-2022 04:36:15"/>
    <s v="Billing"/>
    <s v="Overcharge"/>
    <s v="CUST63765"/>
    <s v="Resolved"/>
    <d v="2022-06-02T00:00:00"/>
    <d v="1899-12-30T04:36:00"/>
    <s v="24-02-2022"/>
    <d v="1899-12-30T04:36:15"/>
    <s v="-"/>
    <s v="Jun"/>
    <s v="02-06-2022"/>
    <s v="06"/>
    <s v="2022"/>
    <s v="04"/>
    <s v="24-02-2022"/>
    <s v="02"/>
  </r>
  <r>
    <s v="TKT805776"/>
    <x v="10"/>
    <s v="17-12-2020 04:51:15"/>
    <s v="Account"/>
    <s v="Password Reset"/>
    <s v="CUST44711"/>
    <s v="Resolved"/>
    <s v="17-11-2020"/>
    <d v="1899-12-30T04:51:15"/>
    <s v="17-12-2020"/>
    <d v="1899-12-30T04:51:15"/>
    <s v="-"/>
    <s v="17-11-2020"/>
    <s v="17-11-2020"/>
    <s v="11"/>
    <s v="2020"/>
    <s v="04"/>
    <s v="17-12-2020"/>
    <s v="12"/>
  </r>
  <r>
    <s v="TKT657114"/>
    <x v="33"/>
    <s v="-"/>
    <s v="Technical"/>
    <s v="Network Problem"/>
    <s v="CUST82656"/>
    <s v="Open"/>
    <d v="2021-06-10T00:00:00"/>
    <d v="1899-12-30T00:33:00"/>
    <s v="-"/>
    <s v="-"/>
    <s v="-"/>
    <s v="Jun"/>
    <s v="10-06-2021"/>
    <s v="06"/>
    <s v="2021"/>
    <s v="00"/>
    <s v="-"/>
    <s v=""/>
  </r>
  <r>
    <s v="TKT315716"/>
    <x v="12"/>
    <s v="-"/>
    <s v="Billing"/>
    <s v="Refund Request"/>
    <s v="CUST34041"/>
    <s v="In Progress"/>
    <s v="14-06-2024"/>
    <d v="1899-12-30T12:50:40"/>
    <s v="-"/>
    <s v="-"/>
    <s v="-"/>
    <s v="14-06-2024"/>
    <s v="14-06-2024"/>
    <s v="06"/>
    <s v="2024"/>
    <s v="12"/>
    <s v="-"/>
    <s v=""/>
  </r>
  <r>
    <s v="TKT552472"/>
    <x v="22"/>
    <s v="-"/>
    <s v="Account"/>
    <s v="Login Issue"/>
    <s v="CUST92807"/>
    <s v="Open"/>
    <s v="15-11-2024"/>
    <d v="1899-12-30T22:23:53"/>
    <s v="-"/>
    <s v="-"/>
    <s v="-"/>
    <s v="15-11-2024"/>
    <s v="15-11-2024"/>
    <s v="11"/>
    <s v="2024"/>
    <s v="22"/>
    <s v="-"/>
    <s v=""/>
  </r>
  <r>
    <s v="TKT903713"/>
    <x v="16"/>
    <s v="-"/>
    <s v="Account"/>
    <s v="Login Issue"/>
    <s v="CUST42878"/>
    <s v="Open"/>
    <s v="26-02-2022"/>
    <d v="1899-12-30T01:34:35"/>
    <s v="-"/>
    <s v="-"/>
    <s v="-"/>
    <s v="26-02-2022"/>
    <s v="26-02-2022"/>
    <s v="02"/>
    <s v="2022"/>
    <s v="01"/>
    <s v="-"/>
    <s v=""/>
  </r>
  <r>
    <s v="TKT794441"/>
    <x v="33"/>
    <s v="-"/>
    <s v="Technical"/>
    <s v="Network Problem"/>
    <s v="CUST47123"/>
    <s v="Open"/>
    <s v="15-11-2023"/>
    <d v="1899-12-30T15:06:59"/>
    <s v="-"/>
    <s v="-"/>
    <s v="-"/>
    <s v="15-11-2023"/>
    <s v="15-11-2023"/>
    <s v="11"/>
    <s v="2023"/>
    <s v="15"/>
    <s v="-"/>
    <s v=""/>
  </r>
  <r>
    <s v="TKT271224"/>
    <x v="1"/>
    <s v="-"/>
    <s v="Billing"/>
    <s v="Refund Request"/>
    <s v="CUST39516"/>
    <s v="In Progress"/>
    <s v="28-04-2020"/>
    <d v="1899-12-30T08:48:09"/>
    <s v="-"/>
    <s v="-"/>
    <s v="-"/>
    <s v="28-04-2020"/>
    <s v="28-04-2020"/>
    <s v="04"/>
    <s v="2020"/>
    <s v="08"/>
    <s v="-"/>
    <s v=""/>
  </r>
  <r>
    <s v="TKT961758"/>
    <x v="24"/>
    <s v="-"/>
    <s v="Service"/>
    <s v="Service Outage"/>
    <s v="CUST55788"/>
    <s v="Open"/>
    <d v="2023-06-12T00:00:00"/>
    <d v="1899-12-30T07:28:00"/>
    <s v="-"/>
    <s v="-"/>
    <s v="-"/>
    <s v="Jun"/>
    <s v="12-06-2023"/>
    <s v="06"/>
    <s v="2023"/>
    <s v="07"/>
    <s v="-"/>
    <s v=""/>
  </r>
  <r>
    <s v="TKT167452"/>
    <x v="3"/>
    <s v="27-02-2023 23:53:24"/>
    <s v="Account"/>
    <s v="Account Suspension"/>
    <s v="CUST66632"/>
    <s v="Resolved"/>
    <d v="2023-06-02T00:00:00"/>
    <d v="1899-12-30T23:53:00"/>
    <s v="27-02-2023"/>
    <d v="1899-12-30T23:53:24"/>
    <s v="-"/>
    <s v="Jun"/>
    <s v="02-06-2023"/>
    <s v="06"/>
    <s v="2023"/>
    <s v="23"/>
    <s v="27-02-2023"/>
    <s v="02"/>
  </r>
  <r>
    <s v="TKT861793"/>
    <x v="11"/>
    <s v="-"/>
    <s v="Billing"/>
    <s v="Overcharge"/>
    <s v="CUST89162"/>
    <s v="Open"/>
    <s v="16-12-2023"/>
    <d v="1899-12-30T01:46:59"/>
    <s v="-"/>
    <s v="-"/>
    <s v="-"/>
    <s v="16-12-2023"/>
    <s v="16-12-2023"/>
    <s v="12"/>
    <s v="2023"/>
    <s v="01"/>
    <s v="-"/>
    <s v=""/>
  </r>
  <r>
    <s v="TKT765184"/>
    <x v="7"/>
    <s v="19-03-2020 22:37:00"/>
    <s v="Technical"/>
    <s v="Software Bug"/>
    <s v="CUST83289"/>
    <s v="Resolved"/>
    <s v="18-02-2020"/>
    <d v="1899-12-30T22:37:00"/>
    <s v="19-03-2020"/>
    <d v="1899-12-30T22:37:00"/>
    <s v="-"/>
    <s v="18-02-2020"/>
    <s v="18-02-2020"/>
    <s v="02"/>
    <s v="2020"/>
    <s v="22"/>
    <s v="19-03-2020"/>
    <s v="03"/>
  </r>
  <r>
    <s v="TKT802969"/>
    <x v="20"/>
    <s v="-"/>
    <s v="Billing"/>
    <s v="Payment Failure"/>
    <s v="CUST11422"/>
    <s v="In Progress"/>
    <s v="14-03-2023"/>
    <d v="1899-12-30T03:24:26"/>
    <s v="-"/>
    <s v="-"/>
    <s v="-"/>
    <s v="14-03-2023"/>
    <s v="14-03-2023"/>
    <s v="03"/>
    <s v="2023"/>
    <s v="03"/>
    <s v="-"/>
    <s v=""/>
  </r>
  <r>
    <s v="TKT450819"/>
    <x v="9"/>
    <s v="-"/>
    <s v="Technical"/>
    <s v="Hardware Issue"/>
    <s v="CUST50450"/>
    <s v="In Progress"/>
    <d v="2024-09-06T00:00:00"/>
    <d v="1899-12-30T06:13:00"/>
    <s v="-"/>
    <s v="-"/>
    <s v="-"/>
    <s v="Sep"/>
    <s v="06-09-2024"/>
    <s v="09"/>
    <s v="2024"/>
    <s v="06"/>
    <s v="-"/>
    <s v=""/>
  </r>
  <r>
    <s v="TKT480346"/>
    <x v="28"/>
    <d v="2024-08-01T05:09:00"/>
    <s v="Billing"/>
    <s v="Payment Failure"/>
    <s v="CUST19804"/>
    <s v="Resolved"/>
    <s v="22-12-2023"/>
    <d v="1899-12-30T05:09:32"/>
    <d v="2024-08-01T00:00:00"/>
    <d v="1899-12-30T05:09:00"/>
    <s v="-"/>
    <s v="22-12-2023"/>
    <s v="22-12-2023"/>
    <s v="12"/>
    <s v="2023"/>
    <s v="05"/>
    <s v="01-08-2024"/>
    <s v="08"/>
  </r>
  <r>
    <s v="TKT598029"/>
    <x v="13"/>
    <d v="2020-05-08T02:24:00"/>
    <s v="Account"/>
    <s v="Account Suspension"/>
    <s v="CUST99290"/>
    <s v="Resolved"/>
    <d v="2020-11-07T00:00:00"/>
    <d v="1899-12-30T02:24:00"/>
    <d v="2020-05-08T00:00:00"/>
    <d v="1899-12-30T02:24:00"/>
    <s v="-"/>
    <s v="Nov"/>
    <s v="07-11-2020"/>
    <s v="11"/>
    <s v="2020"/>
    <s v="02"/>
    <s v="08-05-2020"/>
    <s v="05"/>
  </r>
  <r>
    <s v="TKT649777"/>
    <x v="14"/>
    <s v="-"/>
    <s v="Service"/>
    <s v="Slow Service"/>
    <s v="CUST35175"/>
    <s v="In Progress"/>
    <s v="25-11-2020"/>
    <d v="1899-12-30T17:23:16"/>
    <s v="-"/>
    <s v="-"/>
    <s v="-"/>
    <s v="25-11-2020"/>
    <s v="25-11-2020"/>
    <s v="11"/>
    <s v="2020"/>
    <s v="17"/>
    <s v="-"/>
    <s v=""/>
  </r>
  <r>
    <s v="TKT185573"/>
    <x v="25"/>
    <d v="2021-06-04T09:59:00"/>
    <s v="Service"/>
    <s v="Slow Service"/>
    <s v="CUST74618"/>
    <s v="Resolved"/>
    <s v="29-03-2021"/>
    <d v="1899-12-30T09:59:48"/>
    <d v="2021-06-04T00:00:00"/>
    <d v="1899-12-30T09:59:00"/>
    <s v="-"/>
    <s v="29-03-2021"/>
    <s v="29-03-2021"/>
    <s v="03"/>
    <s v="2021"/>
    <s v="09"/>
    <s v="04-06-2021"/>
    <s v="06"/>
  </r>
  <r>
    <s v="TKT695482"/>
    <x v="28"/>
    <s v="-"/>
    <s v="Billing"/>
    <s v="Payment Failure"/>
    <s v="CUST96458"/>
    <s v="Open"/>
    <s v="25-03-2021"/>
    <d v="1899-12-30T08:46:59"/>
    <s v="-"/>
    <s v="-"/>
    <s v="-"/>
    <s v="25-03-2021"/>
    <s v="25-03-2021"/>
    <s v="03"/>
    <s v="2021"/>
    <s v="08"/>
    <s v="-"/>
    <s v=""/>
  </r>
  <r>
    <s v="TKT478611"/>
    <x v="24"/>
    <s v="-"/>
    <s v="Service"/>
    <s v="Service Outage"/>
    <s v="CUST30288"/>
    <s v="In Progress"/>
    <d v="2024-06-05T00:00:00"/>
    <d v="1899-12-30T20:37:00"/>
    <s v="-"/>
    <s v="-"/>
    <s v="-"/>
    <s v="Jun"/>
    <s v="05-06-2024"/>
    <s v="06"/>
    <s v="2024"/>
    <s v="20"/>
    <s v="-"/>
    <s v=""/>
  </r>
  <r>
    <s v="TKT350880"/>
    <x v="1"/>
    <s v="-"/>
    <s v="Billing"/>
    <s v="Refund Request"/>
    <s v="CUST19958"/>
    <s v="In Progress"/>
    <d v="2021-08-06T00:00:00"/>
    <d v="1899-12-30T14:28:00"/>
    <s v="-"/>
    <s v="-"/>
    <s v="-"/>
    <s v="Aug"/>
    <s v="06-08-2021"/>
    <s v="08"/>
    <s v="2021"/>
    <s v="14"/>
    <s v="-"/>
    <s v=""/>
  </r>
  <r>
    <s v="TKT911182"/>
    <x v="33"/>
    <s v="-"/>
    <s v="Technical"/>
    <s v="Network Problem"/>
    <s v="CUST18737"/>
    <s v="Open"/>
    <s v="20-03-2021"/>
    <d v="1899-12-30T08:09:50"/>
    <s v="-"/>
    <s v="-"/>
    <s v="-"/>
    <s v="20-03-2021"/>
    <s v="20-03-2021"/>
    <s v="03"/>
    <s v="2021"/>
    <s v="08"/>
    <s v="-"/>
    <s v=""/>
  </r>
  <r>
    <s v="TKT479587"/>
    <x v="33"/>
    <s v="-"/>
    <s v="Technical"/>
    <s v="Network Problem"/>
    <s v="CUST42169"/>
    <s v="Open"/>
    <d v="2020-02-11T00:00:00"/>
    <d v="1899-12-30T06:38:00"/>
    <s v="-"/>
    <s v="-"/>
    <s v="-"/>
    <s v="Feb"/>
    <s v="11-02-2020"/>
    <s v="02"/>
    <s v="2020"/>
    <s v="06"/>
    <s v="-"/>
    <s v=""/>
  </r>
  <r>
    <s v="TKT421123"/>
    <x v="31"/>
    <s v="-"/>
    <s v="Billing"/>
    <s v="Refund Request"/>
    <s v="CUST91603"/>
    <s v="In Progress"/>
    <d v="2024-01-01T00:00:00"/>
    <d v="1899-12-30T07:16:00"/>
    <s v="-"/>
    <s v="-"/>
    <s v="-"/>
    <s v="Jan"/>
    <s v="01-01-2024"/>
    <s v="01"/>
    <s v="2024"/>
    <s v="07"/>
    <s v="-"/>
    <s v=""/>
  </r>
  <r>
    <s v="TKT987191"/>
    <x v="0"/>
    <s v="-"/>
    <s v="Service"/>
    <s v="Service Outage"/>
    <s v="CUST86966"/>
    <s v="In Progress"/>
    <d v="2020-06-09T00:00:00"/>
    <d v="1899-12-30T13:37:00"/>
    <s v="-"/>
    <s v="-"/>
    <s v="-"/>
    <s v="Jun"/>
    <s v="09-06-2020"/>
    <s v="06"/>
    <s v="2020"/>
    <s v="13"/>
    <s v="-"/>
    <s v=""/>
  </r>
  <r>
    <s v="TKT442291"/>
    <x v="3"/>
    <s v="25-11-2024 16:17:32"/>
    <s v="Account"/>
    <s v="Account Suspension"/>
    <s v="CUST46725"/>
    <s v="Resolved"/>
    <s v="16-11-2024"/>
    <d v="1899-12-30T16:17:32"/>
    <s v="25-11-2024"/>
    <d v="1899-12-30T16:17:32"/>
    <s v="-"/>
    <s v="16-11-2024"/>
    <s v="16-11-2024"/>
    <s v="11"/>
    <s v="2024"/>
    <s v="16"/>
    <s v="25-11-2024"/>
    <s v="11"/>
  </r>
  <r>
    <s v="TKT761098"/>
    <x v="8"/>
    <s v="25-03-2022 19:58:41"/>
    <s v="Technical"/>
    <s v="Network Problem"/>
    <s v="CUST96280"/>
    <s v="Resolved"/>
    <s v="14-03-2022"/>
    <d v="1899-12-30T19:58:41"/>
    <s v="25-03-2022"/>
    <d v="1899-12-30T19:58:41"/>
    <s v="-"/>
    <s v="14-03-2022"/>
    <s v="14-03-2022"/>
    <s v="03"/>
    <s v="2022"/>
    <s v="19"/>
    <s v="25-03-2022"/>
    <s v="03"/>
  </r>
  <r>
    <s v="TKT925834"/>
    <x v="3"/>
    <s v="-"/>
    <s v="Account"/>
    <s v="Account Suspension"/>
    <s v="CUST99426"/>
    <s v="In Progress"/>
    <s v="19-03-2020"/>
    <d v="1899-12-30T11:55:30"/>
    <s v="-"/>
    <s v="-"/>
    <s v="-"/>
    <s v="19-03-2020"/>
    <s v="19-03-2020"/>
    <s v="03"/>
    <s v="2020"/>
    <s v="11"/>
    <s v="-"/>
    <s v=""/>
  </r>
  <r>
    <s v="TKT907166"/>
    <x v="14"/>
    <s v="-"/>
    <s v="Service"/>
    <s v="Slow Service"/>
    <s v="CUST63724"/>
    <s v="Open"/>
    <s v="21-01-2024"/>
    <d v="1899-12-30T08:45:12"/>
    <s v="-"/>
    <s v="-"/>
    <s v="-"/>
    <s v="21-01-2024"/>
    <s v="21-01-2024"/>
    <s v="01"/>
    <s v="2024"/>
    <s v="08"/>
    <s v="-"/>
    <s v=""/>
  </r>
  <r>
    <s v="TKT741396"/>
    <x v="1"/>
    <s v="-"/>
    <s v="Billing"/>
    <s v="Refund Request"/>
    <s v="CUST94896"/>
    <s v="In Progress"/>
    <d v="2022-03-03T00:00:00"/>
    <d v="1899-12-30T20:08:00"/>
    <s v="-"/>
    <s v="-"/>
    <s v="-"/>
    <s v="Mar"/>
    <s v="03-03-2022"/>
    <s v="03"/>
    <s v="2022"/>
    <s v="20"/>
    <s v="-"/>
    <s v=""/>
  </r>
  <r>
    <s v="TKT979237"/>
    <x v="1"/>
    <s v="15-08-2020 15:20:47"/>
    <s v="Billing"/>
    <s v="Refund Request"/>
    <s v="CUST40777"/>
    <s v="Resolved"/>
    <s v="16-07-2020"/>
    <d v="1899-12-30T15:20:47"/>
    <s v="15-08-2020"/>
    <d v="1899-12-30T15:20:47"/>
    <s v="-"/>
    <s v="16-07-2020"/>
    <s v="16-07-2020"/>
    <s v="07"/>
    <s v="2020"/>
    <s v="15"/>
    <s v="15-08-2020"/>
    <s v="08"/>
  </r>
  <r>
    <s v="TKT352720"/>
    <x v="34"/>
    <s v="-"/>
    <s v="Technical"/>
    <s v="Hardware Issue"/>
    <s v="CUST36003"/>
    <s v="Open"/>
    <s v="18-03-2020"/>
    <d v="1899-12-30T09:46:34"/>
    <s v="-"/>
    <s v="-"/>
    <s v="-"/>
    <s v="18-03-2020"/>
    <s v="18-03-2020"/>
    <s v="03"/>
    <s v="2020"/>
    <s v="09"/>
    <s v="-"/>
    <s v=""/>
  </r>
  <r>
    <s v="TKT104240"/>
    <x v="21"/>
    <s v="-"/>
    <s v="Technical"/>
    <s v="Network Problem"/>
    <s v="CUST43335"/>
    <s v="In Progress"/>
    <d v="2021-12-07T00:00:00"/>
    <d v="1899-12-30T12:37:00"/>
    <s v="-"/>
    <s v="-"/>
    <s v="-"/>
    <s v="Dec"/>
    <s v="07-12-2021"/>
    <s v="12"/>
    <s v="2021"/>
    <s v="12"/>
    <s v="-"/>
    <s v=""/>
  </r>
  <r>
    <s v="TKT487884"/>
    <x v="5"/>
    <s v="30-01-2020 04:27:11"/>
    <s v="Technical"/>
    <s v="Hardware Issue"/>
    <s v="CUST75104"/>
    <s v="Resolved"/>
    <s v="18-01-2020"/>
    <d v="1899-12-30T04:27:11"/>
    <s v="30-01-2020"/>
    <d v="1899-12-30T04:27:11"/>
    <s v="-"/>
    <s v="18-01-2020"/>
    <s v="18-01-2020"/>
    <s v="01"/>
    <s v="2020"/>
    <s v="04"/>
    <s v="30-01-2020"/>
    <s v="01"/>
  </r>
  <r>
    <s v="TKT806263"/>
    <x v="19"/>
    <s v="-"/>
    <s v="Billing"/>
    <s v="Payment Failure"/>
    <s v="CUST11429"/>
    <s v="Open"/>
    <s v="24-07-2021"/>
    <d v="1899-12-30T17:46:15"/>
    <s v="-"/>
    <s v="-"/>
    <s v="-"/>
    <s v="24-07-2021"/>
    <s v="24-07-2021"/>
    <s v="07"/>
    <s v="2021"/>
    <s v="17"/>
    <s v="-"/>
    <s v=""/>
  </r>
  <r>
    <s v="TKT998371"/>
    <x v="1"/>
    <s v="-"/>
    <s v="Billing"/>
    <s v="Refund Request"/>
    <s v="CUST39413"/>
    <s v="In Progress"/>
    <d v="2024-09-12T00:00:00"/>
    <d v="1899-12-30T03:39:00"/>
    <s v="-"/>
    <s v="-"/>
    <s v="-"/>
    <s v="Sep"/>
    <s v="12-09-2024"/>
    <s v="09"/>
    <s v="2024"/>
    <s v="03"/>
    <s v="-"/>
    <s v=""/>
  </r>
  <r>
    <s v="TKT635722"/>
    <x v="29"/>
    <s v="-"/>
    <s v="Service"/>
    <s v="Service Upgrade"/>
    <s v="CUST75099"/>
    <s v="Open"/>
    <d v="2021-11-03T00:00:00"/>
    <d v="1899-12-30T10:01:00"/>
    <s v="-"/>
    <s v="-"/>
    <s v="-"/>
    <s v="Nov"/>
    <s v="03-11-2021"/>
    <s v="11"/>
    <s v="2021"/>
    <s v="10"/>
    <s v="-"/>
    <s v=""/>
  </r>
  <r>
    <s v="TKT546390"/>
    <x v="35"/>
    <s v="-"/>
    <s v="Service"/>
    <s v="Service Upgrade"/>
    <s v="CUST26043"/>
    <s v="Open"/>
    <s v="23-08-2023"/>
    <d v="1899-12-30T13:45:34"/>
    <s v="-"/>
    <s v="-"/>
    <s v="-"/>
    <s v="23-08-2023"/>
    <s v="23-08-2023"/>
    <s v="08"/>
    <s v="2023"/>
    <s v="13"/>
    <s v="-"/>
    <s v=""/>
  </r>
  <r>
    <s v="TKT341628"/>
    <x v="7"/>
    <s v="-"/>
    <s v="Technical"/>
    <s v="Software Bug"/>
    <s v="CUST74491"/>
    <s v="Open"/>
    <s v="25-08-2023"/>
    <d v="1899-12-30T04:43:32"/>
    <s v="-"/>
    <s v="-"/>
    <s v="-"/>
    <s v="25-08-2023"/>
    <s v="25-08-2023"/>
    <s v="08"/>
    <s v="2023"/>
    <s v="04"/>
    <s v="-"/>
    <s v=""/>
  </r>
  <r>
    <s v="TKT796688"/>
    <x v="11"/>
    <s v="-"/>
    <s v="Billing"/>
    <s v="Overcharge"/>
    <s v="CUST10656"/>
    <s v="Open"/>
    <d v="2020-09-01T00:00:00"/>
    <d v="1899-12-30T15:14:00"/>
    <s v="-"/>
    <s v="-"/>
    <s v="-"/>
    <s v="Sep"/>
    <s v="01-09-2020"/>
    <s v="09"/>
    <s v="2020"/>
    <s v="15"/>
    <s v="-"/>
    <s v=""/>
  </r>
  <r>
    <s v="TKT390375"/>
    <x v="17"/>
    <s v="-"/>
    <s v="Service"/>
    <s v="Slow Service"/>
    <s v="CUST13186"/>
    <s v="In Progress"/>
    <s v="25-04-2021"/>
    <d v="1899-12-30T23:41:13"/>
    <s v="-"/>
    <s v="-"/>
    <s v="-"/>
    <s v="25-04-2021"/>
    <s v="25-04-2021"/>
    <s v="04"/>
    <s v="2021"/>
    <s v="23"/>
    <s v="-"/>
    <s v=""/>
  </r>
  <r>
    <s v="TKT744940"/>
    <x v="32"/>
    <s v="-"/>
    <s v="Technical"/>
    <s v="Software Bug"/>
    <s v="CUST92036"/>
    <s v="Open"/>
    <d v="2022-05-10T00:00:00"/>
    <d v="1899-12-30T04:22:00"/>
    <s v="-"/>
    <s v="-"/>
    <s v="-"/>
    <s v="May"/>
    <s v="10-05-2022"/>
    <s v="05"/>
    <s v="2022"/>
    <s v="04"/>
    <s v="-"/>
    <s v=""/>
  </r>
  <r>
    <s v="TKT753201"/>
    <x v="29"/>
    <s v="-"/>
    <s v="Service"/>
    <s v="Service Upgrade"/>
    <s v="CUST99471"/>
    <s v="In Progress"/>
    <s v="17-01-2024"/>
    <d v="1899-12-30T05:13:25"/>
    <s v="-"/>
    <s v="-"/>
    <s v="-"/>
    <s v="17-01-2024"/>
    <s v="17-01-2024"/>
    <s v="01"/>
    <s v="2024"/>
    <s v="05"/>
    <s v="-"/>
    <s v=""/>
  </r>
  <r>
    <s v="TKT770190"/>
    <x v="10"/>
    <s v="-"/>
    <s v="Account"/>
    <s v="Password Reset"/>
    <s v="CUST91175"/>
    <s v="Open"/>
    <d v="2023-10-05T00:00:00"/>
    <d v="1899-12-30T07:32:00"/>
    <s v="-"/>
    <s v="-"/>
    <s v="-"/>
    <s v="Oct"/>
    <s v="05-10-2023"/>
    <s v="10"/>
    <s v="2023"/>
    <s v="07"/>
    <s v="-"/>
    <s v=""/>
  </r>
  <r>
    <s v="TKT837693"/>
    <x v="1"/>
    <s v="-"/>
    <s v="Billing"/>
    <s v="Refund Request"/>
    <s v="CUST97951"/>
    <s v="Open"/>
    <s v="29-04-2020"/>
    <d v="1899-12-30T00:55:29"/>
    <s v="-"/>
    <s v="-"/>
    <s v="-"/>
    <s v="29-04-2020"/>
    <s v="29-04-2020"/>
    <s v="04"/>
    <s v="2020"/>
    <s v="00"/>
    <s v="-"/>
    <s v=""/>
  </r>
  <r>
    <s v="TKT710601"/>
    <x v="22"/>
    <s v="-"/>
    <s v="Account"/>
    <s v="Login Issue"/>
    <s v="CUST88546"/>
    <s v="Open"/>
    <d v="2022-04-01T00:00:00"/>
    <d v="1899-12-30T06:04:00"/>
    <s v="-"/>
    <s v="-"/>
    <s v="-"/>
    <s v="Apr"/>
    <s v="01-04-2022"/>
    <s v="04"/>
    <s v="2022"/>
    <s v="06"/>
    <s v="-"/>
    <s v=""/>
  </r>
  <r>
    <s v="TKT150872"/>
    <x v="14"/>
    <s v="27-08-2024 08:29:57"/>
    <s v="Service"/>
    <s v="Slow Service"/>
    <s v="CUST22373"/>
    <s v="Resolved"/>
    <d v="2024-05-08T00:00:00"/>
    <d v="1899-12-30T08:29:00"/>
    <s v="27-08-2024"/>
    <d v="1899-12-30T08:29:57"/>
    <s v="-"/>
    <s v="May"/>
    <s v="08-05-2024"/>
    <s v="05"/>
    <s v="2024"/>
    <s v="08"/>
    <s v="27-08-2024"/>
    <s v="08"/>
  </r>
  <r>
    <s v="TKT961949"/>
    <x v="28"/>
    <s v="29-10-2020 20:49:59"/>
    <s v="Billing"/>
    <s v="Payment Failure"/>
    <s v="CUST90607"/>
    <s v="Resolved"/>
    <s v="28-10-2020"/>
    <d v="1899-12-30T20:49:59"/>
    <s v="29-10-2020"/>
    <d v="1899-12-30T20:49:59"/>
    <s v="-"/>
    <s v="28-10-2020"/>
    <s v="28-10-2020"/>
    <s v="10"/>
    <s v="2020"/>
    <s v="20"/>
    <s v="29-10-2020"/>
    <s v="10"/>
  </r>
  <r>
    <s v="TKT980954"/>
    <x v="18"/>
    <s v="13-01-2024 14:12:01"/>
    <s v="Account"/>
    <s v="Password Reset"/>
    <s v="CUST48485"/>
    <s v="Resolved"/>
    <s v="31-12-2023"/>
    <d v="1899-12-30T14:12:01"/>
    <s v="13-01-2024"/>
    <d v="1899-12-30T14:12:01"/>
    <s v="-"/>
    <s v="31-12-2023"/>
    <s v="31-12-2023"/>
    <s v="12"/>
    <s v="2023"/>
    <s v="14"/>
    <s v="13-01-2024"/>
    <s v="01"/>
  </r>
  <r>
    <s v="TKT494314"/>
    <x v="11"/>
    <s v="-"/>
    <s v="Billing"/>
    <s v="Overcharge"/>
    <s v="CUST16412"/>
    <s v="Open"/>
    <s v="14-06-2024"/>
    <d v="1899-12-30T17:39:05"/>
    <s v="-"/>
    <s v="-"/>
    <s v="-"/>
    <s v="14-06-2024"/>
    <s v="14-06-2024"/>
    <s v="06"/>
    <s v="2024"/>
    <s v="17"/>
    <s v="-"/>
    <s v=""/>
  </r>
  <r>
    <s v="TKT831223"/>
    <x v="11"/>
    <s v="30-03-2024 01:45:26"/>
    <s v="Billing"/>
    <s v="Overcharge"/>
    <s v="CUST76937"/>
    <s v="Resolved"/>
    <d v="2024-01-03T00:00:00"/>
    <d v="1899-12-30T01:45:00"/>
    <s v="30-03-2024"/>
    <d v="1899-12-30T01:45:26"/>
    <s v="-"/>
    <s v="Jan"/>
    <s v="03-01-2024"/>
    <s v="01"/>
    <s v="2024"/>
    <s v="01"/>
    <s v="30-03-2024"/>
    <s v="03"/>
  </r>
  <r>
    <s v="TKT668692"/>
    <x v="34"/>
    <s v="-"/>
    <s v="Technical"/>
    <s v="Hardware Issue"/>
    <s v="CUST20744"/>
    <s v="In Progress"/>
    <d v="2021-06-02T00:00:00"/>
    <d v="1899-12-30T13:32:00"/>
    <s v="-"/>
    <s v="-"/>
    <s v="-"/>
    <s v="Jun"/>
    <s v="02-06-2021"/>
    <s v="06"/>
    <s v="2021"/>
    <s v="13"/>
    <s v="-"/>
    <s v=""/>
  </r>
  <r>
    <s v="TKT401484"/>
    <x v="34"/>
    <s v="14-02-2023 10:19:21"/>
    <s v="Technical"/>
    <s v="Hardware Issue"/>
    <s v="CUST37400"/>
    <s v="Resolved"/>
    <s v="19-01-2023"/>
    <d v="1899-12-30T10:19:21"/>
    <s v="14-02-2023"/>
    <d v="1899-12-30T10:19:21"/>
    <s v="-"/>
    <s v="19-01-2023"/>
    <s v="19-01-2023"/>
    <s v="01"/>
    <s v="2023"/>
    <s v="10"/>
    <s v="14-02-2023"/>
    <s v="02"/>
  </r>
  <r>
    <s v="TKT501967"/>
    <x v="18"/>
    <s v="-"/>
    <s v="Account"/>
    <s v="Password Reset"/>
    <s v="CUST66010"/>
    <s v="In Progress"/>
    <s v="26-06-2024"/>
    <d v="1899-12-30T18:52:33"/>
    <s v="-"/>
    <s v="-"/>
    <s v="-"/>
    <s v="26-06-2024"/>
    <s v="26-06-2024"/>
    <s v="06"/>
    <s v="2024"/>
    <s v="18"/>
    <s v="-"/>
    <s v=""/>
  </r>
  <r>
    <s v="TKT433319"/>
    <x v="12"/>
    <s v="17-03-2021 01:05:42"/>
    <s v="Billing"/>
    <s v="Refund Request"/>
    <s v="CUST31973"/>
    <s v="Resolved"/>
    <s v="25-02-2021"/>
    <d v="1899-12-30T01:05:42"/>
    <s v="17-03-2021"/>
    <d v="1899-12-30T01:05:42"/>
    <s v="-"/>
    <s v="25-02-2021"/>
    <s v="25-02-2021"/>
    <s v="02"/>
    <s v="2021"/>
    <s v="01"/>
    <s v="17-03-2021"/>
    <s v="03"/>
  </r>
  <r>
    <s v="TKT946248"/>
    <x v="15"/>
    <s v="-"/>
    <s v="Account"/>
    <s v="Account Suspension"/>
    <s v="CUST61599"/>
    <s v="In Progress"/>
    <s v="29-09-2021"/>
    <d v="1899-12-30T13:47:48"/>
    <s v="-"/>
    <s v="-"/>
    <s v="-"/>
    <s v="29-09-2021"/>
    <s v="29-09-2021"/>
    <s v="09"/>
    <s v="2021"/>
    <s v="13"/>
    <s v="-"/>
    <s v=""/>
  </r>
  <r>
    <s v="TKT552716"/>
    <x v="30"/>
    <s v="-"/>
    <s v="Billing"/>
    <s v="Overcharge"/>
    <s v="CUST96912"/>
    <s v="In Progress"/>
    <d v="2023-01-10T00:00:00"/>
    <d v="1899-12-30T13:42:00"/>
    <s v="-"/>
    <s v="-"/>
    <s v="-"/>
    <s v="Jan"/>
    <s v="10-01-2023"/>
    <s v="01"/>
    <s v="2023"/>
    <s v="13"/>
    <s v="-"/>
    <s v=""/>
  </r>
  <r>
    <s v="TKT520915"/>
    <x v="23"/>
    <s v="-"/>
    <s v="Service"/>
    <s v="Service Upgrade"/>
    <s v="CUST42700"/>
    <s v="Open"/>
    <d v="2020-04-12T00:00:00"/>
    <d v="1899-12-30T05:37:00"/>
    <s v="-"/>
    <s v="-"/>
    <s v="-"/>
    <s v="Apr"/>
    <s v="12-04-2020"/>
    <s v="04"/>
    <s v="2020"/>
    <s v="05"/>
    <s v="-"/>
    <s v=""/>
  </r>
  <r>
    <s v="TKT345326"/>
    <x v="16"/>
    <s v="15-10-2022 13:03:22"/>
    <s v="Account"/>
    <s v="Login Issue"/>
    <s v="CUST87564"/>
    <s v="Resolved"/>
    <d v="2022-12-10T00:00:00"/>
    <d v="1899-12-30T13:03:00"/>
    <s v="15-10-2022"/>
    <d v="1899-12-30T13:03:22"/>
    <s v="-"/>
    <s v="Dec"/>
    <s v="10-12-2022"/>
    <s v="12"/>
    <s v="2022"/>
    <s v="13"/>
    <s v="15-10-2022"/>
    <s v="10"/>
  </r>
  <r>
    <s v="TKT132603"/>
    <x v="23"/>
    <d v="2020-05-09T22:59:00"/>
    <s v="Service"/>
    <s v="Service Upgrade"/>
    <s v="CUST13293"/>
    <s v="Resolved"/>
    <s v="14-08-2020"/>
    <d v="1899-12-30T22:59:45"/>
    <d v="2020-05-09T00:00:00"/>
    <d v="1899-12-30T22:59:00"/>
    <s v="-"/>
    <s v="14-08-2020"/>
    <s v="14-08-2020"/>
    <s v="08"/>
    <s v="2020"/>
    <s v="22"/>
    <s v="09-05-2020"/>
    <s v="05"/>
  </r>
  <r>
    <s v="TKT356986"/>
    <x v="34"/>
    <d v="2024-08-04T10:18:00"/>
    <s v="Technical"/>
    <s v="Hardware Issue"/>
    <s v="CUST26482"/>
    <s v="Resolved"/>
    <d v="2024-12-03T00:00:00"/>
    <d v="1899-12-30T10:18:00"/>
    <d v="2024-08-04T00:00:00"/>
    <d v="1899-12-30T10:18:00"/>
    <s v="-"/>
    <s v="Dec"/>
    <s v="03-12-2024"/>
    <s v="12"/>
    <s v="2024"/>
    <s v="10"/>
    <s v="04-08-2024"/>
    <s v="08"/>
  </r>
  <r>
    <s v="TKT390969"/>
    <x v="0"/>
    <d v="2024-09-08T23:43:00"/>
    <s v="Service"/>
    <s v="Service Outage"/>
    <s v="CUST60330"/>
    <s v="Resolved"/>
    <s v="29-07-2024"/>
    <d v="1899-12-30T23:43:59"/>
    <d v="2024-09-08T00:00:00"/>
    <d v="1899-12-30T23:43:00"/>
    <s v="-"/>
    <s v="29-07-2024"/>
    <s v="29-07-2024"/>
    <s v="07"/>
    <s v="2024"/>
    <s v="23"/>
    <s v="08-09-2024"/>
    <s v="09"/>
  </r>
  <r>
    <s v="TKT767223"/>
    <x v="32"/>
    <s v="-"/>
    <s v="Technical"/>
    <s v="Software Bug"/>
    <s v="CUST37538"/>
    <s v="In Progress"/>
    <s v="29-04-2024"/>
    <d v="1899-12-30T22:06:05"/>
    <s v="-"/>
    <s v="-"/>
    <s v="-"/>
    <s v="29-04-2024"/>
    <s v="29-04-2024"/>
    <s v="04"/>
    <s v="2024"/>
    <s v="22"/>
    <s v="-"/>
    <s v=""/>
  </r>
  <r>
    <s v="TKT247999"/>
    <x v="16"/>
    <s v="-"/>
    <s v="Account"/>
    <s v="Login Issue"/>
    <s v="CUST89555"/>
    <s v="In Progress"/>
    <s v="29-01-2023"/>
    <d v="1899-12-30T08:50:56"/>
    <s v="-"/>
    <s v="-"/>
    <s v="-"/>
    <s v="29-01-2023"/>
    <s v="29-01-2023"/>
    <s v="01"/>
    <s v="2023"/>
    <s v="08"/>
    <s v="-"/>
    <s v=""/>
  </r>
  <r>
    <s v="TKT520718"/>
    <x v="31"/>
    <s v="-"/>
    <s v="Billing"/>
    <s v="Refund Request"/>
    <s v="CUST56763"/>
    <s v="Open"/>
    <s v="15-11-2023"/>
    <d v="1899-12-30T16:11:03"/>
    <s v="-"/>
    <s v="-"/>
    <s v="-"/>
    <s v="15-11-2023"/>
    <s v="15-11-2023"/>
    <s v="11"/>
    <s v="2023"/>
    <s v="16"/>
    <s v="-"/>
    <s v=""/>
  </r>
  <r>
    <s v="TKT848121"/>
    <x v="17"/>
    <s v="-"/>
    <s v="Service"/>
    <s v="Slow Service"/>
    <s v="CUST38822"/>
    <s v="In Progress"/>
    <s v="13-12-2020"/>
    <d v="1899-12-30T08:51:58"/>
    <s v="-"/>
    <s v="-"/>
    <s v="-"/>
    <s v="13-12-2020"/>
    <s v="13-12-2020"/>
    <s v="12"/>
    <s v="2020"/>
    <s v="08"/>
    <s v="-"/>
    <s v=""/>
  </r>
  <r>
    <s v="TKT789973"/>
    <x v="21"/>
    <s v="-"/>
    <s v="Technical"/>
    <s v="Network Problem"/>
    <s v="CUST41076"/>
    <s v="Open"/>
    <s v="20-08-2023"/>
    <d v="1899-12-30T09:11:46"/>
    <s v="-"/>
    <s v="-"/>
    <s v="-"/>
    <s v="20-08-2023"/>
    <s v="20-08-2023"/>
    <s v="08"/>
    <s v="2023"/>
    <s v="09"/>
    <s v="-"/>
    <s v=""/>
  </r>
  <r>
    <s v="TKT289824"/>
    <x v="22"/>
    <s v="-"/>
    <s v="Account"/>
    <s v="Login Issue"/>
    <s v="CUST72521"/>
    <s v="In Progress"/>
    <s v="31-01-2022"/>
    <d v="1899-12-30T09:59:41"/>
    <s v="-"/>
    <s v="-"/>
    <s v="-"/>
    <s v="31-01-2022"/>
    <s v="31-01-2022"/>
    <s v="01"/>
    <s v="2022"/>
    <s v="09"/>
    <s v="-"/>
    <s v=""/>
  </r>
  <r>
    <s v="TKT522223"/>
    <x v="29"/>
    <s v="-"/>
    <s v="Service"/>
    <s v="Service Upgrade"/>
    <s v="CUST14259"/>
    <s v="Open"/>
    <s v="16-05-2023"/>
    <d v="1899-12-30T21:29:40"/>
    <s v="-"/>
    <s v="-"/>
    <s v="-"/>
    <s v="16-05-2023"/>
    <s v="16-05-2023"/>
    <s v="05"/>
    <s v="2023"/>
    <s v="21"/>
    <s v="-"/>
    <s v=""/>
  </r>
  <r>
    <s v="TKT924297"/>
    <x v="12"/>
    <d v="2024-08-03T13:18:00"/>
    <s v="Billing"/>
    <s v="Refund Request"/>
    <s v="CUST61745"/>
    <s v="Resolved"/>
    <s v="20-02-2024"/>
    <d v="1899-12-30T13:18:26"/>
    <d v="2024-08-03T00:00:00"/>
    <d v="1899-12-30T13:18:00"/>
    <s v="-"/>
    <s v="20-02-2024"/>
    <s v="20-02-2024"/>
    <s v="02"/>
    <s v="2024"/>
    <s v="13"/>
    <s v="03-08-2024"/>
    <s v="08"/>
  </r>
  <r>
    <s v="TKT877196"/>
    <x v="23"/>
    <s v="-"/>
    <s v="Service"/>
    <s v="Service Upgrade"/>
    <s v="CUST99321"/>
    <s v="Open"/>
    <d v="2023-11-03T00:00:00"/>
    <d v="1899-12-30T12:11:00"/>
    <s v="-"/>
    <s v="-"/>
    <s v="-"/>
    <s v="Nov"/>
    <s v="03-11-2023"/>
    <s v="11"/>
    <s v="2023"/>
    <s v="12"/>
    <s v="-"/>
    <s v=""/>
  </r>
  <r>
    <s v="TKT950267"/>
    <x v="33"/>
    <s v="16-12-2021 09:11:36"/>
    <s v="Technical"/>
    <s v="Network Problem"/>
    <s v="CUST39836"/>
    <s v="Resolved"/>
    <s v="22-11-2021"/>
    <d v="1899-12-30T09:11:36"/>
    <s v="16-12-2021"/>
    <d v="1899-12-30T09:11:36"/>
    <s v="-"/>
    <s v="22-11-2021"/>
    <s v="22-11-2021"/>
    <s v="11"/>
    <s v="2021"/>
    <s v="09"/>
    <s v="16-12-2021"/>
    <s v="12"/>
  </r>
  <r>
    <s v="TKT539845"/>
    <x v="29"/>
    <s v="-"/>
    <s v="Service"/>
    <s v="Service Upgrade"/>
    <s v="CUST40516"/>
    <s v="In Progress"/>
    <s v="21-09-2022"/>
    <d v="1899-12-30T13:18:46"/>
    <s v="-"/>
    <s v="-"/>
    <s v="-"/>
    <s v="21-09-2022"/>
    <s v="21-09-2022"/>
    <s v="09"/>
    <s v="2022"/>
    <s v="13"/>
    <s v="-"/>
    <s v=""/>
  </r>
  <r>
    <s v="TKT124743"/>
    <x v="13"/>
    <d v="2024-01-02T18:48:00"/>
    <s v="Account"/>
    <s v="Account Suspension"/>
    <s v="CUST86185"/>
    <s v="Resolved"/>
    <d v="2024-03-01T00:00:00"/>
    <d v="1899-12-30T18:48:00"/>
    <d v="2024-01-02T00:00:00"/>
    <d v="1899-12-30T18:48:00"/>
    <s v="-"/>
    <s v="Mar"/>
    <s v="01-03-2024"/>
    <s v="03"/>
    <s v="2024"/>
    <s v="18"/>
    <s v="02-01-2024"/>
    <s v="01"/>
  </r>
  <r>
    <s v="TKT159783"/>
    <x v="29"/>
    <s v="-"/>
    <s v="Service"/>
    <s v="Service Upgrade"/>
    <s v="CUST63876"/>
    <s v="Open"/>
    <s v="20-03-2024"/>
    <d v="1899-12-30T10:24:33"/>
    <s v="-"/>
    <s v="-"/>
    <s v="-"/>
    <s v="20-03-2024"/>
    <s v="20-03-2024"/>
    <s v="03"/>
    <s v="2024"/>
    <s v="10"/>
    <s v="-"/>
    <s v=""/>
  </r>
  <r>
    <s v="TKT254277"/>
    <x v="14"/>
    <s v="-"/>
    <s v="Service"/>
    <s v="Slow Service"/>
    <s v="CUST83972"/>
    <s v="In Progress"/>
    <s v="13-07-2023"/>
    <d v="1899-12-30T01:07:41"/>
    <s v="-"/>
    <s v="-"/>
    <s v="-"/>
    <s v="13-07-2023"/>
    <s v="13-07-2023"/>
    <s v="07"/>
    <s v="2023"/>
    <s v="01"/>
    <s v="-"/>
    <s v=""/>
  </r>
  <r>
    <s v="TKT334045"/>
    <x v="26"/>
    <s v="-"/>
    <s v="Technical"/>
    <s v="Software Bug"/>
    <s v="CUST10758"/>
    <s v="In Progress"/>
    <s v="17-09-2024"/>
    <d v="1899-12-30T08:06:38"/>
    <s v="-"/>
    <s v="-"/>
    <s v="-"/>
    <s v="17-09-2024"/>
    <s v="17-09-2024"/>
    <s v="09"/>
    <s v="2024"/>
    <s v="08"/>
    <s v="-"/>
    <s v=""/>
  </r>
  <r>
    <s v="TKT944877"/>
    <x v="3"/>
    <s v="26-10-2023 16:35:56"/>
    <s v="Account"/>
    <s v="Account Suspension"/>
    <s v="CUST61614"/>
    <s v="Resolved"/>
    <s v="22-10-2023"/>
    <d v="1899-12-30T16:35:56"/>
    <s v="26-10-2023"/>
    <d v="1899-12-30T16:35:56"/>
    <s v="-"/>
    <s v="22-10-2023"/>
    <s v="22-10-2023"/>
    <s v="10"/>
    <s v="2023"/>
    <s v="16"/>
    <s v="26-10-2023"/>
    <s v="10"/>
  </r>
  <r>
    <s v="TKT327102"/>
    <x v="35"/>
    <d v="2024-07-01T09:37:00"/>
    <s v="Service"/>
    <s v="Service Upgrade"/>
    <s v="CUST78741"/>
    <s v="Resolved"/>
    <s v="28-12-2023"/>
    <d v="1899-12-30T09:37:55"/>
    <d v="2024-07-01T00:00:00"/>
    <d v="1899-12-30T09:37:00"/>
    <s v="-"/>
    <s v="28-12-2023"/>
    <s v="28-12-2023"/>
    <s v="12"/>
    <s v="2023"/>
    <s v="09"/>
    <s v="01-07-2024"/>
    <s v="07"/>
  </r>
  <r>
    <s v="TKT563747"/>
    <x v="26"/>
    <d v="2021-10-11T16:38:00"/>
    <s v="Technical"/>
    <s v="Software Bug"/>
    <s v="CUST41823"/>
    <s v="Resolved"/>
    <d v="2021-09-11T00:00:00"/>
    <d v="1899-12-30T16:38:00"/>
    <d v="2021-10-11T00:00:00"/>
    <d v="1899-12-30T16:38:00"/>
    <s v="-"/>
    <s v="Sep"/>
    <s v="11-09-2021"/>
    <s v="09"/>
    <s v="2021"/>
    <s v="16"/>
    <s v="11-10-2021"/>
    <s v="10"/>
  </r>
  <r>
    <s v="TKT912517"/>
    <x v="33"/>
    <s v="-"/>
    <s v="Technical"/>
    <s v="Network Problem"/>
    <s v="CUST10833"/>
    <s v="Open"/>
    <s v="19-11-2023"/>
    <d v="1899-12-30T11:55:07"/>
    <s v="-"/>
    <s v="-"/>
    <s v="-"/>
    <s v="19-11-2023"/>
    <s v="19-11-2023"/>
    <s v="11"/>
    <s v="2023"/>
    <s v="11"/>
    <s v="-"/>
    <s v=""/>
  </r>
  <r>
    <s v="TKT936392"/>
    <x v="10"/>
    <s v="-"/>
    <s v="Account"/>
    <s v="Password Reset"/>
    <s v="CUST27569"/>
    <s v="In Progress"/>
    <d v="2021-06-07T00:00:00"/>
    <d v="1899-12-30T08:57:00"/>
    <s v="-"/>
    <s v="-"/>
    <s v="-"/>
    <s v="Jun"/>
    <s v="07-06-2021"/>
    <s v="06"/>
    <s v="2021"/>
    <s v="08"/>
    <s v="-"/>
    <s v=""/>
  </r>
  <r>
    <s v="TKT355248"/>
    <x v="29"/>
    <s v="-"/>
    <s v="Service"/>
    <s v="Service Upgrade"/>
    <s v="CUST71963"/>
    <s v="Open"/>
    <s v="26-02-2024"/>
    <d v="1899-12-30T20:14:11"/>
    <s v="-"/>
    <s v="-"/>
    <s v="-"/>
    <s v="26-02-2024"/>
    <s v="26-02-2024"/>
    <s v="02"/>
    <s v="2024"/>
    <s v="20"/>
    <s v="-"/>
    <s v=""/>
  </r>
  <r>
    <s v="TKT960379"/>
    <x v="35"/>
    <s v="-"/>
    <s v="Service"/>
    <s v="Service Upgrade"/>
    <s v="CUST32739"/>
    <s v="In Progress"/>
    <s v="21-04-2020"/>
    <d v="1899-12-30T04:06:04"/>
    <s v="-"/>
    <s v="-"/>
    <s v="-"/>
    <s v="21-04-2020"/>
    <s v="21-04-2020"/>
    <s v="04"/>
    <s v="2020"/>
    <s v="04"/>
    <s v="-"/>
    <s v=""/>
  </r>
  <r>
    <s v="TKT807349"/>
    <x v="25"/>
    <s v="19-10-2024 21:48:15"/>
    <s v="Service"/>
    <s v="Slow Service"/>
    <s v="CUST12416"/>
    <s v="Resolved"/>
    <d v="2024-08-10T00:00:00"/>
    <d v="1899-12-30T21:48:00"/>
    <s v="19-10-2024"/>
    <d v="1899-12-30T21:48:15"/>
    <s v="-"/>
    <s v="Aug"/>
    <s v="10-08-2024"/>
    <s v="08"/>
    <s v="2024"/>
    <s v="21"/>
    <s v="19-10-2024"/>
    <s v="10"/>
  </r>
  <r>
    <s v="TKT904323"/>
    <x v="4"/>
    <s v="31-01-2023 20:48:22"/>
    <s v="Account"/>
    <s v="Password Reset"/>
    <s v="CUST90595"/>
    <s v="Resolved"/>
    <d v="2023-01-01T00:00:00"/>
    <d v="1899-12-30T20:48:00"/>
    <s v="31-01-2023"/>
    <d v="1899-12-30T20:48:22"/>
    <s v="-"/>
    <s v="Jan"/>
    <s v="01-01-2023"/>
    <s v="01"/>
    <s v="2023"/>
    <s v="20"/>
    <s v="31-01-2023"/>
    <s v="01"/>
  </r>
  <r>
    <s v="TKT365512"/>
    <x v="23"/>
    <d v="2023-08-02T05:49:00"/>
    <s v="Service"/>
    <s v="Service Upgrade"/>
    <s v="CUST56722"/>
    <s v="Resolved"/>
    <d v="2023-06-02T00:00:00"/>
    <d v="1899-12-30T05:49:00"/>
    <d v="2023-08-02T00:00:00"/>
    <d v="1899-12-30T05:49:00"/>
    <s v="-"/>
    <s v="Jun"/>
    <s v="02-06-2023"/>
    <s v="06"/>
    <s v="2023"/>
    <s v="05"/>
    <s v="02-08-2023"/>
    <s v="08"/>
  </r>
  <r>
    <s v="TKT276132"/>
    <x v="15"/>
    <s v="20-07-2023 22:56:17"/>
    <s v="Account"/>
    <s v="Account Suspension"/>
    <s v="CUST44855"/>
    <s v="Resolved"/>
    <d v="2023-09-07T00:00:00"/>
    <d v="1899-12-30T22:56:00"/>
    <s v="20-07-2023"/>
    <d v="1899-12-30T22:56:17"/>
    <s v="-"/>
    <s v="Sep"/>
    <s v="07-09-2023"/>
    <s v="09"/>
    <s v="2023"/>
    <s v="22"/>
    <s v="20-07-2023"/>
    <s v="07"/>
  </r>
  <r>
    <s v="TKT136427"/>
    <x v="32"/>
    <s v="-"/>
    <s v="Technical"/>
    <s v="Software Bug"/>
    <s v="CUST70129"/>
    <s v="In Progress"/>
    <s v="26-05-2023"/>
    <d v="1899-12-30T23:31:17"/>
    <s v="-"/>
    <s v="-"/>
    <s v="-"/>
    <s v="26-05-2023"/>
    <s v="26-05-2023"/>
    <s v="05"/>
    <s v="2023"/>
    <s v="23"/>
    <s v="-"/>
    <s v=""/>
  </r>
  <r>
    <s v="TKT856384"/>
    <x v="22"/>
    <s v="-"/>
    <s v="Account"/>
    <s v="Login Issue"/>
    <s v="CUST62589"/>
    <s v="In Progress"/>
    <d v="2021-08-02T00:00:00"/>
    <d v="1899-12-30T15:37:00"/>
    <s v="-"/>
    <s v="-"/>
    <s v="-"/>
    <s v="Aug"/>
    <s v="02-08-2021"/>
    <s v="08"/>
    <s v="2021"/>
    <s v="15"/>
    <s v="-"/>
    <s v=""/>
  </r>
  <r>
    <s v="TKT654387"/>
    <x v="26"/>
    <d v="2023-05-10T05:19:00"/>
    <s v="Technical"/>
    <s v="Software Bug"/>
    <s v="CUST21219"/>
    <s v="Resolved"/>
    <d v="2023-12-09T00:00:00"/>
    <d v="1899-12-30T05:19:00"/>
    <d v="2023-05-10T00:00:00"/>
    <d v="1899-12-30T05:19:00"/>
    <s v="-"/>
    <s v="Dec"/>
    <s v="09-12-2023"/>
    <s v="12"/>
    <s v="2023"/>
    <s v="05"/>
    <s v="10-05-2023"/>
    <s v="05"/>
  </r>
  <r>
    <s v="TKT909100"/>
    <x v="31"/>
    <d v="2021-03-10T17:44:00"/>
    <s v="Billing"/>
    <s v="Refund Request"/>
    <s v="CUST84815"/>
    <s v="Resolved"/>
    <s v="23-09-2021"/>
    <d v="1899-12-30T17:44:22"/>
    <d v="2021-03-10T00:00:00"/>
    <d v="1899-12-30T17:44:00"/>
    <s v="-"/>
    <s v="23-09-2021"/>
    <s v="23-09-2021"/>
    <s v="09"/>
    <s v="2021"/>
    <s v="17"/>
    <s v="10-03-2021"/>
    <s v="03"/>
  </r>
  <r>
    <s v="TKT534330"/>
    <x v="1"/>
    <s v="-"/>
    <s v="Billing"/>
    <s v="Refund Request"/>
    <s v="CUST97819"/>
    <s v="In Progress"/>
    <s v="27-12-2021"/>
    <d v="1899-12-30T23:55:37"/>
    <s v="-"/>
    <s v="-"/>
    <s v="-"/>
    <s v="27-12-2021"/>
    <s v="27-12-2021"/>
    <s v="12"/>
    <s v="2021"/>
    <s v="23"/>
    <s v="-"/>
    <s v=""/>
  </r>
  <r>
    <s v="TKT516595"/>
    <x v="35"/>
    <d v="2020-10-09T21:07:00"/>
    <s v="Service"/>
    <s v="Service Upgrade"/>
    <s v="CUST22033"/>
    <s v="Resolved"/>
    <s v="17-08-2020"/>
    <d v="1899-12-30T21:07:43"/>
    <d v="2020-10-09T00:00:00"/>
    <d v="1899-12-30T21:07:00"/>
    <s v="-"/>
    <s v="17-08-2020"/>
    <s v="17-08-2020"/>
    <s v="08"/>
    <s v="2020"/>
    <s v="21"/>
    <s v="09-10-2020"/>
    <s v="10"/>
  </r>
  <r>
    <s v="TKT556280"/>
    <x v="20"/>
    <s v="-"/>
    <s v="Billing"/>
    <s v="Payment Failure"/>
    <s v="CUST93989"/>
    <s v="In Progress"/>
    <s v="28-01-2021"/>
    <d v="1899-12-30T21:29:59"/>
    <s v="-"/>
    <s v="-"/>
    <s v="-"/>
    <s v="28-01-2021"/>
    <s v="28-01-2021"/>
    <s v="01"/>
    <s v="2021"/>
    <s v="21"/>
    <s v="-"/>
    <s v=""/>
  </r>
  <r>
    <s v="TKT395677"/>
    <x v="8"/>
    <s v="-"/>
    <s v="Technical"/>
    <s v="Network Problem"/>
    <s v="CUST77730"/>
    <s v="In Progress"/>
    <s v="20-06-2023"/>
    <d v="1899-12-30T05:41:27"/>
    <s v="-"/>
    <s v="-"/>
    <s v="-"/>
    <s v="20-06-2023"/>
    <s v="20-06-2023"/>
    <s v="06"/>
    <s v="2023"/>
    <s v="05"/>
    <s v="-"/>
    <s v=""/>
  </r>
  <r>
    <s v="TKT408742"/>
    <x v="15"/>
    <s v="-"/>
    <s v="Account"/>
    <s v="Account Suspension"/>
    <s v="CUST49961"/>
    <s v="In Progress"/>
    <s v="22-08-2023"/>
    <d v="1899-12-30T08:32:20"/>
    <s v="-"/>
    <s v="-"/>
    <s v="-"/>
    <s v="22-08-2023"/>
    <s v="22-08-2023"/>
    <s v="08"/>
    <s v="2023"/>
    <s v="08"/>
    <s v="-"/>
    <s v=""/>
  </r>
  <r>
    <s v="TKT610149"/>
    <x v="21"/>
    <s v="-"/>
    <s v="Technical"/>
    <s v="Network Problem"/>
    <s v="CUST85467"/>
    <s v="In Progress"/>
    <s v="16-01-2020"/>
    <d v="1899-12-30T01:00:17"/>
    <s v="-"/>
    <s v="-"/>
    <s v="-"/>
    <s v="16-01-2020"/>
    <s v="16-01-2020"/>
    <s v="01"/>
    <s v="2020"/>
    <s v="01"/>
    <s v="-"/>
    <s v=""/>
  </r>
  <r>
    <s v="TKT492662"/>
    <x v="24"/>
    <s v="14-03-2020 23:49:36"/>
    <s v="Service"/>
    <s v="Service Outage"/>
    <s v="CUST94081"/>
    <s v="Resolved"/>
    <d v="2020-04-03T00:00:00"/>
    <d v="1899-12-30T23:49:00"/>
    <s v="14-03-2020"/>
    <d v="1899-12-30T23:49:36"/>
    <s v="-"/>
    <s v="Apr"/>
    <s v="03-04-2020"/>
    <s v="04"/>
    <s v="2020"/>
    <s v="23"/>
    <s v="14-03-2020"/>
    <s v="03"/>
  </r>
  <r>
    <s v="TKT183026"/>
    <x v="32"/>
    <s v="18-08-2023 22:01:02"/>
    <s v="Technical"/>
    <s v="Software Bug"/>
    <s v="CUST66726"/>
    <s v="Resolved"/>
    <s v="14-08-2023"/>
    <d v="1899-12-30T22:01:02"/>
    <s v="18-08-2023"/>
    <d v="1899-12-30T22:01:02"/>
    <s v="-"/>
    <s v="14-08-2023"/>
    <s v="14-08-2023"/>
    <s v="08"/>
    <s v="2023"/>
    <s v="22"/>
    <s v="18-08-2023"/>
    <s v="08"/>
  </r>
  <r>
    <s v="TKT301350"/>
    <x v="28"/>
    <d v="2024-10-06T06:36:00"/>
    <s v="Billing"/>
    <s v="Payment Failure"/>
    <s v="CUST54519"/>
    <s v="Resolved"/>
    <d v="2024-12-05T00:00:00"/>
    <d v="1899-12-30T06:36:00"/>
    <d v="2024-10-06T00:00:00"/>
    <d v="1899-12-30T06:36:00"/>
    <s v="-"/>
    <s v="Dec"/>
    <s v="05-12-2024"/>
    <s v="12"/>
    <s v="2024"/>
    <s v="06"/>
    <s v="06-10-2024"/>
    <s v="10"/>
  </r>
  <r>
    <s v="TKT955334"/>
    <x v="13"/>
    <s v="-"/>
    <s v="Account"/>
    <s v="Account Suspension"/>
    <s v="CUST24474"/>
    <s v="In Progress"/>
    <d v="2021-08-07T00:00:00"/>
    <d v="1899-12-30T04:55:00"/>
    <s v="-"/>
    <s v="-"/>
    <s v="-"/>
    <s v="Aug"/>
    <s v="07-08-2021"/>
    <s v="08"/>
    <s v="2021"/>
    <s v="04"/>
    <s v="-"/>
    <s v=""/>
  </r>
  <r>
    <s v="TKT611415"/>
    <x v="26"/>
    <s v="-"/>
    <s v="Technical"/>
    <s v="Software Bug"/>
    <s v="CUST71043"/>
    <s v="In Progress"/>
    <s v="27-10-2024"/>
    <d v="1899-12-30T22:57:04"/>
    <s v="-"/>
    <s v="-"/>
    <s v="-"/>
    <s v="27-10-2024"/>
    <s v="27-10-2024"/>
    <s v="10"/>
    <s v="2024"/>
    <s v="22"/>
    <s v="-"/>
    <s v=""/>
  </r>
  <r>
    <s v="TKT100292"/>
    <x v="19"/>
    <s v="-"/>
    <s v="Billing"/>
    <s v="Payment Failure"/>
    <s v="CUST49437"/>
    <s v="In Progress"/>
    <d v="2022-04-01T00:00:00"/>
    <d v="1899-12-30T23:06:00"/>
    <s v="-"/>
    <s v="-"/>
    <s v="-"/>
    <s v="Apr"/>
    <s v="01-04-2022"/>
    <s v="04"/>
    <s v="2022"/>
    <s v="23"/>
    <s v="-"/>
    <s v=""/>
  </r>
  <r>
    <s v="TKT424141"/>
    <x v="0"/>
    <s v="-"/>
    <s v="Service"/>
    <s v="Service Outage"/>
    <s v="CUST30434"/>
    <s v="In Progress"/>
    <s v="14-03-2022"/>
    <d v="1899-12-30T13:19:34"/>
    <s v="-"/>
    <s v="-"/>
    <s v="-"/>
    <s v="14-03-2022"/>
    <s v="14-03-2022"/>
    <s v="03"/>
    <s v="2022"/>
    <s v="13"/>
    <s v="-"/>
    <s v=""/>
  </r>
  <r>
    <s v="TKT912848"/>
    <x v="0"/>
    <s v="-"/>
    <s v="Service"/>
    <s v="Service Outage"/>
    <s v="CUST61889"/>
    <s v="In Progress"/>
    <d v="2020-06-05T00:00:00"/>
    <d v="1899-12-30T09:23:00"/>
    <s v="-"/>
    <s v="-"/>
    <s v="-"/>
    <s v="Jun"/>
    <s v="05-06-2020"/>
    <s v="06"/>
    <s v="2020"/>
    <s v="09"/>
    <s v="-"/>
    <s v=""/>
  </r>
  <r>
    <s v="TKT338697"/>
    <x v="34"/>
    <s v="25-11-2023 21:39:37"/>
    <s v="Technical"/>
    <s v="Hardware Issue"/>
    <s v="CUST48415"/>
    <s v="Resolved"/>
    <s v="22-11-2023"/>
    <d v="1899-12-30T21:39:37"/>
    <s v="25-11-2023"/>
    <d v="1899-12-30T21:39:37"/>
    <s v="-"/>
    <s v="22-11-2023"/>
    <s v="22-11-2023"/>
    <s v="11"/>
    <s v="2023"/>
    <s v="21"/>
    <s v="25-11-2023"/>
    <s v="11"/>
  </r>
  <r>
    <s v="TKT662664"/>
    <x v="20"/>
    <s v="-"/>
    <s v="Billing"/>
    <s v="Payment Failure"/>
    <s v="CUST50652"/>
    <s v="Open"/>
    <d v="2023-12-11T00:00:00"/>
    <d v="1899-12-30T16:07:00"/>
    <s v="-"/>
    <s v="-"/>
    <s v="-"/>
    <s v="Dec"/>
    <s v="11-12-2023"/>
    <s v="12"/>
    <s v="2023"/>
    <s v="16"/>
    <s v="-"/>
    <s v=""/>
  </r>
  <r>
    <s v="TKT380623"/>
    <x v="30"/>
    <s v="20-05-2024 16:40:14"/>
    <s v="Billing"/>
    <s v="Overcharge"/>
    <s v="CUST53409"/>
    <s v="Resolved"/>
    <d v="2024-02-05T00:00:00"/>
    <d v="1899-12-30T16:40:00"/>
    <s v="20-05-2024"/>
    <d v="1899-12-30T16:40:14"/>
    <s v="-"/>
    <s v="Feb"/>
    <s v="05-02-2024"/>
    <s v="02"/>
    <s v="2024"/>
    <s v="16"/>
    <s v="20-05-2024"/>
    <s v="05"/>
  </r>
  <r>
    <s v="TKT920863"/>
    <x v="16"/>
    <s v="19-08-2022 12:53:36"/>
    <s v="Account"/>
    <s v="Login Issue"/>
    <s v="CUST18987"/>
    <s v="Resolved"/>
    <s v="26-07-2022"/>
    <d v="1899-12-30T12:53:36"/>
    <s v="19-08-2022"/>
    <d v="1899-12-30T12:53:36"/>
    <s v="-"/>
    <s v="26-07-2022"/>
    <s v="26-07-2022"/>
    <s v="07"/>
    <s v="2022"/>
    <s v="12"/>
    <s v="19-08-2022"/>
    <s v="08"/>
  </r>
  <r>
    <s v="TKT177262"/>
    <x v="3"/>
    <d v="2023-11-10T17:56:00"/>
    <s v="Account"/>
    <s v="Account Suspension"/>
    <s v="CUST60824"/>
    <s v="Resolved"/>
    <s v="13-09-2023"/>
    <d v="1899-12-30T17:56:16"/>
    <d v="2023-11-10T00:00:00"/>
    <d v="1899-12-30T17:56:00"/>
    <s v="-"/>
    <s v="13-09-2023"/>
    <s v="13-09-2023"/>
    <s v="09"/>
    <s v="2023"/>
    <s v="17"/>
    <s v="10-11-2023"/>
    <s v="11"/>
  </r>
  <r>
    <s v="TKT680229"/>
    <x v="23"/>
    <s v="-"/>
    <s v="Service"/>
    <s v="Service Upgrade"/>
    <s v="CUST21023"/>
    <s v="In Progress"/>
    <s v="26-02-2022"/>
    <d v="1899-12-30T20:07:09"/>
    <s v="-"/>
    <s v="-"/>
    <s v="-"/>
    <s v="26-02-2022"/>
    <s v="26-02-2022"/>
    <s v="02"/>
    <s v="2022"/>
    <s v="20"/>
    <s v="-"/>
    <s v=""/>
  </r>
  <r>
    <s v="TKT888043"/>
    <x v="1"/>
    <s v="-"/>
    <s v="Billing"/>
    <s v="Refund Request"/>
    <s v="CUST86021"/>
    <s v="In Progress"/>
    <d v="2024-03-07T00:00:00"/>
    <d v="1899-12-30T23:05:00"/>
    <s v="-"/>
    <s v="-"/>
    <s v="-"/>
    <s v="Mar"/>
    <s v="07-03-2024"/>
    <s v="03"/>
    <s v="2024"/>
    <s v="23"/>
    <s v="-"/>
    <s v=""/>
  </r>
  <r>
    <s v="TKT674321"/>
    <x v="16"/>
    <s v="-"/>
    <s v="Account"/>
    <s v="Login Issue"/>
    <s v="CUST96203"/>
    <s v="In Progress"/>
    <d v="2023-08-05T00:00:00"/>
    <d v="1899-12-30T13:33:00"/>
    <s v="-"/>
    <s v="-"/>
    <s v="-"/>
    <s v="Aug"/>
    <s v="05-08-2023"/>
    <s v="08"/>
    <s v="2023"/>
    <s v="13"/>
    <s v="-"/>
    <s v=""/>
  </r>
  <r>
    <s v="TKT324325"/>
    <x v="35"/>
    <s v="15-02-2024 16:52:53"/>
    <s v="Service"/>
    <s v="Service Upgrade"/>
    <s v="CUST13423"/>
    <s v="Resolved"/>
    <s v="28-01-2024"/>
    <d v="1899-12-30T16:52:53"/>
    <s v="15-02-2024"/>
    <d v="1899-12-30T16:52:53"/>
    <s v="-"/>
    <s v="28-01-2024"/>
    <s v="28-01-2024"/>
    <s v="01"/>
    <s v="2024"/>
    <s v="16"/>
    <s v="15-02-2024"/>
    <s v="02"/>
  </r>
  <r>
    <s v="TKT724879"/>
    <x v="13"/>
    <s v="-"/>
    <s v="Account"/>
    <s v="Account Suspension"/>
    <s v="CUST53595"/>
    <s v="In Progress"/>
    <d v="2022-05-07T00:00:00"/>
    <d v="1899-12-30T22:40:00"/>
    <s v="-"/>
    <s v="-"/>
    <s v="-"/>
    <s v="May"/>
    <s v="07-05-2022"/>
    <s v="05"/>
    <s v="2022"/>
    <s v="22"/>
    <s v="-"/>
    <s v=""/>
  </r>
  <r>
    <s v="TKT742109"/>
    <x v="22"/>
    <s v="27-12-2020 08:05:17"/>
    <s v="Account"/>
    <s v="Login Issue"/>
    <s v="CUST97480"/>
    <s v="Resolved"/>
    <s v="25-12-2020"/>
    <d v="1899-12-30T08:05:17"/>
    <s v="27-12-2020"/>
    <d v="1899-12-30T08:05:17"/>
    <s v="-"/>
    <s v="25-12-2020"/>
    <s v="25-12-2020"/>
    <s v="12"/>
    <s v="2020"/>
    <s v="08"/>
    <s v="27-12-2020"/>
    <s v="12"/>
  </r>
  <r>
    <s v="TKT300055"/>
    <x v="30"/>
    <s v="-"/>
    <s v="Billing"/>
    <s v="Overcharge"/>
    <s v="CUST57667"/>
    <s v="In Progress"/>
    <d v="2024-03-09T00:00:00"/>
    <d v="1899-12-30T14:25:00"/>
    <s v="-"/>
    <s v="-"/>
    <s v="-"/>
    <s v="Mar"/>
    <s v="09-03-2024"/>
    <s v="03"/>
    <s v="2024"/>
    <s v="14"/>
    <s v="-"/>
    <s v=""/>
  </r>
  <r>
    <s v="TKT821823"/>
    <x v="6"/>
    <s v="-"/>
    <s v="Service"/>
    <s v="Service Outage"/>
    <s v="CUST17553"/>
    <s v="In Progress"/>
    <s v="15-06-2020"/>
    <d v="1899-12-30T10:17:01"/>
    <s v="-"/>
    <s v="-"/>
    <s v="-"/>
    <s v="15-06-2020"/>
    <s v="15-06-2020"/>
    <s v="06"/>
    <s v="2020"/>
    <s v="10"/>
    <s v="-"/>
    <s v=""/>
  </r>
  <r>
    <s v="TKT848529"/>
    <x v="22"/>
    <s v="15-11-2022 00:43:43"/>
    <s v="Account"/>
    <s v="Login Issue"/>
    <s v="CUST82517"/>
    <s v="Resolved"/>
    <d v="2022-05-11T00:00:00"/>
    <d v="1899-12-30T00:43:00"/>
    <s v="15-11-2022"/>
    <d v="1899-12-30T00:43:43"/>
    <s v="-"/>
    <s v="May"/>
    <s v="11-05-2022"/>
    <s v="05"/>
    <s v="2022"/>
    <s v="00"/>
    <s v="15-11-2022"/>
    <s v="11"/>
  </r>
  <r>
    <s v="TKT871309"/>
    <x v="31"/>
    <s v="-"/>
    <s v="Billing"/>
    <s v="Refund Request"/>
    <s v="CUST66760"/>
    <s v="In Progress"/>
    <s v="23-07-2022"/>
    <d v="1899-12-30T16:01:57"/>
    <s v="-"/>
    <s v="-"/>
    <s v="-"/>
    <s v="23-07-2022"/>
    <s v="23-07-2022"/>
    <s v="07"/>
    <s v="2022"/>
    <s v="16"/>
    <s v="-"/>
    <s v=""/>
  </r>
  <r>
    <s v="TKT776585"/>
    <x v="19"/>
    <s v="-"/>
    <s v="Billing"/>
    <s v="Payment Failure"/>
    <s v="CUST19542"/>
    <s v="Open"/>
    <d v="2023-06-06T00:00:00"/>
    <d v="1899-12-30T20:01:00"/>
    <s v="-"/>
    <s v="-"/>
    <s v="-"/>
    <s v="Jun"/>
    <s v="06-06-2023"/>
    <s v="06"/>
    <s v="2023"/>
    <s v="20"/>
    <s v="-"/>
    <s v=""/>
  </r>
  <r>
    <s v="TKT495891"/>
    <x v="24"/>
    <d v="2023-11-07T16:59:00"/>
    <s v="Service"/>
    <s v="Service Outage"/>
    <s v="CUST65789"/>
    <s v="Resolved"/>
    <s v="17-06-2023"/>
    <d v="1899-12-30T16:59:23"/>
    <d v="2023-11-07T00:00:00"/>
    <d v="1899-12-30T16:59:00"/>
    <s v="-"/>
    <s v="17-06-2023"/>
    <s v="17-06-2023"/>
    <s v="06"/>
    <s v="2023"/>
    <s v="16"/>
    <s v="07-11-2023"/>
    <s v="11"/>
  </r>
  <r>
    <s v="TKT851960"/>
    <x v="6"/>
    <s v="-"/>
    <s v="Service"/>
    <s v="Service Outage"/>
    <s v="CUST54180"/>
    <s v="Open"/>
    <s v="21-05-2023"/>
    <d v="1899-12-30T14:35:58"/>
    <s v="-"/>
    <s v="-"/>
    <s v="-"/>
    <s v="21-05-2023"/>
    <s v="21-05-2023"/>
    <s v="05"/>
    <s v="2023"/>
    <s v="14"/>
    <s v="-"/>
    <s v=""/>
  </r>
  <r>
    <s v="TKT193503"/>
    <x v="30"/>
    <s v="-"/>
    <s v="Billing"/>
    <s v="Overcharge"/>
    <s v="CUST40725"/>
    <s v="Open"/>
    <s v="13-10-2020"/>
    <d v="1899-12-30T20:05:58"/>
    <s v="-"/>
    <s v="-"/>
    <s v="-"/>
    <s v="13-10-2020"/>
    <s v="13-10-2020"/>
    <s v="10"/>
    <s v="2020"/>
    <s v="20"/>
    <s v="-"/>
    <s v=""/>
  </r>
  <r>
    <s v="TKT960085"/>
    <x v="6"/>
    <s v="-"/>
    <s v="Service"/>
    <s v="Service Outage"/>
    <s v="CUST48049"/>
    <s v="Open"/>
    <s v="27-10-2023"/>
    <d v="1899-12-30T18:25:09"/>
    <s v="-"/>
    <s v="-"/>
    <s v="-"/>
    <s v="27-10-2023"/>
    <s v="27-10-2023"/>
    <s v="10"/>
    <s v="2023"/>
    <s v="18"/>
    <s v="-"/>
    <s v=""/>
  </r>
  <r>
    <s v="TKT989644"/>
    <x v="20"/>
    <s v="-"/>
    <s v="Billing"/>
    <s v="Payment Failure"/>
    <s v="CUST21252"/>
    <s v="In Progress"/>
    <d v="2023-11-02T00:00:00"/>
    <d v="1899-12-30T02:18:00"/>
    <s v="-"/>
    <s v="-"/>
    <s v="-"/>
    <s v="Nov"/>
    <s v="02-11-2023"/>
    <s v="11"/>
    <s v="2023"/>
    <s v="02"/>
    <s v="-"/>
    <s v=""/>
  </r>
  <r>
    <s v="TKT904820"/>
    <x v="19"/>
    <s v="13-10-2021 11:08:16"/>
    <s v="Billing"/>
    <s v="Payment Failure"/>
    <s v="CUST43996"/>
    <s v="Resolved"/>
    <d v="2021-09-10T00:00:00"/>
    <d v="1899-12-30T11:08:00"/>
    <s v="13-10-2021"/>
    <d v="1899-12-30T11:08:16"/>
    <s v="-"/>
    <s v="Sep"/>
    <s v="10-09-2021"/>
    <s v="09"/>
    <s v="2021"/>
    <s v="11"/>
    <s v="13-10-2021"/>
    <s v="10"/>
  </r>
  <r>
    <s v="TKT199171"/>
    <x v="24"/>
    <s v="-"/>
    <s v="Service"/>
    <s v="Service Outage"/>
    <s v="CUST76274"/>
    <s v="Open"/>
    <s v="25-08-2023"/>
    <d v="1899-12-30T02:07:23"/>
    <s v="-"/>
    <s v="-"/>
    <s v="-"/>
    <s v="25-08-2023"/>
    <s v="25-08-2023"/>
    <s v="08"/>
    <s v="2023"/>
    <s v="02"/>
    <s v="-"/>
    <s v=""/>
  </r>
  <r>
    <s v="TKT464024"/>
    <x v="1"/>
    <s v="19-04-2024 03:33:06"/>
    <s v="Billing"/>
    <s v="Refund Request"/>
    <s v="CUST17675"/>
    <s v="Resolved"/>
    <d v="2024-07-04T00:00:00"/>
    <d v="1899-12-30T03:33:00"/>
    <s v="19-04-2024"/>
    <d v="1899-12-30T03:33:06"/>
    <s v="-"/>
    <s v="Jul"/>
    <s v="04-07-2024"/>
    <s v="07"/>
    <s v="2024"/>
    <s v="03"/>
    <s v="19-04-2024"/>
    <s v="04"/>
  </r>
  <r>
    <s v="TKT129788"/>
    <x v="33"/>
    <s v="27-12-2022 22:49:42"/>
    <s v="Technical"/>
    <s v="Network Problem"/>
    <s v="CUST17655"/>
    <s v="Resolved"/>
    <s v="16-12-2022"/>
    <d v="1899-12-30T22:49:42"/>
    <s v="27-12-2022"/>
    <d v="1899-12-30T22:49:42"/>
    <s v="-"/>
    <s v="16-12-2022"/>
    <s v="16-12-2022"/>
    <s v="12"/>
    <s v="2022"/>
    <s v="22"/>
    <s v="27-12-2022"/>
    <s v="12"/>
  </r>
  <r>
    <s v="TKT515707"/>
    <x v="21"/>
    <d v="2020-03-04T07:32:00"/>
    <s v="Technical"/>
    <s v="Network Problem"/>
    <s v="CUST14685"/>
    <s v="Resolved"/>
    <s v="26-03-2020"/>
    <d v="1899-12-30T07:32:40"/>
    <d v="2020-03-04T00:00:00"/>
    <d v="1899-12-30T07:32:00"/>
    <s v="-"/>
    <s v="26-03-2020"/>
    <s v="26-03-2020"/>
    <s v="03"/>
    <s v="2020"/>
    <s v="07"/>
    <s v="04-03-2020"/>
    <s v="03"/>
  </r>
  <r>
    <s v="TKT180878"/>
    <x v="3"/>
    <s v="-"/>
    <s v="Account"/>
    <s v="Account Suspension"/>
    <s v="CUST76812"/>
    <s v="Open"/>
    <s v="30-01-2020"/>
    <d v="1899-12-30T17:15:38"/>
    <s v="-"/>
    <s v="-"/>
    <s v="-"/>
    <s v="30-01-2020"/>
    <s v="30-01-2020"/>
    <s v="01"/>
    <s v="2020"/>
    <s v="17"/>
    <s v="-"/>
    <s v=""/>
  </r>
  <r>
    <s v="TKT940869"/>
    <x v="29"/>
    <s v="-"/>
    <s v="Service"/>
    <s v="Service Upgrade"/>
    <s v="CUST67060"/>
    <s v="In Progress"/>
    <d v="2024-10-07T00:00:00"/>
    <d v="1899-12-30T05:55:00"/>
    <s v="-"/>
    <s v="-"/>
    <s v="-"/>
    <s v="Oct"/>
    <s v="07-10-2024"/>
    <s v="10"/>
    <s v="2024"/>
    <s v="05"/>
    <s v="-"/>
    <s v=""/>
  </r>
  <r>
    <s v="TKT303229"/>
    <x v="22"/>
    <s v="-"/>
    <s v="Account"/>
    <s v="Login Issue"/>
    <s v="CUST73076"/>
    <s v="Open"/>
    <d v="2022-06-04T00:00:00"/>
    <d v="1899-12-30T05:24:00"/>
    <s v="-"/>
    <s v="-"/>
    <s v="-"/>
    <s v="Jun"/>
    <s v="04-06-2022"/>
    <s v="06"/>
    <s v="2022"/>
    <s v="05"/>
    <s v="-"/>
    <s v=""/>
  </r>
  <r>
    <s v="TKT430313"/>
    <x v="13"/>
    <s v="-"/>
    <s v="Account"/>
    <s v="Account Suspension"/>
    <s v="CUST67527"/>
    <s v="Open"/>
    <s v="22-05-2021"/>
    <d v="1899-12-30T03:44:04"/>
    <s v="-"/>
    <s v="-"/>
    <s v="-"/>
    <s v="22-05-2021"/>
    <s v="22-05-2021"/>
    <s v="05"/>
    <s v="2021"/>
    <s v="03"/>
    <s v="-"/>
    <s v=""/>
  </r>
  <r>
    <s v="TKT384713"/>
    <x v="15"/>
    <s v="-"/>
    <s v="Account"/>
    <s v="Account Suspension"/>
    <s v="CUST92883"/>
    <s v="In Progress"/>
    <s v="25-05-2024"/>
    <d v="1899-12-30T22:55:55"/>
    <s v="-"/>
    <s v="-"/>
    <s v="-"/>
    <s v="25-05-2024"/>
    <s v="25-05-2024"/>
    <s v="05"/>
    <s v="2024"/>
    <s v="22"/>
    <s v="-"/>
    <s v=""/>
  </r>
  <r>
    <s v="TKT129175"/>
    <x v="1"/>
    <s v="-"/>
    <s v="Billing"/>
    <s v="Refund Request"/>
    <s v="CUST95344"/>
    <s v="In Progress"/>
    <s v="30-03-2020"/>
    <d v="1899-12-30T04:30:48"/>
    <s v="-"/>
    <s v="-"/>
    <s v="-"/>
    <s v="30-03-2020"/>
    <s v="30-03-2020"/>
    <s v="03"/>
    <s v="2020"/>
    <s v="04"/>
    <s v="-"/>
    <s v=""/>
  </r>
  <r>
    <s v="TKT762412"/>
    <x v="31"/>
    <s v="-"/>
    <s v="Billing"/>
    <s v="Refund Request"/>
    <s v="CUST60150"/>
    <s v="Open"/>
    <d v="2020-05-05T00:00:00"/>
    <d v="1899-12-30T04:09:00"/>
    <s v="-"/>
    <s v="-"/>
    <s v="-"/>
    <s v="May"/>
    <s v="05-05-2020"/>
    <s v="05"/>
    <s v="2020"/>
    <s v="04"/>
    <s v="-"/>
    <s v=""/>
  </r>
  <r>
    <s v="TKT788168"/>
    <x v="20"/>
    <s v="-"/>
    <s v="Billing"/>
    <s v="Payment Failure"/>
    <s v="CUST45998"/>
    <s v="Open"/>
    <s v="18-01-2021"/>
    <d v="1899-12-30T03:00:19"/>
    <s v="-"/>
    <s v="-"/>
    <s v="-"/>
    <s v="18-01-2021"/>
    <s v="18-01-2021"/>
    <s v="01"/>
    <s v="2021"/>
    <s v="03"/>
    <s v="-"/>
    <s v=""/>
  </r>
  <r>
    <s v="TKT208853"/>
    <x v="27"/>
    <s v="-"/>
    <s v="Account"/>
    <s v="Login Issue"/>
    <s v="CUST47251"/>
    <s v="In Progress"/>
    <d v="2022-08-10T00:00:00"/>
    <d v="1899-12-30T15:22:00"/>
    <s v="-"/>
    <s v="-"/>
    <s v="-"/>
    <s v="Aug"/>
    <s v="10-08-2022"/>
    <s v="08"/>
    <s v="2022"/>
    <s v="15"/>
    <s v="-"/>
    <s v=""/>
  </r>
  <r>
    <s v="TKT675679"/>
    <x v="25"/>
    <s v="23-03-2024 04:17:47"/>
    <s v="Service"/>
    <s v="Slow Service"/>
    <s v="CUST44767"/>
    <s v="Resolved"/>
    <d v="2024-11-03T00:00:00"/>
    <d v="1899-12-30T04:17:00"/>
    <s v="23-03-2024"/>
    <d v="1899-12-30T04:17:47"/>
    <s v="-"/>
    <s v="Nov"/>
    <s v="03-11-2024"/>
    <s v="11"/>
    <s v="2024"/>
    <s v="04"/>
    <s v="23-03-2024"/>
    <s v="03"/>
  </r>
  <r>
    <s v="TKT521481"/>
    <x v="3"/>
    <s v="-"/>
    <s v="Account"/>
    <s v="Account Suspension"/>
    <s v="CUST20443"/>
    <s v="Open"/>
    <s v="23-12-2021"/>
    <d v="1899-12-30T17:29:29"/>
    <s v="-"/>
    <s v="-"/>
    <s v="-"/>
    <s v="23-12-2021"/>
    <s v="23-12-2021"/>
    <s v="12"/>
    <s v="2021"/>
    <s v="17"/>
    <s v="-"/>
    <s v=""/>
  </r>
  <r>
    <s v="TKT279766"/>
    <x v="7"/>
    <s v="20-08-2020 00:50:31"/>
    <s v="Technical"/>
    <s v="Software Bug"/>
    <s v="CUST11781"/>
    <s v="Resolved"/>
    <d v="2020-02-08T00:00:00"/>
    <d v="1899-12-30T00:50:00"/>
    <s v="20-08-2020"/>
    <d v="1899-12-30T00:50:31"/>
    <s v="-"/>
    <s v="Feb"/>
    <s v="08-02-2020"/>
    <s v="02"/>
    <s v="2020"/>
    <s v="00"/>
    <s v="20-08-2020"/>
    <s v="08"/>
  </r>
  <r>
    <s v="TKT835611"/>
    <x v="0"/>
    <s v="-"/>
    <s v="Service"/>
    <s v="Service Outage"/>
    <s v="CUST85225"/>
    <s v="Open"/>
    <s v="30-06-2024"/>
    <d v="1899-12-30T19:38:49"/>
    <s v="-"/>
    <s v="-"/>
    <s v="-"/>
    <s v="30-06-2024"/>
    <s v="30-06-2024"/>
    <s v="06"/>
    <s v="2024"/>
    <s v="19"/>
    <s v="-"/>
    <s v=""/>
  </r>
  <r>
    <s v="TKT366229"/>
    <x v="1"/>
    <d v="2022-08-11T16:06:00"/>
    <s v="Billing"/>
    <s v="Refund Request"/>
    <s v="CUST58558"/>
    <s v="Resolved"/>
    <d v="2022-12-10T00:00:00"/>
    <d v="1899-12-30T16:06:00"/>
    <d v="2022-08-11T00:00:00"/>
    <d v="1899-12-30T16:06:00"/>
    <s v="-"/>
    <s v="Dec"/>
    <s v="10-12-2022"/>
    <s v="12"/>
    <s v="2022"/>
    <s v="16"/>
    <s v="11-08-2022"/>
    <s v="08"/>
  </r>
  <r>
    <s v="TKT929349"/>
    <x v="6"/>
    <s v="-"/>
    <s v="Service"/>
    <s v="Service Outage"/>
    <s v="CUST48732"/>
    <s v="Open"/>
    <d v="2021-11-08T00:00:00"/>
    <d v="1899-12-30T06:02:00"/>
    <s v="-"/>
    <s v="-"/>
    <s v="-"/>
    <s v="Nov"/>
    <s v="08-11-2021"/>
    <s v="11"/>
    <s v="2021"/>
    <s v="06"/>
    <s v="-"/>
    <s v=""/>
  </r>
  <r>
    <s v="TKT708581"/>
    <x v="34"/>
    <d v="2023-06-01T04:16:00"/>
    <s v="Technical"/>
    <s v="Hardware Issue"/>
    <s v="CUST96461"/>
    <s v="Resolved"/>
    <s v="30-12-2022"/>
    <d v="1899-12-30T04:16:52"/>
    <d v="2023-06-01T00:00:00"/>
    <d v="1899-12-30T04:16:00"/>
    <s v="-"/>
    <s v="30-12-2022"/>
    <s v="30-12-2022"/>
    <s v="12"/>
    <s v="2022"/>
    <s v="04"/>
    <s v="01-06-2023"/>
    <s v="06"/>
  </r>
  <r>
    <s v="TKT469232"/>
    <x v="19"/>
    <d v="2020-11-10T23:32:00"/>
    <s v="Billing"/>
    <s v="Payment Failure"/>
    <s v="CUST61616"/>
    <s v="Resolved"/>
    <s v="21-09-2020"/>
    <d v="1899-12-30T23:32:08"/>
    <d v="2020-11-10T00:00:00"/>
    <d v="1899-12-30T23:32:00"/>
    <s v="-"/>
    <s v="21-09-2020"/>
    <s v="21-09-2020"/>
    <s v="09"/>
    <s v="2020"/>
    <s v="23"/>
    <s v="10-11-2020"/>
    <s v="11"/>
  </r>
  <r>
    <s v="TKT426317"/>
    <x v="32"/>
    <s v="-"/>
    <s v="Technical"/>
    <s v="Software Bug"/>
    <s v="CUST12307"/>
    <s v="Open"/>
    <s v="13-03-2021"/>
    <d v="1899-12-30T03:31:22"/>
    <s v="-"/>
    <s v="-"/>
    <s v="-"/>
    <s v="13-03-2021"/>
    <s v="13-03-2021"/>
    <s v="03"/>
    <s v="2021"/>
    <s v="03"/>
    <s v="-"/>
    <s v=""/>
  </r>
  <r>
    <s v="TKT530986"/>
    <x v="15"/>
    <s v="-"/>
    <s v="Account"/>
    <s v="Account Suspension"/>
    <s v="CUST88718"/>
    <s v="In Progress"/>
    <s v="25-05-2022"/>
    <d v="1899-12-30T12:42:14"/>
    <s v="-"/>
    <s v="-"/>
    <s v="-"/>
    <s v="25-05-2022"/>
    <s v="25-05-2022"/>
    <s v="05"/>
    <s v="2022"/>
    <s v="12"/>
    <s v="-"/>
    <s v=""/>
  </r>
  <r>
    <s v="TKT901948"/>
    <x v="30"/>
    <d v="2023-10-11T02:14:00"/>
    <s v="Billing"/>
    <s v="Overcharge"/>
    <s v="CUST34483"/>
    <s v="Resolved"/>
    <s v="27-10-2023"/>
    <d v="1899-12-30T02:14:19"/>
    <d v="2023-10-11T00:00:00"/>
    <d v="1899-12-30T02:14:00"/>
    <s v="-"/>
    <s v="27-10-2023"/>
    <s v="27-10-2023"/>
    <s v="10"/>
    <s v="2023"/>
    <s v="02"/>
    <s v="11-10-2023"/>
    <s v="10"/>
  </r>
  <r>
    <s v="TKT631056"/>
    <x v="16"/>
    <d v="2021-12-11T16:19:00"/>
    <s v="Account"/>
    <s v="Login Issue"/>
    <s v="CUST55831"/>
    <s v="Resolved"/>
    <s v="18-10-2021"/>
    <d v="1899-12-30T16:19:34"/>
    <d v="2021-12-11T00:00:00"/>
    <d v="1899-12-30T16:19:00"/>
    <s v="-"/>
    <s v="18-10-2021"/>
    <s v="18-10-2021"/>
    <s v="10"/>
    <s v="2021"/>
    <s v="16"/>
    <s v="11-12-2021"/>
    <s v="12"/>
  </r>
  <r>
    <s v="TKT440493"/>
    <x v="20"/>
    <s v="-"/>
    <s v="Billing"/>
    <s v="Payment Failure"/>
    <s v="CUST29344"/>
    <s v="In Progress"/>
    <d v="2020-04-02T00:00:00"/>
    <d v="1899-12-30T01:24:00"/>
    <s v="-"/>
    <s v="-"/>
    <s v="-"/>
    <s v="Apr"/>
    <s v="02-04-2020"/>
    <s v="04"/>
    <s v="2020"/>
    <s v="01"/>
    <s v="-"/>
    <s v=""/>
  </r>
  <r>
    <s v="TKT225226"/>
    <x v="3"/>
    <d v="2024-02-08T20:04:00"/>
    <s v="Account"/>
    <s v="Account Suspension"/>
    <s v="CUST70490"/>
    <s v="Resolved"/>
    <s v="19-07-2024"/>
    <d v="1899-12-30T20:04:53"/>
    <d v="2024-02-08T00:00:00"/>
    <d v="1899-12-30T20:04:00"/>
    <s v="-"/>
    <s v="19-07-2024"/>
    <s v="19-07-2024"/>
    <s v="07"/>
    <s v="2024"/>
    <s v="20"/>
    <s v="08-02-2024"/>
    <s v="02"/>
  </r>
  <r>
    <s v="TKT980088"/>
    <x v="6"/>
    <s v="-"/>
    <s v="Service"/>
    <s v="Service Outage"/>
    <s v="CUST38596"/>
    <s v="Open"/>
    <s v="27-01-2023"/>
    <d v="1899-12-30T21:16:38"/>
    <s v="-"/>
    <s v="-"/>
    <s v="-"/>
    <s v="27-01-2023"/>
    <s v="27-01-2023"/>
    <s v="01"/>
    <s v="2023"/>
    <s v="21"/>
    <s v="-"/>
    <s v=""/>
  </r>
  <r>
    <s v="TKT952382"/>
    <x v="6"/>
    <s v="21-10-2023 09:35:35"/>
    <s v="Service"/>
    <s v="Service Outage"/>
    <s v="CUST99073"/>
    <s v="Resolved"/>
    <s v="19-10-2023"/>
    <d v="1899-12-30T09:35:35"/>
    <s v="21-10-2023"/>
    <d v="1899-12-30T09:35:35"/>
    <s v="-"/>
    <s v="19-10-2023"/>
    <s v="19-10-2023"/>
    <s v="10"/>
    <s v="2023"/>
    <s v="09"/>
    <s v="21-10-2023"/>
    <s v="10"/>
  </r>
  <r>
    <s v="TKT441948"/>
    <x v="14"/>
    <s v="25-03-2024 21:00:10"/>
    <s v="Service"/>
    <s v="Slow Service"/>
    <s v="CUST66580"/>
    <s v="Resolved"/>
    <d v="2024-01-03T00:00:00"/>
    <d v="1899-12-30T21:00:00"/>
    <s v="25-03-2024"/>
    <d v="1899-12-30T21:00:10"/>
    <s v="-"/>
    <s v="Jan"/>
    <s v="03-01-2024"/>
    <s v="01"/>
    <s v="2024"/>
    <s v="21"/>
    <s v="25-03-2024"/>
    <s v="03"/>
  </r>
  <r>
    <s v="TKT583693"/>
    <x v="26"/>
    <s v="22-07-2020 22:51:46"/>
    <s v="Technical"/>
    <s v="Software Bug"/>
    <s v="CUST85267"/>
    <s v="Resolved"/>
    <s v="25-06-2020"/>
    <d v="1899-12-30T22:51:46"/>
    <s v="22-07-2020"/>
    <d v="1899-12-30T22:51:46"/>
    <s v="-"/>
    <s v="25-06-2020"/>
    <s v="25-06-2020"/>
    <s v="06"/>
    <s v="2020"/>
    <s v="22"/>
    <s v="22-07-2020"/>
    <s v="07"/>
  </r>
  <r>
    <s v="TKT440107"/>
    <x v="1"/>
    <s v="-"/>
    <s v="Billing"/>
    <s v="Refund Request"/>
    <s v="CUST85613"/>
    <s v="In Progress"/>
    <s v="14-05-2021"/>
    <d v="1899-12-30T12:42:20"/>
    <s v="-"/>
    <s v="-"/>
    <s v="-"/>
    <s v="14-05-2021"/>
    <s v="14-05-2021"/>
    <s v="05"/>
    <s v="2021"/>
    <s v="12"/>
    <s v="-"/>
    <s v=""/>
  </r>
  <r>
    <s v="TKT491135"/>
    <x v="34"/>
    <s v="-"/>
    <s v="Technical"/>
    <s v="Hardware Issue"/>
    <s v="CUST77232"/>
    <s v="In Progress"/>
    <d v="2020-12-11T00:00:00"/>
    <d v="1899-12-30T04:47:00"/>
    <s v="-"/>
    <s v="-"/>
    <s v="-"/>
    <s v="Dec"/>
    <s v="11-12-2020"/>
    <s v="12"/>
    <s v="2020"/>
    <s v="04"/>
    <s v="-"/>
    <s v=""/>
  </r>
  <r>
    <s v="TKT232351"/>
    <x v="8"/>
    <d v="2024-05-08T05:43:00"/>
    <s v="Technical"/>
    <s v="Network Problem"/>
    <s v="CUST61462"/>
    <s v="Resolved"/>
    <s v="25-07-2024"/>
    <d v="1899-12-30T05:43:55"/>
    <d v="2024-05-08T00:00:00"/>
    <d v="1899-12-30T05:43:00"/>
    <s v="-"/>
    <s v="25-07-2024"/>
    <s v="25-07-2024"/>
    <s v="07"/>
    <s v="2024"/>
    <s v="05"/>
    <s v="08-05-2024"/>
    <s v="05"/>
  </r>
  <r>
    <s v="TKT528893"/>
    <x v="5"/>
    <s v="-"/>
    <s v="Technical"/>
    <s v="Hardware Issue"/>
    <s v="CUST20098"/>
    <s v="In Progress"/>
    <s v="20-12-2021"/>
    <d v="1899-12-30T16:31:00"/>
    <s v="-"/>
    <s v="-"/>
    <s v="-"/>
    <s v="20-12-2021"/>
    <s v="20-12-2021"/>
    <s v="12"/>
    <s v="2021"/>
    <s v="16"/>
    <s v="-"/>
    <s v=""/>
  </r>
  <r>
    <s v="TKT624179"/>
    <x v="28"/>
    <d v="2024-10-05T11:47:00"/>
    <s v="Billing"/>
    <s v="Payment Failure"/>
    <s v="CUST85212"/>
    <s v="Resolved"/>
    <d v="2024-10-04T00:00:00"/>
    <d v="1899-12-30T11:47:00"/>
    <d v="2024-10-05T00:00:00"/>
    <d v="1899-12-30T11:47:00"/>
    <s v="-"/>
    <s v="Oct"/>
    <s v="04-10-2024"/>
    <s v="10"/>
    <s v="2024"/>
    <s v="11"/>
    <s v="05-10-2024"/>
    <s v="10"/>
  </r>
  <r>
    <s v="TKT664458"/>
    <x v="2"/>
    <d v="2023-07-04T10:33:00"/>
    <s v="Billing"/>
    <s v="Overcharge"/>
    <s v="CUST18493"/>
    <s v="Resolved"/>
    <d v="2023-11-03T00:00:00"/>
    <d v="1899-12-30T10:33:00"/>
    <d v="2023-07-04T00:00:00"/>
    <d v="1899-12-30T10:33:00"/>
    <s v="-"/>
    <s v="Nov"/>
    <s v="03-11-2023"/>
    <s v="11"/>
    <s v="2023"/>
    <s v="10"/>
    <s v="04-07-2023"/>
    <s v="07"/>
  </r>
  <r>
    <s v="TKT388398"/>
    <x v="13"/>
    <s v="-"/>
    <s v="Account"/>
    <s v="Account Suspension"/>
    <s v="CUST94227"/>
    <s v="Open"/>
    <s v="27-03-2024"/>
    <d v="1899-12-30T15:16:38"/>
    <s v="-"/>
    <s v="-"/>
    <s v="-"/>
    <s v="27-03-2024"/>
    <s v="27-03-2024"/>
    <s v="03"/>
    <s v="2024"/>
    <s v="15"/>
    <s v="-"/>
    <s v=""/>
  </r>
  <r>
    <s v="TKT944261"/>
    <x v="19"/>
    <s v="-"/>
    <s v="Billing"/>
    <s v="Payment Failure"/>
    <s v="CUST92260"/>
    <s v="Open"/>
    <s v="23-02-2020"/>
    <d v="1899-12-30T20:04:55"/>
    <s v="-"/>
    <s v="-"/>
    <s v="-"/>
    <s v="23-02-2020"/>
    <s v="23-02-2020"/>
    <s v="02"/>
    <s v="2020"/>
    <s v="20"/>
    <s v="-"/>
    <s v=""/>
  </r>
  <r>
    <s v="TKT211962"/>
    <x v="13"/>
    <s v="-"/>
    <s v="Account"/>
    <s v="Account Suspension"/>
    <s v="CUST58785"/>
    <s v="Open"/>
    <s v="27-03-2022"/>
    <d v="1899-12-30T05:27:31"/>
    <s v="-"/>
    <s v="-"/>
    <s v="-"/>
    <s v="27-03-2022"/>
    <s v="27-03-2022"/>
    <s v="03"/>
    <s v="2022"/>
    <s v="05"/>
    <s v="-"/>
    <s v=""/>
  </r>
  <r>
    <s v="TKT777464"/>
    <x v="4"/>
    <s v="26-06-2024 11:06:34"/>
    <s v="Account"/>
    <s v="Password Reset"/>
    <s v="CUST31434"/>
    <s v="Resolved"/>
    <s v="15-06-2024"/>
    <d v="1899-12-30T11:06:34"/>
    <s v="26-06-2024"/>
    <d v="1899-12-30T11:06:34"/>
    <s v="-"/>
    <s v="15-06-2024"/>
    <s v="15-06-2024"/>
    <s v="06"/>
    <s v="2024"/>
    <s v="11"/>
    <s v="26-06-2024"/>
    <s v="06"/>
  </r>
  <r>
    <s v="TKT857800"/>
    <x v="5"/>
    <s v="-"/>
    <s v="Technical"/>
    <s v="Hardware Issue"/>
    <s v="CUST59073"/>
    <s v="Open"/>
    <d v="2020-11-03T00:00:00"/>
    <d v="1899-12-30T09:53:00"/>
    <s v="-"/>
    <s v="-"/>
    <s v="-"/>
    <s v="Nov"/>
    <s v="03-11-2020"/>
    <s v="11"/>
    <s v="2020"/>
    <s v="09"/>
    <s v="-"/>
    <s v=""/>
  </r>
  <r>
    <s v="TKT505172"/>
    <x v="5"/>
    <s v="-"/>
    <s v="Technical"/>
    <s v="Hardware Issue"/>
    <s v="CUST70223"/>
    <s v="Open"/>
    <s v="14-01-2023"/>
    <d v="1899-12-30T12:44:14"/>
    <s v="-"/>
    <s v="-"/>
    <s v="-"/>
    <s v="14-01-2023"/>
    <s v="14-01-2023"/>
    <s v="01"/>
    <s v="2023"/>
    <s v="12"/>
    <s v="-"/>
    <s v=""/>
  </r>
  <r>
    <s v="TKT418794"/>
    <x v="3"/>
    <s v="-"/>
    <s v="Account"/>
    <s v="Account Suspension"/>
    <s v="CUST97484"/>
    <s v="Open"/>
    <s v="24-06-2024"/>
    <d v="1899-12-30T22:24:59"/>
    <s v="-"/>
    <s v="-"/>
    <s v="-"/>
    <s v="24-06-2024"/>
    <s v="24-06-2024"/>
    <s v="06"/>
    <s v="2024"/>
    <s v="22"/>
    <s v="-"/>
    <s v=""/>
  </r>
  <r>
    <s v="TKT312676"/>
    <x v="18"/>
    <s v="-"/>
    <s v="Account"/>
    <s v="Password Reset"/>
    <s v="CUST48441"/>
    <s v="In Progress"/>
    <s v="28-06-2021"/>
    <d v="1899-12-30T07:10:12"/>
    <s v="-"/>
    <s v="-"/>
    <s v="-"/>
    <s v="28-06-2021"/>
    <s v="28-06-2021"/>
    <s v="06"/>
    <s v="2021"/>
    <s v="07"/>
    <s v="-"/>
    <s v=""/>
  </r>
  <r>
    <s v="TKT228162"/>
    <x v="21"/>
    <s v="-"/>
    <s v="Technical"/>
    <s v="Network Problem"/>
    <s v="CUST59536"/>
    <s v="Open"/>
    <d v="2020-07-09T00:00:00"/>
    <d v="1899-12-30T08:40:00"/>
    <s v="-"/>
    <s v="-"/>
    <s v="-"/>
    <s v="Jul"/>
    <s v="09-07-2020"/>
    <s v="07"/>
    <s v="2020"/>
    <s v="08"/>
    <s v="-"/>
    <s v=""/>
  </r>
  <r>
    <s v="TKT926995"/>
    <x v="10"/>
    <s v="-"/>
    <s v="Account"/>
    <s v="Password Reset"/>
    <s v="CUST65001"/>
    <s v="Open"/>
    <d v="2021-02-12T00:00:00"/>
    <d v="1899-12-30T22:29:00"/>
    <s v="-"/>
    <s v="-"/>
    <s v="-"/>
    <s v="Feb"/>
    <s v="12-02-2021"/>
    <s v="02"/>
    <s v="2021"/>
    <s v="22"/>
    <s v="-"/>
    <s v=""/>
  </r>
  <r>
    <s v="TKT445245"/>
    <x v="12"/>
    <s v="23-10-2023 05:46:47"/>
    <s v="Billing"/>
    <s v="Refund Request"/>
    <s v="CUST24140"/>
    <s v="Resolved"/>
    <s v="20-10-2023"/>
    <d v="1899-12-30T05:46:47"/>
    <s v="23-10-2023"/>
    <d v="1899-12-30T05:46:47"/>
    <s v="-"/>
    <s v="20-10-2023"/>
    <s v="20-10-2023"/>
    <s v="10"/>
    <s v="2023"/>
    <s v="05"/>
    <s v="23-10-2023"/>
    <s v="10"/>
  </r>
  <r>
    <s v="TKT890434"/>
    <x v="23"/>
    <s v="-"/>
    <s v="Service"/>
    <s v="Service Upgrade"/>
    <s v="CUST63895"/>
    <s v="Open"/>
    <d v="2023-03-06T00:00:00"/>
    <d v="1899-12-30T15:35:00"/>
    <s v="-"/>
    <s v="-"/>
    <s v="-"/>
    <s v="Mar"/>
    <s v="06-03-2023"/>
    <s v="03"/>
    <s v="2023"/>
    <s v="15"/>
    <s v="-"/>
    <s v=""/>
  </r>
  <r>
    <s v="TKT577895"/>
    <x v="0"/>
    <s v="14-08-2024 07:59:31"/>
    <s v="Service"/>
    <s v="Service Outage"/>
    <s v="CUST23227"/>
    <s v="Resolved"/>
    <s v="20-07-2024"/>
    <d v="1899-12-30T07:59:31"/>
    <s v="14-08-2024"/>
    <d v="1899-12-30T07:59:31"/>
    <s v="-"/>
    <s v="20-07-2024"/>
    <s v="20-07-2024"/>
    <s v="07"/>
    <s v="2024"/>
    <s v="07"/>
    <s v="14-08-2024"/>
    <s v="08"/>
  </r>
  <r>
    <s v="TKT653846"/>
    <x v="27"/>
    <s v="-"/>
    <s v="Account"/>
    <s v="Login Issue"/>
    <s v="CUST73832"/>
    <s v="In Progress"/>
    <s v="29-05-2020"/>
    <d v="1899-12-30T12:44:14"/>
    <s v="-"/>
    <s v="-"/>
    <s v="-"/>
    <s v="29-05-2020"/>
    <s v="29-05-2020"/>
    <s v="05"/>
    <s v="2020"/>
    <s v="12"/>
    <s v="-"/>
    <s v=""/>
  </r>
  <r>
    <s v="TKT865740"/>
    <x v="31"/>
    <s v="14-01-2022 22:14:52"/>
    <s v="Billing"/>
    <s v="Refund Request"/>
    <s v="CUST72792"/>
    <s v="Resolved"/>
    <s v="27-12-2021"/>
    <d v="1899-12-30T22:14:52"/>
    <s v="14-01-2022"/>
    <d v="1899-12-30T22:14:52"/>
    <s v="-"/>
    <s v="27-12-2021"/>
    <s v="27-12-2021"/>
    <s v="12"/>
    <s v="2021"/>
    <s v="22"/>
    <s v="14-01-2022"/>
    <s v="01"/>
  </r>
  <r>
    <s v="TKT227687"/>
    <x v="23"/>
    <d v="2023-03-08T12:21:00"/>
    <s v="Service"/>
    <s v="Service Upgrade"/>
    <s v="CUST56821"/>
    <s v="Resolved"/>
    <s v="23-07-2023"/>
    <d v="1899-12-30T12:21:10"/>
    <d v="2023-03-08T00:00:00"/>
    <d v="1899-12-30T12:21:00"/>
    <s v="-"/>
    <s v="23-07-2023"/>
    <s v="23-07-2023"/>
    <s v="07"/>
    <s v="2023"/>
    <s v="12"/>
    <s v="08-03-2023"/>
    <s v="03"/>
  </r>
  <r>
    <s v="TKT320871"/>
    <x v="0"/>
    <s v="-"/>
    <s v="Service"/>
    <s v="Service Outage"/>
    <s v="CUST83741"/>
    <s v="Open"/>
    <s v="26-03-2022"/>
    <d v="1899-12-30T01:27:27"/>
    <s v="-"/>
    <s v="-"/>
    <s v="-"/>
    <s v="26-03-2022"/>
    <s v="26-03-2022"/>
    <s v="03"/>
    <s v="2022"/>
    <s v="01"/>
    <s v="-"/>
    <s v=""/>
  </r>
  <r>
    <s v="TKT223297"/>
    <x v="13"/>
    <s v="-"/>
    <s v="Account"/>
    <s v="Account Suspension"/>
    <s v="CUST52393"/>
    <s v="In Progress"/>
    <d v="2021-07-08T00:00:00"/>
    <d v="1899-12-30T19:40:00"/>
    <s v="-"/>
    <s v="-"/>
    <s v="-"/>
    <s v="Jul"/>
    <s v="08-07-2021"/>
    <s v="07"/>
    <s v="2021"/>
    <s v="19"/>
    <s v="-"/>
    <s v=""/>
  </r>
  <r>
    <s v="TKT567853"/>
    <x v="22"/>
    <s v="-"/>
    <s v="Account"/>
    <s v="Login Issue"/>
    <s v="CUST23221"/>
    <s v="In Progress"/>
    <d v="2021-06-06T00:00:00"/>
    <d v="1899-12-30T02:58:00"/>
    <s v="-"/>
    <s v="-"/>
    <s v="-"/>
    <s v="Jun"/>
    <s v="06-06-2021"/>
    <s v="06"/>
    <s v="2021"/>
    <s v="02"/>
    <s v="-"/>
    <s v=""/>
  </r>
  <r>
    <s v="TKT445526"/>
    <x v="26"/>
    <d v="2023-03-01T19:52:00"/>
    <s v="Technical"/>
    <s v="Software Bug"/>
    <s v="CUST95546"/>
    <s v="Resolved"/>
    <s v="30-12-2022"/>
    <d v="1899-12-30T19:52:19"/>
    <d v="2023-03-01T00:00:00"/>
    <d v="1899-12-30T19:52:00"/>
    <s v="-"/>
    <s v="30-12-2022"/>
    <s v="30-12-2022"/>
    <s v="12"/>
    <s v="2022"/>
    <s v="19"/>
    <s v="01-03-2023"/>
    <s v="03"/>
  </r>
  <r>
    <s v="TKT381335"/>
    <x v="9"/>
    <s v="-"/>
    <s v="Technical"/>
    <s v="Hardware Issue"/>
    <s v="CUST61937"/>
    <s v="Open"/>
    <s v="13-06-2023"/>
    <d v="1899-12-30T00:10:11"/>
    <s v="-"/>
    <s v="-"/>
    <s v="-"/>
    <s v="13-06-2023"/>
    <s v="13-06-2023"/>
    <s v="06"/>
    <s v="2023"/>
    <s v="00"/>
    <s v="-"/>
    <s v=""/>
  </r>
  <r>
    <s v="TKT971616"/>
    <x v="7"/>
    <s v="-"/>
    <s v="Technical"/>
    <s v="Software Bug"/>
    <s v="CUST86947"/>
    <s v="In Progress"/>
    <d v="2020-03-08T00:00:00"/>
    <d v="1899-12-30T16:30:00"/>
    <s v="-"/>
    <s v="-"/>
    <s v="-"/>
    <s v="Mar"/>
    <s v="08-03-2020"/>
    <s v="03"/>
    <s v="2020"/>
    <s v="16"/>
    <s v="-"/>
    <s v=""/>
  </r>
  <r>
    <s v="TKT390404"/>
    <x v="28"/>
    <s v="-"/>
    <s v="Billing"/>
    <s v="Payment Failure"/>
    <s v="CUST32679"/>
    <s v="In Progress"/>
    <d v="2023-11-07T00:00:00"/>
    <d v="1899-12-30T07:17:00"/>
    <s v="-"/>
    <s v="-"/>
    <s v="-"/>
    <s v="Nov"/>
    <s v="07-11-2023"/>
    <s v="11"/>
    <s v="2023"/>
    <s v="07"/>
    <s v="-"/>
    <s v=""/>
  </r>
  <r>
    <s v="TKT113234"/>
    <x v="34"/>
    <s v="-"/>
    <s v="Technical"/>
    <s v="Hardware Issue"/>
    <s v="CUST16017"/>
    <s v="Open"/>
    <s v="25-05-2023"/>
    <d v="1899-12-30T16:52:56"/>
    <s v="-"/>
    <s v="-"/>
    <s v="-"/>
    <s v="25-05-2023"/>
    <s v="25-05-2023"/>
    <s v="05"/>
    <s v="2023"/>
    <s v="16"/>
    <s v="-"/>
    <s v=""/>
  </r>
  <r>
    <s v="TKT868993"/>
    <x v="9"/>
    <s v="18-07-2024 17:03:15"/>
    <s v="Technical"/>
    <s v="Hardware Issue"/>
    <s v="CUST57606"/>
    <s v="Resolved"/>
    <s v="23-06-2024"/>
    <d v="1899-12-30T17:03:15"/>
    <s v="18-07-2024"/>
    <d v="1899-12-30T17:03:15"/>
    <s v="-"/>
    <s v="23-06-2024"/>
    <s v="23-06-2024"/>
    <s v="06"/>
    <s v="2024"/>
    <s v="17"/>
    <s v="18-07-2024"/>
    <s v="07"/>
  </r>
  <r>
    <s v="TKT229581"/>
    <x v="2"/>
    <s v="-"/>
    <s v="Billing"/>
    <s v="Overcharge"/>
    <s v="CUST35306"/>
    <s v="Open"/>
    <s v="17-01-2020"/>
    <d v="1899-12-30T23:41:20"/>
    <s v="-"/>
    <s v="-"/>
    <s v="-"/>
    <s v="17-01-2020"/>
    <s v="17-01-2020"/>
    <s v="01"/>
    <s v="2020"/>
    <s v="23"/>
    <s v="-"/>
    <s v=""/>
  </r>
  <r>
    <s v="TKT830672"/>
    <x v="15"/>
    <s v="-"/>
    <s v="Account"/>
    <s v="Account Suspension"/>
    <s v="CUST74616"/>
    <s v="Open"/>
    <d v="2023-03-11T00:00:00"/>
    <d v="1899-12-30T00:41:00"/>
    <s v="-"/>
    <s v="-"/>
    <s v="-"/>
    <s v="Mar"/>
    <s v="11-03-2023"/>
    <s v="03"/>
    <s v="2023"/>
    <s v="00"/>
    <s v="-"/>
    <s v=""/>
  </r>
  <r>
    <s v="TKT597579"/>
    <x v="25"/>
    <s v="-"/>
    <s v="Service"/>
    <s v="Slow Service"/>
    <s v="CUST22871"/>
    <s v="In Progress"/>
    <s v="14-11-2024"/>
    <d v="1899-12-30T23:02:29"/>
    <s v="-"/>
    <s v="-"/>
    <s v="-"/>
    <s v="14-11-2024"/>
    <s v="14-11-2024"/>
    <s v="11"/>
    <s v="2024"/>
    <s v="23"/>
    <s v="-"/>
    <s v=""/>
  </r>
  <r>
    <s v="TKT437773"/>
    <x v="10"/>
    <s v="-"/>
    <s v="Account"/>
    <s v="Password Reset"/>
    <s v="CUST89962"/>
    <s v="Open"/>
    <s v="20-07-2021"/>
    <d v="1899-12-30T11:23:12"/>
    <s v="-"/>
    <s v="-"/>
    <s v="-"/>
    <s v="20-07-2021"/>
    <s v="20-07-2021"/>
    <s v="07"/>
    <s v="2021"/>
    <s v="11"/>
    <s v="-"/>
    <s v=""/>
  </r>
  <r>
    <s v="TKT959193"/>
    <x v="4"/>
    <s v="-"/>
    <s v="Account"/>
    <s v="Password Reset"/>
    <s v="CUST70509"/>
    <s v="In Progress"/>
    <d v="2021-07-04T00:00:00"/>
    <d v="1899-12-30T16:34:00"/>
    <s v="-"/>
    <s v="-"/>
    <s v="-"/>
    <s v="Jul"/>
    <s v="04-07-2021"/>
    <s v="07"/>
    <s v="2021"/>
    <s v="16"/>
    <s v="-"/>
    <s v=""/>
  </r>
  <r>
    <s v="TKT339601"/>
    <x v="9"/>
    <s v="-"/>
    <s v="Technical"/>
    <s v="Hardware Issue"/>
    <s v="CUST40355"/>
    <s v="In Progress"/>
    <s v="15-02-2024"/>
    <d v="1899-12-30T12:18:57"/>
    <s v="-"/>
    <s v="-"/>
    <s v="-"/>
    <s v="15-02-2024"/>
    <s v="15-02-2024"/>
    <s v="02"/>
    <s v="2024"/>
    <s v="12"/>
    <s v="-"/>
    <s v=""/>
  </r>
  <r>
    <s v="TKT521721"/>
    <x v="8"/>
    <s v="20-09-2024 08:20:15"/>
    <s v="Technical"/>
    <s v="Network Problem"/>
    <s v="CUST59592"/>
    <s v="Resolved"/>
    <s v="24-08-2024"/>
    <d v="1899-12-30T08:20:15"/>
    <s v="20-09-2024"/>
    <d v="1899-12-30T08:20:15"/>
    <s v="-"/>
    <s v="24-08-2024"/>
    <s v="24-08-2024"/>
    <s v="08"/>
    <s v="2024"/>
    <s v="08"/>
    <s v="20-09-2024"/>
    <s v="09"/>
  </r>
  <r>
    <s v="TKT129488"/>
    <x v="10"/>
    <s v="-"/>
    <s v="Account"/>
    <s v="Password Reset"/>
    <s v="CUST57784"/>
    <s v="In Progress"/>
    <s v="29-11-2021"/>
    <d v="1899-12-30T04:50:50"/>
    <s v="-"/>
    <s v="-"/>
    <s v="-"/>
    <s v="29-11-2021"/>
    <s v="29-11-2021"/>
    <s v="11"/>
    <s v="2021"/>
    <s v="04"/>
    <s v="-"/>
    <s v=""/>
  </r>
  <r>
    <s v="TKT462257"/>
    <x v="33"/>
    <d v="2021-04-07T23:29:00"/>
    <s v="Technical"/>
    <s v="Network Problem"/>
    <s v="CUST68116"/>
    <s v="Resolved"/>
    <s v="23-06-2021"/>
    <d v="1899-12-30T23:29:19"/>
    <d v="2021-04-07T00:00:00"/>
    <d v="1899-12-30T23:29:00"/>
    <s v="-"/>
    <s v="23-06-2021"/>
    <s v="23-06-2021"/>
    <s v="06"/>
    <s v="2021"/>
    <s v="23"/>
    <s v="07-04-2021"/>
    <s v="04"/>
  </r>
  <r>
    <s v="TKT911034"/>
    <x v="22"/>
    <s v="-"/>
    <s v="Account"/>
    <s v="Login Issue"/>
    <s v="CUST71736"/>
    <s v="Open"/>
    <s v="23-10-2024"/>
    <d v="1899-12-30T15:47:14"/>
    <s v="-"/>
    <s v="-"/>
    <s v="-"/>
    <s v="23-10-2024"/>
    <s v="23-10-2024"/>
    <s v="10"/>
    <s v="2024"/>
    <s v="15"/>
    <s v="-"/>
    <s v=""/>
  </r>
  <r>
    <s v="TKT734522"/>
    <x v="17"/>
    <s v="-"/>
    <s v="Service"/>
    <s v="Slow Service"/>
    <s v="CUST33772"/>
    <s v="In Progress"/>
    <s v="16-02-2021"/>
    <d v="1899-12-30T22:38:12"/>
    <s v="-"/>
    <s v="-"/>
    <s v="-"/>
    <s v="16-02-2021"/>
    <s v="16-02-2021"/>
    <s v="02"/>
    <s v="2021"/>
    <s v="22"/>
    <s v="-"/>
    <s v=""/>
  </r>
  <r>
    <s v="TKT415710"/>
    <x v="17"/>
    <s v="-"/>
    <s v="Service"/>
    <s v="Slow Service"/>
    <s v="CUST52600"/>
    <s v="Open"/>
    <s v="27-10-2023"/>
    <d v="1899-12-30T05:23:41"/>
    <s v="-"/>
    <s v="-"/>
    <s v="-"/>
    <s v="27-10-2023"/>
    <s v="27-10-2023"/>
    <s v="10"/>
    <s v="2023"/>
    <s v="05"/>
    <s v="-"/>
    <s v=""/>
  </r>
  <r>
    <s v="TKT855422"/>
    <x v="34"/>
    <s v="-"/>
    <s v="Technical"/>
    <s v="Hardware Issue"/>
    <s v="CUST95241"/>
    <s v="Open"/>
    <s v="26-07-2021"/>
    <d v="1899-12-30T14:26:48"/>
    <s v="-"/>
    <s v="-"/>
    <s v="-"/>
    <s v="26-07-2021"/>
    <s v="26-07-2021"/>
    <s v="07"/>
    <s v="2021"/>
    <s v="14"/>
    <s v="-"/>
    <s v=""/>
  </r>
  <r>
    <s v="TKT883934"/>
    <x v="23"/>
    <s v="-"/>
    <s v="Service"/>
    <s v="Service Upgrade"/>
    <s v="CUST61611"/>
    <s v="In Progress"/>
    <s v="23-09-2020"/>
    <d v="1899-12-30T23:55:19"/>
    <s v="-"/>
    <s v="-"/>
    <s v="-"/>
    <s v="23-09-2020"/>
    <s v="23-09-2020"/>
    <s v="09"/>
    <s v="2020"/>
    <s v="23"/>
    <s v="-"/>
    <s v=""/>
  </r>
  <r>
    <s v="TKT659873"/>
    <x v="10"/>
    <d v="2023-04-08T15:52:00"/>
    <s v="Account"/>
    <s v="Password Reset"/>
    <s v="CUST44524"/>
    <s v="Resolved"/>
    <d v="2023-11-07T00:00:00"/>
    <d v="1899-12-30T15:52:00"/>
    <d v="2023-04-08T00:00:00"/>
    <d v="1899-12-30T15:52:00"/>
    <s v="-"/>
    <s v="Nov"/>
    <s v="07-11-2023"/>
    <s v="11"/>
    <s v="2023"/>
    <s v="15"/>
    <s v="08-04-2023"/>
    <s v="04"/>
  </r>
  <r>
    <s v="TKT257415"/>
    <x v="3"/>
    <s v="-"/>
    <s v="Account"/>
    <s v="Account Suspension"/>
    <s v="CUST16640"/>
    <s v="In Progress"/>
    <d v="2024-11-07T00:00:00"/>
    <d v="1899-12-30T17:43:00"/>
    <s v="-"/>
    <s v="-"/>
    <s v="-"/>
    <s v="Nov"/>
    <s v="07-11-2024"/>
    <s v="11"/>
    <s v="2024"/>
    <s v="17"/>
    <s v="-"/>
    <s v=""/>
  </r>
  <r>
    <s v="TKT306878"/>
    <x v="35"/>
    <s v="-"/>
    <s v="Service"/>
    <s v="Service Upgrade"/>
    <s v="CUST92673"/>
    <s v="Open"/>
    <s v="19-01-2021"/>
    <d v="1899-12-30T01:00:19"/>
    <s v="-"/>
    <s v="-"/>
    <s v="-"/>
    <s v="19-01-2021"/>
    <s v="19-01-2021"/>
    <s v="01"/>
    <s v="2021"/>
    <s v="01"/>
    <s v="-"/>
    <s v=""/>
  </r>
  <r>
    <s v="TKT656792"/>
    <x v="18"/>
    <d v="2022-01-05T15:55:00"/>
    <s v="Account"/>
    <s v="Password Reset"/>
    <s v="CUST51880"/>
    <s v="Resolved"/>
    <d v="2022-09-04T00:00:00"/>
    <d v="1899-12-30T15:55:00"/>
    <d v="2022-01-05T00:00:00"/>
    <d v="1899-12-30T15:55:00"/>
    <s v="-"/>
    <s v="Sep"/>
    <s v="04-09-2022"/>
    <s v="09"/>
    <s v="2022"/>
    <s v="15"/>
    <s v="05-01-2022"/>
    <s v="01"/>
  </r>
  <r>
    <s v="TKT546796"/>
    <x v="2"/>
    <s v="-"/>
    <s v="Billing"/>
    <s v="Overcharge"/>
    <s v="CUST65703"/>
    <s v="Open"/>
    <s v="23-06-2020"/>
    <d v="1899-12-30T16:48:46"/>
    <s v="-"/>
    <s v="-"/>
    <s v="-"/>
    <s v="23-06-2020"/>
    <s v="23-06-2020"/>
    <s v="06"/>
    <s v="2020"/>
    <s v="16"/>
    <s v="-"/>
    <s v=""/>
  </r>
  <r>
    <s v="TKT121269"/>
    <x v="10"/>
    <s v="-"/>
    <s v="Account"/>
    <s v="Password Reset"/>
    <s v="CUST98153"/>
    <s v="Open"/>
    <s v="14-09-2023"/>
    <d v="1899-12-30T19:41:02"/>
    <s v="-"/>
    <s v="-"/>
    <s v="-"/>
    <s v="14-09-2023"/>
    <s v="14-09-2023"/>
    <s v="09"/>
    <s v="2023"/>
    <s v="19"/>
    <s v="-"/>
    <s v=""/>
  </r>
  <r>
    <s v="TKT866119"/>
    <x v="35"/>
    <s v="24-10-2022 15:49:34"/>
    <s v="Service"/>
    <s v="Service Upgrade"/>
    <s v="CUST94390"/>
    <s v="Resolved"/>
    <s v="30-09-2022"/>
    <d v="1899-12-30T15:49:34"/>
    <s v="24-10-2022"/>
    <d v="1899-12-30T15:49:34"/>
    <s v="-"/>
    <s v="30-09-2022"/>
    <s v="30-09-2022"/>
    <s v="09"/>
    <s v="2022"/>
    <s v="15"/>
    <s v="24-10-2022"/>
    <s v="10"/>
  </r>
  <r>
    <s v="TKT487612"/>
    <x v="35"/>
    <d v="2022-05-06T18:08:00"/>
    <s v="Service"/>
    <s v="Service Upgrade"/>
    <s v="CUST63580"/>
    <s v="Resolved"/>
    <s v="28-05-2022"/>
    <d v="1899-12-30T18:08:07"/>
    <d v="2022-05-06T00:00:00"/>
    <d v="1899-12-30T18:08:00"/>
    <s v="-"/>
    <s v="28-05-2022"/>
    <s v="28-05-2022"/>
    <s v="05"/>
    <s v="2022"/>
    <s v="18"/>
    <s v="06-05-2022"/>
    <s v="05"/>
  </r>
  <r>
    <s v="TKT539252"/>
    <x v="11"/>
    <s v="-"/>
    <s v="Billing"/>
    <s v="Overcharge"/>
    <s v="CUST26062"/>
    <s v="In Progress"/>
    <s v="25-02-2024"/>
    <d v="1899-12-30T06:03:10"/>
    <s v="-"/>
    <s v="-"/>
    <s v="-"/>
    <s v="25-02-2024"/>
    <s v="25-02-2024"/>
    <s v="02"/>
    <s v="2024"/>
    <s v="06"/>
    <s v="-"/>
    <s v=""/>
  </r>
  <r>
    <s v="TKT683473"/>
    <x v="29"/>
    <s v="-"/>
    <s v="Service"/>
    <s v="Service Upgrade"/>
    <s v="CUST34031"/>
    <s v="In Progress"/>
    <s v="23-05-2021"/>
    <d v="1899-12-30T19:34:01"/>
    <s v="-"/>
    <s v="-"/>
    <s v="-"/>
    <s v="23-05-2021"/>
    <s v="23-05-2021"/>
    <s v="05"/>
    <s v="2021"/>
    <s v="19"/>
    <s v="-"/>
    <s v=""/>
  </r>
  <r>
    <s v="TKT682841"/>
    <x v="6"/>
    <s v="-"/>
    <s v="Service"/>
    <s v="Service Outage"/>
    <s v="CUST72059"/>
    <s v="Open"/>
    <s v="15-08-2021"/>
    <d v="1899-12-30T04:36:37"/>
    <s v="-"/>
    <s v="-"/>
    <s v="-"/>
    <s v="15-08-2021"/>
    <s v="15-08-2021"/>
    <s v="08"/>
    <s v="2021"/>
    <s v="04"/>
    <s v="-"/>
    <s v=""/>
  </r>
  <r>
    <s v="TKT468989"/>
    <x v="17"/>
    <d v="2021-09-05T03:26:00"/>
    <s v="Service"/>
    <s v="Slow Service"/>
    <s v="CUST96230"/>
    <s v="Resolved"/>
    <s v="28-04-2021"/>
    <d v="1899-12-30T03:26:22"/>
    <d v="2021-09-05T00:00:00"/>
    <d v="1899-12-30T03:26:00"/>
    <s v="-"/>
    <s v="28-04-2021"/>
    <s v="28-04-2021"/>
    <s v="04"/>
    <s v="2021"/>
    <s v="03"/>
    <s v="05-09-2021"/>
    <s v="09"/>
  </r>
  <r>
    <s v="TKT690044"/>
    <x v="22"/>
    <s v="-"/>
    <s v="Account"/>
    <s v="Login Issue"/>
    <s v="CUST65760"/>
    <s v="In Progress"/>
    <s v="25-08-2022"/>
    <d v="1899-12-30T22:01:28"/>
    <s v="-"/>
    <s v="-"/>
    <s v="-"/>
    <s v="25-08-2022"/>
    <s v="25-08-2022"/>
    <s v="08"/>
    <s v="2022"/>
    <s v="22"/>
    <s v="-"/>
    <s v=""/>
  </r>
  <r>
    <s v="TKT669325"/>
    <x v="18"/>
    <s v="14-11-2024 22:20:37"/>
    <s v="Account"/>
    <s v="Password Reset"/>
    <s v="CUST18510"/>
    <s v="Resolved"/>
    <d v="2024-05-11T00:00:00"/>
    <d v="1899-12-30T22:20:00"/>
    <s v="14-11-2024"/>
    <d v="1899-12-30T22:20:37"/>
    <s v="-"/>
    <s v="May"/>
    <s v="11-05-2024"/>
    <s v="05"/>
    <s v="2024"/>
    <s v="22"/>
    <s v="14-11-2024"/>
    <s v="11"/>
  </r>
  <r>
    <s v="TKT573540"/>
    <x v="18"/>
    <s v="-"/>
    <s v="Account"/>
    <s v="Password Reset"/>
    <s v="CUST96085"/>
    <s v="In Progress"/>
    <s v="18-02-2020"/>
    <d v="1899-12-30T05:11:55"/>
    <s v="-"/>
    <s v="-"/>
    <s v="-"/>
    <s v="18-02-2020"/>
    <s v="18-02-2020"/>
    <s v="02"/>
    <s v="2020"/>
    <s v="05"/>
    <s v="-"/>
    <s v=""/>
  </r>
  <r>
    <s v="TKT197118"/>
    <x v="1"/>
    <s v="-"/>
    <s v="Billing"/>
    <s v="Refund Request"/>
    <s v="CUST63001"/>
    <s v="In Progress"/>
    <s v="14-10-2024"/>
    <d v="1899-12-30T16:22:57"/>
    <s v="-"/>
    <s v="-"/>
    <s v="-"/>
    <s v="14-10-2024"/>
    <s v="14-10-2024"/>
    <s v="10"/>
    <s v="2024"/>
    <s v="16"/>
    <s v="-"/>
    <s v=""/>
  </r>
  <r>
    <s v="TKT527431"/>
    <x v="33"/>
    <s v="-"/>
    <s v="Technical"/>
    <s v="Network Problem"/>
    <s v="CUST96825"/>
    <s v="Open"/>
    <s v="16-02-2023"/>
    <d v="1899-12-30T00:26:47"/>
    <s v="-"/>
    <s v="-"/>
    <s v="-"/>
    <s v="16-02-2023"/>
    <s v="16-02-2023"/>
    <s v="02"/>
    <s v="2023"/>
    <s v="00"/>
    <s v="-"/>
    <s v=""/>
  </r>
  <r>
    <s v="TKT689538"/>
    <x v="25"/>
    <s v="-"/>
    <s v="Service"/>
    <s v="Slow Service"/>
    <s v="CUST11138"/>
    <s v="Open"/>
    <s v="29-08-2024"/>
    <d v="1899-12-30T17:48:52"/>
    <s v="-"/>
    <s v="-"/>
    <s v="-"/>
    <s v="29-08-2024"/>
    <s v="29-08-2024"/>
    <s v="08"/>
    <s v="2024"/>
    <s v="17"/>
    <s v="-"/>
    <s v=""/>
  </r>
  <r>
    <s v="TKT697163"/>
    <x v="22"/>
    <s v="24-03-2023 23:00:01"/>
    <s v="Account"/>
    <s v="Login Issue"/>
    <s v="CUST96406"/>
    <s v="Resolved"/>
    <d v="2023-10-03T00:00:00"/>
    <d v="1899-12-30T23:00:00"/>
    <s v="24-03-2023"/>
    <d v="1899-12-30T23:00:01"/>
    <s v="-"/>
    <s v="Oct"/>
    <s v="03-10-2023"/>
    <s v="10"/>
    <s v="2023"/>
    <s v="23"/>
    <s v="24-03-2023"/>
    <s v="03"/>
  </r>
  <r>
    <s v="TKT961583"/>
    <x v="15"/>
    <s v="-"/>
    <s v="Account"/>
    <s v="Account Suspension"/>
    <s v="CUST29196"/>
    <s v="In Progress"/>
    <d v="2020-04-03T00:00:00"/>
    <d v="1899-12-30T02:04:00"/>
    <s v="-"/>
    <s v="-"/>
    <s v="-"/>
    <s v="Apr"/>
    <s v="03-04-2020"/>
    <s v="04"/>
    <s v="2020"/>
    <s v="02"/>
    <s v="-"/>
    <s v=""/>
  </r>
  <r>
    <s v="TKT604471"/>
    <x v="21"/>
    <s v="-"/>
    <s v="Technical"/>
    <s v="Network Problem"/>
    <s v="CUST18436"/>
    <s v="Open"/>
    <s v="15-06-2022"/>
    <d v="1899-12-30T03:11:26"/>
    <s v="-"/>
    <s v="-"/>
    <s v="-"/>
    <s v="15-06-2022"/>
    <s v="15-06-2022"/>
    <s v="06"/>
    <s v="2022"/>
    <s v="03"/>
    <s v="-"/>
    <s v=""/>
  </r>
  <r>
    <s v="TKT396645"/>
    <x v="25"/>
    <d v="2022-11-09T06:57:00"/>
    <s v="Service"/>
    <s v="Slow Service"/>
    <s v="CUST47571"/>
    <s v="Resolved"/>
    <s v="22-08-2022"/>
    <d v="1899-12-30T06:57:13"/>
    <d v="2022-11-09T00:00:00"/>
    <d v="1899-12-30T06:57:00"/>
    <s v="-"/>
    <s v="22-08-2022"/>
    <s v="22-08-2022"/>
    <s v="08"/>
    <s v="2022"/>
    <s v="06"/>
    <s v="09-11-2022"/>
    <s v="11"/>
  </r>
  <r>
    <s v="TKT476120"/>
    <x v="10"/>
    <s v="-"/>
    <s v="Account"/>
    <s v="Password Reset"/>
    <s v="CUST81074"/>
    <s v="Open"/>
    <d v="2023-11-04T00:00:00"/>
    <d v="1899-12-30T01:38:00"/>
    <s v="-"/>
    <s v="-"/>
    <s v="-"/>
    <s v="Nov"/>
    <s v="04-11-2023"/>
    <s v="11"/>
    <s v="2023"/>
    <s v="01"/>
    <s v="-"/>
    <s v=""/>
  </r>
  <r>
    <s v="TKT883687"/>
    <x v="2"/>
    <s v="21-06-2021 20:49:54"/>
    <s v="Billing"/>
    <s v="Overcharge"/>
    <s v="CUST21526"/>
    <s v="Resolved"/>
    <d v="2021-08-06T00:00:00"/>
    <d v="1899-12-30T20:49:00"/>
    <s v="21-06-2021"/>
    <d v="1899-12-30T20:49:54"/>
    <s v="-"/>
    <s v="Aug"/>
    <s v="06-08-2021"/>
    <s v="08"/>
    <s v="2021"/>
    <s v="20"/>
    <s v="21-06-2021"/>
    <s v="06"/>
  </r>
  <r>
    <s v="TKT344208"/>
    <x v="29"/>
    <s v="30-07-2024 07:17:39"/>
    <s v="Service"/>
    <s v="Service Upgrade"/>
    <s v="CUST41137"/>
    <s v="Resolved"/>
    <s v="21-07-2024"/>
    <d v="1899-12-30T07:17:39"/>
    <s v="30-07-2024"/>
    <d v="1899-12-30T07:17:39"/>
    <s v="-"/>
    <s v="21-07-2024"/>
    <s v="21-07-2024"/>
    <s v="07"/>
    <s v="2024"/>
    <s v="07"/>
    <s v="30-07-2024"/>
    <s v="07"/>
  </r>
  <r>
    <s v="TKT703225"/>
    <x v="32"/>
    <s v="-"/>
    <s v="Technical"/>
    <s v="Software Bug"/>
    <s v="CUST63617"/>
    <s v="Open"/>
    <d v="2022-11-02T00:00:00"/>
    <d v="1899-12-30T22:40:00"/>
    <s v="-"/>
    <s v="-"/>
    <s v="-"/>
    <s v="Nov"/>
    <s v="02-11-2022"/>
    <s v="11"/>
    <s v="2022"/>
    <s v="22"/>
    <s v="-"/>
    <s v=""/>
  </r>
  <r>
    <s v="TKT500856"/>
    <x v="25"/>
    <s v="-"/>
    <s v="Service"/>
    <s v="Slow Service"/>
    <s v="CUST70664"/>
    <s v="In Progress"/>
    <s v="25-05-2021"/>
    <d v="1899-12-30T06:47:19"/>
    <s v="-"/>
    <s v="-"/>
    <s v="-"/>
    <s v="25-05-2021"/>
    <s v="25-05-2021"/>
    <s v="05"/>
    <s v="2021"/>
    <s v="06"/>
    <s v="-"/>
    <s v=""/>
  </r>
  <r>
    <s v="TKT380121"/>
    <x v="25"/>
    <s v="-"/>
    <s v="Service"/>
    <s v="Slow Service"/>
    <s v="CUST45252"/>
    <s v="In Progress"/>
    <s v="30-07-2024"/>
    <d v="1899-12-30T20:29:50"/>
    <s v="-"/>
    <s v="-"/>
    <s v="-"/>
    <s v="30-07-2024"/>
    <s v="30-07-2024"/>
    <s v="07"/>
    <s v="2024"/>
    <s v="20"/>
    <s v="-"/>
    <s v=""/>
  </r>
  <r>
    <s v="TKT751803"/>
    <x v="15"/>
    <s v="-"/>
    <s v="Account"/>
    <s v="Account Suspension"/>
    <s v="CUST36505"/>
    <s v="Open"/>
    <d v="2024-08-01T00:00:00"/>
    <d v="1899-12-30T10:04:00"/>
    <s v="-"/>
    <s v="-"/>
    <s v="-"/>
    <s v="Aug"/>
    <s v="01-08-2024"/>
    <s v="08"/>
    <s v="2024"/>
    <s v="10"/>
    <s v="-"/>
    <s v=""/>
  </r>
  <r>
    <s v="TKT410516"/>
    <x v="34"/>
    <s v="25-04-2021 01:52:09"/>
    <s v="Technical"/>
    <s v="Hardware Issue"/>
    <s v="CUST12696"/>
    <s v="Resolved"/>
    <s v="24-04-2021"/>
    <d v="1899-12-30T01:52:09"/>
    <s v="25-04-2021"/>
    <d v="1899-12-30T01:52:09"/>
    <s v="-"/>
    <s v="24-04-2021"/>
    <s v="24-04-2021"/>
    <s v="04"/>
    <s v="2021"/>
    <s v="01"/>
    <s v="25-04-2021"/>
    <s v="04"/>
  </r>
  <r>
    <s v="TKT473364"/>
    <x v="29"/>
    <s v="-"/>
    <s v="Service"/>
    <s v="Service Upgrade"/>
    <s v="CUST39893"/>
    <s v="In Progress"/>
    <d v="2020-03-04T00:00:00"/>
    <d v="1899-12-30T17:34:00"/>
    <s v="-"/>
    <s v="-"/>
    <s v="-"/>
    <s v="Mar"/>
    <s v="04-03-2020"/>
    <s v="03"/>
    <s v="2020"/>
    <s v="17"/>
    <s v="-"/>
    <s v=""/>
  </r>
  <r>
    <s v="TKT101114"/>
    <x v="32"/>
    <s v="17-01-2022 01:01:29"/>
    <s v="Technical"/>
    <s v="Software Bug"/>
    <s v="CUST95655"/>
    <s v="Resolved"/>
    <s v="24-12-2021"/>
    <d v="1899-12-30T01:01:29"/>
    <s v="17-01-2022"/>
    <d v="1899-12-30T01:01:29"/>
    <s v="-"/>
    <s v="24-12-2021"/>
    <s v="24-12-2021"/>
    <s v="12"/>
    <s v="2021"/>
    <s v="01"/>
    <s v="17-01-2022"/>
    <s v="01"/>
  </r>
  <r>
    <s v="TKT747182"/>
    <x v="25"/>
    <s v="-"/>
    <s v="Service"/>
    <s v="Slow Service"/>
    <s v="CUST86523"/>
    <s v="In Progress"/>
    <s v="19-02-2024"/>
    <d v="1899-12-30T00:12:03"/>
    <s v="-"/>
    <s v="-"/>
    <s v="-"/>
    <s v="19-02-2024"/>
    <s v="19-02-2024"/>
    <s v="02"/>
    <s v="2024"/>
    <s v="00"/>
    <s v="-"/>
    <s v=""/>
  </r>
  <r>
    <s v="TKT293293"/>
    <x v="3"/>
    <d v="2023-05-03T22:20:00"/>
    <s v="Account"/>
    <s v="Account Suspension"/>
    <s v="CUST24229"/>
    <s v="Resolved"/>
    <s v="28-02-2023"/>
    <d v="1899-12-30T22:20:38"/>
    <d v="2023-05-03T00:00:00"/>
    <d v="1899-12-30T22:20:00"/>
    <s v="-"/>
    <s v="28-02-2023"/>
    <s v="28-02-2023"/>
    <s v="02"/>
    <s v="2023"/>
    <s v="22"/>
    <s v="03-05-2023"/>
    <s v="05"/>
  </r>
  <r>
    <s v="TKT712429"/>
    <x v="10"/>
    <s v="-"/>
    <s v="Account"/>
    <s v="Password Reset"/>
    <s v="CUST54111"/>
    <s v="In Progress"/>
    <s v="14-01-2021"/>
    <d v="1899-12-30T00:54:23"/>
    <s v="-"/>
    <s v="-"/>
    <s v="-"/>
    <s v="14-01-2021"/>
    <s v="14-01-2021"/>
    <s v="01"/>
    <s v="2021"/>
    <s v="00"/>
    <s v="-"/>
    <s v=""/>
  </r>
  <r>
    <s v="TKT665742"/>
    <x v="25"/>
    <s v="-"/>
    <s v="Service"/>
    <s v="Slow Service"/>
    <s v="CUST22878"/>
    <s v="Open"/>
    <s v="25-05-2024"/>
    <d v="1899-12-30T04:50:51"/>
    <s v="-"/>
    <s v="-"/>
    <s v="-"/>
    <s v="25-05-2024"/>
    <s v="25-05-2024"/>
    <s v="05"/>
    <s v="2024"/>
    <s v="04"/>
    <s v="-"/>
    <s v=""/>
  </r>
  <r>
    <s v="TKT188453"/>
    <x v="16"/>
    <d v="2022-12-02T09:10:00"/>
    <s v="Account"/>
    <s v="Login Issue"/>
    <s v="CUST34316"/>
    <s v="Resolved"/>
    <s v="18-01-2022"/>
    <d v="1899-12-30T09:10:22"/>
    <d v="2022-12-02T00:00:00"/>
    <d v="1899-12-30T09:10:00"/>
    <s v="-"/>
    <s v="18-01-2022"/>
    <s v="18-01-2022"/>
    <s v="01"/>
    <s v="2022"/>
    <s v="09"/>
    <s v="02-12-2022"/>
    <s v="12"/>
  </r>
  <r>
    <s v="TKT824114"/>
    <x v="21"/>
    <s v="-"/>
    <s v="Technical"/>
    <s v="Network Problem"/>
    <s v="CUST34161"/>
    <s v="Open"/>
    <s v="23-07-2023"/>
    <d v="1899-12-30T17:10:25"/>
    <s v="-"/>
    <s v="-"/>
    <s v="-"/>
    <s v="23-07-2023"/>
    <s v="23-07-2023"/>
    <s v="07"/>
    <s v="2023"/>
    <s v="17"/>
    <s v="-"/>
    <s v=""/>
  </r>
  <r>
    <s v="TKT221701"/>
    <x v="4"/>
    <s v="-"/>
    <s v="Account"/>
    <s v="Password Reset"/>
    <s v="CUST31925"/>
    <s v="In Progress"/>
    <d v="2020-12-08T00:00:00"/>
    <d v="1899-12-30T06:23:00"/>
    <s v="-"/>
    <s v="-"/>
    <s v="-"/>
    <s v="Dec"/>
    <s v="08-12-2020"/>
    <s v="12"/>
    <s v="2020"/>
    <s v="06"/>
    <s v="-"/>
    <s v=""/>
  </r>
  <r>
    <s v="TKT564276"/>
    <x v="21"/>
    <s v="-"/>
    <s v="Technical"/>
    <s v="Network Problem"/>
    <s v="CUST52712"/>
    <s v="Open"/>
    <d v="2022-09-12T00:00:00"/>
    <d v="1899-12-30T15:10:00"/>
    <s v="-"/>
    <s v="-"/>
    <s v="-"/>
    <s v="Sep"/>
    <s v="12-09-2022"/>
    <s v="09"/>
    <s v="2022"/>
    <s v="15"/>
    <s v="-"/>
    <s v=""/>
  </r>
  <r>
    <s v="TKT620192"/>
    <x v="34"/>
    <d v="2023-07-06T00:13:00"/>
    <s v="Technical"/>
    <s v="Hardware Issue"/>
    <s v="CUST70641"/>
    <s v="Resolved"/>
    <d v="2023-03-06T00:00:00"/>
    <d v="1899-12-30T00:13:00"/>
    <d v="2023-07-06T00:00:00"/>
    <d v="1899-12-30T00:13:00"/>
    <s v="-"/>
    <s v="Mar"/>
    <s v="06-03-2023"/>
    <s v="03"/>
    <s v="2023"/>
    <s v="00"/>
    <s v="06-07-2023"/>
    <s v="07"/>
  </r>
  <r>
    <s v="TKT374425"/>
    <x v="9"/>
    <d v="2023-06-03T23:11:00"/>
    <s v="Technical"/>
    <s v="Hardware Issue"/>
    <s v="CUST42299"/>
    <s v="Resolved"/>
    <s v="24-02-2023"/>
    <d v="1899-12-30T23:11:00"/>
    <d v="2023-06-03T00:00:00"/>
    <d v="1899-12-30T23:11:00"/>
    <s v="-"/>
    <s v="24-02-2023"/>
    <s v="24-02-2023"/>
    <s v="02"/>
    <s v="2023"/>
    <s v="23"/>
    <s v="03-06-2023"/>
    <s v="06"/>
  </r>
  <r>
    <s v="TKT754089"/>
    <x v="25"/>
    <s v="-"/>
    <s v="Service"/>
    <s v="Slow Service"/>
    <s v="CUST29455"/>
    <s v="Open"/>
    <d v="2023-09-05T00:00:00"/>
    <d v="1899-12-30T09:39:00"/>
    <s v="-"/>
    <s v="-"/>
    <s v="-"/>
    <s v="Sep"/>
    <s v="05-09-2023"/>
    <s v="09"/>
    <s v="2023"/>
    <s v="09"/>
    <s v="-"/>
    <s v=""/>
  </r>
  <r>
    <s v="TKT270739"/>
    <x v="24"/>
    <s v="-"/>
    <s v="Service"/>
    <s v="Service Outage"/>
    <s v="CUST94610"/>
    <s v="In Progress"/>
    <d v="2020-09-04T00:00:00"/>
    <d v="1899-12-30T22:53:00"/>
    <s v="-"/>
    <s v="-"/>
    <s v="-"/>
    <s v="Sep"/>
    <s v="04-09-2020"/>
    <s v="09"/>
    <s v="2020"/>
    <s v="22"/>
    <s v="-"/>
    <s v=""/>
  </r>
  <r>
    <s v="TKT962701"/>
    <x v="32"/>
    <s v="18-12-2023 21:38:06"/>
    <s v="Technical"/>
    <s v="Software Bug"/>
    <s v="CUST81969"/>
    <s v="Resolved"/>
    <s v="27-11-2023"/>
    <d v="1899-12-30T21:38:06"/>
    <s v="18-12-2023"/>
    <d v="1899-12-30T21:38:06"/>
    <s v="-"/>
    <s v="27-11-2023"/>
    <s v="27-11-2023"/>
    <s v="11"/>
    <s v="2023"/>
    <s v="21"/>
    <s v="18-12-2023"/>
    <s v="12"/>
  </r>
  <r>
    <s v="TKT688668"/>
    <x v="0"/>
    <d v="2021-07-08T17:48:00"/>
    <s v="Service"/>
    <s v="Service Outage"/>
    <s v="CUST65459"/>
    <s v="Resolved"/>
    <s v="31-07-2021"/>
    <d v="1899-12-30T17:48:12"/>
    <d v="2021-07-08T00:00:00"/>
    <d v="1899-12-30T17:48:00"/>
    <s v="-"/>
    <s v="31-07-2021"/>
    <s v="31-07-2021"/>
    <s v="07"/>
    <s v="2021"/>
    <s v="17"/>
    <s v="08-07-2021"/>
    <s v="07"/>
  </r>
  <r>
    <s v="TKT162587"/>
    <x v="6"/>
    <s v="-"/>
    <s v="Service"/>
    <s v="Service Outage"/>
    <s v="CUST20478"/>
    <s v="Open"/>
    <d v="2021-03-05T00:00:00"/>
    <d v="1899-12-30T07:53:00"/>
    <s v="-"/>
    <s v="-"/>
    <s v="-"/>
    <s v="Mar"/>
    <s v="05-03-2021"/>
    <s v="03"/>
    <s v="2021"/>
    <s v="07"/>
    <s v="-"/>
    <s v=""/>
  </r>
  <r>
    <s v="TKT773260"/>
    <x v="22"/>
    <s v="-"/>
    <s v="Account"/>
    <s v="Login Issue"/>
    <s v="CUST20604"/>
    <s v="Open"/>
    <d v="2022-11-12T00:00:00"/>
    <d v="1899-12-30T16:37:00"/>
    <s v="-"/>
    <s v="-"/>
    <s v="-"/>
    <s v="Nov"/>
    <s v="12-11-2022"/>
    <s v="11"/>
    <s v="2022"/>
    <s v="16"/>
    <s v="-"/>
    <s v=""/>
  </r>
  <r>
    <s v="TKT985646"/>
    <x v="1"/>
    <s v="-"/>
    <s v="Billing"/>
    <s v="Refund Request"/>
    <s v="CUST93120"/>
    <s v="Open"/>
    <s v="27-11-2021"/>
    <d v="1899-12-30T22:07:09"/>
    <s v="-"/>
    <s v="-"/>
    <s v="-"/>
    <s v="27-11-2021"/>
    <s v="27-11-2021"/>
    <s v="11"/>
    <s v="2021"/>
    <s v="22"/>
    <s v="-"/>
    <s v=""/>
  </r>
  <r>
    <s v="TKT156007"/>
    <x v="21"/>
    <s v="-"/>
    <s v="Technical"/>
    <s v="Network Problem"/>
    <s v="CUST78531"/>
    <s v="Open"/>
    <s v="13-08-2020"/>
    <d v="1899-12-30T12:21:56"/>
    <s v="-"/>
    <s v="-"/>
    <s v="-"/>
    <s v="13-08-2020"/>
    <s v="13-08-2020"/>
    <s v="08"/>
    <s v="2020"/>
    <s v="12"/>
    <s v="-"/>
    <s v=""/>
  </r>
  <r>
    <s v="TKT949306"/>
    <x v="4"/>
    <s v="-"/>
    <s v="Account"/>
    <s v="Password Reset"/>
    <s v="CUST82697"/>
    <s v="In Progress"/>
    <s v="18-01-2023"/>
    <d v="1899-12-30T23:18:35"/>
    <s v="-"/>
    <s v="-"/>
    <s v="-"/>
    <s v="18-01-2023"/>
    <s v="18-01-2023"/>
    <s v="01"/>
    <s v="2023"/>
    <s v="23"/>
    <s v="-"/>
    <s v=""/>
  </r>
  <r>
    <s v="TKT490653"/>
    <x v="0"/>
    <s v="-"/>
    <s v="Service"/>
    <s v="Service Outage"/>
    <s v="CUST56632"/>
    <s v="Open"/>
    <d v="2022-12-04T00:00:00"/>
    <d v="1899-12-30T08:55:00"/>
    <s v="-"/>
    <s v="-"/>
    <s v="-"/>
    <s v="Dec"/>
    <s v="04-12-2022"/>
    <s v="12"/>
    <s v="2022"/>
    <s v="08"/>
    <s v="-"/>
    <s v=""/>
  </r>
  <r>
    <s v="TKT891269"/>
    <x v="14"/>
    <s v="16-04-2020 10:32:20"/>
    <s v="Service"/>
    <s v="Slow Service"/>
    <s v="CUST58250"/>
    <s v="Resolved"/>
    <d v="2020-12-04T00:00:00"/>
    <d v="1899-12-30T10:32:00"/>
    <s v="16-04-2020"/>
    <d v="1899-12-30T10:32:20"/>
    <s v="-"/>
    <s v="Dec"/>
    <s v="04-12-2020"/>
    <s v="12"/>
    <s v="2020"/>
    <s v="10"/>
    <s v="16-04-2020"/>
    <s v="04"/>
  </r>
  <r>
    <s v="TKT931257"/>
    <x v="19"/>
    <s v="-"/>
    <s v="Billing"/>
    <s v="Payment Failure"/>
    <s v="CUST57365"/>
    <s v="In Progress"/>
    <s v="23-08-2021"/>
    <d v="1899-12-30T11:41:14"/>
    <s v="-"/>
    <s v="-"/>
    <s v="-"/>
    <s v="23-08-2021"/>
    <s v="23-08-2021"/>
    <s v="08"/>
    <s v="2021"/>
    <s v="11"/>
    <s v="-"/>
    <s v=""/>
  </r>
  <r>
    <s v="TKT364149"/>
    <x v="23"/>
    <s v="-"/>
    <s v="Service"/>
    <s v="Service Upgrade"/>
    <s v="CUST16656"/>
    <s v="In Progress"/>
    <s v="25-06-2024"/>
    <d v="1899-12-30T22:44:45"/>
    <s v="-"/>
    <s v="-"/>
    <s v="-"/>
    <s v="25-06-2024"/>
    <s v="25-06-2024"/>
    <s v="06"/>
    <s v="2024"/>
    <s v="22"/>
    <s v="-"/>
    <s v=""/>
  </r>
  <r>
    <s v="TKT241649"/>
    <x v="15"/>
    <s v="29-01-2021 18:41:57"/>
    <s v="Account"/>
    <s v="Account Suspension"/>
    <s v="CUST14162"/>
    <s v="Resolved"/>
    <s v="23-01-2021"/>
    <d v="1899-12-30T18:41:57"/>
    <s v="29-01-2021"/>
    <d v="1899-12-30T18:41:57"/>
    <s v="-"/>
    <s v="23-01-2021"/>
    <s v="23-01-2021"/>
    <s v="01"/>
    <s v="2021"/>
    <s v="18"/>
    <s v="29-01-2021"/>
    <s v="01"/>
  </r>
  <r>
    <s v="TKT433742"/>
    <x v="31"/>
    <s v="13-01-2022 05:10:54"/>
    <s v="Billing"/>
    <s v="Refund Request"/>
    <s v="CUST98853"/>
    <s v="Resolved"/>
    <s v="29-12-2021"/>
    <d v="1899-12-30T05:10:54"/>
    <s v="13-01-2022"/>
    <d v="1899-12-30T05:10:54"/>
    <s v="-"/>
    <s v="29-12-2021"/>
    <s v="29-12-2021"/>
    <s v="12"/>
    <s v="2021"/>
    <s v="05"/>
    <s v="13-01-2022"/>
    <s v="01"/>
  </r>
  <r>
    <s v="TKT171046"/>
    <x v="31"/>
    <s v="31-03-2021 09:16:25"/>
    <s v="Billing"/>
    <s v="Refund Request"/>
    <s v="CUST52216"/>
    <s v="Resolved"/>
    <s v="30-03-2021"/>
    <d v="1899-12-30T09:16:25"/>
    <s v="31-03-2021"/>
    <d v="1899-12-30T09:16:25"/>
    <s v="-"/>
    <s v="30-03-2021"/>
    <s v="30-03-2021"/>
    <s v="03"/>
    <s v="2021"/>
    <s v="09"/>
    <s v="31-03-2021"/>
    <s v="03"/>
  </r>
  <r>
    <s v="TKT273164"/>
    <x v="35"/>
    <s v="-"/>
    <s v="Service"/>
    <s v="Service Upgrade"/>
    <s v="CUST62503"/>
    <s v="Open"/>
    <d v="2024-04-02T00:00:00"/>
    <d v="1899-12-30T12:13:00"/>
    <s v="-"/>
    <s v="-"/>
    <s v="-"/>
    <s v="Apr"/>
    <s v="02-04-2024"/>
    <s v="04"/>
    <s v="2024"/>
    <s v="12"/>
    <s v="-"/>
    <s v=""/>
  </r>
  <r>
    <s v="TKT600023"/>
    <x v="13"/>
    <s v="-"/>
    <s v="Account"/>
    <s v="Account Suspension"/>
    <s v="CUST68155"/>
    <s v="Open"/>
    <d v="2022-07-01T00:00:00"/>
    <d v="1899-12-30T11:12:00"/>
    <s v="-"/>
    <s v="-"/>
    <s v="-"/>
    <s v="Jul"/>
    <s v="01-07-2022"/>
    <s v="07"/>
    <s v="2022"/>
    <s v="11"/>
    <s v="-"/>
    <s v=""/>
  </r>
  <r>
    <s v="TKT384727"/>
    <x v="4"/>
    <d v="2021-02-08T05:39:00"/>
    <s v="Account"/>
    <s v="Password Reset"/>
    <s v="CUST85348"/>
    <s v="Resolved"/>
    <d v="2021-11-07T00:00:00"/>
    <d v="1899-12-30T05:39:00"/>
    <d v="2021-02-08T00:00:00"/>
    <d v="1899-12-30T05:39:00"/>
    <s v="-"/>
    <s v="Nov"/>
    <s v="07-11-2021"/>
    <s v="11"/>
    <s v="2021"/>
    <s v="05"/>
    <s v="08-02-2021"/>
    <s v="02"/>
  </r>
  <r>
    <s v="TKT215705"/>
    <x v="12"/>
    <s v="-"/>
    <s v="Billing"/>
    <s v="Refund Request"/>
    <s v="CUST42858"/>
    <s v="Open"/>
    <d v="2020-01-01T00:00:00"/>
    <d v="1899-12-30T19:11:00"/>
    <s v="-"/>
    <s v="-"/>
    <s v="-"/>
    <s v="Jan"/>
    <s v="01-01-2020"/>
    <s v="01"/>
    <s v="2020"/>
    <s v="19"/>
    <s v="-"/>
    <s v=""/>
  </r>
  <r>
    <s v="TKT327107"/>
    <x v="7"/>
    <s v="-"/>
    <s v="Technical"/>
    <s v="Software Bug"/>
    <s v="CUST61849"/>
    <s v="Open"/>
    <s v="24-11-2024"/>
    <d v="1899-12-30T23:27:38"/>
    <s v="-"/>
    <s v="-"/>
    <s v="-"/>
    <s v="24-11-2024"/>
    <s v="24-11-2024"/>
    <s v="11"/>
    <s v="2024"/>
    <s v="23"/>
    <s v="-"/>
    <s v=""/>
  </r>
  <r>
    <s v="TKT770624"/>
    <x v="9"/>
    <s v="-"/>
    <s v="Technical"/>
    <s v="Hardware Issue"/>
    <s v="CUST27480"/>
    <s v="Open"/>
    <d v="2024-06-11T00:00:00"/>
    <d v="1899-12-30T03:27:00"/>
    <s v="-"/>
    <s v="-"/>
    <s v="-"/>
    <s v="Jun"/>
    <s v="11-06-2024"/>
    <s v="06"/>
    <s v="2024"/>
    <s v="03"/>
    <s v="-"/>
    <s v=""/>
  </r>
  <r>
    <s v="TKT183490"/>
    <x v="13"/>
    <s v="-"/>
    <s v="Account"/>
    <s v="Account Suspension"/>
    <s v="CUST82551"/>
    <s v="In Progress"/>
    <s v="23-07-2022"/>
    <d v="1899-12-30T13:55:33"/>
    <s v="-"/>
    <s v="-"/>
    <s v="-"/>
    <s v="23-07-2022"/>
    <s v="23-07-2022"/>
    <s v="07"/>
    <s v="2022"/>
    <s v="13"/>
    <s v="-"/>
    <s v=""/>
  </r>
  <r>
    <s v="TKT462741"/>
    <x v="19"/>
    <s v="-"/>
    <s v="Billing"/>
    <s v="Payment Failure"/>
    <s v="CUST57781"/>
    <s v="In Progress"/>
    <s v="20-11-2022"/>
    <d v="1899-12-30T12:56:19"/>
    <s v="-"/>
    <s v="-"/>
    <s v="-"/>
    <s v="20-11-2022"/>
    <s v="20-11-2022"/>
    <s v="11"/>
    <s v="2022"/>
    <s v="12"/>
    <s v="-"/>
    <s v=""/>
  </r>
  <r>
    <s v="TKT581154"/>
    <x v="22"/>
    <s v="-"/>
    <s v="Account"/>
    <s v="Login Issue"/>
    <s v="CUST46530"/>
    <s v="Open"/>
    <d v="2022-05-05T00:00:00"/>
    <d v="1899-12-30T09:39:00"/>
    <s v="-"/>
    <s v="-"/>
    <s v="-"/>
    <s v="May"/>
    <s v="05-05-2022"/>
    <s v="05"/>
    <s v="2022"/>
    <s v="09"/>
    <s v="-"/>
    <s v=""/>
  </r>
  <r>
    <s v="TKT537519"/>
    <x v="30"/>
    <s v="-"/>
    <s v="Billing"/>
    <s v="Overcharge"/>
    <s v="CUST69058"/>
    <s v="Open"/>
    <d v="2021-01-10T00:00:00"/>
    <d v="1899-12-30T14:28:00"/>
    <s v="-"/>
    <s v="-"/>
    <s v="-"/>
    <s v="Jan"/>
    <s v="10-01-2021"/>
    <s v="01"/>
    <s v="2021"/>
    <s v="14"/>
    <s v="-"/>
    <s v=""/>
  </r>
  <r>
    <s v="TKT821429"/>
    <x v="20"/>
    <s v="-"/>
    <s v="Billing"/>
    <s v="Payment Failure"/>
    <s v="CUST83966"/>
    <s v="Open"/>
    <d v="2024-01-04T00:00:00"/>
    <d v="1899-12-30T20:47:00"/>
    <s v="-"/>
    <s v="-"/>
    <s v="-"/>
    <s v="Jan"/>
    <s v="04-01-2024"/>
    <s v="01"/>
    <s v="2024"/>
    <s v="20"/>
    <s v="-"/>
    <s v=""/>
  </r>
  <r>
    <s v="TKT450929"/>
    <x v="23"/>
    <s v="-"/>
    <s v="Service"/>
    <s v="Service Upgrade"/>
    <s v="CUST44410"/>
    <s v="In Progress"/>
    <s v="28-07-2022"/>
    <d v="1899-12-30T08:50:21"/>
    <s v="-"/>
    <s v="-"/>
    <s v="-"/>
    <s v="28-07-2022"/>
    <s v="28-07-2022"/>
    <s v="07"/>
    <s v="2022"/>
    <s v="08"/>
    <s v="-"/>
    <s v=""/>
  </r>
  <r>
    <s v="TKT777039"/>
    <x v="19"/>
    <s v="-"/>
    <s v="Billing"/>
    <s v="Payment Failure"/>
    <s v="CUST72521"/>
    <s v="In Progress"/>
    <s v="20-12-2021"/>
    <d v="1899-12-30T01:27:51"/>
    <s v="-"/>
    <s v="-"/>
    <s v="-"/>
    <s v="20-12-2021"/>
    <s v="20-12-2021"/>
    <s v="12"/>
    <s v="2021"/>
    <s v="01"/>
    <s v="-"/>
    <s v=""/>
  </r>
  <r>
    <s v="TKT329900"/>
    <x v="24"/>
    <s v="15-07-2020 08:24:27"/>
    <s v="Service"/>
    <s v="Service Outage"/>
    <s v="CUST33152"/>
    <s v="Resolved"/>
    <s v="18-06-2020"/>
    <d v="1899-12-30T08:24:27"/>
    <s v="15-07-2020"/>
    <d v="1899-12-30T08:24:27"/>
    <s v="-"/>
    <s v="18-06-2020"/>
    <s v="18-06-2020"/>
    <s v="06"/>
    <s v="2020"/>
    <s v="08"/>
    <s v="15-07-2020"/>
    <s v="07"/>
  </r>
  <r>
    <s v="TKT489562"/>
    <x v="28"/>
    <d v="2023-04-04T07:37:00"/>
    <s v="Billing"/>
    <s v="Payment Failure"/>
    <s v="CUST44639"/>
    <s v="Resolved"/>
    <s v="29-03-2023"/>
    <d v="1899-12-30T07:37:45"/>
    <d v="2023-04-04T00:00:00"/>
    <d v="1899-12-30T07:37:00"/>
    <s v="-"/>
    <s v="29-03-2023"/>
    <s v="29-03-2023"/>
    <s v="03"/>
    <s v="2023"/>
    <s v="07"/>
    <s v="04-04-2023"/>
    <s v="04"/>
  </r>
  <r>
    <s v="TKT583148"/>
    <x v="27"/>
    <s v="15-10-2023 22:03:30"/>
    <s v="Account"/>
    <s v="Login Issue"/>
    <s v="CUST61421"/>
    <s v="Resolved"/>
    <d v="2023-10-10T00:00:00"/>
    <d v="1899-12-30T22:03:00"/>
    <s v="15-10-2023"/>
    <d v="1899-12-30T22:03:30"/>
    <s v="-"/>
    <s v="Oct"/>
    <s v="10-10-2023"/>
    <s v="10"/>
    <s v="2023"/>
    <s v="22"/>
    <s v="15-10-2023"/>
    <s v="10"/>
  </r>
  <r>
    <s v="TKT223364"/>
    <x v="16"/>
    <s v="-"/>
    <s v="Account"/>
    <s v="Login Issue"/>
    <s v="CUST66241"/>
    <s v="In Progress"/>
    <s v="20-05-2020"/>
    <d v="1899-12-30T23:27:52"/>
    <s v="-"/>
    <s v="-"/>
    <s v="-"/>
    <s v="20-05-2020"/>
    <s v="20-05-2020"/>
    <s v="05"/>
    <s v="2020"/>
    <s v="23"/>
    <s v="-"/>
    <s v=""/>
  </r>
  <r>
    <s v="TKT762235"/>
    <x v="34"/>
    <s v="-"/>
    <s v="Technical"/>
    <s v="Hardware Issue"/>
    <s v="CUST45953"/>
    <s v="In Progress"/>
    <s v="29-08-2020"/>
    <d v="1899-12-30T13:39:45"/>
    <s v="-"/>
    <s v="-"/>
    <s v="-"/>
    <s v="29-08-2020"/>
    <s v="29-08-2020"/>
    <s v="08"/>
    <s v="2020"/>
    <s v="13"/>
    <s v="-"/>
    <s v=""/>
  </r>
  <r>
    <s v="TKT819475"/>
    <x v="12"/>
    <s v="-"/>
    <s v="Billing"/>
    <s v="Refund Request"/>
    <s v="CUST44750"/>
    <s v="In Progress"/>
    <s v="21-02-2020"/>
    <d v="1899-12-30T15:11:23"/>
    <s v="-"/>
    <s v="-"/>
    <s v="-"/>
    <s v="21-02-2020"/>
    <s v="21-02-2020"/>
    <s v="02"/>
    <s v="2020"/>
    <s v="15"/>
    <s v="-"/>
    <s v=""/>
  </r>
  <r>
    <s v="TKT631585"/>
    <x v="31"/>
    <d v="2024-05-05T13:55:00"/>
    <s v="Billing"/>
    <s v="Refund Request"/>
    <s v="CUST21526"/>
    <s v="Resolved"/>
    <s v="30-04-2024"/>
    <d v="1899-12-30T13:55:48"/>
    <d v="2024-05-05T00:00:00"/>
    <d v="1899-12-30T13:55:00"/>
    <s v="-"/>
    <s v="30-04-2024"/>
    <s v="30-04-2024"/>
    <s v="04"/>
    <s v="2024"/>
    <s v="13"/>
    <s v="05-05-2024"/>
    <s v="05"/>
  </r>
  <r>
    <s v="TKT290205"/>
    <x v="17"/>
    <d v="2020-10-04T03:07:00"/>
    <s v="Service"/>
    <s v="Slow Service"/>
    <s v="CUST68980"/>
    <s v="Resolved"/>
    <s v="17-03-2020"/>
    <d v="1899-12-30T03:07:06"/>
    <d v="2020-10-04T00:00:00"/>
    <d v="1899-12-30T03:07:00"/>
    <s v="-"/>
    <s v="17-03-2020"/>
    <s v="17-03-2020"/>
    <s v="03"/>
    <s v="2020"/>
    <s v="03"/>
    <s v="04-10-2020"/>
    <s v="10"/>
  </r>
  <r>
    <s v="TKT180722"/>
    <x v="2"/>
    <s v="28-05-2020 17:54:31"/>
    <s v="Billing"/>
    <s v="Overcharge"/>
    <s v="CUST57515"/>
    <s v="Resolved"/>
    <d v="2020-06-05T00:00:00"/>
    <d v="1899-12-30T17:54:00"/>
    <s v="28-05-2020"/>
    <d v="1899-12-30T17:54:31"/>
    <s v="-"/>
    <s v="Jun"/>
    <s v="05-06-2020"/>
    <s v="06"/>
    <s v="2020"/>
    <s v="17"/>
    <s v="28-05-2020"/>
    <s v="05"/>
  </r>
  <r>
    <s v="TKT507480"/>
    <x v="4"/>
    <s v="-"/>
    <s v="Account"/>
    <s v="Password Reset"/>
    <s v="CUST19018"/>
    <s v="In Progress"/>
    <d v="2021-03-11T00:00:00"/>
    <d v="1899-12-30T05:36:00"/>
    <s v="-"/>
    <s v="-"/>
    <s v="-"/>
    <s v="Mar"/>
    <s v="11-03-2021"/>
    <s v="03"/>
    <s v="2021"/>
    <s v="05"/>
    <s v="-"/>
    <s v=""/>
  </r>
  <r>
    <s v="TKT390763"/>
    <x v="5"/>
    <s v="-"/>
    <s v="Technical"/>
    <s v="Hardware Issue"/>
    <s v="CUST82813"/>
    <s v="Open"/>
    <s v="13-08-2021"/>
    <d v="1899-12-30T07:50:10"/>
    <s v="-"/>
    <s v="-"/>
    <s v="-"/>
    <s v="13-08-2021"/>
    <s v="13-08-2021"/>
    <s v="08"/>
    <s v="2021"/>
    <s v="07"/>
    <s v="-"/>
    <s v=""/>
  </r>
  <r>
    <s v="TKT828888"/>
    <x v="26"/>
    <s v="-"/>
    <s v="Technical"/>
    <s v="Software Bug"/>
    <s v="CUST11046"/>
    <s v="In Progress"/>
    <d v="2021-05-01T00:00:00"/>
    <d v="1899-12-30T00:53:00"/>
    <s v="-"/>
    <s v="-"/>
    <s v="-"/>
    <s v="May"/>
    <s v="01-05-2021"/>
    <s v="05"/>
    <s v="2021"/>
    <s v="00"/>
    <s v="-"/>
    <s v=""/>
  </r>
  <r>
    <s v="TKT751727"/>
    <x v="6"/>
    <s v="29-09-2024 09:01:06"/>
    <s v="Service"/>
    <s v="Service Outage"/>
    <s v="CUST54778"/>
    <s v="Resolved"/>
    <d v="2024-10-09T00:00:00"/>
    <d v="1899-12-30T09:01:00"/>
    <s v="29-09-2024"/>
    <d v="1899-12-30T09:01:06"/>
    <s v="-"/>
    <s v="Oct"/>
    <s v="09-10-2024"/>
    <s v="10"/>
    <s v="2024"/>
    <s v="09"/>
    <s v="29-09-2024"/>
    <s v="09"/>
  </r>
  <r>
    <s v="TKT976733"/>
    <x v="4"/>
    <s v="-"/>
    <s v="Account"/>
    <s v="Password Reset"/>
    <s v="CUST70562"/>
    <s v="In Progress"/>
    <s v="25-04-2021"/>
    <d v="1899-12-30T03:53:10"/>
    <s v="-"/>
    <s v="-"/>
    <s v="-"/>
    <s v="25-04-2021"/>
    <s v="25-04-2021"/>
    <s v="04"/>
    <s v="2021"/>
    <s v="03"/>
    <s v="-"/>
    <s v=""/>
  </r>
  <r>
    <s v="TKT346607"/>
    <x v="1"/>
    <s v="-"/>
    <s v="Billing"/>
    <s v="Refund Request"/>
    <s v="CUST47220"/>
    <s v="In Progress"/>
    <s v="17-12-2021"/>
    <d v="1899-12-30T17:21:58"/>
    <s v="-"/>
    <s v="-"/>
    <s v="-"/>
    <s v="17-12-2021"/>
    <s v="17-12-2021"/>
    <s v="12"/>
    <s v="2021"/>
    <s v="17"/>
    <s v="-"/>
    <s v=""/>
  </r>
  <r>
    <s v="TKT107008"/>
    <x v="32"/>
    <s v="-"/>
    <s v="Technical"/>
    <s v="Software Bug"/>
    <s v="CUST83745"/>
    <s v="In Progress"/>
    <s v="21-04-2020"/>
    <d v="1899-12-30T02:33:28"/>
    <s v="-"/>
    <s v="-"/>
    <s v="-"/>
    <s v="21-04-2020"/>
    <s v="21-04-2020"/>
    <s v="04"/>
    <s v="2020"/>
    <s v="02"/>
    <s v="-"/>
    <s v=""/>
  </r>
  <r>
    <s v="TKT127950"/>
    <x v="25"/>
    <s v="-"/>
    <s v="Service"/>
    <s v="Slow Service"/>
    <s v="CUST98793"/>
    <s v="Open"/>
    <d v="2022-07-07T00:00:00"/>
    <d v="1899-12-30T20:52:00"/>
    <s v="-"/>
    <s v="-"/>
    <s v="-"/>
    <s v="Jul"/>
    <s v="07-07-2022"/>
    <s v="07"/>
    <s v="2022"/>
    <s v="20"/>
    <s v="-"/>
    <s v=""/>
  </r>
  <r>
    <s v="TKT279211"/>
    <x v="17"/>
    <s v="30-08-2020 06:37:08"/>
    <s v="Service"/>
    <s v="Slow Service"/>
    <s v="CUST77375"/>
    <s v="Resolved"/>
    <d v="2020-12-08T00:00:00"/>
    <d v="1899-12-30T06:37:00"/>
    <s v="30-08-2020"/>
    <d v="1899-12-30T06:37:08"/>
    <s v="-"/>
    <s v="Dec"/>
    <s v="08-12-2020"/>
    <s v="12"/>
    <s v="2020"/>
    <s v="06"/>
    <s v="30-08-2020"/>
    <s v="08"/>
  </r>
  <r>
    <s v="TKT727563"/>
    <x v="8"/>
    <s v="-"/>
    <s v="Technical"/>
    <s v="Network Problem"/>
    <s v="CUST50785"/>
    <s v="In Progress"/>
    <s v="14-11-2022"/>
    <d v="1899-12-30T12:55:37"/>
    <s v="-"/>
    <s v="-"/>
    <s v="-"/>
    <s v="14-11-2022"/>
    <s v="14-11-2022"/>
    <s v="11"/>
    <s v="2022"/>
    <s v="12"/>
    <s v="-"/>
    <s v=""/>
  </r>
  <r>
    <s v="TKT378742"/>
    <x v="18"/>
    <s v="-"/>
    <s v="Account"/>
    <s v="Password Reset"/>
    <s v="CUST66899"/>
    <s v="In Progress"/>
    <s v="18-02-2023"/>
    <d v="1899-12-30T06:22:23"/>
    <s v="-"/>
    <s v="-"/>
    <s v="-"/>
    <s v="18-02-2023"/>
    <s v="18-02-2023"/>
    <s v="02"/>
    <s v="2023"/>
    <s v="06"/>
    <s v="-"/>
    <s v=""/>
  </r>
  <r>
    <s v="TKT698953"/>
    <x v="11"/>
    <s v="26-11-2024 01:38:32"/>
    <s v="Billing"/>
    <s v="Overcharge"/>
    <s v="CUST66733"/>
    <s v="Resolved"/>
    <s v="30-10-2024"/>
    <d v="1899-12-30T01:38:32"/>
    <s v="26-11-2024"/>
    <d v="1899-12-30T01:38:32"/>
    <s v="-"/>
    <s v="30-10-2024"/>
    <s v="30-10-2024"/>
    <s v="10"/>
    <s v="2024"/>
    <s v="01"/>
    <s v="26-11-2024"/>
    <s v="11"/>
  </r>
  <r>
    <s v="TKT593379"/>
    <x v="10"/>
    <s v="-"/>
    <s v="Account"/>
    <s v="Password Reset"/>
    <s v="CUST96322"/>
    <s v="In Progress"/>
    <d v="2023-12-06T00:00:00"/>
    <d v="1899-12-30T01:56:00"/>
    <s v="-"/>
    <s v="-"/>
    <s v="-"/>
    <s v="Dec"/>
    <s v="06-12-2023"/>
    <s v="12"/>
    <s v="2023"/>
    <s v="01"/>
    <s v="-"/>
    <s v=""/>
  </r>
  <r>
    <s v="TKT295698"/>
    <x v="31"/>
    <s v="-"/>
    <s v="Billing"/>
    <s v="Refund Request"/>
    <s v="CUST27862"/>
    <s v="In Progress"/>
    <d v="2024-02-06T00:00:00"/>
    <d v="1899-12-30T17:13:00"/>
    <s v="-"/>
    <s v="-"/>
    <s v="-"/>
    <s v="Feb"/>
    <s v="06-02-2024"/>
    <s v="02"/>
    <s v="2024"/>
    <s v="17"/>
    <s v="-"/>
    <s v=""/>
  </r>
  <r>
    <s v="TKT341181"/>
    <x v="0"/>
    <s v="24-02-2022 05:34:16"/>
    <s v="Service"/>
    <s v="Service Outage"/>
    <s v="CUST47680"/>
    <s v="Resolved"/>
    <s v="21-02-2022"/>
    <d v="1899-12-30T05:34:16"/>
    <s v="24-02-2022"/>
    <d v="1899-12-30T05:34:16"/>
    <s v="-"/>
    <s v="21-02-2022"/>
    <s v="21-02-2022"/>
    <s v="02"/>
    <s v="2022"/>
    <s v="05"/>
    <s v="24-02-2022"/>
    <s v="02"/>
  </r>
  <r>
    <s v="TKT119057"/>
    <x v="27"/>
    <s v="-"/>
    <s v="Account"/>
    <s v="Login Issue"/>
    <s v="CUST59841"/>
    <s v="Open"/>
    <s v="30-05-2023"/>
    <d v="1899-12-30T04:22:23"/>
    <s v="-"/>
    <s v="-"/>
    <s v="-"/>
    <s v="30-05-2023"/>
    <s v="30-05-2023"/>
    <s v="05"/>
    <s v="2023"/>
    <s v="04"/>
    <s v="-"/>
    <s v=""/>
  </r>
  <r>
    <s v="TKT333362"/>
    <x v="9"/>
    <s v="-"/>
    <s v="Technical"/>
    <s v="Hardware Issue"/>
    <s v="CUST94545"/>
    <s v="In Progress"/>
    <s v="30-11-2023"/>
    <d v="1899-12-30T16:11:32"/>
    <s v="-"/>
    <s v="-"/>
    <s v="-"/>
    <s v="30-11-2023"/>
    <s v="30-11-2023"/>
    <s v="11"/>
    <s v="2023"/>
    <s v="16"/>
    <s v="-"/>
    <s v=""/>
  </r>
  <r>
    <s v="TKT514676"/>
    <x v="23"/>
    <s v="-"/>
    <s v="Service"/>
    <s v="Service Upgrade"/>
    <s v="CUST21407"/>
    <s v="In Progress"/>
    <s v="14-08-2021"/>
    <d v="1899-12-30T09:18:23"/>
    <s v="-"/>
    <s v="-"/>
    <s v="-"/>
    <s v="14-08-2021"/>
    <s v="14-08-2021"/>
    <s v="08"/>
    <s v="2021"/>
    <s v="09"/>
    <s v="-"/>
    <s v=""/>
  </r>
  <r>
    <s v="TKT678465"/>
    <x v="30"/>
    <d v="2023-12-01T12:41:00"/>
    <s v="Billing"/>
    <s v="Overcharge"/>
    <s v="CUST32056"/>
    <s v="Resolved"/>
    <s v="20-12-2022"/>
    <d v="1899-12-30T12:41:56"/>
    <d v="2023-12-01T00:00:00"/>
    <d v="1899-12-30T12:41:00"/>
    <s v="-"/>
    <s v="20-12-2022"/>
    <s v="20-12-2022"/>
    <s v="12"/>
    <s v="2022"/>
    <s v="12"/>
    <s v="01-12-2023"/>
    <s v="12"/>
  </r>
  <r>
    <s v="TKT727767"/>
    <x v="31"/>
    <s v="-"/>
    <s v="Billing"/>
    <s v="Refund Request"/>
    <s v="CUST12469"/>
    <s v="In Progress"/>
    <s v="20-08-2023"/>
    <d v="1899-12-30T02:35:11"/>
    <s v="-"/>
    <s v="-"/>
    <s v="-"/>
    <s v="20-08-2023"/>
    <s v="20-08-2023"/>
    <s v="08"/>
    <s v="2023"/>
    <s v="02"/>
    <s v="-"/>
    <s v=""/>
  </r>
  <r>
    <s v="TKT456295"/>
    <x v="23"/>
    <s v="-"/>
    <s v="Service"/>
    <s v="Service Upgrade"/>
    <s v="CUST92886"/>
    <s v="Open"/>
    <d v="2020-08-04T00:00:00"/>
    <d v="1899-12-30T14:23:00"/>
    <s v="-"/>
    <s v="-"/>
    <s v="-"/>
    <s v="Aug"/>
    <s v="04-08-2020"/>
    <s v="08"/>
    <s v="2020"/>
    <s v="14"/>
    <s v="-"/>
    <s v=""/>
  </r>
  <r>
    <s v="TKT238051"/>
    <x v="2"/>
    <s v="22-03-2020 09:49:22"/>
    <s v="Billing"/>
    <s v="Overcharge"/>
    <s v="CUST87476"/>
    <s v="Resolved"/>
    <s v="24-02-2020"/>
    <d v="1899-12-30T09:49:22"/>
    <s v="22-03-2020"/>
    <d v="1899-12-30T09:49:22"/>
    <s v="-"/>
    <s v="24-02-2020"/>
    <s v="24-02-2020"/>
    <s v="02"/>
    <s v="2020"/>
    <s v="09"/>
    <s v="22-03-2020"/>
    <s v="03"/>
  </r>
  <r>
    <s v="TKT839270"/>
    <x v="20"/>
    <s v="-"/>
    <s v="Billing"/>
    <s v="Payment Failure"/>
    <s v="CUST99973"/>
    <s v="Open"/>
    <s v="17-05-2024"/>
    <d v="1899-12-30T01:48:17"/>
    <s v="-"/>
    <s v="-"/>
    <s v="-"/>
    <s v="17-05-2024"/>
    <s v="17-05-2024"/>
    <s v="05"/>
    <s v="2024"/>
    <s v="01"/>
    <s v="-"/>
    <s v=""/>
  </r>
  <r>
    <s v="TKT905912"/>
    <x v="34"/>
    <s v="-"/>
    <s v="Technical"/>
    <s v="Hardware Issue"/>
    <s v="CUST36781"/>
    <s v="Open"/>
    <d v="2023-08-06T00:00:00"/>
    <d v="1899-12-30T23:48:00"/>
    <s v="-"/>
    <s v="-"/>
    <s v="-"/>
    <s v="Aug"/>
    <s v="06-08-2023"/>
    <s v="08"/>
    <s v="2023"/>
    <s v="23"/>
    <s v="-"/>
    <s v=""/>
  </r>
  <r>
    <s v="TKT474622"/>
    <x v="17"/>
    <s v="25-02-2024 21:33:54"/>
    <s v="Service"/>
    <s v="Slow Service"/>
    <s v="CUST42151"/>
    <s v="Resolved"/>
    <d v="2024-12-02T00:00:00"/>
    <d v="1899-12-30T21:33:00"/>
    <s v="25-02-2024"/>
    <d v="1899-12-30T21:33:54"/>
    <s v="-"/>
    <s v="Dec"/>
    <s v="02-12-2024"/>
    <s v="12"/>
    <s v="2024"/>
    <s v="21"/>
    <s v="25-02-2024"/>
    <s v="02"/>
  </r>
  <r>
    <s v="TKT727710"/>
    <x v="19"/>
    <s v="15-04-2021 23:56:53"/>
    <s v="Billing"/>
    <s v="Payment Failure"/>
    <s v="CUST14148"/>
    <s v="Resolved"/>
    <s v="31-03-2021"/>
    <d v="1899-12-30T23:56:53"/>
    <s v="15-04-2021"/>
    <d v="1899-12-30T23:56:53"/>
    <s v="-"/>
    <s v="31-03-2021"/>
    <s v="31-03-2021"/>
    <s v="03"/>
    <s v="2021"/>
    <s v="23"/>
    <s v="15-04-2021"/>
    <s v="04"/>
  </r>
  <r>
    <s v="TKT390880"/>
    <x v="25"/>
    <s v="-"/>
    <s v="Service"/>
    <s v="Slow Service"/>
    <s v="CUST23193"/>
    <s v="In Progress"/>
    <s v="20-09-2024"/>
    <d v="1899-12-30T09:06:38"/>
    <s v="-"/>
    <s v="-"/>
    <s v="-"/>
    <s v="20-09-2024"/>
    <s v="20-09-2024"/>
    <s v="09"/>
    <s v="2024"/>
    <s v="09"/>
    <s v="-"/>
    <s v=""/>
  </r>
  <r>
    <s v="TKT258080"/>
    <x v="11"/>
    <s v="-"/>
    <s v="Billing"/>
    <s v="Overcharge"/>
    <s v="CUST83603"/>
    <s v="Open"/>
    <s v="29-07-2022"/>
    <d v="1899-12-30T21:39:04"/>
    <s v="-"/>
    <s v="-"/>
    <s v="-"/>
    <s v="29-07-2022"/>
    <s v="29-07-2022"/>
    <s v="07"/>
    <s v="2022"/>
    <s v="21"/>
    <s v="-"/>
    <s v=""/>
  </r>
  <r>
    <s v="TKT560658"/>
    <x v="31"/>
    <d v="2024-08-12T09:12:00"/>
    <s v="Billing"/>
    <s v="Refund Request"/>
    <s v="CUST49959"/>
    <s v="Resolved"/>
    <d v="2024-09-11T00:00:00"/>
    <d v="1899-12-30T09:12:00"/>
    <d v="2024-08-12T00:00:00"/>
    <d v="1899-12-30T09:12:00"/>
    <s v="-"/>
    <s v="Sep"/>
    <s v="11-09-2024"/>
    <s v="09"/>
    <s v="2024"/>
    <s v="09"/>
    <s v="12-08-2024"/>
    <s v="08"/>
  </r>
  <r>
    <s v="TKT103251"/>
    <x v="12"/>
    <s v="18-03-2023 14:58:28"/>
    <s v="Billing"/>
    <s v="Refund Request"/>
    <s v="CUST74098"/>
    <s v="Resolved"/>
    <d v="2023-11-03T00:00:00"/>
    <d v="1899-12-30T14:58:00"/>
    <s v="18-03-2023"/>
    <d v="1899-12-30T14:58:28"/>
    <s v="-"/>
    <s v="Nov"/>
    <s v="03-11-2023"/>
    <s v="11"/>
    <s v="2023"/>
    <s v="14"/>
    <s v="18-03-2023"/>
    <s v="03"/>
  </r>
  <r>
    <s v="TKT831770"/>
    <x v="23"/>
    <s v="-"/>
    <s v="Service"/>
    <s v="Service Upgrade"/>
    <s v="CUST65749"/>
    <s v="In Progress"/>
    <s v="29-07-2022"/>
    <d v="1899-12-30T02:38:17"/>
    <s v="-"/>
    <s v="-"/>
    <s v="-"/>
    <s v="29-07-2022"/>
    <s v="29-07-2022"/>
    <s v="07"/>
    <s v="2022"/>
    <s v="02"/>
    <s v="-"/>
    <s v=""/>
  </r>
  <r>
    <s v="TKT877532"/>
    <x v="11"/>
    <s v="-"/>
    <s v="Billing"/>
    <s v="Overcharge"/>
    <s v="CUST86003"/>
    <s v="Open"/>
    <s v="20-09-2022"/>
    <d v="1899-12-30T12:26:54"/>
    <s v="-"/>
    <s v="-"/>
    <s v="-"/>
    <s v="20-09-2022"/>
    <s v="20-09-2022"/>
    <s v="09"/>
    <s v="2022"/>
    <s v="12"/>
    <s v="-"/>
    <s v=""/>
  </r>
  <r>
    <s v="TKT333067"/>
    <x v="5"/>
    <s v="-"/>
    <s v="Technical"/>
    <s v="Hardware Issue"/>
    <s v="CUST72394"/>
    <s v="Open"/>
    <d v="2024-09-11T00:00:00"/>
    <d v="1899-12-30T07:00:00"/>
    <s v="-"/>
    <s v="-"/>
    <s v="-"/>
    <s v="Sep"/>
    <s v="11-09-2024"/>
    <s v="09"/>
    <s v="2024"/>
    <s v="07"/>
    <s v="-"/>
    <s v=""/>
  </r>
  <r>
    <s v="TKT133925"/>
    <x v="6"/>
    <s v="-"/>
    <s v="Service"/>
    <s v="Service Outage"/>
    <s v="CUST39326"/>
    <s v="Open"/>
    <d v="2024-07-11T00:00:00"/>
    <d v="1899-12-30T16:59:00"/>
    <s v="-"/>
    <s v="-"/>
    <s v="-"/>
    <s v="Jul"/>
    <s v="11-07-2024"/>
    <s v="07"/>
    <s v="2024"/>
    <s v="16"/>
    <s v="-"/>
    <s v=""/>
  </r>
  <r>
    <s v="TKT582842"/>
    <x v="30"/>
    <s v="-"/>
    <s v="Billing"/>
    <s v="Overcharge"/>
    <s v="CUST68819"/>
    <s v="In Progress"/>
    <s v="27-04-2024"/>
    <d v="1899-12-30T11:16:52"/>
    <s v="-"/>
    <s v="-"/>
    <s v="-"/>
    <s v="27-04-2024"/>
    <s v="27-04-2024"/>
    <s v="04"/>
    <s v="2024"/>
    <s v="11"/>
    <s v="-"/>
    <s v=""/>
  </r>
  <r>
    <s v="TKT823382"/>
    <x v="5"/>
    <s v="26-09-2021 21:47:10"/>
    <s v="Technical"/>
    <s v="Hardware Issue"/>
    <s v="CUST78804"/>
    <s v="Resolved"/>
    <s v="19-09-2021"/>
    <d v="1899-12-30T21:47:10"/>
    <s v="26-09-2021"/>
    <d v="1899-12-30T21:47:10"/>
    <s v="-"/>
    <s v="19-09-2021"/>
    <s v="19-09-2021"/>
    <s v="09"/>
    <s v="2021"/>
    <s v="21"/>
    <s v="26-09-2021"/>
    <s v="09"/>
  </r>
  <r>
    <s v="TKT695680"/>
    <x v="15"/>
    <s v="-"/>
    <s v="Account"/>
    <s v="Account Suspension"/>
    <s v="CUST30742"/>
    <s v="Open"/>
    <s v="30-11-2024"/>
    <d v="1899-12-30T08:26:59"/>
    <s v="-"/>
    <s v="-"/>
    <s v="-"/>
    <s v="30-11-2024"/>
    <s v="30-11-2024"/>
    <s v="11"/>
    <s v="2024"/>
    <s v="08"/>
    <s v="-"/>
    <s v=""/>
  </r>
  <r>
    <s v="TKT235963"/>
    <x v="34"/>
    <s v="25-09-2023 04:04:49"/>
    <s v="Technical"/>
    <s v="Hardware Issue"/>
    <s v="CUST80447"/>
    <s v="Resolved"/>
    <s v="18-09-2023"/>
    <d v="1899-12-30T04:04:49"/>
    <s v="25-09-2023"/>
    <d v="1899-12-30T04:04:49"/>
    <s v="-"/>
    <s v="18-09-2023"/>
    <s v="18-09-2023"/>
    <s v="09"/>
    <s v="2023"/>
    <s v="04"/>
    <s v="25-09-2023"/>
    <s v="09"/>
  </r>
  <r>
    <s v="TKT785272"/>
    <x v="11"/>
    <s v="-"/>
    <s v="Billing"/>
    <s v="Overcharge"/>
    <s v="CUST51118"/>
    <s v="Open"/>
    <s v="28-02-2023"/>
    <d v="1899-12-30T00:13:34"/>
    <s v="-"/>
    <s v="-"/>
    <s v="-"/>
    <s v="28-02-2023"/>
    <s v="28-02-2023"/>
    <s v="02"/>
    <s v="2023"/>
    <s v="00"/>
    <s v="-"/>
    <s v=""/>
  </r>
  <r>
    <s v="TKT195836"/>
    <x v="6"/>
    <s v="-"/>
    <s v="Service"/>
    <s v="Service Outage"/>
    <s v="CUST46683"/>
    <s v="Open"/>
    <s v="27-10-2024"/>
    <d v="1899-12-30T13:50:32"/>
    <s v="-"/>
    <s v="-"/>
    <s v="-"/>
    <s v="27-10-2024"/>
    <s v="27-10-2024"/>
    <s v="10"/>
    <s v="2024"/>
    <s v="13"/>
    <s v="-"/>
    <s v=""/>
  </r>
  <r>
    <s v="TKT867888"/>
    <x v="13"/>
    <s v="-"/>
    <s v="Account"/>
    <s v="Account Suspension"/>
    <s v="CUST39602"/>
    <s v="Open"/>
    <d v="2023-11-03T00:00:00"/>
    <d v="1899-12-30T11:10:00"/>
    <s v="-"/>
    <s v="-"/>
    <s v="-"/>
    <s v="Nov"/>
    <s v="03-11-2023"/>
    <s v="11"/>
    <s v="2023"/>
    <s v="11"/>
    <s v="-"/>
    <s v=""/>
  </r>
  <r>
    <s v="TKT407341"/>
    <x v="19"/>
    <s v="-"/>
    <s v="Billing"/>
    <s v="Payment Failure"/>
    <s v="CUST91149"/>
    <s v="Open"/>
    <d v="2022-10-03T00:00:00"/>
    <d v="1899-12-30T22:04:00"/>
    <s v="-"/>
    <s v="-"/>
    <s v="-"/>
    <s v="Oct"/>
    <s v="03-10-2022"/>
    <s v="10"/>
    <s v="2022"/>
    <s v="22"/>
    <s v="-"/>
    <s v=""/>
  </r>
  <r>
    <s v="TKT483390"/>
    <x v="29"/>
    <s v="-"/>
    <s v="Service"/>
    <s v="Service Upgrade"/>
    <s v="CUST78917"/>
    <s v="Open"/>
    <s v="13-06-2021"/>
    <d v="1899-12-30T10:06:21"/>
    <s v="-"/>
    <s v="-"/>
    <s v="-"/>
    <s v="13-06-2021"/>
    <s v="13-06-2021"/>
    <s v="06"/>
    <s v="2021"/>
    <s v="10"/>
    <s v="-"/>
    <s v=""/>
  </r>
  <r>
    <s v="TKT102023"/>
    <x v="28"/>
    <s v="27-02-2020 04:56:08"/>
    <s v="Billing"/>
    <s v="Payment Failure"/>
    <s v="CUST30992"/>
    <s v="Resolved"/>
    <s v="23-02-2020"/>
    <d v="1899-12-30T04:56:08"/>
    <s v="27-02-2020"/>
    <d v="1899-12-30T04:56:08"/>
    <s v="-"/>
    <s v="23-02-2020"/>
    <s v="23-02-2020"/>
    <s v="02"/>
    <s v="2020"/>
    <s v="04"/>
    <s v="27-02-2020"/>
    <s v="02"/>
  </r>
  <r>
    <s v="TKT649833"/>
    <x v="4"/>
    <s v="22-06-2022 15:22:54"/>
    <s v="Account"/>
    <s v="Password Reset"/>
    <s v="CUST90316"/>
    <s v="Resolved"/>
    <d v="2022-04-06T00:00:00"/>
    <d v="1899-12-30T15:22:00"/>
    <s v="22-06-2022"/>
    <d v="1899-12-30T15:22:54"/>
    <s v="-"/>
    <s v="Apr"/>
    <s v="06-04-2022"/>
    <s v="04"/>
    <s v="2022"/>
    <s v="15"/>
    <s v="22-06-2022"/>
    <s v="06"/>
  </r>
  <r>
    <s v="TKT717476"/>
    <x v="4"/>
    <s v="-"/>
    <s v="Account"/>
    <s v="Password Reset"/>
    <s v="CUST35723"/>
    <s v="In Progress"/>
    <d v="2020-04-09T00:00:00"/>
    <d v="1899-12-30T14:57:00"/>
    <s v="-"/>
    <s v="-"/>
    <s v="-"/>
    <s v="Apr"/>
    <s v="09-04-2020"/>
    <s v="04"/>
    <s v="2020"/>
    <s v="14"/>
    <s v="-"/>
    <s v=""/>
  </r>
  <r>
    <s v="TKT511681"/>
    <x v="12"/>
    <s v="-"/>
    <s v="Billing"/>
    <s v="Refund Request"/>
    <s v="CUST84694"/>
    <s v="Open"/>
    <s v="21-06-2021"/>
    <d v="1899-12-30T11:46:22"/>
    <s v="-"/>
    <s v="-"/>
    <s v="-"/>
    <s v="21-06-2021"/>
    <s v="21-06-2021"/>
    <s v="06"/>
    <s v="2021"/>
    <s v="11"/>
    <s v="-"/>
    <s v=""/>
  </r>
  <r>
    <s v="TKT537388"/>
    <x v="29"/>
    <s v="-"/>
    <s v="Service"/>
    <s v="Service Upgrade"/>
    <s v="CUST16393"/>
    <s v="Open"/>
    <d v="2020-02-09T00:00:00"/>
    <d v="1899-12-30T21:06:00"/>
    <s v="-"/>
    <s v="-"/>
    <s v="-"/>
    <s v="Feb"/>
    <s v="09-02-2020"/>
    <s v="02"/>
    <s v="2020"/>
    <s v="21"/>
    <s v="-"/>
    <s v=""/>
  </r>
  <r>
    <s v="TKT517587"/>
    <x v="18"/>
    <s v="-"/>
    <s v="Account"/>
    <s v="Password Reset"/>
    <s v="CUST80329"/>
    <s v="In Progress"/>
    <d v="2022-07-07T00:00:00"/>
    <d v="1899-12-30T07:34:00"/>
    <s v="-"/>
    <s v="-"/>
    <s v="-"/>
    <s v="Jul"/>
    <s v="07-07-2022"/>
    <s v="07"/>
    <s v="2022"/>
    <s v="07"/>
    <s v="-"/>
    <s v=""/>
  </r>
  <r>
    <s v="TKT455821"/>
    <x v="21"/>
    <d v="2024-11-06T05:13:00"/>
    <s v="Technical"/>
    <s v="Network Problem"/>
    <s v="CUST13983"/>
    <s v="Resolved"/>
    <d v="2024-05-06T00:00:00"/>
    <d v="1899-12-30T05:13:00"/>
    <d v="2024-11-06T00:00:00"/>
    <d v="1899-12-30T05:13:00"/>
    <s v="-"/>
    <s v="May"/>
    <s v="06-05-2024"/>
    <s v="05"/>
    <s v="2024"/>
    <s v="05"/>
    <s v="06-11-2024"/>
    <s v="11"/>
  </r>
  <r>
    <s v="TKT818517"/>
    <x v="20"/>
    <s v="-"/>
    <s v="Billing"/>
    <s v="Payment Failure"/>
    <s v="CUST75604"/>
    <s v="Open"/>
    <s v="22-03-2021"/>
    <d v="1899-12-30T16:52:26"/>
    <s v="-"/>
    <s v="-"/>
    <s v="-"/>
    <s v="22-03-2021"/>
    <s v="22-03-2021"/>
    <s v="03"/>
    <s v="2021"/>
    <s v="16"/>
    <s v="-"/>
    <s v=""/>
  </r>
  <r>
    <s v="TKT368583"/>
    <x v="34"/>
    <s v="-"/>
    <s v="Technical"/>
    <s v="Hardware Issue"/>
    <s v="CUST32396"/>
    <s v="In Progress"/>
    <s v="30-04-2022"/>
    <d v="1899-12-30T14:17:28"/>
    <s v="-"/>
    <s v="-"/>
    <s v="-"/>
    <s v="30-04-2022"/>
    <s v="30-04-2022"/>
    <s v="04"/>
    <s v="2022"/>
    <s v="14"/>
    <s v="-"/>
    <s v=""/>
  </r>
  <r>
    <s v="TKT630273"/>
    <x v="35"/>
    <s v="16-11-2023 16:56:34"/>
    <s v="Service"/>
    <s v="Service Upgrade"/>
    <s v="CUST70271"/>
    <s v="Resolved"/>
    <d v="2023-11-11T00:00:00"/>
    <d v="1899-12-30T16:56:00"/>
    <s v="16-11-2023"/>
    <d v="1899-12-30T16:56:34"/>
    <s v="-"/>
    <s v="Nov"/>
    <s v="11-11-2023"/>
    <s v="11"/>
    <s v="2023"/>
    <s v="16"/>
    <s v="16-11-2023"/>
    <s v="11"/>
  </r>
  <r>
    <s v="TKT352972"/>
    <x v="32"/>
    <s v="-"/>
    <s v="Technical"/>
    <s v="Software Bug"/>
    <s v="CUST81284"/>
    <s v="In Progress"/>
    <d v="2022-04-02T00:00:00"/>
    <d v="1899-12-30T12:00:00"/>
    <s v="-"/>
    <s v="-"/>
    <s v="-"/>
    <s v="Apr"/>
    <s v="02-04-2022"/>
    <s v="04"/>
    <s v="2022"/>
    <s v="12"/>
    <s v="-"/>
    <s v=""/>
  </r>
  <r>
    <s v="TKT740172"/>
    <x v="27"/>
    <s v="-"/>
    <s v="Account"/>
    <s v="Login Issue"/>
    <s v="CUST61183"/>
    <s v="In Progress"/>
    <s v="25-03-2020"/>
    <d v="1899-12-30T03:08:20"/>
    <s v="-"/>
    <s v="-"/>
    <s v="-"/>
    <s v="25-03-2020"/>
    <s v="25-03-2020"/>
    <s v="03"/>
    <s v="2020"/>
    <s v="03"/>
    <s v="-"/>
    <s v=""/>
  </r>
  <r>
    <s v="TKT947016"/>
    <x v="1"/>
    <s v="-"/>
    <s v="Billing"/>
    <s v="Refund Request"/>
    <s v="CUST27360"/>
    <s v="In Progress"/>
    <d v="2022-01-08T00:00:00"/>
    <d v="1899-12-30T12:14:00"/>
    <s v="-"/>
    <s v="-"/>
    <s v="-"/>
    <s v="Jan"/>
    <s v="08-01-2022"/>
    <s v="01"/>
    <s v="2022"/>
    <s v="12"/>
    <s v="-"/>
    <s v=""/>
  </r>
  <r>
    <s v="TKT778105"/>
    <x v="10"/>
    <s v="-"/>
    <s v="Account"/>
    <s v="Password Reset"/>
    <s v="CUST97537"/>
    <s v="In Progress"/>
    <d v="2024-11-10T00:00:00"/>
    <d v="1899-12-30T21:08:00"/>
    <s v="-"/>
    <s v="-"/>
    <s v="-"/>
    <s v="Nov"/>
    <s v="10-11-2024"/>
    <s v="11"/>
    <s v="2024"/>
    <s v="21"/>
    <s v="-"/>
    <s v=""/>
  </r>
  <r>
    <s v="TKT144812"/>
    <x v="11"/>
    <s v="-"/>
    <s v="Billing"/>
    <s v="Overcharge"/>
    <s v="CUST18187"/>
    <s v="In Progress"/>
    <d v="2021-05-04T00:00:00"/>
    <d v="1899-12-30T17:21:00"/>
    <s v="-"/>
    <s v="-"/>
    <s v="-"/>
    <s v="May"/>
    <s v="04-05-2021"/>
    <s v="05"/>
    <s v="2021"/>
    <s v="17"/>
    <s v="-"/>
    <s v=""/>
  </r>
  <r>
    <s v="TKT952855"/>
    <x v="1"/>
    <s v="-"/>
    <s v="Billing"/>
    <s v="Refund Request"/>
    <s v="CUST24734"/>
    <s v="In Progress"/>
    <s v="26-08-2022"/>
    <d v="1899-12-30T12:15:42"/>
    <s v="-"/>
    <s v="-"/>
    <s v="-"/>
    <s v="26-08-2022"/>
    <s v="26-08-2022"/>
    <s v="08"/>
    <s v="2022"/>
    <s v="12"/>
    <s v="-"/>
    <s v=""/>
  </r>
  <r>
    <s v="TKT457172"/>
    <x v="29"/>
    <d v="2021-07-09T21:52:00"/>
    <s v="Service"/>
    <s v="Service Upgrade"/>
    <s v="CUST64710"/>
    <s v="Resolved"/>
    <s v="17-08-2021"/>
    <d v="1899-12-30T21:52:49"/>
    <d v="2021-07-09T00:00:00"/>
    <d v="1899-12-30T21:52:00"/>
    <s v="-"/>
    <s v="17-08-2021"/>
    <s v="17-08-2021"/>
    <s v="08"/>
    <s v="2021"/>
    <s v="21"/>
    <s v="09-07-2021"/>
    <s v="07"/>
  </r>
  <r>
    <s v="TKT683164"/>
    <x v="10"/>
    <s v="17-02-2021 01:48:17"/>
    <s v="Account"/>
    <s v="Password Reset"/>
    <s v="CUST23700"/>
    <s v="Resolved"/>
    <d v="2021-08-02T00:00:00"/>
    <d v="1899-12-30T01:48:00"/>
    <s v="17-02-2021"/>
    <d v="1899-12-30T01:48:17"/>
    <s v="-"/>
    <s v="Aug"/>
    <s v="02-08-2021"/>
    <s v="08"/>
    <s v="2021"/>
    <s v="01"/>
    <s v="17-02-2021"/>
    <s v="02"/>
  </r>
  <r>
    <s v="TKT415881"/>
    <x v="26"/>
    <d v="2023-11-02T09:44:00"/>
    <s v="Technical"/>
    <s v="Software Bug"/>
    <s v="CUST68660"/>
    <s v="Resolved"/>
    <s v="13-01-2023"/>
    <d v="1899-12-30T09:44:33"/>
    <d v="2023-11-02T00:00:00"/>
    <d v="1899-12-30T09:44:00"/>
    <s v="-"/>
    <s v="13-01-2023"/>
    <s v="13-01-2023"/>
    <s v="01"/>
    <s v="2023"/>
    <s v="09"/>
    <s v="02-11-2023"/>
    <s v="11"/>
  </r>
  <r>
    <s v="TKT680476"/>
    <x v="10"/>
    <s v="-"/>
    <s v="Account"/>
    <s v="Password Reset"/>
    <s v="CUST19691"/>
    <s v="Open"/>
    <s v="15-02-2023"/>
    <d v="1899-12-30T22:15:41"/>
    <s v="-"/>
    <s v="-"/>
    <s v="-"/>
    <s v="15-02-2023"/>
    <s v="15-02-2023"/>
    <s v="02"/>
    <s v="2023"/>
    <s v="22"/>
    <s v="-"/>
    <s v=""/>
  </r>
  <r>
    <s v="TKT432192"/>
    <x v="12"/>
    <s v="-"/>
    <s v="Billing"/>
    <s v="Refund Request"/>
    <s v="CUST86459"/>
    <s v="Open"/>
    <d v="2022-05-04T00:00:00"/>
    <d v="1899-12-30T09:53:00"/>
    <s v="-"/>
    <s v="-"/>
    <s v="-"/>
    <s v="May"/>
    <s v="04-05-2022"/>
    <s v="05"/>
    <s v="2022"/>
    <s v="09"/>
    <s v="-"/>
    <s v=""/>
  </r>
  <r>
    <s v="TKT607292"/>
    <x v="6"/>
    <s v="-"/>
    <s v="Service"/>
    <s v="Service Outage"/>
    <s v="CUST54140"/>
    <s v="In Progress"/>
    <s v="24-10-2021"/>
    <d v="1899-12-30T12:58:29"/>
    <s v="-"/>
    <s v="-"/>
    <s v="-"/>
    <s v="24-10-2021"/>
    <s v="24-10-2021"/>
    <s v="10"/>
    <s v="2021"/>
    <s v="12"/>
    <s v="-"/>
    <s v=""/>
  </r>
  <r>
    <s v="TKT111700"/>
    <x v="24"/>
    <s v="-"/>
    <s v="Service"/>
    <s v="Service Outage"/>
    <s v="CUST13292"/>
    <s v="Open"/>
    <d v="2021-04-07T00:00:00"/>
    <d v="1899-12-30T00:31:00"/>
    <s v="-"/>
    <s v="-"/>
    <s v="-"/>
    <s v="Apr"/>
    <s v="07-04-2021"/>
    <s v="04"/>
    <s v="2021"/>
    <s v="00"/>
    <s v="-"/>
    <s v=""/>
  </r>
  <r>
    <s v="TKT533499"/>
    <x v="12"/>
    <s v="-"/>
    <s v="Billing"/>
    <s v="Refund Request"/>
    <s v="CUST34908"/>
    <s v="Open"/>
    <s v="28-04-2021"/>
    <d v="1899-12-30T10:54:11"/>
    <s v="-"/>
    <s v="-"/>
    <s v="-"/>
    <s v="28-04-2021"/>
    <s v="28-04-2021"/>
    <s v="04"/>
    <s v="2021"/>
    <s v="10"/>
    <s v="-"/>
    <s v=""/>
  </r>
  <r>
    <s v="TKT783910"/>
    <x v="26"/>
    <s v="-"/>
    <s v="Technical"/>
    <s v="Software Bug"/>
    <s v="CUST79270"/>
    <s v="In Progress"/>
    <s v="29-03-2022"/>
    <d v="1899-12-30T05:55:18"/>
    <s v="-"/>
    <s v="-"/>
    <s v="-"/>
    <s v="29-03-2022"/>
    <s v="29-03-2022"/>
    <s v="03"/>
    <s v="2022"/>
    <s v="05"/>
    <s v="-"/>
    <s v=""/>
  </r>
  <r>
    <s v="TKT426611"/>
    <x v="24"/>
    <s v="-"/>
    <s v="Service"/>
    <s v="Service Outage"/>
    <s v="CUST63714"/>
    <s v="In Progress"/>
    <s v="21-02-2020"/>
    <d v="1899-12-30T22:27:19"/>
    <s v="-"/>
    <s v="-"/>
    <s v="-"/>
    <s v="21-02-2020"/>
    <s v="21-02-2020"/>
    <s v="02"/>
    <s v="2020"/>
    <s v="22"/>
    <s v="-"/>
    <s v=""/>
  </r>
  <r>
    <s v="TKT631355"/>
    <x v="4"/>
    <s v="-"/>
    <s v="Account"/>
    <s v="Password Reset"/>
    <s v="CUST62864"/>
    <s v="In Progress"/>
    <s v="29-10-2021"/>
    <d v="1899-12-30T14:43:32"/>
    <s v="-"/>
    <s v="-"/>
    <s v="-"/>
    <s v="29-10-2021"/>
    <s v="29-10-2021"/>
    <s v="10"/>
    <s v="2021"/>
    <s v="14"/>
    <s v="-"/>
    <s v=""/>
  </r>
  <r>
    <s v="TKT576073"/>
    <x v="18"/>
    <s v="-"/>
    <s v="Account"/>
    <s v="Password Reset"/>
    <s v="CUST16110"/>
    <s v="Open"/>
    <s v="19-01-2021"/>
    <d v="1899-12-30T03:11:59"/>
    <s v="-"/>
    <s v="-"/>
    <s v="-"/>
    <s v="19-01-2021"/>
    <s v="19-01-2021"/>
    <s v="01"/>
    <s v="2021"/>
    <s v="03"/>
    <s v="-"/>
    <s v=""/>
  </r>
  <r>
    <s v="TKT729236"/>
    <x v="28"/>
    <s v="19-02-2021 20:50:53"/>
    <s v="Billing"/>
    <s v="Payment Failure"/>
    <s v="CUST36668"/>
    <s v="Resolved"/>
    <s v="13-02-2021"/>
    <d v="1899-12-30T20:50:53"/>
    <s v="19-02-2021"/>
    <d v="1899-12-30T20:50:53"/>
    <s v="-"/>
    <s v="13-02-2021"/>
    <s v="13-02-2021"/>
    <s v="02"/>
    <s v="2021"/>
    <s v="20"/>
    <s v="19-02-2021"/>
    <s v="02"/>
  </r>
  <r>
    <s v="TKT438004"/>
    <x v="3"/>
    <s v="27-09-2021 00:01:16"/>
    <s v="Account"/>
    <s v="Account Suspension"/>
    <s v="CUST82734"/>
    <s v="Resolved"/>
    <s v="30-08-2021"/>
    <d v="1899-12-30T00:01:16"/>
    <s v="27-09-2021"/>
    <d v="1899-12-30T00:01:16"/>
    <s v="-"/>
    <s v="30-08-2021"/>
    <s v="30-08-2021"/>
    <s v="08"/>
    <s v="2021"/>
    <s v="00"/>
    <s v="27-09-2021"/>
    <s v="09"/>
  </r>
  <r>
    <s v="TKT313100"/>
    <x v="22"/>
    <s v="18-04-2020 21:13:41"/>
    <s v="Account"/>
    <s v="Login Issue"/>
    <s v="CUST59381"/>
    <s v="Resolved"/>
    <d v="2020-02-04T00:00:00"/>
    <d v="1899-12-30T21:13:00"/>
    <s v="18-04-2020"/>
    <d v="1899-12-30T21:13:41"/>
    <s v="-"/>
    <s v="Feb"/>
    <s v="04-02-2020"/>
    <s v="02"/>
    <s v="2020"/>
    <s v="21"/>
    <s v="18-04-2020"/>
    <s v="04"/>
  </r>
  <r>
    <s v="TKT187880"/>
    <x v="11"/>
    <s v="18-06-2024 06:12:15"/>
    <s v="Billing"/>
    <s v="Overcharge"/>
    <s v="CUST40659"/>
    <s v="Resolved"/>
    <s v="16-06-2024"/>
    <d v="1899-12-30T06:12:15"/>
    <s v="18-06-2024"/>
    <d v="1899-12-30T06:12:15"/>
    <s v="-"/>
    <s v="16-06-2024"/>
    <s v="16-06-2024"/>
    <s v="06"/>
    <s v="2024"/>
    <s v="06"/>
    <s v="18-06-2024"/>
    <s v="06"/>
  </r>
  <r>
    <s v="TKT342401"/>
    <x v="35"/>
    <d v="2024-03-06T13:34:00"/>
    <s v="Service"/>
    <s v="Service Upgrade"/>
    <s v="CUST56745"/>
    <s v="Resolved"/>
    <s v="21-05-2024"/>
    <d v="1899-12-30T13:34:48"/>
    <d v="2024-03-06T00:00:00"/>
    <d v="1899-12-30T13:34:00"/>
    <s v="-"/>
    <s v="21-05-2024"/>
    <s v="21-05-2024"/>
    <s v="05"/>
    <s v="2024"/>
    <s v="13"/>
    <s v="06-03-2024"/>
    <s v="03"/>
  </r>
  <r>
    <s v="TKT879563"/>
    <x v="6"/>
    <s v="-"/>
    <s v="Service"/>
    <s v="Service Outage"/>
    <s v="CUST49672"/>
    <s v="Open"/>
    <s v="19-01-2024"/>
    <d v="1899-12-30T07:39:23"/>
    <s v="-"/>
    <s v="-"/>
    <s v="-"/>
    <s v="19-01-2024"/>
    <s v="19-01-2024"/>
    <s v="01"/>
    <s v="2024"/>
    <s v="07"/>
    <s v="-"/>
    <s v=""/>
  </r>
  <r>
    <s v="TKT867555"/>
    <x v="17"/>
    <s v="-"/>
    <s v="Service"/>
    <s v="Slow Service"/>
    <s v="CUST22170"/>
    <s v="In Progress"/>
    <d v="2022-11-09T00:00:00"/>
    <d v="1899-12-30T08:18:00"/>
    <s v="-"/>
    <s v="-"/>
    <s v="-"/>
    <s v="Nov"/>
    <s v="09-11-2022"/>
    <s v="11"/>
    <s v="2022"/>
    <s v="08"/>
    <s v="-"/>
    <s v=""/>
  </r>
  <r>
    <s v="TKT328238"/>
    <x v="29"/>
    <d v="2024-06-03T08:28:00"/>
    <s v="Service"/>
    <s v="Service Upgrade"/>
    <s v="CUST21102"/>
    <s v="Resolved"/>
    <d v="2024-12-02T00:00:00"/>
    <d v="1899-12-30T08:28:00"/>
    <d v="2024-06-03T00:00:00"/>
    <d v="1899-12-30T08:28:00"/>
    <s v="-"/>
    <s v="Dec"/>
    <s v="02-12-2024"/>
    <s v="12"/>
    <s v="2024"/>
    <s v="08"/>
    <s v="03-06-2024"/>
    <s v="06"/>
  </r>
  <r>
    <s v="TKT784366"/>
    <x v="13"/>
    <s v="-"/>
    <s v="Account"/>
    <s v="Account Suspension"/>
    <s v="CUST46679"/>
    <s v="In Progress"/>
    <s v="25-06-2021"/>
    <d v="1899-12-30T08:39:11"/>
    <s v="-"/>
    <s v="-"/>
    <s v="-"/>
    <s v="25-06-2021"/>
    <s v="25-06-2021"/>
    <s v="06"/>
    <s v="2021"/>
    <s v="08"/>
    <s v="-"/>
    <s v=""/>
  </r>
  <r>
    <s v="TKT704695"/>
    <x v="0"/>
    <s v="27-09-2022 06:52:52"/>
    <s v="Service"/>
    <s v="Service Outage"/>
    <s v="CUST88465"/>
    <s v="Resolved"/>
    <s v="15-09-2022"/>
    <d v="1899-12-30T06:52:52"/>
    <s v="27-09-2022"/>
    <d v="1899-12-30T06:52:52"/>
    <s v="-"/>
    <s v="15-09-2022"/>
    <s v="15-09-2022"/>
    <s v="09"/>
    <s v="2022"/>
    <s v="06"/>
    <s v="27-09-2022"/>
    <s v="09"/>
  </r>
  <r>
    <s v="TKT136141"/>
    <x v="28"/>
    <s v="-"/>
    <s v="Billing"/>
    <s v="Payment Failure"/>
    <s v="CUST59101"/>
    <s v="Open"/>
    <d v="2020-09-12T00:00:00"/>
    <d v="1899-12-30T20:27:00"/>
    <s v="-"/>
    <s v="-"/>
    <s v="-"/>
    <s v="Sep"/>
    <s v="12-09-2020"/>
    <s v="09"/>
    <s v="2020"/>
    <s v="20"/>
    <s v="-"/>
    <s v=""/>
  </r>
  <r>
    <s v="TKT276647"/>
    <x v="9"/>
    <s v="15-08-2023 16:56:37"/>
    <s v="Technical"/>
    <s v="Hardware Issue"/>
    <s v="CUST48670"/>
    <s v="Resolved"/>
    <s v="20-07-2023"/>
    <d v="1899-12-30T16:56:37"/>
    <s v="15-08-2023"/>
    <d v="1899-12-30T16:56:37"/>
    <s v="-"/>
    <s v="20-07-2023"/>
    <s v="20-07-2023"/>
    <s v="07"/>
    <s v="2023"/>
    <s v="16"/>
    <s v="15-08-2023"/>
    <s v="08"/>
  </r>
  <r>
    <s v="TKT978257"/>
    <x v="28"/>
    <s v="-"/>
    <s v="Billing"/>
    <s v="Payment Failure"/>
    <s v="CUST19267"/>
    <s v="Open"/>
    <s v="19-07-2023"/>
    <d v="1899-12-30T00:00:05"/>
    <s v="-"/>
    <s v="-"/>
    <s v="-"/>
    <s v="19-07-2023"/>
    <s v="19-07-2023"/>
    <s v="07"/>
    <s v="2023"/>
    <s v="00"/>
    <s v="-"/>
    <s v=""/>
  </r>
  <r>
    <s v="TKT409980"/>
    <x v="11"/>
    <s v="-"/>
    <s v="Billing"/>
    <s v="Overcharge"/>
    <s v="CUST41664"/>
    <s v="Open"/>
    <s v="31-12-2021"/>
    <d v="1899-12-30T22:51:03"/>
    <s v="-"/>
    <s v="-"/>
    <s v="-"/>
    <s v="31-12-2021"/>
    <s v="31-12-2021"/>
    <s v="12"/>
    <s v="2021"/>
    <s v="22"/>
    <s v="-"/>
    <s v=""/>
  </r>
  <r>
    <s v="TKT678030"/>
    <x v="14"/>
    <d v="2023-01-02T10:25:00"/>
    <s v="Service"/>
    <s v="Slow Service"/>
    <s v="CUST35770"/>
    <s v="Resolved"/>
    <s v="19-01-2023"/>
    <d v="1899-12-30T10:25:40"/>
    <d v="2023-01-02T00:00:00"/>
    <d v="1899-12-30T10:25:00"/>
    <s v="-"/>
    <s v="19-01-2023"/>
    <s v="19-01-2023"/>
    <s v="01"/>
    <s v="2023"/>
    <s v="10"/>
    <s v="02-01-2023"/>
    <s v="01"/>
  </r>
  <r>
    <s v="TKT214697"/>
    <x v="0"/>
    <s v="30-03-2021 07:45:56"/>
    <s v="Service"/>
    <s v="Service Outage"/>
    <s v="CUST66190"/>
    <s v="Resolved"/>
    <s v="25-03-2021"/>
    <d v="1899-12-30T07:45:56"/>
    <s v="30-03-2021"/>
    <d v="1899-12-30T07:45:56"/>
    <s v="-"/>
    <s v="25-03-2021"/>
    <s v="25-03-2021"/>
    <s v="03"/>
    <s v="2021"/>
    <s v="07"/>
    <s v="30-03-2021"/>
    <s v="03"/>
  </r>
  <r>
    <s v="TKT542088"/>
    <x v="8"/>
    <s v="19-03-2024 22:17:43"/>
    <s v="Technical"/>
    <s v="Network Problem"/>
    <s v="CUST80021"/>
    <s v="Resolved"/>
    <d v="2024-06-03T00:00:00"/>
    <d v="1899-12-30T22:17:00"/>
    <s v="19-03-2024"/>
    <d v="1899-12-30T22:17:43"/>
    <s v="-"/>
    <s v="Jun"/>
    <s v="03-06-2024"/>
    <s v="06"/>
    <s v="2024"/>
    <s v="22"/>
    <s v="19-03-2024"/>
    <s v="03"/>
  </r>
  <r>
    <s v="TKT765799"/>
    <x v="17"/>
    <s v="-"/>
    <s v="Service"/>
    <s v="Slow Service"/>
    <s v="CUST51950"/>
    <s v="Open"/>
    <d v="2023-01-03T00:00:00"/>
    <d v="1899-12-30T02:08:00"/>
    <s v="-"/>
    <s v="-"/>
    <s v="-"/>
    <s v="Jan"/>
    <s v="03-01-2023"/>
    <s v="01"/>
    <s v="2023"/>
    <s v="02"/>
    <s v="-"/>
    <s v=""/>
  </r>
  <r>
    <s v="TKT904720"/>
    <x v="34"/>
    <s v="24-05-2021 10:06:08"/>
    <s v="Technical"/>
    <s v="Hardware Issue"/>
    <s v="CUST44803"/>
    <s v="Resolved"/>
    <d v="2021-05-05T00:00:00"/>
    <d v="1899-12-30T10:06:00"/>
    <s v="24-05-2021"/>
    <d v="1899-12-30T10:06:08"/>
    <s v="-"/>
    <s v="May"/>
    <s v="05-05-2021"/>
    <s v="05"/>
    <s v="2021"/>
    <s v="10"/>
    <s v="24-05-2021"/>
    <s v="05"/>
  </r>
  <r>
    <s v="TKT153798"/>
    <x v="11"/>
    <s v="-"/>
    <s v="Billing"/>
    <s v="Overcharge"/>
    <s v="CUST79375"/>
    <s v="In Progress"/>
    <s v="13-09-2024"/>
    <d v="1899-12-30T11:14:57"/>
    <s v="-"/>
    <s v="-"/>
    <s v="-"/>
    <s v="13-09-2024"/>
    <s v="13-09-2024"/>
    <s v="09"/>
    <s v="2024"/>
    <s v="11"/>
    <s v="-"/>
    <s v=""/>
  </r>
  <r>
    <s v="TKT184969"/>
    <x v="17"/>
    <s v="-"/>
    <s v="Service"/>
    <s v="Slow Service"/>
    <s v="CUST34739"/>
    <s v="In Progress"/>
    <s v="23-03-2022"/>
    <d v="1899-12-30T21:30:15"/>
    <s v="-"/>
    <s v="-"/>
    <s v="-"/>
    <s v="23-03-2022"/>
    <s v="23-03-2022"/>
    <s v="03"/>
    <s v="2022"/>
    <s v="21"/>
    <s v="-"/>
    <s v=""/>
  </r>
  <r>
    <s v="TKT544542"/>
    <x v="11"/>
    <s v="-"/>
    <s v="Billing"/>
    <s v="Overcharge"/>
    <s v="CUST12675"/>
    <s v="Open"/>
    <s v="17-05-2022"/>
    <d v="1899-12-30T16:49:07"/>
    <s v="-"/>
    <s v="-"/>
    <s v="-"/>
    <s v="17-05-2022"/>
    <s v="17-05-2022"/>
    <s v="05"/>
    <s v="2022"/>
    <s v="16"/>
    <s v="-"/>
    <s v=""/>
  </r>
  <r>
    <s v="TKT170728"/>
    <x v="5"/>
    <s v="-"/>
    <s v="Technical"/>
    <s v="Hardware Issue"/>
    <s v="CUST24863"/>
    <s v="In Progress"/>
    <d v="2021-05-10T00:00:00"/>
    <d v="1899-12-30T08:00:00"/>
    <s v="-"/>
    <s v="-"/>
    <s v="-"/>
    <s v="May"/>
    <s v="10-05-2021"/>
    <s v="05"/>
    <s v="2021"/>
    <s v="08"/>
    <s v="-"/>
    <s v=""/>
  </r>
  <r>
    <s v="TKT684637"/>
    <x v="8"/>
    <s v="22-12-2020 05:21:50"/>
    <s v="Technical"/>
    <s v="Network Problem"/>
    <s v="CUST48165"/>
    <s v="Resolved"/>
    <s v="25-11-2020"/>
    <d v="1899-12-30T05:21:50"/>
    <s v="22-12-2020"/>
    <d v="1899-12-30T05:21:50"/>
    <s v="-"/>
    <s v="25-11-2020"/>
    <s v="25-11-2020"/>
    <s v="11"/>
    <s v="2020"/>
    <s v="05"/>
    <s v="22-12-2020"/>
    <s v="12"/>
  </r>
  <r>
    <s v="TKT629912"/>
    <x v="9"/>
    <s v="15-10-2024 17:50:56"/>
    <s v="Technical"/>
    <s v="Hardware Issue"/>
    <s v="CUST31279"/>
    <s v="Resolved"/>
    <d v="2024-01-10T00:00:00"/>
    <d v="1899-12-30T17:50:00"/>
    <s v="15-10-2024"/>
    <d v="1899-12-30T17:50:56"/>
    <s v="-"/>
    <s v="Jan"/>
    <s v="10-01-2024"/>
    <s v="01"/>
    <s v="2024"/>
    <s v="17"/>
    <s v="15-10-2024"/>
    <s v="10"/>
  </r>
  <r>
    <s v="TKT150965"/>
    <x v="2"/>
    <s v="-"/>
    <s v="Billing"/>
    <s v="Overcharge"/>
    <s v="CUST20769"/>
    <s v="Open"/>
    <s v="29-09-2023"/>
    <d v="1899-12-30T18:09:58"/>
    <s v="-"/>
    <s v="-"/>
    <s v="-"/>
    <s v="29-09-2023"/>
    <s v="29-09-2023"/>
    <s v="09"/>
    <s v="2023"/>
    <s v="18"/>
    <s v="-"/>
    <s v=""/>
  </r>
  <r>
    <s v="TKT199962"/>
    <x v="9"/>
    <s v="-"/>
    <s v="Technical"/>
    <s v="Hardware Issue"/>
    <s v="CUST14671"/>
    <s v="In Progress"/>
    <s v="24-01-2023"/>
    <d v="1899-12-30T09:06:11"/>
    <s v="-"/>
    <s v="-"/>
    <s v="-"/>
    <s v="24-01-2023"/>
    <s v="24-01-2023"/>
    <s v="01"/>
    <s v="2023"/>
    <s v="09"/>
    <s v="-"/>
    <s v=""/>
  </r>
  <r>
    <s v="TKT914172"/>
    <x v="9"/>
    <s v="-"/>
    <s v="Technical"/>
    <s v="Hardware Issue"/>
    <s v="CUST79845"/>
    <s v="Open"/>
    <s v="31-12-2024"/>
    <d v="1899-12-30T18:14:30"/>
    <s v="-"/>
    <s v="-"/>
    <s v="-"/>
    <s v="31-12-2024"/>
    <s v="31-12-2024"/>
    <s v="12"/>
    <s v="2024"/>
    <s v="18"/>
    <s v="-"/>
    <s v=""/>
  </r>
  <r>
    <s v="TKT242302"/>
    <x v="34"/>
    <s v="-"/>
    <s v="Technical"/>
    <s v="Hardware Issue"/>
    <s v="CUST11288"/>
    <s v="In Progress"/>
    <s v="26-08-2022"/>
    <d v="1899-12-30T21:52:15"/>
    <s v="-"/>
    <s v="-"/>
    <s v="-"/>
    <s v="26-08-2022"/>
    <s v="26-08-2022"/>
    <s v="08"/>
    <s v="2022"/>
    <s v="21"/>
    <s v="-"/>
    <s v=""/>
  </r>
  <r>
    <s v="TKT583431"/>
    <x v="28"/>
    <s v="18-02-2023 11:29:25"/>
    <s v="Billing"/>
    <s v="Payment Failure"/>
    <s v="CUST81910"/>
    <s v="Resolved"/>
    <d v="2023-04-02T00:00:00"/>
    <d v="1899-12-30T11:29:00"/>
    <s v="18-02-2023"/>
    <d v="1899-12-30T11:29:25"/>
    <s v="-"/>
    <s v="Apr"/>
    <s v="02-04-2023"/>
    <s v="04"/>
    <s v="2023"/>
    <s v="11"/>
    <s v="18-02-2023"/>
    <s v="02"/>
  </r>
  <r>
    <s v="TKT575709"/>
    <x v="10"/>
    <s v="-"/>
    <s v="Account"/>
    <s v="Password Reset"/>
    <s v="CUST86184"/>
    <s v="In Progress"/>
    <d v="2020-06-01T00:00:00"/>
    <d v="1899-12-30T00:42:00"/>
    <s v="-"/>
    <s v="-"/>
    <s v="-"/>
    <s v="Jun"/>
    <s v="01-06-2020"/>
    <s v="06"/>
    <s v="2020"/>
    <s v="00"/>
    <s v="-"/>
    <s v=""/>
  </r>
  <r>
    <s v="TKT736758"/>
    <x v="12"/>
    <s v="28-08-2023 23:09:21"/>
    <s v="Billing"/>
    <s v="Refund Request"/>
    <s v="CUST44780"/>
    <s v="Resolved"/>
    <s v="21-08-2023"/>
    <d v="1899-12-30T23:09:21"/>
    <s v="28-08-2023"/>
    <d v="1899-12-30T23:09:21"/>
    <s v="-"/>
    <s v="21-08-2023"/>
    <s v="21-08-2023"/>
    <s v="08"/>
    <s v="2023"/>
    <s v="23"/>
    <s v="28-08-2023"/>
    <s v="08"/>
  </r>
  <r>
    <s v="TKT640825"/>
    <x v="23"/>
    <s v="-"/>
    <s v="Service"/>
    <s v="Service Upgrade"/>
    <s v="CUST88388"/>
    <s v="In Progress"/>
    <d v="2021-09-03T00:00:00"/>
    <d v="1899-12-30T16:35:00"/>
    <s v="-"/>
    <s v="-"/>
    <s v="-"/>
    <s v="Sep"/>
    <s v="03-09-2021"/>
    <s v="09"/>
    <s v="2021"/>
    <s v="16"/>
    <s v="-"/>
    <s v=""/>
  </r>
  <r>
    <s v="TKT812521"/>
    <x v="19"/>
    <s v="16-08-2022 01:35:30"/>
    <s v="Billing"/>
    <s v="Payment Failure"/>
    <s v="CUST30604"/>
    <s v="Resolved"/>
    <s v="23-07-2022"/>
    <d v="1899-12-30T01:35:30"/>
    <s v="16-08-2022"/>
    <d v="1899-12-30T01:35:30"/>
    <s v="-"/>
    <s v="23-07-2022"/>
    <s v="23-07-2022"/>
    <s v="07"/>
    <s v="2022"/>
    <s v="01"/>
    <s v="16-08-2022"/>
    <s v="08"/>
  </r>
  <r>
    <s v="TKT132100"/>
    <x v="19"/>
    <s v="28-08-2023 06:12:55"/>
    <s v="Billing"/>
    <s v="Payment Failure"/>
    <s v="CUST83317"/>
    <s v="Resolved"/>
    <d v="2023-03-08T00:00:00"/>
    <d v="1899-12-30T06:12:00"/>
    <s v="28-08-2023"/>
    <d v="1899-12-30T06:12:55"/>
    <s v="-"/>
    <s v="Mar"/>
    <s v="08-03-2023"/>
    <s v="03"/>
    <s v="2023"/>
    <s v="06"/>
    <s v="28-08-2023"/>
    <s v="08"/>
  </r>
  <r>
    <s v="TKT823462"/>
    <x v="30"/>
    <s v="-"/>
    <s v="Billing"/>
    <s v="Overcharge"/>
    <s v="CUST65655"/>
    <s v="Open"/>
    <s v="14-02-2021"/>
    <d v="1899-12-30T07:33:33"/>
    <s v="-"/>
    <s v="-"/>
    <s v="-"/>
    <s v="14-02-2021"/>
    <s v="14-02-2021"/>
    <s v="02"/>
    <s v="2021"/>
    <s v="07"/>
    <s v="-"/>
    <s v=""/>
  </r>
  <r>
    <s v="TKT686007"/>
    <x v="5"/>
    <d v="2020-01-09T17:31:00"/>
    <s v="Technical"/>
    <s v="Hardware Issue"/>
    <s v="CUST21822"/>
    <s v="Resolved"/>
    <d v="2020-06-08T00:00:00"/>
    <d v="1899-12-30T17:31:00"/>
    <d v="2020-01-09T00:00:00"/>
    <d v="1899-12-30T17:31:00"/>
    <s v="-"/>
    <s v="Jun"/>
    <s v="08-06-2020"/>
    <s v="06"/>
    <s v="2020"/>
    <s v="17"/>
    <s v="09-01-2020"/>
    <s v="01"/>
  </r>
  <r>
    <s v="TKT325515"/>
    <x v="35"/>
    <s v="-"/>
    <s v="Service"/>
    <s v="Service Upgrade"/>
    <s v="CUST38227"/>
    <s v="Open"/>
    <s v="21-02-2023"/>
    <d v="1899-12-30T06:13:37"/>
    <s v="-"/>
    <s v="-"/>
    <s v="-"/>
    <s v="21-02-2023"/>
    <s v="21-02-2023"/>
    <s v="02"/>
    <s v="2023"/>
    <s v="06"/>
    <s v="-"/>
    <s v=""/>
  </r>
  <r>
    <s v="TKT956686"/>
    <x v="32"/>
    <s v="-"/>
    <s v="Technical"/>
    <s v="Software Bug"/>
    <s v="CUST15658"/>
    <s v="In Progress"/>
    <d v="2024-09-07T00:00:00"/>
    <d v="1899-12-30T17:27:00"/>
    <s v="-"/>
    <s v="-"/>
    <s v="-"/>
    <s v="Sep"/>
    <s v="07-09-2024"/>
    <s v="09"/>
    <s v="2024"/>
    <s v="17"/>
    <s v="-"/>
    <s v=""/>
  </r>
  <r>
    <s v="TKT404555"/>
    <x v="35"/>
    <s v="25-09-2024 16:45:30"/>
    <s v="Service"/>
    <s v="Service Upgrade"/>
    <s v="CUST55114"/>
    <s v="Resolved"/>
    <s v="29-08-2024"/>
    <d v="1899-12-30T16:45:30"/>
    <s v="25-09-2024"/>
    <d v="1899-12-30T16:45:30"/>
    <s v="-"/>
    <s v="29-08-2024"/>
    <s v="29-08-2024"/>
    <s v="08"/>
    <s v="2024"/>
    <s v="16"/>
    <s v="25-09-2024"/>
    <s v="09"/>
  </r>
  <r>
    <s v="TKT259464"/>
    <x v="0"/>
    <s v="14-04-2024 10:59:45"/>
    <s v="Service"/>
    <s v="Service Outage"/>
    <s v="CUST77178"/>
    <s v="Resolved"/>
    <s v="20-03-2024"/>
    <d v="1899-12-30T10:59:45"/>
    <s v="14-04-2024"/>
    <d v="1899-12-30T10:59:45"/>
    <s v="-"/>
    <s v="20-03-2024"/>
    <s v="20-03-2024"/>
    <s v="03"/>
    <s v="2024"/>
    <s v="10"/>
    <s v="14-04-2024"/>
    <s v="04"/>
  </r>
  <r>
    <s v="TKT533869"/>
    <x v="7"/>
    <s v="31-07-2024 09:55:00"/>
    <s v="Technical"/>
    <s v="Software Bug"/>
    <s v="CUST54763"/>
    <s v="Resolved"/>
    <s v="13-07-2024"/>
    <d v="1899-12-30T09:55:00"/>
    <s v="31-07-2024"/>
    <d v="1899-12-30T09:55:00"/>
    <s v="-"/>
    <s v="13-07-2024"/>
    <s v="13-07-2024"/>
    <s v="07"/>
    <s v="2024"/>
    <s v="09"/>
    <s v="31-07-2024"/>
    <s v="07"/>
  </r>
  <r>
    <s v="TKT386987"/>
    <x v="9"/>
    <s v="16-01-2022 06:25:42"/>
    <s v="Technical"/>
    <s v="Hardware Issue"/>
    <s v="CUST21415"/>
    <s v="Resolved"/>
    <s v="24-12-2021"/>
    <d v="1899-12-30T06:25:42"/>
    <s v="16-01-2022"/>
    <d v="1899-12-30T06:25:42"/>
    <s v="-"/>
    <s v="24-12-2021"/>
    <s v="24-12-2021"/>
    <s v="12"/>
    <s v="2021"/>
    <s v="06"/>
    <s v="16-01-2022"/>
    <s v="01"/>
  </r>
  <r>
    <s v="TKT708824"/>
    <x v="24"/>
    <s v="23-03-2023 12:45:57"/>
    <s v="Service"/>
    <s v="Service Outage"/>
    <s v="CUST70252"/>
    <s v="Resolved"/>
    <s v="28-02-2023"/>
    <d v="1899-12-30T12:45:57"/>
    <s v="23-03-2023"/>
    <d v="1899-12-30T12:45:57"/>
    <s v="-"/>
    <s v="28-02-2023"/>
    <s v="28-02-2023"/>
    <s v="02"/>
    <s v="2023"/>
    <s v="12"/>
    <s v="23-03-2023"/>
    <s v="03"/>
  </r>
  <r>
    <s v="TKT536212"/>
    <x v="1"/>
    <s v="-"/>
    <s v="Billing"/>
    <s v="Refund Request"/>
    <s v="CUST42000"/>
    <s v="Open"/>
    <d v="2022-09-05T00:00:00"/>
    <d v="1899-12-30T11:58:00"/>
    <s v="-"/>
    <s v="-"/>
    <s v="-"/>
    <s v="Sep"/>
    <s v="05-09-2022"/>
    <s v="09"/>
    <s v="2022"/>
    <s v="11"/>
    <s v="-"/>
    <s v=""/>
  </r>
  <r>
    <s v="TKT987936"/>
    <x v="17"/>
    <s v="-"/>
    <s v="Service"/>
    <s v="Slow Service"/>
    <s v="CUST80151"/>
    <s v="Open"/>
    <s v="22-04-2024"/>
    <d v="1899-12-30T11:37:10"/>
    <s v="-"/>
    <s v="-"/>
    <s v="-"/>
    <s v="22-04-2024"/>
    <s v="22-04-2024"/>
    <s v="04"/>
    <s v="2024"/>
    <s v="11"/>
    <s v="-"/>
    <s v=""/>
  </r>
  <r>
    <s v="TKT153635"/>
    <x v="9"/>
    <s v="-"/>
    <s v="Technical"/>
    <s v="Hardware Issue"/>
    <s v="CUST78331"/>
    <s v="Open"/>
    <d v="2020-09-12T00:00:00"/>
    <d v="1899-12-30T08:37:00"/>
    <s v="-"/>
    <s v="-"/>
    <s v="-"/>
    <s v="Sep"/>
    <s v="12-09-2020"/>
    <s v="09"/>
    <s v="2020"/>
    <s v="08"/>
    <s v="-"/>
    <s v=""/>
  </r>
  <r>
    <s v="TKT528752"/>
    <x v="12"/>
    <s v="-"/>
    <s v="Billing"/>
    <s v="Refund Request"/>
    <s v="CUST71898"/>
    <s v="Open"/>
    <s v="19-09-2020"/>
    <d v="1899-12-30T08:43:28"/>
    <s v="-"/>
    <s v="-"/>
    <s v="-"/>
    <s v="19-09-2020"/>
    <s v="19-09-2020"/>
    <s v="09"/>
    <s v="2020"/>
    <s v="08"/>
    <s v="-"/>
    <s v=""/>
  </r>
  <r>
    <s v="TKT953321"/>
    <x v="6"/>
    <d v="2023-07-12T20:35:00"/>
    <s v="Service"/>
    <s v="Service Outage"/>
    <s v="CUST51386"/>
    <s v="Resolved"/>
    <d v="2023-05-12T00:00:00"/>
    <d v="1899-12-30T20:35:00"/>
    <d v="2023-07-12T00:00:00"/>
    <d v="1899-12-30T20:35:00"/>
    <s v="-"/>
    <s v="May"/>
    <s v="12-05-2023"/>
    <s v="05"/>
    <s v="2023"/>
    <s v="20"/>
    <s v="12-07-2023"/>
    <s v="07"/>
  </r>
  <r>
    <s v="TKT438987"/>
    <x v="2"/>
    <s v="19-11-2023 22:36:37"/>
    <s v="Billing"/>
    <s v="Overcharge"/>
    <s v="CUST48547"/>
    <s v="Resolved"/>
    <s v="29-10-2023"/>
    <d v="1899-12-30T22:36:37"/>
    <s v="19-11-2023"/>
    <d v="1899-12-30T22:36:37"/>
    <s v="-"/>
    <s v="29-10-2023"/>
    <s v="29-10-2023"/>
    <s v="10"/>
    <s v="2023"/>
    <s v="22"/>
    <s v="19-11-2023"/>
    <s v="11"/>
  </r>
  <r>
    <s v="TKT769523"/>
    <x v="33"/>
    <s v="25-01-2024 22:11:21"/>
    <s v="Technical"/>
    <s v="Network Problem"/>
    <s v="CUST94155"/>
    <s v="Resolved"/>
    <d v="2024-11-01T00:00:00"/>
    <d v="1899-12-30T22:11:00"/>
    <s v="25-01-2024"/>
    <d v="1899-12-30T22:11:21"/>
    <s v="-"/>
    <s v="Nov"/>
    <s v="01-11-2024"/>
    <s v="11"/>
    <s v="2024"/>
    <s v="22"/>
    <s v="25-01-2024"/>
    <s v="01"/>
  </r>
  <r>
    <s v="TKT535492"/>
    <x v="24"/>
    <d v="2020-02-02T07:25:00"/>
    <s v="Service"/>
    <s v="Service Outage"/>
    <s v="CUST92256"/>
    <s v="Resolved"/>
    <d v="2020-05-01T00:00:00"/>
    <d v="1899-12-30T07:25:00"/>
    <d v="2020-02-02T00:00:00"/>
    <d v="1899-12-30T07:25:00"/>
    <s v="-"/>
    <s v="May"/>
    <s v="01-05-2020"/>
    <s v="05"/>
    <s v="2020"/>
    <s v="07"/>
    <s v="02-02-2020"/>
    <s v="02"/>
  </r>
  <r>
    <s v="TKT732465"/>
    <x v="25"/>
    <s v="-"/>
    <s v="Service"/>
    <s v="Slow Service"/>
    <s v="CUST70977"/>
    <s v="In Progress"/>
    <s v="17-09-2022"/>
    <d v="1899-12-30T14:24:34"/>
    <s v="-"/>
    <s v="-"/>
    <s v="-"/>
    <s v="17-09-2022"/>
    <s v="17-09-2022"/>
    <s v="09"/>
    <s v="2022"/>
    <s v="14"/>
    <s v="-"/>
    <s v=""/>
  </r>
  <r>
    <s v="TKT817591"/>
    <x v="22"/>
    <s v="-"/>
    <s v="Account"/>
    <s v="Login Issue"/>
    <s v="CUST74427"/>
    <s v="Open"/>
    <d v="2020-05-10T00:00:00"/>
    <d v="1899-12-30T13:20:00"/>
    <s v="-"/>
    <s v="-"/>
    <s v="-"/>
    <s v="May"/>
    <s v="10-05-2020"/>
    <s v="05"/>
    <s v="2020"/>
    <s v="13"/>
    <s v="-"/>
    <s v=""/>
  </r>
  <r>
    <s v="TKT455407"/>
    <x v="25"/>
    <s v="-"/>
    <s v="Service"/>
    <s v="Slow Service"/>
    <s v="CUST87972"/>
    <s v="Open"/>
    <s v="17-10-2023"/>
    <d v="1899-12-30T05:07:34"/>
    <s v="-"/>
    <s v="-"/>
    <s v="-"/>
    <s v="17-10-2023"/>
    <s v="17-10-2023"/>
    <s v="10"/>
    <s v="2023"/>
    <s v="05"/>
    <s v="-"/>
    <s v=""/>
  </r>
  <r>
    <s v="TKT115774"/>
    <x v="25"/>
    <s v="13-08-2023 22:32:19"/>
    <s v="Service"/>
    <s v="Slow Service"/>
    <s v="CUST96361"/>
    <s v="Resolved"/>
    <s v="27-07-2023"/>
    <d v="1899-12-30T22:32:19"/>
    <s v="13-08-2023"/>
    <d v="1899-12-30T22:32:19"/>
    <s v="-"/>
    <s v="27-07-2023"/>
    <s v="27-07-2023"/>
    <s v="07"/>
    <s v="2023"/>
    <s v="22"/>
    <s v="13-08-2023"/>
    <s v="08"/>
  </r>
  <r>
    <s v="TKT851218"/>
    <x v="11"/>
    <s v="-"/>
    <s v="Billing"/>
    <s v="Overcharge"/>
    <s v="CUST65935"/>
    <s v="Open"/>
    <s v="13-01-2024"/>
    <d v="1899-12-30T03:17:37"/>
    <s v="-"/>
    <s v="-"/>
    <s v="-"/>
    <s v="13-01-2024"/>
    <s v="13-01-2024"/>
    <s v="01"/>
    <s v="2024"/>
    <s v="03"/>
    <s v="-"/>
    <s v=""/>
  </r>
  <r>
    <s v="TKT332636"/>
    <x v="9"/>
    <s v="-"/>
    <s v="Technical"/>
    <s v="Hardware Issue"/>
    <s v="CUST74746"/>
    <s v="Open"/>
    <s v="18-09-2021"/>
    <d v="1899-12-30T23:24:25"/>
    <s v="-"/>
    <s v="-"/>
    <s v="-"/>
    <s v="18-09-2021"/>
    <s v="18-09-2021"/>
    <s v="09"/>
    <s v="2021"/>
    <s v="23"/>
    <s v="-"/>
    <s v=""/>
  </r>
  <r>
    <s v="TKT561557"/>
    <x v="21"/>
    <s v="28-11-2023 20:55:06"/>
    <s v="Technical"/>
    <s v="Network Problem"/>
    <s v="CUST71640"/>
    <s v="Resolved"/>
    <s v="27-11-2023"/>
    <d v="1899-12-30T20:55:06"/>
    <s v="28-11-2023"/>
    <d v="1899-12-30T20:55:06"/>
    <s v="-"/>
    <s v="27-11-2023"/>
    <s v="27-11-2023"/>
    <s v="11"/>
    <s v="2023"/>
    <s v="20"/>
    <s v="28-11-2023"/>
    <s v="11"/>
  </r>
  <r>
    <s v="TKT800710"/>
    <x v="30"/>
    <s v="-"/>
    <s v="Billing"/>
    <s v="Overcharge"/>
    <s v="CUST69451"/>
    <s v="In Progress"/>
    <d v="2021-08-12T00:00:00"/>
    <d v="1899-12-30T21:49:00"/>
    <s v="-"/>
    <s v="-"/>
    <s v="-"/>
    <s v="Aug"/>
    <s v="12-08-2021"/>
    <s v="08"/>
    <s v="2021"/>
    <s v="21"/>
    <s v="-"/>
    <s v=""/>
  </r>
  <r>
    <s v="TKT227378"/>
    <x v="32"/>
    <s v="-"/>
    <s v="Technical"/>
    <s v="Software Bug"/>
    <s v="CUST27170"/>
    <s v="Open"/>
    <s v="16-07-2021"/>
    <d v="1899-12-30T13:40:34"/>
    <s v="-"/>
    <s v="-"/>
    <s v="-"/>
    <s v="16-07-2021"/>
    <s v="16-07-2021"/>
    <s v="07"/>
    <s v="2021"/>
    <s v="13"/>
    <s v="-"/>
    <s v=""/>
  </r>
  <r>
    <s v="TKT755070"/>
    <x v="26"/>
    <s v="-"/>
    <s v="Technical"/>
    <s v="Software Bug"/>
    <s v="CUST19615"/>
    <s v="Open"/>
    <s v="19-07-2022"/>
    <d v="1899-12-30T13:49:00"/>
    <s v="-"/>
    <s v="-"/>
    <s v="-"/>
    <s v="19-07-2022"/>
    <s v="19-07-2022"/>
    <s v="07"/>
    <s v="2022"/>
    <s v="13"/>
    <s v="-"/>
    <s v=""/>
  </r>
  <r>
    <s v="TKT947554"/>
    <x v="1"/>
    <s v="-"/>
    <s v="Billing"/>
    <s v="Refund Request"/>
    <s v="CUST52654"/>
    <s v="In Progress"/>
    <s v="22-10-2020"/>
    <d v="1899-12-30T14:02:39"/>
    <s v="-"/>
    <s v="-"/>
    <s v="-"/>
    <s v="22-10-2020"/>
    <s v="22-10-2020"/>
    <s v="10"/>
    <s v="2020"/>
    <s v="14"/>
    <s v="-"/>
    <s v=""/>
  </r>
  <r>
    <s v="TKT529089"/>
    <x v="18"/>
    <d v="2024-03-06T16:03:00"/>
    <s v="Account"/>
    <s v="Password Reset"/>
    <s v="CUST14345"/>
    <s v="Resolved"/>
    <s v="21-05-2024"/>
    <d v="1899-12-30T16:03:38"/>
    <d v="2024-03-06T00:00:00"/>
    <d v="1899-12-30T16:03:00"/>
    <s v="-"/>
    <s v="21-05-2024"/>
    <s v="21-05-2024"/>
    <s v="05"/>
    <s v="2024"/>
    <s v="16"/>
    <s v="06-03-2024"/>
    <s v="03"/>
  </r>
  <r>
    <s v="TKT175609"/>
    <x v="3"/>
    <s v="28-02-2022 16:16:49"/>
    <s v="Account"/>
    <s v="Account Suspension"/>
    <s v="CUST78858"/>
    <s v="Resolved"/>
    <d v="2022-04-02T00:00:00"/>
    <d v="1899-12-30T16:16:00"/>
    <s v="28-02-2022"/>
    <d v="1899-12-30T16:16:49"/>
    <s v="-"/>
    <s v="Apr"/>
    <s v="02-04-2022"/>
    <s v="04"/>
    <s v="2022"/>
    <s v="16"/>
    <s v="28-02-2022"/>
    <s v="02"/>
  </r>
  <r>
    <s v="TKT118081"/>
    <x v="18"/>
    <s v="15-10-2024 19:26:07"/>
    <s v="Account"/>
    <s v="Password Reset"/>
    <s v="CUST64818"/>
    <s v="Resolved"/>
    <d v="2024-08-10T00:00:00"/>
    <d v="1899-12-30T19:26:00"/>
    <s v="15-10-2024"/>
    <d v="1899-12-30T19:26:07"/>
    <s v="-"/>
    <s v="Aug"/>
    <s v="10-08-2024"/>
    <s v="08"/>
    <s v="2024"/>
    <s v="19"/>
    <s v="15-10-2024"/>
    <s v="10"/>
  </r>
  <r>
    <s v="TKT214638"/>
    <x v="21"/>
    <s v="-"/>
    <s v="Technical"/>
    <s v="Network Problem"/>
    <s v="CUST58558"/>
    <s v="In Progress"/>
    <d v="2021-01-12T00:00:00"/>
    <d v="1899-12-30T01:48:00"/>
    <s v="-"/>
    <s v="-"/>
    <s v="-"/>
    <s v="Jan"/>
    <s v="12-01-2021"/>
    <s v="01"/>
    <s v="2021"/>
    <s v="01"/>
    <s v="-"/>
    <s v=""/>
  </r>
  <r>
    <s v="TKT253983"/>
    <x v="0"/>
    <d v="2021-04-08T09:48:00"/>
    <s v="Service"/>
    <s v="Service Outage"/>
    <s v="CUST77446"/>
    <s v="Resolved"/>
    <s v="24-07-2021"/>
    <d v="1899-12-30T09:48:24"/>
    <d v="2021-04-08T00:00:00"/>
    <d v="1899-12-30T09:48:00"/>
    <s v="-"/>
    <s v="24-07-2021"/>
    <s v="24-07-2021"/>
    <s v="07"/>
    <s v="2021"/>
    <s v="09"/>
    <s v="08-04-2021"/>
    <s v="04"/>
  </r>
  <r>
    <s v="TKT865593"/>
    <x v="2"/>
    <s v="-"/>
    <s v="Billing"/>
    <s v="Overcharge"/>
    <s v="CUST80419"/>
    <s v="In Progress"/>
    <s v="17-08-2020"/>
    <d v="1899-12-30T21:52:43"/>
    <s v="-"/>
    <s v="-"/>
    <s v="-"/>
    <s v="17-08-2020"/>
    <s v="17-08-2020"/>
    <s v="08"/>
    <s v="2020"/>
    <s v="21"/>
    <s v="-"/>
    <s v=""/>
  </r>
  <r>
    <s v="TKT859923"/>
    <x v="0"/>
    <s v="-"/>
    <s v="Service"/>
    <s v="Service Outage"/>
    <s v="CUST83502"/>
    <s v="Open"/>
    <s v="20-07-2022"/>
    <d v="1899-12-30T07:10:10"/>
    <s v="-"/>
    <s v="-"/>
    <s v="-"/>
    <s v="20-07-2022"/>
    <s v="20-07-2022"/>
    <s v="07"/>
    <s v="2022"/>
    <s v="07"/>
    <s v="-"/>
    <s v=""/>
  </r>
  <r>
    <s v="TKT391023"/>
    <x v="27"/>
    <s v="-"/>
    <s v="Account"/>
    <s v="Login Issue"/>
    <s v="CUST49921"/>
    <s v="In Progress"/>
    <s v="14-04-2022"/>
    <d v="1899-12-30T22:14:57"/>
    <s v="-"/>
    <s v="-"/>
    <s v="-"/>
    <s v="14-04-2022"/>
    <s v="14-04-2022"/>
    <s v="04"/>
    <s v="2022"/>
    <s v="22"/>
    <s v="-"/>
    <s v=""/>
  </r>
  <r>
    <s v="TKT144291"/>
    <x v="4"/>
    <s v="20-07-2024 18:50:54"/>
    <s v="Account"/>
    <s v="Password Reset"/>
    <s v="CUST44518"/>
    <s v="Resolved"/>
    <d v="2024-10-07T00:00:00"/>
    <d v="1899-12-30T18:50:00"/>
    <s v="20-07-2024"/>
    <d v="1899-12-30T18:50:54"/>
    <s v="-"/>
    <s v="Oct"/>
    <s v="07-10-2024"/>
    <s v="10"/>
    <s v="2024"/>
    <s v="18"/>
    <s v="20-07-2024"/>
    <s v="07"/>
  </r>
  <r>
    <s v="TKT244700"/>
    <x v="10"/>
    <s v="-"/>
    <s v="Account"/>
    <s v="Password Reset"/>
    <s v="CUST77705"/>
    <s v="Open"/>
    <s v="16-04-2023"/>
    <d v="1899-12-30T16:11:20"/>
    <s v="-"/>
    <s v="-"/>
    <s v="-"/>
    <s v="16-04-2023"/>
    <s v="16-04-2023"/>
    <s v="04"/>
    <s v="2023"/>
    <s v="16"/>
    <s v="-"/>
    <s v=""/>
  </r>
  <r>
    <s v="TKT863029"/>
    <x v="7"/>
    <s v="-"/>
    <s v="Technical"/>
    <s v="Software Bug"/>
    <s v="CUST62114"/>
    <s v="In Progress"/>
    <s v="15-11-2024"/>
    <d v="1899-12-30T08:19:42"/>
    <s v="-"/>
    <s v="-"/>
    <s v="-"/>
    <s v="15-11-2024"/>
    <s v="15-11-2024"/>
    <s v="11"/>
    <s v="2024"/>
    <s v="08"/>
    <s v="-"/>
    <s v=""/>
  </r>
  <r>
    <s v="TKT941517"/>
    <x v="29"/>
    <s v="23-01-2024 16:59:59"/>
    <s v="Service"/>
    <s v="Service Upgrade"/>
    <s v="CUST25251"/>
    <s v="Resolved"/>
    <s v="22-01-2024"/>
    <d v="1899-12-30T16:59:59"/>
    <s v="23-01-2024"/>
    <d v="1899-12-30T16:59:59"/>
    <s v="-"/>
    <s v="22-01-2024"/>
    <s v="22-01-2024"/>
    <s v="01"/>
    <s v="2024"/>
    <s v="16"/>
    <s v="23-01-2024"/>
    <s v="01"/>
  </r>
  <r>
    <s v="TKT541757"/>
    <x v="17"/>
    <s v="15-11-2023 18:50:40"/>
    <s v="Service"/>
    <s v="Slow Service"/>
    <s v="CUST62056"/>
    <s v="Resolved"/>
    <s v="13-11-2023"/>
    <d v="1899-12-30T18:50:40"/>
    <s v="15-11-2023"/>
    <d v="1899-12-30T18:50:40"/>
    <s v="-"/>
    <s v="13-11-2023"/>
    <s v="13-11-2023"/>
    <s v="11"/>
    <s v="2023"/>
    <s v="18"/>
    <s v="15-11-2023"/>
    <s v="11"/>
  </r>
  <r>
    <s v="TKT947176"/>
    <x v="15"/>
    <s v="22-10-2024 12:51:59"/>
    <s v="Account"/>
    <s v="Account Suspension"/>
    <s v="CUST27404"/>
    <s v="Resolved"/>
    <s v="14-10-2024"/>
    <d v="1899-12-30T12:51:59"/>
    <s v="22-10-2024"/>
    <d v="1899-12-30T12:51:59"/>
    <s v="-"/>
    <s v="14-10-2024"/>
    <s v="14-10-2024"/>
    <s v="10"/>
    <s v="2024"/>
    <s v="12"/>
    <s v="22-10-2024"/>
    <s v="10"/>
  </r>
  <r>
    <s v="TKT949772"/>
    <x v="35"/>
    <s v="-"/>
    <s v="Service"/>
    <s v="Service Upgrade"/>
    <s v="CUST68193"/>
    <s v="Open"/>
    <s v="13-06-2021"/>
    <d v="1899-12-30T02:56:15"/>
    <s v="-"/>
    <s v="-"/>
    <s v="-"/>
    <s v="13-06-2021"/>
    <s v="13-06-2021"/>
    <s v="06"/>
    <s v="2021"/>
    <s v="02"/>
    <s v="-"/>
    <s v=""/>
  </r>
  <r>
    <s v="TKT613029"/>
    <x v="23"/>
    <s v="-"/>
    <s v="Service"/>
    <s v="Service Upgrade"/>
    <s v="CUST48777"/>
    <s v="In Progress"/>
    <d v="2024-02-08T00:00:00"/>
    <d v="1899-12-30T02:15:00"/>
    <s v="-"/>
    <s v="-"/>
    <s v="-"/>
    <s v="Feb"/>
    <s v="08-02-2024"/>
    <s v="02"/>
    <s v="2024"/>
    <s v="02"/>
    <s v="-"/>
    <s v=""/>
  </r>
  <r>
    <s v="TKT622911"/>
    <x v="34"/>
    <s v="15-11-2021 05:39:04"/>
    <s v="Technical"/>
    <s v="Hardware Issue"/>
    <s v="CUST81101"/>
    <s v="Resolved"/>
    <s v="29-10-2021"/>
    <d v="1899-12-30T05:39:04"/>
    <s v="15-11-2021"/>
    <d v="1899-12-30T05:39:04"/>
    <s v="-"/>
    <s v="29-10-2021"/>
    <s v="29-10-2021"/>
    <s v="10"/>
    <s v="2021"/>
    <s v="05"/>
    <s v="15-11-2021"/>
    <s v="11"/>
  </r>
  <r>
    <s v="TKT724905"/>
    <x v="29"/>
    <s v="-"/>
    <s v="Service"/>
    <s v="Service Upgrade"/>
    <s v="CUST94500"/>
    <s v="Open"/>
    <s v="23-06-2022"/>
    <d v="1899-12-30T20:29:43"/>
    <s v="-"/>
    <s v="-"/>
    <s v="-"/>
    <s v="23-06-2022"/>
    <s v="23-06-2022"/>
    <s v="06"/>
    <s v="2022"/>
    <s v="20"/>
    <s v="-"/>
    <s v=""/>
  </r>
  <r>
    <s v="TKT994428"/>
    <x v="23"/>
    <s v="-"/>
    <s v="Service"/>
    <s v="Service Upgrade"/>
    <s v="CUST15487"/>
    <s v="Open"/>
    <d v="2022-06-10T00:00:00"/>
    <d v="1899-12-30T02:42:00"/>
    <s v="-"/>
    <s v="-"/>
    <s v="-"/>
    <s v="Jun"/>
    <s v="10-06-2022"/>
    <s v="06"/>
    <s v="2022"/>
    <s v="02"/>
    <s v="-"/>
    <s v=""/>
  </r>
  <r>
    <s v="TKT849312"/>
    <x v="1"/>
    <s v="-"/>
    <s v="Billing"/>
    <s v="Refund Request"/>
    <s v="CUST64915"/>
    <s v="Open"/>
    <s v="17-11-2021"/>
    <d v="1899-12-30T13:39:47"/>
    <s v="-"/>
    <s v="-"/>
    <s v="-"/>
    <s v="17-11-2021"/>
    <s v="17-11-2021"/>
    <s v="11"/>
    <s v="2021"/>
    <s v="13"/>
    <s v="-"/>
    <s v=""/>
  </r>
  <r>
    <s v="TKT660638"/>
    <x v="6"/>
    <s v="-"/>
    <s v="Service"/>
    <s v="Service Outage"/>
    <s v="CUST49643"/>
    <s v="In Progress"/>
    <d v="2023-06-06T00:00:00"/>
    <d v="1899-12-30T09:42:00"/>
    <s v="-"/>
    <s v="-"/>
    <s v="-"/>
    <s v="Jun"/>
    <s v="06-06-2023"/>
    <s v="06"/>
    <s v="2023"/>
    <s v="09"/>
    <s v="-"/>
    <s v=""/>
  </r>
  <r>
    <s v="TKT253220"/>
    <x v="12"/>
    <s v="-"/>
    <s v="Billing"/>
    <s v="Refund Request"/>
    <s v="CUST68451"/>
    <s v="Open"/>
    <s v="19-08-2021"/>
    <d v="1899-12-30T13:43:49"/>
    <s v="-"/>
    <s v="-"/>
    <s v="-"/>
    <s v="19-08-2021"/>
    <s v="19-08-2021"/>
    <s v="08"/>
    <s v="2021"/>
    <s v="13"/>
    <s v="-"/>
    <s v=""/>
  </r>
  <r>
    <s v="TKT794319"/>
    <x v="30"/>
    <s v="-"/>
    <s v="Billing"/>
    <s v="Overcharge"/>
    <s v="CUST46490"/>
    <s v="In Progress"/>
    <s v="24-11-2020"/>
    <d v="1899-12-30T21:46:55"/>
    <s v="-"/>
    <s v="-"/>
    <s v="-"/>
    <s v="24-11-2020"/>
    <s v="24-11-2020"/>
    <s v="11"/>
    <s v="2020"/>
    <s v="21"/>
    <s v="-"/>
    <s v=""/>
  </r>
  <r>
    <s v="TKT773329"/>
    <x v="3"/>
    <s v="-"/>
    <s v="Account"/>
    <s v="Account Suspension"/>
    <s v="CUST55422"/>
    <s v="In Progress"/>
    <d v="2023-12-07T00:00:00"/>
    <d v="1899-12-30T19:58:00"/>
    <s v="-"/>
    <s v="-"/>
    <s v="-"/>
    <s v="Dec"/>
    <s v="07-12-2023"/>
    <s v="12"/>
    <s v="2023"/>
    <s v="19"/>
    <s v="-"/>
    <s v=""/>
  </r>
  <r>
    <s v="TKT371910"/>
    <x v="8"/>
    <s v="24-11-2022 12:50:52"/>
    <s v="Technical"/>
    <s v="Network Problem"/>
    <s v="CUST35130"/>
    <s v="Resolved"/>
    <s v="20-11-2022"/>
    <d v="1899-12-30T12:50:52"/>
    <s v="24-11-2022"/>
    <d v="1899-12-30T12:50:52"/>
    <s v="-"/>
    <s v="20-11-2022"/>
    <s v="20-11-2022"/>
    <s v="11"/>
    <s v="2022"/>
    <s v="12"/>
    <s v="24-11-2022"/>
    <s v="11"/>
  </r>
  <r>
    <s v="TKT949852"/>
    <x v="29"/>
    <s v="-"/>
    <s v="Service"/>
    <s v="Service Upgrade"/>
    <s v="CUST33895"/>
    <s v="Open"/>
    <d v="2023-10-09T00:00:00"/>
    <d v="1899-12-30T01:53:00"/>
    <s v="-"/>
    <s v="-"/>
    <s v="-"/>
    <s v="Oct"/>
    <s v="09-10-2023"/>
    <s v="10"/>
    <s v="2023"/>
    <s v="01"/>
    <s v="-"/>
    <s v=""/>
  </r>
  <r>
    <s v="TKT390758"/>
    <x v="33"/>
    <d v="2022-02-08T14:29:00"/>
    <s v="Technical"/>
    <s v="Network Problem"/>
    <s v="CUST10392"/>
    <s v="Resolved"/>
    <s v="15-07-2022"/>
    <d v="1899-12-30T14:29:05"/>
    <d v="2022-02-08T00:00:00"/>
    <d v="1899-12-30T14:29:00"/>
    <s v="-"/>
    <s v="15-07-2022"/>
    <s v="15-07-2022"/>
    <s v="07"/>
    <s v="2022"/>
    <s v="14"/>
    <s v="08-02-2022"/>
    <s v="02"/>
  </r>
  <r>
    <s v="TKT253595"/>
    <x v="23"/>
    <s v="-"/>
    <s v="Service"/>
    <s v="Service Upgrade"/>
    <s v="CUST20172"/>
    <s v="In Progress"/>
    <d v="2020-02-05T00:00:00"/>
    <d v="1899-12-30T08:28:00"/>
    <s v="-"/>
    <s v="-"/>
    <s v="-"/>
    <s v="Feb"/>
    <s v="05-02-2020"/>
    <s v="02"/>
    <s v="2020"/>
    <s v="08"/>
    <s v="-"/>
    <s v=""/>
  </r>
  <r>
    <s v="TKT167967"/>
    <x v="16"/>
    <s v="29-09-2022 03:18:13"/>
    <s v="Account"/>
    <s v="Login Issue"/>
    <s v="CUST62079"/>
    <s v="Resolved"/>
    <s v="31-08-2022"/>
    <d v="1899-12-30T03:18:13"/>
    <s v="29-09-2022"/>
    <d v="1899-12-30T03:18:13"/>
    <s v="-"/>
    <s v="31-08-2022"/>
    <s v="31-08-2022"/>
    <s v="08"/>
    <s v="2022"/>
    <s v="03"/>
    <s v="29-09-2022"/>
    <s v="09"/>
  </r>
  <r>
    <s v="TKT353138"/>
    <x v="19"/>
    <s v="-"/>
    <s v="Billing"/>
    <s v="Payment Failure"/>
    <s v="CUST48684"/>
    <s v="Open"/>
    <d v="2023-08-09T00:00:00"/>
    <d v="1899-12-30T21:20:00"/>
    <s v="-"/>
    <s v="-"/>
    <s v="-"/>
    <s v="Aug"/>
    <s v="09-08-2023"/>
    <s v="08"/>
    <s v="2023"/>
    <s v="21"/>
    <s v="-"/>
    <s v=""/>
  </r>
  <r>
    <s v="TKT367894"/>
    <x v="24"/>
    <s v="-"/>
    <s v="Service"/>
    <s v="Service Outage"/>
    <s v="CUST89559"/>
    <s v="In Progress"/>
    <s v="21-12-2023"/>
    <d v="1899-12-30T20:00:58"/>
    <s v="-"/>
    <s v="-"/>
    <s v="-"/>
    <s v="21-12-2023"/>
    <s v="21-12-2023"/>
    <s v="12"/>
    <s v="2023"/>
    <s v="20"/>
    <s v="-"/>
    <s v=""/>
  </r>
  <r>
    <s v="TKT539867"/>
    <x v="31"/>
    <d v="2024-04-10T21:31:00"/>
    <s v="Billing"/>
    <s v="Refund Request"/>
    <s v="CUST22807"/>
    <s v="Resolved"/>
    <d v="2024-11-09T00:00:00"/>
    <d v="1899-12-30T21:31:00"/>
    <d v="2024-04-10T00:00:00"/>
    <d v="1899-12-30T21:31:00"/>
    <s v="-"/>
    <s v="Nov"/>
    <s v="09-11-2024"/>
    <s v="11"/>
    <s v="2024"/>
    <s v="21"/>
    <s v="10-04-2024"/>
    <s v="04"/>
  </r>
  <r>
    <s v="TKT391256"/>
    <x v="35"/>
    <s v="-"/>
    <s v="Service"/>
    <s v="Service Upgrade"/>
    <s v="CUST35926"/>
    <s v="In Progress"/>
    <d v="2023-08-04T00:00:00"/>
    <d v="1899-12-30T13:53:00"/>
    <s v="-"/>
    <s v="-"/>
    <s v="-"/>
    <s v="Aug"/>
    <s v="04-08-2023"/>
    <s v="08"/>
    <s v="2023"/>
    <s v="13"/>
    <s v="-"/>
    <s v=""/>
  </r>
  <r>
    <s v="TKT274954"/>
    <x v="5"/>
    <d v="2022-12-11T18:33:00"/>
    <s v="Technical"/>
    <s v="Hardware Issue"/>
    <s v="CUST88093"/>
    <s v="Resolved"/>
    <s v="26-10-2022"/>
    <d v="1899-12-30T18:33:30"/>
    <d v="2022-12-11T00:00:00"/>
    <d v="1899-12-30T18:33:00"/>
    <s v="-"/>
    <s v="26-10-2022"/>
    <s v="26-10-2022"/>
    <s v="10"/>
    <s v="2022"/>
    <s v="18"/>
    <s v="11-12-2022"/>
    <s v="12"/>
  </r>
  <r>
    <s v="TKT514547"/>
    <x v="31"/>
    <d v="2020-03-09T23:53:00"/>
    <s v="Billing"/>
    <s v="Refund Request"/>
    <s v="CUST19791"/>
    <s v="Resolved"/>
    <s v="27-08-2020"/>
    <d v="1899-12-30T23:53:29"/>
    <d v="2020-03-09T00:00:00"/>
    <d v="1899-12-30T23:53:00"/>
    <s v="-"/>
    <s v="27-08-2020"/>
    <s v="27-08-2020"/>
    <s v="08"/>
    <s v="2020"/>
    <s v="23"/>
    <s v="09-03-2020"/>
    <s v="03"/>
  </r>
  <r>
    <s v="TKT374014"/>
    <x v="28"/>
    <s v="-"/>
    <s v="Billing"/>
    <s v="Payment Failure"/>
    <s v="CUST93696"/>
    <s v="In Progress"/>
    <s v="25-07-2021"/>
    <d v="1899-12-30T07:23:29"/>
    <s v="-"/>
    <s v="-"/>
    <s v="-"/>
    <s v="25-07-2021"/>
    <s v="25-07-2021"/>
    <s v="07"/>
    <s v="2021"/>
    <s v="07"/>
    <s v="-"/>
    <s v=""/>
  </r>
  <r>
    <s v="TKT823464"/>
    <x v="18"/>
    <s v="-"/>
    <s v="Account"/>
    <s v="Password Reset"/>
    <s v="CUST40723"/>
    <s v="Open"/>
    <s v="16-09-2024"/>
    <d v="1899-12-30T08:40:34"/>
    <s v="-"/>
    <s v="-"/>
    <s v="-"/>
    <s v="16-09-2024"/>
    <s v="16-09-2024"/>
    <s v="09"/>
    <s v="2024"/>
    <s v="08"/>
    <s v="-"/>
    <s v=""/>
  </r>
  <r>
    <s v="TKT145228"/>
    <x v="12"/>
    <s v="-"/>
    <s v="Billing"/>
    <s v="Refund Request"/>
    <s v="CUST18997"/>
    <s v="In Progress"/>
    <s v="23-07-2023"/>
    <d v="1899-12-30T18:37:37"/>
    <s v="-"/>
    <s v="-"/>
    <s v="-"/>
    <s v="23-07-2023"/>
    <s v="23-07-2023"/>
    <s v="07"/>
    <s v="2023"/>
    <s v="18"/>
    <s v="-"/>
    <s v=""/>
  </r>
  <r>
    <s v="TKT802283"/>
    <x v="21"/>
    <s v="-"/>
    <s v="Technical"/>
    <s v="Network Problem"/>
    <s v="CUST26453"/>
    <s v="Open"/>
    <d v="2021-08-09T00:00:00"/>
    <d v="1899-12-30T04:36:00"/>
    <s v="-"/>
    <s v="-"/>
    <s v="-"/>
    <s v="Aug"/>
    <s v="09-08-2021"/>
    <s v="08"/>
    <s v="2021"/>
    <s v="04"/>
    <s v="-"/>
    <s v=""/>
  </r>
  <r>
    <s v="TKT804421"/>
    <x v="7"/>
    <s v="-"/>
    <s v="Technical"/>
    <s v="Software Bug"/>
    <s v="CUST74987"/>
    <s v="Open"/>
    <d v="2022-11-10T00:00:00"/>
    <d v="1899-12-30T10:45:00"/>
    <s v="-"/>
    <s v="-"/>
    <s v="-"/>
    <s v="Nov"/>
    <s v="10-11-2022"/>
    <s v="11"/>
    <s v="2022"/>
    <s v="10"/>
    <s v="-"/>
    <s v=""/>
  </r>
  <r>
    <s v="TKT166246"/>
    <x v="17"/>
    <s v="-"/>
    <s v="Service"/>
    <s v="Slow Service"/>
    <s v="CUST40899"/>
    <s v="In Progress"/>
    <d v="2023-09-03T00:00:00"/>
    <d v="1899-12-30T16:07:00"/>
    <s v="-"/>
    <s v="-"/>
    <s v="-"/>
    <s v="Sep"/>
    <s v="03-09-2023"/>
    <s v="09"/>
    <s v="2023"/>
    <s v="16"/>
    <s v="-"/>
    <s v=""/>
  </r>
  <r>
    <s v="TKT277037"/>
    <x v="23"/>
    <s v="-"/>
    <s v="Service"/>
    <s v="Service Upgrade"/>
    <s v="CUST50844"/>
    <s v="In Progress"/>
    <s v="23-10-2022"/>
    <d v="1899-12-30T23:47:37"/>
    <s v="-"/>
    <s v="-"/>
    <s v="-"/>
    <s v="23-10-2022"/>
    <s v="23-10-2022"/>
    <s v="10"/>
    <s v="2022"/>
    <s v="23"/>
    <s v="-"/>
    <s v=""/>
  </r>
  <r>
    <s v="TKT760149"/>
    <x v="33"/>
    <s v="26-05-2020 13:12:52"/>
    <s v="Technical"/>
    <s v="Network Problem"/>
    <s v="CUST15420"/>
    <s v="Resolved"/>
    <s v="18-05-2020"/>
    <d v="1899-12-30T13:12:52"/>
    <s v="26-05-2020"/>
    <d v="1899-12-30T13:12:52"/>
    <s v="-"/>
    <s v="18-05-2020"/>
    <s v="18-05-2020"/>
    <s v="05"/>
    <s v="2020"/>
    <s v="13"/>
    <s v="26-05-2020"/>
    <s v="05"/>
  </r>
  <r>
    <s v="TKT934721"/>
    <x v="23"/>
    <s v="-"/>
    <s v="Service"/>
    <s v="Service Upgrade"/>
    <s v="CUST79237"/>
    <s v="Open"/>
    <s v="28-11-2024"/>
    <d v="1899-12-30T08:01:28"/>
    <s v="-"/>
    <s v="-"/>
    <s v="-"/>
    <s v="28-11-2024"/>
    <s v="28-11-2024"/>
    <s v="11"/>
    <s v="2024"/>
    <s v="08"/>
    <s v="-"/>
    <s v=""/>
  </r>
  <r>
    <s v="TKT937392"/>
    <x v="23"/>
    <s v="-"/>
    <s v="Service"/>
    <s v="Service Upgrade"/>
    <s v="CUST18367"/>
    <s v="Open"/>
    <d v="2023-08-05T00:00:00"/>
    <d v="1899-12-30T01:15:00"/>
    <s v="-"/>
    <s v="-"/>
    <s v="-"/>
    <s v="Aug"/>
    <s v="05-08-2023"/>
    <s v="08"/>
    <s v="2023"/>
    <s v="01"/>
    <s v="-"/>
    <s v=""/>
  </r>
  <r>
    <s v="TKT316341"/>
    <x v="29"/>
    <s v="19-02-2021 16:35:41"/>
    <s v="Service"/>
    <s v="Service Upgrade"/>
    <s v="CUST26604"/>
    <s v="Resolved"/>
    <s v="27-01-2021"/>
    <d v="1899-12-30T16:35:41"/>
    <s v="19-02-2021"/>
    <d v="1899-12-30T16:35:41"/>
    <s v="-"/>
    <s v="27-01-2021"/>
    <s v="27-01-2021"/>
    <s v="01"/>
    <s v="2021"/>
    <s v="16"/>
    <s v="19-02-2021"/>
    <s v="02"/>
  </r>
  <r>
    <s v="TKT273420"/>
    <x v="31"/>
    <d v="2022-07-05T18:09:00"/>
    <s v="Billing"/>
    <s v="Refund Request"/>
    <s v="CUST38057"/>
    <s v="Resolved"/>
    <s v="27-04-2022"/>
    <d v="1899-12-30T18:09:03"/>
    <d v="2022-07-05T00:00:00"/>
    <d v="1899-12-30T18:09:00"/>
    <s v="-"/>
    <s v="27-04-2022"/>
    <s v="27-04-2022"/>
    <s v="04"/>
    <s v="2022"/>
    <s v="18"/>
    <s v="05-07-2022"/>
    <s v="07"/>
  </r>
  <r>
    <s v="TKT327723"/>
    <x v="23"/>
    <s v="-"/>
    <s v="Service"/>
    <s v="Service Upgrade"/>
    <s v="CUST17452"/>
    <s v="Open"/>
    <d v="2024-08-09T00:00:00"/>
    <d v="1899-12-30T19:28:00"/>
    <s v="-"/>
    <s v="-"/>
    <s v="-"/>
    <s v="Aug"/>
    <s v="09-08-2024"/>
    <s v="08"/>
    <s v="2024"/>
    <s v="19"/>
    <s v="-"/>
    <s v=""/>
  </r>
  <r>
    <s v="TKT305550"/>
    <x v="6"/>
    <d v="2021-05-02T01:12:00"/>
    <s v="Service"/>
    <s v="Service Outage"/>
    <s v="CUST99741"/>
    <s v="Resolved"/>
    <s v="18-01-2021"/>
    <d v="1899-12-30T01:12:33"/>
    <d v="2021-05-02T00:00:00"/>
    <d v="1899-12-30T01:12:00"/>
    <s v="-"/>
    <s v="18-01-2021"/>
    <s v="18-01-2021"/>
    <s v="01"/>
    <s v="2021"/>
    <s v="01"/>
    <s v="02-05-2021"/>
    <s v="05"/>
  </r>
  <r>
    <s v="TKT855024"/>
    <x v="7"/>
    <s v="-"/>
    <s v="Technical"/>
    <s v="Software Bug"/>
    <s v="CUST86673"/>
    <s v="Open"/>
    <s v="19-08-2021"/>
    <d v="1899-12-30T17:34:40"/>
    <s v="-"/>
    <s v="-"/>
    <s v="-"/>
    <s v="19-08-2021"/>
    <s v="19-08-2021"/>
    <s v="08"/>
    <s v="2021"/>
    <s v="17"/>
    <s v="-"/>
    <s v=""/>
  </r>
  <r>
    <s v="TKT215816"/>
    <x v="26"/>
    <s v="-"/>
    <s v="Technical"/>
    <s v="Software Bug"/>
    <s v="CUST90116"/>
    <s v="In Progress"/>
    <s v="26-04-2024"/>
    <d v="1899-12-30T15:46:31"/>
    <s v="-"/>
    <s v="-"/>
    <s v="-"/>
    <s v="26-04-2024"/>
    <s v="26-04-2024"/>
    <s v="04"/>
    <s v="2024"/>
    <s v="15"/>
    <s v="-"/>
    <s v=""/>
  </r>
  <r>
    <s v="TKT337259"/>
    <x v="7"/>
    <s v="-"/>
    <s v="Technical"/>
    <s v="Software Bug"/>
    <s v="CUST80889"/>
    <s v="In Progress"/>
    <d v="2024-06-04T00:00:00"/>
    <d v="1899-12-30T07:34:00"/>
    <s v="-"/>
    <s v="-"/>
    <s v="-"/>
    <s v="Jun"/>
    <s v="04-06-2024"/>
    <s v="06"/>
    <s v="2024"/>
    <s v="07"/>
    <s v="-"/>
    <s v=""/>
  </r>
  <r>
    <s v="TKT522426"/>
    <x v="11"/>
    <d v="2021-01-03T21:42:00"/>
    <s v="Billing"/>
    <s v="Overcharge"/>
    <s v="CUST53492"/>
    <s v="Resolved"/>
    <s v="17-02-2021"/>
    <d v="1899-12-30T21:42:11"/>
    <d v="2021-01-03T00:00:00"/>
    <d v="1899-12-30T21:42:00"/>
    <s v="-"/>
    <s v="17-02-2021"/>
    <s v="17-02-2021"/>
    <s v="02"/>
    <s v="2021"/>
    <s v="21"/>
    <s v="03-01-2021"/>
    <s v="01"/>
  </r>
  <r>
    <s v="TKT728881"/>
    <x v="23"/>
    <s v="-"/>
    <s v="Service"/>
    <s v="Service Upgrade"/>
    <s v="CUST45691"/>
    <s v="In Progress"/>
    <d v="2023-07-08T00:00:00"/>
    <d v="1899-12-30T04:31:00"/>
    <s v="-"/>
    <s v="-"/>
    <s v="-"/>
    <s v="Jul"/>
    <s v="08-07-2023"/>
    <s v="07"/>
    <s v="2023"/>
    <s v="04"/>
    <s v="-"/>
    <s v=""/>
  </r>
  <r>
    <s v="TKT133026"/>
    <x v="17"/>
    <s v="-"/>
    <s v="Service"/>
    <s v="Slow Service"/>
    <s v="CUST59448"/>
    <s v="In Progress"/>
    <s v="24-10-2022"/>
    <d v="1899-12-30T21:34:26"/>
    <s v="-"/>
    <s v="-"/>
    <s v="-"/>
    <s v="24-10-2022"/>
    <s v="24-10-2022"/>
    <s v="10"/>
    <s v="2022"/>
    <s v="21"/>
    <s v="-"/>
    <s v=""/>
  </r>
  <r>
    <s v="TKT615396"/>
    <x v="25"/>
    <s v="-"/>
    <s v="Service"/>
    <s v="Slow Service"/>
    <s v="CUST66353"/>
    <s v="Open"/>
    <s v="24-05-2021"/>
    <d v="1899-12-30T20:21:29"/>
    <s v="-"/>
    <s v="-"/>
    <s v="-"/>
    <s v="24-05-2021"/>
    <s v="24-05-2021"/>
    <s v="05"/>
    <s v="2021"/>
    <s v="20"/>
    <s v="-"/>
    <s v=""/>
  </r>
  <r>
    <s v="TKT272219"/>
    <x v="14"/>
    <s v="-"/>
    <s v="Service"/>
    <s v="Slow Service"/>
    <s v="CUST15244"/>
    <s v="Open"/>
    <s v="29-07-2020"/>
    <d v="1899-12-30T00:00:26"/>
    <s v="-"/>
    <s v="-"/>
    <s v="-"/>
    <s v="29-07-2020"/>
    <s v="29-07-2020"/>
    <s v="07"/>
    <s v="2020"/>
    <s v="00"/>
    <s v="-"/>
    <s v=""/>
  </r>
  <r>
    <s v="TKT862544"/>
    <x v="12"/>
    <s v="-"/>
    <s v="Billing"/>
    <s v="Refund Request"/>
    <s v="CUST72812"/>
    <s v="In Progress"/>
    <s v="24-10-2020"/>
    <d v="1899-12-30T05:58:55"/>
    <s v="-"/>
    <s v="-"/>
    <s v="-"/>
    <s v="24-10-2020"/>
    <s v="24-10-2020"/>
    <s v="10"/>
    <s v="2020"/>
    <s v="05"/>
    <s v="-"/>
    <s v=""/>
  </r>
  <r>
    <s v="TKT684681"/>
    <x v="4"/>
    <s v="-"/>
    <s v="Account"/>
    <s v="Password Reset"/>
    <s v="CUST38718"/>
    <s v="Open"/>
    <s v="20-09-2021"/>
    <d v="1899-12-30T07:38:45"/>
    <s v="-"/>
    <s v="-"/>
    <s v="-"/>
    <s v="20-09-2021"/>
    <s v="20-09-2021"/>
    <s v="09"/>
    <s v="2021"/>
    <s v="07"/>
    <s v="-"/>
    <s v=""/>
  </r>
  <r>
    <s v="TKT983893"/>
    <x v="28"/>
    <s v="-"/>
    <s v="Billing"/>
    <s v="Payment Failure"/>
    <s v="CUST34640"/>
    <s v="In Progress"/>
    <s v="25-03-2021"/>
    <d v="1899-12-30T06:30:31"/>
    <s v="-"/>
    <s v="-"/>
    <s v="-"/>
    <s v="25-03-2021"/>
    <s v="25-03-2021"/>
    <s v="03"/>
    <s v="2021"/>
    <s v="06"/>
    <s v="-"/>
    <s v=""/>
  </r>
  <r>
    <s v="TKT894964"/>
    <x v="11"/>
    <s v="-"/>
    <s v="Billing"/>
    <s v="Overcharge"/>
    <s v="CUST46106"/>
    <s v="Open"/>
    <d v="2024-08-05T00:00:00"/>
    <d v="1899-12-30T10:07:00"/>
    <s v="-"/>
    <s v="-"/>
    <s v="-"/>
    <s v="Aug"/>
    <s v="05-08-2024"/>
    <s v="08"/>
    <s v="2024"/>
    <s v="10"/>
    <s v="-"/>
    <s v=""/>
  </r>
  <r>
    <s v="TKT751708"/>
    <x v="29"/>
    <s v="-"/>
    <s v="Service"/>
    <s v="Service Upgrade"/>
    <s v="CUST92663"/>
    <s v="In Progress"/>
    <d v="2020-04-02T00:00:00"/>
    <d v="1899-12-30T06:45:00"/>
    <s v="-"/>
    <s v="-"/>
    <s v="-"/>
    <s v="Apr"/>
    <s v="02-04-2020"/>
    <s v="04"/>
    <s v="2020"/>
    <s v="06"/>
    <s v="-"/>
    <s v=""/>
  </r>
  <r>
    <s v="TKT484543"/>
    <x v="9"/>
    <d v="2022-02-01T03:04:00"/>
    <s v="Technical"/>
    <s v="Hardware Issue"/>
    <s v="CUST13741"/>
    <s v="Resolved"/>
    <s v="15-12-2021"/>
    <d v="1899-12-30T03:04:33"/>
    <d v="2022-02-01T00:00:00"/>
    <d v="1899-12-30T03:04:00"/>
    <s v="-"/>
    <s v="15-12-2021"/>
    <s v="15-12-2021"/>
    <s v="12"/>
    <s v="2021"/>
    <s v="03"/>
    <s v="01-02-2022"/>
    <s v="02"/>
  </r>
  <r>
    <s v="TKT836620"/>
    <x v="24"/>
    <s v="14-04-2020 09:17:01"/>
    <s v="Service"/>
    <s v="Service Outage"/>
    <s v="CUST91950"/>
    <s v="Resolved"/>
    <s v="26-03-2020"/>
    <d v="1899-12-30T09:17:01"/>
    <s v="14-04-2020"/>
    <d v="1899-12-30T09:17:01"/>
    <s v="-"/>
    <s v="26-03-2020"/>
    <s v="26-03-2020"/>
    <s v="03"/>
    <s v="2020"/>
    <s v="09"/>
    <s v="14-04-2020"/>
    <s v="04"/>
  </r>
  <r>
    <s v="TKT748517"/>
    <x v="16"/>
    <d v="2022-08-01T17:02:00"/>
    <s v="Account"/>
    <s v="Login Issue"/>
    <s v="CUST69240"/>
    <s v="Resolved"/>
    <s v="21-12-2021"/>
    <d v="1899-12-30T17:02:19"/>
    <d v="2022-08-01T00:00:00"/>
    <d v="1899-12-30T17:02:00"/>
    <s v="-"/>
    <s v="21-12-2021"/>
    <s v="21-12-2021"/>
    <s v="12"/>
    <s v="2021"/>
    <s v="17"/>
    <s v="01-08-2022"/>
    <s v="08"/>
  </r>
  <r>
    <s v="TKT621035"/>
    <x v="33"/>
    <s v="-"/>
    <s v="Technical"/>
    <s v="Network Problem"/>
    <s v="CUST25219"/>
    <s v="In Progress"/>
    <s v="23-10-2020"/>
    <d v="1899-12-30T13:37:05"/>
    <s v="-"/>
    <s v="-"/>
    <s v="-"/>
    <s v="23-10-2020"/>
    <s v="23-10-2020"/>
    <s v="10"/>
    <s v="2020"/>
    <s v="13"/>
    <s v="-"/>
    <s v=""/>
  </r>
  <r>
    <s v="TKT518558"/>
    <x v="19"/>
    <s v="-"/>
    <s v="Billing"/>
    <s v="Payment Failure"/>
    <s v="CUST73353"/>
    <s v="Open"/>
    <d v="2020-02-12T00:00:00"/>
    <d v="1899-12-30T06:20:00"/>
    <s v="-"/>
    <s v="-"/>
    <s v="-"/>
    <s v="Feb"/>
    <s v="12-02-2020"/>
    <s v="02"/>
    <s v="2020"/>
    <s v="06"/>
    <s v="-"/>
    <s v=""/>
  </r>
  <r>
    <s v="TKT896923"/>
    <x v="16"/>
    <s v="-"/>
    <s v="Account"/>
    <s v="Login Issue"/>
    <s v="CUST23613"/>
    <s v="Open"/>
    <s v="24-02-2020"/>
    <d v="1899-12-30T16:31:52"/>
    <s v="-"/>
    <s v="-"/>
    <s v="-"/>
    <s v="24-02-2020"/>
    <s v="24-02-2020"/>
    <s v="02"/>
    <s v="2020"/>
    <s v="16"/>
    <s v="-"/>
    <s v=""/>
  </r>
  <r>
    <s v="TKT563248"/>
    <x v="32"/>
    <s v="-"/>
    <s v="Technical"/>
    <s v="Software Bug"/>
    <s v="CUST77334"/>
    <s v="In Progress"/>
    <s v="13-03-2023"/>
    <d v="1899-12-30T12:44:49"/>
    <s v="-"/>
    <s v="-"/>
    <s v="-"/>
    <s v="13-03-2023"/>
    <s v="13-03-2023"/>
    <s v="03"/>
    <s v="2023"/>
    <s v="12"/>
    <s v="-"/>
    <s v=""/>
  </r>
  <r>
    <s v="TKT567225"/>
    <x v="0"/>
    <s v="-"/>
    <s v="Service"/>
    <s v="Service Outage"/>
    <s v="CUST69942"/>
    <s v="Open"/>
    <s v="25-03-2020"/>
    <d v="1899-12-30T15:19:51"/>
    <s v="-"/>
    <s v="-"/>
    <s v="-"/>
    <s v="25-03-2020"/>
    <s v="25-03-2020"/>
    <s v="03"/>
    <s v="2020"/>
    <s v="15"/>
    <s v="-"/>
    <s v=""/>
  </r>
  <r>
    <s v="TKT748231"/>
    <x v="15"/>
    <s v="-"/>
    <s v="Account"/>
    <s v="Account Suspension"/>
    <s v="CUST80931"/>
    <s v="In Progress"/>
    <d v="2021-09-09T00:00:00"/>
    <d v="1899-12-30T04:30:00"/>
    <s v="-"/>
    <s v="-"/>
    <s v="-"/>
    <s v="Sep"/>
    <s v="09-09-2021"/>
    <s v="09"/>
    <s v="2021"/>
    <s v="04"/>
    <s v="-"/>
    <s v=""/>
  </r>
  <r>
    <s v="TKT292086"/>
    <x v="14"/>
    <s v="18-04-2021 00:51:57"/>
    <s v="Service"/>
    <s v="Slow Service"/>
    <s v="CUST74787"/>
    <s v="Resolved"/>
    <s v="13-04-2021"/>
    <d v="1899-12-30T00:51:57"/>
    <s v="18-04-2021"/>
    <d v="1899-12-30T00:51:57"/>
    <s v="-"/>
    <s v="13-04-2021"/>
    <s v="13-04-2021"/>
    <s v="04"/>
    <s v="2021"/>
    <s v="00"/>
    <s v="18-04-2021"/>
    <s v="04"/>
  </r>
  <r>
    <s v="TKT147610"/>
    <x v="20"/>
    <s v="-"/>
    <s v="Billing"/>
    <s v="Payment Failure"/>
    <s v="CUST82959"/>
    <s v="In Progress"/>
    <s v="28-03-2022"/>
    <d v="1899-12-30T07:29:24"/>
    <s v="-"/>
    <s v="-"/>
    <s v="-"/>
    <s v="28-03-2022"/>
    <s v="28-03-2022"/>
    <s v="03"/>
    <s v="2022"/>
    <s v="07"/>
    <s v="-"/>
    <s v=""/>
  </r>
  <r>
    <s v="TKT754887"/>
    <x v="25"/>
    <s v="13-04-2022 10:09:39"/>
    <s v="Service"/>
    <s v="Slow Service"/>
    <s v="CUST89077"/>
    <s v="Resolved"/>
    <s v="25-03-2022"/>
    <d v="1899-12-30T10:09:39"/>
    <s v="13-04-2022"/>
    <d v="1899-12-30T10:09:39"/>
    <s v="-"/>
    <s v="25-03-2022"/>
    <s v="25-03-2022"/>
    <s v="03"/>
    <s v="2022"/>
    <s v="10"/>
    <s v="13-04-2022"/>
    <s v="04"/>
  </r>
  <r>
    <s v="TKT612110"/>
    <x v="31"/>
    <s v="18-04-2021 01:20:10"/>
    <s v="Billing"/>
    <s v="Refund Request"/>
    <s v="CUST31276"/>
    <s v="Resolved"/>
    <s v="26-03-2021"/>
    <d v="1899-12-30T01:20:10"/>
    <s v="18-04-2021"/>
    <d v="1899-12-30T01:20:10"/>
    <s v="-"/>
    <s v="26-03-2021"/>
    <s v="26-03-2021"/>
    <s v="03"/>
    <s v="2021"/>
    <s v="01"/>
    <s v="18-04-2021"/>
    <s v="04"/>
  </r>
  <r>
    <s v="TKT172630"/>
    <x v="7"/>
    <s v="-"/>
    <s v="Technical"/>
    <s v="Software Bug"/>
    <s v="CUST93415"/>
    <s v="In Progress"/>
    <s v="27-03-2020"/>
    <d v="1899-12-30T15:27:07"/>
    <s v="-"/>
    <s v="-"/>
    <s v="-"/>
    <s v="27-03-2020"/>
    <s v="27-03-2020"/>
    <s v="03"/>
    <s v="2020"/>
    <s v="15"/>
    <s v="-"/>
    <s v=""/>
  </r>
  <r>
    <s v="TKT244147"/>
    <x v="21"/>
    <s v="-"/>
    <s v="Technical"/>
    <s v="Network Problem"/>
    <s v="CUST26450"/>
    <s v="Open"/>
    <s v="15-07-2021"/>
    <d v="1899-12-30T03:31:59"/>
    <s v="-"/>
    <s v="-"/>
    <s v="-"/>
    <s v="15-07-2021"/>
    <s v="15-07-2021"/>
    <s v="07"/>
    <s v="2021"/>
    <s v="03"/>
    <s v="-"/>
    <s v=""/>
  </r>
  <r>
    <s v="TKT274999"/>
    <x v="31"/>
    <s v="-"/>
    <s v="Billing"/>
    <s v="Refund Request"/>
    <s v="CUST48642"/>
    <s v="In Progress"/>
    <s v="15-10-2020"/>
    <d v="1899-12-30T08:18:06"/>
    <s v="-"/>
    <s v="-"/>
    <s v="-"/>
    <s v="15-10-2020"/>
    <s v="15-10-2020"/>
    <s v="10"/>
    <s v="2020"/>
    <s v="08"/>
    <s v="-"/>
    <s v=""/>
  </r>
  <r>
    <s v="TKT958246"/>
    <x v="23"/>
    <s v="-"/>
    <s v="Service"/>
    <s v="Service Upgrade"/>
    <s v="CUST65387"/>
    <s v="Open"/>
    <s v="21-10-2020"/>
    <d v="1899-12-30T15:36:11"/>
    <s v="-"/>
    <s v="-"/>
    <s v="-"/>
    <s v="21-10-2020"/>
    <s v="21-10-2020"/>
    <s v="10"/>
    <s v="2020"/>
    <s v="15"/>
    <s v="-"/>
    <s v=""/>
  </r>
  <r>
    <s v="TKT100761"/>
    <x v="27"/>
    <s v="-"/>
    <s v="Account"/>
    <s v="Login Issue"/>
    <s v="CUST73227"/>
    <s v="In Progress"/>
    <d v="2020-04-01T00:00:00"/>
    <d v="1899-12-30T23:04:00"/>
    <s v="-"/>
    <s v="-"/>
    <s v="-"/>
    <s v="Apr"/>
    <s v="01-04-2020"/>
    <s v="04"/>
    <s v="2020"/>
    <s v="23"/>
    <s v="-"/>
    <s v=""/>
  </r>
  <r>
    <s v="TKT698104"/>
    <x v="6"/>
    <s v="-"/>
    <s v="Service"/>
    <s v="Service Outage"/>
    <s v="CUST42057"/>
    <s v="Open"/>
    <d v="2022-06-10T00:00:00"/>
    <d v="1899-12-30T05:50:00"/>
    <s v="-"/>
    <s v="-"/>
    <s v="-"/>
    <s v="Jun"/>
    <s v="10-06-2022"/>
    <s v="06"/>
    <s v="2022"/>
    <s v="05"/>
    <s v="-"/>
    <s v=""/>
  </r>
  <r>
    <s v="TKT373597"/>
    <x v="21"/>
    <s v="-"/>
    <s v="Technical"/>
    <s v="Network Problem"/>
    <s v="CUST78763"/>
    <s v="In Progress"/>
    <s v="27-08-2024"/>
    <d v="1899-12-30T09:45:36"/>
    <s v="-"/>
    <s v="-"/>
    <s v="-"/>
    <s v="27-08-2024"/>
    <s v="27-08-2024"/>
    <s v="08"/>
    <s v="2024"/>
    <s v="09"/>
    <s v="-"/>
    <s v=""/>
  </r>
  <r>
    <s v="TKT405426"/>
    <x v="9"/>
    <s v="13-02-2023 23:05:02"/>
    <s v="Technical"/>
    <s v="Hardware Issue"/>
    <s v="CUST99375"/>
    <s v="Resolved"/>
    <d v="2023-05-02T00:00:00"/>
    <d v="1899-12-30T23:05:00"/>
    <s v="13-02-2023"/>
    <d v="1899-12-30T23:05:02"/>
    <s v="-"/>
    <s v="May"/>
    <s v="02-05-2023"/>
    <s v="05"/>
    <s v="2023"/>
    <s v="23"/>
    <s v="13-02-2023"/>
    <s v="02"/>
  </r>
  <r>
    <s v="TKT823118"/>
    <x v="1"/>
    <s v="-"/>
    <s v="Billing"/>
    <s v="Refund Request"/>
    <s v="CUST21019"/>
    <s v="Open"/>
    <d v="2020-11-01T00:00:00"/>
    <d v="1899-12-30T12:45:00"/>
    <s v="-"/>
    <s v="-"/>
    <s v="-"/>
    <s v="Nov"/>
    <s v="01-11-2020"/>
    <s v="11"/>
    <s v="2020"/>
    <s v="12"/>
    <s v="-"/>
    <s v=""/>
  </r>
  <r>
    <s v="TKT247177"/>
    <x v="1"/>
    <s v="-"/>
    <s v="Billing"/>
    <s v="Refund Request"/>
    <s v="CUST96455"/>
    <s v="Open"/>
    <s v="16-12-2023"/>
    <d v="1899-12-30T17:07:22"/>
    <s v="-"/>
    <s v="-"/>
    <s v="-"/>
    <s v="16-12-2023"/>
    <s v="16-12-2023"/>
    <s v="12"/>
    <s v="2023"/>
    <s v="17"/>
    <s v="-"/>
    <s v=""/>
  </r>
  <r>
    <s v="TKT331558"/>
    <x v="8"/>
    <s v="-"/>
    <s v="Technical"/>
    <s v="Network Problem"/>
    <s v="CUST35839"/>
    <s v="In Progress"/>
    <s v="25-05-2020"/>
    <d v="1899-12-30T14:36:14"/>
    <s v="-"/>
    <s v="-"/>
    <s v="-"/>
    <s v="25-05-2020"/>
    <s v="25-05-2020"/>
    <s v="05"/>
    <s v="2020"/>
    <s v="14"/>
    <s v="-"/>
    <s v=""/>
  </r>
  <r>
    <s v="TKT555201"/>
    <x v="17"/>
    <d v="2023-03-02T14:24:00"/>
    <s v="Service"/>
    <s v="Slow Service"/>
    <s v="CUST17603"/>
    <s v="Resolved"/>
    <s v="30-01-2023"/>
    <d v="1899-12-30T14:24:50"/>
    <d v="2023-03-02T00:00:00"/>
    <d v="1899-12-30T14:24:00"/>
    <s v="-"/>
    <s v="30-01-2023"/>
    <s v="30-01-2023"/>
    <s v="01"/>
    <s v="2023"/>
    <s v="14"/>
    <s v="02-03-2023"/>
    <s v="03"/>
  </r>
  <r>
    <s v="TKT473550"/>
    <x v="14"/>
    <s v="-"/>
    <s v="Service"/>
    <s v="Slow Service"/>
    <s v="CUST37292"/>
    <s v="Open"/>
    <s v="18-10-2021"/>
    <d v="1899-12-30T03:39:03"/>
    <s v="-"/>
    <s v="-"/>
    <s v="-"/>
    <s v="18-10-2021"/>
    <s v="18-10-2021"/>
    <s v="10"/>
    <s v="2021"/>
    <s v="03"/>
    <s v="-"/>
    <s v=""/>
  </r>
  <r>
    <s v="TKT236483"/>
    <x v="35"/>
    <s v="-"/>
    <s v="Service"/>
    <s v="Service Upgrade"/>
    <s v="CUST30619"/>
    <s v="In Progress"/>
    <s v="28-04-2022"/>
    <d v="1899-12-30T10:06:15"/>
    <s v="-"/>
    <s v="-"/>
    <s v="-"/>
    <s v="28-04-2022"/>
    <s v="28-04-2022"/>
    <s v="04"/>
    <s v="2022"/>
    <s v="10"/>
    <s v="-"/>
    <s v=""/>
  </r>
  <r>
    <s v="TKT215902"/>
    <x v="29"/>
    <s v="21-08-2023 22:46:22"/>
    <s v="Service"/>
    <s v="Service Upgrade"/>
    <s v="CUST55747"/>
    <s v="Resolved"/>
    <s v="29-07-2023"/>
    <d v="1899-12-30T22:46:22"/>
    <s v="21-08-2023"/>
    <d v="1899-12-30T22:46:22"/>
    <s v="-"/>
    <s v="29-07-2023"/>
    <s v="29-07-2023"/>
    <s v="07"/>
    <s v="2023"/>
    <s v="22"/>
    <s v="21-08-2023"/>
    <s v="08"/>
  </r>
  <r>
    <s v="TKT543959"/>
    <x v="17"/>
    <s v="-"/>
    <s v="Service"/>
    <s v="Slow Service"/>
    <s v="CUST38426"/>
    <s v="Open"/>
    <d v="2020-12-09T00:00:00"/>
    <d v="1899-12-30T05:04:00"/>
    <s v="-"/>
    <s v="-"/>
    <s v="-"/>
    <s v="Dec"/>
    <s v="09-12-2020"/>
    <s v="12"/>
    <s v="2020"/>
    <s v="05"/>
    <s v="-"/>
    <s v=""/>
  </r>
  <r>
    <s v="TKT547469"/>
    <x v="15"/>
    <s v="23-01-2021 00:20:06"/>
    <s v="Account"/>
    <s v="Account Suspension"/>
    <s v="CUST15821"/>
    <s v="Resolved"/>
    <d v="2021-11-01T00:00:00"/>
    <d v="1899-12-30T00:20:00"/>
    <s v="23-01-2021"/>
    <d v="1899-12-30T00:20:06"/>
    <s v="-"/>
    <s v="Nov"/>
    <s v="01-11-2021"/>
    <s v="11"/>
    <s v="2021"/>
    <s v="00"/>
    <s v="23-01-2021"/>
    <s v="01"/>
  </r>
  <r>
    <s v="TKT413136"/>
    <x v="8"/>
    <d v="2021-04-03T08:10:00"/>
    <s v="Technical"/>
    <s v="Network Problem"/>
    <s v="CUST59313"/>
    <s v="Resolved"/>
    <d v="2021-12-02T00:00:00"/>
    <d v="1899-12-30T08:10:00"/>
    <d v="2021-04-03T00:00:00"/>
    <d v="1899-12-30T08:10:00"/>
    <s v="-"/>
    <s v="Dec"/>
    <s v="02-12-2021"/>
    <s v="12"/>
    <s v="2021"/>
    <s v="08"/>
    <s v="03-04-2021"/>
    <s v="04"/>
  </r>
  <r>
    <s v="TKT111076"/>
    <x v="30"/>
    <s v="20-07-2023 20:07:54"/>
    <s v="Billing"/>
    <s v="Overcharge"/>
    <s v="CUST94117"/>
    <s v="Resolved"/>
    <d v="2023-04-07T00:00:00"/>
    <d v="1899-12-30T20:07:00"/>
    <s v="20-07-2023"/>
    <d v="1899-12-30T20:07:54"/>
    <s v="-"/>
    <s v="Apr"/>
    <s v="07-04-2023"/>
    <s v="04"/>
    <s v="2023"/>
    <s v="20"/>
    <s v="20-07-2023"/>
    <s v="07"/>
  </r>
  <r>
    <s v="TKT708771"/>
    <x v="28"/>
    <s v="-"/>
    <s v="Billing"/>
    <s v="Payment Failure"/>
    <s v="CUST63188"/>
    <s v="In Progress"/>
    <d v="2023-02-07T00:00:00"/>
    <d v="1899-12-30T11:09:00"/>
    <s v="-"/>
    <s v="-"/>
    <s v="-"/>
    <s v="Feb"/>
    <s v="07-02-2023"/>
    <s v="02"/>
    <s v="2023"/>
    <s v="11"/>
    <s v="-"/>
    <s v=""/>
  </r>
  <r>
    <s v="TKT580935"/>
    <x v="23"/>
    <s v="-"/>
    <s v="Service"/>
    <s v="Service Upgrade"/>
    <s v="CUST58087"/>
    <s v="Open"/>
    <s v="24-12-2021"/>
    <d v="1899-12-30T00:48:57"/>
    <s v="-"/>
    <s v="-"/>
    <s v="-"/>
    <s v="24-12-2021"/>
    <s v="24-12-2021"/>
    <s v="12"/>
    <s v="2021"/>
    <s v="00"/>
    <s v="-"/>
    <s v=""/>
  </r>
  <r>
    <s v="TKT854999"/>
    <x v="23"/>
    <s v="-"/>
    <s v="Service"/>
    <s v="Service Upgrade"/>
    <s v="CUST55985"/>
    <s v="Open"/>
    <s v="26-12-2022"/>
    <d v="1899-12-30T19:22:00"/>
    <s v="-"/>
    <s v="-"/>
    <s v="-"/>
    <s v="26-12-2022"/>
    <s v="26-12-2022"/>
    <s v="12"/>
    <s v="2022"/>
    <s v="19"/>
    <s v="-"/>
    <s v=""/>
  </r>
  <r>
    <s v="TKT112307"/>
    <x v="27"/>
    <s v="-"/>
    <s v="Account"/>
    <s v="Login Issue"/>
    <s v="CUST97667"/>
    <s v="Open"/>
    <s v="15-01-2022"/>
    <d v="1899-12-30T19:31:36"/>
    <s v="-"/>
    <s v="-"/>
    <s v="-"/>
    <s v="15-01-2022"/>
    <s v="15-01-2022"/>
    <s v="01"/>
    <s v="2022"/>
    <s v="19"/>
    <s v="-"/>
    <s v=""/>
  </r>
  <r>
    <s v="TKT903042"/>
    <x v="32"/>
    <s v="-"/>
    <s v="Technical"/>
    <s v="Software Bug"/>
    <s v="CUST83167"/>
    <s v="In Progress"/>
    <s v="19-12-2021"/>
    <d v="1899-12-30T06:15:54"/>
    <s v="-"/>
    <s v="-"/>
    <s v="-"/>
    <s v="19-12-2021"/>
    <s v="19-12-2021"/>
    <s v="12"/>
    <s v="2021"/>
    <s v="06"/>
    <s v="-"/>
    <s v=""/>
  </r>
  <r>
    <s v="TKT217549"/>
    <x v="0"/>
    <s v="-"/>
    <s v="Service"/>
    <s v="Service Outage"/>
    <s v="CUST21168"/>
    <s v="In Progress"/>
    <d v="2020-05-12T00:00:00"/>
    <d v="1899-12-30T09:45:00"/>
    <s v="-"/>
    <s v="-"/>
    <s v="-"/>
    <s v="May"/>
    <s v="12-05-2020"/>
    <s v="05"/>
    <s v="2020"/>
    <s v="09"/>
    <s v="-"/>
    <s v=""/>
  </r>
  <r>
    <s v="TKT908808"/>
    <x v="5"/>
    <s v="27-10-2020 18:10:26"/>
    <s v="Technical"/>
    <s v="Hardware Issue"/>
    <s v="CUST58707"/>
    <s v="Resolved"/>
    <s v="17-10-2020"/>
    <d v="1899-12-30T18:10:26"/>
    <s v="27-10-2020"/>
    <d v="1899-12-30T18:10:26"/>
    <s v="-"/>
    <s v="17-10-2020"/>
    <s v="17-10-2020"/>
    <s v="10"/>
    <s v="2020"/>
    <s v="18"/>
    <s v="27-10-2020"/>
    <s v="10"/>
  </r>
  <r>
    <s v="TKT997220"/>
    <x v="28"/>
    <s v="-"/>
    <s v="Billing"/>
    <s v="Payment Failure"/>
    <s v="CUST14465"/>
    <s v="In Progress"/>
    <d v="2020-06-03T00:00:00"/>
    <d v="1899-12-30T04:12:00"/>
    <s v="-"/>
    <s v="-"/>
    <s v="-"/>
    <s v="Jun"/>
    <s v="03-06-2020"/>
    <s v="06"/>
    <s v="2020"/>
    <s v="04"/>
    <s v="-"/>
    <s v=""/>
  </r>
  <r>
    <s v="TKT335527"/>
    <x v="23"/>
    <d v="2023-01-10T07:22:00"/>
    <s v="Service"/>
    <s v="Service Upgrade"/>
    <s v="CUST26198"/>
    <s v="Resolved"/>
    <s v="27-09-2023"/>
    <d v="1899-12-30T07:22:49"/>
    <d v="2023-01-10T00:00:00"/>
    <d v="1899-12-30T07:22:00"/>
    <s v="-"/>
    <s v="27-09-2023"/>
    <s v="27-09-2023"/>
    <s v="09"/>
    <s v="2023"/>
    <s v="07"/>
    <s v="10-01-2023"/>
    <s v="01"/>
  </r>
  <r>
    <s v="TKT974792"/>
    <x v="1"/>
    <s v="-"/>
    <s v="Billing"/>
    <s v="Refund Request"/>
    <s v="CUST29759"/>
    <s v="In Progress"/>
    <d v="2023-12-10T00:00:00"/>
    <d v="1899-12-30T13:05:00"/>
    <s v="-"/>
    <s v="-"/>
    <s v="-"/>
    <s v="Dec"/>
    <s v="10-12-2023"/>
    <s v="12"/>
    <s v="2023"/>
    <s v="13"/>
    <s v="-"/>
    <s v=""/>
  </r>
  <r>
    <s v="TKT202708"/>
    <x v="5"/>
    <s v="-"/>
    <s v="Technical"/>
    <s v="Hardware Issue"/>
    <s v="CUST95821"/>
    <s v="In Progress"/>
    <s v="24-08-2020"/>
    <d v="1899-12-30T15:07:19"/>
    <s v="-"/>
    <s v="-"/>
    <s v="-"/>
    <s v="24-08-2020"/>
    <s v="24-08-2020"/>
    <s v="08"/>
    <s v="2020"/>
    <s v="15"/>
    <s v="-"/>
    <s v=""/>
  </r>
  <r>
    <s v="TKT999421"/>
    <x v="25"/>
    <s v="-"/>
    <s v="Service"/>
    <s v="Slow Service"/>
    <s v="CUST92993"/>
    <s v="In Progress"/>
    <s v="23-12-2022"/>
    <d v="1899-12-30T01:38:42"/>
    <s v="-"/>
    <s v="-"/>
    <s v="-"/>
    <s v="23-12-2022"/>
    <s v="23-12-2022"/>
    <s v="12"/>
    <s v="2022"/>
    <s v="01"/>
    <s v="-"/>
    <s v=""/>
  </r>
  <r>
    <s v="TKT399642"/>
    <x v="3"/>
    <s v="19-11-2022 03:48:00"/>
    <s v="Account"/>
    <s v="Account Suspension"/>
    <s v="CUST71302"/>
    <s v="Resolved"/>
    <d v="2022-03-11T00:00:00"/>
    <d v="1899-12-30T03:48:00"/>
    <s v="19-11-2022"/>
    <d v="1899-12-30T03:48:00"/>
    <s v="-"/>
    <s v="Mar"/>
    <s v="11-03-2022"/>
    <s v="03"/>
    <s v="2022"/>
    <s v="03"/>
    <s v="19-11-2022"/>
    <s v="11"/>
  </r>
  <r>
    <s v="TKT435404"/>
    <x v="4"/>
    <s v="-"/>
    <s v="Account"/>
    <s v="Password Reset"/>
    <s v="CUST24394"/>
    <s v="In Progress"/>
    <s v="16-11-2024"/>
    <d v="1899-12-30T12:27:44"/>
    <s v="-"/>
    <s v="-"/>
    <s v="-"/>
    <s v="16-11-2024"/>
    <s v="16-11-2024"/>
    <s v="11"/>
    <s v="2024"/>
    <s v="12"/>
    <s v="-"/>
    <s v=""/>
  </r>
  <r>
    <s v="TKT673403"/>
    <x v="4"/>
    <s v="-"/>
    <s v="Account"/>
    <s v="Password Reset"/>
    <s v="CUST48513"/>
    <s v="Open"/>
    <s v="25-12-2022"/>
    <d v="1899-12-30T14:15:38"/>
    <s v="-"/>
    <s v="-"/>
    <s v="-"/>
    <s v="25-12-2022"/>
    <s v="25-12-2022"/>
    <s v="12"/>
    <s v="2022"/>
    <s v="14"/>
    <s v="-"/>
    <s v=""/>
  </r>
  <r>
    <s v="TKT633130"/>
    <x v="35"/>
    <s v="-"/>
    <s v="Service"/>
    <s v="Service Upgrade"/>
    <s v="CUST46964"/>
    <s v="Open"/>
    <s v="16-03-2021"/>
    <d v="1899-12-30T02:59:00"/>
    <s v="-"/>
    <s v="-"/>
    <s v="-"/>
    <s v="16-03-2021"/>
    <s v="16-03-2021"/>
    <s v="03"/>
    <s v="2021"/>
    <s v="02"/>
    <s v="-"/>
    <s v=""/>
  </r>
  <r>
    <s v="TKT489352"/>
    <x v="19"/>
    <s v="-"/>
    <s v="Billing"/>
    <s v="Payment Failure"/>
    <s v="CUST44984"/>
    <s v="Open"/>
    <d v="2020-05-07T00:00:00"/>
    <d v="1899-12-30T14:00:00"/>
    <s v="-"/>
    <s v="-"/>
    <s v="-"/>
    <s v="May"/>
    <s v="07-05-2020"/>
    <s v="05"/>
    <s v="2020"/>
    <s v="14"/>
    <s v="-"/>
    <s v=""/>
  </r>
  <r>
    <s v="TKT775026"/>
    <x v="7"/>
    <s v="-"/>
    <s v="Technical"/>
    <s v="Software Bug"/>
    <s v="CUST71398"/>
    <s v="Open"/>
    <d v="2024-08-09T00:00:00"/>
    <d v="1899-12-30T10:39:00"/>
    <s v="-"/>
    <s v="-"/>
    <s v="-"/>
    <s v="Aug"/>
    <s v="09-08-2024"/>
    <s v="08"/>
    <s v="2024"/>
    <s v="10"/>
    <s v="-"/>
    <s v=""/>
  </r>
  <r>
    <s v="TKT722698"/>
    <x v="31"/>
    <d v="2023-07-05T23:03:00"/>
    <s v="Billing"/>
    <s v="Refund Request"/>
    <s v="CUST10523"/>
    <s v="Resolved"/>
    <s v="23-04-2023"/>
    <d v="1899-12-30T23:03:17"/>
    <d v="2023-07-05T00:00:00"/>
    <d v="1899-12-30T23:03:00"/>
    <s v="-"/>
    <s v="23-04-2023"/>
    <s v="23-04-2023"/>
    <s v="04"/>
    <s v="2023"/>
    <s v="23"/>
    <s v="05-07-2023"/>
    <s v="07"/>
  </r>
  <r>
    <s v="TKT523459"/>
    <x v="18"/>
    <d v="2022-03-01T08:49:00"/>
    <s v="Account"/>
    <s v="Password Reset"/>
    <s v="CUST33145"/>
    <s v="Resolved"/>
    <d v="2021-07-12T00:00:00"/>
    <d v="1899-12-30T08:49:00"/>
    <d v="2022-03-01T00:00:00"/>
    <d v="1899-12-30T08:49:00"/>
    <s v="-"/>
    <s v="Jul"/>
    <s v="12-07-2021"/>
    <s v="07"/>
    <s v="2021"/>
    <s v="08"/>
    <s v="01-03-2022"/>
    <s v="03"/>
  </r>
  <r>
    <s v="TKT238329"/>
    <x v="12"/>
    <s v="-"/>
    <s v="Billing"/>
    <s v="Refund Request"/>
    <s v="CUST57434"/>
    <s v="Open"/>
    <s v="23-03-2020"/>
    <d v="1899-12-30T07:53:57"/>
    <s v="-"/>
    <s v="-"/>
    <s v="-"/>
    <s v="23-03-2020"/>
    <s v="23-03-2020"/>
    <s v="03"/>
    <s v="2020"/>
    <s v="07"/>
    <s v="-"/>
    <s v=""/>
  </r>
  <r>
    <s v="TKT192532"/>
    <x v="12"/>
    <s v="-"/>
    <s v="Billing"/>
    <s v="Refund Request"/>
    <s v="CUST39063"/>
    <s v="In Progress"/>
    <d v="2020-11-12T00:00:00"/>
    <d v="1899-12-30T16:48:00"/>
    <s v="-"/>
    <s v="-"/>
    <s v="-"/>
    <s v="Nov"/>
    <s v="12-11-2020"/>
    <s v="11"/>
    <s v="2020"/>
    <s v="16"/>
    <s v="-"/>
    <s v=""/>
  </r>
  <r>
    <s v="TKT834165"/>
    <x v="18"/>
    <s v="-"/>
    <s v="Account"/>
    <s v="Password Reset"/>
    <s v="CUST25336"/>
    <s v="Open"/>
    <s v="26-03-2021"/>
    <d v="1899-12-30T06:48:29"/>
    <s v="-"/>
    <s v="-"/>
    <s v="-"/>
    <s v="26-03-2021"/>
    <s v="26-03-2021"/>
    <s v="03"/>
    <s v="2021"/>
    <s v="06"/>
    <s v="-"/>
    <s v=""/>
  </r>
  <r>
    <s v="TKT682323"/>
    <x v="21"/>
    <d v="2023-11-01T12:02:00"/>
    <s v="Technical"/>
    <s v="Network Problem"/>
    <s v="CUST97365"/>
    <s v="Resolved"/>
    <s v="22-12-2022"/>
    <d v="1899-12-30T12:02:50"/>
    <d v="2023-11-01T00:00:00"/>
    <d v="1899-12-30T12:02:00"/>
    <s v="-"/>
    <s v="22-12-2022"/>
    <s v="22-12-2022"/>
    <s v="12"/>
    <s v="2022"/>
    <s v="12"/>
    <s v="01-11-2023"/>
    <s v="11"/>
  </r>
  <r>
    <s v="TKT599321"/>
    <x v="22"/>
    <s v="-"/>
    <s v="Account"/>
    <s v="Login Issue"/>
    <s v="CUST33638"/>
    <s v="In Progress"/>
    <d v="2024-08-09T00:00:00"/>
    <d v="1899-12-30T05:26:00"/>
    <s v="-"/>
    <s v="-"/>
    <s v="-"/>
    <s v="Aug"/>
    <s v="09-08-2024"/>
    <s v="08"/>
    <s v="2024"/>
    <s v="05"/>
    <s v="-"/>
    <s v=""/>
  </r>
  <r>
    <s v="TKT665014"/>
    <x v="35"/>
    <s v="-"/>
    <s v="Service"/>
    <s v="Service Upgrade"/>
    <s v="CUST29208"/>
    <s v="In Progress"/>
    <d v="2024-09-08T00:00:00"/>
    <d v="1899-12-30T09:45:00"/>
    <s v="-"/>
    <s v="-"/>
    <s v="-"/>
    <s v="Sep"/>
    <s v="08-09-2024"/>
    <s v="09"/>
    <s v="2024"/>
    <s v="09"/>
    <s v="-"/>
    <s v=""/>
  </r>
  <r>
    <s v="TKT898126"/>
    <x v="3"/>
    <s v="25-06-2023 00:02:20"/>
    <s v="Account"/>
    <s v="Account Suspension"/>
    <s v="CUST91032"/>
    <s v="Resolved"/>
    <s v="19-06-2023"/>
    <d v="1899-12-30T00:02:20"/>
    <s v="25-06-2023"/>
    <d v="1899-12-30T00:02:20"/>
    <s v="-"/>
    <s v="19-06-2023"/>
    <s v="19-06-2023"/>
    <s v="06"/>
    <s v="2023"/>
    <s v="00"/>
    <s v="25-06-2023"/>
    <s v="06"/>
  </r>
  <r>
    <s v="TKT127236"/>
    <x v="11"/>
    <s v="-"/>
    <s v="Billing"/>
    <s v="Overcharge"/>
    <s v="CUST17646"/>
    <s v="Open"/>
    <s v="26-02-2022"/>
    <d v="1899-12-30T04:54:35"/>
    <s v="-"/>
    <s v="-"/>
    <s v="-"/>
    <s v="26-02-2022"/>
    <s v="26-02-2022"/>
    <s v="02"/>
    <s v="2022"/>
    <s v="04"/>
    <s v="-"/>
    <s v=""/>
  </r>
  <r>
    <s v="TKT113453"/>
    <x v="15"/>
    <s v="-"/>
    <s v="Account"/>
    <s v="Account Suspension"/>
    <s v="CUST43127"/>
    <s v="In Progress"/>
    <s v="21-04-2020"/>
    <d v="1899-12-30T09:23:20"/>
    <s v="-"/>
    <s v="-"/>
    <s v="-"/>
    <s v="21-04-2020"/>
    <s v="21-04-2020"/>
    <s v="04"/>
    <s v="2020"/>
    <s v="09"/>
    <s v="-"/>
    <s v=""/>
  </r>
  <r>
    <s v="TKT518386"/>
    <x v="18"/>
    <s v="16-05-2023 04:10:00"/>
    <s v="Account"/>
    <s v="Password Reset"/>
    <s v="CUST65083"/>
    <s v="Resolved"/>
    <s v="21-04-2023"/>
    <d v="1899-12-30T04:10:00"/>
    <s v="16-05-2023"/>
    <d v="1899-12-30T04:10:00"/>
    <s v="-"/>
    <s v="21-04-2023"/>
    <s v="21-04-2023"/>
    <s v="04"/>
    <s v="2023"/>
    <s v="04"/>
    <s v="16-05-2023"/>
    <s v="05"/>
  </r>
  <r>
    <s v="TKT895543"/>
    <x v="19"/>
    <d v="2021-12-11T04:37:00"/>
    <s v="Billing"/>
    <s v="Payment Failure"/>
    <s v="CUST46754"/>
    <s v="Resolved"/>
    <d v="2021-10-11T00:00:00"/>
    <d v="1899-12-30T04:37:00"/>
    <d v="2021-12-11T00:00:00"/>
    <d v="1899-12-30T04:37:00"/>
    <s v="-"/>
    <s v="Oct"/>
    <s v="11-10-2021"/>
    <s v="10"/>
    <s v="2021"/>
    <s v="04"/>
    <s v="11-12-2021"/>
    <s v="12"/>
  </r>
  <r>
    <s v="TKT875483"/>
    <x v="10"/>
    <s v="-"/>
    <s v="Account"/>
    <s v="Password Reset"/>
    <s v="CUST71457"/>
    <s v="Open"/>
    <s v="15-02-2020"/>
    <d v="1899-12-30T16:25:19"/>
    <s v="-"/>
    <s v="-"/>
    <s v="-"/>
    <s v="15-02-2020"/>
    <s v="15-02-2020"/>
    <s v="02"/>
    <s v="2020"/>
    <s v="16"/>
    <s v="-"/>
    <s v=""/>
  </r>
  <r>
    <s v="TKT589503"/>
    <x v="16"/>
    <s v="-"/>
    <s v="Account"/>
    <s v="Login Issue"/>
    <s v="CUST76341"/>
    <s v="Open"/>
    <d v="2022-12-09T00:00:00"/>
    <d v="1899-12-30T19:27:00"/>
    <s v="-"/>
    <s v="-"/>
    <s v="-"/>
    <s v="Dec"/>
    <s v="09-12-2022"/>
    <s v="12"/>
    <s v="2022"/>
    <s v="19"/>
    <s v="-"/>
    <s v=""/>
  </r>
  <r>
    <s v="TKT557431"/>
    <x v="29"/>
    <s v="-"/>
    <s v="Service"/>
    <s v="Service Upgrade"/>
    <s v="CUST29137"/>
    <s v="Open"/>
    <s v="27-01-2022"/>
    <d v="1899-12-30T10:48:57"/>
    <s v="-"/>
    <s v="-"/>
    <s v="-"/>
    <s v="27-01-2022"/>
    <s v="27-01-2022"/>
    <s v="01"/>
    <s v="2022"/>
    <s v="10"/>
    <s v="-"/>
    <s v=""/>
  </r>
  <r>
    <s v="TKT821538"/>
    <x v="31"/>
    <s v="-"/>
    <s v="Billing"/>
    <s v="Refund Request"/>
    <s v="CUST52189"/>
    <s v="In Progress"/>
    <s v="31-07-2024"/>
    <d v="1899-12-30T22:44:46"/>
    <s v="-"/>
    <s v="-"/>
    <s v="-"/>
    <s v="31-07-2024"/>
    <s v="31-07-2024"/>
    <s v="07"/>
    <s v="2024"/>
    <s v="22"/>
    <s v="-"/>
    <s v=""/>
  </r>
  <r>
    <s v="TKT145929"/>
    <x v="24"/>
    <d v="2024-08-09T12:12:00"/>
    <s v="Service"/>
    <s v="Service Outage"/>
    <s v="CUST39726"/>
    <s v="Resolved"/>
    <s v="16-08-2024"/>
    <d v="1899-12-30T12:12:21"/>
    <d v="2024-08-09T00:00:00"/>
    <d v="1899-12-30T12:12:00"/>
    <s v="-"/>
    <s v="16-08-2024"/>
    <s v="16-08-2024"/>
    <s v="08"/>
    <s v="2024"/>
    <s v="12"/>
    <s v="09-08-2024"/>
    <s v="08"/>
  </r>
  <r>
    <s v="TKT721388"/>
    <x v="11"/>
    <s v="-"/>
    <s v="Billing"/>
    <s v="Overcharge"/>
    <s v="CUST99089"/>
    <s v="Open"/>
    <d v="2021-09-05T00:00:00"/>
    <d v="1899-12-30T01:16:00"/>
    <s v="-"/>
    <s v="-"/>
    <s v="-"/>
    <s v="Sep"/>
    <s v="05-09-2021"/>
    <s v="09"/>
    <s v="2021"/>
    <s v="01"/>
    <s v="-"/>
    <s v=""/>
  </r>
  <r>
    <s v="TKT986179"/>
    <x v="27"/>
    <s v="-"/>
    <s v="Account"/>
    <s v="Login Issue"/>
    <s v="CUST23934"/>
    <s v="Open"/>
    <d v="2021-07-09T00:00:00"/>
    <d v="1899-12-30T04:13:00"/>
    <s v="-"/>
    <s v="-"/>
    <s v="-"/>
    <s v="Jul"/>
    <s v="09-07-2021"/>
    <s v="07"/>
    <s v="2021"/>
    <s v="04"/>
    <s v="-"/>
    <s v=""/>
  </r>
  <r>
    <s v="TKT655353"/>
    <x v="1"/>
    <d v="2022-01-10T16:32:00"/>
    <s v="Billing"/>
    <s v="Refund Request"/>
    <s v="CUST81031"/>
    <s v="Resolved"/>
    <s v="24-09-2022"/>
    <d v="1899-12-30T16:32:44"/>
    <d v="2022-01-10T00:00:00"/>
    <d v="1899-12-30T16:32:00"/>
    <s v="-"/>
    <s v="24-09-2022"/>
    <s v="24-09-2022"/>
    <s v="09"/>
    <s v="2022"/>
    <s v="16"/>
    <s v="10-01-2022"/>
    <s v="01"/>
  </r>
  <r>
    <s v="TKT843714"/>
    <x v="8"/>
    <s v="-"/>
    <s v="Technical"/>
    <s v="Network Problem"/>
    <s v="CUST93202"/>
    <s v="In Progress"/>
    <d v="2022-01-02T00:00:00"/>
    <d v="1899-12-30T17:20:00"/>
    <s v="-"/>
    <s v="-"/>
    <s v="-"/>
    <s v="Jan"/>
    <s v="02-01-2022"/>
    <s v="01"/>
    <s v="2022"/>
    <s v="17"/>
    <s v="-"/>
    <s v=""/>
  </r>
  <r>
    <s v="TKT717666"/>
    <x v="3"/>
    <s v="-"/>
    <s v="Account"/>
    <s v="Account Suspension"/>
    <s v="CUST15665"/>
    <s v="In Progress"/>
    <d v="2021-01-11T00:00:00"/>
    <d v="1899-12-30T05:50:00"/>
    <s v="-"/>
    <s v="-"/>
    <s v="-"/>
    <s v="Jan"/>
    <s v="11-01-2021"/>
    <s v="01"/>
    <s v="2021"/>
    <s v="05"/>
    <s v="-"/>
    <s v=""/>
  </r>
  <r>
    <s v="TKT693266"/>
    <x v="28"/>
    <s v="-"/>
    <s v="Billing"/>
    <s v="Payment Failure"/>
    <s v="CUST59282"/>
    <s v="In Progress"/>
    <d v="2023-02-05T00:00:00"/>
    <d v="1899-12-30T10:42:00"/>
    <s v="-"/>
    <s v="-"/>
    <s v="-"/>
    <s v="Feb"/>
    <s v="05-02-2023"/>
    <s v="02"/>
    <s v="2023"/>
    <s v="10"/>
    <s v="-"/>
    <s v=""/>
  </r>
  <r>
    <s v="TKT843760"/>
    <x v="16"/>
    <s v="-"/>
    <s v="Account"/>
    <s v="Login Issue"/>
    <s v="CUST78849"/>
    <s v="In Progress"/>
    <s v="20-09-2021"/>
    <d v="1899-12-30T04:27:37"/>
    <s v="-"/>
    <s v="-"/>
    <s v="-"/>
    <s v="20-09-2021"/>
    <s v="20-09-2021"/>
    <s v="09"/>
    <s v="2021"/>
    <s v="04"/>
    <s v="-"/>
    <s v=""/>
  </r>
  <r>
    <s v="TKT359711"/>
    <x v="8"/>
    <d v="2023-03-01T02:24:00"/>
    <s v="Technical"/>
    <s v="Network Problem"/>
    <s v="CUST37300"/>
    <s v="Resolved"/>
    <s v="21-12-2022"/>
    <d v="1899-12-30T02:24:04"/>
    <d v="2023-03-01T00:00:00"/>
    <d v="1899-12-30T02:24:00"/>
    <s v="-"/>
    <s v="21-12-2022"/>
    <s v="21-12-2022"/>
    <s v="12"/>
    <s v="2022"/>
    <s v="02"/>
    <s v="01-03-2023"/>
    <s v="03"/>
  </r>
  <r>
    <s v="TKT821617"/>
    <x v="18"/>
    <s v="16-02-2023 09:14:43"/>
    <s v="Account"/>
    <s v="Password Reset"/>
    <s v="CUST45080"/>
    <s v="Resolved"/>
    <d v="2023-04-02T00:00:00"/>
    <d v="1899-12-30T09:14:00"/>
    <s v="16-02-2023"/>
    <d v="1899-12-30T09:14:43"/>
    <s v="-"/>
    <s v="Apr"/>
    <s v="02-04-2023"/>
    <s v="04"/>
    <s v="2023"/>
    <s v="09"/>
    <s v="16-02-2023"/>
    <s v="02"/>
  </r>
  <r>
    <s v="TKT991648"/>
    <x v="27"/>
    <s v="18-06-2020 21:05:25"/>
    <s v="Account"/>
    <s v="Login Issue"/>
    <s v="CUST75609"/>
    <s v="Resolved"/>
    <d v="2020-08-06T00:00:00"/>
    <d v="1899-12-30T21:05:00"/>
    <s v="18-06-2020"/>
    <d v="1899-12-30T21:05:25"/>
    <s v="-"/>
    <s v="Aug"/>
    <s v="06-08-2020"/>
    <s v="08"/>
    <s v="2020"/>
    <s v="21"/>
    <s v="18-06-2020"/>
    <s v="06"/>
  </r>
  <r>
    <s v="TKT357812"/>
    <x v="0"/>
    <s v="-"/>
    <s v="Service"/>
    <s v="Service Outage"/>
    <s v="CUST22275"/>
    <s v="Open"/>
    <d v="2023-04-12T00:00:00"/>
    <d v="1899-12-30T23:40:00"/>
    <s v="-"/>
    <s v="-"/>
    <s v="-"/>
    <s v="Apr"/>
    <s v="12-04-2023"/>
    <s v="04"/>
    <s v="2023"/>
    <s v="23"/>
    <s v="-"/>
    <s v=""/>
  </r>
  <r>
    <s v="TKT510025"/>
    <x v="25"/>
    <d v="2020-10-11T15:02:00"/>
    <s v="Service"/>
    <s v="Slow Service"/>
    <s v="CUST93770"/>
    <s v="Resolved"/>
    <s v="18-10-2020"/>
    <d v="1899-12-30T15:02:18"/>
    <d v="2020-10-11T00:00:00"/>
    <d v="1899-12-30T15:02:00"/>
    <s v="-"/>
    <s v="18-10-2020"/>
    <s v="18-10-2020"/>
    <s v="10"/>
    <s v="2020"/>
    <s v="15"/>
    <s v="11-10-2020"/>
    <s v="10"/>
  </r>
  <r>
    <s v="TKT662267"/>
    <x v="1"/>
    <s v="-"/>
    <s v="Billing"/>
    <s v="Refund Request"/>
    <s v="CUST21939"/>
    <s v="Open"/>
    <d v="2022-02-07T00:00:00"/>
    <d v="1899-12-30T06:30:00"/>
    <s v="-"/>
    <s v="-"/>
    <s v="-"/>
    <s v="Feb"/>
    <s v="07-02-2022"/>
    <s v="02"/>
    <s v="2022"/>
    <s v="06"/>
    <s v="-"/>
    <s v=""/>
  </r>
  <r>
    <s v="TKT682819"/>
    <x v="31"/>
    <s v="31-03-2020 07:00:17"/>
    <s v="Billing"/>
    <s v="Refund Request"/>
    <s v="CUST49128"/>
    <s v="Resolved"/>
    <s v="24-03-2020"/>
    <d v="1899-12-30T07:00:17"/>
    <s v="31-03-2020"/>
    <d v="1899-12-30T07:00:17"/>
    <s v="-"/>
    <s v="24-03-2020"/>
    <s v="24-03-2020"/>
    <s v="03"/>
    <s v="2020"/>
    <s v="07"/>
    <s v="31-03-2020"/>
    <s v="03"/>
  </r>
  <r>
    <s v="TKT329623"/>
    <x v="11"/>
    <s v="-"/>
    <s v="Billing"/>
    <s v="Overcharge"/>
    <s v="CUST96322"/>
    <s v="In Progress"/>
    <d v="2021-06-08T00:00:00"/>
    <d v="1899-12-30T04:04:00"/>
    <s v="-"/>
    <s v="-"/>
    <s v="-"/>
    <s v="Jun"/>
    <s v="08-06-2021"/>
    <s v="06"/>
    <s v="2021"/>
    <s v="04"/>
    <s v="-"/>
    <s v=""/>
  </r>
  <r>
    <s v="TKT186820"/>
    <x v="11"/>
    <s v="-"/>
    <s v="Billing"/>
    <s v="Overcharge"/>
    <s v="CUST21593"/>
    <s v="Open"/>
    <s v="29-04-2023"/>
    <d v="1899-12-30T03:10:45"/>
    <s v="-"/>
    <s v="-"/>
    <s v="-"/>
    <s v="29-04-2023"/>
    <s v="29-04-2023"/>
    <s v="04"/>
    <s v="2023"/>
    <s v="03"/>
    <s v="-"/>
    <s v=""/>
  </r>
  <r>
    <s v="TKT375893"/>
    <x v="9"/>
    <s v="-"/>
    <s v="Technical"/>
    <s v="Hardware Issue"/>
    <s v="CUST47353"/>
    <s v="In Progress"/>
    <d v="2024-02-04T00:00:00"/>
    <d v="1899-12-30T23:57:00"/>
    <s v="-"/>
    <s v="-"/>
    <s v="-"/>
    <s v="Feb"/>
    <s v="04-02-2024"/>
    <s v="02"/>
    <s v="2024"/>
    <s v="23"/>
    <s v="-"/>
    <s v=""/>
  </r>
  <r>
    <s v="TKT349806"/>
    <x v="2"/>
    <s v="-"/>
    <s v="Billing"/>
    <s v="Overcharge"/>
    <s v="CUST47919"/>
    <s v="In Progress"/>
    <d v="2023-07-10T00:00:00"/>
    <d v="1899-12-30T00:32:00"/>
    <s v="-"/>
    <s v="-"/>
    <s v="-"/>
    <s v="Jul"/>
    <s v="10-07-2023"/>
    <s v="07"/>
    <s v="2023"/>
    <s v="00"/>
    <s v="-"/>
    <s v=""/>
  </r>
  <r>
    <s v="TKT785464"/>
    <x v="17"/>
    <d v="2024-11-03T22:22:00"/>
    <s v="Service"/>
    <s v="Slow Service"/>
    <s v="CUST95363"/>
    <s v="Resolved"/>
    <s v="13-02-2024"/>
    <d v="1899-12-30T22:22:27"/>
    <d v="2024-11-03T00:00:00"/>
    <d v="1899-12-30T22:22:00"/>
    <s v="-"/>
    <s v="13-02-2024"/>
    <s v="13-02-2024"/>
    <s v="02"/>
    <s v="2024"/>
    <s v="22"/>
    <s v="03-11-2024"/>
    <s v="11"/>
  </r>
  <r>
    <s v="TKT533338"/>
    <x v="23"/>
    <s v="13-03-2023 22:02:07"/>
    <s v="Service"/>
    <s v="Service Upgrade"/>
    <s v="CUST24877"/>
    <s v="Resolved"/>
    <s v="18-02-2023"/>
    <d v="1899-12-30T22:02:07"/>
    <s v="13-03-2023"/>
    <d v="1899-12-30T22:02:07"/>
    <s v="-"/>
    <s v="18-02-2023"/>
    <s v="18-02-2023"/>
    <s v="02"/>
    <s v="2023"/>
    <s v="22"/>
    <s v="13-03-2023"/>
    <s v="03"/>
  </r>
  <r>
    <s v="TKT679435"/>
    <x v="25"/>
    <s v="-"/>
    <s v="Service"/>
    <s v="Slow Service"/>
    <s v="CUST44632"/>
    <s v="In Progress"/>
    <s v="15-07-2023"/>
    <d v="1899-12-30T12:56:49"/>
    <s v="-"/>
    <s v="-"/>
    <s v="-"/>
    <s v="15-07-2023"/>
    <s v="15-07-2023"/>
    <s v="07"/>
    <s v="2023"/>
    <s v="12"/>
    <s v="-"/>
    <s v=""/>
  </r>
  <r>
    <s v="TKT584479"/>
    <x v="31"/>
    <s v="-"/>
    <s v="Billing"/>
    <s v="Refund Request"/>
    <s v="CUST19025"/>
    <s v="Open"/>
    <d v="2024-05-07T00:00:00"/>
    <d v="1899-12-30T17:32:00"/>
    <s v="-"/>
    <s v="-"/>
    <s v="-"/>
    <s v="May"/>
    <s v="07-05-2024"/>
    <s v="05"/>
    <s v="2024"/>
    <s v="17"/>
    <s v="-"/>
    <s v=""/>
  </r>
  <r>
    <s v="TKT946245"/>
    <x v="10"/>
    <s v="-"/>
    <s v="Account"/>
    <s v="Password Reset"/>
    <s v="CUST84972"/>
    <s v="Open"/>
    <s v="14-04-2023"/>
    <d v="1899-12-30T04:20:06"/>
    <s v="-"/>
    <s v="-"/>
    <s v="-"/>
    <s v="14-04-2023"/>
    <s v="14-04-2023"/>
    <s v="04"/>
    <s v="2023"/>
    <s v="04"/>
    <s v="-"/>
    <s v=""/>
  </r>
  <r>
    <s v="TKT197889"/>
    <x v="27"/>
    <s v="-"/>
    <s v="Account"/>
    <s v="Login Issue"/>
    <s v="CUST46465"/>
    <s v="Open"/>
    <d v="2020-09-04T00:00:00"/>
    <d v="1899-12-30T18:58:00"/>
    <s v="-"/>
    <s v="-"/>
    <s v="-"/>
    <s v="Sep"/>
    <s v="04-09-2020"/>
    <s v="09"/>
    <s v="2020"/>
    <s v="18"/>
    <s v="-"/>
    <s v=""/>
  </r>
  <r>
    <s v="TKT908951"/>
    <x v="17"/>
    <d v="2021-05-11T02:23:00"/>
    <s v="Service"/>
    <s v="Slow Service"/>
    <s v="CUST36471"/>
    <s v="Resolved"/>
    <s v="31-10-2021"/>
    <d v="1899-12-30T02:23:32"/>
    <d v="2021-05-11T00:00:00"/>
    <d v="1899-12-30T02:23:00"/>
    <s v="-"/>
    <s v="31-10-2021"/>
    <s v="31-10-2021"/>
    <s v="10"/>
    <s v="2021"/>
    <s v="02"/>
    <s v="11-05-2021"/>
    <s v="05"/>
  </r>
  <r>
    <s v="TKT373340"/>
    <x v="34"/>
    <s v="-"/>
    <s v="Technical"/>
    <s v="Hardware Issue"/>
    <s v="CUST21393"/>
    <s v="In Progress"/>
    <s v="25-06-2020"/>
    <d v="1899-12-30T15:22:05"/>
    <s v="-"/>
    <s v="-"/>
    <s v="-"/>
    <s v="25-06-2020"/>
    <s v="25-06-2020"/>
    <s v="06"/>
    <s v="2020"/>
    <s v="15"/>
    <s v="-"/>
    <s v=""/>
  </r>
  <r>
    <s v="TKT396443"/>
    <x v="2"/>
    <s v="28-05-2021 15:51:39"/>
    <s v="Billing"/>
    <s v="Overcharge"/>
    <s v="CUST56337"/>
    <s v="Resolved"/>
    <d v="2021-10-05T00:00:00"/>
    <d v="1899-12-30T15:51:00"/>
    <s v="28-05-2021"/>
    <d v="1899-12-30T15:51:39"/>
    <s v="-"/>
    <s v="Oct"/>
    <s v="05-10-2021"/>
    <s v="10"/>
    <s v="2021"/>
    <s v="15"/>
    <s v="28-05-2021"/>
    <s v="05"/>
  </r>
  <r>
    <s v="TKT318712"/>
    <x v="18"/>
    <s v="-"/>
    <s v="Account"/>
    <s v="Password Reset"/>
    <s v="CUST36037"/>
    <s v="Open"/>
    <d v="2022-12-09T00:00:00"/>
    <d v="1899-12-30T22:43:00"/>
    <s v="-"/>
    <s v="-"/>
    <s v="-"/>
    <s v="Dec"/>
    <s v="09-12-2022"/>
    <s v="12"/>
    <s v="2022"/>
    <s v="22"/>
    <s v="-"/>
    <s v=""/>
  </r>
  <r>
    <s v="TKT523441"/>
    <x v="29"/>
    <s v="-"/>
    <s v="Service"/>
    <s v="Service Upgrade"/>
    <s v="CUST27153"/>
    <s v="In Progress"/>
    <d v="2020-01-09T00:00:00"/>
    <d v="1899-12-30T21:33:00"/>
    <s v="-"/>
    <s v="-"/>
    <s v="-"/>
    <s v="Jan"/>
    <s v="09-01-2020"/>
    <s v="01"/>
    <s v="2020"/>
    <s v="21"/>
    <s v="-"/>
    <s v=""/>
  </r>
  <r>
    <s v="TKT190316"/>
    <x v="31"/>
    <s v="-"/>
    <s v="Billing"/>
    <s v="Refund Request"/>
    <s v="CUST56717"/>
    <s v="In Progress"/>
    <d v="2020-11-02T00:00:00"/>
    <d v="1899-12-30T21:25:00"/>
    <s v="-"/>
    <s v="-"/>
    <s v="-"/>
    <s v="Nov"/>
    <s v="02-11-2020"/>
    <s v="11"/>
    <s v="2020"/>
    <s v="21"/>
    <s v="-"/>
    <s v=""/>
  </r>
  <r>
    <s v="TKT835178"/>
    <x v="25"/>
    <s v="-"/>
    <s v="Service"/>
    <s v="Slow Service"/>
    <s v="CUST74813"/>
    <s v="Open"/>
    <s v="23-09-2021"/>
    <d v="1899-12-30T19:08:14"/>
    <s v="-"/>
    <s v="-"/>
    <s v="-"/>
    <s v="23-09-2021"/>
    <s v="23-09-2021"/>
    <s v="09"/>
    <s v="2021"/>
    <s v="19"/>
    <s v="-"/>
    <s v=""/>
  </r>
  <r>
    <s v="TKT308008"/>
    <x v="21"/>
    <s v="-"/>
    <s v="Technical"/>
    <s v="Network Problem"/>
    <s v="CUST56830"/>
    <s v="Open"/>
    <d v="2022-10-02T00:00:00"/>
    <d v="1899-12-30T12:25:00"/>
    <s v="-"/>
    <s v="-"/>
    <s v="-"/>
    <s v="Oct"/>
    <s v="02-10-2022"/>
    <s v="10"/>
    <s v="2022"/>
    <s v="12"/>
    <s v="-"/>
    <s v=""/>
  </r>
  <r>
    <s v="TKT883798"/>
    <x v="30"/>
    <s v="-"/>
    <s v="Billing"/>
    <s v="Overcharge"/>
    <s v="CUST19372"/>
    <s v="Open"/>
    <d v="2023-07-10T00:00:00"/>
    <d v="1899-12-30T03:33:00"/>
    <s v="-"/>
    <s v="-"/>
    <s v="-"/>
    <s v="Jul"/>
    <s v="10-07-2023"/>
    <s v="07"/>
    <s v="2023"/>
    <s v="03"/>
    <s v="-"/>
    <s v=""/>
  </r>
  <r>
    <s v="TKT476932"/>
    <x v="17"/>
    <s v="-"/>
    <s v="Service"/>
    <s v="Slow Service"/>
    <s v="CUST81694"/>
    <s v="Open"/>
    <s v="19-05-2021"/>
    <d v="1899-12-30T09:30:10"/>
    <s v="-"/>
    <s v="-"/>
    <s v="-"/>
    <s v="19-05-2021"/>
    <s v="19-05-2021"/>
    <s v="05"/>
    <s v="2021"/>
    <s v="09"/>
    <s v="-"/>
    <s v=""/>
  </r>
  <r>
    <s v="TKT633161"/>
    <x v="20"/>
    <s v="-"/>
    <s v="Billing"/>
    <s v="Payment Failure"/>
    <s v="CUST92284"/>
    <s v="Open"/>
    <s v="19-09-2020"/>
    <d v="1899-12-30T06:50:54"/>
    <s v="-"/>
    <s v="-"/>
    <s v="-"/>
    <s v="19-09-2020"/>
    <s v="19-09-2020"/>
    <s v="09"/>
    <s v="2020"/>
    <s v="06"/>
    <s v="-"/>
    <s v=""/>
  </r>
  <r>
    <s v="TKT535855"/>
    <x v="12"/>
    <s v="-"/>
    <s v="Billing"/>
    <s v="Refund Request"/>
    <s v="CUST53923"/>
    <s v="Open"/>
    <d v="2024-05-05T00:00:00"/>
    <d v="1899-12-30T13:15:00"/>
    <s v="-"/>
    <s v="-"/>
    <s v="-"/>
    <s v="May"/>
    <s v="05-05-2024"/>
    <s v="05"/>
    <s v="2024"/>
    <s v="13"/>
    <s v="-"/>
    <s v=""/>
  </r>
  <r>
    <s v="TKT186425"/>
    <x v="5"/>
    <s v="-"/>
    <s v="Technical"/>
    <s v="Hardware Issue"/>
    <s v="CUST56594"/>
    <s v="Open"/>
    <d v="2022-02-01T00:00:00"/>
    <d v="1899-12-30T15:10:00"/>
    <s v="-"/>
    <s v="-"/>
    <s v="-"/>
    <s v="Feb"/>
    <s v="01-02-2022"/>
    <s v="02"/>
    <s v="2022"/>
    <s v="15"/>
    <s v="-"/>
    <s v=""/>
  </r>
  <r>
    <s v="TKT637995"/>
    <x v="31"/>
    <s v="16-06-2022 08:39:05"/>
    <s v="Billing"/>
    <s v="Refund Request"/>
    <s v="CUST42237"/>
    <s v="Resolved"/>
    <d v="2022-05-06T00:00:00"/>
    <d v="1899-12-30T08:39:00"/>
    <s v="16-06-2022"/>
    <d v="1899-12-30T08:39:05"/>
    <s v="-"/>
    <s v="May"/>
    <s v="06-05-2022"/>
    <s v="05"/>
    <s v="2022"/>
    <s v="08"/>
    <s v="16-06-2022"/>
    <s v="06"/>
  </r>
  <r>
    <s v="TKT416227"/>
    <x v="19"/>
    <s v="17-10-2024 01:15:42"/>
    <s v="Billing"/>
    <s v="Payment Failure"/>
    <s v="CUST37240"/>
    <s v="Resolved"/>
    <s v="21-09-2024"/>
    <d v="1899-12-30T01:15:42"/>
    <s v="17-10-2024"/>
    <d v="1899-12-30T01:15:42"/>
    <s v="-"/>
    <s v="21-09-2024"/>
    <s v="21-09-2024"/>
    <s v="09"/>
    <s v="2024"/>
    <s v="01"/>
    <s v="17-10-2024"/>
    <s v="10"/>
  </r>
  <r>
    <s v="TKT814708"/>
    <x v="5"/>
    <s v="-"/>
    <s v="Technical"/>
    <s v="Hardware Issue"/>
    <s v="CUST21271"/>
    <s v="In Progress"/>
    <s v="21-03-2020"/>
    <d v="1899-12-30T13:44:13"/>
    <s v="-"/>
    <s v="-"/>
    <s v="-"/>
    <s v="21-03-2020"/>
    <s v="21-03-2020"/>
    <s v="03"/>
    <s v="2020"/>
    <s v="13"/>
    <s v="-"/>
    <s v=""/>
  </r>
  <r>
    <s v="TKT939099"/>
    <x v="35"/>
    <d v="2022-03-08T11:17:00"/>
    <s v="Service"/>
    <s v="Service Upgrade"/>
    <s v="CUST74743"/>
    <s v="Resolved"/>
    <d v="2022-01-08T00:00:00"/>
    <d v="1899-12-30T11:17:00"/>
    <d v="2022-03-08T00:00:00"/>
    <d v="1899-12-30T11:17:00"/>
    <s v="-"/>
    <s v="Jan"/>
    <s v="08-01-2022"/>
    <s v="01"/>
    <s v="2022"/>
    <s v="11"/>
    <s v="08-03-2022"/>
    <s v="03"/>
  </r>
  <r>
    <s v="TKT571852"/>
    <x v="13"/>
    <d v="2021-05-09T04:42:00"/>
    <s v="Account"/>
    <s v="Account Suspension"/>
    <s v="CUST12539"/>
    <s v="Resolved"/>
    <s v="18-08-2021"/>
    <d v="1899-12-30T04:42:47"/>
    <d v="2021-05-09T00:00:00"/>
    <d v="1899-12-30T04:42:00"/>
    <s v="-"/>
    <s v="18-08-2021"/>
    <s v="18-08-2021"/>
    <s v="08"/>
    <s v="2021"/>
    <s v="04"/>
    <s v="09-05-2021"/>
    <s v="05"/>
  </r>
  <r>
    <s v="TKT774131"/>
    <x v="18"/>
    <s v="-"/>
    <s v="Account"/>
    <s v="Password Reset"/>
    <s v="CUST34812"/>
    <s v="In Progress"/>
    <s v="14-05-2024"/>
    <d v="1899-12-30T02:38:51"/>
    <s v="-"/>
    <s v="-"/>
    <s v="-"/>
    <s v="14-05-2024"/>
    <s v="14-05-2024"/>
    <s v="05"/>
    <s v="2024"/>
    <s v="02"/>
    <s v="-"/>
    <s v=""/>
  </r>
  <r>
    <s v="TKT861159"/>
    <x v="34"/>
    <s v="-"/>
    <s v="Technical"/>
    <s v="Hardware Issue"/>
    <s v="CUST69103"/>
    <s v="Open"/>
    <s v="30-10-2022"/>
    <d v="1899-12-30T05:12:10"/>
    <s v="-"/>
    <s v="-"/>
    <s v="-"/>
    <s v="30-10-2022"/>
    <s v="30-10-2022"/>
    <s v="10"/>
    <s v="2022"/>
    <s v="05"/>
    <s v="-"/>
    <s v=""/>
  </r>
  <r>
    <s v="TKT611516"/>
    <x v="9"/>
    <s v="15-06-2023 21:14:30"/>
    <s v="Technical"/>
    <s v="Hardware Issue"/>
    <s v="CUST93647"/>
    <s v="Resolved"/>
    <s v="20-05-2023"/>
    <d v="1899-12-30T21:14:30"/>
    <s v="15-06-2023"/>
    <d v="1899-12-30T21:14:30"/>
    <s v="-"/>
    <s v="20-05-2023"/>
    <s v="20-05-2023"/>
    <s v="05"/>
    <s v="2023"/>
    <s v="21"/>
    <s v="15-06-2023"/>
    <s v="06"/>
  </r>
  <r>
    <s v="TKT143468"/>
    <x v="4"/>
    <s v="21-12-2020 18:44:48"/>
    <s v="Account"/>
    <s v="Password Reset"/>
    <s v="CUST78314"/>
    <s v="Resolved"/>
    <d v="2020-10-12T00:00:00"/>
    <d v="1899-12-30T18:44:00"/>
    <s v="21-12-2020"/>
    <d v="1899-12-30T18:44:48"/>
    <s v="-"/>
    <s v="Oct"/>
    <s v="12-10-2020"/>
    <s v="10"/>
    <s v="2020"/>
    <s v="18"/>
    <s v="21-12-2020"/>
    <s v="12"/>
  </r>
  <r>
    <s v="TKT690621"/>
    <x v="35"/>
    <d v="2021-03-03T08:18:00"/>
    <s v="Service"/>
    <s v="Service Upgrade"/>
    <s v="CUST98805"/>
    <s v="Resolved"/>
    <s v="25-02-2021"/>
    <d v="1899-12-30T08:18:41"/>
    <d v="2021-03-03T00:00:00"/>
    <d v="1899-12-30T08:18:00"/>
    <s v="-"/>
    <s v="25-02-2021"/>
    <s v="25-02-2021"/>
    <s v="02"/>
    <s v="2021"/>
    <s v="08"/>
    <s v="03-03-2021"/>
    <s v="03"/>
  </r>
  <r>
    <s v="TKT952315"/>
    <x v="22"/>
    <s v="-"/>
    <s v="Account"/>
    <s v="Login Issue"/>
    <s v="CUST11862"/>
    <s v="Open"/>
    <d v="2022-06-09T00:00:00"/>
    <d v="1899-12-30T01:24:00"/>
    <s v="-"/>
    <s v="-"/>
    <s v="-"/>
    <s v="Jun"/>
    <s v="09-06-2022"/>
    <s v="06"/>
    <s v="2022"/>
    <s v="01"/>
    <s v="-"/>
    <s v=""/>
  </r>
  <r>
    <s v="TKT939172"/>
    <x v="27"/>
    <s v="-"/>
    <s v="Account"/>
    <s v="Login Issue"/>
    <s v="CUST19407"/>
    <s v="Open"/>
    <s v="16-02-2022"/>
    <d v="1899-12-30T04:22:49"/>
    <s v="-"/>
    <s v="-"/>
    <s v="-"/>
    <s v="16-02-2022"/>
    <s v="16-02-2022"/>
    <s v="02"/>
    <s v="2022"/>
    <s v="04"/>
    <s v="-"/>
    <s v=""/>
  </r>
  <r>
    <s v="TKT225023"/>
    <x v="15"/>
    <s v="-"/>
    <s v="Account"/>
    <s v="Account Suspension"/>
    <s v="CUST48995"/>
    <s v="In Progress"/>
    <d v="2021-06-05T00:00:00"/>
    <d v="1899-12-30T20:37:00"/>
    <s v="-"/>
    <s v="-"/>
    <s v="-"/>
    <s v="Jun"/>
    <s v="05-06-2021"/>
    <s v="06"/>
    <s v="2021"/>
    <s v="20"/>
    <s v="-"/>
    <s v=""/>
  </r>
  <r>
    <s v="TKT686047"/>
    <x v="5"/>
    <s v="-"/>
    <s v="Technical"/>
    <s v="Hardware Issue"/>
    <s v="CUST29609"/>
    <s v="In Progress"/>
    <s v="25-03-2024"/>
    <d v="1899-12-30T06:18:05"/>
    <s v="-"/>
    <s v="-"/>
    <s v="-"/>
    <s v="25-03-2024"/>
    <s v="25-03-2024"/>
    <s v="03"/>
    <s v="2024"/>
    <s v="06"/>
    <s v="-"/>
    <s v=""/>
  </r>
  <r>
    <s v="TKT106485"/>
    <x v="30"/>
    <s v="22-09-2021 14:41:48"/>
    <s v="Billing"/>
    <s v="Overcharge"/>
    <s v="CUST65874"/>
    <s v="Resolved"/>
    <s v="27-08-2021"/>
    <d v="1899-12-30T14:41:48"/>
    <s v="22-09-2021"/>
    <d v="1899-12-30T14:41:48"/>
    <s v="-"/>
    <s v="27-08-2021"/>
    <s v="27-08-2021"/>
    <s v="08"/>
    <s v="2021"/>
    <s v="14"/>
    <s v="22-09-2021"/>
    <s v="09"/>
  </r>
  <r>
    <s v="TKT922610"/>
    <x v="13"/>
    <s v="17-11-2023 17:05:27"/>
    <s v="Account"/>
    <s v="Account Suspension"/>
    <s v="CUST75917"/>
    <s v="Resolved"/>
    <d v="2023-07-11T00:00:00"/>
    <d v="1899-12-30T17:05:00"/>
    <s v="17-11-2023"/>
    <d v="1899-12-30T17:05:27"/>
    <s v="-"/>
    <s v="Jul"/>
    <s v="11-07-2023"/>
    <s v="07"/>
    <s v="2023"/>
    <s v="17"/>
    <s v="17-11-2023"/>
    <s v="11"/>
  </r>
  <r>
    <s v="TKT743957"/>
    <x v="15"/>
    <s v="-"/>
    <s v="Account"/>
    <s v="Account Suspension"/>
    <s v="CUST95027"/>
    <s v="Open"/>
    <d v="2020-03-09T00:00:00"/>
    <d v="1899-12-30T20:07:00"/>
    <s v="-"/>
    <s v="-"/>
    <s v="-"/>
    <s v="Mar"/>
    <s v="09-03-2020"/>
    <s v="03"/>
    <s v="2020"/>
    <s v="20"/>
    <s v="-"/>
    <s v=""/>
  </r>
  <r>
    <s v="TKT927915"/>
    <x v="4"/>
    <s v="-"/>
    <s v="Account"/>
    <s v="Password Reset"/>
    <s v="CUST10649"/>
    <s v="In Progress"/>
    <d v="2023-09-12T00:00:00"/>
    <d v="1899-12-30T11:53:00"/>
    <s v="-"/>
    <s v="-"/>
    <s v="-"/>
    <s v="Sep"/>
    <s v="12-09-2023"/>
    <s v="09"/>
    <s v="2023"/>
    <s v="11"/>
    <s v="-"/>
    <s v=""/>
  </r>
  <r>
    <s v="TKT110725"/>
    <x v="30"/>
    <s v="-"/>
    <s v="Billing"/>
    <s v="Overcharge"/>
    <s v="CUST49696"/>
    <s v="In Progress"/>
    <s v="24-03-2020"/>
    <d v="1899-12-30T04:28:59"/>
    <s v="-"/>
    <s v="-"/>
    <s v="-"/>
    <s v="24-03-2020"/>
    <s v="24-03-2020"/>
    <s v="03"/>
    <s v="2020"/>
    <s v="04"/>
    <s v="-"/>
    <s v=""/>
  </r>
  <r>
    <s v="TKT206475"/>
    <x v="26"/>
    <s v="-"/>
    <s v="Technical"/>
    <s v="Software Bug"/>
    <s v="CUST76579"/>
    <s v="In Progress"/>
    <d v="2022-11-03T00:00:00"/>
    <d v="1899-12-30T23:47:00"/>
    <s v="-"/>
    <s v="-"/>
    <s v="-"/>
    <s v="Nov"/>
    <s v="03-11-2022"/>
    <s v="11"/>
    <s v="2022"/>
    <s v="23"/>
    <s v="-"/>
    <s v=""/>
  </r>
  <r>
    <s v="TKT700011"/>
    <x v="12"/>
    <d v="2022-09-04T22:54:00"/>
    <s v="Billing"/>
    <s v="Refund Request"/>
    <s v="CUST69331"/>
    <s v="Resolved"/>
    <s v="26-03-2022"/>
    <d v="1899-12-30T22:54:00"/>
    <d v="2022-09-04T00:00:00"/>
    <d v="1899-12-30T22:54:00"/>
    <s v="-"/>
    <s v="26-03-2022"/>
    <s v="26-03-2022"/>
    <s v="03"/>
    <s v="2022"/>
    <s v="22"/>
    <s v="04-09-2022"/>
    <s v="09"/>
  </r>
  <r>
    <s v="TKT477697"/>
    <x v="25"/>
    <s v="-"/>
    <s v="Service"/>
    <s v="Slow Service"/>
    <s v="CUST96175"/>
    <s v="Open"/>
    <s v="30-11-2023"/>
    <d v="1899-12-30T14:33:46"/>
    <s v="-"/>
    <s v="-"/>
    <s v="-"/>
    <s v="30-11-2023"/>
    <s v="30-11-2023"/>
    <s v="11"/>
    <s v="2023"/>
    <s v="14"/>
    <s v="-"/>
    <s v=""/>
  </r>
  <r>
    <s v="TKT251373"/>
    <x v="30"/>
    <s v="-"/>
    <s v="Billing"/>
    <s v="Overcharge"/>
    <s v="CUST58583"/>
    <s v="In Progress"/>
    <d v="2023-01-12T00:00:00"/>
    <d v="1899-12-30T10:56:00"/>
    <s v="-"/>
    <s v="-"/>
    <s v="-"/>
    <s v="Jan"/>
    <s v="12-01-2023"/>
    <s v="01"/>
    <s v="2023"/>
    <s v="10"/>
    <s v="-"/>
    <s v=""/>
  </r>
  <r>
    <s v="TKT495828"/>
    <x v="1"/>
    <d v="2024-11-02T19:54:00"/>
    <s v="Billing"/>
    <s v="Refund Request"/>
    <s v="CUST64878"/>
    <s v="Resolved"/>
    <s v="27-01-2024"/>
    <d v="1899-12-30T19:54:49"/>
    <d v="2024-11-02T00:00:00"/>
    <d v="1899-12-30T19:54:00"/>
    <s v="-"/>
    <s v="27-01-2024"/>
    <s v="27-01-2024"/>
    <s v="01"/>
    <s v="2024"/>
    <s v="19"/>
    <s v="02-11-2024"/>
    <s v="11"/>
  </r>
  <r>
    <s v="TKT471079"/>
    <x v="15"/>
    <s v="-"/>
    <s v="Account"/>
    <s v="Account Suspension"/>
    <s v="CUST37862"/>
    <s v="Open"/>
    <s v="30-08-2020"/>
    <d v="1899-12-30T16:11:03"/>
    <s v="-"/>
    <s v="-"/>
    <s v="-"/>
    <s v="30-08-2020"/>
    <s v="30-08-2020"/>
    <s v="08"/>
    <s v="2020"/>
    <s v="16"/>
    <s v="-"/>
    <s v=""/>
  </r>
  <r>
    <s v="TKT763779"/>
    <x v="33"/>
    <s v="-"/>
    <s v="Technical"/>
    <s v="Network Problem"/>
    <s v="CUST18374"/>
    <s v="Open"/>
    <s v="16-11-2023"/>
    <d v="1899-12-30T14:36:28"/>
    <s v="-"/>
    <s v="-"/>
    <s v="-"/>
    <s v="16-11-2023"/>
    <s v="16-11-2023"/>
    <s v="11"/>
    <s v="2023"/>
    <s v="14"/>
    <s v="-"/>
    <s v=""/>
  </r>
  <r>
    <s v="TKT537528"/>
    <x v="5"/>
    <s v="-"/>
    <s v="Technical"/>
    <s v="Hardware Issue"/>
    <s v="CUST65680"/>
    <s v="Open"/>
    <d v="2023-01-10T00:00:00"/>
    <d v="1899-12-30T18:35:00"/>
    <s v="-"/>
    <s v="-"/>
    <s v="-"/>
    <s v="Jan"/>
    <s v="10-01-2023"/>
    <s v="01"/>
    <s v="2023"/>
    <s v="18"/>
    <s v="-"/>
    <s v=""/>
  </r>
  <r>
    <s v="TKT247616"/>
    <x v="16"/>
    <s v="15-03-2020 23:01:16"/>
    <s v="Account"/>
    <s v="Login Issue"/>
    <s v="CUST52257"/>
    <s v="Resolved"/>
    <s v="26-02-2020"/>
    <d v="1899-12-30T23:01:16"/>
    <s v="15-03-2020"/>
    <d v="1899-12-30T23:01:16"/>
    <s v="-"/>
    <s v="26-02-2020"/>
    <s v="26-02-2020"/>
    <s v="02"/>
    <s v="2020"/>
    <s v="23"/>
    <s v="15-03-2020"/>
    <s v="03"/>
  </r>
  <r>
    <s v="TKT416442"/>
    <x v="17"/>
    <s v="-"/>
    <s v="Service"/>
    <s v="Slow Service"/>
    <s v="CUST51168"/>
    <s v="In Progress"/>
    <s v="18-08-2021"/>
    <d v="1899-12-30T07:20:36"/>
    <s v="-"/>
    <s v="-"/>
    <s v="-"/>
    <s v="18-08-2021"/>
    <s v="18-08-2021"/>
    <s v="08"/>
    <s v="2021"/>
    <s v="07"/>
    <s v="-"/>
    <s v=""/>
  </r>
  <r>
    <s v="TKT408557"/>
    <x v="13"/>
    <s v="-"/>
    <s v="Account"/>
    <s v="Account Suspension"/>
    <s v="CUST63074"/>
    <s v="Open"/>
    <d v="2021-01-03T00:00:00"/>
    <d v="1899-12-30T11:01:00"/>
    <s v="-"/>
    <s v="-"/>
    <s v="-"/>
    <s v="Jan"/>
    <s v="03-01-2021"/>
    <s v="01"/>
    <s v="2021"/>
    <s v="11"/>
    <s v="-"/>
    <s v=""/>
  </r>
  <r>
    <s v="TKT633868"/>
    <x v="19"/>
    <s v="-"/>
    <s v="Billing"/>
    <s v="Payment Failure"/>
    <s v="CUST54210"/>
    <s v="In Progress"/>
    <d v="2021-03-01T00:00:00"/>
    <d v="1899-12-30T14:47:00"/>
    <s v="-"/>
    <s v="-"/>
    <s v="-"/>
    <s v="Mar"/>
    <s v="01-03-2021"/>
    <s v="03"/>
    <s v="2021"/>
    <s v="14"/>
    <s v="-"/>
    <s v=""/>
  </r>
  <r>
    <s v="TKT255825"/>
    <x v="6"/>
    <s v="18-12-2022 00:44:33"/>
    <s v="Service"/>
    <s v="Service Outage"/>
    <s v="CUST99368"/>
    <s v="Resolved"/>
    <d v="2022-07-12T00:00:00"/>
    <d v="1899-12-30T00:44:00"/>
    <s v="18-12-2022"/>
    <d v="1899-12-30T00:44:33"/>
    <s v="-"/>
    <s v="Jul"/>
    <s v="12-07-2022"/>
    <s v="07"/>
    <s v="2022"/>
    <s v="00"/>
    <s v="18-12-2022"/>
    <s v="12"/>
  </r>
  <r>
    <s v="TKT566106"/>
    <x v="26"/>
    <d v="2023-04-12T21:01:00"/>
    <s v="Technical"/>
    <s v="Software Bug"/>
    <s v="CUST70468"/>
    <s v="Resolved"/>
    <s v="21-11-2023"/>
    <d v="1899-12-30T21:01:14"/>
    <d v="2023-04-12T00:00:00"/>
    <d v="1899-12-30T21:01:00"/>
    <s v="-"/>
    <s v="21-11-2023"/>
    <s v="21-11-2023"/>
    <s v="11"/>
    <s v="2023"/>
    <s v="21"/>
    <s v="12-04-2023"/>
    <s v="04"/>
  </r>
  <r>
    <s v="TKT466289"/>
    <x v="33"/>
    <s v="-"/>
    <s v="Technical"/>
    <s v="Network Problem"/>
    <s v="CUST18623"/>
    <s v="In Progress"/>
    <s v="31-08-2022"/>
    <d v="1899-12-30T01:08:59"/>
    <s v="-"/>
    <s v="-"/>
    <s v="-"/>
    <s v="31-08-2022"/>
    <s v="31-08-2022"/>
    <s v="08"/>
    <s v="2022"/>
    <s v="01"/>
    <s v="-"/>
    <s v=""/>
  </r>
  <r>
    <s v="TKT608023"/>
    <x v="17"/>
    <s v="-"/>
    <s v="Service"/>
    <s v="Slow Service"/>
    <s v="CUST16477"/>
    <s v="In Progress"/>
    <s v="23-12-2020"/>
    <d v="1899-12-30T08:45:19"/>
    <s v="-"/>
    <s v="-"/>
    <s v="-"/>
    <s v="23-12-2020"/>
    <s v="23-12-2020"/>
    <s v="12"/>
    <s v="2020"/>
    <s v="08"/>
    <s v="-"/>
    <s v=""/>
  </r>
  <r>
    <s v="TKT264125"/>
    <x v="2"/>
    <s v="13-01-2024 09:56:06"/>
    <s v="Billing"/>
    <s v="Overcharge"/>
    <s v="CUST54910"/>
    <s v="Resolved"/>
    <s v="31-12-2023"/>
    <d v="1899-12-30T09:56:06"/>
    <s v="13-01-2024"/>
    <d v="1899-12-30T09:56:06"/>
    <s v="-"/>
    <s v="31-12-2023"/>
    <s v="31-12-2023"/>
    <s v="12"/>
    <s v="2023"/>
    <s v="09"/>
    <s v="13-01-2024"/>
    <s v="01"/>
  </r>
  <r>
    <s v="TKT207318"/>
    <x v="27"/>
    <s v="-"/>
    <s v="Account"/>
    <s v="Login Issue"/>
    <s v="CUST40629"/>
    <s v="In Progress"/>
    <d v="2020-11-03T00:00:00"/>
    <d v="1899-12-30T10:23:00"/>
    <s v="-"/>
    <s v="-"/>
    <s v="-"/>
    <s v="Nov"/>
    <s v="03-11-2020"/>
    <s v="11"/>
    <s v="2020"/>
    <s v="10"/>
    <s v="-"/>
    <s v=""/>
  </r>
  <r>
    <s v="TKT608967"/>
    <x v="16"/>
    <s v="-"/>
    <s v="Account"/>
    <s v="Login Issue"/>
    <s v="CUST11402"/>
    <s v="In Progress"/>
    <d v="2021-11-03T00:00:00"/>
    <d v="1899-12-30T01:24:00"/>
    <s v="-"/>
    <s v="-"/>
    <s v="-"/>
    <s v="Nov"/>
    <s v="03-11-2021"/>
    <s v="11"/>
    <s v="2021"/>
    <s v="01"/>
    <s v="-"/>
    <s v=""/>
  </r>
  <r>
    <s v="TKT209622"/>
    <x v="31"/>
    <s v="-"/>
    <s v="Billing"/>
    <s v="Refund Request"/>
    <s v="CUST59040"/>
    <s v="Open"/>
    <d v="2020-05-10T00:00:00"/>
    <d v="1899-12-30T00:29:00"/>
    <s v="-"/>
    <s v="-"/>
    <s v="-"/>
    <s v="May"/>
    <s v="10-05-2020"/>
    <s v="05"/>
    <s v="2020"/>
    <s v="00"/>
    <s v="-"/>
    <s v=""/>
  </r>
  <r>
    <s v="TKT654622"/>
    <x v="25"/>
    <s v="-"/>
    <s v="Service"/>
    <s v="Slow Service"/>
    <s v="CUST89189"/>
    <s v="Open"/>
    <s v="23-01-2021"/>
    <d v="1899-12-30T14:38:13"/>
    <s v="-"/>
    <s v="-"/>
    <s v="-"/>
    <s v="23-01-2021"/>
    <s v="23-01-2021"/>
    <s v="01"/>
    <s v="2021"/>
    <s v="14"/>
    <s v="-"/>
    <s v=""/>
  </r>
  <r>
    <s v="TKT248640"/>
    <x v="9"/>
    <d v="2024-04-09T04:13:00"/>
    <s v="Technical"/>
    <s v="Hardware Issue"/>
    <s v="CUST12545"/>
    <s v="Resolved"/>
    <s v="13-08-2024"/>
    <d v="1899-12-30T04:13:26"/>
    <d v="2024-04-09T00:00:00"/>
    <d v="1899-12-30T04:13:00"/>
    <s v="-"/>
    <s v="13-08-2024"/>
    <s v="13-08-2024"/>
    <s v="08"/>
    <s v="2024"/>
    <s v="04"/>
    <s v="09-04-2024"/>
    <s v="04"/>
  </r>
  <r>
    <s v="TKT793704"/>
    <x v="27"/>
    <s v="29-11-2023 02:48:35"/>
    <s v="Account"/>
    <s v="Login Issue"/>
    <s v="CUST59796"/>
    <s v="Resolved"/>
    <s v="21-11-2023"/>
    <d v="1899-12-30T02:48:35"/>
    <s v="29-11-2023"/>
    <d v="1899-12-30T02:48:35"/>
    <s v="-"/>
    <s v="21-11-2023"/>
    <s v="21-11-2023"/>
    <s v="11"/>
    <s v="2023"/>
    <s v="02"/>
    <s v="29-11-2023"/>
    <s v="11"/>
  </r>
  <r>
    <s v="TKT271410"/>
    <x v="26"/>
    <s v="-"/>
    <s v="Technical"/>
    <s v="Software Bug"/>
    <s v="CUST16009"/>
    <s v="Open"/>
    <d v="2024-07-10T00:00:00"/>
    <d v="1899-12-30T03:48:00"/>
    <s v="-"/>
    <s v="-"/>
    <s v="-"/>
    <s v="Jul"/>
    <s v="10-07-2024"/>
    <s v="07"/>
    <s v="2024"/>
    <s v="03"/>
    <s v="-"/>
    <s v=""/>
  </r>
  <r>
    <s v="TKT201659"/>
    <x v="9"/>
    <s v="-"/>
    <s v="Technical"/>
    <s v="Hardware Issue"/>
    <s v="CUST32259"/>
    <s v="In Progress"/>
    <d v="2024-10-01T00:00:00"/>
    <d v="1899-12-30T20:35:00"/>
    <s v="-"/>
    <s v="-"/>
    <s v="-"/>
    <s v="Oct"/>
    <s v="01-10-2024"/>
    <s v="10"/>
    <s v="2024"/>
    <s v="20"/>
    <s v="-"/>
    <s v=""/>
  </r>
  <r>
    <s v="TKT418708"/>
    <x v="9"/>
    <s v="-"/>
    <s v="Technical"/>
    <s v="Hardware Issue"/>
    <s v="CUST84254"/>
    <s v="In Progress"/>
    <s v="29-09-2022"/>
    <d v="1899-12-30T01:45:00"/>
    <s v="-"/>
    <s v="-"/>
    <s v="-"/>
    <s v="29-09-2022"/>
    <s v="29-09-2022"/>
    <s v="09"/>
    <s v="2022"/>
    <s v="01"/>
    <s v="-"/>
    <s v=""/>
  </r>
  <r>
    <s v="TKT257287"/>
    <x v="5"/>
    <s v="-"/>
    <s v="Technical"/>
    <s v="Hardware Issue"/>
    <s v="CUST99765"/>
    <s v="Open"/>
    <s v="15-11-2023"/>
    <d v="1899-12-30T14:19:39"/>
    <s v="-"/>
    <s v="-"/>
    <s v="-"/>
    <s v="15-11-2023"/>
    <s v="15-11-2023"/>
    <s v="11"/>
    <s v="2023"/>
    <s v="14"/>
    <s v="-"/>
    <s v=""/>
  </r>
  <r>
    <s v="TKT987443"/>
    <x v="13"/>
    <d v="2024-09-02T07:18:00"/>
    <s v="Account"/>
    <s v="Account Suspension"/>
    <s v="CUST89318"/>
    <s v="Resolved"/>
    <d v="2024-04-02T00:00:00"/>
    <d v="1899-12-30T07:18:00"/>
    <d v="2024-09-02T00:00:00"/>
    <d v="1899-12-30T07:18:00"/>
    <s v="-"/>
    <s v="Apr"/>
    <s v="02-04-2024"/>
    <s v="04"/>
    <s v="2024"/>
    <s v="07"/>
    <s v="02-09-2024"/>
    <s v="09"/>
  </r>
  <r>
    <s v="TKT451953"/>
    <x v="16"/>
    <s v="-"/>
    <s v="Account"/>
    <s v="Login Issue"/>
    <s v="CUST41780"/>
    <s v="Open"/>
    <s v="26-04-2024"/>
    <d v="1899-12-30T01:14:01"/>
    <s v="-"/>
    <s v="-"/>
    <s v="-"/>
    <s v="26-04-2024"/>
    <s v="26-04-2024"/>
    <s v="04"/>
    <s v="2024"/>
    <s v="01"/>
    <s v="-"/>
    <s v=""/>
  </r>
  <r>
    <s v="TKT673124"/>
    <x v="32"/>
    <s v="-"/>
    <s v="Technical"/>
    <s v="Software Bug"/>
    <s v="CUST88244"/>
    <s v="Open"/>
    <d v="2020-09-12T00:00:00"/>
    <d v="1899-12-30T08:58:00"/>
    <s v="-"/>
    <s v="-"/>
    <s v="-"/>
    <s v="Sep"/>
    <s v="12-09-2020"/>
    <s v="09"/>
    <s v="2020"/>
    <s v="08"/>
    <s v="-"/>
    <s v=""/>
  </r>
  <r>
    <s v="TKT503382"/>
    <x v="25"/>
    <s v="-"/>
    <s v="Service"/>
    <s v="Slow Service"/>
    <s v="CUST24361"/>
    <s v="In Progress"/>
    <s v="22-12-2023"/>
    <d v="1899-12-30T16:34:00"/>
    <s v="-"/>
    <s v="-"/>
    <s v="-"/>
    <s v="22-12-2023"/>
    <s v="22-12-2023"/>
    <s v="12"/>
    <s v="2023"/>
    <s v="16"/>
    <s v="-"/>
    <s v=""/>
  </r>
  <r>
    <s v="TKT671835"/>
    <x v="28"/>
    <s v="15-10-2020 19:10:49"/>
    <s v="Billing"/>
    <s v="Payment Failure"/>
    <s v="CUST60081"/>
    <s v="Resolved"/>
    <d v="2020-02-10T00:00:00"/>
    <d v="1899-12-30T19:10:00"/>
    <s v="15-10-2020"/>
    <d v="1899-12-30T19:10:49"/>
    <s v="-"/>
    <s v="Feb"/>
    <s v="10-02-2020"/>
    <s v="02"/>
    <s v="2020"/>
    <s v="19"/>
    <s v="15-10-2020"/>
    <s v="10"/>
  </r>
  <r>
    <s v="TKT446619"/>
    <x v="12"/>
    <s v="-"/>
    <s v="Billing"/>
    <s v="Refund Request"/>
    <s v="CUST58952"/>
    <s v="Open"/>
    <d v="2020-07-09T00:00:00"/>
    <d v="1899-12-30T01:22:00"/>
    <s v="-"/>
    <s v="-"/>
    <s v="-"/>
    <s v="Jul"/>
    <s v="09-07-2020"/>
    <s v="07"/>
    <s v="2020"/>
    <s v="01"/>
    <s v="-"/>
    <s v=""/>
  </r>
  <r>
    <s v="TKT922354"/>
    <x v="21"/>
    <s v="-"/>
    <s v="Technical"/>
    <s v="Network Problem"/>
    <s v="CUST37426"/>
    <s v="In Progress"/>
    <d v="2021-06-06T00:00:00"/>
    <d v="1899-12-30T01:19:00"/>
    <s v="-"/>
    <s v="-"/>
    <s v="-"/>
    <s v="Jun"/>
    <s v="06-06-2021"/>
    <s v="06"/>
    <s v="2021"/>
    <s v="01"/>
    <s v="-"/>
    <s v=""/>
  </r>
  <r>
    <s v="TKT568169"/>
    <x v="9"/>
    <d v="2024-10-04T21:16:00"/>
    <s v="Technical"/>
    <s v="Hardware Issue"/>
    <s v="CUST69094"/>
    <s v="Resolved"/>
    <s v="24-03-2024"/>
    <d v="1899-12-30T21:16:21"/>
    <d v="2024-10-04T00:00:00"/>
    <d v="1899-12-30T21:16:00"/>
    <s v="-"/>
    <s v="24-03-2024"/>
    <s v="24-03-2024"/>
    <s v="03"/>
    <s v="2024"/>
    <s v="21"/>
    <s v="04-10-2024"/>
    <s v="10"/>
  </r>
  <r>
    <s v="TKT637456"/>
    <x v="26"/>
    <s v="-"/>
    <s v="Technical"/>
    <s v="Software Bug"/>
    <s v="CUST75756"/>
    <s v="Open"/>
    <s v="14-05-2020"/>
    <d v="1899-12-30T22:04:08"/>
    <s v="-"/>
    <s v="-"/>
    <s v="-"/>
    <s v="14-05-2020"/>
    <s v="14-05-2020"/>
    <s v="05"/>
    <s v="2020"/>
    <s v="22"/>
    <s v="-"/>
    <s v=""/>
  </r>
  <r>
    <s v="TKT294308"/>
    <x v="13"/>
    <d v="2020-02-07T22:40:00"/>
    <s v="Account"/>
    <s v="Account Suspension"/>
    <s v="CUST29634"/>
    <s v="Resolved"/>
    <s v="23-06-2020"/>
    <d v="1899-12-30T22:40:07"/>
    <d v="2020-02-07T00:00:00"/>
    <d v="1899-12-30T22:40:00"/>
    <s v="-"/>
    <s v="23-06-2020"/>
    <s v="23-06-2020"/>
    <s v="06"/>
    <s v="2020"/>
    <s v="22"/>
    <s v="07-02-2020"/>
    <s v="02"/>
  </r>
  <r>
    <s v="TKT346627"/>
    <x v="24"/>
    <s v="-"/>
    <s v="Service"/>
    <s v="Service Outage"/>
    <s v="CUST54758"/>
    <s v="Open"/>
    <s v="16-07-2020"/>
    <d v="1899-12-30T20:21:06"/>
    <s v="-"/>
    <s v="-"/>
    <s v="-"/>
    <s v="16-07-2020"/>
    <s v="16-07-2020"/>
    <s v="07"/>
    <s v="2020"/>
    <s v="20"/>
    <s v="-"/>
    <s v=""/>
  </r>
  <r>
    <s v="TKT428405"/>
    <x v="28"/>
    <d v="2020-11-01T14:34:00"/>
    <s v="Billing"/>
    <s v="Payment Failure"/>
    <s v="CUST52633"/>
    <s v="Resolved"/>
    <d v="2020-09-01T00:00:00"/>
    <d v="1899-12-30T14:34:00"/>
    <d v="2020-11-01T00:00:00"/>
    <d v="1899-12-30T14:34:00"/>
    <s v="-"/>
    <s v="Sep"/>
    <s v="01-09-2020"/>
    <s v="09"/>
    <s v="2020"/>
    <s v="14"/>
    <s v="01-11-2020"/>
    <s v="11"/>
  </r>
  <r>
    <s v="TKT306611"/>
    <x v="21"/>
    <s v="-"/>
    <s v="Technical"/>
    <s v="Network Problem"/>
    <s v="CUST61602"/>
    <s v="Open"/>
    <s v="22-06-2020"/>
    <d v="1899-12-30T12:42:59"/>
    <s v="-"/>
    <s v="-"/>
    <s v="-"/>
    <s v="22-06-2020"/>
    <s v="22-06-2020"/>
    <s v="06"/>
    <s v="2020"/>
    <s v="12"/>
    <s v="-"/>
    <s v=""/>
  </r>
  <r>
    <s v="TKT913813"/>
    <x v="22"/>
    <s v="-"/>
    <s v="Account"/>
    <s v="Login Issue"/>
    <s v="CUST26454"/>
    <s v="Open"/>
    <s v="13-04-2020"/>
    <d v="1899-12-30T08:47:08"/>
    <s v="-"/>
    <s v="-"/>
    <s v="-"/>
    <s v="13-04-2020"/>
    <s v="13-04-2020"/>
    <s v="04"/>
    <s v="2020"/>
    <s v="08"/>
    <s v="-"/>
    <s v=""/>
  </r>
  <r>
    <s v="TKT525902"/>
    <x v="32"/>
    <s v="-"/>
    <s v="Technical"/>
    <s v="Software Bug"/>
    <s v="CUST91084"/>
    <s v="Open"/>
    <s v="31-12-2021"/>
    <d v="1899-12-30T00:04:37"/>
    <s v="-"/>
    <s v="-"/>
    <s v="-"/>
    <s v="31-12-2021"/>
    <s v="31-12-2021"/>
    <s v="12"/>
    <s v="2021"/>
    <s v="00"/>
    <s v="-"/>
    <s v=""/>
  </r>
  <r>
    <s v="TKT847582"/>
    <x v="18"/>
    <s v="-"/>
    <s v="Account"/>
    <s v="Password Reset"/>
    <s v="CUST96674"/>
    <s v="Open"/>
    <s v="19-11-2024"/>
    <d v="1899-12-30T05:41:40"/>
    <s v="-"/>
    <s v="-"/>
    <s v="-"/>
    <s v="19-11-2024"/>
    <s v="19-11-2024"/>
    <s v="11"/>
    <s v="2024"/>
    <s v="05"/>
    <s v="-"/>
    <s v=""/>
  </r>
  <r>
    <s v="TKT206332"/>
    <x v="14"/>
    <s v="-"/>
    <s v="Service"/>
    <s v="Slow Service"/>
    <s v="CUST87376"/>
    <s v="In Progress"/>
    <d v="2022-06-08T00:00:00"/>
    <d v="1899-12-30T02:41:00"/>
    <s v="-"/>
    <s v="-"/>
    <s v="-"/>
    <s v="Jun"/>
    <s v="08-06-2022"/>
    <s v="06"/>
    <s v="2022"/>
    <s v="02"/>
    <s v="-"/>
    <s v=""/>
  </r>
  <r>
    <s v="TKT771320"/>
    <x v="13"/>
    <s v="-"/>
    <s v="Account"/>
    <s v="Account Suspension"/>
    <s v="CUST82682"/>
    <s v="Open"/>
    <d v="2020-01-04T00:00:00"/>
    <d v="1899-12-30T14:14:00"/>
    <s v="-"/>
    <s v="-"/>
    <s v="-"/>
    <s v="Jan"/>
    <s v="04-01-2020"/>
    <s v="01"/>
    <s v="2020"/>
    <s v="14"/>
    <s v="-"/>
    <s v=""/>
  </r>
  <r>
    <s v="TKT539279"/>
    <x v="14"/>
    <s v="18-07-2023 19:53:19"/>
    <s v="Service"/>
    <s v="Slow Service"/>
    <s v="CUST90108"/>
    <s v="Resolved"/>
    <s v="30-06-2023"/>
    <d v="1899-12-30T19:53:19"/>
    <s v="18-07-2023"/>
    <d v="1899-12-30T19:53:19"/>
    <s v="-"/>
    <s v="30-06-2023"/>
    <s v="30-06-2023"/>
    <s v="06"/>
    <s v="2023"/>
    <s v="19"/>
    <s v="18-07-2023"/>
    <s v="07"/>
  </r>
  <r>
    <s v="TKT306644"/>
    <x v="32"/>
    <s v="-"/>
    <s v="Technical"/>
    <s v="Software Bug"/>
    <s v="CUST74532"/>
    <s v="Open"/>
    <d v="2022-03-09T00:00:00"/>
    <d v="1899-12-30T05:03:00"/>
    <s v="-"/>
    <s v="-"/>
    <s v="-"/>
    <s v="Mar"/>
    <s v="09-03-2022"/>
    <s v="03"/>
    <s v="2022"/>
    <s v="05"/>
    <s v="-"/>
    <s v=""/>
  </r>
  <r>
    <s v="TKT161293"/>
    <x v="22"/>
    <s v="-"/>
    <s v="Account"/>
    <s v="Login Issue"/>
    <s v="CUST38285"/>
    <s v="In Progress"/>
    <s v="21-07-2021"/>
    <d v="1899-12-30T09:43:33"/>
    <s v="-"/>
    <s v="-"/>
    <s v="-"/>
    <s v="21-07-2021"/>
    <s v="21-07-2021"/>
    <s v="07"/>
    <s v="2021"/>
    <s v="09"/>
    <s v="-"/>
    <s v=""/>
  </r>
  <r>
    <s v="TKT851076"/>
    <x v="1"/>
    <d v="2021-04-12T01:56:00"/>
    <s v="Billing"/>
    <s v="Refund Request"/>
    <s v="CUST19830"/>
    <s v="Resolved"/>
    <d v="2021-07-11T00:00:00"/>
    <d v="1899-12-30T01:56:00"/>
    <d v="2021-04-12T00:00:00"/>
    <d v="1899-12-30T01:56:00"/>
    <s v="-"/>
    <s v="Jul"/>
    <s v="11-07-2021"/>
    <s v="07"/>
    <s v="2021"/>
    <s v="01"/>
    <s v="12-04-2021"/>
    <s v="04"/>
  </r>
  <r>
    <s v="TKT356208"/>
    <x v="14"/>
    <d v="2020-11-08T00:08:00"/>
    <s v="Service"/>
    <s v="Slow Service"/>
    <s v="CUST57501"/>
    <s v="Resolved"/>
    <d v="2020-06-08T00:00:00"/>
    <d v="1899-12-30T00:08:00"/>
    <d v="2020-11-08T00:00:00"/>
    <d v="1899-12-30T00:08:00"/>
    <s v="-"/>
    <s v="Jun"/>
    <s v="08-06-2020"/>
    <s v="06"/>
    <s v="2020"/>
    <s v="00"/>
    <s v="08-11-2020"/>
    <s v="11"/>
  </r>
  <r>
    <s v="TKT973002"/>
    <x v="35"/>
    <s v="-"/>
    <s v="Service"/>
    <s v="Service Upgrade"/>
    <s v="CUST80521"/>
    <s v="In Progress"/>
    <s v="20-07-2021"/>
    <d v="1899-12-30T08:42:51"/>
    <s v="-"/>
    <s v="-"/>
    <s v="-"/>
    <s v="20-07-2021"/>
    <s v="20-07-2021"/>
    <s v="07"/>
    <s v="2021"/>
    <s v="08"/>
    <s v="-"/>
    <s v=""/>
  </r>
  <r>
    <s v="TKT825647"/>
    <x v="24"/>
    <s v="-"/>
    <s v="Service"/>
    <s v="Service Outage"/>
    <s v="CUST28357"/>
    <s v="Open"/>
    <s v="31-12-2021"/>
    <d v="1899-12-30T13:32:01"/>
    <s v="-"/>
    <s v="-"/>
    <s v="-"/>
    <s v="31-12-2021"/>
    <s v="31-12-2021"/>
    <s v="12"/>
    <s v="2021"/>
    <s v="13"/>
    <s v="-"/>
    <s v=""/>
  </r>
  <r>
    <s v="TKT693932"/>
    <x v="16"/>
    <s v="16-11-2022 21:19:26"/>
    <s v="Account"/>
    <s v="Login Issue"/>
    <s v="CUST62467"/>
    <s v="Resolved"/>
    <s v="19-10-2022"/>
    <d v="1899-12-30T21:19:26"/>
    <s v="16-11-2022"/>
    <d v="1899-12-30T21:19:26"/>
    <s v="-"/>
    <s v="19-10-2022"/>
    <s v="19-10-2022"/>
    <s v="10"/>
    <s v="2022"/>
    <s v="21"/>
    <s v="16-11-2022"/>
    <s v="11"/>
  </r>
  <r>
    <s v="TKT253698"/>
    <x v="24"/>
    <d v="2023-11-11T14:06:00"/>
    <s v="Service"/>
    <s v="Service Outage"/>
    <s v="CUST16128"/>
    <s v="Resolved"/>
    <s v="25-10-2023"/>
    <d v="1899-12-30T14:06:12"/>
    <d v="2023-11-11T00:00:00"/>
    <d v="1899-12-30T14:06:00"/>
    <s v="-"/>
    <s v="25-10-2023"/>
    <s v="25-10-2023"/>
    <s v="10"/>
    <s v="2023"/>
    <s v="14"/>
    <s v="11-11-2023"/>
    <s v="11"/>
  </r>
  <r>
    <s v="TKT979426"/>
    <x v="4"/>
    <d v="2022-11-08T17:30:00"/>
    <s v="Account"/>
    <s v="Password Reset"/>
    <s v="CUST39790"/>
    <s v="Resolved"/>
    <d v="2022-10-08T00:00:00"/>
    <d v="1899-12-30T17:30:00"/>
    <d v="2022-11-08T00:00:00"/>
    <d v="1899-12-30T17:30:00"/>
    <s v="-"/>
    <s v="Oct"/>
    <s v="08-10-2022"/>
    <s v="10"/>
    <s v="2022"/>
    <s v="17"/>
    <s v="08-11-2022"/>
    <s v="11"/>
  </r>
  <r>
    <s v="TKT255892"/>
    <x v="8"/>
    <s v="-"/>
    <s v="Technical"/>
    <s v="Network Problem"/>
    <s v="CUST28636"/>
    <s v="In Progress"/>
    <s v="27-03-2022"/>
    <d v="1899-12-30T08:33:43"/>
    <s v="-"/>
    <s v="-"/>
    <s v="-"/>
    <s v="27-03-2022"/>
    <s v="27-03-2022"/>
    <s v="03"/>
    <s v="2022"/>
    <s v="08"/>
    <s v="-"/>
    <s v=""/>
  </r>
  <r>
    <s v="TKT728952"/>
    <x v="27"/>
    <s v="30-09-2024 00:31:47"/>
    <s v="Account"/>
    <s v="Login Issue"/>
    <s v="CUST84397"/>
    <s v="Resolved"/>
    <d v="2024-06-09T00:00:00"/>
    <d v="1899-12-30T00:31:00"/>
    <s v="30-09-2024"/>
    <d v="1899-12-30T00:31:47"/>
    <s v="-"/>
    <s v="Jun"/>
    <s v="09-06-2024"/>
    <s v="06"/>
    <s v="2024"/>
    <s v="00"/>
    <s v="30-09-2024"/>
    <s v="09"/>
  </r>
  <r>
    <s v="TKT759106"/>
    <x v="18"/>
    <s v="25-08-2020 08:29:10"/>
    <s v="Account"/>
    <s v="Password Reset"/>
    <s v="CUST39598"/>
    <s v="Resolved"/>
    <d v="2020-06-08T00:00:00"/>
    <d v="1899-12-30T08:29:00"/>
    <s v="25-08-2020"/>
    <d v="1899-12-30T08:29:10"/>
    <s v="-"/>
    <s v="Jun"/>
    <s v="08-06-2020"/>
    <s v="06"/>
    <s v="2020"/>
    <s v="08"/>
    <s v="25-08-2020"/>
    <s v="08"/>
  </r>
  <r>
    <s v="TKT618376"/>
    <x v="23"/>
    <d v="2021-08-03T13:02:00"/>
    <s v="Service"/>
    <s v="Service Upgrade"/>
    <s v="CUST27054"/>
    <s v="Resolved"/>
    <s v="20-02-2021"/>
    <d v="1899-12-30T13:02:37"/>
    <d v="2021-08-03T00:00:00"/>
    <d v="1899-12-30T13:02:00"/>
    <s v="-"/>
    <s v="20-02-2021"/>
    <s v="20-02-2021"/>
    <s v="02"/>
    <s v="2021"/>
    <s v="13"/>
    <s v="03-08-2021"/>
    <s v="08"/>
  </r>
  <r>
    <s v="TKT316721"/>
    <x v="1"/>
    <d v="2023-05-11T23:50:00"/>
    <s v="Billing"/>
    <s v="Refund Request"/>
    <s v="CUST10357"/>
    <s v="Resolved"/>
    <s v="25-10-2023"/>
    <d v="1899-12-30T23:50:35"/>
    <d v="2023-05-11T00:00:00"/>
    <d v="1899-12-30T23:50:00"/>
    <s v="-"/>
    <s v="25-10-2023"/>
    <s v="25-10-2023"/>
    <s v="10"/>
    <s v="2023"/>
    <s v="23"/>
    <s v="11-05-2023"/>
    <s v="05"/>
  </r>
  <r>
    <s v="TKT309217"/>
    <x v="31"/>
    <d v="2024-11-04T17:28:00"/>
    <s v="Billing"/>
    <s v="Refund Request"/>
    <s v="CUST68720"/>
    <s v="Resolved"/>
    <s v="23-03-2024"/>
    <d v="1899-12-30T17:28:02"/>
    <d v="2024-11-04T00:00:00"/>
    <d v="1899-12-30T17:28:00"/>
    <s v="-"/>
    <s v="23-03-2024"/>
    <s v="23-03-2024"/>
    <s v="03"/>
    <s v="2024"/>
    <s v="17"/>
    <s v="04-11-2024"/>
    <s v="11"/>
  </r>
  <r>
    <s v="TKT246814"/>
    <x v="4"/>
    <s v="-"/>
    <s v="Account"/>
    <s v="Password Reset"/>
    <s v="CUST96120"/>
    <s v="In Progress"/>
    <s v="19-01-2024"/>
    <d v="1899-12-30T11:31:15"/>
    <s v="-"/>
    <s v="-"/>
    <s v="-"/>
    <s v="19-01-2024"/>
    <s v="19-01-2024"/>
    <s v="01"/>
    <s v="2024"/>
    <s v="11"/>
    <s v="-"/>
    <s v=""/>
  </r>
  <r>
    <s v="TKT550579"/>
    <x v="14"/>
    <s v="-"/>
    <s v="Service"/>
    <s v="Slow Service"/>
    <s v="CUST53712"/>
    <s v="In Progress"/>
    <s v="23-10-2022"/>
    <d v="1899-12-30T13:23:42"/>
    <s v="-"/>
    <s v="-"/>
    <s v="-"/>
    <s v="23-10-2022"/>
    <s v="23-10-2022"/>
    <s v="10"/>
    <s v="2022"/>
    <s v="13"/>
    <s v="-"/>
    <s v=""/>
  </r>
  <r>
    <s v="TKT856407"/>
    <x v="0"/>
    <s v="-"/>
    <s v="Service"/>
    <s v="Service Outage"/>
    <s v="CUST98165"/>
    <s v="Open"/>
    <d v="2021-02-11T00:00:00"/>
    <d v="1899-12-30T02:07:00"/>
    <s v="-"/>
    <s v="-"/>
    <s v="-"/>
    <s v="Feb"/>
    <s v="11-02-2021"/>
    <s v="02"/>
    <s v="2021"/>
    <s v="02"/>
    <s v="-"/>
    <s v=""/>
  </r>
  <r>
    <s v="TKT638901"/>
    <x v="14"/>
    <d v="2022-05-01T08:14:00"/>
    <s v="Service"/>
    <s v="Slow Service"/>
    <s v="CUST32253"/>
    <s v="Resolved"/>
    <s v="13-12-2021"/>
    <d v="1899-12-30T08:14:32"/>
    <d v="2022-05-01T00:00:00"/>
    <d v="1899-12-30T08:14:00"/>
    <s v="-"/>
    <s v="13-12-2021"/>
    <s v="13-12-2021"/>
    <s v="12"/>
    <s v="2021"/>
    <s v="08"/>
    <s v="01-05-2022"/>
    <s v="05"/>
  </r>
  <r>
    <s v="TKT579858"/>
    <x v="29"/>
    <s v="23-09-2021 07:33:51"/>
    <s v="Service"/>
    <s v="Service Upgrade"/>
    <s v="CUST91316"/>
    <s v="Resolved"/>
    <s v="26-08-2021"/>
    <d v="1899-12-30T07:33:51"/>
    <s v="23-09-2021"/>
    <d v="1899-12-30T07:33:51"/>
    <s v="-"/>
    <s v="26-08-2021"/>
    <s v="26-08-2021"/>
    <s v="08"/>
    <s v="2021"/>
    <s v="07"/>
    <s v="23-09-2021"/>
    <s v="09"/>
  </r>
  <r>
    <s v="TKT523158"/>
    <x v="25"/>
    <d v="2020-06-11T17:48:00"/>
    <s v="Service"/>
    <s v="Slow Service"/>
    <s v="CUST47449"/>
    <s v="Resolved"/>
    <d v="2020-07-10T00:00:00"/>
    <d v="1899-12-30T17:48:00"/>
    <d v="2020-06-11T00:00:00"/>
    <d v="1899-12-30T17:48:00"/>
    <s v="-"/>
    <s v="Jul"/>
    <s v="10-07-2020"/>
    <s v="07"/>
    <s v="2020"/>
    <s v="17"/>
    <s v="11-06-2020"/>
    <s v="06"/>
  </r>
  <r>
    <s v="TKT483746"/>
    <x v="0"/>
    <d v="2023-11-08T16:09:00"/>
    <s v="Service"/>
    <s v="Service Outage"/>
    <s v="CUST44065"/>
    <s v="Resolved"/>
    <s v="15-07-2023"/>
    <d v="1899-12-30T16:09:23"/>
    <d v="2023-11-08T00:00:00"/>
    <d v="1899-12-30T16:09:00"/>
    <s v="-"/>
    <s v="15-07-2023"/>
    <s v="15-07-2023"/>
    <s v="07"/>
    <s v="2023"/>
    <s v="16"/>
    <s v="08-11-2023"/>
    <s v="11"/>
  </r>
  <r>
    <s v="TKT492004"/>
    <x v="29"/>
    <s v="-"/>
    <s v="Service"/>
    <s v="Service Upgrade"/>
    <s v="CUST71080"/>
    <s v="Open"/>
    <s v="14-02-2023"/>
    <d v="1899-12-30T06:37:13"/>
    <s v="-"/>
    <s v="-"/>
    <s v="-"/>
    <s v="14-02-2023"/>
    <s v="14-02-2023"/>
    <s v="02"/>
    <s v="2023"/>
    <s v="06"/>
    <s v="-"/>
    <s v=""/>
  </r>
  <r>
    <s v="TKT342868"/>
    <x v="26"/>
    <s v="-"/>
    <s v="Technical"/>
    <s v="Software Bug"/>
    <s v="CUST22845"/>
    <s v="Open"/>
    <d v="2020-09-01T00:00:00"/>
    <d v="1899-12-30T15:28:00"/>
    <s v="-"/>
    <s v="-"/>
    <s v="-"/>
    <s v="Sep"/>
    <s v="01-09-2020"/>
    <s v="09"/>
    <s v="2020"/>
    <s v="15"/>
    <s v="-"/>
    <s v=""/>
  </r>
  <r>
    <s v="TKT217836"/>
    <x v="16"/>
    <s v="-"/>
    <s v="Account"/>
    <s v="Login Issue"/>
    <s v="CUST63823"/>
    <s v="Open"/>
    <s v="20-10-2022"/>
    <d v="1899-12-30T20:58:00"/>
    <s v="-"/>
    <s v="-"/>
    <s v="-"/>
    <s v="20-10-2022"/>
    <s v="20-10-2022"/>
    <s v="10"/>
    <s v="2022"/>
    <s v="20"/>
    <s v="-"/>
    <s v=""/>
  </r>
  <r>
    <s v="TKT895282"/>
    <x v="12"/>
    <s v="-"/>
    <s v="Billing"/>
    <s v="Refund Request"/>
    <s v="CUST28394"/>
    <s v="Open"/>
    <s v="18-09-2024"/>
    <d v="1899-12-30T04:13:49"/>
    <s v="-"/>
    <s v="-"/>
    <s v="-"/>
    <s v="18-09-2024"/>
    <s v="18-09-2024"/>
    <s v="09"/>
    <s v="2024"/>
    <s v="04"/>
    <s v="-"/>
    <s v=""/>
  </r>
  <r>
    <s v="TKT415891"/>
    <x v="23"/>
    <s v="-"/>
    <s v="Service"/>
    <s v="Service Upgrade"/>
    <s v="CUST55395"/>
    <s v="Open"/>
    <s v="29-06-2021"/>
    <d v="1899-12-30T05:09:44"/>
    <s v="-"/>
    <s v="-"/>
    <s v="-"/>
    <s v="29-06-2021"/>
    <s v="29-06-2021"/>
    <s v="06"/>
    <s v="2021"/>
    <s v="05"/>
    <s v="-"/>
    <s v=""/>
  </r>
  <r>
    <s v="TKT389852"/>
    <x v="21"/>
    <s v="-"/>
    <s v="Technical"/>
    <s v="Network Problem"/>
    <s v="CUST26452"/>
    <s v="Open"/>
    <d v="2020-12-05T00:00:00"/>
    <d v="1899-12-30T05:21:00"/>
    <s v="-"/>
    <s v="-"/>
    <s v="-"/>
    <s v="Dec"/>
    <s v="05-12-2020"/>
    <s v="12"/>
    <s v="2020"/>
    <s v="05"/>
    <s v="-"/>
    <s v=""/>
  </r>
  <r>
    <s v="TKT863440"/>
    <x v="0"/>
    <s v="-"/>
    <s v="Service"/>
    <s v="Service Outage"/>
    <s v="CUST33853"/>
    <s v="In Progress"/>
    <s v="22-01-2020"/>
    <d v="1899-12-30T23:12:16"/>
    <s v="-"/>
    <s v="-"/>
    <s v="-"/>
    <s v="22-01-2020"/>
    <s v="22-01-2020"/>
    <s v="01"/>
    <s v="2020"/>
    <s v="23"/>
    <s v="-"/>
    <s v=""/>
  </r>
  <r>
    <s v="TKT941176"/>
    <x v="18"/>
    <s v="-"/>
    <s v="Account"/>
    <s v="Password Reset"/>
    <s v="CUST56718"/>
    <s v="In Progress"/>
    <s v="27-11-2024"/>
    <d v="1899-12-30T02:01:35"/>
    <s v="-"/>
    <s v="-"/>
    <s v="-"/>
    <s v="27-11-2024"/>
    <s v="27-11-2024"/>
    <s v="11"/>
    <s v="2024"/>
    <s v="02"/>
    <s v="-"/>
    <s v=""/>
  </r>
  <r>
    <s v="TKT802716"/>
    <x v="8"/>
    <d v="2020-02-09T23:52:00"/>
    <s v="Technical"/>
    <s v="Network Problem"/>
    <s v="CUST49209"/>
    <s v="Resolved"/>
    <d v="2020-12-08T00:00:00"/>
    <d v="1899-12-30T23:52:00"/>
    <d v="2020-02-09T00:00:00"/>
    <d v="1899-12-30T23:52:00"/>
    <s v="-"/>
    <s v="Dec"/>
    <s v="08-12-2020"/>
    <s v="12"/>
    <s v="2020"/>
    <s v="23"/>
    <s v="09-02-2020"/>
    <s v="02"/>
  </r>
  <r>
    <s v="TKT290121"/>
    <x v="4"/>
    <s v="-"/>
    <s v="Account"/>
    <s v="Password Reset"/>
    <s v="CUST77655"/>
    <s v="In Progress"/>
    <s v="29-08-2022"/>
    <d v="1899-12-30T11:47:33"/>
    <s v="-"/>
    <s v="-"/>
    <s v="-"/>
    <s v="29-08-2022"/>
    <s v="29-08-2022"/>
    <s v="08"/>
    <s v="2022"/>
    <s v="11"/>
    <s v="-"/>
    <s v=""/>
  </r>
  <r>
    <s v="TKT565358"/>
    <x v="35"/>
    <d v="2020-03-09T07:14:00"/>
    <s v="Service"/>
    <s v="Service Upgrade"/>
    <s v="CUST92081"/>
    <s v="Resolved"/>
    <s v="29-08-2020"/>
    <d v="1899-12-30T07:14:51"/>
    <d v="2020-03-09T00:00:00"/>
    <d v="1899-12-30T07:14:00"/>
    <s v="-"/>
    <s v="29-08-2020"/>
    <s v="29-08-2020"/>
    <s v="08"/>
    <s v="2020"/>
    <s v="07"/>
    <s v="09-03-2020"/>
    <s v="03"/>
  </r>
  <r>
    <s v="TKT837482"/>
    <x v="13"/>
    <s v="-"/>
    <s v="Account"/>
    <s v="Account Suspension"/>
    <s v="CUST63911"/>
    <s v="In Progress"/>
    <s v="31-10-2022"/>
    <d v="1899-12-30T04:48:31"/>
    <s v="-"/>
    <s v="-"/>
    <s v="-"/>
    <s v="31-10-2022"/>
    <s v="31-10-2022"/>
    <s v="10"/>
    <s v="2022"/>
    <s v="04"/>
    <s v="-"/>
    <s v=""/>
  </r>
  <r>
    <s v="TKT827871"/>
    <x v="20"/>
    <s v="-"/>
    <s v="Billing"/>
    <s v="Payment Failure"/>
    <s v="CUST20010"/>
    <s v="In Progress"/>
    <s v="20-03-2024"/>
    <d v="1899-12-30T17:51:34"/>
    <s v="-"/>
    <s v="-"/>
    <s v="-"/>
    <s v="20-03-2024"/>
    <s v="20-03-2024"/>
    <s v="03"/>
    <s v="2024"/>
    <s v="17"/>
    <s v="-"/>
    <s v=""/>
  </r>
  <r>
    <s v="TKT792047"/>
    <x v="9"/>
    <s v="-"/>
    <s v="Technical"/>
    <s v="Hardware Issue"/>
    <s v="CUST66495"/>
    <s v="Open"/>
    <s v="22-11-2022"/>
    <d v="1899-12-30T10:10:46"/>
    <s v="-"/>
    <s v="-"/>
    <s v="-"/>
    <s v="22-11-2022"/>
    <s v="22-11-2022"/>
    <s v="11"/>
    <s v="2022"/>
    <s v="10"/>
    <s v="-"/>
    <s v=""/>
  </r>
  <r>
    <s v="TKT829720"/>
    <x v="6"/>
    <s v="-"/>
    <s v="Service"/>
    <s v="Service Outage"/>
    <s v="CUST30571"/>
    <s v="Open"/>
    <d v="2024-08-10T00:00:00"/>
    <d v="1899-12-30T07:50:00"/>
    <s v="-"/>
    <s v="-"/>
    <s v="-"/>
    <s v="Aug"/>
    <s v="10-08-2024"/>
    <s v="08"/>
    <s v="2024"/>
    <s v="07"/>
    <s v="-"/>
    <s v=""/>
  </r>
  <r>
    <s v="TKT357265"/>
    <x v="18"/>
    <s v="-"/>
    <s v="Account"/>
    <s v="Password Reset"/>
    <s v="CUST94239"/>
    <s v="Open"/>
    <d v="2024-07-06T00:00:00"/>
    <d v="1899-12-30T17:11:00"/>
    <s v="-"/>
    <s v="-"/>
    <s v="-"/>
    <s v="Jul"/>
    <s v="06-07-2024"/>
    <s v="07"/>
    <s v="2024"/>
    <s v="17"/>
    <s v="-"/>
    <s v=""/>
  </r>
  <r>
    <s v="TKT648903"/>
    <x v="27"/>
    <d v="2023-03-03T22:31:00"/>
    <s v="Account"/>
    <s v="Login Issue"/>
    <s v="CUST90756"/>
    <s v="Resolved"/>
    <d v="2023-05-02T00:00:00"/>
    <d v="1899-12-30T22:31:00"/>
    <d v="2023-03-03T00:00:00"/>
    <d v="1899-12-30T22:31:00"/>
    <s v="-"/>
    <s v="May"/>
    <s v="02-05-2023"/>
    <s v="05"/>
    <s v="2023"/>
    <s v="22"/>
    <s v="03-03-2023"/>
    <s v="03"/>
  </r>
  <r>
    <s v="TKT355147"/>
    <x v="31"/>
    <s v="-"/>
    <s v="Billing"/>
    <s v="Refund Request"/>
    <s v="CUST60177"/>
    <s v="Open"/>
    <d v="2020-01-08T00:00:00"/>
    <d v="1899-12-30T19:16:00"/>
    <s v="-"/>
    <s v="-"/>
    <s v="-"/>
    <s v="Jan"/>
    <s v="08-01-2020"/>
    <s v="01"/>
    <s v="2020"/>
    <s v="19"/>
    <s v="-"/>
    <s v=""/>
  </r>
  <r>
    <s v="TKT651693"/>
    <x v="19"/>
    <s v="-"/>
    <s v="Billing"/>
    <s v="Payment Failure"/>
    <s v="CUST76032"/>
    <s v="Open"/>
    <s v="23-01-2024"/>
    <d v="1899-12-30T13:06:28"/>
    <s v="-"/>
    <s v="-"/>
    <s v="-"/>
    <s v="23-01-2024"/>
    <s v="23-01-2024"/>
    <s v="01"/>
    <s v="2024"/>
    <s v="13"/>
    <s v="-"/>
    <s v=""/>
  </r>
  <r>
    <s v="TKT307656"/>
    <x v="30"/>
    <s v="-"/>
    <s v="Billing"/>
    <s v="Overcharge"/>
    <s v="CUST77257"/>
    <s v="In Progress"/>
    <s v="17-07-2021"/>
    <d v="1899-12-30T02:27:18"/>
    <s v="-"/>
    <s v="-"/>
    <s v="-"/>
    <s v="17-07-2021"/>
    <s v="17-07-2021"/>
    <s v="07"/>
    <s v="2021"/>
    <s v="02"/>
    <s v="-"/>
    <s v=""/>
  </r>
  <r>
    <s v="TKT684274"/>
    <x v="13"/>
    <s v="15-11-2024 14:32:32"/>
    <s v="Account"/>
    <s v="Account Suspension"/>
    <s v="CUST88093"/>
    <s v="Resolved"/>
    <s v="13-11-2024"/>
    <d v="1899-12-30T14:32:32"/>
    <s v="15-11-2024"/>
    <d v="1899-12-30T14:32:32"/>
    <s v="-"/>
    <s v="13-11-2024"/>
    <s v="13-11-2024"/>
    <s v="11"/>
    <s v="2024"/>
    <s v="14"/>
    <s v="15-11-2024"/>
    <s v="11"/>
  </r>
  <r>
    <s v="TKT795535"/>
    <x v="0"/>
    <s v="-"/>
    <s v="Service"/>
    <s v="Service Outage"/>
    <s v="CUST29901"/>
    <s v="In Progress"/>
    <s v="24-10-2022"/>
    <d v="1899-12-30T17:46:35"/>
    <s v="-"/>
    <s v="-"/>
    <s v="-"/>
    <s v="24-10-2022"/>
    <s v="24-10-2022"/>
    <s v="10"/>
    <s v="2022"/>
    <s v="17"/>
    <s v="-"/>
    <s v=""/>
  </r>
  <r>
    <s v="TKT165581"/>
    <x v="14"/>
    <d v="2022-11-04T06:04:00"/>
    <s v="Service"/>
    <s v="Slow Service"/>
    <s v="CUST38844"/>
    <s v="Resolved"/>
    <s v="18-03-2022"/>
    <d v="1899-12-30T06:04:41"/>
    <d v="2022-11-04T00:00:00"/>
    <d v="1899-12-30T06:04:00"/>
    <s v="-"/>
    <s v="18-03-2022"/>
    <s v="18-03-2022"/>
    <s v="03"/>
    <s v="2022"/>
    <s v="06"/>
    <s v="04-11-2022"/>
    <s v="11"/>
  </r>
  <r>
    <s v="TKT767466"/>
    <x v="13"/>
    <s v="31-07-2020 00:09:32"/>
    <s v="Account"/>
    <s v="Account Suspension"/>
    <s v="CUST14720"/>
    <s v="Resolved"/>
    <d v="2020-03-07T00:00:00"/>
    <d v="1899-12-30T00:09:00"/>
    <s v="31-07-2020"/>
    <d v="1899-12-30T00:09:32"/>
    <s v="-"/>
    <s v="Mar"/>
    <s v="07-03-2020"/>
    <s v="03"/>
    <s v="2020"/>
    <s v="00"/>
    <s v="31-07-2020"/>
    <s v="07"/>
  </r>
  <r>
    <s v="TKT856883"/>
    <x v="31"/>
    <s v="-"/>
    <s v="Billing"/>
    <s v="Refund Request"/>
    <s v="CUST93935"/>
    <s v="Open"/>
    <s v="27-09-2024"/>
    <d v="1899-12-30T13:42:50"/>
    <s v="-"/>
    <s v="-"/>
    <s v="-"/>
    <s v="27-09-2024"/>
    <s v="27-09-2024"/>
    <s v="09"/>
    <s v="2024"/>
    <s v="13"/>
    <s v="-"/>
    <s v=""/>
  </r>
  <r>
    <s v="TKT232275"/>
    <x v="1"/>
    <d v="2022-03-06T00:48:00"/>
    <s v="Billing"/>
    <s v="Refund Request"/>
    <s v="CUST61851"/>
    <s v="Resolved"/>
    <s v="15-05-2022"/>
    <d v="1899-12-30T00:48:10"/>
    <d v="2022-03-06T00:00:00"/>
    <d v="1899-12-30T00:48:00"/>
    <s v="-"/>
    <s v="15-05-2022"/>
    <s v="15-05-2022"/>
    <s v="05"/>
    <s v="2022"/>
    <s v="00"/>
    <s v="06-03-2022"/>
    <s v="03"/>
  </r>
  <r>
    <s v="TKT836856"/>
    <x v="15"/>
    <s v="-"/>
    <s v="Account"/>
    <s v="Account Suspension"/>
    <s v="CUST81352"/>
    <s v="In Progress"/>
    <d v="2022-01-02T00:00:00"/>
    <d v="1899-12-30T09:02:00"/>
    <s v="-"/>
    <s v="-"/>
    <s v="-"/>
    <s v="Jan"/>
    <s v="02-01-2022"/>
    <s v="01"/>
    <s v="2022"/>
    <s v="09"/>
    <s v="-"/>
    <s v=""/>
  </r>
  <r>
    <s v="TKT703219"/>
    <x v="35"/>
    <s v="-"/>
    <s v="Service"/>
    <s v="Service Upgrade"/>
    <s v="CUST56073"/>
    <s v="Open"/>
    <s v="31-05-2020"/>
    <d v="1899-12-30T04:21:41"/>
    <s v="-"/>
    <s v="-"/>
    <s v="-"/>
    <s v="31-05-2020"/>
    <s v="31-05-2020"/>
    <s v="05"/>
    <s v="2020"/>
    <s v="04"/>
    <s v="-"/>
    <s v=""/>
  </r>
  <r>
    <s v="TKT368547"/>
    <x v="8"/>
    <s v="-"/>
    <s v="Technical"/>
    <s v="Network Problem"/>
    <s v="CUST43211"/>
    <s v="In Progress"/>
    <s v="16-11-2024"/>
    <d v="1899-12-30T09:08:00"/>
    <s v="-"/>
    <s v="-"/>
    <s v="-"/>
    <s v="16-11-2024"/>
    <s v="16-11-2024"/>
    <s v="11"/>
    <s v="2024"/>
    <s v="09"/>
    <s v="-"/>
    <s v=""/>
  </r>
  <r>
    <s v="TKT857675"/>
    <x v="35"/>
    <s v="-"/>
    <s v="Service"/>
    <s v="Service Upgrade"/>
    <s v="CUST16809"/>
    <s v="Open"/>
    <s v="29-08-2024"/>
    <d v="1899-12-30T22:19:55"/>
    <s v="-"/>
    <s v="-"/>
    <s v="-"/>
    <s v="29-08-2024"/>
    <s v="29-08-2024"/>
    <s v="08"/>
    <s v="2024"/>
    <s v="22"/>
    <s v="-"/>
    <s v=""/>
  </r>
  <r>
    <s v="TKT119077"/>
    <x v="7"/>
    <s v="-"/>
    <s v="Technical"/>
    <s v="Software Bug"/>
    <s v="CUST72614"/>
    <s v="In Progress"/>
    <d v="2021-03-05T00:00:00"/>
    <d v="1899-12-30T17:38:00"/>
    <s v="-"/>
    <s v="-"/>
    <s v="-"/>
    <s v="Mar"/>
    <s v="05-03-2021"/>
    <s v="03"/>
    <s v="2021"/>
    <s v="17"/>
    <s v="-"/>
    <s v=""/>
  </r>
  <r>
    <s v="TKT226838"/>
    <x v="23"/>
    <s v="29-01-2023 03:49:07"/>
    <s v="Service"/>
    <s v="Service Upgrade"/>
    <s v="CUST36189"/>
    <s v="Resolved"/>
    <d v="2023-07-01T00:00:00"/>
    <d v="1899-12-30T03:49:00"/>
    <s v="29-01-2023"/>
    <d v="1899-12-30T03:49:07"/>
    <s v="-"/>
    <s v="Jul"/>
    <s v="01-07-2023"/>
    <s v="07"/>
    <s v="2023"/>
    <s v="03"/>
    <s v="29-01-2023"/>
    <s v="01"/>
  </r>
  <r>
    <s v="TKT807463"/>
    <x v="7"/>
    <s v="-"/>
    <s v="Technical"/>
    <s v="Software Bug"/>
    <s v="CUST36171"/>
    <s v="Open"/>
    <d v="2023-03-12T00:00:00"/>
    <d v="1899-12-30T23:37:00"/>
    <s v="-"/>
    <s v="-"/>
    <s v="-"/>
    <s v="Mar"/>
    <s v="12-03-2023"/>
    <s v="03"/>
    <s v="2023"/>
    <s v="23"/>
    <s v="-"/>
    <s v=""/>
  </r>
  <r>
    <s v="TKT261634"/>
    <x v="8"/>
    <d v="2022-01-06T12:11:00"/>
    <s v="Technical"/>
    <s v="Network Problem"/>
    <s v="CUST81713"/>
    <s v="Resolved"/>
    <d v="2022-11-05T00:00:00"/>
    <d v="1899-12-30T12:11:00"/>
    <d v="2022-01-06T00:00:00"/>
    <d v="1899-12-30T12:11:00"/>
    <s v="-"/>
    <s v="Nov"/>
    <s v="05-11-2022"/>
    <s v="11"/>
    <s v="2022"/>
    <s v="12"/>
    <s v="06-01-2022"/>
    <s v="01"/>
  </r>
  <r>
    <s v="TKT626142"/>
    <x v="26"/>
    <d v="2021-04-01T04:52:00"/>
    <s v="Technical"/>
    <s v="Software Bug"/>
    <s v="CUST24876"/>
    <s v="Resolved"/>
    <s v="26-12-2020"/>
    <d v="1899-12-30T04:52:30"/>
    <d v="2021-04-01T00:00:00"/>
    <d v="1899-12-30T04:52:00"/>
    <s v="-"/>
    <s v="26-12-2020"/>
    <s v="26-12-2020"/>
    <s v="12"/>
    <s v="2020"/>
    <s v="04"/>
    <s v="01-04-2021"/>
    <s v="04"/>
  </r>
  <r>
    <s v="TKT371937"/>
    <x v="14"/>
    <s v="-"/>
    <s v="Service"/>
    <s v="Slow Service"/>
    <s v="CUST94077"/>
    <s v="In Progress"/>
    <s v="31-01-2021"/>
    <d v="1899-12-30T18:55:04"/>
    <s v="-"/>
    <s v="-"/>
    <s v="-"/>
    <s v="31-01-2021"/>
    <s v="31-01-2021"/>
    <s v="01"/>
    <s v="2021"/>
    <s v="18"/>
    <s v="-"/>
    <s v=""/>
  </r>
  <r>
    <s v="TKT830447"/>
    <x v="26"/>
    <s v="-"/>
    <s v="Technical"/>
    <s v="Software Bug"/>
    <s v="CUST97799"/>
    <s v="Open"/>
    <s v="18-03-2021"/>
    <d v="1899-12-30T12:57:22"/>
    <s v="-"/>
    <s v="-"/>
    <s v="-"/>
    <s v="18-03-2021"/>
    <s v="18-03-2021"/>
    <s v="03"/>
    <s v="2021"/>
    <s v="12"/>
    <s v="-"/>
    <s v=""/>
  </r>
  <r>
    <s v="TKT385174"/>
    <x v="1"/>
    <s v="18-07-2024 12:04:40"/>
    <s v="Billing"/>
    <s v="Refund Request"/>
    <s v="CUST21306"/>
    <s v="Resolved"/>
    <d v="2024-02-07T00:00:00"/>
    <d v="1899-12-30T12:04:00"/>
    <s v="18-07-2024"/>
    <d v="1899-12-30T12:04:40"/>
    <s v="-"/>
    <s v="Feb"/>
    <s v="07-02-2024"/>
    <s v="02"/>
    <s v="2024"/>
    <s v="12"/>
    <s v="18-07-2024"/>
    <s v="07"/>
  </r>
  <r>
    <s v="TKT465021"/>
    <x v="9"/>
    <s v="-"/>
    <s v="Technical"/>
    <s v="Hardware Issue"/>
    <s v="CUST58535"/>
    <s v="Open"/>
    <d v="2021-10-04T00:00:00"/>
    <d v="1899-12-30T20:22:00"/>
    <s v="-"/>
    <s v="-"/>
    <s v="-"/>
    <s v="Oct"/>
    <s v="04-10-2021"/>
    <s v="10"/>
    <s v="2021"/>
    <s v="20"/>
    <s v="-"/>
    <s v=""/>
  </r>
  <r>
    <s v="TKT234665"/>
    <x v="35"/>
    <s v="-"/>
    <s v="Service"/>
    <s v="Service Upgrade"/>
    <s v="CUST98943"/>
    <s v="In Progress"/>
    <d v="2023-01-04T00:00:00"/>
    <d v="1899-12-30T21:40:00"/>
    <s v="-"/>
    <s v="-"/>
    <s v="-"/>
    <s v="Jan"/>
    <s v="04-01-2023"/>
    <s v="01"/>
    <s v="2023"/>
    <s v="21"/>
    <s v="-"/>
    <s v=""/>
  </r>
  <r>
    <s v="TKT335984"/>
    <x v="13"/>
    <s v="-"/>
    <s v="Account"/>
    <s v="Account Suspension"/>
    <s v="CUST96082"/>
    <s v="In Progress"/>
    <d v="2024-04-01T00:00:00"/>
    <d v="1899-12-30T23:35:00"/>
    <s v="-"/>
    <s v="-"/>
    <s v="-"/>
    <s v="Apr"/>
    <s v="01-04-2024"/>
    <s v="04"/>
    <s v="2024"/>
    <s v="23"/>
    <s v="-"/>
    <s v=""/>
  </r>
  <r>
    <s v="TKT476298"/>
    <x v="31"/>
    <s v="-"/>
    <s v="Billing"/>
    <s v="Refund Request"/>
    <s v="CUST45172"/>
    <s v="Open"/>
    <s v="16-02-2020"/>
    <d v="1899-12-30T01:43:21"/>
    <s v="-"/>
    <s v="-"/>
    <s v="-"/>
    <s v="16-02-2020"/>
    <s v="16-02-2020"/>
    <s v="02"/>
    <s v="2020"/>
    <s v="01"/>
    <s v="-"/>
    <s v=""/>
  </r>
  <r>
    <s v="TKT771291"/>
    <x v="13"/>
    <s v="27-05-2024 09:10:39"/>
    <s v="Account"/>
    <s v="Account Suspension"/>
    <s v="CUST50927"/>
    <s v="Resolved"/>
    <s v="23-05-2024"/>
    <d v="1899-12-30T09:10:39"/>
    <s v="27-05-2024"/>
    <d v="1899-12-30T09:10:39"/>
    <s v="-"/>
    <s v="23-05-2024"/>
    <s v="23-05-2024"/>
    <s v="05"/>
    <s v="2024"/>
    <s v="09"/>
    <s v="27-05-2024"/>
    <s v="05"/>
  </r>
  <r>
    <s v="TKT315672"/>
    <x v="6"/>
    <s v="-"/>
    <s v="Service"/>
    <s v="Service Outage"/>
    <s v="CUST89803"/>
    <s v="Open"/>
    <s v="27-01-2021"/>
    <d v="1899-12-30T18:54:57"/>
    <s v="-"/>
    <s v="-"/>
    <s v="-"/>
    <s v="27-01-2021"/>
    <s v="27-01-2021"/>
    <s v="01"/>
    <s v="2021"/>
    <s v="18"/>
    <s v="-"/>
    <s v=""/>
  </r>
  <r>
    <s v="TKT446973"/>
    <x v="16"/>
    <s v="-"/>
    <s v="Account"/>
    <s v="Login Issue"/>
    <s v="CUST35830"/>
    <s v="In Progress"/>
    <s v="19-01-2023"/>
    <d v="1899-12-30T08:24:24"/>
    <s v="-"/>
    <s v="-"/>
    <s v="-"/>
    <s v="19-01-2023"/>
    <s v="19-01-2023"/>
    <s v="01"/>
    <s v="2023"/>
    <s v="08"/>
    <s v="-"/>
    <s v=""/>
  </r>
  <r>
    <s v="TKT319955"/>
    <x v="16"/>
    <s v="-"/>
    <s v="Account"/>
    <s v="Login Issue"/>
    <s v="CUST97227"/>
    <s v="In Progress"/>
    <d v="2021-11-05T00:00:00"/>
    <d v="1899-12-30T03:44:00"/>
    <s v="-"/>
    <s v="-"/>
    <s v="-"/>
    <s v="Nov"/>
    <s v="05-11-2021"/>
    <s v="11"/>
    <s v="2021"/>
    <s v="03"/>
    <s v="-"/>
    <s v=""/>
  </r>
  <r>
    <s v="TKT736137"/>
    <x v="24"/>
    <s v="-"/>
    <s v="Service"/>
    <s v="Service Outage"/>
    <s v="CUST21755"/>
    <s v="In Progress"/>
    <d v="2020-10-02T00:00:00"/>
    <d v="1899-12-30T20:46:00"/>
    <s v="-"/>
    <s v="-"/>
    <s v="-"/>
    <s v="Oct"/>
    <s v="02-10-2020"/>
    <s v="10"/>
    <s v="2020"/>
    <s v="20"/>
    <s v="-"/>
    <s v=""/>
  </r>
  <r>
    <s v="TKT625214"/>
    <x v="30"/>
    <d v="2020-01-10T21:48:00"/>
    <s v="Billing"/>
    <s v="Overcharge"/>
    <s v="CUST29775"/>
    <s v="Resolved"/>
    <s v="17-09-2020"/>
    <d v="1899-12-30T21:48:19"/>
    <d v="2020-01-10T00:00:00"/>
    <d v="1899-12-30T21:48:00"/>
    <s v="-"/>
    <s v="17-09-2020"/>
    <s v="17-09-2020"/>
    <s v="09"/>
    <s v="2020"/>
    <s v="21"/>
    <s v="10-01-2020"/>
    <s v="01"/>
  </r>
  <r>
    <s v="TKT698614"/>
    <x v="31"/>
    <s v="-"/>
    <s v="Billing"/>
    <s v="Refund Request"/>
    <s v="CUST52410"/>
    <s v="Open"/>
    <d v="2023-09-11T00:00:00"/>
    <d v="1899-12-30T12:35:00"/>
    <s v="-"/>
    <s v="-"/>
    <s v="-"/>
    <s v="Sep"/>
    <s v="11-09-2023"/>
    <s v="09"/>
    <s v="2023"/>
    <s v="12"/>
    <s v="-"/>
    <s v=""/>
  </r>
  <r>
    <s v="TKT161536"/>
    <x v="4"/>
    <s v="-"/>
    <s v="Account"/>
    <s v="Password Reset"/>
    <s v="CUST56607"/>
    <s v="Open"/>
    <d v="2024-04-01T00:00:00"/>
    <d v="1899-12-30T14:23:00"/>
    <s v="-"/>
    <s v="-"/>
    <s v="-"/>
    <s v="Apr"/>
    <s v="01-04-2024"/>
    <s v="04"/>
    <s v="2024"/>
    <s v="14"/>
    <s v="-"/>
    <s v=""/>
  </r>
  <r>
    <s v="TKT592320"/>
    <x v="25"/>
    <s v="-"/>
    <s v="Service"/>
    <s v="Slow Service"/>
    <s v="CUST57491"/>
    <s v="In Progress"/>
    <d v="2020-03-04T00:00:00"/>
    <d v="1899-12-30T15:07:00"/>
    <s v="-"/>
    <s v="-"/>
    <s v="-"/>
    <s v="Mar"/>
    <s v="04-03-2020"/>
    <s v="03"/>
    <s v="2020"/>
    <s v="15"/>
    <s v="-"/>
    <s v=""/>
  </r>
  <r>
    <s v="TKT243781"/>
    <x v="29"/>
    <s v="-"/>
    <s v="Service"/>
    <s v="Service Upgrade"/>
    <s v="CUST37651"/>
    <s v="In Progress"/>
    <s v="17-08-2023"/>
    <d v="1899-12-30T04:38:50"/>
    <s v="-"/>
    <s v="-"/>
    <s v="-"/>
    <s v="17-08-2023"/>
    <s v="17-08-2023"/>
    <s v="08"/>
    <s v="2023"/>
    <s v="04"/>
    <s v="-"/>
    <s v=""/>
  </r>
  <r>
    <s v="TKT655955"/>
    <x v="9"/>
    <s v="-"/>
    <s v="Technical"/>
    <s v="Hardware Issue"/>
    <s v="CUST12123"/>
    <s v="In Progress"/>
    <s v="26-09-2024"/>
    <d v="1899-12-30T05:15:09"/>
    <s v="-"/>
    <s v="-"/>
    <s v="-"/>
    <s v="26-09-2024"/>
    <s v="26-09-2024"/>
    <s v="09"/>
    <s v="2024"/>
    <s v="05"/>
    <s v="-"/>
    <s v=""/>
  </r>
  <r>
    <s v="TKT929413"/>
    <x v="3"/>
    <s v="-"/>
    <s v="Account"/>
    <s v="Account Suspension"/>
    <s v="CUST50088"/>
    <s v="In Progress"/>
    <d v="2023-11-07T00:00:00"/>
    <d v="1899-12-30T11:27:00"/>
    <s v="-"/>
    <s v="-"/>
    <s v="-"/>
    <s v="Nov"/>
    <s v="07-11-2023"/>
    <s v="11"/>
    <s v="2023"/>
    <s v="11"/>
    <s v="-"/>
    <s v=""/>
  </r>
  <r>
    <s v="TKT539169"/>
    <x v="11"/>
    <s v="-"/>
    <s v="Billing"/>
    <s v="Overcharge"/>
    <s v="CUST62537"/>
    <s v="In Progress"/>
    <d v="2021-01-05T00:00:00"/>
    <d v="1899-12-30T04:00:00"/>
    <s v="-"/>
    <s v="-"/>
    <s v="-"/>
    <s v="Jan"/>
    <s v="05-01-2021"/>
    <s v="01"/>
    <s v="2021"/>
    <s v="04"/>
    <s v="-"/>
    <s v=""/>
  </r>
  <r>
    <s v="TKT840640"/>
    <x v="15"/>
    <s v="-"/>
    <s v="Account"/>
    <s v="Account Suspension"/>
    <s v="CUST71229"/>
    <s v="In Progress"/>
    <s v="27-02-2023"/>
    <d v="1899-12-30T12:06:34"/>
    <s v="-"/>
    <s v="-"/>
    <s v="-"/>
    <s v="27-02-2023"/>
    <s v="27-02-2023"/>
    <s v="02"/>
    <s v="2023"/>
    <s v="12"/>
    <s v="-"/>
    <s v=""/>
  </r>
  <r>
    <s v="TKT990448"/>
    <x v="11"/>
    <s v="-"/>
    <s v="Billing"/>
    <s v="Overcharge"/>
    <s v="CUST20337"/>
    <s v="In Progress"/>
    <s v="30-08-2023"/>
    <d v="1899-12-30T00:02:55"/>
    <s v="-"/>
    <s v="-"/>
    <s v="-"/>
    <s v="30-08-2023"/>
    <s v="30-08-2023"/>
    <s v="08"/>
    <s v="2023"/>
    <s v="00"/>
    <s v="-"/>
    <s v=""/>
  </r>
  <r>
    <s v="TKT885737"/>
    <x v="0"/>
    <d v="2025-01-01T07:11:00"/>
    <s v="Service"/>
    <s v="Service Outage"/>
    <s v="CUST60197"/>
    <s v="Resolved"/>
    <s v="16-12-2024"/>
    <d v="1899-12-30T07:11:14"/>
    <d v="2025-01-01T00:00:00"/>
    <d v="1899-12-30T07:11:00"/>
    <s v="-"/>
    <s v="16-12-2024"/>
    <s v="16-12-2024"/>
    <s v="12"/>
    <s v="2024"/>
    <s v="07"/>
    <s v="01-01-2025"/>
    <s v="01"/>
  </r>
  <r>
    <s v="TKT270969"/>
    <x v="3"/>
    <s v="27-10-2024 03:23:12"/>
    <s v="Account"/>
    <s v="Account Suspension"/>
    <s v="CUST55878"/>
    <s v="Resolved"/>
    <s v="27-09-2024"/>
    <d v="1899-12-30T03:23:12"/>
    <s v="27-10-2024"/>
    <d v="1899-12-30T03:23:12"/>
    <s v="-"/>
    <s v="27-09-2024"/>
    <s v="27-09-2024"/>
    <s v="09"/>
    <s v="2024"/>
    <s v="03"/>
    <s v="27-10-2024"/>
    <s v="10"/>
  </r>
  <r>
    <s v="TKT705133"/>
    <x v="30"/>
    <s v="-"/>
    <s v="Billing"/>
    <s v="Overcharge"/>
    <s v="CUST13942"/>
    <s v="In Progress"/>
    <s v="28-04-2020"/>
    <d v="1899-12-30T00:17:23"/>
    <s v="-"/>
    <s v="-"/>
    <s v="-"/>
    <s v="28-04-2020"/>
    <s v="28-04-2020"/>
    <s v="04"/>
    <s v="2020"/>
    <s v="00"/>
    <s v="-"/>
    <s v=""/>
  </r>
  <r>
    <s v="TKT299554"/>
    <x v="6"/>
    <s v="-"/>
    <s v="Service"/>
    <s v="Service Outage"/>
    <s v="CUST31222"/>
    <s v="In Progress"/>
    <s v="16-02-2024"/>
    <d v="1899-12-30T14:09:42"/>
    <s v="-"/>
    <s v="-"/>
    <s v="-"/>
    <s v="16-02-2024"/>
    <s v="16-02-2024"/>
    <s v="02"/>
    <s v="2024"/>
    <s v="14"/>
    <s v="-"/>
    <s v=""/>
  </r>
  <r>
    <s v="TKT498566"/>
    <x v="19"/>
    <s v="27-02-2021 18:59:18"/>
    <s v="Billing"/>
    <s v="Payment Failure"/>
    <s v="CUST22502"/>
    <s v="Resolved"/>
    <d v="2021-12-02T00:00:00"/>
    <d v="1899-12-30T18:59:00"/>
    <s v="27-02-2021"/>
    <d v="1899-12-30T18:59:18"/>
    <s v="-"/>
    <s v="Dec"/>
    <s v="02-12-2021"/>
    <s v="12"/>
    <s v="2021"/>
    <s v="18"/>
    <s v="27-02-2021"/>
    <s v="02"/>
  </r>
  <r>
    <s v="TKT903609"/>
    <x v="5"/>
    <s v="15-01-2023 05:47:06"/>
    <s v="Technical"/>
    <s v="Hardware Issue"/>
    <s v="CUST70335"/>
    <s v="Resolved"/>
    <d v="2023-08-01T00:00:00"/>
    <d v="1899-12-30T05:47:00"/>
    <s v="15-01-2023"/>
    <d v="1899-12-30T05:47:06"/>
    <s v="-"/>
    <s v="Aug"/>
    <s v="01-08-2023"/>
    <s v="08"/>
    <s v="2023"/>
    <s v="05"/>
    <s v="15-01-2023"/>
    <s v="01"/>
  </r>
  <r>
    <s v="TKT690129"/>
    <x v="2"/>
    <s v="-"/>
    <s v="Billing"/>
    <s v="Overcharge"/>
    <s v="CUST64794"/>
    <s v="Open"/>
    <d v="2023-03-11T00:00:00"/>
    <d v="1899-12-30T20:55:00"/>
    <s v="-"/>
    <s v="-"/>
    <s v="-"/>
    <s v="Mar"/>
    <s v="11-03-2023"/>
    <s v="03"/>
    <s v="2023"/>
    <s v="20"/>
    <s v="-"/>
    <s v=""/>
  </r>
  <r>
    <s v="TKT164573"/>
    <x v="1"/>
    <s v="-"/>
    <s v="Billing"/>
    <s v="Refund Request"/>
    <s v="CUST89580"/>
    <s v="In Progress"/>
    <d v="2021-08-05T00:00:00"/>
    <d v="1899-12-30T15:27:00"/>
    <s v="-"/>
    <s v="-"/>
    <s v="-"/>
    <s v="Aug"/>
    <s v="05-08-2021"/>
    <s v="08"/>
    <s v="2021"/>
    <s v="15"/>
    <s v="-"/>
    <s v=""/>
  </r>
  <r>
    <s v="TKT604713"/>
    <x v="30"/>
    <d v="2022-10-04T07:53:00"/>
    <s v="Billing"/>
    <s v="Overcharge"/>
    <s v="CUST70478"/>
    <s v="Resolved"/>
    <d v="2022-04-04T00:00:00"/>
    <d v="1899-12-30T07:53:00"/>
    <d v="2022-10-04T00:00:00"/>
    <d v="1899-12-30T07:53:00"/>
    <s v="-"/>
    <s v="Apr"/>
    <s v="04-04-2022"/>
    <s v="04"/>
    <s v="2022"/>
    <s v="07"/>
    <s v="04-10-2022"/>
    <s v="10"/>
  </r>
  <r>
    <s v="TKT125518"/>
    <x v="15"/>
    <s v="21-02-2022 02:21:12"/>
    <s v="Account"/>
    <s v="Account Suspension"/>
    <s v="CUST82767"/>
    <s v="Resolved"/>
    <s v="30-01-2022"/>
    <d v="1899-12-30T02:21:12"/>
    <s v="21-02-2022"/>
    <d v="1899-12-30T02:21:12"/>
    <s v="-"/>
    <s v="30-01-2022"/>
    <s v="30-01-2022"/>
    <s v="01"/>
    <s v="2022"/>
    <s v="02"/>
    <s v="21-02-2022"/>
    <s v="02"/>
  </r>
  <r>
    <s v="TKT707463"/>
    <x v="20"/>
    <s v="-"/>
    <s v="Billing"/>
    <s v="Payment Failure"/>
    <s v="CUST31054"/>
    <s v="In Progress"/>
    <d v="2024-02-05T00:00:00"/>
    <d v="1899-12-30T06:57:00"/>
    <s v="-"/>
    <s v="-"/>
    <s v="-"/>
    <s v="Feb"/>
    <s v="05-02-2024"/>
    <s v="02"/>
    <s v="2024"/>
    <s v="06"/>
    <s v="-"/>
    <s v=""/>
  </r>
  <r>
    <s v="TKT902028"/>
    <x v="21"/>
    <d v="2023-01-09T19:17:00"/>
    <s v="Technical"/>
    <s v="Network Problem"/>
    <s v="CUST91045"/>
    <s v="Resolved"/>
    <d v="2023-07-08T00:00:00"/>
    <d v="1899-12-30T19:17:00"/>
    <d v="2023-01-09T00:00:00"/>
    <d v="1899-12-30T19:17:00"/>
    <s v="-"/>
    <s v="Jul"/>
    <s v="08-07-2023"/>
    <s v="07"/>
    <s v="2023"/>
    <s v="19"/>
    <s v="09-01-2023"/>
    <s v="01"/>
  </r>
  <r>
    <s v="TKT186641"/>
    <x v="18"/>
    <s v="-"/>
    <s v="Account"/>
    <s v="Password Reset"/>
    <s v="CUST94594"/>
    <s v="Open"/>
    <d v="2020-03-07T00:00:00"/>
    <d v="1899-12-30T05:22:00"/>
    <s v="-"/>
    <s v="-"/>
    <s v="-"/>
    <s v="Mar"/>
    <s v="07-03-2020"/>
    <s v="03"/>
    <s v="2020"/>
    <s v="05"/>
    <s v="-"/>
    <s v=""/>
  </r>
  <r>
    <s v="TKT646827"/>
    <x v="19"/>
    <s v="-"/>
    <s v="Billing"/>
    <s v="Payment Failure"/>
    <s v="CUST90039"/>
    <s v="Open"/>
    <d v="2022-08-05T00:00:00"/>
    <d v="1899-12-30T23:06:00"/>
    <s v="-"/>
    <s v="-"/>
    <s v="-"/>
    <s v="Aug"/>
    <s v="05-08-2022"/>
    <s v="08"/>
    <s v="2022"/>
    <s v="23"/>
    <s v="-"/>
    <s v=""/>
  </r>
  <r>
    <s v="TKT561373"/>
    <x v="34"/>
    <s v="-"/>
    <s v="Technical"/>
    <s v="Hardware Issue"/>
    <s v="CUST90373"/>
    <s v="In Progress"/>
    <d v="2024-08-01T00:00:00"/>
    <d v="1899-12-30T05:37:00"/>
    <s v="-"/>
    <s v="-"/>
    <s v="-"/>
    <s v="Aug"/>
    <s v="01-08-2024"/>
    <s v="08"/>
    <s v="2024"/>
    <s v="05"/>
    <s v="-"/>
    <s v=""/>
  </r>
  <r>
    <s v="TKT802754"/>
    <x v="34"/>
    <d v="2022-02-03T15:24:00"/>
    <s v="Technical"/>
    <s v="Hardware Issue"/>
    <s v="CUST59652"/>
    <s v="Resolved"/>
    <d v="2022-01-03T00:00:00"/>
    <d v="1899-12-30T15:24:00"/>
    <d v="2022-02-03T00:00:00"/>
    <d v="1899-12-30T15:24:00"/>
    <s v="-"/>
    <s v="Jan"/>
    <s v="03-01-2022"/>
    <s v="01"/>
    <s v="2022"/>
    <s v="15"/>
    <s v="03-02-2022"/>
    <s v="02"/>
  </r>
  <r>
    <s v="TKT451860"/>
    <x v="18"/>
    <d v="2024-01-10T18:57:00"/>
    <s v="Account"/>
    <s v="Password Reset"/>
    <s v="CUST13704"/>
    <s v="Resolved"/>
    <d v="2024-07-09T00:00:00"/>
    <d v="1899-12-30T18:57:00"/>
    <d v="2024-01-10T00:00:00"/>
    <d v="1899-12-30T18:57:00"/>
    <s v="-"/>
    <s v="Jul"/>
    <s v="09-07-2024"/>
    <s v="07"/>
    <s v="2024"/>
    <s v="18"/>
    <s v="10-01-2024"/>
    <s v="01"/>
  </r>
  <r>
    <s v="TKT991384"/>
    <x v="17"/>
    <s v="-"/>
    <s v="Service"/>
    <s v="Slow Service"/>
    <s v="CUST42251"/>
    <s v="In Progress"/>
    <s v="23-11-2021"/>
    <d v="1899-12-30T06:37:36"/>
    <s v="-"/>
    <s v="-"/>
    <s v="-"/>
    <s v="23-11-2021"/>
    <s v="23-11-2021"/>
    <s v="11"/>
    <s v="2021"/>
    <s v="06"/>
    <s v="-"/>
    <s v=""/>
  </r>
  <r>
    <s v="TKT331765"/>
    <x v="8"/>
    <s v="15-03-2024 00:55:28"/>
    <s v="Technical"/>
    <s v="Network Problem"/>
    <s v="CUST19363"/>
    <s v="Resolved"/>
    <d v="2024-04-03T00:00:00"/>
    <d v="1899-12-30T00:55:00"/>
    <s v="15-03-2024"/>
    <d v="1899-12-30T00:55:28"/>
    <s v="-"/>
    <s v="Apr"/>
    <s v="03-04-2024"/>
    <s v="04"/>
    <s v="2024"/>
    <s v="00"/>
    <s v="15-03-2024"/>
    <s v="03"/>
  </r>
  <r>
    <s v="TKT767171"/>
    <x v="13"/>
    <s v="28-07-2020 10:21:12"/>
    <s v="Account"/>
    <s v="Account Suspension"/>
    <s v="CUST88855"/>
    <s v="Resolved"/>
    <s v="25-07-2020"/>
    <d v="1899-12-30T10:21:12"/>
    <s v="28-07-2020"/>
    <d v="1899-12-30T10:21:12"/>
    <s v="-"/>
    <s v="25-07-2020"/>
    <s v="25-07-2020"/>
    <s v="07"/>
    <s v="2020"/>
    <s v="10"/>
    <s v="28-07-2020"/>
    <s v="07"/>
  </r>
  <r>
    <s v="TKT413424"/>
    <x v="26"/>
    <s v="-"/>
    <s v="Technical"/>
    <s v="Software Bug"/>
    <s v="CUST45438"/>
    <s v="In Progress"/>
    <d v="2023-05-12T00:00:00"/>
    <d v="1899-12-30T13:04:00"/>
    <s v="-"/>
    <s v="-"/>
    <s v="-"/>
    <s v="May"/>
    <s v="12-05-2023"/>
    <s v="05"/>
    <s v="2023"/>
    <s v="13"/>
    <s v="-"/>
    <s v=""/>
  </r>
  <r>
    <s v="TKT255438"/>
    <x v="12"/>
    <s v="-"/>
    <s v="Billing"/>
    <s v="Refund Request"/>
    <s v="CUST15851"/>
    <s v="In Progress"/>
    <d v="2022-11-12T00:00:00"/>
    <d v="1899-12-30T11:37:00"/>
    <s v="-"/>
    <s v="-"/>
    <s v="-"/>
    <s v="Nov"/>
    <s v="12-11-2022"/>
    <s v="11"/>
    <s v="2022"/>
    <s v="11"/>
    <s v="-"/>
    <s v=""/>
  </r>
  <r>
    <s v="TKT148007"/>
    <x v="9"/>
    <d v="2021-12-03T23:33:00"/>
    <s v="Technical"/>
    <s v="Hardware Issue"/>
    <s v="CUST43161"/>
    <s v="Resolved"/>
    <s v="26-02-2021"/>
    <d v="1899-12-30T23:33:47"/>
    <d v="2021-12-03T00:00:00"/>
    <d v="1899-12-30T23:33:00"/>
    <s v="-"/>
    <s v="26-02-2021"/>
    <s v="26-02-2021"/>
    <s v="02"/>
    <s v="2021"/>
    <s v="23"/>
    <s v="03-12-2021"/>
    <s v="12"/>
  </r>
  <r>
    <s v="TKT680025"/>
    <x v="0"/>
    <s v="-"/>
    <s v="Service"/>
    <s v="Service Outage"/>
    <s v="CUST26078"/>
    <s v="Open"/>
    <s v="23-10-2023"/>
    <d v="1899-12-30T22:37:30"/>
    <s v="-"/>
    <s v="-"/>
    <s v="-"/>
    <s v="23-10-2023"/>
    <s v="23-10-2023"/>
    <s v="10"/>
    <s v="2023"/>
    <s v="22"/>
    <s v="-"/>
    <s v=""/>
  </r>
  <r>
    <s v="TKT957921"/>
    <x v="24"/>
    <s v="-"/>
    <s v="Service"/>
    <s v="Service Outage"/>
    <s v="CUST56444"/>
    <s v="In Progress"/>
    <s v="20-11-2022"/>
    <d v="1899-12-30T17:49:11"/>
    <s v="-"/>
    <s v="-"/>
    <s v="-"/>
    <s v="20-11-2022"/>
    <s v="20-11-2022"/>
    <s v="11"/>
    <s v="2022"/>
    <s v="17"/>
    <s v="-"/>
    <s v=""/>
  </r>
  <r>
    <s v="TKT740582"/>
    <x v="8"/>
    <s v="-"/>
    <s v="Technical"/>
    <s v="Network Problem"/>
    <s v="CUST67314"/>
    <s v="In Progress"/>
    <d v="2020-03-07T00:00:00"/>
    <d v="1899-12-30T01:36:00"/>
    <s v="-"/>
    <s v="-"/>
    <s v="-"/>
    <s v="Mar"/>
    <s v="07-03-2020"/>
    <s v="03"/>
    <s v="2020"/>
    <s v="01"/>
    <s v="-"/>
    <s v=""/>
  </r>
  <r>
    <s v="TKT430766"/>
    <x v="19"/>
    <s v="22-02-2020 06:21:02"/>
    <s v="Billing"/>
    <s v="Payment Failure"/>
    <s v="CUST54355"/>
    <s v="Resolved"/>
    <s v="20-02-2020"/>
    <d v="1899-12-30T06:21:02"/>
    <s v="22-02-2020"/>
    <d v="1899-12-30T06:21:02"/>
    <s v="-"/>
    <s v="20-02-2020"/>
    <s v="20-02-2020"/>
    <s v="02"/>
    <s v="2020"/>
    <s v="06"/>
    <s v="22-02-2020"/>
    <s v="02"/>
  </r>
  <r>
    <s v="TKT782253"/>
    <x v="34"/>
    <s v="-"/>
    <s v="Technical"/>
    <s v="Hardware Issue"/>
    <s v="CUST64686"/>
    <s v="In Progress"/>
    <s v="28-12-2021"/>
    <d v="1899-12-30T18:18:48"/>
    <s v="-"/>
    <s v="-"/>
    <s v="-"/>
    <s v="28-12-2021"/>
    <s v="28-12-2021"/>
    <s v="12"/>
    <s v="2021"/>
    <s v="18"/>
    <s v="-"/>
    <s v=""/>
  </r>
  <r>
    <s v="TKT246548"/>
    <x v="5"/>
    <s v="-"/>
    <s v="Technical"/>
    <s v="Hardware Issue"/>
    <s v="CUST72585"/>
    <s v="In Progress"/>
    <s v="28-04-2020"/>
    <d v="1899-12-30T03:13:38"/>
    <s v="-"/>
    <s v="-"/>
    <s v="-"/>
    <s v="28-04-2020"/>
    <s v="28-04-2020"/>
    <s v="04"/>
    <s v="2020"/>
    <s v="03"/>
    <s v="-"/>
    <s v=""/>
  </r>
  <r>
    <s v="TKT547673"/>
    <x v="3"/>
    <s v="-"/>
    <s v="Account"/>
    <s v="Account Suspension"/>
    <s v="CUST39762"/>
    <s v="In Progress"/>
    <d v="2022-05-06T00:00:00"/>
    <d v="1899-12-30T16:29:00"/>
    <s v="-"/>
    <s v="-"/>
    <s v="-"/>
    <s v="May"/>
    <s v="06-05-2022"/>
    <s v="05"/>
    <s v="2022"/>
    <s v="16"/>
    <s v="-"/>
    <s v=""/>
  </r>
  <r>
    <s v="TKT482693"/>
    <x v="27"/>
    <s v="-"/>
    <s v="Account"/>
    <s v="Login Issue"/>
    <s v="CUST85370"/>
    <s v="Open"/>
    <s v="25-08-2024"/>
    <d v="1899-12-30T22:18:13"/>
    <s v="-"/>
    <s v="-"/>
    <s v="-"/>
    <s v="25-08-2024"/>
    <s v="25-08-2024"/>
    <s v="08"/>
    <s v="2024"/>
    <s v="22"/>
    <s v="-"/>
    <s v=""/>
  </r>
  <r>
    <s v="TKT355776"/>
    <x v="15"/>
    <s v="-"/>
    <s v="Account"/>
    <s v="Account Suspension"/>
    <s v="CUST83187"/>
    <s v="In Progress"/>
    <s v="21-05-2022"/>
    <d v="1899-12-30T23:44:55"/>
    <s v="-"/>
    <s v="-"/>
    <s v="-"/>
    <s v="21-05-2022"/>
    <s v="21-05-2022"/>
    <s v="05"/>
    <s v="2022"/>
    <s v="23"/>
    <s v="-"/>
    <s v=""/>
  </r>
  <r>
    <s v="TKT811815"/>
    <x v="5"/>
    <s v="16-12-2024 15:55:07"/>
    <s v="Technical"/>
    <s v="Hardware Issue"/>
    <s v="CUST61968"/>
    <s v="Resolved"/>
    <d v="2024-03-12T00:00:00"/>
    <d v="1899-12-30T15:55:00"/>
    <s v="16-12-2024"/>
    <d v="1899-12-30T15:55:07"/>
    <s v="-"/>
    <s v="Mar"/>
    <s v="12-03-2024"/>
    <s v="03"/>
    <s v="2024"/>
    <s v="15"/>
    <s v="16-12-2024"/>
    <s v="12"/>
  </r>
  <r>
    <s v="TKT348274"/>
    <x v="2"/>
    <d v="2020-06-06T23:16:00"/>
    <s v="Billing"/>
    <s v="Overcharge"/>
    <s v="CUST48222"/>
    <s v="Resolved"/>
    <s v="24-05-2020"/>
    <d v="1899-12-30T23:16:55"/>
    <d v="2020-06-06T00:00:00"/>
    <d v="1899-12-30T23:16:00"/>
    <s v="-"/>
    <s v="24-05-2020"/>
    <s v="24-05-2020"/>
    <s v="05"/>
    <s v="2020"/>
    <s v="23"/>
    <s v="06-06-2020"/>
    <s v="06"/>
  </r>
  <r>
    <s v="TKT221779"/>
    <x v="15"/>
    <s v="-"/>
    <s v="Account"/>
    <s v="Account Suspension"/>
    <s v="CUST92662"/>
    <s v="Open"/>
    <d v="2024-07-01T00:00:00"/>
    <d v="1899-12-30T17:09:00"/>
    <s v="-"/>
    <s v="-"/>
    <s v="-"/>
    <s v="Jul"/>
    <s v="01-07-2024"/>
    <s v="07"/>
    <s v="2024"/>
    <s v="17"/>
    <s v="-"/>
    <s v=""/>
  </r>
  <r>
    <s v="TKT346585"/>
    <x v="18"/>
    <d v="2021-10-09T10:36:00"/>
    <s v="Account"/>
    <s v="Password Reset"/>
    <s v="CUST16331"/>
    <s v="Resolved"/>
    <s v="18-08-2021"/>
    <d v="1899-12-30T10:36:52"/>
    <d v="2021-10-09T00:00:00"/>
    <d v="1899-12-30T10:36:00"/>
    <s v="-"/>
    <s v="18-08-2021"/>
    <s v="18-08-2021"/>
    <s v="08"/>
    <s v="2021"/>
    <s v="10"/>
    <s v="09-10-2021"/>
    <s v="10"/>
  </r>
  <r>
    <s v="TKT824499"/>
    <x v="23"/>
    <s v="25-12-2023 13:58:50"/>
    <s v="Service"/>
    <s v="Service Upgrade"/>
    <s v="CUST28771"/>
    <s v="Resolved"/>
    <d v="2023-04-12T00:00:00"/>
    <d v="1899-12-30T13:58:00"/>
    <s v="25-12-2023"/>
    <d v="1899-12-30T13:58:50"/>
    <s v="-"/>
    <s v="Apr"/>
    <s v="12-04-2023"/>
    <s v="04"/>
    <s v="2023"/>
    <s v="13"/>
    <s v="25-12-2023"/>
    <s v="12"/>
  </r>
  <r>
    <s v="TKT394908"/>
    <x v="22"/>
    <s v="-"/>
    <s v="Account"/>
    <s v="Login Issue"/>
    <s v="CUST10847"/>
    <s v="In Progress"/>
    <d v="2020-01-10T00:00:00"/>
    <d v="1899-12-30T03:55:00"/>
    <s v="-"/>
    <s v="-"/>
    <s v="-"/>
    <s v="Jan"/>
    <s v="10-01-2020"/>
    <s v="01"/>
    <s v="2020"/>
    <s v="03"/>
    <s v="-"/>
    <s v=""/>
  </r>
  <r>
    <s v="TKT341427"/>
    <x v="32"/>
    <s v="-"/>
    <s v="Technical"/>
    <s v="Software Bug"/>
    <s v="CUST57844"/>
    <s v="Open"/>
    <d v="2024-01-02T00:00:00"/>
    <d v="1899-12-30T22:18:00"/>
    <s v="-"/>
    <s v="-"/>
    <s v="-"/>
    <s v="Jan"/>
    <s v="02-01-2024"/>
    <s v="01"/>
    <s v="2024"/>
    <s v="22"/>
    <s v="-"/>
    <s v=""/>
  </r>
  <r>
    <s v="TKT135242"/>
    <x v="5"/>
    <s v="-"/>
    <s v="Technical"/>
    <s v="Hardware Issue"/>
    <s v="CUST44314"/>
    <s v="In Progress"/>
    <d v="2020-02-06T00:00:00"/>
    <d v="1899-12-30T11:03:00"/>
    <s v="-"/>
    <s v="-"/>
    <s v="-"/>
    <s v="Feb"/>
    <s v="06-02-2020"/>
    <s v="02"/>
    <s v="2020"/>
    <s v="11"/>
    <s v="-"/>
    <s v=""/>
  </r>
  <r>
    <s v="TKT917748"/>
    <x v="30"/>
    <s v="14-10-2022 19:51:30"/>
    <s v="Billing"/>
    <s v="Overcharge"/>
    <s v="CUST85177"/>
    <s v="Resolved"/>
    <s v="29-09-2022"/>
    <d v="1899-12-30T19:51:30"/>
    <s v="14-10-2022"/>
    <d v="1899-12-30T19:51:30"/>
    <s v="-"/>
    <s v="29-09-2022"/>
    <s v="29-09-2022"/>
    <s v="09"/>
    <s v="2022"/>
    <s v="19"/>
    <s v="14-10-2022"/>
    <s v="10"/>
  </r>
  <r>
    <s v="TKT499063"/>
    <x v="32"/>
    <s v="-"/>
    <s v="Technical"/>
    <s v="Software Bug"/>
    <s v="CUST49318"/>
    <s v="Open"/>
    <s v="18-09-2024"/>
    <d v="1899-12-30T15:31:01"/>
    <s v="-"/>
    <s v="-"/>
    <s v="-"/>
    <s v="18-09-2024"/>
    <s v="18-09-2024"/>
    <s v="09"/>
    <s v="2024"/>
    <s v="15"/>
    <s v="-"/>
    <s v=""/>
  </r>
  <r>
    <s v="TKT524646"/>
    <x v="29"/>
    <s v="-"/>
    <s v="Service"/>
    <s v="Service Upgrade"/>
    <s v="CUST80699"/>
    <s v="In Progress"/>
    <d v="2024-08-02T00:00:00"/>
    <d v="1899-12-30T04:38:00"/>
    <s v="-"/>
    <s v="-"/>
    <s v="-"/>
    <s v="Aug"/>
    <s v="02-08-2024"/>
    <s v="08"/>
    <s v="2024"/>
    <s v="04"/>
    <s v="-"/>
    <s v=""/>
  </r>
  <r>
    <s v="TKT385033"/>
    <x v="28"/>
    <d v="2024-11-08T09:20:00"/>
    <s v="Billing"/>
    <s v="Payment Failure"/>
    <s v="CUST24018"/>
    <s v="Resolved"/>
    <d v="2024-06-08T00:00:00"/>
    <d v="1899-12-30T09:20:00"/>
    <d v="2024-11-08T00:00:00"/>
    <d v="1899-12-30T09:20:00"/>
    <s v="-"/>
    <s v="Jun"/>
    <s v="08-06-2024"/>
    <s v="06"/>
    <s v="2024"/>
    <s v="09"/>
    <s v="08-11-2024"/>
    <s v="11"/>
  </r>
  <r>
    <s v="TKT413872"/>
    <x v="8"/>
    <s v="-"/>
    <s v="Technical"/>
    <s v="Network Problem"/>
    <s v="CUST30615"/>
    <s v="Open"/>
    <d v="2023-03-01T00:00:00"/>
    <d v="1899-12-30T16:56:00"/>
    <s v="-"/>
    <s v="-"/>
    <s v="-"/>
    <s v="Mar"/>
    <s v="01-03-2023"/>
    <s v="03"/>
    <s v="2023"/>
    <s v="16"/>
    <s v="-"/>
    <s v=""/>
  </r>
  <r>
    <s v="TKT696896"/>
    <x v="3"/>
    <s v="18-11-2021 09:06:43"/>
    <s v="Account"/>
    <s v="Account Suspension"/>
    <s v="CUST30646"/>
    <s v="Resolved"/>
    <s v="16-11-2021"/>
    <d v="1899-12-30T09:06:43"/>
    <s v="18-11-2021"/>
    <d v="1899-12-30T09:06:43"/>
    <s v="-"/>
    <s v="16-11-2021"/>
    <s v="16-11-2021"/>
    <s v="11"/>
    <s v="2021"/>
    <s v="09"/>
    <s v="18-11-2021"/>
    <s v="11"/>
  </r>
  <r>
    <s v="TKT334840"/>
    <x v="26"/>
    <s v="-"/>
    <s v="Technical"/>
    <s v="Software Bug"/>
    <s v="CUST53353"/>
    <s v="In Progress"/>
    <d v="2022-02-02T00:00:00"/>
    <d v="1899-12-30T00:29:00"/>
    <s v="-"/>
    <s v="-"/>
    <s v="-"/>
    <s v="Feb"/>
    <s v="02-02-2022"/>
    <s v="02"/>
    <s v="2022"/>
    <s v="00"/>
    <s v="-"/>
    <s v=""/>
  </r>
  <r>
    <s v="TKT546232"/>
    <x v="5"/>
    <s v="-"/>
    <s v="Technical"/>
    <s v="Hardware Issue"/>
    <s v="CUST35184"/>
    <s v="In Progress"/>
    <d v="2021-02-06T00:00:00"/>
    <d v="1899-12-30T23:23:00"/>
    <s v="-"/>
    <s v="-"/>
    <s v="-"/>
    <s v="Feb"/>
    <s v="06-02-2021"/>
    <s v="02"/>
    <s v="2021"/>
    <s v="23"/>
    <s v="-"/>
    <s v=""/>
  </r>
  <r>
    <s v="TKT140485"/>
    <x v="8"/>
    <s v="-"/>
    <s v="Technical"/>
    <s v="Network Problem"/>
    <s v="CUST12270"/>
    <s v="In Progress"/>
    <d v="2024-03-02T00:00:00"/>
    <d v="1899-12-30T00:44:00"/>
    <s v="-"/>
    <s v="-"/>
    <s v="-"/>
    <s v="Mar"/>
    <s v="02-03-2024"/>
    <s v="03"/>
    <s v="2024"/>
    <s v="00"/>
    <s v="-"/>
    <s v=""/>
  </r>
  <r>
    <s v="TKT345918"/>
    <x v="23"/>
    <s v="18-08-2022 06:48:54"/>
    <s v="Service"/>
    <s v="Service Upgrade"/>
    <s v="CUST35923"/>
    <s v="Resolved"/>
    <s v="23-07-2022"/>
    <d v="1899-12-30T06:48:54"/>
    <s v="18-08-2022"/>
    <d v="1899-12-30T06:48:54"/>
    <s v="-"/>
    <s v="23-07-2022"/>
    <s v="23-07-2022"/>
    <s v="07"/>
    <s v="2022"/>
    <s v="06"/>
    <s v="18-08-2022"/>
    <s v="08"/>
  </r>
  <r>
    <s v="TKT634882"/>
    <x v="2"/>
    <s v="28-04-2021 22:38:20"/>
    <s v="Billing"/>
    <s v="Overcharge"/>
    <s v="CUST54975"/>
    <s v="Resolved"/>
    <s v="22-04-2021"/>
    <d v="1899-12-30T22:38:20"/>
    <s v="28-04-2021"/>
    <d v="1899-12-30T22:38:20"/>
    <s v="-"/>
    <s v="22-04-2021"/>
    <s v="22-04-2021"/>
    <s v="04"/>
    <s v="2021"/>
    <s v="22"/>
    <s v="28-04-2021"/>
    <s v="04"/>
  </r>
  <r>
    <s v="TKT941466"/>
    <x v="28"/>
    <s v="-"/>
    <s v="Billing"/>
    <s v="Payment Failure"/>
    <s v="CUST23468"/>
    <s v="In Progress"/>
    <s v="16-10-2020"/>
    <d v="1899-12-30T11:12:33"/>
    <s v="-"/>
    <s v="-"/>
    <s v="-"/>
    <s v="16-10-2020"/>
    <s v="16-10-2020"/>
    <s v="10"/>
    <s v="2020"/>
    <s v="11"/>
    <s v="-"/>
    <s v=""/>
  </r>
  <r>
    <s v="TKT653657"/>
    <x v="22"/>
    <d v="2021-11-09T10:44:00"/>
    <s v="Account"/>
    <s v="Login Issue"/>
    <s v="CUST48774"/>
    <s v="Resolved"/>
    <d v="2021-05-09T00:00:00"/>
    <d v="1899-12-30T10:44:00"/>
    <d v="2021-11-09T00:00:00"/>
    <d v="1899-12-30T10:44:00"/>
    <s v="-"/>
    <s v="May"/>
    <s v="09-05-2021"/>
    <s v="05"/>
    <s v="2021"/>
    <s v="10"/>
    <s v="09-11-2021"/>
    <s v="11"/>
  </r>
  <r>
    <s v="TKT558544"/>
    <x v="29"/>
    <s v="-"/>
    <s v="Service"/>
    <s v="Service Upgrade"/>
    <s v="CUST20576"/>
    <s v="Open"/>
    <d v="2020-01-08T00:00:00"/>
    <d v="1899-12-30T19:24:00"/>
    <s v="-"/>
    <s v="-"/>
    <s v="-"/>
    <s v="Jan"/>
    <s v="08-01-2020"/>
    <s v="01"/>
    <s v="2020"/>
    <s v="19"/>
    <s v="-"/>
    <s v=""/>
  </r>
  <r>
    <s v="TKT750281"/>
    <x v="31"/>
    <s v="15-02-2020 13:54:17"/>
    <s v="Billing"/>
    <s v="Refund Request"/>
    <s v="CUST45230"/>
    <s v="Resolved"/>
    <s v="23-01-2020"/>
    <d v="1899-12-30T13:54:17"/>
    <s v="15-02-2020"/>
    <d v="1899-12-30T13:54:17"/>
    <s v="-"/>
    <s v="23-01-2020"/>
    <s v="23-01-2020"/>
    <s v="01"/>
    <s v="2020"/>
    <s v="13"/>
    <s v="15-02-2020"/>
    <s v="02"/>
  </r>
  <r>
    <s v="TKT251363"/>
    <x v="10"/>
    <d v="2021-07-10T22:52:00"/>
    <s v="Account"/>
    <s v="Password Reset"/>
    <s v="CUST80832"/>
    <s v="Resolved"/>
    <d v="2021-10-09T00:00:00"/>
    <d v="1899-12-30T22:52:00"/>
    <d v="2021-07-10T00:00:00"/>
    <d v="1899-12-30T22:52:00"/>
    <s v="-"/>
    <s v="Oct"/>
    <s v="09-10-2021"/>
    <s v="10"/>
    <s v="2021"/>
    <s v="22"/>
    <s v="10-07-2021"/>
    <s v="07"/>
  </r>
  <r>
    <s v="TKT253810"/>
    <x v="19"/>
    <s v="31-08-2022 05:19:13"/>
    <s v="Billing"/>
    <s v="Payment Failure"/>
    <s v="CUST88481"/>
    <s v="Resolved"/>
    <s v="19-08-2022"/>
    <d v="1899-12-30T05:19:13"/>
    <s v="31-08-2022"/>
    <d v="1899-12-30T05:19:13"/>
    <s v="-"/>
    <s v="19-08-2022"/>
    <s v="19-08-2022"/>
    <s v="08"/>
    <s v="2022"/>
    <s v="05"/>
    <s v="31-08-2022"/>
    <s v="08"/>
  </r>
  <r>
    <s v="TKT593256"/>
    <x v="3"/>
    <s v="-"/>
    <s v="Account"/>
    <s v="Account Suspension"/>
    <s v="CUST86743"/>
    <s v="Open"/>
    <s v="15-02-2024"/>
    <d v="1899-12-30T13:13:50"/>
    <s v="-"/>
    <s v="-"/>
    <s v="-"/>
    <s v="15-02-2024"/>
    <s v="15-02-2024"/>
    <s v="02"/>
    <s v="2024"/>
    <s v="13"/>
    <s v="-"/>
    <s v=""/>
  </r>
  <r>
    <s v="TKT955822"/>
    <x v="19"/>
    <d v="2023-04-04T07:04:00"/>
    <s v="Billing"/>
    <s v="Payment Failure"/>
    <s v="CUST31484"/>
    <s v="Resolved"/>
    <d v="2023-03-04T00:00:00"/>
    <d v="1899-12-30T07:04:00"/>
    <d v="2023-04-04T00:00:00"/>
    <d v="1899-12-30T07:04:00"/>
    <s v="-"/>
    <s v="Mar"/>
    <s v="04-03-2023"/>
    <s v="03"/>
    <s v="2023"/>
    <s v="07"/>
    <s v="04-04-2023"/>
    <s v="04"/>
  </r>
  <r>
    <s v="TKT742469"/>
    <x v="25"/>
    <s v="-"/>
    <s v="Service"/>
    <s v="Slow Service"/>
    <s v="CUST79667"/>
    <s v="Open"/>
    <s v="20-06-2022"/>
    <d v="1899-12-30T21:57:17"/>
    <s v="-"/>
    <s v="-"/>
    <s v="-"/>
    <s v="20-06-2022"/>
    <s v="20-06-2022"/>
    <s v="06"/>
    <s v="2022"/>
    <s v="21"/>
    <s v="-"/>
    <s v=""/>
  </r>
  <r>
    <s v="TKT295720"/>
    <x v="11"/>
    <d v="2020-02-05T09:24:00"/>
    <s v="Billing"/>
    <s v="Overcharge"/>
    <s v="CUST76450"/>
    <s v="Resolved"/>
    <s v="27-04-2020"/>
    <d v="1899-12-30T09:24:02"/>
    <d v="2020-02-05T00:00:00"/>
    <d v="1899-12-30T09:24:00"/>
    <s v="-"/>
    <s v="27-04-2020"/>
    <s v="27-04-2020"/>
    <s v="04"/>
    <s v="2020"/>
    <s v="09"/>
    <s v="05-02-2020"/>
    <s v="02"/>
  </r>
  <r>
    <s v="TKT832539"/>
    <x v="18"/>
    <s v="-"/>
    <s v="Account"/>
    <s v="Password Reset"/>
    <s v="CUST73698"/>
    <s v="Open"/>
    <s v="21-09-2023"/>
    <d v="1899-12-30T06:31:59"/>
    <s v="-"/>
    <s v="-"/>
    <s v="-"/>
    <s v="21-09-2023"/>
    <s v="21-09-2023"/>
    <s v="09"/>
    <s v="2023"/>
    <s v="06"/>
    <s v="-"/>
    <s v=""/>
  </r>
  <r>
    <s v="TKT464682"/>
    <x v="9"/>
    <s v="-"/>
    <s v="Technical"/>
    <s v="Hardware Issue"/>
    <s v="CUST14846"/>
    <s v="In Progress"/>
    <s v="15-08-2021"/>
    <d v="1899-12-30T05:50:51"/>
    <s v="-"/>
    <s v="-"/>
    <s v="-"/>
    <s v="15-08-2021"/>
    <s v="15-08-2021"/>
    <s v="08"/>
    <s v="2021"/>
    <s v="05"/>
    <s v="-"/>
    <s v=""/>
  </r>
  <r>
    <s v="TKT668723"/>
    <x v="2"/>
    <s v="-"/>
    <s v="Billing"/>
    <s v="Overcharge"/>
    <s v="CUST76175"/>
    <s v="In Progress"/>
    <s v="18-04-2020"/>
    <d v="1899-12-30T18:49:17"/>
    <s v="-"/>
    <s v="-"/>
    <s v="-"/>
    <s v="18-04-2020"/>
    <s v="18-04-2020"/>
    <s v="04"/>
    <s v="2020"/>
    <s v="18"/>
    <s v="-"/>
    <s v=""/>
  </r>
  <r>
    <s v="TKT609095"/>
    <x v="24"/>
    <d v="2021-12-05T21:04:00"/>
    <s v="Service"/>
    <s v="Service Outage"/>
    <s v="CUST90613"/>
    <s v="Resolved"/>
    <s v="17-04-2021"/>
    <d v="1899-12-30T21:04:37"/>
    <d v="2021-12-05T00:00:00"/>
    <d v="1899-12-30T21:04:00"/>
    <s v="-"/>
    <s v="17-04-2021"/>
    <s v="17-04-2021"/>
    <s v="04"/>
    <s v="2021"/>
    <s v="21"/>
    <s v="05-12-2021"/>
    <s v="12"/>
  </r>
  <r>
    <s v="TKT593539"/>
    <x v="28"/>
    <s v="-"/>
    <s v="Billing"/>
    <s v="Payment Failure"/>
    <s v="CUST53533"/>
    <s v="Open"/>
    <d v="2021-04-08T00:00:00"/>
    <d v="1899-12-30T08:59:00"/>
    <s v="-"/>
    <s v="-"/>
    <s v="-"/>
    <s v="Apr"/>
    <s v="08-04-2021"/>
    <s v="04"/>
    <s v="2021"/>
    <s v="08"/>
    <s v="-"/>
    <s v=""/>
  </r>
  <r>
    <s v="TKT333297"/>
    <x v="21"/>
    <s v="-"/>
    <s v="Technical"/>
    <s v="Network Problem"/>
    <s v="CUST79549"/>
    <s v="In Progress"/>
    <d v="2020-01-01T00:00:00"/>
    <d v="1899-12-30T23:50:00"/>
    <s v="-"/>
    <s v="-"/>
    <s v="-"/>
    <s v="Jan"/>
    <s v="01-01-2020"/>
    <s v="01"/>
    <s v="2020"/>
    <s v="23"/>
    <s v="-"/>
    <s v=""/>
  </r>
  <r>
    <s v="TKT804730"/>
    <x v="6"/>
    <s v="-"/>
    <s v="Service"/>
    <s v="Service Outage"/>
    <s v="CUST56232"/>
    <s v="Open"/>
    <s v="22-12-2020"/>
    <d v="1899-12-30T21:10:58"/>
    <s v="-"/>
    <s v="-"/>
    <s v="-"/>
    <s v="22-12-2020"/>
    <s v="22-12-2020"/>
    <s v="12"/>
    <s v="2020"/>
    <s v="21"/>
    <s v="-"/>
    <s v=""/>
  </r>
  <r>
    <s v="TKT293316"/>
    <x v="25"/>
    <s v="-"/>
    <s v="Service"/>
    <s v="Slow Service"/>
    <s v="CUST68145"/>
    <s v="Open"/>
    <d v="2020-11-08T00:00:00"/>
    <d v="1899-12-30T07:05:00"/>
    <s v="-"/>
    <s v="-"/>
    <s v="-"/>
    <s v="Nov"/>
    <s v="08-11-2020"/>
    <s v="11"/>
    <s v="2020"/>
    <s v="07"/>
    <s v="-"/>
    <s v=""/>
  </r>
  <r>
    <s v="TKT327880"/>
    <x v="8"/>
    <s v="-"/>
    <s v="Technical"/>
    <s v="Network Problem"/>
    <s v="CUST60278"/>
    <s v="Open"/>
    <s v="27-08-2021"/>
    <d v="1899-12-30T13:22:56"/>
    <s v="-"/>
    <s v="-"/>
    <s v="-"/>
    <s v="27-08-2021"/>
    <s v="27-08-2021"/>
    <s v="08"/>
    <s v="2021"/>
    <s v="13"/>
    <s v="-"/>
    <s v=""/>
  </r>
  <r>
    <s v="TKT230224"/>
    <x v="25"/>
    <s v="-"/>
    <s v="Service"/>
    <s v="Slow Service"/>
    <s v="CUST99950"/>
    <s v="Open"/>
    <d v="2021-09-09T00:00:00"/>
    <d v="1899-12-30T18:07:00"/>
    <s v="-"/>
    <s v="-"/>
    <s v="-"/>
    <s v="Sep"/>
    <s v="09-09-2021"/>
    <s v="09"/>
    <s v="2021"/>
    <s v="18"/>
    <s v="-"/>
    <s v=""/>
  </r>
  <r>
    <s v="TKT447641"/>
    <x v="12"/>
    <s v="-"/>
    <s v="Billing"/>
    <s v="Refund Request"/>
    <s v="CUST18828"/>
    <s v="In Progress"/>
    <d v="2022-11-02T00:00:00"/>
    <d v="1899-12-30T16:55:00"/>
    <s v="-"/>
    <s v="-"/>
    <s v="-"/>
    <s v="Nov"/>
    <s v="02-11-2022"/>
    <s v="11"/>
    <s v="2022"/>
    <s v="16"/>
    <s v="-"/>
    <s v=""/>
  </r>
  <r>
    <s v="TKT279388"/>
    <x v="9"/>
    <s v="-"/>
    <s v="Technical"/>
    <s v="Hardware Issue"/>
    <s v="CUST29861"/>
    <s v="In Progress"/>
    <d v="2022-09-06T00:00:00"/>
    <d v="1899-12-30T00:20:00"/>
    <s v="-"/>
    <s v="-"/>
    <s v="-"/>
    <s v="Sep"/>
    <s v="06-09-2022"/>
    <s v="09"/>
    <s v="2022"/>
    <s v="00"/>
    <s v="-"/>
    <s v=""/>
  </r>
  <r>
    <s v="TKT673466"/>
    <x v="4"/>
    <s v="-"/>
    <s v="Account"/>
    <s v="Password Reset"/>
    <s v="CUST84005"/>
    <s v="In Progress"/>
    <d v="2022-01-07T00:00:00"/>
    <d v="1899-12-30T18:12:00"/>
    <s v="-"/>
    <s v="-"/>
    <s v="-"/>
    <s v="Jan"/>
    <s v="07-01-2022"/>
    <s v="01"/>
    <s v="2022"/>
    <s v="18"/>
    <s v="-"/>
    <s v=""/>
  </r>
  <r>
    <s v="TKT152212"/>
    <x v="6"/>
    <s v="-"/>
    <s v="Service"/>
    <s v="Service Outage"/>
    <s v="CUST66319"/>
    <s v="In Progress"/>
    <s v="28-06-2020"/>
    <d v="1899-12-30T09:47:49"/>
    <s v="-"/>
    <s v="-"/>
    <s v="-"/>
    <s v="28-06-2020"/>
    <s v="28-06-2020"/>
    <s v="06"/>
    <s v="2020"/>
    <s v="09"/>
    <s v="-"/>
    <s v=""/>
  </r>
  <r>
    <s v="TKT580415"/>
    <x v="9"/>
    <s v="23-08-2022 01:50:52"/>
    <s v="Technical"/>
    <s v="Hardware Issue"/>
    <s v="CUST45992"/>
    <s v="Resolved"/>
    <s v="19-08-2022"/>
    <d v="1899-12-30T01:50:52"/>
    <s v="23-08-2022"/>
    <d v="1899-12-30T01:50:52"/>
    <s v="-"/>
    <s v="19-08-2022"/>
    <s v="19-08-2022"/>
    <s v="08"/>
    <s v="2022"/>
    <s v="01"/>
    <s v="23-08-2022"/>
    <s v="08"/>
  </r>
  <r>
    <s v="TKT645284"/>
    <x v="6"/>
    <s v="-"/>
    <s v="Service"/>
    <s v="Service Outage"/>
    <s v="CUST66885"/>
    <s v="In Progress"/>
    <s v="19-07-2023"/>
    <d v="1899-12-30T13:21:05"/>
    <s v="-"/>
    <s v="-"/>
    <s v="-"/>
    <s v="19-07-2023"/>
    <s v="19-07-2023"/>
    <s v="07"/>
    <s v="2023"/>
    <s v="13"/>
    <s v="-"/>
    <s v=""/>
  </r>
  <r>
    <s v="TKT557345"/>
    <x v="0"/>
    <s v="-"/>
    <s v="Service"/>
    <s v="Service Outage"/>
    <s v="CUST36722"/>
    <s v="Open"/>
    <d v="2023-05-01T00:00:00"/>
    <d v="1899-12-30T08:18:00"/>
    <s v="-"/>
    <s v="-"/>
    <s v="-"/>
    <s v="May"/>
    <s v="01-05-2023"/>
    <s v="05"/>
    <s v="2023"/>
    <s v="08"/>
    <s v="-"/>
    <s v=""/>
  </r>
  <r>
    <s v="TKT909033"/>
    <x v="23"/>
    <s v="-"/>
    <s v="Service"/>
    <s v="Service Upgrade"/>
    <s v="CUST51361"/>
    <s v="In Progress"/>
    <d v="2024-04-05T00:00:00"/>
    <d v="1899-12-30T08:35:00"/>
    <s v="-"/>
    <s v="-"/>
    <s v="-"/>
    <s v="Apr"/>
    <s v="05-04-2024"/>
    <s v="04"/>
    <s v="2024"/>
    <s v="08"/>
    <s v="-"/>
    <s v=""/>
  </r>
  <r>
    <s v="TKT876979"/>
    <x v="28"/>
    <s v="-"/>
    <s v="Billing"/>
    <s v="Payment Failure"/>
    <s v="CUST64214"/>
    <s v="In Progress"/>
    <d v="2023-12-04T00:00:00"/>
    <d v="1899-12-30T01:49:00"/>
    <s v="-"/>
    <s v="-"/>
    <s v="-"/>
    <s v="Dec"/>
    <s v="04-12-2023"/>
    <s v="12"/>
    <s v="2023"/>
    <s v="01"/>
    <s v="-"/>
    <s v=""/>
  </r>
  <r>
    <s v="TKT926271"/>
    <x v="35"/>
    <s v="-"/>
    <s v="Service"/>
    <s v="Service Upgrade"/>
    <s v="CUST41155"/>
    <s v="Open"/>
    <d v="2023-08-02T00:00:00"/>
    <d v="1899-12-30T22:15:00"/>
    <s v="-"/>
    <s v="-"/>
    <s v="-"/>
    <s v="Aug"/>
    <s v="02-08-2023"/>
    <s v="08"/>
    <s v="2023"/>
    <s v="22"/>
    <s v="-"/>
    <s v=""/>
  </r>
  <r>
    <s v="TKT879834"/>
    <x v="1"/>
    <s v="-"/>
    <s v="Billing"/>
    <s v="Refund Request"/>
    <s v="CUST12418"/>
    <s v="In Progress"/>
    <s v="24-08-2022"/>
    <d v="1899-12-30T17:29:18"/>
    <s v="-"/>
    <s v="-"/>
    <s v="-"/>
    <s v="24-08-2022"/>
    <s v="24-08-2022"/>
    <s v="08"/>
    <s v="2022"/>
    <s v="17"/>
    <s v="-"/>
    <s v=""/>
  </r>
  <r>
    <s v="TKT228576"/>
    <x v="18"/>
    <s v="17-09-2020 15:54:26"/>
    <s v="Account"/>
    <s v="Password Reset"/>
    <s v="CUST96372"/>
    <s v="Resolved"/>
    <s v="23-08-2020"/>
    <d v="1899-12-30T15:54:26"/>
    <s v="17-09-2020"/>
    <d v="1899-12-30T15:54:26"/>
    <s v="-"/>
    <s v="23-08-2020"/>
    <s v="23-08-2020"/>
    <s v="08"/>
    <s v="2020"/>
    <s v="15"/>
    <s v="17-09-2020"/>
    <s v="09"/>
  </r>
  <r>
    <s v="TKT713173"/>
    <x v="18"/>
    <d v="2022-07-11T06:56:00"/>
    <s v="Account"/>
    <s v="Password Reset"/>
    <s v="CUST85564"/>
    <s v="Resolved"/>
    <d v="2022-11-10T00:00:00"/>
    <d v="1899-12-30T06:56:00"/>
    <d v="2022-07-11T00:00:00"/>
    <d v="1899-12-30T06:56:00"/>
    <s v="-"/>
    <s v="Nov"/>
    <s v="10-11-2022"/>
    <s v="11"/>
    <s v="2022"/>
    <s v="06"/>
    <s v="11-07-2022"/>
    <s v="07"/>
  </r>
  <r>
    <s v="TKT777048"/>
    <x v="25"/>
    <d v="2021-01-03T20:54:00"/>
    <s v="Service"/>
    <s v="Slow Service"/>
    <s v="CUST24312"/>
    <s v="Resolved"/>
    <d v="2021-12-02T00:00:00"/>
    <d v="1899-12-30T20:54:00"/>
    <d v="2021-01-03T00:00:00"/>
    <d v="1899-12-30T20:54:00"/>
    <s v="-"/>
    <s v="Dec"/>
    <s v="02-12-2021"/>
    <s v="12"/>
    <s v="2021"/>
    <s v="20"/>
    <s v="03-01-2021"/>
    <s v="01"/>
  </r>
  <r>
    <s v="TKT398672"/>
    <x v="24"/>
    <s v="30-05-2020 05:56:59"/>
    <s v="Service"/>
    <s v="Service Outage"/>
    <s v="CUST19478"/>
    <s v="Resolved"/>
    <d v="2020-11-05T00:00:00"/>
    <d v="1899-12-30T05:56:00"/>
    <s v="30-05-2020"/>
    <d v="1899-12-30T05:56:59"/>
    <s v="-"/>
    <s v="Nov"/>
    <s v="05-11-2020"/>
    <s v="11"/>
    <s v="2020"/>
    <s v="05"/>
    <s v="30-05-2020"/>
    <s v="05"/>
  </r>
  <r>
    <s v="TKT642507"/>
    <x v="34"/>
    <d v="2024-07-10T10:20:00"/>
    <s v="Technical"/>
    <s v="Hardware Issue"/>
    <s v="CUST32610"/>
    <s v="Resolved"/>
    <s v="17-09-2024"/>
    <d v="1899-12-30T10:20:11"/>
    <d v="2024-07-10T00:00:00"/>
    <d v="1899-12-30T10:20:00"/>
    <s v="-"/>
    <s v="17-09-2024"/>
    <s v="17-09-2024"/>
    <s v="09"/>
    <s v="2024"/>
    <s v="10"/>
    <s v="10-07-2024"/>
    <s v="07"/>
  </r>
  <r>
    <s v="TKT863648"/>
    <x v="11"/>
    <s v="-"/>
    <s v="Billing"/>
    <s v="Overcharge"/>
    <s v="CUST85010"/>
    <s v="Open"/>
    <d v="2023-03-07T00:00:00"/>
    <d v="1899-12-30T19:26:00"/>
    <s v="-"/>
    <s v="-"/>
    <s v="-"/>
    <s v="Mar"/>
    <s v="07-03-2023"/>
    <s v="03"/>
    <s v="2023"/>
    <s v="19"/>
    <s v="-"/>
    <s v=""/>
  </r>
  <r>
    <s v="TKT836292"/>
    <x v="29"/>
    <s v="-"/>
    <s v="Service"/>
    <s v="Service Upgrade"/>
    <s v="CUST88731"/>
    <s v="Open"/>
    <d v="2024-09-10T00:00:00"/>
    <d v="1899-12-30T15:02:00"/>
    <s v="-"/>
    <s v="-"/>
    <s v="-"/>
    <s v="Sep"/>
    <s v="10-09-2024"/>
    <s v="09"/>
    <s v="2024"/>
    <s v="15"/>
    <s v="-"/>
    <s v=""/>
  </r>
  <r>
    <s v="TKT803498"/>
    <x v="28"/>
    <d v="2024-06-03T09:16:00"/>
    <s v="Billing"/>
    <s v="Payment Failure"/>
    <s v="CUST98349"/>
    <s v="Resolved"/>
    <s v="19-02-2024"/>
    <d v="1899-12-30T09:16:47"/>
    <d v="2024-06-03T00:00:00"/>
    <d v="1899-12-30T09:16:00"/>
    <s v="-"/>
    <s v="19-02-2024"/>
    <s v="19-02-2024"/>
    <s v="02"/>
    <s v="2024"/>
    <s v="09"/>
    <s v="03-06-2024"/>
    <s v="06"/>
  </r>
  <r>
    <s v="TKT703370"/>
    <x v="24"/>
    <s v="-"/>
    <s v="Service"/>
    <s v="Service Outage"/>
    <s v="CUST73227"/>
    <s v="In Progress"/>
    <s v="20-12-2022"/>
    <d v="1899-12-30T05:54:47"/>
    <s v="-"/>
    <s v="-"/>
    <s v="-"/>
    <s v="20-12-2022"/>
    <s v="20-12-2022"/>
    <s v="12"/>
    <s v="2022"/>
    <s v="05"/>
    <s v="-"/>
    <s v=""/>
  </r>
  <r>
    <s v="TKT875574"/>
    <x v="24"/>
    <d v="2022-07-04T19:12:00"/>
    <s v="Service"/>
    <s v="Service Outage"/>
    <s v="CUST99104"/>
    <s v="Resolved"/>
    <d v="2022-11-03T00:00:00"/>
    <d v="1899-12-30T19:12:00"/>
    <d v="2022-07-04T00:00:00"/>
    <d v="1899-12-30T19:12:00"/>
    <s v="-"/>
    <s v="Nov"/>
    <s v="03-11-2022"/>
    <s v="11"/>
    <s v="2022"/>
    <s v="19"/>
    <s v="04-07-2022"/>
    <s v="07"/>
  </r>
  <r>
    <s v="TKT554390"/>
    <x v="9"/>
    <s v="-"/>
    <s v="Technical"/>
    <s v="Hardware Issue"/>
    <s v="CUST92743"/>
    <s v="In Progress"/>
    <d v="2021-04-07T00:00:00"/>
    <d v="1899-12-30T07:35:00"/>
    <s v="-"/>
    <s v="-"/>
    <s v="-"/>
    <s v="Apr"/>
    <s v="07-04-2021"/>
    <s v="04"/>
    <s v="2021"/>
    <s v="07"/>
    <s v="-"/>
    <s v=""/>
  </r>
  <r>
    <s v="TKT387128"/>
    <x v="24"/>
    <s v="-"/>
    <s v="Service"/>
    <s v="Service Outage"/>
    <s v="CUST75491"/>
    <s v="Open"/>
    <d v="2024-03-05T00:00:00"/>
    <d v="1899-12-30T03:52:00"/>
    <s v="-"/>
    <s v="-"/>
    <s v="-"/>
    <s v="Mar"/>
    <s v="05-03-2024"/>
    <s v="03"/>
    <s v="2024"/>
    <s v="03"/>
    <s v="-"/>
    <s v=""/>
  </r>
  <r>
    <s v="TKT110738"/>
    <x v="28"/>
    <s v="21-02-2022 22:16:37"/>
    <s v="Billing"/>
    <s v="Payment Failure"/>
    <s v="CUST28638"/>
    <s v="Resolved"/>
    <s v="19-02-2022"/>
    <d v="1899-12-30T22:16:37"/>
    <s v="21-02-2022"/>
    <d v="1899-12-30T22:16:37"/>
    <s v="-"/>
    <s v="19-02-2022"/>
    <s v="19-02-2022"/>
    <s v="02"/>
    <s v="2022"/>
    <s v="22"/>
    <s v="21-02-2022"/>
    <s v="02"/>
  </r>
  <r>
    <s v="TKT653590"/>
    <x v="31"/>
    <s v="-"/>
    <s v="Billing"/>
    <s v="Refund Request"/>
    <s v="CUST31046"/>
    <s v="Open"/>
    <s v="24-11-2024"/>
    <d v="1899-12-30T03:40:25"/>
    <s v="-"/>
    <s v="-"/>
    <s v="-"/>
    <s v="24-11-2024"/>
    <s v="24-11-2024"/>
    <s v="11"/>
    <s v="2024"/>
    <s v="03"/>
    <s v="-"/>
    <s v=""/>
  </r>
  <r>
    <s v="TKT294369"/>
    <x v="21"/>
    <d v="2022-10-10T13:11:00"/>
    <s v="Technical"/>
    <s v="Network Problem"/>
    <s v="CUST20801"/>
    <s v="Resolved"/>
    <d v="2022-02-10T00:00:00"/>
    <d v="1899-12-30T13:11:00"/>
    <d v="2022-10-10T00:00:00"/>
    <d v="1899-12-30T13:11:00"/>
    <s v="-"/>
    <s v="Feb"/>
    <s v="10-02-2022"/>
    <s v="02"/>
    <s v="2022"/>
    <s v="13"/>
    <s v="10-10-2022"/>
    <s v="10"/>
  </r>
  <r>
    <s v="TKT486401"/>
    <x v="28"/>
    <d v="2022-06-01T04:48:00"/>
    <s v="Billing"/>
    <s v="Payment Failure"/>
    <s v="CUST28644"/>
    <s v="Resolved"/>
    <s v="30-12-2021"/>
    <d v="1899-12-30T04:48:33"/>
    <d v="2022-06-01T00:00:00"/>
    <d v="1899-12-30T04:48:00"/>
    <s v="-"/>
    <s v="30-12-2021"/>
    <s v="30-12-2021"/>
    <s v="12"/>
    <s v="2021"/>
    <s v="04"/>
    <s v="01-06-2022"/>
    <s v="06"/>
  </r>
  <r>
    <s v="TKT822524"/>
    <x v="23"/>
    <s v="-"/>
    <s v="Service"/>
    <s v="Service Upgrade"/>
    <s v="CUST89314"/>
    <s v="In Progress"/>
    <s v="13-12-2022"/>
    <d v="1899-12-30T02:37:35"/>
    <s v="-"/>
    <s v="-"/>
    <s v="-"/>
    <s v="13-12-2022"/>
    <s v="13-12-2022"/>
    <s v="12"/>
    <s v="2022"/>
    <s v="02"/>
    <s v="-"/>
    <s v=""/>
  </r>
  <r>
    <s v="TKT339571"/>
    <x v="13"/>
    <s v="19-07-2020 15:47:27"/>
    <s v="Account"/>
    <s v="Account Suspension"/>
    <s v="CUST25765"/>
    <s v="Resolved"/>
    <d v="2020-06-07T00:00:00"/>
    <d v="1899-12-30T15:47:00"/>
    <s v="19-07-2020"/>
    <d v="1899-12-30T15:47:27"/>
    <s v="-"/>
    <s v="Jun"/>
    <s v="07-06-2020"/>
    <s v="06"/>
    <s v="2020"/>
    <s v="15"/>
    <s v="19-07-2020"/>
    <s v="07"/>
  </r>
  <r>
    <s v="TKT347565"/>
    <x v="24"/>
    <s v="-"/>
    <s v="Service"/>
    <s v="Service Outage"/>
    <s v="CUST26631"/>
    <s v="In Progress"/>
    <s v="30-08-2022"/>
    <d v="1899-12-30T10:55:04"/>
    <s v="-"/>
    <s v="-"/>
    <s v="-"/>
    <s v="30-08-2022"/>
    <s v="30-08-2022"/>
    <s v="08"/>
    <s v="2022"/>
    <s v="10"/>
    <s v="-"/>
    <s v=""/>
  </r>
  <r>
    <s v="TKT320548"/>
    <x v="9"/>
    <s v="-"/>
    <s v="Technical"/>
    <s v="Hardware Issue"/>
    <s v="CUST69666"/>
    <s v="In Progress"/>
    <s v="26-01-2022"/>
    <d v="1899-12-30T00:35:59"/>
    <s v="-"/>
    <s v="-"/>
    <s v="-"/>
    <s v="26-01-2022"/>
    <s v="26-01-2022"/>
    <s v="01"/>
    <s v="2022"/>
    <s v="00"/>
    <s v="-"/>
    <s v=""/>
  </r>
  <r>
    <s v="TKT398592"/>
    <x v="11"/>
    <s v="-"/>
    <s v="Billing"/>
    <s v="Overcharge"/>
    <s v="CUST46661"/>
    <s v="Open"/>
    <s v="30-01-2023"/>
    <d v="1899-12-30T12:34:58"/>
    <s v="-"/>
    <s v="-"/>
    <s v="-"/>
    <s v="30-01-2023"/>
    <s v="30-01-2023"/>
    <s v="01"/>
    <s v="2023"/>
    <s v="12"/>
    <s v="-"/>
    <s v=""/>
  </r>
  <r>
    <s v="TKT825971"/>
    <x v="31"/>
    <s v="-"/>
    <s v="Billing"/>
    <s v="Refund Request"/>
    <s v="CUST90285"/>
    <s v="Open"/>
    <d v="2021-02-03T00:00:00"/>
    <d v="1899-12-30T03:13:00"/>
    <s v="-"/>
    <s v="-"/>
    <s v="-"/>
    <s v="Feb"/>
    <s v="03-02-2021"/>
    <s v="02"/>
    <s v="2021"/>
    <s v="03"/>
    <s v="-"/>
    <s v=""/>
  </r>
  <r>
    <s v="TKT840136"/>
    <x v="17"/>
    <s v="-"/>
    <s v="Service"/>
    <s v="Slow Service"/>
    <s v="CUST52712"/>
    <s v="Open"/>
    <d v="2023-08-11T00:00:00"/>
    <d v="1899-12-30T18:28:00"/>
    <s v="-"/>
    <s v="-"/>
    <s v="-"/>
    <s v="Aug"/>
    <s v="11-08-2023"/>
    <s v="08"/>
    <s v="2023"/>
    <s v="18"/>
    <s v="-"/>
    <s v=""/>
  </r>
  <r>
    <s v="TKT484076"/>
    <x v="27"/>
    <s v="-"/>
    <s v="Account"/>
    <s v="Login Issue"/>
    <s v="CUST81150"/>
    <s v="Open"/>
    <d v="2020-01-02T00:00:00"/>
    <d v="1899-12-30T10:12:00"/>
    <s v="-"/>
    <s v="-"/>
    <s v="-"/>
    <s v="Jan"/>
    <s v="02-01-2020"/>
    <s v="01"/>
    <s v="2020"/>
    <s v="10"/>
    <s v="-"/>
    <s v=""/>
  </r>
  <r>
    <s v="TKT785597"/>
    <x v="15"/>
    <s v="18-02-2020 04:20:34"/>
    <s v="Account"/>
    <s v="Account Suspension"/>
    <s v="CUST90981"/>
    <s v="Resolved"/>
    <s v="19-01-2020"/>
    <d v="1899-12-30T04:20:34"/>
    <s v="18-02-2020"/>
    <d v="1899-12-30T04:20:34"/>
    <s v="-"/>
    <s v="19-01-2020"/>
    <s v="19-01-2020"/>
    <s v="01"/>
    <s v="2020"/>
    <s v="04"/>
    <s v="18-02-2020"/>
    <s v="02"/>
  </r>
  <r>
    <s v="TKT843101"/>
    <x v="15"/>
    <s v="-"/>
    <s v="Account"/>
    <s v="Account Suspension"/>
    <s v="CUST18076"/>
    <s v="In Progress"/>
    <s v="30-01-2024"/>
    <d v="1899-12-30T15:23:22"/>
    <s v="-"/>
    <s v="-"/>
    <s v="-"/>
    <s v="30-01-2024"/>
    <s v="30-01-2024"/>
    <s v="01"/>
    <s v="2024"/>
    <s v="15"/>
    <s v="-"/>
    <s v=""/>
  </r>
  <r>
    <s v="TKT468281"/>
    <x v="14"/>
    <s v="-"/>
    <s v="Service"/>
    <s v="Slow Service"/>
    <s v="CUST54611"/>
    <s v="Open"/>
    <s v="22-01-2020"/>
    <d v="1899-12-30T06:24:55"/>
    <s v="-"/>
    <s v="-"/>
    <s v="-"/>
    <s v="22-01-2020"/>
    <s v="22-01-2020"/>
    <s v="01"/>
    <s v="2020"/>
    <s v="06"/>
    <s v="-"/>
    <s v=""/>
  </r>
  <r>
    <s v="TKT776564"/>
    <x v="10"/>
    <s v="-"/>
    <s v="Account"/>
    <s v="Password Reset"/>
    <s v="CUST21611"/>
    <s v="In Progress"/>
    <s v="22-04-2020"/>
    <d v="1899-12-30T14:37:05"/>
    <s v="-"/>
    <s v="-"/>
    <s v="-"/>
    <s v="22-04-2020"/>
    <s v="22-04-2020"/>
    <s v="04"/>
    <s v="2020"/>
    <s v="14"/>
    <s v="-"/>
    <s v=""/>
  </r>
  <r>
    <s v="TKT129966"/>
    <x v="14"/>
    <s v="-"/>
    <s v="Service"/>
    <s v="Slow Service"/>
    <s v="CUST86730"/>
    <s v="In Progress"/>
    <s v="14-10-2024"/>
    <d v="1899-12-30T07:49:00"/>
    <s v="-"/>
    <s v="-"/>
    <s v="-"/>
    <s v="14-10-2024"/>
    <s v="14-10-2024"/>
    <s v="10"/>
    <s v="2024"/>
    <s v="07"/>
    <s v="-"/>
    <s v=""/>
  </r>
  <r>
    <s v="TKT292113"/>
    <x v="19"/>
    <s v="22-06-2024 05:21:45"/>
    <s v="Billing"/>
    <s v="Payment Failure"/>
    <s v="CUST81043"/>
    <s v="Resolved"/>
    <s v="26-05-2024"/>
    <d v="1899-12-30T05:21:45"/>
    <s v="22-06-2024"/>
    <d v="1899-12-30T05:21:45"/>
    <s v="-"/>
    <s v="26-05-2024"/>
    <s v="26-05-2024"/>
    <s v="05"/>
    <s v="2024"/>
    <s v="05"/>
    <s v="22-06-2024"/>
    <s v="06"/>
  </r>
  <r>
    <s v="TKT671284"/>
    <x v="19"/>
    <s v="-"/>
    <s v="Billing"/>
    <s v="Payment Failure"/>
    <s v="CUST34992"/>
    <s v="Open"/>
    <d v="2023-10-03T00:00:00"/>
    <d v="1899-12-30T05:10:00"/>
    <s v="-"/>
    <s v="-"/>
    <s v="-"/>
    <s v="Oct"/>
    <s v="03-10-2023"/>
    <s v="10"/>
    <s v="2023"/>
    <s v="05"/>
    <s v="-"/>
    <s v=""/>
  </r>
  <r>
    <s v="TKT462404"/>
    <x v="24"/>
    <s v="-"/>
    <s v="Service"/>
    <s v="Service Outage"/>
    <s v="CUST93603"/>
    <s v="Open"/>
    <s v="13-08-2022"/>
    <d v="1899-12-30T18:51:54"/>
    <s v="-"/>
    <s v="-"/>
    <s v="-"/>
    <s v="13-08-2022"/>
    <s v="13-08-2022"/>
    <s v="08"/>
    <s v="2022"/>
    <s v="18"/>
    <s v="-"/>
    <s v=""/>
  </r>
  <r>
    <s v="TKT489610"/>
    <x v="9"/>
    <d v="2022-01-01T04:10:00"/>
    <s v="Technical"/>
    <s v="Hardware Issue"/>
    <s v="CUST26432"/>
    <s v="Resolved"/>
    <s v="27-12-2021"/>
    <d v="1899-12-30T04:10:09"/>
    <d v="2022-01-01T00:00:00"/>
    <d v="1899-12-30T04:10:00"/>
    <s v="-"/>
    <s v="27-12-2021"/>
    <s v="27-12-2021"/>
    <s v="12"/>
    <s v="2021"/>
    <s v="04"/>
    <s v="01-01-2022"/>
    <s v="01"/>
  </r>
  <r>
    <s v="TKT289686"/>
    <x v="24"/>
    <s v="-"/>
    <s v="Service"/>
    <s v="Service Outage"/>
    <s v="CUST94649"/>
    <s v="In Progress"/>
    <d v="2020-08-08T00:00:00"/>
    <d v="1899-12-30T20:10:00"/>
    <s v="-"/>
    <s v="-"/>
    <s v="-"/>
    <s v="Aug"/>
    <s v="08-08-2020"/>
    <s v="08"/>
    <s v="2020"/>
    <s v="20"/>
    <s v="-"/>
    <s v=""/>
  </r>
  <r>
    <s v="TKT331324"/>
    <x v="0"/>
    <s v="-"/>
    <s v="Service"/>
    <s v="Service Outage"/>
    <s v="CUST22734"/>
    <s v="In Progress"/>
    <d v="2020-06-05T00:00:00"/>
    <d v="1899-12-30T08:10:00"/>
    <s v="-"/>
    <s v="-"/>
    <s v="-"/>
    <s v="Jun"/>
    <s v="05-06-2020"/>
    <s v="06"/>
    <s v="2020"/>
    <s v="08"/>
    <s v="-"/>
    <s v=""/>
  </r>
  <r>
    <s v="TKT952254"/>
    <x v="7"/>
    <s v="16-05-2022 21:40:17"/>
    <s v="Technical"/>
    <s v="Software Bug"/>
    <s v="CUST21059"/>
    <s v="Resolved"/>
    <s v="25-04-2022"/>
    <d v="1899-12-30T21:40:17"/>
    <s v="16-05-2022"/>
    <d v="1899-12-30T21:40:17"/>
    <s v="-"/>
    <s v="25-04-2022"/>
    <s v="25-04-2022"/>
    <s v="04"/>
    <s v="2022"/>
    <s v="21"/>
    <s v="16-05-2022"/>
    <s v="05"/>
  </r>
  <r>
    <s v="TKT556531"/>
    <x v="27"/>
    <s v="-"/>
    <s v="Account"/>
    <s v="Login Issue"/>
    <s v="CUST72585"/>
    <s v="Open"/>
    <d v="2020-07-06T00:00:00"/>
    <d v="1899-12-30T14:18:00"/>
    <s v="-"/>
    <s v="-"/>
    <s v="-"/>
    <s v="Jul"/>
    <s v="06-07-2020"/>
    <s v="07"/>
    <s v="2020"/>
    <s v="14"/>
    <s v="-"/>
    <s v=""/>
  </r>
  <r>
    <s v="TKT527851"/>
    <x v="17"/>
    <s v="-"/>
    <s v="Service"/>
    <s v="Slow Service"/>
    <s v="CUST40862"/>
    <s v="Open"/>
    <s v="16-05-2020"/>
    <d v="1899-12-30T03:21:29"/>
    <s v="-"/>
    <s v="-"/>
    <s v="-"/>
    <s v="16-05-2020"/>
    <s v="16-05-2020"/>
    <s v="05"/>
    <s v="2020"/>
    <s v="03"/>
    <s v="-"/>
    <s v=""/>
  </r>
  <r>
    <s v="TKT111501"/>
    <x v="35"/>
    <s v="-"/>
    <s v="Service"/>
    <s v="Service Upgrade"/>
    <s v="CUST45342"/>
    <s v="Open"/>
    <s v="16-02-2024"/>
    <d v="1899-12-30T04:32:06"/>
    <s v="-"/>
    <s v="-"/>
    <s v="-"/>
    <s v="16-02-2024"/>
    <s v="16-02-2024"/>
    <s v="02"/>
    <s v="2024"/>
    <s v="04"/>
    <s v="-"/>
    <s v=""/>
  </r>
  <r>
    <s v="TKT265723"/>
    <x v="8"/>
    <s v="24-01-2022 01:18:41"/>
    <s v="Technical"/>
    <s v="Network Problem"/>
    <s v="CUST37469"/>
    <s v="Resolved"/>
    <s v="26-12-2021"/>
    <d v="1899-12-30T01:18:41"/>
    <s v="24-01-2022"/>
    <d v="1899-12-30T01:18:41"/>
    <s v="-"/>
    <s v="26-12-2021"/>
    <s v="26-12-2021"/>
    <s v="12"/>
    <s v="2021"/>
    <s v="01"/>
    <s v="24-01-2022"/>
    <s v="01"/>
  </r>
  <r>
    <s v="TKT530862"/>
    <x v="13"/>
    <d v="2023-01-05T16:43:00"/>
    <s v="Account"/>
    <s v="Account Suspension"/>
    <s v="CUST91019"/>
    <s v="Resolved"/>
    <s v="19-04-2023"/>
    <d v="1899-12-30T16:43:20"/>
    <d v="2023-01-05T00:00:00"/>
    <d v="1899-12-30T16:43:00"/>
    <s v="-"/>
    <s v="19-04-2023"/>
    <s v="19-04-2023"/>
    <s v="04"/>
    <s v="2023"/>
    <s v="16"/>
    <s v="05-01-2023"/>
    <s v="01"/>
  </r>
  <r>
    <s v="TKT651109"/>
    <x v="16"/>
    <s v="-"/>
    <s v="Account"/>
    <s v="Login Issue"/>
    <s v="CUST36340"/>
    <s v="In Progress"/>
    <s v="27-07-2024"/>
    <d v="1899-12-30T21:36:10"/>
    <s v="-"/>
    <s v="-"/>
    <s v="-"/>
    <s v="27-07-2024"/>
    <s v="27-07-2024"/>
    <s v="07"/>
    <s v="2024"/>
    <s v="21"/>
    <s v="-"/>
    <s v=""/>
  </r>
  <r>
    <s v="TKT284866"/>
    <x v="34"/>
    <s v="-"/>
    <s v="Technical"/>
    <s v="Hardware Issue"/>
    <s v="CUST29243"/>
    <s v="Open"/>
    <d v="2023-08-12T00:00:00"/>
    <d v="1899-12-30T11:07:00"/>
    <s v="-"/>
    <s v="-"/>
    <s v="-"/>
    <s v="Aug"/>
    <s v="12-08-2023"/>
    <s v="08"/>
    <s v="2023"/>
    <s v="11"/>
    <s v="-"/>
    <s v=""/>
  </r>
  <r>
    <s v="TKT185595"/>
    <x v="27"/>
    <s v="-"/>
    <s v="Account"/>
    <s v="Login Issue"/>
    <s v="CUST26889"/>
    <s v="Open"/>
    <s v="13-11-2023"/>
    <d v="1899-12-30T10:55:46"/>
    <s v="-"/>
    <s v="-"/>
    <s v="-"/>
    <s v="13-11-2023"/>
    <s v="13-11-2023"/>
    <s v="11"/>
    <s v="2023"/>
    <s v="10"/>
    <s v="-"/>
    <s v=""/>
  </r>
  <r>
    <s v="TKT799784"/>
    <x v="11"/>
    <s v="28-09-2022 06:09:18"/>
    <s v="Billing"/>
    <s v="Overcharge"/>
    <s v="CUST77947"/>
    <s v="Resolved"/>
    <s v="13-09-2022"/>
    <d v="1899-12-30T06:09:18"/>
    <s v="28-09-2022"/>
    <d v="1899-12-30T06:09:18"/>
    <s v="-"/>
    <s v="13-09-2022"/>
    <s v="13-09-2022"/>
    <s v="09"/>
    <s v="2022"/>
    <s v="06"/>
    <s v="28-09-2022"/>
    <s v="09"/>
  </r>
  <r>
    <s v="TKT134949"/>
    <x v="21"/>
    <s v="-"/>
    <s v="Technical"/>
    <s v="Network Problem"/>
    <s v="CUST40375"/>
    <s v="In Progress"/>
    <s v="28-01-2023"/>
    <d v="1899-12-30T00:00:07"/>
    <s v="-"/>
    <s v="-"/>
    <s v="-"/>
    <s v="28-01-2023"/>
    <s v="28-01-2023"/>
    <s v="01"/>
    <s v="2023"/>
    <s v="00"/>
    <s v="-"/>
    <s v=""/>
  </r>
  <r>
    <s v="TKT957514"/>
    <x v="14"/>
    <s v="-"/>
    <s v="Service"/>
    <s v="Slow Service"/>
    <s v="CUST36136"/>
    <s v="Open"/>
    <s v="30-03-2024"/>
    <d v="1899-12-30T09:32:46"/>
    <s v="-"/>
    <s v="-"/>
    <s v="-"/>
    <s v="30-03-2024"/>
    <s v="30-03-2024"/>
    <s v="03"/>
    <s v="2024"/>
    <s v="09"/>
    <s v="-"/>
    <s v=""/>
  </r>
  <r>
    <s v="TKT935941"/>
    <x v="16"/>
    <s v="24-06-2022 00:22:49"/>
    <s v="Account"/>
    <s v="Login Issue"/>
    <s v="CUST88518"/>
    <s v="Resolved"/>
    <d v="2022-10-06T00:00:00"/>
    <d v="1899-12-30T00:22:00"/>
    <s v="24-06-2022"/>
    <d v="1899-12-30T00:22:49"/>
    <s v="-"/>
    <s v="Oct"/>
    <s v="06-10-2022"/>
    <s v="10"/>
    <s v="2022"/>
    <s v="00"/>
    <s v="24-06-2022"/>
    <s v="06"/>
  </r>
  <r>
    <s v="TKT756087"/>
    <x v="29"/>
    <s v="-"/>
    <s v="Service"/>
    <s v="Service Upgrade"/>
    <s v="CUST97463"/>
    <s v="Open"/>
    <s v="28-04-2023"/>
    <d v="1899-12-30T19:22:55"/>
    <s v="-"/>
    <s v="-"/>
    <s v="-"/>
    <s v="28-04-2023"/>
    <s v="28-04-2023"/>
    <s v="04"/>
    <s v="2023"/>
    <s v="19"/>
    <s v="-"/>
    <s v=""/>
  </r>
  <r>
    <s v="TKT102638"/>
    <x v="7"/>
    <s v="-"/>
    <s v="Technical"/>
    <s v="Software Bug"/>
    <s v="CUST62735"/>
    <s v="Open"/>
    <s v="13-12-2023"/>
    <d v="1899-12-30T22:07:33"/>
    <s v="-"/>
    <s v="-"/>
    <s v="-"/>
    <s v="13-12-2023"/>
    <s v="13-12-2023"/>
    <s v="12"/>
    <s v="2023"/>
    <s v="22"/>
    <s v="-"/>
    <s v=""/>
  </r>
  <r>
    <s v="TKT376714"/>
    <x v="4"/>
    <s v="-"/>
    <s v="Account"/>
    <s v="Password Reset"/>
    <s v="CUST45094"/>
    <s v="In Progress"/>
    <d v="2022-06-03T00:00:00"/>
    <d v="1899-12-30T11:02:00"/>
    <s v="-"/>
    <s v="-"/>
    <s v="-"/>
    <s v="Jun"/>
    <s v="03-06-2022"/>
    <s v="06"/>
    <s v="2022"/>
    <s v="11"/>
    <s v="-"/>
    <s v=""/>
  </r>
  <r>
    <s v="TKT143455"/>
    <x v="35"/>
    <s v="13-06-2023 00:52:48"/>
    <s v="Service"/>
    <s v="Service Upgrade"/>
    <s v="CUST20753"/>
    <s v="Resolved"/>
    <d v="2023-11-06T00:00:00"/>
    <d v="1899-12-30T00:52:00"/>
    <s v="13-06-2023"/>
    <d v="1899-12-30T00:52:48"/>
    <s v="-"/>
    <s v="Nov"/>
    <s v="06-11-2023"/>
    <s v="11"/>
    <s v="2023"/>
    <s v="00"/>
    <s v="13-06-2023"/>
    <s v="06"/>
  </r>
  <r>
    <s v="TKT571537"/>
    <x v="29"/>
    <s v="-"/>
    <s v="Service"/>
    <s v="Service Upgrade"/>
    <s v="CUST93238"/>
    <s v="In Progress"/>
    <s v="27-01-2024"/>
    <d v="1899-12-30T13:42:23"/>
    <s v="-"/>
    <s v="-"/>
    <s v="-"/>
    <s v="27-01-2024"/>
    <s v="27-01-2024"/>
    <s v="01"/>
    <s v="2024"/>
    <s v="13"/>
    <s v="-"/>
    <s v=""/>
  </r>
  <r>
    <s v="TKT428174"/>
    <x v="6"/>
    <s v="-"/>
    <s v="Service"/>
    <s v="Service Outage"/>
    <s v="CUST29521"/>
    <s v="In Progress"/>
    <s v="24-01-2023"/>
    <d v="1899-12-30T04:12:33"/>
    <s v="-"/>
    <s v="-"/>
    <s v="-"/>
    <s v="24-01-2023"/>
    <s v="24-01-2023"/>
    <s v="01"/>
    <s v="2023"/>
    <s v="04"/>
    <s v="-"/>
    <s v=""/>
  </r>
  <r>
    <s v="TKT635058"/>
    <x v="30"/>
    <s v="-"/>
    <s v="Billing"/>
    <s v="Overcharge"/>
    <s v="CUST76249"/>
    <s v="Open"/>
    <s v="20-07-2023"/>
    <d v="1899-12-30T22:31:20"/>
    <s v="-"/>
    <s v="-"/>
    <s v="-"/>
    <s v="20-07-2023"/>
    <s v="20-07-2023"/>
    <s v="07"/>
    <s v="2023"/>
    <s v="22"/>
    <s v="-"/>
    <s v=""/>
  </r>
  <r>
    <s v="TKT524101"/>
    <x v="15"/>
    <s v="-"/>
    <s v="Account"/>
    <s v="Account Suspension"/>
    <s v="CUST94623"/>
    <s v="Open"/>
    <s v="21-08-2024"/>
    <d v="1899-12-30T07:15:32"/>
    <s v="-"/>
    <s v="-"/>
    <s v="-"/>
    <s v="21-08-2024"/>
    <s v="21-08-2024"/>
    <s v="08"/>
    <s v="2024"/>
    <s v="07"/>
    <s v="-"/>
    <s v=""/>
  </r>
  <r>
    <s v="TKT766737"/>
    <x v="6"/>
    <s v="-"/>
    <s v="Service"/>
    <s v="Service Outage"/>
    <s v="CUST64799"/>
    <s v="Open"/>
    <s v="28-05-2021"/>
    <d v="1899-12-30T11:53:45"/>
    <s v="-"/>
    <s v="-"/>
    <s v="-"/>
    <s v="28-05-2021"/>
    <s v="28-05-2021"/>
    <s v="05"/>
    <s v="2021"/>
    <s v="11"/>
    <s v="-"/>
    <s v=""/>
  </r>
  <r>
    <s v="TKT370532"/>
    <x v="9"/>
    <d v="2024-02-10T19:27:00"/>
    <s v="Technical"/>
    <s v="Hardware Issue"/>
    <s v="CUST88810"/>
    <s v="Resolved"/>
    <d v="2024-01-10T00:00:00"/>
    <d v="1899-12-30T19:27:00"/>
    <d v="2024-02-10T00:00:00"/>
    <d v="1899-12-30T19:27:00"/>
    <s v="-"/>
    <s v="Jan"/>
    <s v="10-01-2024"/>
    <s v="01"/>
    <s v="2024"/>
    <s v="19"/>
    <s v="10-02-2024"/>
    <s v="02"/>
  </r>
  <r>
    <s v="TKT259711"/>
    <x v="0"/>
    <s v="-"/>
    <s v="Service"/>
    <s v="Service Outage"/>
    <s v="CUST85782"/>
    <s v="In Progress"/>
    <s v="23-03-2020"/>
    <d v="1899-12-30T00:49:46"/>
    <s v="-"/>
    <s v="-"/>
    <s v="-"/>
    <s v="23-03-2020"/>
    <s v="23-03-2020"/>
    <s v="03"/>
    <s v="2020"/>
    <s v="00"/>
    <s v="-"/>
    <s v=""/>
  </r>
  <r>
    <s v="TKT183532"/>
    <x v="23"/>
    <s v="-"/>
    <s v="Service"/>
    <s v="Service Upgrade"/>
    <s v="CUST28378"/>
    <s v="In Progress"/>
    <d v="2021-10-06T00:00:00"/>
    <d v="1899-12-30T17:09:00"/>
    <s v="-"/>
    <s v="-"/>
    <s v="-"/>
    <s v="Oct"/>
    <s v="06-10-2021"/>
    <s v="10"/>
    <s v="2021"/>
    <s v="17"/>
    <s v="-"/>
    <s v=""/>
  </r>
  <r>
    <s v="TKT950381"/>
    <x v="5"/>
    <d v="2021-07-06T14:34:00"/>
    <s v="Technical"/>
    <s v="Hardware Issue"/>
    <s v="CUST49098"/>
    <s v="Resolved"/>
    <s v="16-05-2021"/>
    <d v="1899-12-30T14:34:59"/>
    <d v="2021-07-06T00:00:00"/>
    <d v="1899-12-30T14:34:00"/>
    <s v="-"/>
    <s v="16-05-2021"/>
    <s v="16-05-2021"/>
    <s v="05"/>
    <s v="2021"/>
    <s v="14"/>
    <s v="06-07-2021"/>
    <s v="07"/>
  </r>
  <r>
    <s v="TKT259935"/>
    <x v="19"/>
    <s v="-"/>
    <s v="Billing"/>
    <s v="Payment Failure"/>
    <s v="CUST70101"/>
    <s v="Open"/>
    <s v="16-07-2020"/>
    <d v="1899-12-30T19:35:59"/>
    <s v="-"/>
    <s v="-"/>
    <s v="-"/>
    <s v="16-07-2020"/>
    <s v="16-07-2020"/>
    <s v="07"/>
    <s v="2020"/>
    <s v="19"/>
    <s v="-"/>
    <s v=""/>
  </r>
  <r>
    <s v="TKT489220"/>
    <x v="17"/>
    <s v="22-11-2022 08:08:48"/>
    <s v="Service"/>
    <s v="Slow Service"/>
    <s v="CUST42604"/>
    <s v="Resolved"/>
    <d v="2022-09-11T00:00:00"/>
    <d v="1899-12-30T08:08:00"/>
    <s v="22-11-2022"/>
    <d v="1899-12-30T08:08:48"/>
    <s v="-"/>
    <s v="Sep"/>
    <s v="11-09-2022"/>
    <s v="09"/>
    <s v="2022"/>
    <s v="08"/>
    <s v="22-11-2022"/>
    <s v="11"/>
  </r>
  <r>
    <s v="TKT970711"/>
    <x v="26"/>
    <d v="2022-02-05T13:17:00"/>
    <s v="Technical"/>
    <s v="Software Bug"/>
    <s v="CUST90407"/>
    <s v="Resolved"/>
    <d v="2022-03-04T00:00:00"/>
    <d v="1899-12-30T13:17:00"/>
    <d v="2022-02-05T00:00:00"/>
    <d v="1899-12-30T13:17:00"/>
    <s v="-"/>
    <s v="Mar"/>
    <s v="04-03-2022"/>
    <s v="03"/>
    <s v="2022"/>
    <s v="13"/>
    <s v="05-02-2022"/>
    <s v="02"/>
  </r>
  <r>
    <s v="TKT825828"/>
    <x v="8"/>
    <s v="-"/>
    <s v="Technical"/>
    <s v="Network Problem"/>
    <s v="CUST36443"/>
    <s v="In Progress"/>
    <d v="2022-03-10T00:00:00"/>
    <d v="1899-12-30T12:36:00"/>
    <s v="-"/>
    <s v="-"/>
    <s v="-"/>
    <s v="Mar"/>
    <s v="10-03-2022"/>
    <s v="03"/>
    <s v="2022"/>
    <s v="12"/>
    <s v="-"/>
    <s v=""/>
  </r>
  <r>
    <s v="TKT368888"/>
    <x v="22"/>
    <s v="-"/>
    <s v="Account"/>
    <s v="Login Issue"/>
    <s v="CUST45280"/>
    <s v="Open"/>
    <d v="2020-04-11T00:00:00"/>
    <d v="1899-12-30T00:19:00"/>
    <s v="-"/>
    <s v="-"/>
    <s v="-"/>
    <s v="Apr"/>
    <s v="11-04-2020"/>
    <s v="04"/>
    <s v="2020"/>
    <s v="00"/>
    <s v="-"/>
    <s v=""/>
  </r>
  <r>
    <s v="TKT789586"/>
    <x v="6"/>
    <s v="-"/>
    <s v="Service"/>
    <s v="Service Outage"/>
    <s v="CUST87947"/>
    <s v="In Progress"/>
    <s v="16-06-2021"/>
    <d v="1899-12-30T13:25:09"/>
    <s v="-"/>
    <s v="-"/>
    <s v="-"/>
    <s v="16-06-2021"/>
    <s v="16-06-2021"/>
    <s v="06"/>
    <s v="2021"/>
    <s v="13"/>
    <s v="-"/>
    <s v=""/>
  </r>
  <r>
    <s v="TKT826004"/>
    <x v="25"/>
    <s v="-"/>
    <s v="Service"/>
    <s v="Slow Service"/>
    <s v="CUST71588"/>
    <s v="Open"/>
    <s v="27-09-2024"/>
    <d v="1899-12-30T22:02:46"/>
    <s v="-"/>
    <s v="-"/>
    <s v="-"/>
    <s v="27-09-2024"/>
    <s v="27-09-2024"/>
    <s v="09"/>
    <s v="2024"/>
    <s v="22"/>
    <s v="-"/>
    <s v=""/>
  </r>
  <r>
    <s v="TKT488101"/>
    <x v="1"/>
    <d v="2022-08-05T09:01:00"/>
    <s v="Billing"/>
    <s v="Refund Request"/>
    <s v="CUST37475"/>
    <s v="Resolved"/>
    <s v="23-04-2022"/>
    <d v="1899-12-30T09:01:36"/>
    <d v="2022-08-05T00:00:00"/>
    <d v="1899-12-30T09:01:00"/>
    <s v="-"/>
    <s v="23-04-2022"/>
    <s v="23-04-2022"/>
    <s v="04"/>
    <s v="2022"/>
    <s v="09"/>
    <s v="05-08-2022"/>
    <s v="08"/>
  </r>
  <r>
    <s v="TKT368397"/>
    <x v="24"/>
    <s v="-"/>
    <s v="Service"/>
    <s v="Service Outage"/>
    <s v="CUST41965"/>
    <s v="In Progress"/>
    <d v="2020-12-06T00:00:00"/>
    <d v="1899-12-30T01:16:00"/>
    <s v="-"/>
    <s v="-"/>
    <s v="-"/>
    <s v="Dec"/>
    <s v="06-12-2020"/>
    <s v="12"/>
    <s v="2020"/>
    <s v="01"/>
    <s v="-"/>
    <s v=""/>
  </r>
  <r>
    <s v="TKT399614"/>
    <x v="3"/>
    <s v="-"/>
    <s v="Account"/>
    <s v="Account Suspension"/>
    <s v="CUST76927"/>
    <s v="Open"/>
    <s v="27-04-2023"/>
    <d v="1899-12-30T20:26:22"/>
    <s v="-"/>
    <s v="-"/>
    <s v="-"/>
    <s v="27-04-2023"/>
    <s v="27-04-2023"/>
    <s v="04"/>
    <s v="2023"/>
    <s v="20"/>
    <s v="-"/>
    <s v=""/>
  </r>
  <r>
    <s v="TKT940530"/>
    <x v="23"/>
    <s v="-"/>
    <s v="Service"/>
    <s v="Service Upgrade"/>
    <s v="CUST38892"/>
    <s v="In Progress"/>
    <s v="22-02-2021"/>
    <d v="1899-12-30T09:24:12"/>
    <s v="-"/>
    <s v="-"/>
    <s v="-"/>
    <s v="22-02-2021"/>
    <s v="22-02-2021"/>
    <s v="02"/>
    <s v="2021"/>
    <s v="09"/>
    <s v="-"/>
    <s v=""/>
  </r>
  <r>
    <s v="TKT408741"/>
    <x v="4"/>
    <d v="2023-05-11T01:41:00"/>
    <s v="Account"/>
    <s v="Password Reset"/>
    <s v="CUST39181"/>
    <s v="Resolved"/>
    <s v="26-10-2023"/>
    <d v="1899-12-30T01:41:00"/>
    <d v="2023-05-11T00:00:00"/>
    <d v="1899-12-30T01:41:00"/>
    <s v="-"/>
    <s v="26-10-2023"/>
    <s v="26-10-2023"/>
    <s v="10"/>
    <s v="2023"/>
    <s v="01"/>
    <s v="11-05-2023"/>
    <s v="05"/>
  </r>
  <r>
    <s v="TKT354675"/>
    <x v="27"/>
    <s v="-"/>
    <s v="Account"/>
    <s v="Login Issue"/>
    <s v="CUST15150"/>
    <s v="Open"/>
    <s v="19-08-2022"/>
    <d v="1899-12-30T10:20:50"/>
    <s v="-"/>
    <s v="-"/>
    <s v="-"/>
    <s v="19-08-2022"/>
    <s v="19-08-2022"/>
    <s v="08"/>
    <s v="2022"/>
    <s v="10"/>
    <s v="-"/>
    <s v=""/>
  </r>
  <r>
    <s v="TKT946156"/>
    <x v="28"/>
    <s v="-"/>
    <s v="Billing"/>
    <s v="Payment Failure"/>
    <s v="CUST25013"/>
    <s v="In Progress"/>
    <s v="22-08-2023"/>
    <d v="1899-12-30T17:48:22"/>
    <s v="-"/>
    <s v="-"/>
    <s v="-"/>
    <s v="22-08-2023"/>
    <s v="22-08-2023"/>
    <s v="08"/>
    <s v="2023"/>
    <s v="17"/>
    <s v="-"/>
    <s v=""/>
  </r>
  <r>
    <s v="TKT769752"/>
    <x v="11"/>
    <s v="-"/>
    <s v="Billing"/>
    <s v="Overcharge"/>
    <s v="CUST49176"/>
    <s v="Open"/>
    <d v="2022-06-06T00:00:00"/>
    <d v="1899-12-30T19:35:00"/>
    <s v="-"/>
    <s v="-"/>
    <s v="-"/>
    <s v="Jun"/>
    <s v="06-06-2022"/>
    <s v="06"/>
    <s v="2022"/>
    <s v="19"/>
    <s v="-"/>
    <s v=""/>
  </r>
  <r>
    <s v="TKT467849"/>
    <x v="9"/>
    <s v="-"/>
    <s v="Technical"/>
    <s v="Hardware Issue"/>
    <s v="CUST59460"/>
    <s v="In Progress"/>
    <s v="14-08-2021"/>
    <d v="1899-12-30T09:55:45"/>
    <s v="-"/>
    <s v="-"/>
    <s v="-"/>
    <s v="14-08-2021"/>
    <s v="14-08-2021"/>
    <s v="08"/>
    <s v="2021"/>
    <s v="09"/>
    <s v="-"/>
    <s v=""/>
  </r>
  <r>
    <s v="TKT782881"/>
    <x v="25"/>
    <s v="29-07-2020 13:16:26"/>
    <s v="Service"/>
    <s v="Slow Service"/>
    <s v="CUST21232"/>
    <s v="Resolved"/>
    <s v="20-07-2020"/>
    <d v="1899-12-30T13:16:26"/>
    <s v="29-07-2020"/>
    <d v="1899-12-30T13:16:26"/>
    <s v="-"/>
    <s v="20-07-2020"/>
    <s v="20-07-2020"/>
    <s v="07"/>
    <s v="2020"/>
    <s v="13"/>
    <s v="29-07-2020"/>
    <s v="07"/>
  </r>
  <r>
    <s v="TKT351748"/>
    <x v="34"/>
    <s v="13-04-2021 03:57:22"/>
    <s v="Technical"/>
    <s v="Hardware Issue"/>
    <s v="CUST15922"/>
    <s v="Resolved"/>
    <s v="29-03-2021"/>
    <d v="1899-12-30T03:57:22"/>
    <s v="13-04-2021"/>
    <d v="1899-12-30T03:57:22"/>
    <s v="-"/>
    <s v="29-03-2021"/>
    <s v="29-03-2021"/>
    <s v="03"/>
    <s v="2021"/>
    <s v="03"/>
    <s v="13-04-2021"/>
    <s v="04"/>
  </r>
  <r>
    <s v="TKT556968"/>
    <x v="20"/>
    <s v="-"/>
    <s v="Billing"/>
    <s v="Payment Failure"/>
    <s v="CUST45486"/>
    <s v="Open"/>
    <s v="30-05-2022"/>
    <d v="1899-12-30T17:02:08"/>
    <s v="-"/>
    <s v="-"/>
    <s v="-"/>
    <s v="30-05-2022"/>
    <s v="30-05-2022"/>
    <s v="05"/>
    <s v="2022"/>
    <s v="17"/>
    <s v="-"/>
    <s v=""/>
  </r>
  <r>
    <s v="TKT788669"/>
    <x v="27"/>
    <s v="-"/>
    <s v="Account"/>
    <s v="Login Issue"/>
    <s v="CUST50443"/>
    <s v="In Progress"/>
    <s v="13-11-2021"/>
    <d v="1899-12-30T15:20:24"/>
    <s v="-"/>
    <s v="-"/>
    <s v="-"/>
    <s v="13-11-2021"/>
    <s v="13-11-2021"/>
    <s v="11"/>
    <s v="2021"/>
    <s v="15"/>
    <s v="-"/>
    <s v=""/>
  </r>
  <r>
    <s v="TKT730504"/>
    <x v="15"/>
    <s v="-"/>
    <s v="Account"/>
    <s v="Account Suspension"/>
    <s v="CUST94968"/>
    <s v="In Progress"/>
    <s v="21-11-2020"/>
    <d v="1899-12-30T23:01:18"/>
    <s v="-"/>
    <s v="-"/>
    <s v="-"/>
    <s v="21-11-2020"/>
    <s v="21-11-2020"/>
    <s v="11"/>
    <s v="2020"/>
    <s v="23"/>
    <s v="-"/>
    <s v=""/>
  </r>
  <r>
    <s v="TKT988880"/>
    <x v="7"/>
    <s v="-"/>
    <s v="Technical"/>
    <s v="Software Bug"/>
    <s v="CUST52726"/>
    <s v="In Progress"/>
    <s v="29-09-2020"/>
    <d v="1899-12-30T00:10:12"/>
    <s v="-"/>
    <s v="-"/>
    <s v="-"/>
    <s v="29-09-2020"/>
    <s v="29-09-2020"/>
    <s v="09"/>
    <s v="2020"/>
    <s v="00"/>
    <s v="-"/>
    <s v=""/>
  </r>
  <r>
    <s v="TKT425720"/>
    <x v="3"/>
    <s v="-"/>
    <s v="Account"/>
    <s v="Account Suspension"/>
    <s v="CUST32149"/>
    <s v="In Progress"/>
    <s v="15-02-2021"/>
    <d v="1899-12-30T20:58:06"/>
    <s v="-"/>
    <s v="-"/>
    <s v="-"/>
    <s v="15-02-2021"/>
    <s v="15-02-2021"/>
    <s v="02"/>
    <s v="2021"/>
    <s v="20"/>
    <s v="-"/>
    <s v=""/>
  </r>
  <r>
    <s v="TKT381164"/>
    <x v="10"/>
    <s v="-"/>
    <s v="Account"/>
    <s v="Password Reset"/>
    <s v="CUST40545"/>
    <s v="Open"/>
    <d v="2023-05-09T00:00:00"/>
    <d v="1899-12-30T15:28:00"/>
    <s v="-"/>
    <s v="-"/>
    <s v="-"/>
    <s v="May"/>
    <s v="09-05-2023"/>
    <s v="05"/>
    <s v="2023"/>
    <s v="15"/>
    <s v="-"/>
    <s v=""/>
  </r>
  <r>
    <s v="TKT402673"/>
    <x v="35"/>
    <s v="-"/>
    <s v="Service"/>
    <s v="Service Upgrade"/>
    <s v="CUST58906"/>
    <s v="In Progress"/>
    <s v="20-12-2024"/>
    <d v="1899-12-30T19:41:29"/>
    <s v="-"/>
    <s v="-"/>
    <s v="-"/>
    <s v="20-12-2024"/>
    <s v="20-12-2024"/>
    <s v="12"/>
    <s v="2024"/>
    <s v="19"/>
    <s v="-"/>
    <s v=""/>
  </r>
  <r>
    <s v="TKT800847"/>
    <x v="8"/>
    <s v="-"/>
    <s v="Technical"/>
    <s v="Network Problem"/>
    <s v="CUST62685"/>
    <s v="Open"/>
    <s v="16-08-2021"/>
    <d v="1899-12-30T18:16:22"/>
    <s v="-"/>
    <s v="-"/>
    <s v="-"/>
    <s v="16-08-2021"/>
    <s v="16-08-2021"/>
    <s v="08"/>
    <s v="2021"/>
    <s v="18"/>
    <s v="-"/>
    <s v=""/>
  </r>
  <r>
    <s v="TKT845942"/>
    <x v="26"/>
    <s v="-"/>
    <s v="Technical"/>
    <s v="Software Bug"/>
    <s v="CUST56239"/>
    <s v="Open"/>
    <s v="15-10-2022"/>
    <d v="1899-12-30T05:39:54"/>
    <s v="-"/>
    <s v="-"/>
    <s v="-"/>
    <s v="15-10-2022"/>
    <s v="15-10-2022"/>
    <s v="10"/>
    <s v="2022"/>
    <s v="05"/>
    <s v="-"/>
    <s v=""/>
  </r>
  <r>
    <s v="TKT680647"/>
    <x v="29"/>
    <s v="-"/>
    <s v="Service"/>
    <s v="Service Upgrade"/>
    <s v="CUST67814"/>
    <s v="In Progress"/>
    <s v="31-08-2023"/>
    <d v="1899-12-30T17:34:39"/>
    <s v="-"/>
    <s v="-"/>
    <s v="-"/>
    <s v="31-08-2023"/>
    <s v="31-08-2023"/>
    <s v="08"/>
    <s v="2023"/>
    <s v="17"/>
    <s v="-"/>
    <s v=""/>
  </r>
  <r>
    <s v="TKT127299"/>
    <x v="9"/>
    <s v="-"/>
    <s v="Technical"/>
    <s v="Hardware Issue"/>
    <s v="CUST56968"/>
    <s v="In Progress"/>
    <d v="2021-08-05T00:00:00"/>
    <d v="1899-12-30T14:39:00"/>
    <s v="-"/>
    <s v="-"/>
    <s v="-"/>
    <s v="Aug"/>
    <s v="05-08-2021"/>
    <s v="08"/>
    <s v="2021"/>
    <s v="14"/>
    <s v="-"/>
    <s v=""/>
  </r>
  <r>
    <s v="TKT103682"/>
    <x v="7"/>
    <s v="-"/>
    <s v="Technical"/>
    <s v="Software Bug"/>
    <s v="CUST92436"/>
    <s v="Open"/>
    <s v="26-10-2022"/>
    <d v="1899-12-30T00:52:59"/>
    <s v="-"/>
    <s v="-"/>
    <s v="-"/>
    <s v="26-10-2022"/>
    <s v="26-10-2022"/>
    <s v="10"/>
    <s v="2022"/>
    <s v="00"/>
    <s v="-"/>
    <s v=""/>
  </r>
  <r>
    <s v="TKT406549"/>
    <x v="16"/>
    <s v="-"/>
    <s v="Account"/>
    <s v="Login Issue"/>
    <s v="CUST45224"/>
    <s v="In Progress"/>
    <s v="23-04-2022"/>
    <d v="1899-12-30T11:47:51"/>
    <s v="-"/>
    <s v="-"/>
    <s v="-"/>
    <s v="23-04-2022"/>
    <s v="23-04-2022"/>
    <s v="04"/>
    <s v="2022"/>
    <s v="11"/>
    <s v="-"/>
    <s v=""/>
  </r>
  <r>
    <s v="TKT958413"/>
    <x v="3"/>
    <s v="-"/>
    <s v="Account"/>
    <s v="Account Suspension"/>
    <s v="CUST70599"/>
    <s v="Open"/>
    <s v="13-08-2021"/>
    <d v="1899-12-30T03:50:42"/>
    <s v="-"/>
    <s v="-"/>
    <s v="-"/>
    <s v="13-08-2021"/>
    <s v="13-08-2021"/>
    <s v="08"/>
    <s v="2021"/>
    <s v="03"/>
    <s v="-"/>
    <s v=""/>
  </r>
  <r>
    <s v="TKT829372"/>
    <x v="19"/>
    <d v="2021-01-02T21:52:00"/>
    <s v="Billing"/>
    <s v="Payment Failure"/>
    <s v="CUST86040"/>
    <s v="Resolved"/>
    <s v="28-01-2021"/>
    <d v="1899-12-30T21:52:51"/>
    <d v="2021-01-02T00:00:00"/>
    <d v="1899-12-30T21:52:00"/>
    <s v="-"/>
    <s v="28-01-2021"/>
    <s v="28-01-2021"/>
    <s v="01"/>
    <s v="2021"/>
    <s v="21"/>
    <s v="02-01-2021"/>
    <s v="01"/>
  </r>
  <r>
    <s v="TKT412404"/>
    <x v="32"/>
    <d v="2023-02-11T07:51:00"/>
    <s v="Technical"/>
    <s v="Software Bug"/>
    <s v="CUST99891"/>
    <s v="Resolved"/>
    <s v="18-10-2023"/>
    <d v="1899-12-30T07:51:03"/>
    <d v="2023-02-11T00:00:00"/>
    <d v="1899-12-30T07:51:00"/>
    <s v="-"/>
    <s v="18-10-2023"/>
    <s v="18-10-2023"/>
    <s v="10"/>
    <s v="2023"/>
    <s v="07"/>
    <s v="11-02-2023"/>
    <s v="02"/>
  </r>
  <r>
    <s v="TKT281204"/>
    <x v="15"/>
    <s v="-"/>
    <s v="Account"/>
    <s v="Account Suspension"/>
    <s v="CUST52533"/>
    <s v="Open"/>
    <d v="2024-02-10T00:00:00"/>
    <d v="1899-12-30T04:21:00"/>
    <s v="-"/>
    <s v="-"/>
    <s v="-"/>
    <s v="Feb"/>
    <s v="10-02-2024"/>
    <s v="02"/>
    <s v="2024"/>
    <s v="04"/>
    <s v="-"/>
    <s v=""/>
  </r>
  <r>
    <s v="TKT485551"/>
    <x v="9"/>
    <s v="-"/>
    <s v="Technical"/>
    <s v="Hardware Issue"/>
    <s v="CUST91512"/>
    <s v="In Progress"/>
    <s v="13-06-2022"/>
    <d v="1899-12-30T19:17:54"/>
    <s v="-"/>
    <s v="-"/>
    <s v="-"/>
    <s v="13-06-2022"/>
    <s v="13-06-2022"/>
    <s v="06"/>
    <s v="2022"/>
    <s v="19"/>
    <s v="-"/>
    <s v=""/>
  </r>
  <r>
    <s v="TKT988562"/>
    <x v="4"/>
    <s v="-"/>
    <s v="Account"/>
    <s v="Password Reset"/>
    <s v="CUST96026"/>
    <s v="In Progress"/>
    <d v="2023-06-03T00:00:00"/>
    <d v="1899-12-30T03:12:00"/>
    <s v="-"/>
    <s v="-"/>
    <s v="-"/>
    <s v="Jun"/>
    <s v="03-06-2023"/>
    <s v="06"/>
    <s v="2023"/>
    <s v="03"/>
    <s v="-"/>
    <s v=""/>
  </r>
  <r>
    <s v="TKT105798"/>
    <x v="0"/>
    <s v="29-05-2023 23:40:21"/>
    <s v="Service"/>
    <s v="Service Outage"/>
    <s v="CUST49461"/>
    <s v="Resolved"/>
    <d v="2023-02-05T00:00:00"/>
    <d v="1899-12-30T23:40:00"/>
    <s v="29-05-2023"/>
    <d v="1899-12-30T23:40:21"/>
    <s v="-"/>
    <s v="Feb"/>
    <s v="05-02-2023"/>
    <s v="02"/>
    <s v="2023"/>
    <s v="23"/>
    <s v="29-05-2023"/>
    <s v="05"/>
  </r>
  <r>
    <s v="TKT733843"/>
    <x v="34"/>
    <s v="-"/>
    <s v="Technical"/>
    <s v="Hardware Issue"/>
    <s v="CUST65047"/>
    <s v="Open"/>
    <d v="2023-01-05T00:00:00"/>
    <d v="1899-12-30T16:38:00"/>
    <s v="-"/>
    <s v="-"/>
    <s v="-"/>
    <s v="Jan"/>
    <s v="05-01-2023"/>
    <s v="01"/>
    <s v="2023"/>
    <s v="16"/>
    <s v="-"/>
    <s v=""/>
  </r>
  <r>
    <s v="TKT960562"/>
    <x v="13"/>
    <d v="2024-12-12T16:13:00"/>
    <s v="Account"/>
    <s v="Account Suspension"/>
    <s v="CUST35408"/>
    <s v="Resolved"/>
    <s v="19-11-2024"/>
    <d v="1899-12-30T16:13:46"/>
    <d v="2024-12-12T00:00:00"/>
    <d v="1899-12-30T16:13:00"/>
    <s v="-"/>
    <s v="19-11-2024"/>
    <s v="19-11-2024"/>
    <s v="11"/>
    <s v="2024"/>
    <s v="16"/>
    <s v="12-12-2024"/>
    <s v="12"/>
  </r>
  <r>
    <s v="TKT114099"/>
    <x v="4"/>
    <s v="-"/>
    <s v="Account"/>
    <s v="Password Reset"/>
    <s v="CUST31334"/>
    <s v="In Progress"/>
    <d v="2024-05-04T00:00:00"/>
    <d v="1899-12-30T19:30:00"/>
    <s v="-"/>
    <s v="-"/>
    <s v="-"/>
    <s v="May"/>
    <s v="04-05-2024"/>
    <s v="05"/>
    <s v="2024"/>
    <s v="19"/>
    <s v="-"/>
    <s v=""/>
  </r>
  <r>
    <s v="TKT501233"/>
    <x v="3"/>
    <s v="-"/>
    <s v="Account"/>
    <s v="Account Suspension"/>
    <s v="CUST91853"/>
    <s v="In Progress"/>
    <d v="2021-01-12T00:00:00"/>
    <d v="1899-12-30T04:32:00"/>
    <s v="-"/>
    <s v="-"/>
    <s v="-"/>
    <s v="Jan"/>
    <s v="12-01-2021"/>
    <s v="01"/>
    <s v="2021"/>
    <s v="04"/>
    <s v="-"/>
    <s v=""/>
  </r>
  <r>
    <s v="TKT432841"/>
    <x v="30"/>
    <s v="-"/>
    <s v="Billing"/>
    <s v="Overcharge"/>
    <s v="CUST66403"/>
    <s v="In Progress"/>
    <s v="22-04-2024"/>
    <d v="1899-12-30T19:35:59"/>
    <s v="-"/>
    <s v="-"/>
    <s v="-"/>
    <s v="22-04-2024"/>
    <s v="22-04-2024"/>
    <s v="04"/>
    <s v="2024"/>
    <s v="19"/>
    <s v="-"/>
    <s v=""/>
  </r>
  <r>
    <s v="TKT620084"/>
    <x v="12"/>
    <d v="2024-09-06T03:58:00"/>
    <s v="Billing"/>
    <s v="Refund Request"/>
    <s v="CUST26018"/>
    <s v="Resolved"/>
    <s v="29-05-2024"/>
    <d v="1899-12-30T03:58:41"/>
    <d v="2024-09-06T00:00:00"/>
    <d v="1899-12-30T03:58:00"/>
    <s v="-"/>
    <s v="29-05-2024"/>
    <s v="29-05-2024"/>
    <s v="05"/>
    <s v="2024"/>
    <s v="03"/>
    <s v="06-09-2024"/>
    <s v="09"/>
  </r>
  <r>
    <s v="TKT921156"/>
    <x v="11"/>
    <s v="-"/>
    <s v="Billing"/>
    <s v="Overcharge"/>
    <s v="CUST51690"/>
    <s v="Open"/>
    <s v="25-06-2020"/>
    <d v="1899-12-30T20:32:06"/>
    <s v="-"/>
    <s v="-"/>
    <s v="-"/>
    <s v="25-06-2020"/>
    <s v="25-06-2020"/>
    <s v="06"/>
    <s v="2020"/>
    <s v="20"/>
    <s v="-"/>
    <s v=""/>
  </r>
  <r>
    <s v="TKT451356"/>
    <x v="33"/>
    <d v="2024-09-08T06:53:00"/>
    <s v="Technical"/>
    <s v="Network Problem"/>
    <s v="CUST19166"/>
    <s v="Resolved"/>
    <s v="16-07-2024"/>
    <d v="1899-12-30T06:53:22"/>
    <d v="2024-09-08T00:00:00"/>
    <d v="1899-12-30T06:53:00"/>
    <s v="-"/>
    <s v="16-07-2024"/>
    <s v="16-07-2024"/>
    <s v="07"/>
    <s v="2024"/>
    <s v="06"/>
    <s v="08-09-2024"/>
    <s v="09"/>
  </r>
  <r>
    <s v="TKT794230"/>
    <x v="20"/>
    <s v="-"/>
    <s v="Billing"/>
    <s v="Payment Failure"/>
    <s v="CUST13296"/>
    <s v="In Progress"/>
    <s v="22-01-2020"/>
    <d v="1899-12-30T09:44:40"/>
    <s v="-"/>
    <s v="-"/>
    <s v="-"/>
    <s v="22-01-2020"/>
    <s v="22-01-2020"/>
    <s v="01"/>
    <s v="2020"/>
    <s v="09"/>
    <s v="-"/>
    <s v=""/>
  </r>
  <r>
    <s v="TKT117183"/>
    <x v="4"/>
    <d v="2024-06-04T08:18:00"/>
    <s v="Account"/>
    <s v="Password Reset"/>
    <s v="CUST40181"/>
    <s v="Resolved"/>
    <s v="23-03-2024"/>
    <d v="1899-12-30T08:18:05"/>
    <d v="2024-06-04T00:00:00"/>
    <d v="1899-12-30T08:18:00"/>
    <s v="-"/>
    <s v="23-03-2024"/>
    <s v="23-03-2024"/>
    <s v="03"/>
    <s v="2024"/>
    <s v="08"/>
    <s v="04-06-2024"/>
    <s v="06"/>
  </r>
  <r>
    <s v="TKT348041"/>
    <x v="12"/>
    <s v="-"/>
    <s v="Billing"/>
    <s v="Refund Request"/>
    <s v="CUST97583"/>
    <s v="In Progress"/>
    <s v="14-08-2023"/>
    <d v="1899-12-30T18:44:52"/>
    <s v="-"/>
    <s v="-"/>
    <s v="-"/>
    <s v="14-08-2023"/>
    <s v="14-08-2023"/>
    <s v="08"/>
    <s v="2023"/>
    <s v="18"/>
    <s v="-"/>
    <s v=""/>
  </r>
  <r>
    <s v="TKT268725"/>
    <x v="27"/>
    <s v="-"/>
    <s v="Account"/>
    <s v="Login Issue"/>
    <s v="CUST88374"/>
    <s v="In Progress"/>
    <d v="2023-06-09T00:00:00"/>
    <d v="1899-12-30T03:41:00"/>
    <s v="-"/>
    <s v="-"/>
    <s v="-"/>
    <s v="Jun"/>
    <s v="09-06-2023"/>
    <s v="06"/>
    <s v="2023"/>
    <s v="03"/>
    <s v="-"/>
    <s v=""/>
  </r>
  <r>
    <s v="TKT395033"/>
    <x v="29"/>
    <s v="-"/>
    <s v="Service"/>
    <s v="Service Upgrade"/>
    <s v="CUST52824"/>
    <s v="Open"/>
    <s v="18-03-2023"/>
    <d v="1899-12-30T08:58:04"/>
    <s v="-"/>
    <s v="-"/>
    <s v="-"/>
    <s v="18-03-2023"/>
    <s v="18-03-2023"/>
    <s v="03"/>
    <s v="2023"/>
    <s v="08"/>
    <s v="-"/>
    <s v=""/>
  </r>
  <r>
    <s v="TKT364698"/>
    <x v="9"/>
    <s v="-"/>
    <s v="Technical"/>
    <s v="Hardware Issue"/>
    <s v="CUST73855"/>
    <s v="Open"/>
    <d v="2024-11-06T00:00:00"/>
    <d v="1899-12-30T19:22:00"/>
    <s v="-"/>
    <s v="-"/>
    <s v="-"/>
    <s v="Nov"/>
    <s v="06-11-2024"/>
    <s v="11"/>
    <s v="2024"/>
    <s v="19"/>
    <s v="-"/>
    <s v=""/>
  </r>
  <r>
    <s v="TKT611774"/>
    <x v="30"/>
    <s v="-"/>
    <s v="Billing"/>
    <s v="Overcharge"/>
    <s v="CUST58833"/>
    <s v="Open"/>
    <s v="26-05-2020"/>
    <d v="1899-12-30T13:42:27"/>
    <s v="-"/>
    <s v="-"/>
    <s v="-"/>
    <s v="26-05-2020"/>
    <s v="26-05-2020"/>
    <s v="05"/>
    <s v="2020"/>
    <s v="13"/>
    <s v="-"/>
    <s v=""/>
  </r>
  <r>
    <s v="TKT498423"/>
    <x v="28"/>
    <s v="-"/>
    <s v="Billing"/>
    <s v="Payment Failure"/>
    <s v="CUST87457"/>
    <s v="In Progress"/>
    <d v="2022-12-03T00:00:00"/>
    <d v="1899-12-30T04:24:00"/>
    <s v="-"/>
    <s v="-"/>
    <s v="-"/>
    <s v="Dec"/>
    <s v="03-12-2022"/>
    <s v="12"/>
    <s v="2022"/>
    <s v="04"/>
    <s v="-"/>
    <s v=""/>
  </r>
  <r>
    <s v="TKT242061"/>
    <x v="23"/>
    <s v="-"/>
    <s v="Service"/>
    <s v="Service Upgrade"/>
    <s v="CUST46258"/>
    <s v="Open"/>
    <s v="15-10-2022"/>
    <d v="1899-12-30T14:43:02"/>
    <s v="-"/>
    <s v="-"/>
    <s v="-"/>
    <s v="15-10-2022"/>
    <s v="15-10-2022"/>
    <s v="10"/>
    <s v="2022"/>
    <s v="14"/>
    <s v="-"/>
    <s v=""/>
  </r>
  <r>
    <s v="TKT526057"/>
    <x v="30"/>
    <s v="-"/>
    <s v="Billing"/>
    <s v="Overcharge"/>
    <s v="CUST13366"/>
    <s v="In Progress"/>
    <d v="2024-10-06T00:00:00"/>
    <d v="1899-12-30T06:57:00"/>
    <s v="-"/>
    <s v="-"/>
    <s v="-"/>
    <s v="Oct"/>
    <s v="06-10-2024"/>
    <s v="10"/>
    <s v="2024"/>
    <s v="06"/>
    <s v="-"/>
    <s v=""/>
  </r>
  <r>
    <s v="TKT617066"/>
    <x v="18"/>
    <s v="-"/>
    <s v="Account"/>
    <s v="Password Reset"/>
    <s v="CUST71649"/>
    <s v="In Progress"/>
    <s v="20-12-2024"/>
    <d v="1899-12-30T08:43:53"/>
    <s v="-"/>
    <s v="-"/>
    <s v="-"/>
    <s v="20-12-2024"/>
    <s v="20-12-2024"/>
    <s v="12"/>
    <s v="2024"/>
    <s v="08"/>
    <s v="-"/>
    <s v=""/>
  </r>
  <r>
    <s v="TKT939846"/>
    <x v="0"/>
    <s v="-"/>
    <s v="Service"/>
    <s v="Service Outage"/>
    <s v="CUST92883"/>
    <s v="In Progress"/>
    <d v="2021-09-03T00:00:00"/>
    <d v="1899-12-30T23:01:00"/>
    <s v="-"/>
    <s v="-"/>
    <s v="-"/>
    <s v="Sep"/>
    <s v="03-09-2021"/>
    <s v="09"/>
    <s v="2021"/>
    <s v="23"/>
    <s v="-"/>
    <s v=""/>
  </r>
  <r>
    <s v="TKT335648"/>
    <x v="3"/>
    <s v="-"/>
    <s v="Account"/>
    <s v="Account Suspension"/>
    <s v="CUST84865"/>
    <s v="In Progress"/>
    <s v="22-05-2020"/>
    <d v="1899-12-30T12:48:12"/>
    <s v="-"/>
    <s v="-"/>
    <s v="-"/>
    <s v="22-05-2020"/>
    <s v="22-05-2020"/>
    <s v="05"/>
    <s v="2020"/>
    <s v="12"/>
    <s v="-"/>
    <s v=""/>
  </r>
  <r>
    <s v="TKT611512"/>
    <x v="22"/>
    <s v="-"/>
    <s v="Account"/>
    <s v="Login Issue"/>
    <s v="CUST66676"/>
    <s v="Open"/>
    <d v="2023-10-07T00:00:00"/>
    <d v="1899-12-30T02:31:00"/>
    <s v="-"/>
    <s v="-"/>
    <s v="-"/>
    <s v="Oct"/>
    <s v="07-10-2023"/>
    <s v="10"/>
    <s v="2023"/>
    <s v="02"/>
    <s v="-"/>
    <s v=""/>
  </r>
  <r>
    <s v="TKT954301"/>
    <x v="27"/>
    <s v="27-10-2024 20:36:19"/>
    <s v="Account"/>
    <s v="Login Issue"/>
    <s v="CUST80159"/>
    <s v="Resolved"/>
    <s v="23-10-2024"/>
    <d v="1899-12-30T20:36:19"/>
    <s v="27-10-2024"/>
    <d v="1899-12-30T20:36:19"/>
    <s v="-"/>
    <s v="23-10-2024"/>
    <s v="23-10-2024"/>
    <s v="10"/>
    <s v="2024"/>
    <s v="20"/>
    <s v="27-10-2024"/>
    <s v="10"/>
  </r>
  <r>
    <s v="TKT736221"/>
    <x v="35"/>
    <s v="-"/>
    <s v="Service"/>
    <s v="Service Upgrade"/>
    <s v="CUST70513"/>
    <s v="In Progress"/>
    <s v="15-12-2020"/>
    <d v="1899-12-30T22:25:58"/>
    <s v="-"/>
    <s v="-"/>
    <s v="-"/>
    <s v="15-12-2020"/>
    <s v="15-12-2020"/>
    <s v="12"/>
    <s v="2020"/>
    <s v="22"/>
    <s v="-"/>
    <s v=""/>
  </r>
  <r>
    <s v="TKT914922"/>
    <x v="19"/>
    <s v="-"/>
    <s v="Billing"/>
    <s v="Payment Failure"/>
    <s v="CUST17089"/>
    <s v="Open"/>
    <s v="26-06-2024"/>
    <d v="1899-12-30T12:47:25"/>
    <s v="-"/>
    <s v="-"/>
    <s v="-"/>
    <s v="26-06-2024"/>
    <s v="26-06-2024"/>
    <s v="06"/>
    <s v="2024"/>
    <s v="12"/>
    <s v="-"/>
    <s v=""/>
  </r>
  <r>
    <s v="TKT445060"/>
    <x v="12"/>
    <s v="-"/>
    <s v="Billing"/>
    <s v="Refund Request"/>
    <s v="CUST43581"/>
    <s v="Open"/>
    <s v="27-03-2021"/>
    <d v="1899-12-30T22:31:47"/>
    <s v="-"/>
    <s v="-"/>
    <s v="-"/>
    <s v="27-03-2021"/>
    <s v="27-03-2021"/>
    <s v="03"/>
    <s v="2021"/>
    <s v="22"/>
    <s v="-"/>
    <s v=""/>
  </r>
  <r>
    <s v="TKT704198"/>
    <x v="20"/>
    <s v="-"/>
    <s v="Billing"/>
    <s v="Payment Failure"/>
    <s v="CUST34979"/>
    <s v="Open"/>
    <s v="26-01-2020"/>
    <d v="1899-12-30T16:12:07"/>
    <s v="-"/>
    <s v="-"/>
    <s v="-"/>
    <s v="26-01-2020"/>
    <s v="26-01-2020"/>
    <s v="01"/>
    <s v="2020"/>
    <s v="16"/>
    <s v="-"/>
    <s v=""/>
  </r>
  <r>
    <s v="TKT504087"/>
    <x v="30"/>
    <s v="-"/>
    <s v="Billing"/>
    <s v="Overcharge"/>
    <s v="CUST70265"/>
    <s v="In Progress"/>
    <d v="2022-03-09T00:00:00"/>
    <d v="1899-12-30T16:52:00"/>
    <s v="-"/>
    <s v="-"/>
    <s v="-"/>
    <s v="Mar"/>
    <s v="09-03-2022"/>
    <s v="03"/>
    <s v="2022"/>
    <s v="16"/>
    <s v="-"/>
    <s v=""/>
  </r>
  <r>
    <s v="TKT222344"/>
    <x v="4"/>
    <s v="-"/>
    <s v="Account"/>
    <s v="Password Reset"/>
    <s v="CUST89224"/>
    <s v="Open"/>
    <s v="14-06-2022"/>
    <d v="1899-12-30T08:43:31"/>
    <s v="-"/>
    <s v="-"/>
    <s v="-"/>
    <s v="14-06-2022"/>
    <s v="14-06-2022"/>
    <s v="06"/>
    <s v="2022"/>
    <s v="08"/>
    <s v="-"/>
    <s v=""/>
  </r>
  <r>
    <s v="TKT185807"/>
    <x v="26"/>
    <s v="-"/>
    <s v="Technical"/>
    <s v="Software Bug"/>
    <s v="CUST31280"/>
    <s v="Open"/>
    <d v="2024-12-09T00:00:00"/>
    <d v="1899-12-30T15:47:00"/>
    <s v="-"/>
    <s v="-"/>
    <s v="-"/>
    <s v="Dec"/>
    <s v="09-12-2024"/>
    <s v="12"/>
    <s v="2024"/>
    <s v="15"/>
    <s v="-"/>
    <s v=""/>
  </r>
  <r>
    <s v="TKT257394"/>
    <x v="21"/>
    <s v="-"/>
    <s v="Technical"/>
    <s v="Network Problem"/>
    <s v="CUST66570"/>
    <s v="Open"/>
    <d v="2020-09-03T00:00:00"/>
    <d v="1899-12-30T10:15:00"/>
    <s v="-"/>
    <s v="-"/>
    <s v="-"/>
    <s v="Sep"/>
    <s v="03-09-2020"/>
    <s v="09"/>
    <s v="2020"/>
    <s v="10"/>
    <s v="-"/>
    <s v=""/>
  </r>
  <r>
    <s v="TKT321207"/>
    <x v="19"/>
    <s v="-"/>
    <s v="Billing"/>
    <s v="Payment Failure"/>
    <s v="CUST96665"/>
    <s v="Open"/>
    <d v="2022-02-10T00:00:00"/>
    <d v="1899-12-30T13:31:00"/>
    <s v="-"/>
    <s v="-"/>
    <s v="-"/>
    <s v="Feb"/>
    <s v="10-02-2022"/>
    <s v="02"/>
    <s v="2022"/>
    <s v="13"/>
    <s v="-"/>
    <s v=""/>
  </r>
  <r>
    <s v="TKT362781"/>
    <x v="33"/>
    <s v="15-09-2022 13:31:10"/>
    <s v="Technical"/>
    <s v="Network Problem"/>
    <s v="CUST76886"/>
    <s v="Resolved"/>
    <s v="25-08-2022"/>
    <d v="1899-12-30T13:31:10"/>
    <s v="15-09-2022"/>
    <d v="1899-12-30T13:31:10"/>
    <s v="-"/>
    <s v="25-08-2022"/>
    <s v="25-08-2022"/>
    <s v="08"/>
    <s v="2022"/>
    <s v="13"/>
    <s v="15-09-2022"/>
    <s v="09"/>
  </r>
  <r>
    <s v="TKT703210"/>
    <x v="16"/>
    <s v="-"/>
    <s v="Account"/>
    <s v="Login Issue"/>
    <s v="CUST11262"/>
    <s v="In Progress"/>
    <d v="2021-05-09T00:00:00"/>
    <d v="1899-12-30T02:06:00"/>
    <s v="-"/>
    <s v="-"/>
    <s v="-"/>
    <s v="May"/>
    <s v="09-05-2021"/>
    <s v="05"/>
    <s v="2021"/>
    <s v="02"/>
    <s v="-"/>
    <s v=""/>
  </r>
  <r>
    <s v="TKT777105"/>
    <x v="24"/>
    <s v="-"/>
    <s v="Service"/>
    <s v="Service Outage"/>
    <s v="CUST77033"/>
    <s v="Open"/>
    <d v="2023-10-11T00:00:00"/>
    <d v="1899-12-30T17:45:00"/>
    <s v="-"/>
    <s v="-"/>
    <s v="-"/>
    <s v="Oct"/>
    <s v="11-10-2023"/>
    <s v="10"/>
    <s v="2023"/>
    <s v="17"/>
    <s v="-"/>
    <s v=""/>
  </r>
  <r>
    <s v="TKT950240"/>
    <x v="10"/>
    <d v="2022-12-08T12:14:00"/>
    <s v="Account"/>
    <s v="Password Reset"/>
    <s v="CUST50105"/>
    <s v="Resolved"/>
    <s v="31-07-2022"/>
    <d v="1899-12-30T12:14:17"/>
    <d v="2022-12-08T00:00:00"/>
    <d v="1899-12-30T12:14:00"/>
    <s v="-"/>
    <s v="31-07-2022"/>
    <s v="31-07-2022"/>
    <s v="07"/>
    <s v="2022"/>
    <s v="12"/>
    <s v="08-12-2022"/>
    <s v="12"/>
  </r>
  <r>
    <s v="TKT305679"/>
    <x v="10"/>
    <s v="-"/>
    <s v="Account"/>
    <s v="Password Reset"/>
    <s v="CUST16217"/>
    <s v="In Progress"/>
    <d v="2023-11-04T00:00:00"/>
    <d v="1899-12-30T20:29:00"/>
    <s v="-"/>
    <s v="-"/>
    <s v="-"/>
    <s v="Nov"/>
    <s v="04-11-2023"/>
    <s v="11"/>
    <s v="2023"/>
    <s v="20"/>
    <s v="-"/>
    <s v=""/>
  </r>
  <r>
    <s v="TKT469024"/>
    <x v="11"/>
    <s v="-"/>
    <s v="Billing"/>
    <s v="Overcharge"/>
    <s v="CUST24250"/>
    <s v="Open"/>
    <d v="2021-06-07T00:00:00"/>
    <d v="1899-12-30T02:17:00"/>
    <s v="-"/>
    <s v="-"/>
    <s v="-"/>
    <s v="Jun"/>
    <s v="07-06-2021"/>
    <s v="06"/>
    <s v="2021"/>
    <s v="02"/>
    <s v="-"/>
    <s v=""/>
  </r>
  <r>
    <s v="TKT780585"/>
    <x v="29"/>
    <s v="18-09-2020 10:20:44"/>
    <s v="Service"/>
    <s v="Service Upgrade"/>
    <s v="CUST73003"/>
    <s v="Resolved"/>
    <s v="22-08-2020"/>
    <d v="1899-12-30T10:20:44"/>
    <s v="18-09-2020"/>
    <d v="1899-12-30T10:20:44"/>
    <s v="-"/>
    <s v="22-08-2020"/>
    <s v="22-08-2020"/>
    <s v="08"/>
    <s v="2020"/>
    <s v="10"/>
    <s v="18-09-2020"/>
    <s v="09"/>
  </r>
  <r>
    <s v="TKT718476"/>
    <x v="5"/>
    <s v="-"/>
    <s v="Technical"/>
    <s v="Hardware Issue"/>
    <s v="CUST80517"/>
    <s v="In Progress"/>
    <d v="2022-03-05T00:00:00"/>
    <d v="1899-12-30T23:52:00"/>
    <s v="-"/>
    <s v="-"/>
    <s v="-"/>
    <s v="Mar"/>
    <s v="05-03-2022"/>
    <s v="03"/>
    <s v="2022"/>
    <s v="23"/>
    <s v="-"/>
    <s v=""/>
  </r>
  <r>
    <s v="TKT224639"/>
    <x v="31"/>
    <s v="27-09-2021 14:11:20"/>
    <s v="Billing"/>
    <s v="Refund Request"/>
    <s v="CUST59225"/>
    <s v="Resolved"/>
    <s v="22-09-2021"/>
    <d v="1899-12-30T14:11:20"/>
    <s v="27-09-2021"/>
    <d v="1899-12-30T14:11:20"/>
    <s v="-"/>
    <s v="22-09-2021"/>
    <s v="22-09-2021"/>
    <s v="09"/>
    <s v="2021"/>
    <s v="14"/>
    <s v="27-09-2021"/>
    <s v="09"/>
  </r>
  <r>
    <s v="TKT145489"/>
    <x v="16"/>
    <s v="-"/>
    <s v="Account"/>
    <s v="Login Issue"/>
    <s v="CUST90590"/>
    <s v="Open"/>
    <s v="24-07-2023"/>
    <d v="1899-12-30T10:31:07"/>
    <s v="-"/>
    <s v="-"/>
    <s v="-"/>
    <s v="24-07-2023"/>
    <s v="24-07-2023"/>
    <s v="07"/>
    <s v="2023"/>
    <s v="10"/>
    <s v="-"/>
    <s v=""/>
  </r>
  <r>
    <s v="TKT769043"/>
    <x v="3"/>
    <s v="-"/>
    <s v="Account"/>
    <s v="Account Suspension"/>
    <s v="CUST96469"/>
    <s v="In Progress"/>
    <s v="20-02-2022"/>
    <d v="1899-12-30T04:08:57"/>
    <s v="-"/>
    <s v="-"/>
    <s v="-"/>
    <s v="20-02-2022"/>
    <s v="20-02-2022"/>
    <s v="02"/>
    <s v="2022"/>
    <s v="04"/>
    <s v="-"/>
    <s v=""/>
  </r>
  <r>
    <s v="TKT436848"/>
    <x v="19"/>
    <s v="-"/>
    <s v="Billing"/>
    <s v="Payment Failure"/>
    <s v="CUST19586"/>
    <s v="In Progress"/>
    <s v="26-11-2021"/>
    <d v="1899-12-30T11:43:27"/>
    <s v="-"/>
    <s v="-"/>
    <s v="-"/>
    <s v="26-11-2021"/>
    <s v="26-11-2021"/>
    <s v="11"/>
    <s v="2021"/>
    <s v="11"/>
    <s v="-"/>
    <s v=""/>
  </r>
  <r>
    <s v="TKT836562"/>
    <x v="5"/>
    <s v="18-07-2021 08:37:21"/>
    <s v="Technical"/>
    <s v="Hardware Issue"/>
    <s v="CUST60651"/>
    <s v="Resolved"/>
    <d v="2021-02-07T00:00:00"/>
    <d v="1899-12-30T08:37:00"/>
    <s v="18-07-2021"/>
    <d v="1899-12-30T08:37:21"/>
    <s v="-"/>
    <s v="Feb"/>
    <s v="07-02-2021"/>
    <s v="02"/>
    <s v="2021"/>
    <s v="08"/>
    <s v="18-07-2021"/>
    <s v="07"/>
  </r>
  <r>
    <s v="TKT828098"/>
    <x v="20"/>
    <s v="-"/>
    <s v="Billing"/>
    <s v="Payment Failure"/>
    <s v="CUST45620"/>
    <s v="Open"/>
    <d v="2021-01-09T00:00:00"/>
    <d v="1899-12-30T20:25:00"/>
    <s v="-"/>
    <s v="-"/>
    <s v="-"/>
    <s v="Jan"/>
    <s v="09-01-2021"/>
    <s v="01"/>
    <s v="2021"/>
    <s v="20"/>
    <s v="-"/>
    <s v=""/>
  </r>
  <r>
    <s v="TKT568400"/>
    <x v="21"/>
    <s v="-"/>
    <s v="Technical"/>
    <s v="Network Problem"/>
    <s v="CUST30378"/>
    <s v="In Progress"/>
    <d v="2021-08-03T00:00:00"/>
    <d v="1899-12-30T17:23:00"/>
    <s v="-"/>
    <s v="-"/>
    <s v="-"/>
    <s v="Aug"/>
    <s v="03-08-2021"/>
    <s v="08"/>
    <s v="2021"/>
    <s v="17"/>
    <s v="-"/>
    <s v=""/>
  </r>
  <r>
    <s v="TKT351428"/>
    <x v="30"/>
    <d v="2021-07-01T05:43:00"/>
    <s v="Billing"/>
    <s v="Overcharge"/>
    <s v="CUST62725"/>
    <s v="Resolved"/>
    <s v="22-12-2020"/>
    <d v="1899-12-30T05:43:46"/>
    <d v="2021-07-01T00:00:00"/>
    <d v="1899-12-30T05:43:00"/>
    <s v="-"/>
    <s v="22-12-2020"/>
    <s v="22-12-2020"/>
    <s v="12"/>
    <s v="2020"/>
    <s v="05"/>
    <s v="01-07-2021"/>
    <s v="07"/>
  </r>
  <r>
    <s v="TKT486174"/>
    <x v="30"/>
    <s v="-"/>
    <s v="Billing"/>
    <s v="Overcharge"/>
    <s v="CUST16189"/>
    <s v="Open"/>
    <s v="23-06-2021"/>
    <d v="1899-12-30T13:38:56"/>
    <s v="-"/>
    <s v="-"/>
    <s v="-"/>
    <s v="23-06-2021"/>
    <s v="23-06-2021"/>
    <s v="06"/>
    <s v="2021"/>
    <s v="13"/>
    <s v="-"/>
    <s v=""/>
  </r>
  <r>
    <s v="TKT471167"/>
    <x v="18"/>
    <s v="-"/>
    <s v="Account"/>
    <s v="Password Reset"/>
    <s v="CUST83412"/>
    <s v="Open"/>
    <d v="2022-08-03T00:00:00"/>
    <d v="1899-12-30T22:52:00"/>
    <s v="-"/>
    <s v="-"/>
    <s v="-"/>
    <s v="Aug"/>
    <s v="03-08-2022"/>
    <s v="08"/>
    <s v="2022"/>
    <s v="22"/>
    <s v="-"/>
    <s v=""/>
  </r>
  <r>
    <s v="TKT761426"/>
    <x v="15"/>
    <s v="22-05-2024 18:51:22"/>
    <s v="Account"/>
    <s v="Account Suspension"/>
    <s v="CUST20251"/>
    <s v="Resolved"/>
    <d v="2024-11-05T00:00:00"/>
    <d v="1899-12-30T18:51:00"/>
    <s v="22-05-2024"/>
    <d v="1899-12-30T18:51:22"/>
    <s v="-"/>
    <s v="Nov"/>
    <s v="05-11-2024"/>
    <s v="11"/>
    <s v="2024"/>
    <s v="18"/>
    <s v="22-05-2024"/>
    <s v="05"/>
  </r>
  <r>
    <s v="TKT790656"/>
    <x v="6"/>
    <s v="-"/>
    <s v="Service"/>
    <s v="Service Outage"/>
    <s v="CUST23883"/>
    <s v="Open"/>
    <d v="2024-07-12T00:00:00"/>
    <d v="1899-12-30T12:53:00"/>
    <s v="-"/>
    <s v="-"/>
    <s v="-"/>
    <s v="Jul"/>
    <s v="12-07-2024"/>
    <s v="07"/>
    <s v="2024"/>
    <s v="12"/>
    <s v="-"/>
    <s v=""/>
  </r>
  <r>
    <s v="TKT808750"/>
    <x v="33"/>
    <s v="-"/>
    <s v="Technical"/>
    <s v="Network Problem"/>
    <s v="CUST56099"/>
    <s v="Open"/>
    <s v="13-06-2024"/>
    <d v="1899-12-30T04:36:46"/>
    <s v="-"/>
    <s v="-"/>
    <s v="-"/>
    <s v="13-06-2024"/>
    <s v="13-06-2024"/>
    <s v="06"/>
    <s v="2024"/>
    <s v="04"/>
    <s v="-"/>
    <s v=""/>
  </r>
  <r>
    <s v="TKT202821"/>
    <x v="18"/>
    <s v="-"/>
    <s v="Account"/>
    <s v="Password Reset"/>
    <s v="CUST10758"/>
    <s v="In Progress"/>
    <s v="21-02-2020"/>
    <d v="1899-12-30T01:48:27"/>
    <s v="-"/>
    <s v="-"/>
    <s v="-"/>
    <s v="21-02-2020"/>
    <s v="21-02-2020"/>
    <s v="02"/>
    <s v="2020"/>
    <s v="01"/>
    <s v="-"/>
    <s v=""/>
  </r>
  <r>
    <s v="TKT898212"/>
    <x v="24"/>
    <d v="2023-11-04T15:59:00"/>
    <s v="Service"/>
    <s v="Service Outage"/>
    <s v="CUST65334"/>
    <s v="Resolved"/>
    <d v="2023-04-04T00:00:00"/>
    <d v="1899-12-30T15:59:00"/>
    <d v="2023-11-04T00:00:00"/>
    <d v="1899-12-30T15:59:00"/>
    <s v="-"/>
    <s v="Apr"/>
    <s v="04-04-2023"/>
    <s v="04"/>
    <s v="2023"/>
    <s v="15"/>
    <s v="04-11-2023"/>
    <s v="11"/>
  </r>
  <r>
    <s v="TKT449201"/>
    <x v="31"/>
    <s v="21-12-2023 19:41:18"/>
    <s v="Billing"/>
    <s v="Refund Request"/>
    <s v="CUST92827"/>
    <s v="Resolved"/>
    <d v="2023-12-12T00:00:00"/>
    <d v="1899-12-30T19:41:00"/>
    <s v="21-12-2023"/>
    <d v="1899-12-30T19:41:18"/>
    <s v="-"/>
    <s v="Dec"/>
    <s v="12-12-2023"/>
    <s v="12"/>
    <s v="2023"/>
    <s v="19"/>
    <s v="21-12-2023"/>
    <s v="12"/>
  </r>
  <r>
    <s v="TKT550341"/>
    <x v="33"/>
    <s v="31-10-2021 06:36:25"/>
    <s v="Technical"/>
    <s v="Network Problem"/>
    <s v="CUST89777"/>
    <s v="Resolved"/>
    <d v="2021-01-10T00:00:00"/>
    <d v="1899-12-30T06:36:00"/>
    <s v="31-10-2021"/>
    <d v="1899-12-30T06:36:25"/>
    <s v="-"/>
    <s v="Jan"/>
    <s v="10-01-2021"/>
    <s v="01"/>
    <s v="2021"/>
    <s v="06"/>
    <s v="31-10-2021"/>
    <s v="10"/>
  </r>
  <r>
    <s v="TKT768571"/>
    <x v="30"/>
    <s v="-"/>
    <s v="Billing"/>
    <s v="Overcharge"/>
    <s v="CUST96563"/>
    <s v="Open"/>
    <s v="29-09-2023"/>
    <d v="1899-12-30T18:49:44"/>
    <s v="-"/>
    <s v="-"/>
    <s v="-"/>
    <s v="29-09-2023"/>
    <s v="29-09-2023"/>
    <s v="09"/>
    <s v="2023"/>
    <s v="18"/>
    <s v="-"/>
    <s v=""/>
  </r>
  <r>
    <s v="TKT453920"/>
    <x v="4"/>
    <s v="-"/>
    <s v="Account"/>
    <s v="Password Reset"/>
    <s v="CUST20383"/>
    <s v="Open"/>
    <d v="2024-07-04T00:00:00"/>
    <d v="1899-12-30T07:48:00"/>
    <s v="-"/>
    <s v="-"/>
    <s v="-"/>
    <s v="Jul"/>
    <s v="04-07-2024"/>
    <s v="07"/>
    <s v="2024"/>
    <s v="07"/>
    <s v="-"/>
    <s v=""/>
  </r>
  <r>
    <s v="TKT747890"/>
    <x v="5"/>
    <s v="-"/>
    <s v="Technical"/>
    <s v="Hardware Issue"/>
    <s v="CUST13597"/>
    <s v="Open"/>
    <d v="2020-07-09T00:00:00"/>
    <d v="1899-12-30T17:32:00"/>
    <s v="-"/>
    <s v="-"/>
    <s v="-"/>
    <s v="Jul"/>
    <s v="09-07-2020"/>
    <s v="07"/>
    <s v="2020"/>
    <s v="17"/>
    <s v="-"/>
    <s v=""/>
  </r>
  <r>
    <s v="TKT714234"/>
    <x v="18"/>
    <d v="2021-05-01T02:29:00"/>
    <s v="Account"/>
    <s v="Password Reset"/>
    <s v="CUST46526"/>
    <s v="Resolved"/>
    <s v="23-12-2020"/>
    <d v="1899-12-30T02:29:11"/>
    <d v="2021-05-01T00:00:00"/>
    <d v="1899-12-30T02:29:00"/>
    <s v="-"/>
    <s v="23-12-2020"/>
    <s v="23-12-2020"/>
    <s v="12"/>
    <s v="2020"/>
    <s v="02"/>
    <s v="01-05-2021"/>
    <s v="05"/>
  </r>
  <r>
    <s v="TKT125965"/>
    <x v="20"/>
    <s v="-"/>
    <s v="Billing"/>
    <s v="Payment Failure"/>
    <s v="CUST71045"/>
    <s v="Open"/>
    <d v="2023-12-05T00:00:00"/>
    <d v="1899-12-30T22:19:00"/>
    <s v="-"/>
    <s v="-"/>
    <s v="-"/>
    <s v="Dec"/>
    <s v="05-12-2023"/>
    <s v="12"/>
    <s v="2023"/>
    <s v="22"/>
    <s v="-"/>
    <s v=""/>
  </r>
  <r>
    <s v="TKT665676"/>
    <x v="35"/>
    <s v="21-01-2025 20:58:34"/>
    <s v="Service"/>
    <s v="Service Upgrade"/>
    <s v="CUST37076"/>
    <s v="Resolved"/>
    <s v="29-12-2024"/>
    <d v="1899-12-30T20:58:34"/>
    <s v="21-01-2025"/>
    <d v="1899-12-30T20:58:34"/>
    <s v="-"/>
    <s v="29-12-2024"/>
    <s v="29-12-2024"/>
    <s v="12"/>
    <s v="2024"/>
    <s v="20"/>
    <s v="21-01-2025"/>
    <s v="01"/>
  </r>
  <r>
    <s v="TKT754209"/>
    <x v="20"/>
    <s v="-"/>
    <s v="Billing"/>
    <s v="Payment Failure"/>
    <s v="CUST95842"/>
    <s v="In Progress"/>
    <s v="27-12-2023"/>
    <d v="1899-12-30T10:14:35"/>
    <s v="-"/>
    <s v="-"/>
    <s v="-"/>
    <s v="27-12-2023"/>
    <s v="27-12-2023"/>
    <s v="12"/>
    <s v="2023"/>
    <s v="10"/>
    <s v="-"/>
    <s v=""/>
  </r>
  <r>
    <s v="TKT838423"/>
    <x v="21"/>
    <s v="-"/>
    <s v="Technical"/>
    <s v="Network Problem"/>
    <s v="CUST84355"/>
    <s v="In Progress"/>
    <s v="23-05-2023"/>
    <d v="1899-12-30T05:05:25"/>
    <s v="-"/>
    <s v="-"/>
    <s v="-"/>
    <s v="23-05-2023"/>
    <s v="23-05-2023"/>
    <s v="05"/>
    <s v="2023"/>
    <s v="05"/>
    <s v="-"/>
    <s v=""/>
  </r>
  <r>
    <s v="TKT910558"/>
    <x v="33"/>
    <s v="-"/>
    <s v="Technical"/>
    <s v="Network Problem"/>
    <s v="CUST33177"/>
    <s v="Open"/>
    <s v="27-06-2023"/>
    <d v="1899-12-30T07:47:34"/>
    <s v="-"/>
    <s v="-"/>
    <s v="-"/>
    <s v="27-06-2023"/>
    <s v="27-06-2023"/>
    <s v="06"/>
    <s v="2023"/>
    <s v="07"/>
    <s v="-"/>
    <s v=""/>
  </r>
  <r>
    <s v="TKT873703"/>
    <x v="35"/>
    <s v="-"/>
    <s v="Service"/>
    <s v="Service Upgrade"/>
    <s v="CUST85573"/>
    <s v="Open"/>
    <s v="27-11-2021"/>
    <d v="1899-12-30T03:30:57"/>
    <s v="-"/>
    <s v="-"/>
    <s v="-"/>
    <s v="27-11-2021"/>
    <s v="27-11-2021"/>
    <s v="11"/>
    <s v="2021"/>
    <s v="03"/>
    <s v="-"/>
    <s v=""/>
  </r>
  <r>
    <s v="TKT553132"/>
    <x v="17"/>
    <s v="28-08-2022 19:31:28"/>
    <s v="Service"/>
    <s v="Slow Service"/>
    <s v="CUST46604"/>
    <s v="Resolved"/>
    <s v="29-07-2022"/>
    <d v="1899-12-30T19:31:28"/>
    <s v="28-08-2022"/>
    <d v="1899-12-30T19:31:28"/>
    <s v="-"/>
    <s v="29-07-2022"/>
    <s v="29-07-2022"/>
    <s v="07"/>
    <s v="2022"/>
    <s v="19"/>
    <s v="28-08-2022"/>
    <s v="08"/>
  </r>
  <r>
    <s v="TKT342855"/>
    <x v="19"/>
    <s v="-"/>
    <s v="Billing"/>
    <s v="Payment Failure"/>
    <s v="CUST35688"/>
    <s v="Open"/>
    <d v="2022-08-04T00:00:00"/>
    <d v="1899-12-30T08:43:00"/>
    <s v="-"/>
    <s v="-"/>
    <s v="-"/>
    <s v="Aug"/>
    <s v="04-08-2022"/>
    <s v="08"/>
    <s v="2022"/>
    <s v="08"/>
    <s v="-"/>
    <s v=""/>
  </r>
  <r>
    <s v="TKT140923"/>
    <x v="31"/>
    <s v="-"/>
    <s v="Billing"/>
    <s v="Refund Request"/>
    <s v="CUST90716"/>
    <s v="In Progress"/>
    <d v="2024-04-12T00:00:00"/>
    <d v="1899-12-30T05:28:00"/>
    <s v="-"/>
    <s v="-"/>
    <s v="-"/>
    <s v="Apr"/>
    <s v="12-04-2024"/>
    <s v="04"/>
    <s v="2024"/>
    <s v="05"/>
    <s v="-"/>
    <s v=""/>
  </r>
  <r>
    <s v="TKT359535"/>
    <x v="8"/>
    <s v="-"/>
    <s v="Technical"/>
    <s v="Network Problem"/>
    <s v="CUST32492"/>
    <s v="In Progress"/>
    <d v="2023-12-03T00:00:00"/>
    <d v="1899-12-30T12:00:00"/>
    <s v="-"/>
    <s v="-"/>
    <s v="-"/>
    <s v="Dec"/>
    <s v="03-12-2023"/>
    <s v="12"/>
    <s v="2023"/>
    <s v="12"/>
    <s v="-"/>
    <s v=""/>
  </r>
  <r>
    <s v="TKT312121"/>
    <x v="13"/>
    <s v="-"/>
    <s v="Account"/>
    <s v="Account Suspension"/>
    <s v="CUST17956"/>
    <s v="Open"/>
    <s v="14-06-2022"/>
    <d v="1899-12-30T05:49:51"/>
    <s v="-"/>
    <s v="-"/>
    <s v="-"/>
    <s v="14-06-2022"/>
    <s v="14-06-2022"/>
    <s v="06"/>
    <s v="2022"/>
    <s v="05"/>
    <s v="-"/>
    <s v=""/>
  </r>
  <r>
    <s v="TKT940227"/>
    <x v="32"/>
    <s v="-"/>
    <s v="Technical"/>
    <s v="Software Bug"/>
    <s v="CUST49706"/>
    <s v="In Progress"/>
    <d v="2024-09-01T00:00:00"/>
    <d v="1899-12-30T18:54:00"/>
    <s v="-"/>
    <s v="-"/>
    <s v="-"/>
    <s v="Sep"/>
    <s v="01-09-2024"/>
    <s v="09"/>
    <s v="2024"/>
    <s v="18"/>
    <s v="-"/>
    <s v=""/>
  </r>
  <r>
    <s v="TKT586487"/>
    <x v="31"/>
    <s v="-"/>
    <s v="Billing"/>
    <s v="Refund Request"/>
    <s v="CUST23665"/>
    <s v="In Progress"/>
    <d v="2022-02-04T00:00:00"/>
    <d v="1899-12-30T09:43:00"/>
    <s v="-"/>
    <s v="-"/>
    <s v="-"/>
    <s v="Feb"/>
    <s v="04-02-2022"/>
    <s v="02"/>
    <s v="2022"/>
    <s v="09"/>
    <s v="-"/>
    <s v=""/>
  </r>
  <r>
    <s v="TKT525018"/>
    <x v="11"/>
    <s v="-"/>
    <s v="Billing"/>
    <s v="Overcharge"/>
    <s v="CUST69777"/>
    <s v="In Progress"/>
    <d v="2020-05-08T00:00:00"/>
    <d v="1899-12-30T12:57:00"/>
    <s v="-"/>
    <s v="-"/>
    <s v="-"/>
    <s v="May"/>
    <s v="08-05-2020"/>
    <s v="05"/>
    <s v="2020"/>
    <s v="12"/>
    <s v="-"/>
    <s v=""/>
  </r>
  <r>
    <s v="TKT960724"/>
    <x v="8"/>
    <s v="-"/>
    <s v="Technical"/>
    <s v="Network Problem"/>
    <s v="CUST29432"/>
    <s v="Open"/>
    <d v="2024-02-10T00:00:00"/>
    <d v="1899-12-30T21:16:00"/>
    <s v="-"/>
    <s v="-"/>
    <s v="-"/>
    <s v="Feb"/>
    <s v="10-02-2024"/>
    <s v="02"/>
    <s v="2024"/>
    <s v="21"/>
    <s v="-"/>
    <s v=""/>
  </r>
  <r>
    <s v="TKT999969"/>
    <x v="15"/>
    <s v="-"/>
    <s v="Account"/>
    <s v="Account Suspension"/>
    <s v="CUST82362"/>
    <s v="Open"/>
    <d v="2022-11-03T00:00:00"/>
    <d v="1899-12-30T07:32:00"/>
    <s v="-"/>
    <s v="-"/>
    <s v="-"/>
    <s v="Nov"/>
    <s v="03-11-2022"/>
    <s v="11"/>
    <s v="2022"/>
    <s v="07"/>
    <s v="-"/>
    <s v=""/>
  </r>
  <r>
    <s v="TKT816198"/>
    <x v="30"/>
    <s v="-"/>
    <s v="Billing"/>
    <s v="Overcharge"/>
    <s v="CUST31493"/>
    <s v="In Progress"/>
    <d v="2021-03-08T00:00:00"/>
    <d v="1899-12-30T03:52:00"/>
    <s v="-"/>
    <s v="-"/>
    <s v="-"/>
    <s v="Mar"/>
    <s v="08-03-2021"/>
    <s v="03"/>
    <s v="2021"/>
    <s v="03"/>
    <s v="-"/>
    <s v=""/>
  </r>
  <r>
    <s v="TKT456152"/>
    <x v="22"/>
    <s v="-"/>
    <s v="Account"/>
    <s v="Login Issue"/>
    <s v="CUST68811"/>
    <s v="Open"/>
    <d v="2023-04-04T00:00:00"/>
    <d v="1899-12-30T08:31:00"/>
    <s v="-"/>
    <s v="-"/>
    <s v="-"/>
    <s v="Apr"/>
    <s v="04-04-2023"/>
    <s v="04"/>
    <s v="2023"/>
    <s v="08"/>
    <s v="-"/>
    <s v=""/>
  </r>
  <r>
    <s v="TKT781385"/>
    <x v="10"/>
    <s v="-"/>
    <s v="Account"/>
    <s v="Password Reset"/>
    <s v="CUST55352"/>
    <s v="In Progress"/>
    <d v="2024-02-12T00:00:00"/>
    <d v="1899-12-30T22:08:00"/>
    <s v="-"/>
    <s v="-"/>
    <s v="-"/>
    <s v="Feb"/>
    <s v="12-02-2024"/>
    <s v="02"/>
    <s v="2024"/>
    <s v="22"/>
    <s v="-"/>
    <s v=""/>
  </r>
  <r>
    <s v="TKT174985"/>
    <x v="33"/>
    <s v="-"/>
    <s v="Technical"/>
    <s v="Network Problem"/>
    <s v="CUST49533"/>
    <s v="Open"/>
    <d v="2022-02-06T00:00:00"/>
    <d v="1899-12-30T11:27:00"/>
    <s v="-"/>
    <s v="-"/>
    <s v="-"/>
    <s v="Feb"/>
    <s v="06-02-2022"/>
    <s v="02"/>
    <s v="2022"/>
    <s v="11"/>
    <s v="-"/>
    <s v=""/>
  </r>
  <r>
    <s v="TKT926513"/>
    <x v="18"/>
    <s v="-"/>
    <s v="Account"/>
    <s v="Password Reset"/>
    <s v="CUST18065"/>
    <s v="In Progress"/>
    <s v="31-08-2023"/>
    <d v="1899-12-30T06:02:37"/>
    <s v="-"/>
    <s v="-"/>
    <s v="-"/>
    <s v="31-08-2023"/>
    <s v="31-08-2023"/>
    <s v="08"/>
    <s v="2023"/>
    <s v="06"/>
    <s v="-"/>
    <s v=""/>
  </r>
  <r>
    <s v="TKT321751"/>
    <x v="20"/>
    <s v="-"/>
    <s v="Billing"/>
    <s v="Payment Failure"/>
    <s v="CUST12405"/>
    <s v="In Progress"/>
    <d v="2024-04-06T00:00:00"/>
    <d v="1899-12-30T17:42:00"/>
    <s v="-"/>
    <s v="-"/>
    <s v="-"/>
    <s v="Apr"/>
    <s v="06-04-2024"/>
    <s v="04"/>
    <s v="2024"/>
    <s v="17"/>
    <s v="-"/>
    <s v=""/>
  </r>
  <r>
    <s v="TKT320656"/>
    <x v="33"/>
    <s v="-"/>
    <s v="Technical"/>
    <s v="Network Problem"/>
    <s v="CUST62750"/>
    <s v="In Progress"/>
    <s v="22-10-2020"/>
    <d v="1899-12-30T11:18:28"/>
    <s v="-"/>
    <s v="-"/>
    <s v="-"/>
    <s v="22-10-2020"/>
    <s v="22-10-2020"/>
    <s v="10"/>
    <s v="2020"/>
    <s v="11"/>
    <s v="-"/>
    <s v=""/>
  </r>
  <r>
    <s v="TKT211707"/>
    <x v="17"/>
    <s v="-"/>
    <s v="Service"/>
    <s v="Slow Service"/>
    <s v="CUST97797"/>
    <s v="Open"/>
    <s v="26-11-2024"/>
    <d v="1899-12-30T17:38:04"/>
    <s v="-"/>
    <s v="-"/>
    <s v="-"/>
    <s v="26-11-2024"/>
    <s v="26-11-2024"/>
    <s v="11"/>
    <s v="2024"/>
    <s v="17"/>
    <s v="-"/>
    <s v=""/>
  </r>
  <r>
    <s v="TKT207536"/>
    <x v="15"/>
    <d v="2020-02-04T15:22:00"/>
    <s v="Account"/>
    <s v="Account Suspension"/>
    <s v="CUST40944"/>
    <s v="Resolved"/>
    <s v="30-03-2020"/>
    <d v="1899-12-30T15:22:21"/>
    <d v="2020-02-04T00:00:00"/>
    <d v="1899-12-30T15:22:00"/>
    <s v="-"/>
    <s v="30-03-2020"/>
    <s v="30-03-2020"/>
    <s v="03"/>
    <s v="2020"/>
    <s v="15"/>
    <s v="04-02-2020"/>
    <s v="02"/>
  </r>
  <r>
    <s v="TKT663536"/>
    <x v="18"/>
    <s v="-"/>
    <s v="Account"/>
    <s v="Password Reset"/>
    <s v="CUST27236"/>
    <s v="Open"/>
    <s v="23-09-2021"/>
    <d v="1899-12-30T17:41:51"/>
    <s v="-"/>
    <s v="-"/>
    <s v="-"/>
    <s v="23-09-2021"/>
    <s v="23-09-2021"/>
    <s v="09"/>
    <s v="2021"/>
    <s v="17"/>
    <s v="-"/>
    <s v=""/>
  </r>
  <r>
    <s v="TKT210466"/>
    <x v="29"/>
    <s v="16-01-2022 14:39:06"/>
    <s v="Service"/>
    <s v="Service Upgrade"/>
    <s v="CUST43788"/>
    <s v="Resolved"/>
    <s v="27-12-2021"/>
    <d v="1899-12-30T14:39:06"/>
    <s v="16-01-2022"/>
    <d v="1899-12-30T14:39:06"/>
    <s v="-"/>
    <s v="27-12-2021"/>
    <s v="27-12-2021"/>
    <s v="12"/>
    <s v="2021"/>
    <s v="14"/>
    <s v="16-01-2022"/>
    <s v="01"/>
  </r>
  <r>
    <s v="TKT475869"/>
    <x v="4"/>
    <s v="-"/>
    <s v="Account"/>
    <s v="Password Reset"/>
    <s v="CUST94518"/>
    <s v="In Progress"/>
    <d v="2023-11-08T00:00:00"/>
    <d v="1899-12-30T16:00:00"/>
    <s v="-"/>
    <s v="-"/>
    <s v="-"/>
    <s v="Nov"/>
    <s v="08-11-2023"/>
    <s v="11"/>
    <s v="2023"/>
    <s v="16"/>
    <s v="-"/>
    <s v=""/>
  </r>
  <r>
    <s v="TKT105026"/>
    <x v="35"/>
    <s v="-"/>
    <s v="Service"/>
    <s v="Service Upgrade"/>
    <s v="CUST80350"/>
    <s v="Open"/>
    <s v="31-01-2020"/>
    <d v="1899-12-30T05:26:29"/>
    <s v="-"/>
    <s v="-"/>
    <s v="-"/>
    <s v="31-01-2020"/>
    <s v="31-01-2020"/>
    <s v="01"/>
    <s v="2020"/>
    <s v="05"/>
    <s v="-"/>
    <s v=""/>
  </r>
  <r>
    <s v="TKT259996"/>
    <x v="9"/>
    <d v="2024-04-11T21:53:00"/>
    <s v="Technical"/>
    <s v="Hardware Issue"/>
    <s v="CUST59640"/>
    <s v="Resolved"/>
    <d v="2024-06-10T00:00:00"/>
    <d v="1899-12-30T21:53:00"/>
    <d v="2024-04-11T00:00:00"/>
    <d v="1899-12-30T21:53:00"/>
    <s v="-"/>
    <s v="Jun"/>
    <s v="10-06-2024"/>
    <s v="06"/>
    <s v="2024"/>
    <s v="21"/>
    <s v="11-04-2024"/>
    <s v="04"/>
  </r>
  <r>
    <s v="TKT797462"/>
    <x v="12"/>
    <s v="-"/>
    <s v="Billing"/>
    <s v="Refund Request"/>
    <s v="CUST87787"/>
    <s v="Open"/>
    <s v="15-09-2023"/>
    <d v="1899-12-30T18:18:38"/>
    <s v="-"/>
    <s v="-"/>
    <s v="-"/>
    <s v="15-09-2023"/>
    <s v="15-09-2023"/>
    <s v="09"/>
    <s v="2023"/>
    <s v="18"/>
    <s v="-"/>
    <s v=""/>
  </r>
  <r>
    <s v="TKT689225"/>
    <x v="18"/>
    <s v="-"/>
    <s v="Account"/>
    <s v="Password Reset"/>
    <s v="CUST26131"/>
    <s v="Open"/>
    <s v="31-12-2020"/>
    <d v="1899-12-30T19:34:58"/>
    <s v="-"/>
    <s v="-"/>
    <s v="-"/>
    <s v="31-12-2020"/>
    <s v="31-12-2020"/>
    <s v="12"/>
    <s v="2020"/>
    <s v="19"/>
    <s v="-"/>
    <s v=""/>
  </r>
  <r>
    <s v="TKT701036"/>
    <x v="32"/>
    <s v="-"/>
    <s v="Technical"/>
    <s v="Software Bug"/>
    <s v="CUST26847"/>
    <s v="In Progress"/>
    <d v="2021-03-07T00:00:00"/>
    <d v="1899-12-30T14:39:00"/>
    <s v="-"/>
    <s v="-"/>
    <s v="-"/>
    <s v="Mar"/>
    <s v="07-03-2021"/>
    <s v="03"/>
    <s v="2021"/>
    <s v="14"/>
    <s v="-"/>
    <s v=""/>
  </r>
  <r>
    <s v="TKT212283"/>
    <x v="15"/>
    <s v="-"/>
    <s v="Account"/>
    <s v="Account Suspension"/>
    <s v="CUST99180"/>
    <s v="In Progress"/>
    <s v="30-07-2021"/>
    <d v="1899-12-30T17:14:54"/>
    <s v="-"/>
    <s v="-"/>
    <s v="-"/>
    <s v="30-07-2021"/>
    <s v="30-07-2021"/>
    <s v="07"/>
    <s v="2021"/>
    <s v="17"/>
    <s v="-"/>
    <s v=""/>
  </r>
  <r>
    <s v="TKT680740"/>
    <x v="34"/>
    <s v="20-10-2022 15:32:03"/>
    <s v="Technical"/>
    <s v="Hardware Issue"/>
    <s v="CUST99166"/>
    <s v="Resolved"/>
    <s v="25-09-2022"/>
    <d v="1899-12-30T15:32:03"/>
    <s v="20-10-2022"/>
    <d v="1899-12-30T15:32:03"/>
    <s v="-"/>
    <s v="25-09-2022"/>
    <s v="25-09-2022"/>
    <s v="09"/>
    <s v="2022"/>
    <s v="15"/>
    <s v="20-10-2022"/>
    <s v="10"/>
  </r>
  <r>
    <s v="TKT439536"/>
    <x v="13"/>
    <s v="-"/>
    <s v="Account"/>
    <s v="Account Suspension"/>
    <s v="CUST58797"/>
    <s v="In Progress"/>
    <s v="21-04-2022"/>
    <d v="1899-12-30T11:16:20"/>
    <s v="-"/>
    <s v="-"/>
    <s v="-"/>
    <s v="21-04-2022"/>
    <s v="21-04-2022"/>
    <s v="04"/>
    <s v="2022"/>
    <s v="11"/>
    <s v="-"/>
    <s v=""/>
  </r>
  <r>
    <s v="TKT686540"/>
    <x v="10"/>
    <d v="2024-04-03T16:59:00"/>
    <s v="Account"/>
    <s v="Password Reset"/>
    <s v="CUST36064"/>
    <s v="Resolved"/>
    <s v="29-02-2024"/>
    <d v="1899-12-30T16:59:41"/>
    <d v="2024-04-03T00:00:00"/>
    <d v="1899-12-30T16:59:00"/>
    <s v="-"/>
    <s v="29-02-2024"/>
    <s v="29-02-2024"/>
    <s v="02"/>
    <s v="2024"/>
    <s v="16"/>
    <s v="03-04-2024"/>
    <s v="04"/>
  </r>
  <r>
    <s v="TKT863120"/>
    <x v="5"/>
    <s v="-"/>
    <s v="Technical"/>
    <s v="Hardware Issue"/>
    <s v="CUST33499"/>
    <s v="In Progress"/>
    <d v="2022-01-02T00:00:00"/>
    <d v="1899-12-30T10:40:00"/>
    <s v="-"/>
    <s v="-"/>
    <s v="-"/>
    <s v="Jan"/>
    <s v="02-01-2022"/>
    <s v="01"/>
    <s v="2022"/>
    <s v="10"/>
    <s v="-"/>
    <s v=""/>
  </r>
  <r>
    <s v="TKT308065"/>
    <x v="35"/>
    <s v="-"/>
    <s v="Service"/>
    <s v="Service Upgrade"/>
    <s v="CUST78290"/>
    <s v="In Progress"/>
    <s v="13-06-2023"/>
    <d v="1899-12-30T01:06:38"/>
    <s v="-"/>
    <s v="-"/>
    <s v="-"/>
    <s v="13-06-2023"/>
    <s v="13-06-2023"/>
    <s v="06"/>
    <s v="2023"/>
    <s v="01"/>
    <s v="-"/>
    <s v=""/>
  </r>
  <r>
    <s v="TKT714979"/>
    <x v="15"/>
    <s v="-"/>
    <s v="Account"/>
    <s v="Account Suspension"/>
    <s v="CUST30223"/>
    <s v="Open"/>
    <s v="13-01-2023"/>
    <d v="1899-12-30T01:38:38"/>
    <s v="-"/>
    <s v="-"/>
    <s v="-"/>
    <s v="13-01-2023"/>
    <s v="13-01-2023"/>
    <s v="01"/>
    <s v="2023"/>
    <s v="01"/>
    <s v="-"/>
    <s v=""/>
  </r>
  <r>
    <s v="TKT218150"/>
    <x v="24"/>
    <s v="-"/>
    <s v="Service"/>
    <s v="Service Outage"/>
    <s v="CUST89336"/>
    <s v="Open"/>
    <d v="2021-12-09T00:00:00"/>
    <d v="1899-12-30T23:12:00"/>
    <s v="-"/>
    <s v="-"/>
    <s v="-"/>
    <s v="Dec"/>
    <s v="09-12-2021"/>
    <s v="12"/>
    <s v="2021"/>
    <s v="23"/>
    <s v="-"/>
    <s v=""/>
  </r>
  <r>
    <s v="TKT549279"/>
    <x v="27"/>
    <s v="-"/>
    <s v="Account"/>
    <s v="Login Issue"/>
    <s v="CUST66383"/>
    <s v="Open"/>
    <s v="15-07-2024"/>
    <d v="1899-12-30T10:09:31"/>
    <s v="-"/>
    <s v="-"/>
    <s v="-"/>
    <s v="15-07-2024"/>
    <s v="15-07-2024"/>
    <s v="07"/>
    <s v="2024"/>
    <s v="10"/>
    <s v="-"/>
    <s v=""/>
  </r>
  <r>
    <s v="TKT851908"/>
    <x v="20"/>
    <s v="-"/>
    <s v="Billing"/>
    <s v="Payment Failure"/>
    <s v="CUST70394"/>
    <s v="In Progress"/>
    <s v="25-01-2022"/>
    <d v="1899-12-30T08:51:24"/>
    <s v="-"/>
    <s v="-"/>
    <s v="-"/>
    <s v="25-01-2022"/>
    <s v="25-01-2022"/>
    <s v="01"/>
    <s v="2022"/>
    <s v="08"/>
    <s v="-"/>
    <s v=""/>
  </r>
  <r>
    <s v="TKT798080"/>
    <x v="25"/>
    <s v="-"/>
    <s v="Service"/>
    <s v="Slow Service"/>
    <s v="CUST59223"/>
    <s v="Open"/>
    <s v="27-12-2023"/>
    <d v="1899-12-30T23:14:28"/>
    <s v="-"/>
    <s v="-"/>
    <s v="-"/>
    <s v="27-12-2023"/>
    <s v="27-12-2023"/>
    <s v="12"/>
    <s v="2023"/>
    <s v="23"/>
    <s v="-"/>
    <s v=""/>
  </r>
  <r>
    <s v="TKT688946"/>
    <x v="30"/>
    <s v="-"/>
    <s v="Billing"/>
    <s v="Overcharge"/>
    <s v="CUST52585"/>
    <s v="In Progress"/>
    <d v="2022-01-06T00:00:00"/>
    <d v="1899-12-30T17:40:00"/>
    <s v="-"/>
    <s v="-"/>
    <s v="-"/>
    <s v="Jan"/>
    <s v="06-01-2022"/>
    <s v="01"/>
    <s v="2022"/>
    <s v="17"/>
    <s v="-"/>
    <s v=""/>
  </r>
  <r>
    <s v="TKT546635"/>
    <x v="21"/>
    <s v="25-03-2022 23:59:42"/>
    <s v="Technical"/>
    <s v="Network Problem"/>
    <s v="CUST75161"/>
    <s v="Resolved"/>
    <s v="24-03-2022"/>
    <d v="1899-12-30T23:59:42"/>
    <s v="25-03-2022"/>
    <d v="1899-12-30T23:59:42"/>
    <s v="-"/>
    <s v="24-03-2022"/>
    <s v="24-03-2022"/>
    <s v="03"/>
    <s v="2022"/>
    <s v="23"/>
    <s v="25-03-2022"/>
    <s v="03"/>
  </r>
  <r>
    <s v="TKT175836"/>
    <x v="0"/>
    <s v="-"/>
    <s v="Service"/>
    <s v="Service Outage"/>
    <s v="CUST69050"/>
    <s v="Open"/>
    <s v="28-05-2023"/>
    <d v="1899-12-30T08:01:16"/>
    <s v="-"/>
    <s v="-"/>
    <s v="-"/>
    <s v="28-05-2023"/>
    <s v="28-05-2023"/>
    <s v="05"/>
    <s v="2023"/>
    <s v="08"/>
    <s v="-"/>
    <s v=""/>
  </r>
  <r>
    <s v="TKT580891"/>
    <x v="19"/>
    <s v="-"/>
    <s v="Billing"/>
    <s v="Payment Failure"/>
    <s v="CUST88315"/>
    <s v="Open"/>
    <s v="23-05-2024"/>
    <d v="1899-12-30T01:13:20"/>
    <s v="-"/>
    <s v="-"/>
    <s v="-"/>
    <s v="23-05-2024"/>
    <s v="23-05-2024"/>
    <s v="05"/>
    <s v="2024"/>
    <s v="01"/>
    <s v="-"/>
    <s v=""/>
  </r>
  <r>
    <s v="TKT807870"/>
    <x v="24"/>
    <s v="-"/>
    <s v="Service"/>
    <s v="Service Outage"/>
    <s v="CUST24653"/>
    <s v="In Progress"/>
    <s v="22-08-2022"/>
    <d v="1899-12-30T10:58:22"/>
    <s v="-"/>
    <s v="-"/>
    <s v="-"/>
    <s v="22-08-2022"/>
    <s v="22-08-2022"/>
    <s v="08"/>
    <s v="2022"/>
    <s v="10"/>
    <s v="-"/>
    <s v=""/>
  </r>
  <r>
    <s v="TKT794206"/>
    <x v="2"/>
    <s v="-"/>
    <s v="Billing"/>
    <s v="Overcharge"/>
    <s v="CUST55040"/>
    <s v="In Progress"/>
    <s v="28-12-2021"/>
    <d v="1899-12-30T15:16:34"/>
    <s v="-"/>
    <s v="-"/>
    <s v="-"/>
    <s v="28-12-2021"/>
    <s v="28-12-2021"/>
    <s v="12"/>
    <s v="2021"/>
    <s v="15"/>
    <s v="-"/>
    <s v=""/>
  </r>
  <r>
    <s v="TKT187147"/>
    <x v="29"/>
    <s v="-"/>
    <s v="Service"/>
    <s v="Service Upgrade"/>
    <s v="CUST49828"/>
    <s v="Open"/>
    <s v="19-12-2021"/>
    <d v="1899-12-30T10:21:53"/>
    <s v="-"/>
    <s v="-"/>
    <s v="-"/>
    <s v="19-12-2021"/>
    <s v="19-12-2021"/>
    <s v="12"/>
    <s v="2021"/>
    <s v="10"/>
    <s v="-"/>
    <s v=""/>
  </r>
  <r>
    <s v="TKT974423"/>
    <x v="8"/>
    <s v="-"/>
    <s v="Technical"/>
    <s v="Network Problem"/>
    <s v="CUST13267"/>
    <s v="In Progress"/>
    <s v="27-08-2023"/>
    <d v="1899-12-30T14:16:00"/>
    <s v="-"/>
    <s v="-"/>
    <s v="-"/>
    <s v="27-08-2023"/>
    <s v="27-08-2023"/>
    <s v="08"/>
    <s v="2023"/>
    <s v="14"/>
    <s v="-"/>
    <s v=""/>
  </r>
  <r>
    <s v="TKT173084"/>
    <x v="13"/>
    <d v="2023-10-02T02:23:00"/>
    <s v="Account"/>
    <s v="Account Suspension"/>
    <s v="CUST57729"/>
    <s v="Resolved"/>
    <d v="2023-01-02T00:00:00"/>
    <d v="1899-12-30T02:23:00"/>
    <d v="2023-10-02T00:00:00"/>
    <d v="1899-12-30T02:23:00"/>
    <s v="-"/>
    <s v="Jan"/>
    <s v="02-01-2023"/>
    <s v="01"/>
    <s v="2023"/>
    <s v="02"/>
    <s v="02-10-2023"/>
    <s v="10"/>
  </r>
  <r>
    <s v="TKT584408"/>
    <x v="35"/>
    <s v="14-02-2024 10:57:53"/>
    <s v="Service"/>
    <s v="Service Upgrade"/>
    <s v="CUST16337"/>
    <s v="Resolved"/>
    <d v="2024-10-02T00:00:00"/>
    <d v="1899-12-30T10:57:00"/>
    <s v="14-02-2024"/>
    <d v="1899-12-30T10:57:53"/>
    <s v="-"/>
    <s v="Oct"/>
    <s v="02-10-2024"/>
    <s v="10"/>
    <s v="2024"/>
    <s v="10"/>
    <s v="14-02-2024"/>
    <s v="02"/>
  </r>
  <r>
    <s v="TKT951640"/>
    <x v="31"/>
    <s v="-"/>
    <s v="Billing"/>
    <s v="Refund Request"/>
    <s v="CUST79792"/>
    <s v="Open"/>
    <d v="2022-07-10T00:00:00"/>
    <d v="1899-12-30T10:26:00"/>
    <s v="-"/>
    <s v="-"/>
    <s v="-"/>
    <s v="Jul"/>
    <s v="10-07-2022"/>
    <s v="07"/>
    <s v="2022"/>
    <s v="10"/>
    <s v="-"/>
    <s v=""/>
  </r>
  <r>
    <s v="TKT178471"/>
    <x v="10"/>
    <s v="-"/>
    <s v="Account"/>
    <s v="Password Reset"/>
    <s v="CUST11316"/>
    <s v="In Progress"/>
    <s v="20-12-2020"/>
    <d v="1899-12-30T12:37:03"/>
    <s v="-"/>
    <s v="-"/>
    <s v="-"/>
    <s v="20-12-2020"/>
    <s v="20-12-2020"/>
    <s v="12"/>
    <s v="2020"/>
    <s v="12"/>
    <s v="-"/>
    <s v=""/>
  </r>
  <r>
    <s v="TKT157608"/>
    <x v="8"/>
    <s v="-"/>
    <s v="Technical"/>
    <s v="Network Problem"/>
    <s v="CUST17360"/>
    <s v="Open"/>
    <d v="2021-02-10T00:00:00"/>
    <d v="1899-12-30T06:38:00"/>
    <s v="-"/>
    <s v="-"/>
    <s v="-"/>
    <s v="Feb"/>
    <s v="10-02-2021"/>
    <s v="02"/>
    <s v="2021"/>
    <s v="06"/>
    <s v="-"/>
    <s v=""/>
  </r>
  <r>
    <s v="TKT642836"/>
    <x v="12"/>
    <s v="23-01-2022 05:53:28"/>
    <s v="Billing"/>
    <s v="Refund Request"/>
    <s v="CUST59255"/>
    <s v="Resolved"/>
    <s v="30-12-2021"/>
    <d v="1899-12-30T05:53:28"/>
    <s v="23-01-2022"/>
    <d v="1899-12-30T05:53:28"/>
    <s v="-"/>
    <s v="30-12-2021"/>
    <s v="30-12-2021"/>
    <s v="12"/>
    <s v="2021"/>
    <s v="05"/>
    <s v="23-01-2022"/>
    <s v="01"/>
  </r>
  <r>
    <s v="TKT950555"/>
    <x v="15"/>
    <s v="19-12-2024 18:44:11"/>
    <s v="Account"/>
    <s v="Account Suspension"/>
    <s v="CUST44824"/>
    <s v="Resolved"/>
    <s v="17-12-2024"/>
    <d v="1899-12-30T18:44:11"/>
    <s v="19-12-2024"/>
    <d v="1899-12-30T18:44:11"/>
    <s v="-"/>
    <s v="17-12-2024"/>
    <s v="17-12-2024"/>
    <s v="12"/>
    <s v="2024"/>
    <s v="18"/>
    <s v="19-12-2024"/>
    <s v="12"/>
  </r>
  <r>
    <s v="TKT415277"/>
    <x v="0"/>
    <s v="-"/>
    <s v="Service"/>
    <s v="Service Outage"/>
    <s v="CUST89230"/>
    <s v="In Progress"/>
    <d v="2021-04-10T00:00:00"/>
    <d v="1899-12-30T06:37:00"/>
    <s v="-"/>
    <s v="-"/>
    <s v="-"/>
    <s v="Apr"/>
    <s v="10-04-2021"/>
    <s v="04"/>
    <s v="2021"/>
    <s v="06"/>
    <s v="-"/>
    <s v=""/>
  </r>
  <r>
    <s v="TKT905277"/>
    <x v="12"/>
    <s v="-"/>
    <s v="Billing"/>
    <s v="Refund Request"/>
    <s v="CUST33109"/>
    <s v="In Progress"/>
    <s v="27-06-2022"/>
    <d v="1899-12-30T21:05:05"/>
    <s v="-"/>
    <s v="-"/>
    <s v="-"/>
    <s v="27-06-2022"/>
    <s v="27-06-2022"/>
    <s v="06"/>
    <s v="2022"/>
    <s v="21"/>
    <s v="-"/>
    <s v=""/>
  </r>
  <r>
    <s v="TKT784865"/>
    <x v="26"/>
    <s v="18-10-2022 22:53:50"/>
    <s v="Technical"/>
    <s v="Software Bug"/>
    <s v="CUST99151"/>
    <s v="Resolved"/>
    <d v="2022-02-10T00:00:00"/>
    <d v="1899-12-30T22:53:00"/>
    <s v="18-10-2022"/>
    <d v="1899-12-30T22:53:50"/>
    <s v="-"/>
    <s v="Feb"/>
    <s v="10-02-2022"/>
    <s v="02"/>
    <s v="2022"/>
    <s v="22"/>
    <s v="18-10-2022"/>
    <s v="10"/>
  </r>
  <r>
    <s v="TKT165780"/>
    <x v="34"/>
    <s v="-"/>
    <s v="Technical"/>
    <s v="Hardware Issue"/>
    <s v="CUST21923"/>
    <s v="Open"/>
    <d v="2022-02-06T00:00:00"/>
    <d v="1899-12-30T12:24:00"/>
    <s v="-"/>
    <s v="-"/>
    <s v="-"/>
    <s v="Feb"/>
    <s v="06-02-2022"/>
    <s v="02"/>
    <s v="2022"/>
    <s v="12"/>
    <s v="-"/>
    <s v=""/>
  </r>
  <r>
    <s v="TKT303941"/>
    <x v="16"/>
    <s v="-"/>
    <s v="Account"/>
    <s v="Login Issue"/>
    <s v="CUST66511"/>
    <s v="In Progress"/>
    <d v="2024-02-06T00:00:00"/>
    <d v="1899-12-30T09:03:00"/>
    <s v="-"/>
    <s v="-"/>
    <s v="-"/>
    <s v="Feb"/>
    <s v="06-02-2024"/>
    <s v="02"/>
    <s v="2024"/>
    <s v="09"/>
    <s v="-"/>
    <s v=""/>
  </r>
  <r>
    <s v="TKT525216"/>
    <x v="15"/>
    <s v="-"/>
    <s v="Account"/>
    <s v="Account Suspension"/>
    <s v="CUST25458"/>
    <s v="Open"/>
    <s v="23-05-2022"/>
    <d v="1899-12-30T22:15:12"/>
    <s v="-"/>
    <s v="-"/>
    <s v="-"/>
    <s v="23-05-2022"/>
    <s v="23-05-2022"/>
    <s v="05"/>
    <s v="2022"/>
    <s v="22"/>
    <s v="-"/>
    <s v=""/>
  </r>
  <r>
    <s v="TKT989138"/>
    <x v="22"/>
    <s v="13-03-2020 14:40:32"/>
    <s v="Account"/>
    <s v="Login Issue"/>
    <s v="CUST88358"/>
    <s v="Resolved"/>
    <s v="29-02-2020"/>
    <d v="1899-12-30T14:40:32"/>
    <s v="13-03-2020"/>
    <d v="1899-12-30T14:40:32"/>
    <s v="-"/>
    <s v="29-02-2020"/>
    <s v="29-02-2020"/>
    <s v="02"/>
    <s v="2020"/>
    <s v="14"/>
    <s v="13-03-2020"/>
    <s v="03"/>
  </r>
  <r>
    <s v="TKT163911"/>
    <x v="20"/>
    <s v="-"/>
    <s v="Billing"/>
    <s v="Payment Failure"/>
    <s v="CUST58821"/>
    <s v="Open"/>
    <d v="2021-06-08T00:00:00"/>
    <d v="1899-12-30T17:09:00"/>
    <s v="-"/>
    <s v="-"/>
    <s v="-"/>
    <s v="Jun"/>
    <s v="08-06-2021"/>
    <s v="06"/>
    <s v="2021"/>
    <s v="17"/>
    <s v="-"/>
    <s v=""/>
  </r>
  <r>
    <s v="TKT740346"/>
    <x v="14"/>
    <s v="-"/>
    <s v="Service"/>
    <s v="Slow Service"/>
    <s v="CUST42262"/>
    <s v="Open"/>
    <s v="18-08-2020"/>
    <d v="1899-12-30T18:44:12"/>
    <s v="-"/>
    <s v="-"/>
    <s v="-"/>
    <s v="18-08-2020"/>
    <s v="18-08-2020"/>
    <s v="08"/>
    <s v="2020"/>
    <s v="18"/>
    <s v="-"/>
    <s v=""/>
  </r>
  <r>
    <s v="TKT306503"/>
    <x v="19"/>
    <s v="-"/>
    <s v="Billing"/>
    <s v="Payment Failure"/>
    <s v="CUST52285"/>
    <s v="Open"/>
    <s v="26-11-2021"/>
    <d v="1899-12-30T03:45:55"/>
    <s v="-"/>
    <s v="-"/>
    <s v="-"/>
    <s v="26-11-2021"/>
    <s v="26-11-2021"/>
    <s v="11"/>
    <s v="2021"/>
    <s v="03"/>
    <s v="-"/>
    <s v=""/>
  </r>
  <r>
    <s v="TKT813707"/>
    <x v="14"/>
    <s v="26-10-2020 11:03:39"/>
    <s v="Service"/>
    <s v="Slow Service"/>
    <s v="CUST95472"/>
    <s v="Resolved"/>
    <d v="2020-10-10T00:00:00"/>
    <d v="1899-12-30T11:03:00"/>
    <s v="26-10-2020"/>
    <d v="1899-12-30T11:03:39"/>
    <s v="-"/>
    <s v="Oct"/>
    <s v="10-10-2020"/>
    <s v="10"/>
    <s v="2020"/>
    <s v="11"/>
    <s v="26-10-2020"/>
    <s v="10"/>
  </r>
  <r>
    <s v="TKT864751"/>
    <x v="19"/>
    <s v="13-08-2020 06:55:46"/>
    <s v="Billing"/>
    <s v="Payment Failure"/>
    <s v="CUST73033"/>
    <s v="Resolved"/>
    <s v="22-07-2020"/>
    <d v="1899-12-30T06:55:46"/>
    <s v="13-08-2020"/>
    <d v="1899-12-30T06:55:46"/>
    <s v="-"/>
    <s v="22-07-2020"/>
    <s v="22-07-2020"/>
    <s v="07"/>
    <s v="2020"/>
    <s v="06"/>
    <s v="13-08-2020"/>
    <s v="08"/>
  </r>
  <r>
    <s v="TKT754414"/>
    <x v="20"/>
    <s v="25-04-2021 04:08:03"/>
    <s v="Billing"/>
    <s v="Payment Failure"/>
    <s v="CUST56200"/>
    <s v="Resolved"/>
    <s v="16-04-2021"/>
    <d v="1899-12-30T04:08:03"/>
    <s v="25-04-2021"/>
    <d v="1899-12-30T04:08:03"/>
    <s v="-"/>
    <s v="16-04-2021"/>
    <s v="16-04-2021"/>
    <s v="04"/>
    <s v="2021"/>
    <s v="04"/>
    <s v="25-04-2021"/>
    <s v="04"/>
  </r>
  <r>
    <s v="TKT278741"/>
    <x v="21"/>
    <s v="20-06-2021 01:06:46"/>
    <s v="Technical"/>
    <s v="Network Problem"/>
    <s v="CUST69469"/>
    <s v="Resolved"/>
    <s v="31-05-2021"/>
    <d v="1899-12-30T01:06:46"/>
    <s v="20-06-2021"/>
    <d v="1899-12-30T01:06:46"/>
    <s v="-"/>
    <s v="31-05-2021"/>
    <s v="31-05-2021"/>
    <s v="05"/>
    <s v="2021"/>
    <s v="01"/>
    <s v="20-06-2021"/>
    <s v="06"/>
  </r>
  <r>
    <s v="TKT429395"/>
    <x v="30"/>
    <s v="-"/>
    <s v="Billing"/>
    <s v="Overcharge"/>
    <s v="CUST91075"/>
    <s v="Open"/>
    <s v="21-01-2022"/>
    <d v="1899-12-30T20:22:50"/>
    <s v="-"/>
    <s v="-"/>
    <s v="-"/>
    <s v="21-01-2022"/>
    <s v="21-01-2022"/>
    <s v="01"/>
    <s v="2022"/>
    <s v="20"/>
    <s v="-"/>
    <s v=""/>
  </r>
  <r>
    <s v="TKT603140"/>
    <x v="10"/>
    <s v="-"/>
    <s v="Account"/>
    <s v="Password Reset"/>
    <s v="CUST88876"/>
    <s v="In Progress"/>
    <s v="27-04-2023"/>
    <d v="1899-12-30T06:14:25"/>
    <s v="-"/>
    <s v="-"/>
    <s v="-"/>
    <s v="27-04-2023"/>
    <s v="27-04-2023"/>
    <s v="04"/>
    <s v="2023"/>
    <s v="06"/>
    <s v="-"/>
    <s v=""/>
  </r>
  <r>
    <s v="TKT370913"/>
    <x v="32"/>
    <s v="-"/>
    <s v="Technical"/>
    <s v="Software Bug"/>
    <s v="CUST74810"/>
    <s v="In Progress"/>
    <s v="20-02-2021"/>
    <d v="1899-12-30T22:42:44"/>
    <s v="-"/>
    <s v="-"/>
    <s v="-"/>
    <s v="20-02-2021"/>
    <s v="20-02-2021"/>
    <s v="02"/>
    <s v="2021"/>
    <s v="22"/>
    <s v="-"/>
    <s v=""/>
  </r>
  <r>
    <s v="TKT974130"/>
    <x v="21"/>
    <s v="-"/>
    <s v="Technical"/>
    <s v="Network Problem"/>
    <s v="CUST60560"/>
    <s v="Open"/>
    <s v="19-05-2022"/>
    <d v="1899-12-30T12:23:08"/>
    <s v="-"/>
    <s v="-"/>
    <s v="-"/>
    <s v="19-05-2022"/>
    <s v="19-05-2022"/>
    <s v="05"/>
    <s v="2022"/>
    <s v="12"/>
    <s v="-"/>
    <s v=""/>
  </r>
  <r>
    <s v="TKT684623"/>
    <x v="27"/>
    <s v="-"/>
    <s v="Account"/>
    <s v="Login Issue"/>
    <s v="CUST13185"/>
    <s v="In Progress"/>
    <s v="22-12-2024"/>
    <d v="1899-12-30T04:54:42"/>
    <s v="-"/>
    <s v="-"/>
    <s v="-"/>
    <s v="22-12-2024"/>
    <s v="22-12-2024"/>
    <s v="12"/>
    <s v="2024"/>
    <s v="04"/>
    <s v="-"/>
    <s v=""/>
  </r>
  <r>
    <s v="TKT683787"/>
    <x v="23"/>
    <s v="-"/>
    <s v="Service"/>
    <s v="Service Upgrade"/>
    <s v="CUST39123"/>
    <s v="Open"/>
    <s v="26-09-2024"/>
    <d v="1899-12-30T17:26:47"/>
    <s v="-"/>
    <s v="-"/>
    <s v="-"/>
    <s v="26-09-2024"/>
    <s v="26-09-2024"/>
    <s v="09"/>
    <s v="2024"/>
    <s v="17"/>
    <s v="-"/>
    <s v=""/>
  </r>
  <r>
    <s v="TKT574574"/>
    <x v="31"/>
    <s v="-"/>
    <s v="Billing"/>
    <s v="Refund Request"/>
    <s v="CUST77027"/>
    <s v="Open"/>
    <s v="13-04-2023"/>
    <d v="1899-12-30T11:41:45"/>
    <s v="-"/>
    <s v="-"/>
    <s v="-"/>
    <s v="13-04-2023"/>
    <s v="13-04-2023"/>
    <s v="04"/>
    <s v="2023"/>
    <s v="11"/>
    <s v="-"/>
    <s v=""/>
  </r>
  <r>
    <s v="TKT891572"/>
    <x v="11"/>
    <s v="-"/>
    <s v="Billing"/>
    <s v="Overcharge"/>
    <s v="CUST36495"/>
    <s v="In Progress"/>
    <d v="2021-03-08T00:00:00"/>
    <d v="1899-12-30T17:05:00"/>
    <s v="-"/>
    <s v="-"/>
    <s v="-"/>
    <s v="Mar"/>
    <s v="08-03-2021"/>
    <s v="03"/>
    <s v="2021"/>
    <s v="17"/>
    <s v="-"/>
    <s v=""/>
  </r>
  <r>
    <s v="TKT371564"/>
    <x v="12"/>
    <s v="-"/>
    <s v="Billing"/>
    <s v="Refund Request"/>
    <s v="CUST12079"/>
    <s v="In Progress"/>
    <d v="2022-10-06T00:00:00"/>
    <d v="1899-12-30T13:45:00"/>
    <s v="-"/>
    <s v="-"/>
    <s v="-"/>
    <s v="Oct"/>
    <s v="06-10-2022"/>
    <s v="10"/>
    <s v="2022"/>
    <s v="13"/>
    <s v="-"/>
    <s v=""/>
  </r>
  <r>
    <s v="TKT762969"/>
    <x v="0"/>
    <s v="-"/>
    <s v="Service"/>
    <s v="Service Outage"/>
    <s v="CUST16297"/>
    <s v="In Progress"/>
    <d v="2022-11-12T00:00:00"/>
    <d v="1899-12-30T22:31:00"/>
    <s v="-"/>
    <s v="-"/>
    <s v="-"/>
    <s v="Nov"/>
    <s v="12-11-2022"/>
    <s v="11"/>
    <s v="2022"/>
    <s v="22"/>
    <s v="-"/>
    <s v=""/>
  </r>
  <r>
    <s v="TKT703180"/>
    <x v="9"/>
    <s v="-"/>
    <s v="Technical"/>
    <s v="Hardware Issue"/>
    <s v="CUST14994"/>
    <s v="In Progress"/>
    <s v="30-09-2020"/>
    <d v="1899-12-30T12:46:04"/>
    <s v="-"/>
    <s v="-"/>
    <s v="-"/>
    <s v="30-09-2020"/>
    <s v="30-09-2020"/>
    <s v="09"/>
    <s v="2020"/>
    <s v="12"/>
    <s v="-"/>
    <s v=""/>
  </r>
  <r>
    <s v="TKT324620"/>
    <x v="31"/>
    <s v="-"/>
    <s v="Billing"/>
    <s v="Refund Request"/>
    <s v="CUST47201"/>
    <s v="Open"/>
    <s v="15-11-2024"/>
    <d v="1899-12-30T05:05:53"/>
    <s v="-"/>
    <s v="-"/>
    <s v="-"/>
    <s v="15-11-2024"/>
    <s v="15-11-2024"/>
    <s v="11"/>
    <s v="2024"/>
    <s v="05"/>
    <s v="-"/>
    <s v=""/>
  </r>
  <r>
    <s v="TKT694014"/>
    <x v="34"/>
    <s v="-"/>
    <s v="Technical"/>
    <s v="Hardware Issue"/>
    <s v="CUST35472"/>
    <s v="In Progress"/>
    <d v="2023-06-04T00:00:00"/>
    <d v="1899-12-30T03:41:00"/>
    <s v="-"/>
    <s v="-"/>
    <s v="-"/>
    <s v="Jun"/>
    <s v="04-06-2023"/>
    <s v="06"/>
    <s v="2023"/>
    <s v="03"/>
    <s v="-"/>
    <s v=""/>
  </r>
  <r>
    <s v="TKT549552"/>
    <x v="27"/>
    <s v="15-04-2022 05:28:21"/>
    <s v="Account"/>
    <s v="Login Issue"/>
    <s v="CUST73808"/>
    <s v="Resolved"/>
    <s v="16-03-2022"/>
    <d v="1899-12-30T05:28:21"/>
    <s v="15-04-2022"/>
    <d v="1899-12-30T05:28:21"/>
    <s v="-"/>
    <s v="16-03-2022"/>
    <s v="16-03-2022"/>
    <s v="03"/>
    <s v="2022"/>
    <s v="05"/>
    <s v="15-04-2022"/>
    <s v="04"/>
  </r>
  <r>
    <s v="TKT791826"/>
    <x v="35"/>
    <s v="-"/>
    <s v="Service"/>
    <s v="Service Upgrade"/>
    <s v="CUST20245"/>
    <s v="In Progress"/>
    <s v="23-12-2023"/>
    <d v="1899-12-30T05:48:40"/>
    <s v="-"/>
    <s v="-"/>
    <s v="-"/>
    <s v="23-12-2023"/>
    <s v="23-12-2023"/>
    <s v="12"/>
    <s v="2023"/>
    <s v="05"/>
    <s v="-"/>
    <s v=""/>
  </r>
  <r>
    <s v="TKT591558"/>
    <x v="9"/>
    <s v="18-11-2024 09:08:49"/>
    <s v="Technical"/>
    <s v="Hardware Issue"/>
    <s v="CUST69423"/>
    <s v="Resolved"/>
    <s v="17-11-2024"/>
    <d v="1899-12-30T09:08:49"/>
    <s v="18-11-2024"/>
    <d v="1899-12-30T09:08:49"/>
    <s v="-"/>
    <s v="17-11-2024"/>
    <s v="17-11-2024"/>
    <s v="11"/>
    <s v="2024"/>
    <s v="09"/>
    <s v="18-11-2024"/>
    <s v="11"/>
  </r>
  <r>
    <s v="TKT316176"/>
    <x v="12"/>
    <s v="-"/>
    <s v="Billing"/>
    <s v="Refund Request"/>
    <s v="CUST59363"/>
    <s v="Open"/>
    <s v="14-07-2022"/>
    <d v="1899-12-30T22:47:18"/>
    <s v="-"/>
    <s v="-"/>
    <s v="-"/>
    <s v="14-07-2022"/>
    <s v="14-07-2022"/>
    <s v="07"/>
    <s v="2022"/>
    <s v="22"/>
    <s v="-"/>
    <s v=""/>
  </r>
  <r>
    <s v="TKT335067"/>
    <x v="29"/>
    <s v="-"/>
    <s v="Service"/>
    <s v="Service Upgrade"/>
    <s v="CUST66629"/>
    <s v="Open"/>
    <s v="16-09-2020"/>
    <d v="1899-12-30T23:30:22"/>
    <s v="-"/>
    <s v="-"/>
    <s v="-"/>
    <s v="16-09-2020"/>
    <s v="16-09-2020"/>
    <s v="09"/>
    <s v="2020"/>
    <s v="23"/>
    <s v="-"/>
    <s v=""/>
  </r>
  <r>
    <s v="TKT120666"/>
    <x v="10"/>
    <d v="2020-04-12T15:00:00"/>
    <s v="Account"/>
    <s v="Password Reset"/>
    <s v="CUST65353"/>
    <s v="Resolved"/>
    <d v="2020-10-11T00:00:00"/>
    <d v="1899-12-30T15:00:00"/>
    <d v="2020-04-12T00:00:00"/>
    <d v="1899-12-30T15:00:00"/>
    <s v="-"/>
    <s v="Oct"/>
    <s v="11-10-2020"/>
    <s v="10"/>
    <s v="2020"/>
    <s v="15"/>
    <s v="12-04-2020"/>
    <s v="04"/>
  </r>
  <r>
    <s v="TKT116948"/>
    <x v="32"/>
    <s v="-"/>
    <s v="Technical"/>
    <s v="Software Bug"/>
    <s v="CUST89672"/>
    <s v="In Progress"/>
    <d v="2021-07-10T00:00:00"/>
    <d v="1899-12-30T19:45:00"/>
    <s v="-"/>
    <s v="-"/>
    <s v="-"/>
    <s v="Jul"/>
    <s v="10-07-2021"/>
    <s v="07"/>
    <s v="2021"/>
    <s v="19"/>
    <s v="-"/>
    <s v=""/>
  </r>
  <r>
    <s v="TKT513241"/>
    <x v="5"/>
    <s v="-"/>
    <s v="Technical"/>
    <s v="Hardware Issue"/>
    <s v="CUST49675"/>
    <s v="Open"/>
    <s v="14-05-2023"/>
    <d v="1899-12-30T08:15:34"/>
    <s v="-"/>
    <s v="-"/>
    <s v="-"/>
    <s v="14-05-2023"/>
    <s v="14-05-2023"/>
    <s v="05"/>
    <s v="2023"/>
    <s v="08"/>
    <s v="-"/>
    <s v=""/>
  </r>
  <r>
    <s v="TKT777281"/>
    <x v="1"/>
    <d v="2024-06-07T12:33:00"/>
    <s v="Billing"/>
    <s v="Refund Request"/>
    <s v="CUST36520"/>
    <s v="Resolved"/>
    <s v="16-06-2024"/>
    <d v="1899-12-30T12:33:46"/>
    <d v="2024-06-07T00:00:00"/>
    <d v="1899-12-30T12:33:00"/>
    <s v="-"/>
    <s v="16-06-2024"/>
    <s v="16-06-2024"/>
    <s v="06"/>
    <s v="2024"/>
    <s v="12"/>
    <s v="07-06-2024"/>
    <s v="06"/>
  </r>
  <r>
    <s v="TKT515302"/>
    <x v="3"/>
    <s v="-"/>
    <s v="Account"/>
    <s v="Account Suspension"/>
    <s v="CUST21997"/>
    <s v="Open"/>
    <s v="27-12-2020"/>
    <d v="1899-12-30T18:02:10"/>
    <s v="-"/>
    <s v="-"/>
    <s v="-"/>
    <s v="27-12-2020"/>
    <s v="27-12-2020"/>
    <s v="12"/>
    <s v="2020"/>
    <s v="18"/>
    <s v="-"/>
    <s v=""/>
  </r>
  <r>
    <s v="TKT380956"/>
    <x v="12"/>
    <s v="24-11-2020 01:25:45"/>
    <s v="Billing"/>
    <s v="Refund Request"/>
    <s v="CUST76304"/>
    <s v="Resolved"/>
    <d v="2020-11-11T00:00:00"/>
    <d v="1899-12-30T01:25:00"/>
    <s v="24-11-2020"/>
    <d v="1899-12-30T01:25:45"/>
    <s v="-"/>
    <s v="Nov"/>
    <s v="11-11-2020"/>
    <s v="11"/>
    <s v="2020"/>
    <s v="01"/>
    <s v="24-11-2020"/>
    <s v="11"/>
  </r>
  <r>
    <s v="TKT922566"/>
    <x v="34"/>
    <s v="-"/>
    <s v="Technical"/>
    <s v="Hardware Issue"/>
    <s v="CUST71200"/>
    <s v="In Progress"/>
    <d v="2020-08-03T00:00:00"/>
    <d v="1899-12-30T18:14:00"/>
    <s v="-"/>
    <s v="-"/>
    <s v="-"/>
    <s v="Aug"/>
    <s v="03-08-2020"/>
    <s v="08"/>
    <s v="2020"/>
    <s v="18"/>
    <s v="-"/>
    <s v=""/>
  </r>
  <r>
    <s v="TKT622779"/>
    <x v="33"/>
    <s v="-"/>
    <s v="Technical"/>
    <s v="Network Problem"/>
    <s v="CUST89196"/>
    <s v="Open"/>
    <s v="28-03-2023"/>
    <d v="1899-12-30T03:54:55"/>
    <s v="-"/>
    <s v="-"/>
    <s v="-"/>
    <s v="28-03-2023"/>
    <s v="28-03-2023"/>
    <s v="03"/>
    <s v="2023"/>
    <s v="03"/>
    <s v="-"/>
    <s v=""/>
  </r>
  <r>
    <s v="TKT241484"/>
    <x v="31"/>
    <s v="29-10-2020 18:12:43"/>
    <s v="Billing"/>
    <s v="Refund Request"/>
    <s v="CUST90092"/>
    <s v="Resolved"/>
    <s v="18-10-2020"/>
    <d v="1899-12-30T18:12:43"/>
    <s v="29-10-2020"/>
    <d v="1899-12-30T18:12:43"/>
    <s v="-"/>
    <s v="18-10-2020"/>
    <s v="18-10-2020"/>
    <s v="10"/>
    <s v="2020"/>
    <s v="18"/>
    <s v="29-10-2020"/>
    <s v="10"/>
  </r>
  <r>
    <s v="TKT757132"/>
    <x v="18"/>
    <s v="-"/>
    <s v="Account"/>
    <s v="Password Reset"/>
    <s v="CUST95263"/>
    <s v="Open"/>
    <d v="2024-08-11T00:00:00"/>
    <d v="1899-12-30T18:00:00"/>
    <s v="-"/>
    <s v="-"/>
    <s v="-"/>
    <s v="Aug"/>
    <s v="11-08-2024"/>
    <s v="08"/>
    <s v="2024"/>
    <s v="18"/>
    <s v="-"/>
    <s v=""/>
  </r>
  <r>
    <s v="TKT316907"/>
    <x v="17"/>
    <s v="28-11-2020 08:13:16"/>
    <s v="Service"/>
    <s v="Slow Service"/>
    <s v="CUST84536"/>
    <s v="Resolved"/>
    <s v="17-11-2020"/>
    <d v="1899-12-30T08:13:16"/>
    <s v="28-11-2020"/>
    <d v="1899-12-30T08:13:16"/>
    <s v="-"/>
    <s v="17-11-2020"/>
    <s v="17-11-2020"/>
    <s v="11"/>
    <s v="2020"/>
    <s v="08"/>
    <s v="28-11-2020"/>
    <s v="11"/>
  </r>
  <r>
    <s v="TKT994521"/>
    <x v="25"/>
    <s v="-"/>
    <s v="Service"/>
    <s v="Slow Service"/>
    <s v="CUST65137"/>
    <s v="In Progress"/>
    <s v="18-08-2020"/>
    <d v="1899-12-30T02:56:31"/>
    <s v="-"/>
    <s v="-"/>
    <s v="-"/>
    <s v="18-08-2020"/>
    <s v="18-08-2020"/>
    <s v="08"/>
    <s v="2020"/>
    <s v="02"/>
    <s v="-"/>
    <s v=""/>
  </r>
  <r>
    <s v="TKT712742"/>
    <x v="10"/>
    <s v="-"/>
    <s v="Account"/>
    <s v="Password Reset"/>
    <s v="CUST50489"/>
    <s v="In Progress"/>
    <s v="21-12-2020"/>
    <d v="1899-12-30T10:22:34"/>
    <s v="-"/>
    <s v="-"/>
    <s v="-"/>
    <s v="21-12-2020"/>
    <s v="21-12-2020"/>
    <s v="12"/>
    <s v="2020"/>
    <s v="10"/>
    <s v="-"/>
    <s v=""/>
  </r>
  <r>
    <s v="TKT443149"/>
    <x v="2"/>
    <s v="25-06-2020 15:06:12"/>
    <s v="Billing"/>
    <s v="Overcharge"/>
    <s v="CUST29563"/>
    <s v="Resolved"/>
    <s v="16-06-2020"/>
    <d v="1899-12-30T15:06:12"/>
    <s v="25-06-2020"/>
    <d v="1899-12-30T15:06:12"/>
    <s v="-"/>
    <s v="16-06-2020"/>
    <s v="16-06-2020"/>
    <s v="06"/>
    <s v="2020"/>
    <s v="15"/>
    <s v="25-06-2020"/>
    <s v="06"/>
  </r>
  <r>
    <s v="TKT417099"/>
    <x v="13"/>
    <s v="-"/>
    <s v="Account"/>
    <s v="Account Suspension"/>
    <s v="CUST68550"/>
    <s v="In Progress"/>
    <s v="23-08-2021"/>
    <d v="1899-12-30T19:49:24"/>
    <s v="-"/>
    <s v="-"/>
    <s v="-"/>
    <s v="23-08-2021"/>
    <s v="23-08-2021"/>
    <s v="08"/>
    <s v="2021"/>
    <s v="19"/>
    <s v="-"/>
    <s v=""/>
  </r>
  <r>
    <s v="TKT715610"/>
    <x v="7"/>
    <s v="-"/>
    <s v="Technical"/>
    <s v="Software Bug"/>
    <s v="CUST51652"/>
    <s v="In Progress"/>
    <s v="27-02-2024"/>
    <d v="1899-12-30T11:09:00"/>
    <s v="-"/>
    <s v="-"/>
    <s v="-"/>
    <s v="27-02-2024"/>
    <s v="27-02-2024"/>
    <s v="02"/>
    <s v="2024"/>
    <s v="11"/>
    <s v="-"/>
    <s v=""/>
  </r>
  <r>
    <s v="TKT238579"/>
    <x v="25"/>
    <s v="-"/>
    <s v="Service"/>
    <s v="Slow Service"/>
    <s v="CUST46882"/>
    <s v="In Progress"/>
    <s v="24-06-2024"/>
    <d v="1899-12-30T00:14:39"/>
    <s v="-"/>
    <s v="-"/>
    <s v="-"/>
    <s v="24-06-2024"/>
    <s v="24-06-2024"/>
    <s v="06"/>
    <s v="2024"/>
    <s v="00"/>
    <s v="-"/>
    <s v=""/>
  </r>
  <r>
    <s v="TKT103689"/>
    <x v="17"/>
    <s v="-"/>
    <s v="Service"/>
    <s v="Slow Service"/>
    <s v="CUST97937"/>
    <s v="Open"/>
    <s v="22-07-2022"/>
    <d v="1899-12-30T17:05:45"/>
    <s v="-"/>
    <s v="-"/>
    <s v="-"/>
    <s v="22-07-2022"/>
    <s v="22-07-2022"/>
    <s v="07"/>
    <s v="2022"/>
    <s v="17"/>
    <s v="-"/>
    <s v=""/>
  </r>
  <r>
    <s v="TKT203348"/>
    <x v="21"/>
    <s v="-"/>
    <s v="Technical"/>
    <s v="Network Problem"/>
    <s v="CUST80683"/>
    <s v="In Progress"/>
    <s v="30-11-2022"/>
    <d v="1899-12-30T11:55:29"/>
    <s v="-"/>
    <s v="-"/>
    <s v="-"/>
    <s v="30-11-2022"/>
    <s v="30-11-2022"/>
    <s v="11"/>
    <s v="2022"/>
    <s v="11"/>
    <s v="-"/>
    <s v=""/>
  </r>
  <r>
    <s v="TKT952647"/>
    <x v="8"/>
    <s v="21-08-2024 06:39:55"/>
    <s v="Technical"/>
    <s v="Network Problem"/>
    <s v="CUST55469"/>
    <s v="Resolved"/>
    <s v="17-08-2024"/>
    <d v="1899-12-30T06:39:55"/>
    <s v="21-08-2024"/>
    <d v="1899-12-30T06:39:55"/>
    <s v="-"/>
    <s v="17-08-2024"/>
    <s v="17-08-2024"/>
    <s v="08"/>
    <s v="2024"/>
    <s v="06"/>
    <s v="21-08-2024"/>
    <s v="08"/>
  </r>
  <r>
    <s v="TKT473926"/>
    <x v="8"/>
    <d v="2023-04-03T00:23:00"/>
    <s v="Technical"/>
    <s v="Network Problem"/>
    <s v="CUST65096"/>
    <s v="Resolved"/>
    <s v="23-02-2023"/>
    <d v="1899-12-30T00:23:39"/>
    <d v="2023-04-03T00:00:00"/>
    <d v="1899-12-30T00:23:00"/>
    <s v="-"/>
    <s v="23-02-2023"/>
    <s v="23-02-2023"/>
    <s v="02"/>
    <s v="2023"/>
    <s v="00"/>
    <s v="03-04-2023"/>
    <s v="04"/>
  </r>
  <r>
    <s v="TKT612121"/>
    <x v="23"/>
    <s v="-"/>
    <s v="Service"/>
    <s v="Service Upgrade"/>
    <s v="CUST76883"/>
    <s v="In Progress"/>
    <s v="20-10-2024"/>
    <d v="1899-12-30T03:24:15"/>
    <s v="-"/>
    <s v="-"/>
    <s v="-"/>
    <s v="20-10-2024"/>
    <s v="20-10-2024"/>
    <s v="10"/>
    <s v="2024"/>
    <s v="03"/>
    <s v="-"/>
    <s v=""/>
  </r>
  <r>
    <s v="TKT756153"/>
    <x v="6"/>
    <s v="-"/>
    <s v="Service"/>
    <s v="Service Outage"/>
    <s v="CUST52980"/>
    <s v="Open"/>
    <s v="26-09-2022"/>
    <d v="1899-12-30T19:18:02"/>
    <s v="-"/>
    <s v="-"/>
    <s v="-"/>
    <s v="26-09-2022"/>
    <s v="26-09-2022"/>
    <s v="09"/>
    <s v="2022"/>
    <s v="19"/>
    <s v="-"/>
    <s v=""/>
  </r>
  <r>
    <s v="TKT507439"/>
    <x v="18"/>
    <s v="-"/>
    <s v="Account"/>
    <s v="Password Reset"/>
    <s v="CUST25493"/>
    <s v="Open"/>
    <d v="2022-05-07T00:00:00"/>
    <d v="1899-12-30T01:56:00"/>
    <s v="-"/>
    <s v="-"/>
    <s v="-"/>
    <s v="May"/>
    <s v="07-05-2022"/>
    <s v="05"/>
    <s v="2022"/>
    <s v="01"/>
    <s v="-"/>
    <s v=""/>
  </r>
  <r>
    <s v="TKT411914"/>
    <x v="32"/>
    <s v="-"/>
    <s v="Technical"/>
    <s v="Software Bug"/>
    <s v="CUST73096"/>
    <s v="Open"/>
    <s v="16-01-2023"/>
    <d v="1899-12-30T09:07:57"/>
    <s v="-"/>
    <s v="-"/>
    <s v="-"/>
    <s v="16-01-2023"/>
    <s v="16-01-2023"/>
    <s v="01"/>
    <s v="2023"/>
    <s v="09"/>
    <s v="-"/>
    <s v=""/>
  </r>
  <r>
    <s v="TKT210289"/>
    <x v="29"/>
    <s v="18-11-2023 17:43:30"/>
    <s v="Service"/>
    <s v="Service Upgrade"/>
    <s v="CUST14235"/>
    <s v="Resolved"/>
    <s v="30-10-2023"/>
    <d v="1899-12-30T17:43:30"/>
    <s v="18-11-2023"/>
    <d v="1899-12-30T17:43:30"/>
    <s v="-"/>
    <s v="30-10-2023"/>
    <s v="30-10-2023"/>
    <s v="10"/>
    <s v="2023"/>
    <s v="17"/>
    <s v="18-11-2023"/>
    <s v="11"/>
  </r>
  <r>
    <s v="TKT582084"/>
    <x v="4"/>
    <s v="-"/>
    <s v="Account"/>
    <s v="Password Reset"/>
    <s v="CUST14017"/>
    <s v="In Progress"/>
    <s v="28-09-2022"/>
    <d v="1899-12-30T00:18:31"/>
    <s v="-"/>
    <s v="-"/>
    <s v="-"/>
    <s v="28-09-2022"/>
    <s v="28-09-2022"/>
    <s v="09"/>
    <s v="2022"/>
    <s v="00"/>
    <s v="-"/>
    <s v=""/>
  </r>
  <r>
    <s v="TKT435171"/>
    <x v="9"/>
    <s v="29-05-2021 19:49:48"/>
    <s v="Technical"/>
    <s v="Hardware Issue"/>
    <s v="CUST88486"/>
    <s v="Resolved"/>
    <s v="21-05-2021"/>
    <d v="1899-12-30T19:49:48"/>
    <s v="29-05-2021"/>
    <d v="1899-12-30T19:49:48"/>
    <s v="-"/>
    <s v="21-05-2021"/>
    <s v="21-05-2021"/>
    <s v="05"/>
    <s v="2021"/>
    <s v="19"/>
    <s v="29-05-2021"/>
    <s v="05"/>
  </r>
  <r>
    <s v="TKT279496"/>
    <x v="22"/>
    <s v="28-09-2021 13:16:53"/>
    <s v="Account"/>
    <s v="Login Issue"/>
    <s v="CUST66254"/>
    <s v="Resolved"/>
    <d v="2021-12-09T00:00:00"/>
    <d v="1899-12-30T13:16:00"/>
    <s v="28-09-2021"/>
    <d v="1899-12-30T13:16:53"/>
    <s v="-"/>
    <s v="Dec"/>
    <s v="09-12-2021"/>
    <s v="12"/>
    <s v="2021"/>
    <s v="13"/>
    <s v="28-09-2021"/>
    <s v="09"/>
  </r>
  <r>
    <s v="TKT529336"/>
    <x v="35"/>
    <s v="-"/>
    <s v="Service"/>
    <s v="Service Upgrade"/>
    <s v="CUST94992"/>
    <s v="In Progress"/>
    <s v="20-05-2020"/>
    <d v="1899-12-30T20:11:17"/>
    <s v="-"/>
    <s v="-"/>
    <s v="-"/>
    <s v="20-05-2020"/>
    <s v="20-05-2020"/>
    <s v="05"/>
    <s v="2020"/>
    <s v="20"/>
    <s v="-"/>
    <s v=""/>
  </r>
  <r>
    <s v="TKT318219"/>
    <x v="0"/>
    <s v="-"/>
    <s v="Service"/>
    <s v="Service Outage"/>
    <s v="CUST45141"/>
    <s v="Open"/>
    <s v="23-11-2023"/>
    <d v="1899-12-30T19:00:40"/>
    <s v="-"/>
    <s v="-"/>
    <s v="-"/>
    <s v="23-11-2023"/>
    <s v="23-11-2023"/>
    <s v="11"/>
    <s v="2023"/>
    <s v="19"/>
    <s v="-"/>
    <s v=""/>
  </r>
  <r>
    <s v="TKT708448"/>
    <x v="34"/>
    <s v="23-04-2021 07:09:26"/>
    <s v="Technical"/>
    <s v="Hardware Issue"/>
    <s v="CUST14361"/>
    <s v="Resolved"/>
    <d v="2021-03-04T00:00:00"/>
    <d v="1899-12-30T07:09:00"/>
    <s v="23-04-2021"/>
    <d v="1899-12-30T07:09:26"/>
    <s v="-"/>
    <s v="Mar"/>
    <s v="04-03-2021"/>
    <s v="03"/>
    <s v="2021"/>
    <s v="07"/>
    <s v="23-04-2021"/>
    <s v="04"/>
  </r>
  <r>
    <s v="TKT209128"/>
    <x v="18"/>
    <s v="26-04-2023 09:23:11"/>
    <s v="Account"/>
    <s v="Password Reset"/>
    <s v="CUST68328"/>
    <s v="Resolved"/>
    <s v="24-04-2023"/>
    <d v="1899-12-30T09:23:11"/>
    <s v="26-04-2023"/>
    <d v="1899-12-30T09:23:11"/>
    <s v="-"/>
    <s v="24-04-2023"/>
    <s v="24-04-2023"/>
    <s v="04"/>
    <s v="2023"/>
    <s v="09"/>
    <s v="26-04-2023"/>
    <s v="04"/>
  </r>
  <r>
    <s v="TKT970329"/>
    <x v="12"/>
    <s v="-"/>
    <s v="Billing"/>
    <s v="Refund Request"/>
    <s v="CUST98448"/>
    <s v="In Progress"/>
    <s v="25-08-2020"/>
    <d v="1899-12-30T14:52:00"/>
    <s v="-"/>
    <s v="-"/>
    <s v="-"/>
    <s v="25-08-2020"/>
    <s v="25-08-2020"/>
    <s v="08"/>
    <s v="2020"/>
    <s v="14"/>
    <s v="-"/>
    <s v=""/>
  </r>
  <r>
    <s v="TKT691480"/>
    <x v="23"/>
    <s v="23-04-2020 17:50:10"/>
    <s v="Service"/>
    <s v="Service Upgrade"/>
    <s v="CUST54699"/>
    <s v="Resolved"/>
    <s v="29-03-2020"/>
    <d v="1899-12-30T17:50:10"/>
    <s v="23-04-2020"/>
    <d v="1899-12-30T17:50:10"/>
    <s v="-"/>
    <s v="29-03-2020"/>
    <s v="29-03-2020"/>
    <s v="03"/>
    <s v="2020"/>
    <s v="17"/>
    <s v="23-04-2020"/>
    <s v="04"/>
  </r>
  <r>
    <s v="TKT920027"/>
    <x v="33"/>
    <s v="-"/>
    <s v="Technical"/>
    <s v="Network Problem"/>
    <s v="CUST47660"/>
    <s v="In Progress"/>
    <s v="24-06-2023"/>
    <d v="1899-12-30T01:06:04"/>
    <s v="-"/>
    <s v="-"/>
    <s v="-"/>
    <s v="24-06-2023"/>
    <s v="24-06-2023"/>
    <s v="06"/>
    <s v="2023"/>
    <s v="01"/>
    <s v="-"/>
    <s v=""/>
  </r>
  <r>
    <s v="TKT583064"/>
    <x v="18"/>
    <s v="-"/>
    <s v="Account"/>
    <s v="Password Reset"/>
    <s v="CUST79264"/>
    <s v="Open"/>
    <s v="14-03-2022"/>
    <d v="1899-12-30T13:52:48"/>
    <s v="-"/>
    <s v="-"/>
    <s v="-"/>
    <s v="14-03-2022"/>
    <s v="14-03-2022"/>
    <s v="03"/>
    <s v="2022"/>
    <s v="13"/>
    <s v="-"/>
    <s v=""/>
  </r>
  <r>
    <s v="TKT325972"/>
    <x v="8"/>
    <s v="-"/>
    <s v="Technical"/>
    <s v="Network Problem"/>
    <s v="CUST59861"/>
    <s v="In Progress"/>
    <d v="2021-03-09T00:00:00"/>
    <d v="1899-12-30T09:06:00"/>
    <s v="-"/>
    <s v="-"/>
    <s v="-"/>
    <s v="Mar"/>
    <s v="09-03-2021"/>
    <s v="03"/>
    <s v="2021"/>
    <s v="09"/>
    <s v="-"/>
    <s v=""/>
  </r>
  <r>
    <s v="TKT907476"/>
    <x v="28"/>
    <s v="15-04-2020 18:57:27"/>
    <s v="Billing"/>
    <s v="Payment Failure"/>
    <s v="CUST25621"/>
    <s v="Resolved"/>
    <s v="13-04-2020"/>
    <d v="1899-12-30T18:57:27"/>
    <s v="15-04-2020"/>
    <d v="1899-12-30T18:57:27"/>
    <s v="-"/>
    <s v="13-04-2020"/>
    <s v="13-04-2020"/>
    <s v="04"/>
    <s v="2020"/>
    <s v="18"/>
    <s v="15-04-2020"/>
    <s v="04"/>
  </r>
  <r>
    <s v="TKT598618"/>
    <x v="16"/>
    <s v="-"/>
    <s v="Account"/>
    <s v="Login Issue"/>
    <s v="CUST52417"/>
    <s v="Open"/>
    <d v="2024-09-07T00:00:00"/>
    <d v="1899-12-30T08:46:00"/>
    <s v="-"/>
    <s v="-"/>
    <s v="-"/>
    <s v="Sep"/>
    <s v="07-09-2024"/>
    <s v="09"/>
    <s v="2024"/>
    <s v="08"/>
    <s v="-"/>
    <s v=""/>
  </r>
  <r>
    <s v="TKT578526"/>
    <x v="6"/>
    <s v="29-10-2023 00:56:58"/>
    <s v="Service"/>
    <s v="Service Outage"/>
    <s v="CUST59273"/>
    <s v="Resolved"/>
    <s v="26-10-2023"/>
    <d v="1899-12-30T00:56:58"/>
    <s v="29-10-2023"/>
    <d v="1899-12-30T00:56:58"/>
    <s v="-"/>
    <s v="26-10-2023"/>
    <s v="26-10-2023"/>
    <s v="10"/>
    <s v="2023"/>
    <s v="00"/>
    <s v="29-10-2023"/>
    <s v="10"/>
  </r>
  <r>
    <s v="TKT727330"/>
    <x v="20"/>
    <s v="24-09-2022 04:50:43"/>
    <s v="Billing"/>
    <s v="Payment Failure"/>
    <s v="CUST67503"/>
    <s v="Resolved"/>
    <s v="31-08-2022"/>
    <d v="1899-12-30T04:50:43"/>
    <s v="24-09-2022"/>
    <d v="1899-12-30T04:50:43"/>
    <s v="-"/>
    <s v="31-08-2022"/>
    <s v="31-08-2022"/>
    <s v="08"/>
    <s v="2022"/>
    <s v="04"/>
    <s v="24-09-2022"/>
    <s v="09"/>
  </r>
  <r>
    <s v="TKT896429"/>
    <x v="27"/>
    <s v="-"/>
    <s v="Account"/>
    <s v="Login Issue"/>
    <s v="CUST18043"/>
    <s v="Open"/>
    <d v="2022-01-08T00:00:00"/>
    <d v="1899-12-30T06:15:00"/>
    <s v="-"/>
    <s v="-"/>
    <s v="-"/>
    <s v="Jan"/>
    <s v="08-01-2022"/>
    <s v="01"/>
    <s v="2022"/>
    <s v="06"/>
    <s v="-"/>
    <s v=""/>
  </r>
  <r>
    <s v="TKT353693"/>
    <x v="35"/>
    <s v="-"/>
    <s v="Service"/>
    <s v="Service Upgrade"/>
    <s v="CUST32974"/>
    <s v="In Progress"/>
    <s v="24-09-2023"/>
    <d v="1899-12-30T00:35:04"/>
    <s v="-"/>
    <s v="-"/>
    <s v="-"/>
    <s v="24-09-2023"/>
    <s v="24-09-2023"/>
    <s v="09"/>
    <s v="2023"/>
    <s v="00"/>
    <s v="-"/>
    <s v=""/>
  </r>
  <r>
    <s v="TKT908345"/>
    <x v="18"/>
    <s v="19-12-2021 07:26:02"/>
    <s v="Account"/>
    <s v="Password Reset"/>
    <s v="CUST50788"/>
    <s v="Resolved"/>
    <s v="21-11-2021"/>
    <d v="1899-12-30T07:26:02"/>
    <s v="19-12-2021"/>
    <d v="1899-12-30T07:26:02"/>
    <s v="-"/>
    <s v="21-11-2021"/>
    <s v="21-11-2021"/>
    <s v="11"/>
    <s v="2021"/>
    <s v="07"/>
    <s v="19-12-2021"/>
    <s v="12"/>
  </r>
  <r>
    <s v="TKT731542"/>
    <x v="18"/>
    <s v="-"/>
    <s v="Account"/>
    <s v="Password Reset"/>
    <s v="CUST29576"/>
    <s v="Open"/>
    <s v="18-11-2020"/>
    <d v="1899-12-30T13:15:54"/>
    <s v="-"/>
    <s v="-"/>
    <s v="-"/>
    <s v="18-11-2020"/>
    <s v="18-11-2020"/>
    <s v="11"/>
    <s v="2020"/>
    <s v="13"/>
    <s v="-"/>
    <s v=""/>
  </r>
  <r>
    <s v="TKT382638"/>
    <x v="33"/>
    <s v="-"/>
    <s v="Technical"/>
    <s v="Network Problem"/>
    <s v="CUST15031"/>
    <s v="Open"/>
    <d v="2023-10-08T00:00:00"/>
    <d v="1899-12-30T03:12:00"/>
    <s v="-"/>
    <s v="-"/>
    <s v="-"/>
    <s v="Oct"/>
    <s v="08-10-2023"/>
    <s v="10"/>
    <s v="2023"/>
    <s v="03"/>
    <s v="-"/>
    <s v=""/>
  </r>
  <r>
    <s v="TKT764752"/>
    <x v="15"/>
    <d v="2024-08-05T07:51:00"/>
    <s v="Account"/>
    <s v="Account Suspension"/>
    <s v="CUST98606"/>
    <s v="Resolved"/>
    <s v="21-04-2024"/>
    <d v="1899-12-30T07:51:55"/>
    <d v="2024-08-05T00:00:00"/>
    <d v="1899-12-30T07:51:00"/>
    <s v="-"/>
    <s v="21-04-2024"/>
    <s v="21-04-2024"/>
    <s v="04"/>
    <s v="2024"/>
    <s v="07"/>
    <s v="05-08-2024"/>
    <s v="08"/>
  </r>
  <r>
    <s v="TKT871707"/>
    <x v="1"/>
    <s v="-"/>
    <s v="Billing"/>
    <s v="Refund Request"/>
    <s v="CUST41510"/>
    <s v="In Progress"/>
    <d v="2024-11-01T00:00:00"/>
    <d v="1899-12-30T06:56:00"/>
    <s v="-"/>
    <s v="-"/>
    <s v="-"/>
    <s v="Nov"/>
    <s v="01-11-2024"/>
    <s v="11"/>
    <s v="2024"/>
    <s v="06"/>
    <s v="-"/>
    <s v=""/>
  </r>
  <r>
    <s v="TKT988716"/>
    <x v="31"/>
    <s v="25-05-2022 04:25:48"/>
    <s v="Billing"/>
    <s v="Refund Request"/>
    <s v="CUST85119"/>
    <s v="Resolved"/>
    <d v="2022-04-05T00:00:00"/>
    <d v="1899-12-30T04:25:00"/>
    <s v="25-05-2022"/>
    <d v="1899-12-30T04:25:48"/>
    <s v="-"/>
    <s v="Apr"/>
    <s v="05-04-2022"/>
    <s v="04"/>
    <s v="2022"/>
    <s v="04"/>
    <s v="25-05-2022"/>
    <s v="05"/>
  </r>
  <r>
    <s v="TKT495127"/>
    <x v="11"/>
    <s v="-"/>
    <s v="Billing"/>
    <s v="Overcharge"/>
    <s v="CUST64446"/>
    <s v="Open"/>
    <s v="24-10-2024"/>
    <d v="1899-12-30T14:23:27"/>
    <s v="-"/>
    <s v="-"/>
    <s v="-"/>
    <s v="24-10-2024"/>
    <s v="24-10-2024"/>
    <s v="10"/>
    <s v="2024"/>
    <s v="14"/>
    <s v="-"/>
    <s v=""/>
  </r>
  <r>
    <s v="TKT522399"/>
    <x v="30"/>
    <s v="-"/>
    <s v="Billing"/>
    <s v="Overcharge"/>
    <s v="CUST36206"/>
    <s v="Open"/>
    <d v="2023-10-05T00:00:00"/>
    <d v="1899-12-30T09:37:00"/>
    <s v="-"/>
    <s v="-"/>
    <s v="-"/>
    <s v="Oct"/>
    <s v="05-10-2023"/>
    <s v="10"/>
    <s v="2023"/>
    <s v="09"/>
    <s v="-"/>
    <s v=""/>
  </r>
  <r>
    <s v="TKT114072"/>
    <x v="18"/>
    <s v="-"/>
    <s v="Account"/>
    <s v="Password Reset"/>
    <s v="CUST74489"/>
    <s v="In Progress"/>
    <s v="25-01-2020"/>
    <d v="1899-12-30T08:01:52"/>
    <s v="-"/>
    <s v="-"/>
    <s v="-"/>
    <s v="25-01-2020"/>
    <s v="25-01-2020"/>
    <s v="01"/>
    <s v="2020"/>
    <s v="08"/>
    <s v="-"/>
    <s v=""/>
  </r>
  <r>
    <s v="TKT810078"/>
    <x v="29"/>
    <s v="-"/>
    <s v="Service"/>
    <s v="Service Upgrade"/>
    <s v="CUST24249"/>
    <s v="Open"/>
    <d v="2022-07-04T00:00:00"/>
    <d v="1899-12-30T12:26:00"/>
    <s v="-"/>
    <s v="-"/>
    <s v="-"/>
    <s v="Jul"/>
    <s v="04-07-2022"/>
    <s v="07"/>
    <s v="2022"/>
    <s v="12"/>
    <s v="-"/>
    <s v=""/>
  </r>
  <r>
    <s v="TKT638209"/>
    <x v="25"/>
    <s v="-"/>
    <s v="Service"/>
    <s v="Slow Service"/>
    <s v="CUST25846"/>
    <s v="Open"/>
    <s v="21-07-2024"/>
    <d v="1899-12-30T03:29:53"/>
    <s v="-"/>
    <s v="-"/>
    <s v="-"/>
    <s v="21-07-2024"/>
    <s v="21-07-2024"/>
    <s v="07"/>
    <s v="2024"/>
    <s v="03"/>
    <s v="-"/>
    <s v=""/>
  </r>
  <r>
    <s v="TKT786435"/>
    <x v="32"/>
    <d v="2023-09-05T20:25:00"/>
    <s v="Technical"/>
    <s v="Software Bug"/>
    <s v="CUST60145"/>
    <s v="Resolved"/>
    <s v="17-04-2023"/>
    <d v="1899-12-30T20:25:59"/>
    <d v="2023-09-05T00:00:00"/>
    <d v="1899-12-30T20:25:00"/>
    <s v="-"/>
    <s v="17-04-2023"/>
    <s v="17-04-2023"/>
    <s v="04"/>
    <s v="2023"/>
    <s v="20"/>
    <s v="05-09-2023"/>
    <s v="09"/>
  </r>
  <r>
    <s v="TKT191888"/>
    <x v="25"/>
    <d v="2020-12-02T06:55:00"/>
    <s v="Service"/>
    <s v="Slow Service"/>
    <s v="CUST57777"/>
    <s v="Resolved"/>
    <s v="16-01-2020"/>
    <d v="1899-12-30T06:55:35"/>
    <d v="2020-12-02T00:00:00"/>
    <d v="1899-12-30T06:55:00"/>
    <s v="-"/>
    <s v="16-01-2020"/>
    <s v="16-01-2020"/>
    <s v="01"/>
    <s v="2020"/>
    <s v="06"/>
    <s v="02-12-2020"/>
    <s v="12"/>
  </r>
  <r>
    <s v="TKT829448"/>
    <x v="16"/>
    <d v="2023-04-04T13:50:00"/>
    <s v="Account"/>
    <s v="Login Issue"/>
    <s v="CUST62075"/>
    <s v="Resolved"/>
    <s v="23-03-2023"/>
    <d v="1899-12-30T13:50:09"/>
    <d v="2023-04-04T00:00:00"/>
    <d v="1899-12-30T13:50:00"/>
    <s v="-"/>
    <s v="23-03-2023"/>
    <s v="23-03-2023"/>
    <s v="03"/>
    <s v="2023"/>
    <s v="13"/>
    <s v="04-04-2023"/>
    <s v="04"/>
  </r>
  <r>
    <s v="TKT502163"/>
    <x v="11"/>
    <s v="-"/>
    <s v="Billing"/>
    <s v="Overcharge"/>
    <s v="CUST78223"/>
    <s v="In Progress"/>
    <d v="2024-03-09T00:00:00"/>
    <d v="1899-12-30T01:47:00"/>
    <s v="-"/>
    <s v="-"/>
    <s v="-"/>
    <s v="Mar"/>
    <s v="09-03-2024"/>
    <s v="03"/>
    <s v="2024"/>
    <s v="01"/>
    <s v="-"/>
    <s v=""/>
  </r>
  <r>
    <s v="TKT906618"/>
    <x v="17"/>
    <s v="-"/>
    <s v="Service"/>
    <s v="Slow Service"/>
    <s v="CUST56479"/>
    <s v="In Progress"/>
    <d v="2024-01-11T00:00:00"/>
    <d v="1899-12-30T15:07:00"/>
    <s v="-"/>
    <s v="-"/>
    <s v="-"/>
    <s v="Jan"/>
    <s v="11-01-2024"/>
    <s v="01"/>
    <s v="2024"/>
    <s v="15"/>
    <s v="-"/>
    <s v=""/>
  </r>
  <r>
    <s v="TKT211146"/>
    <x v="27"/>
    <s v="29-12-2021 00:00:07"/>
    <s v="Account"/>
    <s v="Login Issue"/>
    <s v="CUST48818"/>
    <s v="Resolved"/>
    <s v="14-12-2021"/>
    <d v="1899-12-30T00:00:07"/>
    <s v="29-12-2021"/>
    <d v="1899-12-30T00:00:07"/>
    <s v="-"/>
    <s v="14-12-2021"/>
    <s v="14-12-2021"/>
    <s v="12"/>
    <s v="2021"/>
    <s v="00"/>
    <s v="29-12-2021"/>
    <s v="12"/>
  </r>
  <r>
    <s v="TKT339133"/>
    <x v="10"/>
    <d v="2024-11-12T11:54:00"/>
    <s v="Account"/>
    <s v="Password Reset"/>
    <s v="CUST17763"/>
    <s v="Resolved"/>
    <d v="2024-03-12T00:00:00"/>
    <d v="1899-12-30T11:54:00"/>
    <d v="2024-11-12T00:00:00"/>
    <d v="1899-12-30T11:54:00"/>
    <s v="-"/>
    <s v="Mar"/>
    <s v="12-03-2024"/>
    <s v="03"/>
    <s v="2024"/>
    <s v="11"/>
    <s v="12-11-2024"/>
    <s v="11"/>
  </r>
  <r>
    <s v="TKT910070"/>
    <x v="7"/>
    <s v="-"/>
    <s v="Technical"/>
    <s v="Software Bug"/>
    <s v="CUST16909"/>
    <s v="Open"/>
    <d v="2022-01-03T00:00:00"/>
    <d v="1899-12-30T09:59:00"/>
    <s v="-"/>
    <s v="-"/>
    <s v="-"/>
    <s v="Jan"/>
    <s v="03-01-2022"/>
    <s v="01"/>
    <s v="2022"/>
    <s v="09"/>
    <s v="-"/>
    <s v=""/>
  </r>
  <r>
    <s v="TKT959179"/>
    <x v="13"/>
    <s v="-"/>
    <s v="Account"/>
    <s v="Account Suspension"/>
    <s v="CUST99080"/>
    <s v="In Progress"/>
    <d v="2023-12-05T00:00:00"/>
    <d v="1899-12-30T13:03:00"/>
    <s v="-"/>
    <s v="-"/>
    <s v="-"/>
    <s v="Dec"/>
    <s v="05-12-2023"/>
    <s v="12"/>
    <s v="2023"/>
    <s v="13"/>
    <s v="-"/>
    <s v=""/>
  </r>
  <r>
    <s v="TKT611224"/>
    <x v="18"/>
    <s v="-"/>
    <s v="Account"/>
    <s v="Password Reset"/>
    <s v="CUST41244"/>
    <s v="In Progress"/>
    <s v="26-10-2020"/>
    <d v="1899-12-30T12:36:50"/>
    <s v="-"/>
    <s v="-"/>
    <s v="-"/>
    <s v="26-10-2020"/>
    <s v="26-10-2020"/>
    <s v="10"/>
    <s v="2020"/>
    <s v="12"/>
    <s v="-"/>
    <s v=""/>
  </r>
  <r>
    <s v="TKT624931"/>
    <x v="16"/>
    <s v="-"/>
    <s v="Account"/>
    <s v="Login Issue"/>
    <s v="CUST68823"/>
    <s v="In Progress"/>
    <d v="2022-12-12T00:00:00"/>
    <d v="1899-12-30T08:33:00"/>
    <s v="-"/>
    <s v="-"/>
    <s v="-"/>
    <s v="Dec"/>
    <s v="12-12-2022"/>
    <s v="12"/>
    <s v="2022"/>
    <s v="08"/>
    <s v="-"/>
    <s v=""/>
  </r>
  <r>
    <s v="TKT825847"/>
    <x v="24"/>
    <s v="19-03-2023 01:28:01"/>
    <s v="Service"/>
    <s v="Service Outage"/>
    <s v="CUST52501"/>
    <s v="Resolved"/>
    <s v="19-02-2023"/>
    <d v="1899-12-30T01:28:01"/>
    <s v="19-03-2023"/>
    <d v="1899-12-30T01:28:01"/>
    <s v="-"/>
    <s v="19-02-2023"/>
    <s v="19-02-2023"/>
    <s v="02"/>
    <s v="2023"/>
    <s v="01"/>
    <s v="19-03-2023"/>
    <s v="03"/>
  </r>
  <r>
    <s v="TKT892784"/>
    <x v="0"/>
    <s v="-"/>
    <s v="Service"/>
    <s v="Service Outage"/>
    <s v="CUST97287"/>
    <s v="In Progress"/>
    <d v="2021-05-11T00:00:00"/>
    <d v="1899-12-30T01:37:00"/>
    <s v="-"/>
    <s v="-"/>
    <s v="-"/>
    <s v="May"/>
    <s v="11-05-2021"/>
    <s v="05"/>
    <s v="2021"/>
    <s v="01"/>
    <s v="-"/>
    <s v=""/>
  </r>
  <r>
    <s v="TKT366176"/>
    <x v="33"/>
    <s v="22-08-2024 09:18:13"/>
    <s v="Technical"/>
    <s v="Network Problem"/>
    <s v="CUST26682"/>
    <s v="Resolved"/>
    <s v="23-07-2024"/>
    <d v="1899-12-30T09:18:13"/>
    <s v="22-08-2024"/>
    <d v="1899-12-30T09:18:13"/>
    <s v="-"/>
    <s v="23-07-2024"/>
    <s v="23-07-2024"/>
    <s v="07"/>
    <s v="2024"/>
    <s v="09"/>
    <s v="22-08-2024"/>
    <s v="08"/>
  </r>
  <r>
    <s v="TKT901625"/>
    <x v="27"/>
    <s v="-"/>
    <s v="Account"/>
    <s v="Login Issue"/>
    <s v="CUST79099"/>
    <s v="Open"/>
    <s v="29-05-2020"/>
    <d v="1899-12-30T09:23:48"/>
    <s v="-"/>
    <s v="-"/>
    <s v="-"/>
    <s v="29-05-2020"/>
    <s v="29-05-2020"/>
    <s v="05"/>
    <s v="2020"/>
    <s v="09"/>
    <s v="-"/>
    <s v=""/>
  </r>
  <r>
    <s v="TKT147362"/>
    <x v="12"/>
    <s v="-"/>
    <s v="Billing"/>
    <s v="Refund Request"/>
    <s v="CUST30395"/>
    <s v="Open"/>
    <d v="2020-06-08T00:00:00"/>
    <d v="1899-12-30T01:16:00"/>
    <s v="-"/>
    <s v="-"/>
    <s v="-"/>
    <s v="Jun"/>
    <s v="08-06-2020"/>
    <s v="06"/>
    <s v="2020"/>
    <s v="01"/>
    <s v="-"/>
    <s v=""/>
  </r>
  <r>
    <s v="TKT577033"/>
    <x v="16"/>
    <s v="-"/>
    <s v="Account"/>
    <s v="Login Issue"/>
    <s v="CUST20448"/>
    <s v="In Progress"/>
    <s v="25-02-2020"/>
    <d v="1899-12-30T01:16:01"/>
    <s v="-"/>
    <s v="-"/>
    <s v="-"/>
    <s v="25-02-2020"/>
    <s v="25-02-2020"/>
    <s v="02"/>
    <s v="2020"/>
    <s v="01"/>
    <s v="-"/>
    <s v=""/>
  </r>
  <r>
    <s v="TKT884720"/>
    <x v="6"/>
    <s v="28-03-2022 23:39:40"/>
    <s v="Service"/>
    <s v="Service Outage"/>
    <s v="CUST30827"/>
    <s v="Resolved"/>
    <s v="20-03-2022"/>
    <d v="1899-12-30T23:39:40"/>
    <s v="28-03-2022"/>
    <d v="1899-12-30T23:39:40"/>
    <s v="-"/>
    <s v="20-03-2022"/>
    <s v="20-03-2022"/>
    <s v="03"/>
    <s v="2022"/>
    <s v="23"/>
    <s v="28-03-2022"/>
    <s v="03"/>
  </r>
  <r>
    <s v="TKT658228"/>
    <x v="19"/>
    <s v="30-06-2022 01:33:39"/>
    <s v="Billing"/>
    <s v="Payment Failure"/>
    <s v="CUST41017"/>
    <s v="Resolved"/>
    <d v="2022-03-06T00:00:00"/>
    <d v="1899-12-30T01:33:00"/>
    <s v="30-06-2022"/>
    <d v="1899-12-30T01:33:39"/>
    <s v="-"/>
    <s v="Mar"/>
    <s v="06-03-2022"/>
    <s v="03"/>
    <s v="2022"/>
    <s v="01"/>
    <s v="30-06-2022"/>
    <s v="06"/>
  </r>
  <r>
    <s v="TKT613047"/>
    <x v="22"/>
    <s v="-"/>
    <s v="Account"/>
    <s v="Login Issue"/>
    <s v="CUST69906"/>
    <s v="Open"/>
    <s v="13-10-2021"/>
    <d v="1899-12-30T23:39:20"/>
    <s v="-"/>
    <s v="-"/>
    <s v="-"/>
    <s v="13-10-2021"/>
    <s v="13-10-2021"/>
    <s v="10"/>
    <s v="2021"/>
    <s v="23"/>
    <s v="-"/>
    <s v=""/>
  </r>
  <r>
    <s v="TKT686376"/>
    <x v="17"/>
    <s v="25-09-2021 22:59:51"/>
    <s v="Service"/>
    <s v="Slow Service"/>
    <s v="CUST22665"/>
    <s v="Resolved"/>
    <d v="2021-05-09T00:00:00"/>
    <d v="1899-12-30T22:59:00"/>
    <s v="25-09-2021"/>
    <d v="1899-12-30T22:59:51"/>
    <s v="-"/>
    <s v="May"/>
    <s v="09-05-2021"/>
    <s v="05"/>
    <s v="2021"/>
    <s v="22"/>
    <s v="25-09-2021"/>
    <s v="09"/>
  </r>
  <r>
    <s v="TKT299052"/>
    <x v="3"/>
    <s v="-"/>
    <s v="Account"/>
    <s v="Account Suspension"/>
    <s v="CUST90161"/>
    <s v="In Progress"/>
    <s v="25-08-2022"/>
    <d v="1899-12-30T16:17:00"/>
    <s v="-"/>
    <s v="-"/>
    <s v="-"/>
    <s v="25-08-2022"/>
    <s v="25-08-2022"/>
    <s v="08"/>
    <s v="2022"/>
    <s v="16"/>
    <s v="-"/>
    <s v=""/>
  </r>
  <r>
    <s v="TKT775779"/>
    <x v="21"/>
    <s v="-"/>
    <s v="Technical"/>
    <s v="Network Problem"/>
    <s v="CUST85848"/>
    <s v="Open"/>
    <d v="2022-10-12T00:00:00"/>
    <d v="1899-12-30T02:10:00"/>
    <s v="-"/>
    <s v="-"/>
    <s v="-"/>
    <s v="Oct"/>
    <s v="12-10-2022"/>
    <s v="10"/>
    <s v="2022"/>
    <s v="02"/>
    <s v="-"/>
    <s v=""/>
  </r>
  <r>
    <s v="TKT239866"/>
    <x v="17"/>
    <s v="-"/>
    <s v="Service"/>
    <s v="Slow Service"/>
    <s v="CUST47107"/>
    <s v="Open"/>
    <s v="13-03-2021"/>
    <d v="1899-12-30T18:53:11"/>
    <s v="-"/>
    <s v="-"/>
    <s v="-"/>
    <s v="13-03-2021"/>
    <s v="13-03-2021"/>
    <s v="03"/>
    <s v="2021"/>
    <s v="18"/>
    <s v="-"/>
    <s v=""/>
  </r>
  <r>
    <s v="TKT849934"/>
    <x v="21"/>
    <s v="-"/>
    <s v="Technical"/>
    <s v="Network Problem"/>
    <s v="CUST75352"/>
    <s v="In Progress"/>
    <d v="2022-02-04T00:00:00"/>
    <d v="1899-12-30T17:31:00"/>
    <s v="-"/>
    <s v="-"/>
    <s v="-"/>
    <s v="Feb"/>
    <s v="04-02-2022"/>
    <s v="02"/>
    <s v="2022"/>
    <s v="17"/>
    <s v="-"/>
    <s v=""/>
  </r>
  <r>
    <s v="TKT434036"/>
    <x v="0"/>
    <s v="-"/>
    <s v="Service"/>
    <s v="Service Outage"/>
    <s v="CUST38010"/>
    <s v="Open"/>
    <s v="15-01-2022"/>
    <d v="1899-12-30T09:01:37"/>
    <s v="-"/>
    <s v="-"/>
    <s v="-"/>
    <s v="15-01-2022"/>
    <s v="15-01-2022"/>
    <s v="01"/>
    <s v="2022"/>
    <s v="09"/>
    <s v="-"/>
    <s v=""/>
  </r>
  <r>
    <s v="TKT608494"/>
    <x v="12"/>
    <s v="-"/>
    <s v="Billing"/>
    <s v="Refund Request"/>
    <s v="CUST99435"/>
    <s v="Open"/>
    <s v="13-10-2023"/>
    <d v="1899-12-30T15:57:12"/>
    <s v="-"/>
    <s v="-"/>
    <s v="-"/>
    <s v="13-10-2023"/>
    <s v="13-10-2023"/>
    <s v="10"/>
    <s v="2023"/>
    <s v="15"/>
    <s v="-"/>
    <s v=""/>
  </r>
  <r>
    <s v="TKT327228"/>
    <x v="29"/>
    <s v="-"/>
    <s v="Service"/>
    <s v="Service Upgrade"/>
    <s v="CUST40437"/>
    <s v="Open"/>
    <d v="2020-05-01T00:00:00"/>
    <d v="1899-12-30T15:18:00"/>
    <s v="-"/>
    <s v="-"/>
    <s v="-"/>
    <s v="May"/>
    <s v="01-05-2020"/>
    <s v="05"/>
    <s v="2020"/>
    <s v="15"/>
    <s v="-"/>
    <s v=""/>
  </r>
  <r>
    <s v="TKT496753"/>
    <x v="26"/>
    <s v="-"/>
    <s v="Technical"/>
    <s v="Software Bug"/>
    <s v="CUST66745"/>
    <s v="Open"/>
    <s v="28-10-2020"/>
    <d v="1899-12-30T21:49:42"/>
    <s v="-"/>
    <s v="-"/>
    <s v="-"/>
    <s v="28-10-2020"/>
    <s v="28-10-2020"/>
    <s v="10"/>
    <s v="2020"/>
    <s v="21"/>
    <s v="-"/>
    <s v=""/>
  </r>
  <r>
    <s v="TKT372947"/>
    <x v="9"/>
    <d v="2024-07-11T12:05:00"/>
    <s v="Technical"/>
    <s v="Hardware Issue"/>
    <s v="CUST80981"/>
    <s v="Resolved"/>
    <d v="2024-09-10T00:00:00"/>
    <d v="1899-12-30T12:05:00"/>
    <d v="2024-07-11T00:00:00"/>
    <d v="1899-12-30T12:05:00"/>
    <s v="-"/>
    <s v="Sep"/>
    <s v="10-09-2024"/>
    <s v="09"/>
    <s v="2024"/>
    <s v="12"/>
    <s v="11-07-2024"/>
    <s v="07"/>
  </r>
  <r>
    <s v="TKT176856"/>
    <x v="21"/>
    <s v="-"/>
    <s v="Technical"/>
    <s v="Network Problem"/>
    <s v="CUST24243"/>
    <s v="In Progress"/>
    <d v="2023-08-11T00:00:00"/>
    <d v="1899-12-30T11:48:00"/>
    <s v="-"/>
    <s v="-"/>
    <s v="-"/>
    <s v="Aug"/>
    <s v="11-08-2023"/>
    <s v="08"/>
    <s v="2023"/>
    <s v="11"/>
    <s v="-"/>
    <s v=""/>
  </r>
  <r>
    <s v="TKT270300"/>
    <x v="21"/>
    <s v="22-02-2023 08:29:26"/>
    <s v="Technical"/>
    <s v="Network Problem"/>
    <s v="CUST83493"/>
    <s v="Resolved"/>
    <d v="2023-03-02T00:00:00"/>
    <d v="1899-12-30T08:29:00"/>
    <s v="22-02-2023"/>
    <d v="1899-12-30T08:29:26"/>
    <s v="-"/>
    <s v="Mar"/>
    <s v="02-03-2023"/>
    <s v="03"/>
    <s v="2023"/>
    <s v="08"/>
    <s v="22-02-2023"/>
    <s v="02"/>
  </r>
  <r>
    <s v="TKT658834"/>
    <x v="26"/>
    <s v="-"/>
    <s v="Technical"/>
    <s v="Software Bug"/>
    <s v="CUST66163"/>
    <s v="In Progress"/>
    <d v="2024-02-04T00:00:00"/>
    <d v="1899-12-30T05:20:00"/>
    <s v="-"/>
    <s v="-"/>
    <s v="-"/>
    <s v="Feb"/>
    <s v="04-02-2024"/>
    <s v="02"/>
    <s v="2024"/>
    <s v="05"/>
    <s v="-"/>
    <s v=""/>
  </r>
  <r>
    <s v="TKT639330"/>
    <x v="3"/>
    <d v="2024-10-10T18:58:00"/>
    <s v="Account"/>
    <s v="Account Suspension"/>
    <s v="CUST93534"/>
    <s v="Resolved"/>
    <s v="24-09-2024"/>
    <d v="1899-12-30T18:58:38"/>
    <d v="2024-10-10T00:00:00"/>
    <d v="1899-12-30T18:58:00"/>
    <s v="-"/>
    <s v="24-09-2024"/>
    <s v="24-09-2024"/>
    <s v="09"/>
    <s v="2024"/>
    <s v="18"/>
    <s v="10-10-2024"/>
    <s v="10"/>
  </r>
  <r>
    <s v="TKT205489"/>
    <x v="34"/>
    <s v="-"/>
    <s v="Technical"/>
    <s v="Hardware Issue"/>
    <s v="CUST16279"/>
    <s v="Open"/>
    <s v="31-07-2023"/>
    <d v="1899-12-30T06:46:25"/>
    <s v="-"/>
    <s v="-"/>
    <s v="-"/>
    <s v="31-07-2023"/>
    <s v="31-07-2023"/>
    <s v="07"/>
    <s v="2023"/>
    <s v="06"/>
    <s v="-"/>
    <s v=""/>
  </r>
  <r>
    <s v="TKT791656"/>
    <x v="15"/>
    <d v="2022-02-05T06:37:00"/>
    <s v="Account"/>
    <s v="Account Suspension"/>
    <s v="CUST95127"/>
    <s v="Resolved"/>
    <s v="26-04-2022"/>
    <d v="1899-12-30T06:37:24"/>
    <d v="2022-02-05T00:00:00"/>
    <d v="1899-12-30T06:37:00"/>
    <s v="-"/>
    <s v="26-04-2022"/>
    <s v="26-04-2022"/>
    <s v="04"/>
    <s v="2022"/>
    <s v="06"/>
    <s v="05-02-2022"/>
    <s v="02"/>
  </r>
  <r>
    <s v="TKT503955"/>
    <x v="16"/>
    <d v="2023-01-11T23:25:00"/>
    <s v="Account"/>
    <s v="Login Issue"/>
    <s v="CUST74189"/>
    <s v="Resolved"/>
    <s v="13-10-2023"/>
    <d v="1899-12-30T23:25:20"/>
    <d v="2023-01-11T00:00:00"/>
    <d v="1899-12-30T23:25:00"/>
    <s v="-"/>
    <s v="13-10-2023"/>
    <s v="13-10-2023"/>
    <s v="10"/>
    <s v="2023"/>
    <s v="23"/>
    <s v="11-01-2023"/>
    <s v="01"/>
  </r>
  <r>
    <s v="TKT628236"/>
    <x v="34"/>
    <s v="-"/>
    <s v="Technical"/>
    <s v="Hardware Issue"/>
    <s v="CUST23124"/>
    <s v="Open"/>
    <s v="15-04-2024"/>
    <d v="1899-12-30T18:20:21"/>
    <s v="-"/>
    <s v="-"/>
    <s v="-"/>
    <s v="15-04-2024"/>
    <s v="15-04-2024"/>
    <s v="04"/>
    <s v="2024"/>
    <s v="18"/>
    <s v="-"/>
    <s v=""/>
  </r>
  <r>
    <s v="TKT957637"/>
    <x v="4"/>
    <s v="-"/>
    <s v="Account"/>
    <s v="Password Reset"/>
    <s v="CUST92651"/>
    <s v="In Progress"/>
    <d v="2024-01-11T00:00:00"/>
    <d v="1899-12-30T07:02:00"/>
    <s v="-"/>
    <s v="-"/>
    <s v="-"/>
    <s v="Jan"/>
    <s v="11-01-2024"/>
    <s v="01"/>
    <s v="2024"/>
    <s v="07"/>
    <s v="-"/>
    <s v=""/>
  </r>
  <r>
    <s v="TKT220305"/>
    <x v="20"/>
    <s v="-"/>
    <s v="Billing"/>
    <s v="Payment Failure"/>
    <s v="CUST28153"/>
    <s v="Open"/>
    <s v="29-10-2024"/>
    <d v="1899-12-30T02:43:10"/>
    <s v="-"/>
    <s v="-"/>
    <s v="-"/>
    <s v="29-10-2024"/>
    <s v="29-10-2024"/>
    <s v="10"/>
    <s v="2024"/>
    <s v="02"/>
    <s v="-"/>
    <s v=""/>
  </r>
  <r>
    <s v="TKT381928"/>
    <x v="21"/>
    <s v="-"/>
    <s v="Technical"/>
    <s v="Network Problem"/>
    <s v="CUST87819"/>
    <s v="Open"/>
    <s v="26-10-2022"/>
    <d v="1899-12-30T05:05:10"/>
    <s v="-"/>
    <s v="-"/>
    <s v="-"/>
    <s v="26-10-2022"/>
    <s v="26-10-2022"/>
    <s v="10"/>
    <s v="2022"/>
    <s v="05"/>
    <s v="-"/>
    <s v=""/>
  </r>
  <r>
    <s v="TKT677686"/>
    <x v="10"/>
    <s v="25-05-2022 16:43:28"/>
    <s v="Account"/>
    <s v="Password Reset"/>
    <s v="CUST53689"/>
    <s v="Resolved"/>
    <d v="2022-12-05T00:00:00"/>
    <d v="1899-12-30T16:43:00"/>
    <s v="25-05-2022"/>
    <d v="1899-12-30T16:43:28"/>
    <s v="-"/>
    <s v="Dec"/>
    <s v="05-12-2022"/>
    <s v="12"/>
    <s v="2022"/>
    <s v="16"/>
    <s v="25-05-2022"/>
    <s v="05"/>
  </r>
  <r>
    <s v="TKT678515"/>
    <x v="31"/>
    <s v="-"/>
    <s v="Billing"/>
    <s v="Refund Request"/>
    <s v="CUST74365"/>
    <s v="Open"/>
    <d v="2023-03-02T00:00:00"/>
    <d v="1899-12-30T20:59:00"/>
    <s v="-"/>
    <s v="-"/>
    <s v="-"/>
    <s v="Mar"/>
    <s v="02-03-2023"/>
    <s v="03"/>
    <s v="2023"/>
    <s v="20"/>
    <s v="-"/>
    <s v=""/>
  </r>
  <r>
    <s v="TKT987420"/>
    <x v="34"/>
    <s v="16-04-2024 04:20:23"/>
    <s v="Technical"/>
    <s v="Hardware Issue"/>
    <s v="CUST48187"/>
    <s v="Resolved"/>
    <s v="31-03-2024"/>
    <d v="1899-12-30T04:20:23"/>
    <s v="16-04-2024"/>
    <d v="1899-12-30T04:20:23"/>
    <s v="-"/>
    <s v="31-03-2024"/>
    <s v="31-03-2024"/>
    <s v="03"/>
    <s v="2024"/>
    <s v="04"/>
    <s v="16-04-2024"/>
    <s v="04"/>
  </r>
  <r>
    <s v="TKT991764"/>
    <x v="4"/>
    <d v="2020-10-02T00:10:00"/>
    <s v="Account"/>
    <s v="Password Reset"/>
    <s v="CUST62081"/>
    <s v="Resolved"/>
    <s v="14-01-2020"/>
    <d v="1899-12-30T00:10:23"/>
    <d v="2020-10-02T00:00:00"/>
    <d v="1899-12-30T00:10:00"/>
    <s v="-"/>
    <s v="14-01-2020"/>
    <s v="14-01-2020"/>
    <s v="01"/>
    <s v="2020"/>
    <s v="00"/>
    <s v="02-10-2020"/>
    <s v="10"/>
  </r>
  <r>
    <s v="TKT756622"/>
    <x v="1"/>
    <d v="2024-08-07T10:26:00"/>
    <s v="Billing"/>
    <s v="Refund Request"/>
    <s v="CUST36598"/>
    <s v="Resolved"/>
    <s v="16-06-2024"/>
    <d v="1899-12-30T10:26:11"/>
    <d v="2024-08-07T00:00:00"/>
    <d v="1899-12-30T10:26:00"/>
    <s v="-"/>
    <s v="16-06-2024"/>
    <s v="16-06-2024"/>
    <s v="06"/>
    <s v="2024"/>
    <s v="10"/>
    <s v="07-08-2024"/>
    <s v="08"/>
  </r>
  <r>
    <s v="TKT644693"/>
    <x v="17"/>
    <s v="26-05-2021 16:07:51"/>
    <s v="Service"/>
    <s v="Slow Service"/>
    <s v="CUST34671"/>
    <s v="Resolved"/>
    <d v="2021-10-05T00:00:00"/>
    <d v="1899-12-30T16:07:00"/>
    <s v="26-05-2021"/>
    <d v="1899-12-30T16:07:51"/>
    <s v="-"/>
    <s v="Oct"/>
    <s v="05-10-2021"/>
    <s v="10"/>
    <s v="2021"/>
    <s v="16"/>
    <s v="26-05-2021"/>
    <s v="05"/>
  </r>
  <r>
    <s v="TKT990294"/>
    <x v="15"/>
    <s v="-"/>
    <s v="Account"/>
    <s v="Account Suspension"/>
    <s v="CUST43990"/>
    <s v="In Progress"/>
    <s v="27-05-2022"/>
    <d v="1899-12-30T17:38:41"/>
    <s v="-"/>
    <s v="-"/>
    <s v="-"/>
    <s v="27-05-2022"/>
    <s v="27-05-2022"/>
    <s v="05"/>
    <s v="2022"/>
    <s v="17"/>
    <s v="-"/>
    <s v=""/>
  </r>
  <r>
    <s v="TKT369311"/>
    <x v="9"/>
    <s v="28-08-2023 13:28:02"/>
    <s v="Technical"/>
    <s v="Hardware Issue"/>
    <s v="CUST25445"/>
    <s v="Resolved"/>
    <d v="2023-11-08T00:00:00"/>
    <d v="1899-12-30T13:28:00"/>
    <s v="28-08-2023"/>
    <d v="1899-12-30T13:28:02"/>
    <s v="-"/>
    <s v="Nov"/>
    <s v="08-11-2023"/>
    <s v="11"/>
    <s v="2023"/>
    <s v="13"/>
    <s v="28-08-2023"/>
    <s v="08"/>
  </r>
  <r>
    <s v="TKT714955"/>
    <x v="0"/>
    <s v="-"/>
    <s v="Service"/>
    <s v="Service Outage"/>
    <s v="CUST24046"/>
    <s v="In Progress"/>
    <d v="2020-12-05T00:00:00"/>
    <d v="1899-12-30T20:12:00"/>
    <s v="-"/>
    <s v="-"/>
    <s v="-"/>
    <s v="Dec"/>
    <s v="05-12-2020"/>
    <s v="12"/>
    <s v="2020"/>
    <s v="20"/>
    <s v="-"/>
    <s v=""/>
  </r>
  <r>
    <s v="TKT841475"/>
    <x v="17"/>
    <s v="-"/>
    <s v="Service"/>
    <s v="Slow Service"/>
    <s v="CUST49599"/>
    <s v="In Progress"/>
    <s v="26-06-2022"/>
    <d v="1899-12-30T15:02:59"/>
    <s v="-"/>
    <s v="-"/>
    <s v="-"/>
    <s v="26-06-2022"/>
    <s v="26-06-2022"/>
    <s v="06"/>
    <s v="2022"/>
    <s v="15"/>
    <s v="-"/>
    <s v=""/>
  </r>
  <r>
    <s v="TKT588618"/>
    <x v="10"/>
    <s v="-"/>
    <s v="Account"/>
    <s v="Password Reset"/>
    <s v="CUST73603"/>
    <s v="In Progress"/>
    <s v="24-12-2023"/>
    <d v="1899-12-30T03:07:07"/>
    <s v="-"/>
    <s v="-"/>
    <s v="-"/>
    <s v="24-12-2023"/>
    <s v="24-12-2023"/>
    <s v="12"/>
    <s v="2023"/>
    <s v="03"/>
    <s v="-"/>
    <s v=""/>
  </r>
  <r>
    <s v="TKT174214"/>
    <x v="6"/>
    <s v="24-05-2023 20:57:09"/>
    <s v="Service"/>
    <s v="Service Outage"/>
    <s v="CUST58721"/>
    <s v="Resolved"/>
    <d v="2023-10-05T00:00:00"/>
    <d v="1899-12-30T20:57:00"/>
    <s v="24-05-2023"/>
    <d v="1899-12-30T20:57:09"/>
    <s v="-"/>
    <s v="Oct"/>
    <s v="05-10-2023"/>
    <s v="10"/>
    <s v="2023"/>
    <s v="20"/>
    <s v="24-05-2023"/>
    <s v="05"/>
  </r>
  <r>
    <s v="TKT999286"/>
    <x v="22"/>
    <s v="-"/>
    <s v="Account"/>
    <s v="Login Issue"/>
    <s v="CUST52772"/>
    <s v="In Progress"/>
    <d v="2024-06-02T00:00:00"/>
    <d v="1899-12-30T03:48:00"/>
    <s v="-"/>
    <s v="-"/>
    <s v="-"/>
    <s v="Jun"/>
    <s v="02-06-2024"/>
    <s v="06"/>
    <s v="2024"/>
    <s v="03"/>
    <s v="-"/>
    <s v=""/>
  </r>
  <r>
    <s v="TKT898230"/>
    <x v="30"/>
    <s v="21-11-2021 23:41:36"/>
    <s v="Billing"/>
    <s v="Overcharge"/>
    <s v="CUST66082"/>
    <s v="Resolved"/>
    <s v="30-10-2021"/>
    <d v="1899-12-30T23:41:36"/>
    <s v="21-11-2021"/>
    <d v="1899-12-30T23:41:36"/>
    <s v="-"/>
    <s v="30-10-2021"/>
    <s v="30-10-2021"/>
    <s v="10"/>
    <s v="2021"/>
    <s v="23"/>
    <s v="21-11-2021"/>
    <s v="11"/>
  </r>
  <r>
    <s v="TKT725177"/>
    <x v="28"/>
    <d v="2022-05-09T12:54:00"/>
    <s v="Billing"/>
    <s v="Payment Failure"/>
    <s v="CUST28904"/>
    <s v="Resolved"/>
    <s v="13-08-2022"/>
    <d v="1899-12-30T12:54:07"/>
    <d v="2022-05-09T00:00:00"/>
    <d v="1899-12-30T12:54:00"/>
    <s v="-"/>
    <s v="13-08-2022"/>
    <s v="13-08-2022"/>
    <s v="08"/>
    <s v="2022"/>
    <s v="12"/>
    <s v="09-05-2022"/>
    <s v="05"/>
  </r>
  <r>
    <s v="TKT709420"/>
    <x v="33"/>
    <d v="2022-09-03T11:44:00"/>
    <s v="Technical"/>
    <s v="Network Problem"/>
    <s v="CUST59545"/>
    <s v="Resolved"/>
    <s v="26-02-2022"/>
    <d v="1899-12-30T11:44:39"/>
    <d v="2022-09-03T00:00:00"/>
    <d v="1899-12-30T11:44:00"/>
    <s v="-"/>
    <s v="26-02-2022"/>
    <s v="26-02-2022"/>
    <s v="02"/>
    <s v="2022"/>
    <s v="11"/>
    <s v="03-09-2022"/>
    <s v="09"/>
  </r>
  <r>
    <s v="TKT284119"/>
    <x v="9"/>
    <s v="-"/>
    <s v="Technical"/>
    <s v="Hardware Issue"/>
    <s v="CUST68503"/>
    <s v="In Progress"/>
    <d v="2020-08-06T00:00:00"/>
    <d v="1899-12-30T17:32:00"/>
    <s v="-"/>
    <s v="-"/>
    <s v="-"/>
    <s v="Aug"/>
    <s v="06-08-2020"/>
    <s v="08"/>
    <s v="2020"/>
    <s v="17"/>
    <s v="-"/>
    <s v=""/>
  </r>
  <r>
    <s v="TKT300094"/>
    <x v="13"/>
    <s v="-"/>
    <s v="Account"/>
    <s v="Account Suspension"/>
    <s v="CUST51347"/>
    <s v="Open"/>
    <s v="26-01-2021"/>
    <d v="1899-12-30T05:08:30"/>
    <s v="-"/>
    <s v="-"/>
    <s v="-"/>
    <s v="26-01-2021"/>
    <s v="26-01-2021"/>
    <s v="01"/>
    <s v="2021"/>
    <s v="05"/>
    <s v="-"/>
    <s v=""/>
  </r>
  <r>
    <s v="TKT401099"/>
    <x v="6"/>
    <s v="-"/>
    <s v="Service"/>
    <s v="Service Outage"/>
    <s v="CUST83905"/>
    <s v="In Progress"/>
    <d v="2020-02-11T00:00:00"/>
    <d v="1899-12-30T06:01:00"/>
    <s v="-"/>
    <s v="-"/>
    <s v="-"/>
    <s v="Feb"/>
    <s v="11-02-2020"/>
    <s v="02"/>
    <s v="2020"/>
    <s v="06"/>
    <s v="-"/>
    <s v=""/>
  </r>
  <r>
    <s v="TKT801871"/>
    <x v="7"/>
    <s v="28-11-2024 00:00:36"/>
    <s v="Technical"/>
    <s v="Software Bug"/>
    <s v="CUST84897"/>
    <s v="Resolved"/>
    <d v="2024-10-11T00:00:00"/>
    <d v="1899-12-30T00:00:00"/>
    <s v="28-11-2024"/>
    <d v="1899-12-30T00:00:36"/>
    <s v="-"/>
    <s v="Oct"/>
    <s v="11-10-2024"/>
    <s v="10"/>
    <s v="2024"/>
    <s v="00"/>
    <s v="28-11-2024"/>
    <s v="11"/>
  </r>
  <r>
    <s v="TKT970663"/>
    <x v="22"/>
    <d v="2021-02-08T14:06:00"/>
    <s v="Account"/>
    <s v="Login Issue"/>
    <s v="CUST92816"/>
    <s v="Resolved"/>
    <s v="31-07-2021"/>
    <d v="1899-12-30T14:06:47"/>
    <d v="2021-02-08T00:00:00"/>
    <d v="1899-12-30T14:06:00"/>
    <s v="-"/>
    <s v="31-07-2021"/>
    <s v="31-07-2021"/>
    <s v="07"/>
    <s v="2021"/>
    <s v="14"/>
    <s v="08-02-2021"/>
    <s v="02"/>
  </r>
  <r>
    <s v="TKT833700"/>
    <x v="25"/>
    <s v="-"/>
    <s v="Service"/>
    <s v="Slow Service"/>
    <s v="CUST48200"/>
    <s v="In Progress"/>
    <d v="2020-03-05T00:00:00"/>
    <d v="1899-12-30T06:04:00"/>
    <s v="-"/>
    <s v="-"/>
    <s v="-"/>
    <s v="Mar"/>
    <s v="05-03-2020"/>
    <s v="03"/>
    <s v="2020"/>
    <s v="06"/>
    <s v="-"/>
    <s v=""/>
  </r>
  <r>
    <s v="TKT636244"/>
    <x v="20"/>
    <s v="31-07-2024 07:40:12"/>
    <s v="Billing"/>
    <s v="Payment Failure"/>
    <s v="CUST70992"/>
    <s v="Resolved"/>
    <s v="17-07-2024"/>
    <d v="1899-12-30T07:40:12"/>
    <s v="31-07-2024"/>
    <d v="1899-12-30T07:40:12"/>
    <s v="-"/>
    <s v="17-07-2024"/>
    <s v="17-07-2024"/>
    <s v="07"/>
    <s v="2024"/>
    <s v="07"/>
    <s v="31-07-2024"/>
    <s v="07"/>
  </r>
  <r>
    <s v="TKT821561"/>
    <x v="13"/>
    <s v="-"/>
    <s v="Account"/>
    <s v="Account Suspension"/>
    <s v="CUST80374"/>
    <s v="Open"/>
    <s v="30-12-2021"/>
    <d v="1899-12-30T10:54:41"/>
    <s v="-"/>
    <s v="-"/>
    <s v="-"/>
    <s v="30-12-2021"/>
    <s v="30-12-2021"/>
    <s v="12"/>
    <s v="2021"/>
    <s v="10"/>
    <s v="-"/>
    <s v=""/>
  </r>
  <r>
    <s v="TKT597076"/>
    <x v="23"/>
    <s v="-"/>
    <s v="Service"/>
    <s v="Service Upgrade"/>
    <s v="CUST55882"/>
    <s v="Open"/>
    <s v="23-10-2021"/>
    <d v="1899-12-30T07:04:41"/>
    <s v="-"/>
    <s v="-"/>
    <s v="-"/>
    <s v="23-10-2021"/>
    <s v="23-10-2021"/>
    <s v="10"/>
    <s v="2021"/>
    <s v="07"/>
    <s v="-"/>
    <s v=""/>
  </r>
  <r>
    <s v="TKT610206"/>
    <x v="6"/>
    <s v="-"/>
    <s v="Service"/>
    <s v="Service Outage"/>
    <s v="CUST38114"/>
    <s v="Open"/>
    <s v="21-09-2023"/>
    <d v="1899-12-30T04:12:22"/>
    <s v="-"/>
    <s v="-"/>
    <s v="-"/>
    <s v="21-09-2023"/>
    <s v="21-09-2023"/>
    <s v="09"/>
    <s v="2023"/>
    <s v="04"/>
    <s v="-"/>
    <s v=""/>
  </r>
  <r>
    <s v="TKT270650"/>
    <x v="17"/>
    <s v="-"/>
    <s v="Service"/>
    <s v="Slow Service"/>
    <s v="CUST63730"/>
    <s v="Open"/>
    <s v="13-09-2022"/>
    <d v="1899-12-30T11:56:19"/>
    <s v="-"/>
    <s v="-"/>
    <s v="-"/>
    <s v="13-09-2022"/>
    <s v="13-09-2022"/>
    <s v="09"/>
    <s v="2022"/>
    <s v="11"/>
    <s v="-"/>
    <s v=""/>
  </r>
  <r>
    <s v="TKT439719"/>
    <x v="33"/>
    <s v="-"/>
    <s v="Technical"/>
    <s v="Network Problem"/>
    <s v="CUST20298"/>
    <s v="In Progress"/>
    <s v="15-07-2022"/>
    <d v="1899-12-30T16:59:15"/>
    <s v="-"/>
    <s v="-"/>
    <s v="-"/>
    <s v="15-07-2022"/>
    <s v="15-07-2022"/>
    <s v="07"/>
    <s v="2022"/>
    <s v="16"/>
    <s v="-"/>
    <s v=""/>
  </r>
  <r>
    <s v="TKT541530"/>
    <x v="1"/>
    <s v="-"/>
    <s v="Billing"/>
    <s v="Refund Request"/>
    <s v="CUST41793"/>
    <s v="In Progress"/>
    <s v="16-01-2024"/>
    <d v="1899-12-30T21:59:40"/>
    <s v="-"/>
    <s v="-"/>
    <s v="-"/>
    <s v="16-01-2024"/>
    <s v="16-01-2024"/>
    <s v="01"/>
    <s v="2024"/>
    <s v="21"/>
    <s v="-"/>
    <s v=""/>
  </r>
  <r>
    <s v="TKT523096"/>
    <x v="11"/>
    <s v="-"/>
    <s v="Billing"/>
    <s v="Overcharge"/>
    <s v="CUST90287"/>
    <s v="Open"/>
    <d v="2022-10-01T00:00:00"/>
    <d v="1899-12-30T14:13:00"/>
    <s v="-"/>
    <s v="-"/>
    <s v="-"/>
    <s v="Oct"/>
    <s v="01-10-2022"/>
    <s v="10"/>
    <s v="2022"/>
    <s v="14"/>
    <s v="-"/>
    <s v=""/>
  </r>
  <r>
    <s v="TKT500141"/>
    <x v="11"/>
    <d v="2021-05-09T16:09:00"/>
    <s v="Billing"/>
    <s v="Overcharge"/>
    <s v="CUST93746"/>
    <s v="Resolved"/>
    <s v="25-08-2021"/>
    <d v="1899-12-30T16:09:32"/>
    <d v="2021-05-09T00:00:00"/>
    <d v="1899-12-30T16:09:00"/>
    <s v="-"/>
    <s v="25-08-2021"/>
    <s v="25-08-2021"/>
    <s v="08"/>
    <s v="2021"/>
    <s v="16"/>
    <s v="09-05-2021"/>
    <s v="05"/>
  </r>
  <r>
    <s v="TKT233358"/>
    <x v="29"/>
    <d v="2024-03-12T19:23:00"/>
    <s v="Service"/>
    <s v="Service Upgrade"/>
    <s v="CUST27623"/>
    <s v="Resolved"/>
    <d v="2024-08-11T00:00:00"/>
    <d v="1899-12-30T19:23:00"/>
    <d v="2024-03-12T00:00:00"/>
    <d v="1899-12-30T19:23:00"/>
    <s v="-"/>
    <s v="Aug"/>
    <s v="11-08-2024"/>
    <s v="08"/>
    <s v="2024"/>
    <s v="19"/>
    <s v="12-03-2024"/>
    <s v="03"/>
  </r>
  <r>
    <s v="TKT567220"/>
    <x v="24"/>
    <s v="-"/>
    <s v="Service"/>
    <s v="Service Outage"/>
    <s v="CUST85408"/>
    <s v="In Progress"/>
    <d v="2021-01-01T00:00:00"/>
    <d v="1899-12-30T06:41:00"/>
    <s v="-"/>
    <s v="-"/>
    <s v="-"/>
    <s v="Jan"/>
    <s v="01-01-2021"/>
    <s v="01"/>
    <s v="2021"/>
    <s v="06"/>
    <s v="-"/>
    <s v=""/>
  </r>
  <r>
    <s v="TKT450151"/>
    <x v="20"/>
    <s v="-"/>
    <s v="Billing"/>
    <s v="Payment Failure"/>
    <s v="CUST62703"/>
    <s v="In Progress"/>
    <d v="2024-04-01T00:00:00"/>
    <d v="1899-12-30T06:49:00"/>
    <s v="-"/>
    <s v="-"/>
    <s v="-"/>
    <s v="Apr"/>
    <s v="01-04-2024"/>
    <s v="04"/>
    <s v="2024"/>
    <s v="06"/>
    <s v="-"/>
    <s v=""/>
  </r>
  <r>
    <s v="TKT450378"/>
    <x v="21"/>
    <s v="-"/>
    <s v="Technical"/>
    <s v="Network Problem"/>
    <s v="CUST26873"/>
    <s v="In Progress"/>
    <s v="22-01-2023"/>
    <d v="1899-12-30T02:55:51"/>
    <s v="-"/>
    <s v="-"/>
    <s v="-"/>
    <s v="22-01-2023"/>
    <s v="22-01-2023"/>
    <s v="01"/>
    <s v="2023"/>
    <s v="02"/>
    <s v="-"/>
    <s v=""/>
  </r>
  <r>
    <s v="TKT621640"/>
    <x v="25"/>
    <s v="-"/>
    <s v="Service"/>
    <s v="Slow Service"/>
    <s v="CUST72878"/>
    <s v="Open"/>
    <d v="2021-07-05T00:00:00"/>
    <d v="1899-12-30T20:14:00"/>
    <s v="-"/>
    <s v="-"/>
    <s v="-"/>
    <s v="Jul"/>
    <s v="05-07-2021"/>
    <s v="07"/>
    <s v="2021"/>
    <s v="20"/>
    <s v="-"/>
    <s v=""/>
  </r>
  <r>
    <s v="TKT414711"/>
    <x v="12"/>
    <s v="-"/>
    <s v="Billing"/>
    <s v="Refund Request"/>
    <s v="CUST71214"/>
    <s v="Open"/>
    <s v="16-07-2020"/>
    <d v="1899-12-30T01:10:29"/>
    <s v="-"/>
    <s v="-"/>
    <s v="-"/>
    <s v="16-07-2020"/>
    <s v="16-07-2020"/>
    <s v="07"/>
    <s v="2020"/>
    <s v="01"/>
    <s v="-"/>
    <s v=""/>
  </r>
  <r>
    <s v="TKT502482"/>
    <x v="13"/>
    <s v="-"/>
    <s v="Account"/>
    <s v="Account Suspension"/>
    <s v="CUST68578"/>
    <s v="Open"/>
    <s v="21-07-2023"/>
    <d v="1899-12-30T04:46:10"/>
    <s v="-"/>
    <s v="-"/>
    <s v="-"/>
    <s v="21-07-2023"/>
    <s v="21-07-2023"/>
    <s v="07"/>
    <s v="2023"/>
    <s v="04"/>
    <s v="-"/>
    <s v=""/>
  </r>
  <r>
    <s v="TKT310255"/>
    <x v="6"/>
    <s v="-"/>
    <s v="Service"/>
    <s v="Service Outage"/>
    <s v="CUST78388"/>
    <s v="Open"/>
    <s v="13-05-2024"/>
    <d v="1899-12-30T09:50:32"/>
    <s v="-"/>
    <s v="-"/>
    <s v="-"/>
    <s v="13-05-2024"/>
    <s v="13-05-2024"/>
    <s v="05"/>
    <s v="2024"/>
    <s v="09"/>
    <s v="-"/>
    <s v=""/>
  </r>
  <r>
    <s v="TKT261124"/>
    <x v="7"/>
    <s v="-"/>
    <s v="Technical"/>
    <s v="Software Bug"/>
    <s v="CUST85374"/>
    <s v="Open"/>
    <s v="26-05-2020"/>
    <d v="1899-12-30T19:14:05"/>
    <s v="-"/>
    <s v="-"/>
    <s v="-"/>
    <s v="26-05-2020"/>
    <s v="26-05-2020"/>
    <s v="05"/>
    <s v="2020"/>
    <s v="19"/>
    <s v="-"/>
    <s v=""/>
  </r>
  <r>
    <s v="TKT772704"/>
    <x v="7"/>
    <s v="-"/>
    <s v="Technical"/>
    <s v="Software Bug"/>
    <s v="CUST34991"/>
    <s v="In Progress"/>
    <s v="20-03-2024"/>
    <d v="1899-12-30T12:29:54"/>
    <s v="-"/>
    <s v="-"/>
    <s v="-"/>
    <s v="20-03-2024"/>
    <s v="20-03-2024"/>
    <s v="03"/>
    <s v="2024"/>
    <s v="12"/>
    <s v="-"/>
    <s v=""/>
  </r>
  <r>
    <s v="TKT428606"/>
    <x v="22"/>
    <s v="-"/>
    <s v="Account"/>
    <s v="Login Issue"/>
    <s v="CUST25979"/>
    <s v="Open"/>
    <s v="28-07-2022"/>
    <d v="1899-12-30T17:03:31"/>
    <s v="-"/>
    <s v="-"/>
    <s v="-"/>
    <s v="28-07-2022"/>
    <s v="28-07-2022"/>
    <s v="07"/>
    <s v="2022"/>
    <s v="17"/>
    <s v="-"/>
    <s v=""/>
  </r>
  <r>
    <s v="TKT751387"/>
    <x v="8"/>
    <s v="-"/>
    <s v="Technical"/>
    <s v="Network Problem"/>
    <s v="CUST97157"/>
    <s v="Open"/>
    <s v="16-11-2020"/>
    <d v="1899-12-30T07:58:19"/>
    <s v="-"/>
    <s v="-"/>
    <s v="-"/>
    <s v="16-11-2020"/>
    <s v="16-11-2020"/>
    <s v="11"/>
    <s v="2020"/>
    <s v="07"/>
    <s v="-"/>
    <s v=""/>
  </r>
  <r>
    <s v="TKT395750"/>
    <x v="28"/>
    <d v="2022-07-10T07:22:00"/>
    <s v="Billing"/>
    <s v="Payment Failure"/>
    <s v="CUST10958"/>
    <s v="Resolved"/>
    <d v="2022-11-09T00:00:00"/>
    <d v="1899-12-30T07:22:00"/>
    <d v="2022-07-10T00:00:00"/>
    <d v="1899-12-30T07:22:00"/>
    <s v="-"/>
    <s v="Nov"/>
    <s v="09-11-2022"/>
    <s v="11"/>
    <s v="2022"/>
    <s v="07"/>
    <s v="10-07-2022"/>
    <s v="07"/>
  </r>
  <r>
    <s v="TKT827449"/>
    <x v="5"/>
    <s v="-"/>
    <s v="Technical"/>
    <s v="Hardware Issue"/>
    <s v="CUST16519"/>
    <s v="Open"/>
    <s v="22-07-2024"/>
    <d v="1899-12-30T01:37:46"/>
    <s v="-"/>
    <s v="-"/>
    <s v="-"/>
    <s v="22-07-2024"/>
    <s v="22-07-2024"/>
    <s v="07"/>
    <s v="2024"/>
    <s v="01"/>
    <s v="-"/>
    <s v=""/>
  </r>
  <r>
    <s v="TKT256533"/>
    <x v="14"/>
    <d v="2023-06-02T05:41:00"/>
    <s v="Service"/>
    <s v="Slow Service"/>
    <s v="CUST40182"/>
    <s v="Resolved"/>
    <d v="2023-04-02T00:00:00"/>
    <d v="1899-12-30T05:41:00"/>
    <d v="2023-06-02T00:00:00"/>
    <d v="1899-12-30T05:41:00"/>
    <s v="-"/>
    <s v="Apr"/>
    <s v="02-04-2023"/>
    <s v="04"/>
    <s v="2023"/>
    <s v="05"/>
    <s v="02-06-2023"/>
    <s v="06"/>
  </r>
  <r>
    <s v="TKT909615"/>
    <x v="16"/>
    <s v="26-09-2022 06:12:43"/>
    <s v="Account"/>
    <s v="Login Issue"/>
    <s v="CUST66589"/>
    <s v="Resolved"/>
    <d v="2022-01-09T00:00:00"/>
    <d v="1899-12-30T06:12:00"/>
    <s v="26-09-2022"/>
    <d v="1899-12-30T06:12:43"/>
    <s v="-"/>
    <s v="Jan"/>
    <s v="09-01-2022"/>
    <s v="01"/>
    <s v="2022"/>
    <s v="06"/>
    <s v="26-09-2022"/>
    <s v="09"/>
  </r>
  <r>
    <s v="TKT438177"/>
    <x v="9"/>
    <s v="-"/>
    <s v="Technical"/>
    <s v="Hardware Issue"/>
    <s v="CUST67466"/>
    <s v="In Progress"/>
    <s v="31-08-2023"/>
    <d v="1899-12-30T14:16:31"/>
    <s v="-"/>
    <s v="-"/>
    <s v="-"/>
    <s v="31-08-2023"/>
    <s v="31-08-2023"/>
    <s v="08"/>
    <s v="2023"/>
    <s v="14"/>
    <s v="-"/>
    <s v=""/>
  </r>
  <r>
    <s v="TKT335743"/>
    <x v="1"/>
    <s v="-"/>
    <s v="Billing"/>
    <s v="Refund Request"/>
    <s v="CUST21882"/>
    <s v="In Progress"/>
    <s v="18-04-2021"/>
    <d v="1899-12-30T08:59:48"/>
    <s v="-"/>
    <s v="-"/>
    <s v="-"/>
    <s v="18-04-2021"/>
    <s v="18-04-2021"/>
    <s v="04"/>
    <s v="2021"/>
    <s v="08"/>
    <s v="-"/>
    <s v=""/>
  </r>
  <r>
    <s v="TKT830093"/>
    <x v="13"/>
    <s v="-"/>
    <s v="Account"/>
    <s v="Account Suspension"/>
    <s v="CUST50200"/>
    <s v="In Progress"/>
    <d v="2023-05-07T00:00:00"/>
    <d v="1899-12-30T15:32:00"/>
    <s v="-"/>
    <s v="-"/>
    <s v="-"/>
    <s v="May"/>
    <s v="07-05-2023"/>
    <s v="05"/>
    <s v="2023"/>
    <s v="15"/>
    <s v="-"/>
    <s v=""/>
  </r>
  <r>
    <s v="TKT466240"/>
    <x v="4"/>
    <s v="-"/>
    <s v="Account"/>
    <s v="Password Reset"/>
    <s v="CUST77231"/>
    <s v="In Progress"/>
    <s v="26-02-2024"/>
    <d v="1899-12-30T06:46:18"/>
    <s v="-"/>
    <s v="-"/>
    <s v="-"/>
    <s v="26-02-2024"/>
    <s v="26-02-2024"/>
    <s v="02"/>
    <s v="2024"/>
    <s v="06"/>
    <s v="-"/>
    <s v=""/>
  </r>
  <r>
    <s v="TKT516072"/>
    <x v="32"/>
    <s v="-"/>
    <s v="Technical"/>
    <s v="Software Bug"/>
    <s v="CUST58975"/>
    <s v="Open"/>
    <d v="2022-02-09T00:00:00"/>
    <d v="1899-12-30T04:54:00"/>
    <s v="-"/>
    <s v="-"/>
    <s v="-"/>
    <s v="Feb"/>
    <s v="09-02-2022"/>
    <s v="02"/>
    <s v="2022"/>
    <s v="04"/>
    <s v="-"/>
    <s v=""/>
  </r>
  <r>
    <s v="TKT471803"/>
    <x v="32"/>
    <s v="-"/>
    <s v="Technical"/>
    <s v="Software Bug"/>
    <s v="CUST70873"/>
    <s v="In Progress"/>
    <d v="2023-02-02T00:00:00"/>
    <d v="1899-12-30T11:29:00"/>
    <s v="-"/>
    <s v="-"/>
    <s v="-"/>
    <s v="Feb"/>
    <s v="02-02-2023"/>
    <s v="02"/>
    <s v="2023"/>
    <s v="11"/>
    <s v="-"/>
    <s v=""/>
  </r>
  <r>
    <s v="TKT663416"/>
    <x v="5"/>
    <d v="2020-01-06T10:08:00"/>
    <s v="Technical"/>
    <s v="Hardware Issue"/>
    <s v="CUST20122"/>
    <s v="Resolved"/>
    <s v="17-05-2020"/>
    <d v="1899-12-30T10:08:10"/>
    <d v="2020-01-06T00:00:00"/>
    <d v="1899-12-30T10:08:00"/>
    <s v="-"/>
    <s v="17-05-2020"/>
    <s v="17-05-2020"/>
    <s v="05"/>
    <s v="2020"/>
    <s v="10"/>
    <s v="06-01-2020"/>
    <s v="01"/>
  </r>
  <r>
    <s v="TKT557051"/>
    <x v="3"/>
    <d v="2021-07-01T10:35:00"/>
    <s v="Account"/>
    <s v="Account Suspension"/>
    <s v="CUST84556"/>
    <s v="Resolved"/>
    <d v="2020-09-12T00:00:00"/>
    <d v="1899-12-30T10:35:00"/>
    <d v="2021-07-01T00:00:00"/>
    <d v="1899-12-30T10:35:00"/>
    <s v="-"/>
    <s v="Sep"/>
    <s v="12-09-2020"/>
    <s v="09"/>
    <s v="2020"/>
    <s v="10"/>
    <s v="01-07-2021"/>
    <s v="07"/>
  </r>
  <r>
    <s v="TKT121540"/>
    <x v="22"/>
    <s v="25-08-2021 06:03:53"/>
    <s v="Account"/>
    <s v="Login Issue"/>
    <s v="CUST45866"/>
    <s v="Resolved"/>
    <d v="2021-09-08T00:00:00"/>
    <d v="1899-12-30T06:03:00"/>
    <s v="25-08-2021"/>
    <d v="1899-12-30T06:03:53"/>
    <s v="-"/>
    <s v="Sep"/>
    <s v="08-09-2021"/>
    <s v="09"/>
    <s v="2021"/>
    <s v="06"/>
    <s v="25-08-2021"/>
    <s v="08"/>
  </r>
  <r>
    <s v="TKT370445"/>
    <x v="18"/>
    <d v="2022-07-08T10:55:00"/>
    <s v="Account"/>
    <s v="Password Reset"/>
    <s v="CUST47825"/>
    <s v="Resolved"/>
    <s v="30-07-2022"/>
    <d v="1899-12-30T10:55:07"/>
    <d v="2022-07-08T00:00:00"/>
    <d v="1899-12-30T10:55:00"/>
    <s v="-"/>
    <s v="30-07-2022"/>
    <s v="30-07-2022"/>
    <s v="07"/>
    <s v="2022"/>
    <s v="10"/>
    <s v="08-07-2022"/>
    <s v="07"/>
  </r>
  <r>
    <s v="TKT966560"/>
    <x v="30"/>
    <s v="17-06-2022 09:45:25"/>
    <s v="Billing"/>
    <s v="Overcharge"/>
    <s v="CUST41406"/>
    <s v="Resolved"/>
    <s v="15-06-2022"/>
    <d v="1899-12-30T09:45:25"/>
    <s v="17-06-2022"/>
    <d v="1899-12-30T09:45:25"/>
    <s v="-"/>
    <s v="15-06-2022"/>
    <s v="15-06-2022"/>
    <s v="06"/>
    <s v="2022"/>
    <s v="09"/>
    <s v="17-06-2022"/>
    <s v="06"/>
  </r>
  <r>
    <s v="TKT212381"/>
    <x v="32"/>
    <s v="-"/>
    <s v="Technical"/>
    <s v="Software Bug"/>
    <s v="CUST32619"/>
    <s v="Open"/>
    <s v="24-07-2023"/>
    <d v="1899-12-30T01:55:52"/>
    <s v="-"/>
    <s v="-"/>
    <s v="-"/>
    <s v="24-07-2023"/>
    <s v="24-07-2023"/>
    <s v="07"/>
    <s v="2023"/>
    <s v="01"/>
    <s v="-"/>
    <s v=""/>
  </r>
  <r>
    <s v="TKT839319"/>
    <x v="26"/>
    <s v="-"/>
    <s v="Technical"/>
    <s v="Software Bug"/>
    <s v="CUST31371"/>
    <s v="Open"/>
    <d v="2022-02-05T00:00:00"/>
    <d v="1899-12-30T01:18:00"/>
    <s v="-"/>
    <s v="-"/>
    <s v="-"/>
    <s v="Feb"/>
    <s v="05-02-2022"/>
    <s v="02"/>
    <s v="2022"/>
    <s v="01"/>
    <s v="-"/>
    <s v=""/>
  </r>
  <r>
    <s v="TKT743594"/>
    <x v="24"/>
    <s v="-"/>
    <s v="Service"/>
    <s v="Service Outage"/>
    <s v="CUST28377"/>
    <s v="Open"/>
    <s v="30-08-2023"/>
    <d v="1899-12-30T11:55:19"/>
    <s v="-"/>
    <s v="-"/>
    <s v="-"/>
    <s v="30-08-2023"/>
    <s v="30-08-2023"/>
    <s v="08"/>
    <s v="2023"/>
    <s v="11"/>
    <s v="-"/>
    <s v=""/>
  </r>
  <r>
    <s v="TKT609270"/>
    <x v="34"/>
    <s v="-"/>
    <s v="Technical"/>
    <s v="Hardware Issue"/>
    <s v="CUST61917"/>
    <s v="In Progress"/>
    <s v="14-06-2023"/>
    <d v="1899-12-30T08:59:23"/>
    <s v="-"/>
    <s v="-"/>
    <s v="-"/>
    <s v="14-06-2023"/>
    <s v="14-06-2023"/>
    <s v="06"/>
    <s v="2023"/>
    <s v="08"/>
    <s v="-"/>
    <s v=""/>
  </r>
  <r>
    <s v="TKT975586"/>
    <x v="0"/>
    <s v="-"/>
    <s v="Service"/>
    <s v="Service Outage"/>
    <s v="CUST22984"/>
    <s v="Open"/>
    <s v="29-06-2023"/>
    <d v="1899-12-30T19:06:03"/>
    <s v="-"/>
    <s v="-"/>
    <s v="-"/>
    <s v="29-06-2023"/>
    <s v="29-06-2023"/>
    <s v="06"/>
    <s v="2023"/>
    <s v="19"/>
    <s v="-"/>
    <s v=""/>
  </r>
  <r>
    <s v="TKT442097"/>
    <x v="13"/>
    <s v="-"/>
    <s v="Account"/>
    <s v="Account Suspension"/>
    <s v="CUST22582"/>
    <s v="In Progress"/>
    <s v="17-03-2023"/>
    <d v="1899-12-30T00:12:12"/>
    <s v="-"/>
    <s v="-"/>
    <s v="-"/>
    <s v="17-03-2023"/>
    <s v="17-03-2023"/>
    <s v="03"/>
    <s v="2023"/>
    <s v="00"/>
    <s v="-"/>
    <s v=""/>
  </r>
  <r>
    <s v="TKT731545"/>
    <x v="13"/>
    <s v="-"/>
    <s v="Account"/>
    <s v="Account Suspension"/>
    <s v="CUST54151"/>
    <s v="Open"/>
    <d v="2022-04-10T00:00:00"/>
    <d v="1899-12-30T15:11:00"/>
    <s v="-"/>
    <s v="-"/>
    <s v="-"/>
    <s v="Apr"/>
    <s v="10-04-2022"/>
    <s v="04"/>
    <s v="2022"/>
    <s v="15"/>
    <s v="-"/>
    <s v=""/>
  </r>
  <r>
    <s v="TKT812084"/>
    <x v="16"/>
    <s v="-"/>
    <s v="Account"/>
    <s v="Login Issue"/>
    <s v="CUST34889"/>
    <s v="In Progress"/>
    <d v="2023-07-12T00:00:00"/>
    <d v="1899-12-30T15:39:00"/>
    <s v="-"/>
    <s v="-"/>
    <s v="-"/>
    <s v="Jul"/>
    <s v="12-07-2023"/>
    <s v="07"/>
    <s v="2023"/>
    <s v="15"/>
    <s v="-"/>
    <s v=""/>
  </r>
  <r>
    <s v="TKT966341"/>
    <x v="21"/>
    <s v="-"/>
    <s v="Technical"/>
    <s v="Network Problem"/>
    <s v="CUST64078"/>
    <s v="Open"/>
    <s v="31-12-2023"/>
    <d v="1899-12-30T10:19:06"/>
    <s v="-"/>
    <s v="-"/>
    <s v="-"/>
    <s v="31-12-2023"/>
    <s v="31-12-2023"/>
    <s v="12"/>
    <s v="2023"/>
    <s v="10"/>
    <s v="-"/>
    <s v=""/>
  </r>
  <r>
    <s v="TKT988645"/>
    <x v="12"/>
    <s v="13-07-2020 23:24:59"/>
    <s v="Billing"/>
    <s v="Refund Request"/>
    <s v="CUST10994"/>
    <s v="Resolved"/>
    <d v="2020-07-07T00:00:00"/>
    <d v="1899-12-30T23:24:00"/>
    <s v="13-07-2020"/>
    <d v="1899-12-30T23:24:59"/>
    <s v="-"/>
    <s v="Jul"/>
    <s v="07-07-2020"/>
    <s v="07"/>
    <s v="2020"/>
    <s v="23"/>
    <s v="13-07-2020"/>
    <s v="07"/>
  </r>
  <r>
    <s v="TKT366892"/>
    <x v="23"/>
    <s v="17-11-2023 07:22:38"/>
    <s v="Service"/>
    <s v="Service Upgrade"/>
    <s v="CUST66884"/>
    <s v="Resolved"/>
    <s v="25-10-2023"/>
    <d v="1899-12-30T07:22:38"/>
    <s v="17-11-2023"/>
    <d v="1899-12-30T07:22:38"/>
    <s v="-"/>
    <s v="25-10-2023"/>
    <s v="25-10-2023"/>
    <s v="10"/>
    <s v="2023"/>
    <s v="07"/>
    <s v="17-11-2023"/>
    <s v="11"/>
  </r>
  <r>
    <s v="TKT665229"/>
    <x v="18"/>
    <s v="-"/>
    <s v="Account"/>
    <s v="Password Reset"/>
    <s v="CUST74463"/>
    <s v="Open"/>
    <d v="2022-02-09T00:00:00"/>
    <d v="1899-12-30T19:13:00"/>
    <s v="-"/>
    <s v="-"/>
    <s v="-"/>
    <s v="Feb"/>
    <s v="09-02-2022"/>
    <s v="02"/>
    <s v="2022"/>
    <s v="19"/>
    <s v="-"/>
    <s v=""/>
  </r>
  <r>
    <s v="TKT588603"/>
    <x v="4"/>
    <d v="2023-08-11T10:57:00"/>
    <s v="Account"/>
    <s v="Password Reset"/>
    <s v="CUST58402"/>
    <s v="Resolved"/>
    <s v="17-10-2023"/>
    <d v="1899-12-30T10:57:14"/>
    <d v="2023-08-11T00:00:00"/>
    <d v="1899-12-30T10:57:00"/>
    <s v="-"/>
    <s v="17-10-2023"/>
    <s v="17-10-2023"/>
    <s v="10"/>
    <s v="2023"/>
    <s v="10"/>
    <s v="11-08-2023"/>
    <s v="08"/>
  </r>
  <r>
    <s v="TKT615856"/>
    <x v="25"/>
    <s v="-"/>
    <s v="Service"/>
    <s v="Slow Service"/>
    <s v="CUST65646"/>
    <s v="Open"/>
    <d v="2024-05-06T00:00:00"/>
    <d v="1899-12-30T10:44:00"/>
    <s v="-"/>
    <s v="-"/>
    <s v="-"/>
    <s v="May"/>
    <s v="06-05-2024"/>
    <s v="05"/>
    <s v="2024"/>
    <s v="10"/>
    <s v="-"/>
    <s v=""/>
  </r>
  <r>
    <s v="TKT851419"/>
    <x v="14"/>
    <s v="-"/>
    <s v="Service"/>
    <s v="Slow Service"/>
    <s v="CUST53039"/>
    <s v="In Progress"/>
    <d v="2020-05-11T00:00:00"/>
    <d v="1899-12-30T23:38:00"/>
    <s v="-"/>
    <s v="-"/>
    <s v="-"/>
    <s v="May"/>
    <s v="11-05-2020"/>
    <s v="05"/>
    <s v="2020"/>
    <s v="23"/>
    <s v="-"/>
    <s v=""/>
  </r>
  <r>
    <s v="TKT220918"/>
    <x v="25"/>
    <s v="-"/>
    <s v="Service"/>
    <s v="Slow Service"/>
    <s v="CUST89570"/>
    <s v="In Progress"/>
    <s v="17-01-2024"/>
    <d v="1899-12-30T03:39:32"/>
    <s v="-"/>
    <s v="-"/>
    <s v="-"/>
    <s v="17-01-2024"/>
    <s v="17-01-2024"/>
    <s v="01"/>
    <s v="2024"/>
    <s v="03"/>
    <s v="-"/>
    <s v=""/>
  </r>
  <r>
    <s v="TKT479978"/>
    <x v="2"/>
    <s v="-"/>
    <s v="Billing"/>
    <s v="Overcharge"/>
    <s v="CUST44019"/>
    <s v="In Progress"/>
    <d v="2021-12-07T00:00:00"/>
    <d v="1899-12-30T18:48:00"/>
    <s v="-"/>
    <s v="-"/>
    <s v="-"/>
    <s v="Dec"/>
    <s v="07-12-2021"/>
    <s v="12"/>
    <s v="2021"/>
    <s v="18"/>
    <s v="-"/>
    <s v=""/>
  </r>
  <r>
    <s v="TKT923181"/>
    <x v="10"/>
    <s v="-"/>
    <s v="Account"/>
    <s v="Password Reset"/>
    <s v="CUST93104"/>
    <s v="Open"/>
    <s v="26-03-2020"/>
    <d v="1899-12-30T10:56:21"/>
    <s v="-"/>
    <s v="-"/>
    <s v="-"/>
    <s v="26-03-2020"/>
    <s v="26-03-2020"/>
    <s v="03"/>
    <s v="2020"/>
    <s v="10"/>
    <s v="-"/>
    <s v=""/>
  </r>
  <r>
    <s v="TKT966283"/>
    <x v="1"/>
    <s v="-"/>
    <s v="Billing"/>
    <s v="Refund Request"/>
    <s v="CUST22504"/>
    <s v="Open"/>
    <s v="19-02-2021"/>
    <d v="1899-12-30T17:20:22"/>
    <s v="-"/>
    <s v="-"/>
    <s v="-"/>
    <s v="19-02-2021"/>
    <s v="19-02-2021"/>
    <s v="02"/>
    <s v="2021"/>
    <s v="17"/>
    <s v="-"/>
    <s v=""/>
  </r>
  <r>
    <s v="TKT681243"/>
    <x v="27"/>
    <s v="-"/>
    <s v="Account"/>
    <s v="Login Issue"/>
    <s v="CUST44818"/>
    <s v="In Progress"/>
    <s v="15-10-2021"/>
    <d v="1899-12-30T21:53:31"/>
    <s v="-"/>
    <s v="-"/>
    <s v="-"/>
    <s v="15-10-2021"/>
    <s v="15-10-2021"/>
    <s v="10"/>
    <s v="2021"/>
    <s v="21"/>
    <s v="-"/>
    <s v=""/>
  </r>
  <r>
    <s v="TKT422940"/>
    <x v="25"/>
    <s v="-"/>
    <s v="Service"/>
    <s v="Slow Service"/>
    <s v="CUST89081"/>
    <s v="In Progress"/>
    <s v="28-01-2024"/>
    <d v="1899-12-30T06:14:13"/>
    <s v="-"/>
    <s v="-"/>
    <s v="-"/>
    <s v="28-01-2024"/>
    <s v="28-01-2024"/>
    <s v="01"/>
    <s v="2024"/>
    <s v="06"/>
    <s v="-"/>
    <s v=""/>
  </r>
  <r>
    <s v="TKT141720"/>
    <x v="30"/>
    <s v="-"/>
    <s v="Billing"/>
    <s v="Overcharge"/>
    <s v="CUST75959"/>
    <s v="In Progress"/>
    <s v="31-10-2024"/>
    <d v="1899-12-30T22:56:50"/>
    <s v="-"/>
    <s v="-"/>
    <s v="-"/>
    <s v="31-10-2024"/>
    <s v="31-10-2024"/>
    <s v="10"/>
    <s v="2024"/>
    <s v="22"/>
    <s v="-"/>
    <s v=""/>
  </r>
  <r>
    <s v="TKT503907"/>
    <x v="28"/>
    <s v="-"/>
    <s v="Billing"/>
    <s v="Payment Failure"/>
    <s v="CUST19876"/>
    <s v="In Progress"/>
    <s v="27-01-2023"/>
    <d v="1899-12-30T09:28:14"/>
    <s v="-"/>
    <s v="-"/>
    <s v="-"/>
    <s v="27-01-2023"/>
    <s v="27-01-2023"/>
    <s v="01"/>
    <s v="2023"/>
    <s v="09"/>
    <s v="-"/>
    <s v=""/>
  </r>
  <r>
    <s v="TKT424654"/>
    <x v="19"/>
    <s v="-"/>
    <s v="Billing"/>
    <s v="Payment Failure"/>
    <s v="CUST43095"/>
    <s v="Open"/>
    <s v="13-09-2020"/>
    <d v="1899-12-30T18:07:23"/>
    <s v="-"/>
    <s v="-"/>
    <s v="-"/>
    <s v="13-09-2020"/>
    <s v="13-09-2020"/>
    <s v="09"/>
    <s v="2020"/>
    <s v="18"/>
    <s v="-"/>
    <s v=""/>
  </r>
  <r>
    <s v="TKT258673"/>
    <x v="24"/>
    <s v="-"/>
    <s v="Service"/>
    <s v="Service Outage"/>
    <s v="CUST35198"/>
    <s v="Open"/>
    <s v="24-11-2022"/>
    <d v="1899-12-30T03:27:14"/>
    <s v="-"/>
    <s v="-"/>
    <s v="-"/>
    <s v="24-11-2022"/>
    <s v="24-11-2022"/>
    <s v="11"/>
    <s v="2022"/>
    <s v="03"/>
    <s v="-"/>
    <s v=""/>
  </r>
  <r>
    <s v="TKT467391"/>
    <x v="11"/>
    <s v="-"/>
    <s v="Billing"/>
    <s v="Overcharge"/>
    <s v="CUST80238"/>
    <s v="In Progress"/>
    <s v="30-10-2024"/>
    <d v="1899-12-30T16:21:54"/>
    <s v="-"/>
    <s v="-"/>
    <s v="-"/>
    <s v="30-10-2024"/>
    <s v="30-10-2024"/>
    <s v="10"/>
    <s v="2024"/>
    <s v="16"/>
    <s v="-"/>
    <s v=""/>
  </r>
  <r>
    <s v="TKT433692"/>
    <x v="1"/>
    <s v="-"/>
    <s v="Billing"/>
    <s v="Refund Request"/>
    <s v="CUST33858"/>
    <s v="Open"/>
    <s v="20-12-2022"/>
    <d v="1899-12-30T18:42:55"/>
    <s v="-"/>
    <s v="-"/>
    <s v="-"/>
    <s v="20-12-2022"/>
    <s v="20-12-2022"/>
    <s v="12"/>
    <s v="2022"/>
    <s v="18"/>
    <s v="-"/>
    <s v=""/>
  </r>
  <r>
    <s v="TKT569683"/>
    <x v="25"/>
    <s v="13-05-2024 09:47:02"/>
    <s v="Service"/>
    <s v="Slow Service"/>
    <s v="CUST81322"/>
    <s v="Resolved"/>
    <s v="30-04-2024"/>
    <d v="1899-12-30T09:47:02"/>
    <s v="13-05-2024"/>
    <d v="1899-12-30T09:47:02"/>
    <s v="-"/>
    <s v="30-04-2024"/>
    <s v="30-04-2024"/>
    <s v="04"/>
    <s v="2024"/>
    <s v="09"/>
    <s v="13-05-2024"/>
    <s v="05"/>
  </r>
  <r>
    <s v="TKT749017"/>
    <x v="20"/>
    <s v="-"/>
    <s v="Billing"/>
    <s v="Payment Failure"/>
    <s v="CUST83493"/>
    <s v="In Progress"/>
    <d v="2022-07-06T00:00:00"/>
    <d v="1899-12-30T07:29:00"/>
    <s v="-"/>
    <s v="-"/>
    <s v="-"/>
    <s v="Jul"/>
    <s v="06-07-2022"/>
    <s v="07"/>
    <s v="2022"/>
    <s v="07"/>
    <s v="-"/>
    <s v=""/>
  </r>
  <r>
    <s v="TKT507181"/>
    <x v="20"/>
    <s v="-"/>
    <s v="Billing"/>
    <s v="Payment Failure"/>
    <s v="CUST54205"/>
    <s v="Open"/>
    <s v="26-08-2020"/>
    <d v="1899-12-30T00:51:41"/>
    <s v="-"/>
    <s v="-"/>
    <s v="-"/>
    <s v="26-08-2020"/>
    <s v="26-08-2020"/>
    <s v="08"/>
    <s v="2020"/>
    <s v="00"/>
    <s v="-"/>
    <s v=""/>
  </r>
  <r>
    <s v="TKT202446"/>
    <x v="12"/>
    <s v="-"/>
    <s v="Billing"/>
    <s v="Refund Request"/>
    <s v="CUST74406"/>
    <s v="In Progress"/>
    <s v="15-09-2021"/>
    <d v="1899-12-30T11:58:00"/>
    <s v="-"/>
    <s v="-"/>
    <s v="-"/>
    <s v="15-09-2021"/>
    <s v="15-09-2021"/>
    <s v="09"/>
    <s v="2021"/>
    <s v="11"/>
    <s v="-"/>
    <s v=""/>
  </r>
  <r>
    <s v="TKT190091"/>
    <x v="13"/>
    <s v="-"/>
    <s v="Account"/>
    <s v="Account Suspension"/>
    <s v="CUST38219"/>
    <s v="In Progress"/>
    <s v="28-12-2020"/>
    <d v="1899-12-30T13:17:28"/>
    <s v="-"/>
    <s v="-"/>
    <s v="-"/>
    <s v="28-12-2020"/>
    <s v="28-12-2020"/>
    <s v="12"/>
    <s v="2020"/>
    <s v="13"/>
    <s v="-"/>
    <s v=""/>
  </r>
  <r>
    <s v="TKT927803"/>
    <x v="29"/>
    <s v="-"/>
    <s v="Service"/>
    <s v="Service Upgrade"/>
    <s v="CUST47788"/>
    <s v="In Progress"/>
    <s v="30-03-2024"/>
    <d v="1899-12-30T22:11:03"/>
    <s v="-"/>
    <s v="-"/>
    <s v="-"/>
    <s v="30-03-2024"/>
    <s v="30-03-2024"/>
    <s v="03"/>
    <s v="2024"/>
    <s v="22"/>
    <s v="-"/>
    <s v=""/>
  </r>
  <r>
    <s v="TKT187608"/>
    <x v="13"/>
    <s v="-"/>
    <s v="Account"/>
    <s v="Account Suspension"/>
    <s v="CUST19994"/>
    <s v="In Progress"/>
    <d v="2021-02-10T00:00:00"/>
    <d v="1899-12-30T21:37:00"/>
    <s v="-"/>
    <s v="-"/>
    <s v="-"/>
    <s v="Feb"/>
    <s v="10-02-2021"/>
    <s v="02"/>
    <s v="2021"/>
    <s v="21"/>
    <s v="-"/>
    <s v=""/>
  </r>
  <r>
    <s v="TKT112784"/>
    <x v="24"/>
    <s v="-"/>
    <s v="Service"/>
    <s v="Service Outage"/>
    <s v="CUST59373"/>
    <s v="Open"/>
    <s v="14-09-2024"/>
    <d v="1899-12-30T14:12:03"/>
    <s v="-"/>
    <s v="-"/>
    <s v="-"/>
    <s v="14-09-2024"/>
    <s v="14-09-2024"/>
    <s v="09"/>
    <s v="2024"/>
    <s v="14"/>
    <s v="-"/>
    <s v=""/>
  </r>
  <r>
    <s v="TKT580348"/>
    <x v="28"/>
    <s v="-"/>
    <s v="Billing"/>
    <s v="Payment Failure"/>
    <s v="CUST97722"/>
    <s v="In Progress"/>
    <s v="26-04-2023"/>
    <d v="1899-12-30T06:35:02"/>
    <s v="-"/>
    <s v="-"/>
    <s v="-"/>
    <s v="26-04-2023"/>
    <s v="26-04-2023"/>
    <s v="04"/>
    <s v="2023"/>
    <s v="06"/>
    <s v="-"/>
    <s v=""/>
  </r>
  <r>
    <s v="TKT982174"/>
    <x v="5"/>
    <s v="-"/>
    <s v="Technical"/>
    <s v="Hardware Issue"/>
    <s v="CUST32557"/>
    <s v="Open"/>
    <s v="16-01-2024"/>
    <d v="1899-12-30T21:44:13"/>
    <s v="-"/>
    <s v="-"/>
    <s v="-"/>
    <s v="16-01-2024"/>
    <s v="16-01-2024"/>
    <s v="01"/>
    <s v="2024"/>
    <s v="21"/>
    <s v="-"/>
    <s v=""/>
  </r>
  <r>
    <s v="TKT467275"/>
    <x v="29"/>
    <s v="-"/>
    <s v="Service"/>
    <s v="Service Upgrade"/>
    <s v="CUST73400"/>
    <s v="Open"/>
    <s v="23-10-2022"/>
    <d v="1899-12-30T12:31:49"/>
    <s v="-"/>
    <s v="-"/>
    <s v="-"/>
    <s v="23-10-2022"/>
    <s v="23-10-2022"/>
    <s v="10"/>
    <s v="2022"/>
    <s v="12"/>
    <s v="-"/>
    <s v=""/>
  </r>
  <r>
    <s v="TKT527170"/>
    <x v="28"/>
    <s v="19-11-2022 23:58:46"/>
    <s v="Billing"/>
    <s v="Payment Failure"/>
    <s v="CUST16131"/>
    <s v="Resolved"/>
    <s v="29-10-2022"/>
    <d v="1899-12-30T23:58:46"/>
    <s v="19-11-2022"/>
    <d v="1899-12-30T23:58:46"/>
    <s v="-"/>
    <s v="29-10-2022"/>
    <s v="29-10-2022"/>
    <s v="10"/>
    <s v="2022"/>
    <s v="23"/>
    <s v="19-11-2022"/>
    <s v="11"/>
  </r>
  <r>
    <s v="TKT140589"/>
    <x v="25"/>
    <s v="-"/>
    <s v="Service"/>
    <s v="Slow Service"/>
    <s v="CUST93931"/>
    <s v="Open"/>
    <s v="25-03-2021"/>
    <d v="1899-12-30T15:24:32"/>
    <s v="-"/>
    <s v="-"/>
    <s v="-"/>
    <s v="25-03-2021"/>
    <s v="25-03-2021"/>
    <s v="03"/>
    <s v="2021"/>
    <s v="15"/>
    <s v="-"/>
    <s v=""/>
  </r>
  <r>
    <s v="TKT640663"/>
    <x v="31"/>
    <s v="-"/>
    <s v="Billing"/>
    <s v="Refund Request"/>
    <s v="CUST82665"/>
    <s v="In Progress"/>
    <s v="20-01-2022"/>
    <d v="1899-12-30T08:20:19"/>
    <s v="-"/>
    <s v="-"/>
    <s v="-"/>
    <s v="20-01-2022"/>
    <s v="20-01-2022"/>
    <s v="01"/>
    <s v="2022"/>
    <s v="08"/>
    <s v="-"/>
    <s v=""/>
  </r>
  <r>
    <s v="TKT259623"/>
    <x v="0"/>
    <s v="-"/>
    <s v="Service"/>
    <s v="Service Outage"/>
    <s v="CUST17088"/>
    <s v="Open"/>
    <s v="19-12-2023"/>
    <d v="1899-12-30T04:30:02"/>
    <s v="-"/>
    <s v="-"/>
    <s v="-"/>
    <s v="19-12-2023"/>
    <s v="19-12-2023"/>
    <s v="12"/>
    <s v="2023"/>
    <s v="04"/>
    <s v="-"/>
    <s v=""/>
  </r>
  <r>
    <s v="TKT284472"/>
    <x v="33"/>
    <s v="-"/>
    <s v="Technical"/>
    <s v="Network Problem"/>
    <s v="CUST58929"/>
    <s v="Open"/>
    <s v="31-01-2022"/>
    <d v="1899-12-30T14:39:02"/>
    <s v="-"/>
    <s v="-"/>
    <s v="-"/>
    <s v="31-01-2022"/>
    <s v="31-01-2022"/>
    <s v="01"/>
    <s v="2022"/>
    <s v="14"/>
    <s v="-"/>
    <s v=""/>
  </r>
  <r>
    <s v="TKT649526"/>
    <x v="1"/>
    <s v="30-12-2024 00:09:39"/>
    <s v="Billing"/>
    <s v="Refund Request"/>
    <s v="CUST82629"/>
    <s v="Resolved"/>
    <s v="27-12-2024"/>
    <d v="1899-12-30T00:09:39"/>
    <s v="30-12-2024"/>
    <d v="1899-12-30T00:09:39"/>
    <s v="-"/>
    <s v="27-12-2024"/>
    <s v="27-12-2024"/>
    <s v="12"/>
    <s v="2024"/>
    <s v="00"/>
    <s v="30-12-2024"/>
    <s v="12"/>
  </r>
  <r>
    <s v="TKT858483"/>
    <x v="17"/>
    <s v="-"/>
    <s v="Service"/>
    <s v="Slow Service"/>
    <s v="CUST36088"/>
    <s v="In Progress"/>
    <s v="25-05-2020"/>
    <d v="1899-12-30T20:19:02"/>
    <s v="-"/>
    <s v="-"/>
    <s v="-"/>
    <s v="25-05-2020"/>
    <s v="25-05-2020"/>
    <s v="05"/>
    <s v="2020"/>
    <s v="20"/>
    <s v="-"/>
    <s v=""/>
  </r>
  <r>
    <s v="TKT249779"/>
    <x v="28"/>
    <s v="-"/>
    <s v="Billing"/>
    <s v="Payment Failure"/>
    <s v="CUST86989"/>
    <s v="Open"/>
    <s v="28-10-2020"/>
    <d v="1899-12-30T12:41:59"/>
    <s v="-"/>
    <s v="-"/>
    <s v="-"/>
    <s v="28-10-2020"/>
    <s v="28-10-2020"/>
    <s v="10"/>
    <s v="2020"/>
    <s v="12"/>
    <s v="-"/>
    <s v=""/>
  </r>
  <r>
    <s v="TKT136614"/>
    <x v="33"/>
    <d v="2024-01-12T07:16:00"/>
    <s v="Technical"/>
    <s v="Network Problem"/>
    <s v="CUST73123"/>
    <s v="Resolved"/>
    <d v="2024-05-11T00:00:00"/>
    <d v="1899-12-30T07:16:00"/>
    <d v="2024-01-12T00:00:00"/>
    <d v="1899-12-30T07:16:00"/>
    <s v="-"/>
    <s v="May"/>
    <s v="11-05-2024"/>
    <s v="05"/>
    <s v="2024"/>
    <s v="07"/>
    <s v="12-01-2024"/>
    <s v="01"/>
  </r>
  <r>
    <s v="TKT912727"/>
    <x v="12"/>
    <s v="-"/>
    <s v="Billing"/>
    <s v="Refund Request"/>
    <s v="CUST68485"/>
    <s v="In Progress"/>
    <s v="18-11-2024"/>
    <d v="1899-12-30T01:13:05"/>
    <s v="-"/>
    <s v="-"/>
    <s v="-"/>
    <s v="18-11-2024"/>
    <s v="18-11-2024"/>
    <s v="11"/>
    <s v="2024"/>
    <s v="01"/>
    <s v="-"/>
    <s v=""/>
  </r>
  <r>
    <s v="TKT856456"/>
    <x v="24"/>
    <s v="-"/>
    <s v="Service"/>
    <s v="Service Outage"/>
    <s v="CUST17246"/>
    <s v="Open"/>
    <d v="2024-04-02T00:00:00"/>
    <d v="1899-12-30T00:44:00"/>
    <s v="-"/>
    <s v="-"/>
    <s v="-"/>
    <s v="Apr"/>
    <s v="02-04-2024"/>
    <s v="04"/>
    <s v="2024"/>
    <s v="00"/>
    <s v="-"/>
    <s v=""/>
  </r>
  <r>
    <s v="TKT922347"/>
    <x v="3"/>
    <s v="-"/>
    <s v="Account"/>
    <s v="Account Suspension"/>
    <s v="CUST65398"/>
    <s v="Open"/>
    <s v="22-05-2024"/>
    <d v="1899-12-30T15:54:36"/>
    <s v="-"/>
    <s v="-"/>
    <s v="-"/>
    <s v="22-05-2024"/>
    <s v="22-05-2024"/>
    <s v="05"/>
    <s v="2024"/>
    <s v="15"/>
    <s v="-"/>
    <s v=""/>
  </r>
  <r>
    <s v="TKT277362"/>
    <x v="4"/>
    <s v="-"/>
    <s v="Account"/>
    <s v="Password Reset"/>
    <s v="CUST27985"/>
    <s v="In Progress"/>
    <d v="2021-08-04T00:00:00"/>
    <d v="1899-12-30T14:43:00"/>
    <s v="-"/>
    <s v="-"/>
    <s v="-"/>
    <s v="Aug"/>
    <s v="04-08-2021"/>
    <s v="08"/>
    <s v="2021"/>
    <s v="14"/>
    <s v="-"/>
    <s v=""/>
  </r>
  <r>
    <s v="TKT467151"/>
    <x v="2"/>
    <s v="-"/>
    <s v="Billing"/>
    <s v="Overcharge"/>
    <s v="CUST76481"/>
    <s v="In Progress"/>
    <s v="19-10-2021"/>
    <d v="1899-12-30T03:39:00"/>
    <s v="-"/>
    <s v="-"/>
    <s v="-"/>
    <s v="19-10-2021"/>
    <s v="19-10-2021"/>
    <s v="10"/>
    <s v="2021"/>
    <s v="03"/>
    <s v="-"/>
    <s v=""/>
  </r>
  <r>
    <s v="TKT713055"/>
    <x v="20"/>
    <s v="-"/>
    <s v="Billing"/>
    <s v="Payment Failure"/>
    <s v="CUST75525"/>
    <s v="Open"/>
    <d v="2021-08-01T00:00:00"/>
    <d v="1899-12-30T11:02:00"/>
    <s v="-"/>
    <s v="-"/>
    <s v="-"/>
    <s v="Aug"/>
    <s v="01-08-2021"/>
    <s v="08"/>
    <s v="2021"/>
    <s v="11"/>
    <s v="-"/>
    <s v=""/>
  </r>
  <r>
    <s v="TKT474281"/>
    <x v="15"/>
    <s v="19-02-2023 05:42:52"/>
    <s v="Account"/>
    <s v="Account Suspension"/>
    <s v="CUST21968"/>
    <s v="Resolved"/>
    <d v="2023-02-02T00:00:00"/>
    <d v="1899-12-30T05:42:00"/>
    <s v="19-02-2023"/>
    <d v="1899-12-30T05:42:52"/>
    <s v="-"/>
    <s v="Feb"/>
    <s v="02-02-2023"/>
    <s v="02"/>
    <s v="2023"/>
    <s v="05"/>
    <s v="19-02-2023"/>
    <s v="02"/>
  </r>
  <r>
    <s v="TKT136768"/>
    <x v="14"/>
    <s v="-"/>
    <s v="Service"/>
    <s v="Slow Service"/>
    <s v="CUST38973"/>
    <s v="In Progress"/>
    <s v="30-11-2024"/>
    <d v="1899-12-30T05:57:26"/>
    <s v="-"/>
    <s v="-"/>
    <s v="-"/>
    <s v="30-11-2024"/>
    <s v="30-11-2024"/>
    <s v="11"/>
    <s v="2024"/>
    <s v="05"/>
    <s v="-"/>
    <s v=""/>
  </r>
  <r>
    <s v="TKT861875"/>
    <x v="28"/>
    <s v="20-04-2021 14:25:42"/>
    <s v="Billing"/>
    <s v="Payment Failure"/>
    <s v="CUST20234"/>
    <s v="Resolved"/>
    <s v="30-03-2021"/>
    <d v="1899-12-30T14:25:42"/>
    <s v="20-04-2021"/>
    <d v="1899-12-30T14:25:42"/>
    <s v="-"/>
    <s v="30-03-2021"/>
    <s v="30-03-2021"/>
    <s v="03"/>
    <s v="2021"/>
    <s v="14"/>
    <s v="20-04-2021"/>
    <s v="04"/>
  </r>
  <r>
    <s v="TKT163761"/>
    <x v="27"/>
    <s v="-"/>
    <s v="Account"/>
    <s v="Login Issue"/>
    <s v="CUST66675"/>
    <s v="In Progress"/>
    <s v="19-03-2021"/>
    <d v="1899-12-30T07:39:47"/>
    <s v="-"/>
    <s v="-"/>
    <s v="-"/>
    <s v="19-03-2021"/>
    <s v="19-03-2021"/>
    <s v="03"/>
    <s v="2021"/>
    <s v="07"/>
    <s v="-"/>
    <s v=""/>
  </r>
  <r>
    <s v="TKT792263"/>
    <x v="20"/>
    <s v="23-09-2020 12:48:59"/>
    <s v="Billing"/>
    <s v="Payment Failure"/>
    <s v="CUST20235"/>
    <s v="Resolved"/>
    <s v="28-08-2020"/>
    <d v="1899-12-30T12:48:59"/>
    <s v="23-09-2020"/>
    <d v="1899-12-30T12:48:59"/>
    <s v="-"/>
    <s v="28-08-2020"/>
    <s v="28-08-2020"/>
    <s v="08"/>
    <s v="2020"/>
    <s v="12"/>
    <s v="23-09-2020"/>
    <s v="09"/>
  </r>
  <r>
    <s v="TKT521044"/>
    <x v="35"/>
    <s v="-"/>
    <s v="Service"/>
    <s v="Service Upgrade"/>
    <s v="CUST47138"/>
    <s v="Open"/>
    <s v="15-12-2023"/>
    <d v="1899-12-30T00:59:47"/>
    <s v="-"/>
    <s v="-"/>
    <s v="-"/>
    <s v="15-12-2023"/>
    <s v="15-12-2023"/>
    <s v="12"/>
    <s v="2023"/>
    <s v="00"/>
    <s v="-"/>
    <s v=""/>
  </r>
  <r>
    <s v="TKT219991"/>
    <x v="19"/>
    <s v="-"/>
    <s v="Billing"/>
    <s v="Payment Failure"/>
    <s v="CUST76975"/>
    <s v="Open"/>
    <s v="21-03-2021"/>
    <d v="1899-12-30T02:56:10"/>
    <s v="-"/>
    <s v="-"/>
    <s v="-"/>
    <s v="21-03-2021"/>
    <s v="21-03-2021"/>
    <s v="03"/>
    <s v="2021"/>
    <s v="02"/>
    <s v="-"/>
    <s v=""/>
  </r>
  <r>
    <s v="TKT949347"/>
    <x v="18"/>
    <s v="-"/>
    <s v="Account"/>
    <s v="Password Reset"/>
    <s v="CUST70552"/>
    <s v="In Progress"/>
    <s v="22-04-2023"/>
    <d v="1899-12-30T07:34:17"/>
    <s v="-"/>
    <s v="-"/>
    <s v="-"/>
    <s v="22-04-2023"/>
    <s v="22-04-2023"/>
    <s v="04"/>
    <s v="2023"/>
    <s v="07"/>
    <s v="-"/>
    <s v=""/>
  </r>
  <r>
    <s v="TKT767230"/>
    <x v="30"/>
    <d v="2024-10-05T16:31:00"/>
    <s v="Billing"/>
    <s v="Overcharge"/>
    <s v="CUST23298"/>
    <s v="Resolved"/>
    <d v="2024-02-05T00:00:00"/>
    <d v="1899-12-30T16:31:00"/>
    <d v="2024-10-05T00:00:00"/>
    <d v="1899-12-30T16:31:00"/>
    <s v="-"/>
    <s v="Feb"/>
    <s v="05-02-2024"/>
    <s v="02"/>
    <s v="2024"/>
    <s v="16"/>
    <s v="05-10-2024"/>
    <s v="10"/>
  </r>
  <r>
    <s v="TKT573706"/>
    <x v="1"/>
    <s v="19-06-2023 12:59:33"/>
    <s v="Billing"/>
    <s v="Refund Request"/>
    <s v="CUST31548"/>
    <s v="Resolved"/>
    <s v="24-05-2023"/>
    <d v="1899-12-30T12:59:33"/>
    <s v="19-06-2023"/>
    <d v="1899-12-30T12:59:33"/>
    <s v="-"/>
    <s v="24-05-2023"/>
    <s v="24-05-2023"/>
    <s v="05"/>
    <s v="2023"/>
    <s v="12"/>
    <s v="19-06-2023"/>
    <s v="06"/>
  </r>
  <r>
    <s v="TKT495187"/>
    <x v="8"/>
    <s v="-"/>
    <s v="Technical"/>
    <s v="Network Problem"/>
    <s v="CUST23407"/>
    <s v="Open"/>
    <d v="2021-04-11T00:00:00"/>
    <d v="1899-12-30T01:12:00"/>
    <s v="-"/>
    <s v="-"/>
    <s v="-"/>
    <s v="Apr"/>
    <s v="11-04-2021"/>
    <s v="04"/>
    <s v="2021"/>
    <s v="01"/>
    <s v="-"/>
    <s v=""/>
  </r>
  <r>
    <s v="TKT128424"/>
    <x v="20"/>
    <s v="-"/>
    <s v="Billing"/>
    <s v="Payment Failure"/>
    <s v="CUST88280"/>
    <s v="In Progress"/>
    <s v="19-06-2020"/>
    <d v="1899-12-30T12:23:05"/>
    <s v="-"/>
    <s v="-"/>
    <s v="-"/>
    <s v="19-06-2020"/>
    <s v="19-06-2020"/>
    <s v="06"/>
    <s v="2020"/>
    <s v="12"/>
    <s v="-"/>
    <s v=""/>
  </r>
  <r>
    <s v="TKT762745"/>
    <x v="30"/>
    <s v="-"/>
    <s v="Billing"/>
    <s v="Overcharge"/>
    <s v="CUST11546"/>
    <s v="In Progress"/>
    <d v="2024-05-01T00:00:00"/>
    <d v="1899-12-30T18:04:00"/>
    <s v="-"/>
    <s v="-"/>
    <s v="-"/>
    <s v="May"/>
    <s v="01-05-2024"/>
    <s v="05"/>
    <s v="2024"/>
    <s v="18"/>
    <s v="-"/>
    <s v=""/>
  </r>
  <r>
    <s v="TKT287950"/>
    <x v="24"/>
    <s v="-"/>
    <s v="Service"/>
    <s v="Service Outage"/>
    <s v="CUST50192"/>
    <s v="In Progress"/>
    <s v="16-12-2022"/>
    <d v="1899-12-30T16:39:40"/>
    <s v="-"/>
    <s v="-"/>
    <s v="-"/>
    <s v="16-12-2022"/>
    <s v="16-12-2022"/>
    <s v="12"/>
    <s v="2022"/>
    <s v="16"/>
    <s v="-"/>
    <s v=""/>
  </r>
  <r>
    <s v="TKT347203"/>
    <x v="21"/>
    <s v="-"/>
    <s v="Technical"/>
    <s v="Network Problem"/>
    <s v="CUST25720"/>
    <s v="Open"/>
    <s v="23-03-2024"/>
    <d v="1899-12-30T15:38:35"/>
    <s v="-"/>
    <s v="-"/>
    <s v="-"/>
    <s v="23-03-2024"/>
    <s v="23-03-2024"/>
    <s v="03"/>
    <s v="2024"/>
    <s v="15"/>
    <s v="-"/>
    <s v=""/>
  </r>
  <r>
    <s v="TKT335497"/>
    <x v="5"/>
    <s v="16-03-2023 09:30:44"/>
    <s v="Technical"/>
    <s v="Hardware Issue"/>
    <s v="CUST96776"/>
    <s v="Resolved"/>
    <d v="2023-06-03T00:00:00"/>
    <d v="1899-12-30T09:30:00"/>
    <s v="16-03-2023"/>
    <d v="1899-12-30T09:30:44"/>
    <s v="-"/>
    <s v="Jun"/>
    <s v="03-06-2023"/>
    <s v="06"/>
    <s v="2023"/>
    <s v="09"/>
    <s v="16-03-2023"/>
    <s v="03"/>
  </r>
  <r>
    <s v="TKT176821"/>
    <x v="33"/>
    <s v="19-07-2023 07:08:10"/>
    <s v="Technical"/>
    <s v="Network Problem"/>
    <s v="CUST50455"/>
    <s v="Resolved"/>
    <d v="2023-05-07T00:00:00"/>
    <d v="1899-12-30T07:08:00"/>
    <s v="19-07-2023"/>
    <d v="1899-12-30T07:08:10"/>
    <s v="-"/>
    <s v="May"/>
    <s v="07-05-2023"/>
    <s v="05"/>
    <s v="2023"/>
    <s v="07"/>
    <s v="19-07-2023"/>
    <s v="07"/>
  </r>
  <r>
    <s v="TKT738609"/>
    <x v="28"/>
    <s v="-"/>
    <s v="Billing"/>
    <s v="Payment Failure"/>
    <s v="CUST55002"/>
    <s v="In Progress"/>
    <s v="13-06-2023"/>
    <d v="1899-12-30T19:06:31"/>
    <s v="-"/>
    <s v="-"/>
    <s v="-"/>
    <s v="13-06-2023"/>
    <s v="13-06-2023"/>
    <s v="06"/>
    <s v="2023"/>
    <s v="19"/>
    <s v="-"/>
    <s v=""/>
  </r>
  <r>
    <s v="TKT913662"/>
    <x v="31"/>
    <s v="-"/>
    <s v="Billing"/>
    <s v="Refund Request"/>
    <s v="CUST19268"/>
    <s v="Open"/>
    <d v="2021-02-01T00:00:00"/>
    <d v="1899-12-30T19:10:00"/>
    <s v="-"/>
    <s v="-"/>
    <s v="-"/>
    <s v="Feb"/>
    <s v="01-02-2021"/>
    <s v="02"/>
    <s v="2021"/>
    <s v="19"/>
    <s v="-"/>
    <s v=""/>
  </r>
  <r>
    <s v="TKT189563"/>
    <x v="5"/>
    <s v="-"/>
    <s v="Technical"/>
    <s v="Hardware Issue"/>
    <s v="CUST23195"/>
    <s v="In Progress"/>
    <s v="21-01-2021"/>
    <d v="1899-12-30T07:30:36"/>
    <s v="-"/>
    <s v="-"/>
    <s v="-"/>
    <s v="21-01-2021"/>
    <s v="21-01-2021"/>
    <s v="01"/>
    <s v="2021"/>
    <s v="07"/>
    <s v="-"/>
    <s v=""/>
  </r>
  <r>
    <s v="TKT495489"/>
    <x v="21"/>
    <s v="-"/>
    <s v="Technical"/>
    <s v="Network Problem"/>
    <s v="CUST53791"/>
    <s v="Open"/>
    <s v="15-10-2021"/>
    <d v="1899-12-30T13:37:12"/>
    <s v="-"/>
    <s v="-"/>
    <s v="-"/>
    <s v="15-10-2021"/>
    <s v="15-10-2021"/>
    <s v="10"/>
    <s v="2021"/>
    <s v="13"/>
    <s v="-"/>
    <s v=""/>
  </r>
  <r>
    <s v="TKT145814"/>
    <x v="13"/>
    <s v="-"/>
    <s v="Account"/>
    <s v="Account Suspension"/>
    <s v="CUST96902"/>
    <s v="Open"/>
    <s v="16-06-2020"/>
    <d v="1899-12-30T21:22:55"/>
    <s v="-"/>
    <s v="-"/>
    <s v="-"/>
    <s v="16-06-2020"/>
    <s v="16-06-2020"/>
    <s v="06"/>
    <s v="2020"/>
    <s v="21"/>
    <s v="-"/>
    <s v=""/>
  </r>
  <r>
    <s v="TKT208719"/>
    <x v="17"/>
    <s v="-"/>
    <s v="Service"/>
    <s v="Slow Service"/>
    <s v="CUST10189"/>
    <s v="Open"/>
    <d v="2023-07-01T00:00:00"/>
    <d v="1899-12-30T03:16:00"/>
    <s v="-"/>
    <s v="-"/>
    <s v="-"/>
    <s v="Jul"/>
    <s v="01-07-2023"/>
    <s v="07"/>
    <s v="2023"/>
    <s v="03"/>
    <s v="-"/>
    <s v=""/>
  </r>
  <r>
    <s v="TKT900408"/>
    <x v="29"/>
    <s v="-"/>
    <s v="Service"/>
    <s v="Service Upgrade"/>
    <s v="CUST40600"/>
    <s v="Open"/>
    <s v="29-11-2024"/>
    <d v="1899-12-30T21:19:25"/>
    <s v="-"/>
    <s v="-"/>
    <s v="-"/>
    <s v="29-11-2024"/>
    <s v="29-11-2024"/>
    <s v="11"/>
    <s v="2024"/>
    <s v="21"/>
    <s v="-"/>
    <s v=""/>
  </r>
  <r>
    <s v="TKT656676"/>
    <x v="31"/>
    <s v="-"/>
    <s v="Billing"/>
    <s v="Refund Request"/>
    <s v="CUST55702"/>
    <s v="Open"/>
    <d v="2020-07-05T00:00:00"/>
    <d v="1899-12-30T17:33:00"/>
    <s v="-"/>
    <s v="-"/>
    <s v="-"/>
    <s v="Jul"/>
    <s v="05-07-2020"/>
    <s v="07"/>
    <s v="2020"/>
    <s v="17"/>
    <s v="-"/>
    <s v=""/>
  </r>
  <r>
    <s v="TKT688700"/>
    <x v="9"/>
    <s v="-"/>
    <s v="Technical"/>
    <s v="Hardware Issue"/>
    <s v="CUST43451"/>
    <s v="In Progress"/>
    <d v="2021-02-07T00:00:00"/>
    <d v="1899-12-30T16:15:00"/>
    <s v="-"/>
    <s v="-"/>
    <s v="-"/>
    <s v="Feb"/>
    <s v="07-02-2021"/>
    <s v="02"/>
    <s v="2021"/>
    <s v="16"/>
    <s v="-"/>
    <s v=""/>
  </r>
  <r>
    <s v="TKT446284"/>
    <x v="7"/>
    <s v="-"/>
    <s v="Technical"/>
    <s v="Software Bug"/>
    <s v="CUST27708"/>
    <s v="In Progress"/>
    <d v="2020-09-07T00:00:00"/>
    <d v="1899-12-30T13:49:00"/>
    <s v="-"/>
    <s v="-"/>
    <s v="-"/>
    <s v="Sep"/>
    <s v="07-09-2020"/>
    <s v="09"/>
    <s v="2020"/>
    <s v="13"/>
    <s v="-"/>
    <s v=""/>
  </r>
  <r>
    <s v="TKT751205"/>
    <x v="16"/>
    <d v="2021-06-04T20:22:00"/>
    <s v="Account"/>
    <s v="Login Issue"/>
    <s v="CUST17843"/>
    <s v="Resolved"/>
    <s v="23-03-2021"/>
    <d v="1899-12-30T20:22:31"/>
    <d v="2021-06-04T00:00:00"/>
    <d v="1899-12-30T20:22:00"/>
    <s v="-"/>
    <s v="23-03-2021"/>
    <s v="23-03-2021"/>
    <s v="03"/>
    <s v="2021"/>
    <s v="20"/>
    <s v="04-06-2021"/>
    <s v="06"/>
  </r>
  <r>
    <s v="TKT533634"/>
    <x v="32"/>
    <d v="2024-09-10T22:00:00"/>
    <s v="Technical"/>
    <s v="Software Bug"/>
    <s v="CUST48700"/>
    <s v="Resolved"/>
    <s v="28-09-2024"/>
    <d v="1899-12-30T22:00:52"/>
    <d v="2024-09-10T00:00:00"/>
    <d v="1899-12-30T22:00:00"/>
    <s v="-"/>
    <s v="28-09-2024"/>
    <s v="28-09-2024"/>
    <s v="09"/>
    <s v="2024"/>
    <s v="22"/>
    <s v="10-09-2024"/>
    <s v="09"/>
  </r>
  <r>
    <s v="TKT590985"/>
    <x v="11"/>
    <s v="25-07-2024 10:39:43"/>
    <s v="Billing"/>
    <s v="Overcharge"/>
    <s v="CUST51843"/>
    <s v="Resolved"/>
    <d v="2024-05-07T00:00:00"/>
    <d v="1899-12-30T10:39:00"/>
    <s v="25-07-2024"/>
    <d v="1899-12-30T10:39:43"/>
    <s v="-"/>
    <s v="May"/>
    <s v="07-05-2024"/>
    <s v="05"/>
    <s v="2024"/>
    <s v="10"/>
    <s v="25-07-2024"/>
    <s v="07"/>
  </r>
  <r>
    <s v="TKT808299"/>
    <x v="31"/>
    <s v="-"/>
    <s v="Billing"/>
    <s v="Refund Request"/>
    <s v="CUST62492"/>
    <s v="Open"/>
    <s v="13-04-2020"/>
    <d v="1899-12-30T08:12:12"/>
    <s v="-"/>
    <s v="-"/>
    <s v="-"/>
    <s v="13-04-2020"/>
    <s v="13-04-2020"/>
    <s v="04"/>
    <s v="2020"/>
    <s v="08"/>
    <s v="-"/>
    <s v=""/>
  </r>
  <r>
    <s v="TKT288869"/>
    <x v="10"/>
    <s v="-"/>
    <s v="Account"/>
    <s v="Password Reset"/>
    <s v="CUST93491"/>
    <s v="In Progress"/>
    <d v="2024-10-09T00:00:00"/>
    <d v="1899-12-30T09:03:00"/>
    <s v="-"/>
    <s v="-"/>
    <s v="-"/>
    <s v="Oct"/>
    <s v="09-10-2024"/>
    <s v="10"/>
    <s v="2024"/>
    <s v="09"/>
    <s v="-"/>
    <s v=""/>
  </r>
  <r>
    <s v="TKT972423"/>
    <x v="8"/>
    <s v="-"/>
    <s v="Technical"/>
    <s v="Network Problem"/>
    <s v="CUST63465"/>
    <s v="Open"/>
    <s v="22-05-2020"/>
    <d v="1899-12-30T04:21:10"/>
    <s v="-"/>
    <s v="-"/>
    <s v="-"/>
    <s v="22-05-2020"/>
    <s v="22-05-2020"/>
    <s v="05"/>
    <s v="2020"/>
    <s v="04"/>
    <s v="-"/>
    <s v=""/>
  </r>
  <r>
    <s v="TKT205089"/>
    <x v="11"/>
    <s v="-"/>
    <s v="Billing"/>
    <s v="Overcharge"/>
    <s v="CUST32504"/>
    <s v="In Progress"/>
    <d v="2024-04-06T00:00:00"/>
    <d v="1899-12-30T13:01:00"/>
    <s v="-"/>
    <s v="-"/>
    <s v="-"/>
    <s v="Apr"/>
    <s v="06-04-2024"/>
    <s v="04"/>
    <s v="2024"/>
    <s v="13"/>
    <s v="-"/>
    <s v=""/>
  </r>
  <r>
    <s v="TKT256618"/>
    <x v="25"/>
    <s v="-"/>
    <s v="Service"/>
    <s v="Slow Service"/>
    <s v="CUST58096"/>
    <s v="Open"/>
    <s v="22-09-2021"/>
    <d v="1899-12-30T04:24:12"/>
    <s v="-"/>
    <s v="-"/>
    <s v="-"/>
    <s v="22-09-2021"/>
    <s v="22-09-2021"/>
    <s v="09"/>
    <s v="2021"/>
    <s v="04"/>
    <s v="-"/>
    <s v=""/>
  </r>
  <r>
    <s v="TKT206675"/>
    <x v="4"/>
    <s v="-"/>
    <s v="Account"/>
    <s v="Password Reset"/>
    <s v="CUST28677"/>
    <s v="Open"/>
    <d v="2022-10-07T00:00:00"/>
    <d v="1899-12-30T08:57:00"/>
    <s v="-"/>
    <s v="-"/>
    <s v="-"/>
    <s v="Oct"/>
    <s v="07-10-2022"/>
    <s v="10"/>
    <s v="2022"/>
    <s v="08"/>
    <s v="-"/>
    <s v=""/>
  </r>
  <r>
    <s v="TKT500959"/>
    <x v="30"/>
    <s v="-"/>
    <s v="Billing"/>
    <s v="Overcharge"/>
    <s v="CUST76318"/>
    <s v="Open"/>
    <s v="31-07-2022"/>
    <d v="1899-12-30T17:42:17"/>
    <s v="-"/>
    <s v="-"/>
    <s v="-"/>
    <s v="-"/>
    <s v="31-07-2022"/>
    <s v="07"/>
    <s v="2022"/>
    <s v="-"/>
    <s v="-"/>
    <s v=""/>
  </r>
  <r>
    <s v="TKT762131"/>
    <x v="14"/>
    <s v="-"/>
    <s v="Service"/>
    <s v="Slow Service"/>
    <s v="CUST97042"/>
    <s v="In Progress"/>
    <d v="2020-05-12T00:00:00"/>
    <d v="1899-12-30T05:24:00"/>
    <s v="-"/>
    <s v="-"/>
    <s v="-"/>
    <s v="-"/>
    <s v="12-05-2020"/>
    <s v="05"/>
    <s v="2020"/>
    <s v="-"/>
    <s v="-"/>
    <s v=""/>
  </r>
  <r>
    <s v="TKT191655"/>
    <x v="18"/>
    <s v="-"/>
    <s v="Account"/>
    <s v="Password Reset"/>
    <s v="CUST59657"/>
    <s v="Open"/>
    <s v="18-08-2023"/>
    <d v="1899-12-30T01:52:23"/>
    <s v="-"/>
    <s v="-"/>
    <s v="-"/>
    <s v="-"/>
    <s v="18-08-2023"/>
    <s v="08"/>
    <s v="2023"/>
    <s v="-"/>
    <s v="-"/>
    <s v=""/>
  </r>
  <r>
    <s v="TKT710510"/>
    <x v="13"/>
    <s v="-"/>
    <s v="Account"/>
    <s v="Account Suspension"/>
    <s v="CUST61615"/>
    <s v="Open"/>
    <s v="29-10-2022"/>
    <d v="1899-12-30T21:26:41"/>
    <s v="-"/>
    <s v="-"/>
    <s v="-"/>
    <s v="-"/>
    <s v="29-10-2022"/>
    <s v="10"/>
    <s v="2022"/>
    <s v="-"/>
    <s v="-"/>
    <s v=""/>
  </r>
  <r>
    <s v="TKT303480"/>
    <x v="32"/>
    <s v="-"/>
    <s v="Technical"/>
    <s v="Software Bug"/>
    <s v="CUST64814"/>
    <s v="In Progress"/>
    <d v="2021-02-10T00:00:00"/>
    <d v="1899-12-30T11:30:00"/>
    <s v="-"/>
    <s v="-"/>
    <s v="-"/>
    <s v="-"/>
    <s v="10-02-2021"/>
    <s v="02"/>
    <s v="2021"/>
    <s v="-"/>
    <s v="-"/>
    <s v=""/>
  </r>
  <r>
    <s v="TKT821148"/>
    <x v="11"/>
    <s v="-"/>
    <s v="Billing"/>
    <s v="Overcharge"/>
    <s v="CUST19773"/>
    <s v="Open"/>
    <s v="26-11-2021"/>
    <d v="1899-12-30T20:21:56"/>
    <s v="-"/>
    <s v="-"/>
    <s v="-"/>
    <s v="-"/>
    <s v="26-11-2021"/>
    <s v="11"/>
    <s v="2021"/>
    <s v="-"/>
    <s v="-"/>
    <s v=""/>
  </r>
  <r>
    <s v="TKT311139"/>
    <x v="21"/>
    <s v="-"/>
    <s v="Technical"/>
    <s v="Network Problem"/>
    <s v="CUST68257"/>
    <s v="In Progress"/>
    <d v="2021-11-08T00:00:00"/>
    <d v="1899-12-30T16:21:00"/>
    <s v="-"/>
    <s v="-"/>
    <s v="-"/>
    <s v="-"/>
    <s v="08-11-2021"/>
    <s v="11"/>
    <s v="2021"/>
    <s v="-"/>
    <s v="-"/>
    <s v=""/>
  </r>
  <r>
    <s v="TKT178320"/>
    <x v="16"/>
    <s v="-"/>
    <s v="Account"/>
    <s v="Login Issue"/>
    <s v="CUST21041"/>
    <s v="In Progress"/>
    <d v="2020-11-12T00:00:00"/>
    <d v="1899-12-30T00:11:00"/>
    <s v="-"/>
    <s v="-"/>
    <s v="-"/>
    <s v="-"/>
    <s v="12-11-2020"/>
    <s v="11"/>
    <s v="2020"/>
    <s v="-"/>
    <s v="-"/>
    <s v=""/>
  </r>
  <r>
    <s v="TKT104862"/>
    <x v="19"/>
    <s v="-"/>
    <s v="Billing"/>
    <s v="Payment Failure"/>
    <s v="CUST21397"/>
    <s v="Open"/>
    <s v="29-04-2024"/>
    <d v="1899-12-30T03:14:43"/>
    <s v="-"/>
    <s v="-"/>
    <s v="-"/>
    <s v="-"/>
    <s v="29-04-2024"/>
    <s v="04"/>
    <s v="2024"/>
    <s v="-"/>
    <s v="-"/>
    <s v=""/>
  </r>
  <r>
    <s v="TKT985976"/>
    <x v="21"/>
    <s v="-"/>
    <s v="Technical"/>
    <s v="Network Problem"/>
    <s v="CUST26990"/>
    <s v="In Progress"/>
    <s v="22-12-2022"/>
    <d v="1899-12-30T12:40:17"/>
    <s v="-"/>
    <s v="-"/>
    <s v="-"/>
    <s v="-"/>
    <s v="22-12-2022"/>
    <s v="12"/>
    <s v="2022"/>
    <s v="-"/>
    <s v="-"/>
    <s v=""/>
  </r>
  <r>
    <s v="TKT429141"/>
    <x v="34"/>
    <s v="20-08-2021 03:25:35"/>
    <s v="Technical"/>
    <s v="Hardware Issue"/>
    <s v="CUST49823"/>
    <s v="Resolved"/>
    <s v="31-07-2021"/>
    <d v="1899-12-30T03:25:35"/>
    <s v="20-08-2021"/>
    <d v="1899-12-30T03:25:35"/>
    <s v="-"/>
    <s v="-"/>
    <s v="31-07-2021"/>
    <s v="07"/>
    <s v="2021"/>
    <s v="-"/>
    <s v="20-08-2021"/>
    <s v="08"/>
  </r>
  <r>
    <s v="TKT347349"/>
    <x v="22"/>
    <s v="-"/>
    <s v="Account"/>
    <s v="Login Issue"/>
    <s v="CUST25020"/>
    <s v="Open"/>
    <s v="24-04-2023"/>
    <d v="1899-12-30T19:05:59"/>
    <s v="-"/>
    <s v="-"/>
    <s v="-"/>
    <s v="-"/>
    <s v="24-04-2023"/>
    <s v="04"/>
    <s v="2023"/>
    <s v="-"/>
    <s v="-"/>
    <s v=""/>
  </r>
  <r>
    <s v="TKT175999"/>
    <x v="26"/>
    <d v="2023-11-01T04:30:00"/>
    <s v="Technical"/>
    <s v="Software Bug"/>
    <s v="CUST94544"/>
    <s v="Resolved"/>
    <s v="26-12-2022"/>
    <d v="1899-12-30T04:30:00"/>
    <d v="2023-11-01T00:00:00"/>
    <d v="1899-12-30T04:30:00"/>
    <s v="-"/>
    <s v="-"/>
    <s v="26-12-2022"/>
    <s v="12"/>
    <s v="2022"/>
    <s v="-"/>
    <s v="01-11-2023"/>
    <s v="11"/>
  </r>
  <r>
    <s v="TKT153469"/>
    <x v="10"/>
    <d v="2021-05-12T17:33:00"/>
    <s v="Account"/>
    <s v="Password Reset"/>
    <s v="CUST27708"/>
    <s v="Resolved"/>
    <s v="26-11-2021"/>
    <d v="1899-12-30T17:33:58"/>
    <d v="2021-05-12T00:00:00"/>
    <d v="1899-12-30T17:33:00"/>
    <s v="-"/>
    <s v="-"/>
    <s v="26-11-2021"/>
    <s v="11"/>
    <s v="2021"/>
    <s v="-"/>
    <s v="12-05-2021"/>
    <s v="05"/>
  </r>
  <r>
    <s v="TKT414806"/>
    <x v="22"/>
    <s v="21-10-2022 03:52:03"/>
    <s v="Account"/>
    <s v="Login Issue"/>
    <s v="CUST50144"/>
    <s v="Resolved"/>
    <s v="15-10-2022"/>
    <d v="1899-12-30T03:52:03"/>
    <s v="21-10-2022"/>
    <d v="1899-12-30T03:52:03"/>
    <s v="-"/>
    <s v="-"/>
    <s v="15-10-2022"/>
    <s v="10"/>
    <s v="2022"/>
    <s v="-"/>
    <s v="21-10-2022"/>
    <s v="10"/>
  </r>
  <r>
    <s v="TKT559392"/>
    <x v="21"/>
    <s v="18-12-2024 19:14:11"/>
    <s v="Technical"/>
    <s v="Network Problem"/>
    <s v="CUST47727"/>
    <s v="Resolved"/>
    <s v="30-11-2024"/>
    <d v="1899-12-30T19:14:11"/>
    <s v="18-12-2024"/>
    <d v="1899-12-30T19:14:11"/>
    <s v="-"/>
    <s v="-"/>
    <s v="30-11-2024"/>
    <s v="11"/>
    <s v="2024"/>
    <s v="-"/>
    <s v="18-12-2024"/>
    <s v="12"/>
  </r>
  <r>
    <s v="TKT976198"/>
    <x v="13"/>
    <s v="29-04-2020 23:49:56"/>
    <s v="Account"/>
    <s v="Account Suspension"/>
    <s v="CUST33712"/>
    <s v="Resolved"/>
    <d v="2020-03-04T00:00:00"/>
    <d v="1899-12-30T23:49:00"/>
    <s v="29-04-2020"/>
    <d v="1899-12-30T23:49:56"/>
    <s v="-"/>
    <s v="-"/>
    <s v="04-03-2020"/>
    <s v="03"/>
    <s v="2020"/>
    <s v="-"/>
    <s v="29-04-2020"/>
    <s v="04"/>
  </r>
  <r>
    <s v="TKT897215"/>
    <x v="10"/>
    <s v="-"/>
    <s v="Account"/>
    <s v="Password Reset"/>
    <s v="CUST75854"/>
    <s v="In Progress"/>
    <s v="29-11-2020"/>
    <d v="1899-12-30T08:34:54"/>
    <s v="-"/>
    <s v="-"/>
    <s v="-"/>
    <s v="-"/>
    <s v="29-11-2020"/>
    <s v="11"/>
    <s v="2020"/>
    <s v="-"/>
    <s v="-"/>
    <s v=""/>
  </r>
  <r>
    <s v="TKT439695"/>
    <x v="34"/>
    <s v="23-08-2021 15:15:49"/>
    <s v="Technical"/>
    <s v="Hardware Issue"/>
    <s v="CUST61551"/>
    <s v="Resolved"/>
    <d v="2021-11-08T00:00:00"/>
    <d v="1899-12-30T15:15:00"/>
    <s v="23-08-2021"/>
    <d v="1899-12-30T15:15:49"/>
    <s v="-"/>
    <s v="-"/>
    <s v="08-11-2021"/>
    <s v="11"/>
    <s v="2021"/>
    <s v="-"/>
    <s v="23-08-2021"/>
    <s v="08"/>
  </r>
  <r>
    <s v="TKT486950"/>
    <x v="12"/>
    <s v="24-01-2024 05:54:09"/>
    <s v="Billing"/>
    <s v="Refund Request"/>
    <s v="CUST95658"/>
    <s v="Resolved"/>
    <s v="26-12-2023"/>
    <d v="1899-12-30T05:54:09"/>
    <s v="24-01-2024"/>
    <d v="1899-12-30T05:54:09"/>
    <s v="-"/>
    <s v="-"/>
    <s v="26-12-2023"/>
    <s v="12"/>
    <s v="2023"/>
    <s v="-"/>
    <s v="24-01-2024"/>
    <s v="01"/>
  </r>
  <r>
    <s v="TKT927144"/>
    <x v="27"/>
    <s v="-"/>
    <s v="Account"/>
    <s v="Login Issue"/>
    <s v="CUST77674"/>
    <s v="Open"/>
    <s v="18-07-2023"/>
    <d v="1899-12-30T09:13:06"/>
    <s v="-"/>
    <s v="-"/>
    <s v="-"/>
    <s v="-"/>
    <s v="18-07-2023"/>
    <s v="07"/>
    <s v="2023"/>
    <s v="-"/>
    <s v="-"/>
    <s v=""/>
  </r>
  <r>
    <s v="TKT692876"/>
    <x v="28"/>
    <s v="24-11-2024 22:06:23"/>
    <s v="Billing"/>
    <s v="Payment Failure"/>
    <s v="CUST27923"/>
    <s v="Resolved"/>
    <s v="27-10-2024"/>
    <d v="1899-12-30T22:06:23"/>
    <s v="24-11-2024"/>
    <d v="1899-12-30T22:06:23"/>
    <s v="-"/>
    <s v="-"/>
    <s v="27-10-2024"/>
    <s v="10"/>
    <s v="2024"/>
    <s v="-"/>
    <s v="24-11-2024"/>
    <s v="11"/>
  </r>
  <r>
    <s v="TKT136026"/>
    <x v="18"/>
    <s v="29-05-2022 15:16:44"/>
    <s v="Account"/>
    <s v="Password Reset"/>
    <s v="CUST25123"/>
    <s v="Resolved"/>
    <s v="19-05-2022"/>
    <d v="1899-12-30T15:16:44"/>
    <s v="29-05-2022"/>
    <d v="1899-12-30T15:16:44"/>
    <s v="-"/>
    <s v="-"/>
    <s v="19-05-2022"/>
    <s v="05"/>
    <s v="2022"/>
    <s v="-"/>
    <s v="29-05-2022"/>
    <s v="05"/>
  </r>
  <r>
    <s v="TKT219215"/>
    <x v="9"/>
    <s v="-"/>
    <s v="Technical"/>
    <s v="Hardware Issue"/>
    <s v="CUST11802"/>
    <s v="In Progress"/>
    <s v="29-04-2023"/>
    <d v="1899-12-30T15:37:30"/>
    <s v="-"/>
    <s v="-"/>
    <s v="-"/>
    <s v="-"/>
    <s v="29-04-2023"/>
    <s v="04"/>
    <s v="2023"/>
    <s v="-"/>
    <s v="-"/>
    <s v=""/>
  </r>
  <r>
    <s v="TKT318981"/>
    <x v="5"/>
    <s v="-"/>
    <s v="Technical"/>
    <s v="Hardware Issue"/>
    <s v="CUST67590"/>
    <s v="Open"/>
    <s v="15-09-2023"/>
    <d v="1899-12-30T21:54:59"/>
    <s v="-"/>
    <s v="-"/>
    <s v="-"/>
    <s v="-"/>
    <s v="15-09-2023"/>
    <s v="09"/>
    <s v="2023"/>
    <s v="-"/>
    <s v="-"/>
    <s v=""/>
  </r>
  <r>
    <s v="TKT162257"/>
    <x v="22"/>
    <s v="-"/>
    <s v="Account"/>
    <s v="Login Issue"/>
    <s v="CUST69924"/>
    <s v="In Progress"/>
    <s v="18-02-2020"/>
    <d v="1899-12-30T05:48:12"/>
    <s v="-"/>
    <s v="-"/>
    <s v="-"/>
    <s v="-"/>
    <s v="18-02-2020"/>
    <s v="02"/>
    <s v="2020"/>
    <s v="-"/>
    <s v="-"/>
    <s v=""/>
  </r>
  <r>
    <s v="TKT494630"/>
    <x v="14"/>
    <s v="21-02-2021 02:47:06"/>
    <s v="Service"/>
    <s v="Slow Service"/>
    <s v="CUST49140"/>
    <s v="Resolved"/>
    <s v="20-02-2021"/>
    <d v="1899-12-30T02:47:06"/>
    <s v="21-02-2021"/>
    <d v="1899-12-30T02:47:06"/>
    <s v="-"/>
    <s v="-"/>
    <s v="20-02-2021"/>
    <s v="02"/>
    <s v="2021"/>
    <s v="-"/>
    <s v="21-02-2021"/>
    <s v="02"/>
  </r>
  <r>
    <s v="TKT756790"/>
    <x v="31"/>
    <s v="-"/>
    <s v="Billing"/>
    <s v="Refund Request"/>
    <s v="CUST85459"/>
    <s v="Open"/>
    <d v="2024-05-06T00:00:00"/>
    <d v="1899-12-30T18:17:00"/>
    <s v="-"/>
    <s v="-"/>
    <s v="-"/>
    <s v="-"/>
    <s v="06-05-2024"/>
    <s v="05"/>
    <s v="2024"/>
    <s v="-"/>
    <s v="-"/>
    <s v=""/>
  </r>
  <r>
    <s v="TKT512578"/>
    <x v="7"/>
    <s v="-"/>
    <s v="Technical"/>
    <s v="Software Bug"/>
    <s v="CUST24956"/>
    <s v="Open"/>
    <s v="21-05-2022"/>
    <d v="1899-12-30T01:03:04"/>
    <s v="-"/>
    <s v="-"/>
    <s v="-"/>
    <s v="-"/>
    <s v="21-05-2022"/>
    <s v="05"/>
    <s v="2022"/>
    <s v="-"/>
    <s v="-"/>
    <s v=""/>
  </r>
  <r>
    <s v="TKT107813"/>
    <x v="1"/>
    <d v="2021-01-12T22:17:00"/>
    <s v="Billing"/>
    <s v="Refund Request"/>
    <s v="CUST20850"/>
    <s v="Resolved"/>
    <s v="26-11-2021"/>
    <d v="1899-12-30T22:17:08"/>
    <d v="2021-01-12T00:00:00"/>
    <d v="1899-12-30T22:17:00"/>
    <s v="-"/>
    <s v="-"/>
    <s v="26-11-2021"/>
    <s v="11"/>
    <s v="2021"/>
    <s v="-"/>
    <s v="12-01-2021"/>
    <s v="01"/>
  </r>
  <r>
    <s v="TKT355552"/>
    <x v="9"/>
    <d v="2021-01-07T12:02:00"/>
    <s v="Technical"/>
    <s v="Hardware Issue"/>
    <s v="CUST56649"/>
    <s v="Resolved"/>
    <d v="2021-12-06T00:00:00"/>
    <d v="1899-12-30T12:02:00"/>
    <d v="2021-01-07T00:00:00"/>
    <d v="1899-12-30T12:02:00"/>
    <s v="-"/>
    <s v="-"/>
    <s v="06-12-2021"/>
    <s v="12"/>
    <s v="2021"/>
    <s v="-"/>
    <s v="07-01-2021"/>
    <s v="01"/>
  </r>
  <r>
    <s v="TKT134634"/>
    <x v="31"/>
    <s v="-"/>
    <s v="Billing"/>
    <s v="Refund Request"/>
    <s v="CUST21422"/>
    <s v="Open"/>
    <s v="22-01-2023"/>
    <d v="1899-12-30T11:41:02"/>
    <s v="-"/>
    <s v="-"/>
    <s v="-"/>
    <s v="-"/>
    <s v="22-01-2023"/>
    <s v="01"/>
    <s v="2023"/>
    <s v="-"/>
    <s v="-"/>
    <s v=""/>
  </r>
  <r>
    <s v="TKT938786"/>
    <x v="34"/>
    <s v="-"/>
    <s v="Technical"/>
    <s v="Hardware Issue"/>
    <s v="CUST68817"/>
    <s v="In Progress"/>
    <s v="30-07-2022"/>
    <d v="1899-12-30T02:13:14"/>
    <s v="-"/>
    <s v="-"/>
    <s v="-"/>
    <s v="-"/>
    <s v="30-07-2022"/>
    <s v="07"/>
    <s v="2022"/>
    <s v="-"/>
    <s v="-"/>
    <s v=""/>
  </r>
  <r>
    <s v="TKT699998"/>
    <x v="7"/>
    <d v="2020-11-10T22:40:00"/>
    <s v="Technical"/>
    <s v="Software Bug"/>
    <s v="CUST53967"/>
    <s v="Resolved"/>
    <d v="2020-01-10T00:00:00"/>
    <d v="1899-12-30T22:40:00"/>
    <d v="2020-11-10T00:00:00"/>
    <d v="1899-12-30T22:40:00"/>
    <s v="-"/>
    <s v="-"/>
    <s v="10-01-2020"/>
    <s v="01"/>
    <s v="2020"/>
    <s v="-"/>
    <s v="10-11-2020"/>
    <s v="11"/>
  </r>
  <r>
    <s v="TKT550067"/>
    <x v="1"/>
    <s v="-"/>
    <s v="Billing"/>
    <s v="Refund Request"/>
    <s v="CUST18163"/>
    <s v="In Progress"/>
    <s v="27-10-2020"/>
    <d v="1899-12-30T20:12:42"/>
    <s v="-"/>
    <s v="-"/>
    <s v="-"/>
    <s v="-"/>
    <s v="27-10-2020"/>
    <s v="10"/>
    <s v="2020"/>
    <s v="-"/>
    <s v="-"/>
    <s v=""/>
  </r>
  <r>
    <s v="TKT807315"/>
    <x v="1"/>
    <d v="2020-12-06T23:14:00"/>
    <s v="Billing"/>
    <s v="Refund Request"/>
    <s v="CUST90733"/>
    <s v="Resolved"/>
    <d v="2020-09-06T00:00:00"/>
    <d v="1899-12-30T23:14:00"/>
    <d v="2020-12-06T00:00:00"/>
    <d v="1899-12-30T23:14:00"/>
    <s v="-"/>
    <s v="-"/>
    <s v="06-09-2020"/>
    <s v="09"/>
    <s v="2020"/>
    <s v="-"/>
    <s v="06-12-2020"/>
    <s v="12"/>
  </r>
  <r>
    <s v="TKT277683"/>
    <x v="0"/>
    <s v="-"/>
    <s v="Service"/>
    <s v="Service Outage"/>
    <s v="CUST14904"/>
    <s v="In Progress"/>
    <s v="16-01-2020"/>
    <d v="1899-12-30T06:55:39"/>
    <s v="-"/>
    <s v="-"/>
    <s v="-"/>
    <s v="-"/>
    <s v="16-01-2020"/>
    <s v="01"/>
    <s v="2020"/>
    <s v="-"/>
    <s v="-"/>
    <s v=""/>
  </r>
  <r>
    <s v="TKT819466"/>
    <x v="24"/>
    <s v="-"/>
    <s v="Service"/>
    <s v="Service Outage"/>
    <s v="CUST44601"/>
    <s v="Open"/>
    <s v="22-02-2024"/>
    <d v="1899-12-30T13:29:23"/>
    <s v="-"/>
    <s v="-"/>
    <s v="-"/>
    <s v="-"/>
    <s v="22-02-2024"/>
    <s v="02"/>
    <s v="2024"/>
    <s v="-"/>
    <s v="-"/>
    <s v=""/>
  </r>
  <r>
    <s v="TKT324723"/>
    <x v="6"/>
    <s v="-"/>
    <s v="Service"/>
    <s v="Service Outage"/>
    <s v="CUST68483"/>
    <s v="In Progress"/>
    <d v="2022-08-05T00:00:00"/>
    <d v="1899-12-30T20:10:00"/>
    <s v="-"/>
    <s v="-"/>
    <s v="-"/>
    <s v="-"/>
    <s v="05-08-2022"/>
    <s v="08"/>
    <s v="2022"/>
    <s v="-"/>
    <s v="-"/>
    <s v=""/>
  </r>
  <r>
    <s v="TKT225259"/>
    <x v="19"/>
    <s v="-"/>
    <s v="Billing"/>
    <s v="Payment Failure"/>
    <s v="CUST80347"/>
    <s v="Open"/>
    <s v="24-06-2020"/>
    <d v="1899-12-30T02:25:53"/>
    <s v="-"/>
    <s v="-"/>
    <s v="-"/>
    <s v="-"/>
    <s v="24-06-2020"/>
    <s v="06"/>
    <s v="2020"/>
    <s v="-"/>
    <s v="-"/>
    <s v=""/>
  </r>
  <r>
    <s v="TKT763897"/>
    <x v="12"/>
    <s v="-"/>
    <s v="Billing"/>
    <s v="Refund Request"/>
    <s v="CUST81562"/>
    <s v="Open"/>
    <d v="2020-05-09T00:00:00"/>
    <d v="1899-12-30T18:11:00"/>
    <s v="-"/>
    <s v="-"/>
    <s v="-"/>
    <s v="-"/>
    <s v="09-05-2020"/>
    <s v="05"/>
    <s v="2020"/>
    <s v="-"/>
    <s v="-"/>
    <s v=""/>
  </r>
  <r>
    <s v="TKT146865"/>
    <x v="16"/>
    <s v="-"/>
    <s v="Account"/>
    <s v="Login Issue"/>
    <s v="CUST97899"/>
    <s v="Open"/>
    <s v="20-11-2024"/>
    <d v="1899-12-30T21:17:57"/>
    <s v="-"/>
    <s v="-"/>
    <s v="-"/>
    <s v="-"/>
    <s v="20-11-2024"/>
    <s v="11"/>
    <s v="2024"/>
    <s v="-"/>
    <s v="-"/>
    <s v=""/>
  </r>
  <r>
    <s v="TKT516737"/>
    <x v="28"/>
    <s v="-"/>
    <s v="Billing"/>
    <s v="Payment Failure"/>
    <s v="CUST84953"/>
    <s v="Open"/>
    <s v="13-04-2023"/>
    <d v="1899-12-30T11:04:12"/>
    <s v="-"/>
    <s v="-"/>
    <s v="-"/>
    <s v="-"/>
    <s v="13-04-2023"/>
    <s v="04"/>
    <s v="2023"/>
    <s v="-"/>
    <s v="-"/>
    <s v=""/>
  </r>
  <r>
    <s v="TKT229044"/>
    <x v="26"/>
    <s v="-"/>
    <s v="Technical"/>
    <s v="Software Bug"/>
    <s v="CUST96871"/>
    <s v="Open"/>
    <s v="22-04-2020"/>
    <d v="1899-12-30T13:14:02"/>
    <s v="-"/>
    <s v="-"/>
    <s v="-"/>
    <s v="-"/>
    <s v="22-04-2020"/>
    <s v="04"/>
    <s v="2020"/>
    <s v="-"/>
    <s v="-"/>
    <s v=""/>
  </r>
  <r>
    <s v="TKT177937"/>
    <x v="12"/>
    <s v="-"/>
    <s v="Billing"/>
    <s v="Refund Request"/>
    <s v="CUST40418"/>
    <s v="Open"/>
    <d v="2024-02-12T00:00:00"/>
    <d v="1899-12-30T22:00:00"/>
    <s v="-"/>
    <s v="-"/>
    <s v="-"/>
    <s v="-"/>
    <s v="12-02-2024"/>
    <s v="02"/>
    <s v="2024"/>
    <s v="-"/>
    <s v="-"/>
    <s v=""/>
  </r>
  <r>
    <s v="TKT514035"/>
    <x v="10"/>
    <s v="-"/>
    <s v="Account"/>
    <s v="Password Reset"/>
    <s v="CUST34356"/>
    <s v="Open"/>
    <s v="23-09-2020"/>
    <d v="1899-12-30T03:39:44"/>
    <s v="-"/>
    <s v="-"/>
    <s v="-"/>
    <s v="-"/>
    <s v="23-09-2020"/>
    <s v="09"/>
    <s v="2020"/>
    <s v="-"/>
    <s v="-"/>
    <s v=""/>
  </r>
  <r>
    <s v="TKT297659"/>
    <x v="13"/>
    <s v="27-05-2024 14:01:26"/>
    <s v="Account"/>
    <s v="Account Suspension"/>
    <s v="CUST96012"/>
    <s v="Resolved"/>
    <s v="30-04-2024"/>
    <d v="1899-12-30T14:01:26"/>
    <s v="27-05-2024"/>
    <d v="1899-12-30T14:01:26"/>
    <s v="-"/>
    <s v="-"/>
    <s v="30-04-2024"/>
    <s v="04"/>
    <s v="2024"/>
    <s v="-"/>
    <s v="27-05-2024"/>
    <s v="05"/>
  </r>
  <r>
    <s v="TKT595476"/>
    <x v="22"/>
    <s v="-"/>
    <s v="Account"/>
    <s v="Login Issue"/>
    <s v="CUST91661"/>
    <s v="Open"/>
    <s v="17-07-2024"/>
    <d v="1899-12-30T03:39:52"/>
    <s v="-"/>
    <s v="-"/>
    <s v="-"/>
    <s v="-"/>
    <s v="17-07-2024"/>
    <s v="07"/>
    <s v="2024"/>
    <s v="-"/>
    <s v="-"/>
    <s v=""/>
  </r>
  <r>
    <s v="TKT502605"/>
    <x v="10"/>
    <s v="-"/>
    <s v="Account"/>
    <s v="Password Reset"/>
    <s v="CUST17130"/>
    <s v="Open"/>
    <d v="2024-03-08T00:00:00"/>
    <d v="1899-12-30T22:06:00"/>
    <s v="-"/>
    <s v="-"/>
    <s v="-"/>
    <s v="-"/>
    <s v="08-03-2024"/>
    <s v="03"/>
    <s v="2024"/>
    <s v="-"/>
    <s v="-"/>
    <s v=""/>
  </r>
  <r>
    <s v="TKT322677"/>
    <x v="14"/>
    <s v="-"/>
    <s v="Service"/>
    <s v="Slow Service"/>
    <s v="CUST89134"/>
    <s v="In Progress"/>
    <s v="28-10-2022"/>
    <d v="1899-12-30T15:46:20"/>
    <s v="-"/>
    <s v="-"/>
    <s v="-"/>
    <s v="-"/>
    <s v="28-10-2022"/>
    <s v="10"/>
    <s v="2022"/>
    <s v="-"/>
    <s v="-"/>
    <s v=""/>
  </r>
  <r>
    <s v="TKT304760"/>
    <x v="22"/>
    <s v="-"/>
    <s v="Account"/>
    <s v="Login Issue"/>
    <s v="CUST34721"/>
    <s v="Open"/>
    <d v="2022-02-12T00:00:00"/>
    <d v="1899-12-30T15:20:00"/>
    <s v="-"/>
    <s v="-"/>
    <s v="-"/>
    <s v="-"/>
    <s v="12-02-2022"/>
    <s v="02"/>
    <s v="2022"/>
    <s v="-"/>
    <s v="-"/>
    <s v=""/>
  </r>
  <r>
    <s v="TKT988113"/>
    <x v="2"/>
    <s v="19-10-2023 23:25:00"/>
    <s v="Billing"/>
    <s v="Overcharge"/>
    <s v="CUST51986"/>
    <s v="Resolved"/>
    <d v="2023-12-10T00:00:00"/>
    <d v="1899-12-30T23:25:00"/>
    <s v="19-10-2023"/>
    <d v="1899-12-30T23:25:00"/>
    <s v="-"/>
    <s v="-"/>
    <s v="10-12-2023"/>
    <s v="12"/>
    <s v="2023"/>
    <s v="-"/>
    <s v="19-10-2023"/>
    <s v="10"/>
  </r>
  <r>
    <s v="TKT460262"/>
    <x v="22"/>
    <d v="2021-12-07T09:28:00"/>
    <s v="Account"/>
    <s v="Login Issue"/>
    <s v="CUST63931"/>
    <s v="Resolved"/>
    <s v="19-06-2021"/>
    <d v="1899-12-30T09:28:51"/>
    <d v="2021-12-07T00:00:00"/>
    <d v="1899-12-30T09:28:00"/>
    <s v="-"/>
    <s v="-"/>
    <s v="19-06-2021"/>
    <s v="06"/>
    <s v="2021"/>
    <s v="-"/>
    <s v="07-12-2021"/>
    <s v="12"/>
  </r>
  <r>
    <s v="TKT526006"/>
    <x v="13"/>
    <s v="-"/>
    <s v="Account"/>
    <s v="Account Suspension"/>
    <s v="CUST75812"/>
    <s v="In Progress"/>
    <d v="2021-01-01T00:00:00"/>
    <d v="1899-12-30T08:06:00"/>
    <s v="-"/>
    <s v="-"/>
    <s v="-"/>
    <s v="-"/>
    <s v="01-01-2021"/>
    <s v="01"/>
    <s v="2021"/>
    <s v="-"/>
    <s v="-"/>
    <s v=""/>
  </r>
  <r>
    <s v="TKT817130"/>
    <x v="21"/>
    <s v="-"/>
    <s v="Technical"/>
    <s v="Network Problem"/>
    <s v="CUST35100"/>
    <s v="Open"/>
    <s v="21-06-2021"/>
    <d v="1899-12-30T07:20:03"/>
    <s v="-"/>
    <s v="-"/>
    <s v="-"/>
    <s v="-"/>
    <s v="21-06-2021"/>
    <s v="06"/>
    <s v="2021"/>
    <s v="-"/>
    <s v="-"/>
    <s v=""/>
  </r>
  <r>
    <s v="TKT681102"/>
    <x v="22"/>
    <s v="-"/>
    <s v="Account"/>
    <s v="Login Issue"/>
    <s v="CUST95044"/>
    <s v="In Progress"/>
    <d v="2021-09-02T00:00:00"/>
    <d v="1899-12-30T09:00:00"/>
    <s v="-"/>
    <s v="-"/>
    <s v="-"/>
    <s v="-"/>
    <s v="02-09-2021"/>
    <s v="09"/>
    <s v="2021"/>
    <s v="-"/>
    <s v="-"/>
    <s v=""/>
  </r>
  <r>
    <s v="TKT148031"/>
    <x v="14"/>
    <s v="-"/>
    <s v="Service"/>
    <s v="Slow Service"/>
    <s v="CUST80493"/>
    <s v="Open"/>
    <d v="2022-12-02T00:00:00"/>
    <d v="1899-12-30T00:46:00"/>
    <s v="-"/>
    <s v="-"/>
    <s v="-"/>
    <s v="-"/>
    <s v="02-12-2022"/>
    <s v="12"/>
    <s v="2022"/>
    <s v="-"/>
    <s v="-"/>
    <s v=""/>
  </r>
  <r>
    <s v="TKT551968"/>
    <x v="27"/>
    <s v="-"/>
    <s v="Account"/>
    <s v="Login Issue"/>
    <s v="CUST19388"/>
    <s v="In Progress"/>
    <s v="15-09-2021"/>
    <d v="1899-12-30T17:50:19"/>
    <s v="-"/>
    <s v="-"/>
    <s v="-"/>
    <s v="-"/>
    <s v="15-09-2021"/>
    <s v="09"/>
    <s v="2021"/>
    <s v="-"/>
    <s v="-"/>
    <s v=""/>
  </r>
  <r>
    <s v="TKT906742"/>
    <x v="6"/>
    <s v="-"/>
    <s v="Service"/>
    <s v="Service Outage"/>
    <s v="CUST67213"/>
    <s v="In Progress"/>
    <d v="2021-02-08T00:00:00"/>
    <d v="1899-12-30T22:04:00"/>
    <s v="-"/>
    <s v="-"/>
    <s v="-"/>
    <s v="-"/>
    <s v="08-02-2021"/>
    <s v="02"/>
    <s v="2021"/>
    <s v="-"/>
    <s v="-"/>
    <s v=""/>
  </r>
  <r>
    <s v="TKT338683"/>
    <x v="22"/>
    <s v="-"/>
    <s v="Account"/>
    <s v="Login Issue"/>
    <s v="CUST90464"/>
    <s v="Open"/>
    <d v="2023-06-04T00:00:00"/>
    <d v="1899-12-30T13:52:00"/>
    <s v="-"/>
    <s v="-"/>
    <s v="-"/>
    <s v="-"/>
    <s v="04-06-2023"/>
    <s v="06"/>
    <s v="2023"/>
    <s v="-"/>
    <s v="-"/>
    <s v=""/>
  </r>
  <r>
    <s v="TKT337106"/>
    <x v="34"/>
    <d v="2020-08-01T20:23:00"/>
    <s v="Technical"/>
    <s v="Hardware Issue"/>
    <s v="CUST81601"/>
    <s v="Resolved"/>
    <d v="2020-07-01T00:00:00"/>
    <d v="1899-12-30T20:23:00"/>
    <d v="2020-08-01T00:00:00"/>
    <d v="1899-12-30T20:23:00"/>
    <s v="-"/>
    <s v="-"/>
    <s v="01-07-2020"/>
    <s v="07"/>
    <s v="2020"/>
    <s v="-"/>
    <s v="01-08-2020"/>
    <s v="08"/>
  </r>
  <r>
    <s v="TKT483136"/>
    <x v="7"/>
    <d v="2023-06-10T20:16:00"/>
    <s v="Technical"/>
    <s v="Software Bug"/>
    <s v="CUST49956"/>
    <s v="Resolved"/>
    <s v="24-09-2023"/>
    <d v="1899-12-30T20:16:09"/>
    <d v="2023-06-10T00:00:00"/>
    <d v="1899-12-30T20:16:00"/>
    <s v="-"/>
    <s v="-"/>
    <s v="24-09-2023"/>
    <s v="09"/>
    <s v="2023"/>
    <s v="-"/>
    <s v="10-06-2023"/>
    <s v="06"/>
  </r>
  <r>
    <s v="TKT666476"/>
    <x v="21"/>
    <s v="-"/>
    <s v="Technical"/>
    <s v="Network Problem"/>
    <s v="CUST26988"/>
    <s v="In Progress"/>
    <s v="19-01-2020"/>
    <d v="1899-12-30T03:16:36"/>
    <s v="-"/>
    <s v="-"/>
    <s v="-"/>
    <s v="-"/>
    <s v="19-01-2020"/>
    <s v="01"/>
    <s v="2020"/>
    <s v="-"/>
    <s v="-"/>
    <s v=""/>
  </r>
  <r>
    <s v="TKT799369"/>
    <x v="15"/>
    <s v="-"/>
    <s v="Account"/>
    <s v="Account Suspension"/>
    <s v="CUST90919"/>
    <s v="Open"/>
    <s v="29-12-2023"/>
    <d v="1899-12-30T14:07:42"/>
    <s v="-"/>
    <s v="-"/>
    <s v="-"/>
    <s v="-"/>
    <s v="29-12-2023"/>
    <s v="12"/>
    <s v="2023"/>
    <s v="-"/>
    <s v="-"/>
    <s v=""/>
  </r>
  <r>
    <s v="TKT799836"/>
    <x v="14"/>
    <s v="-"/>
    <s v="Service"/>
    <s v="Slow Service"/>
    <s v="CUST73536"/>
    <s v="Open"/>
    <s v="21-05-2023"/>
    <d v="1899-12-30T21:05:05"/>
    <s v="-"/>
    <s v="-"/>
    <s v="-"/>
    <s v="-"/>
    <s v="21-05-2023"/>
    <s v="05"/>
    <s v="2023"/>
    <s v="-"/>
    <s v="-"/>
    <s v=""/>
  </r>
  <r>
    <s v="TKT341623"/>
    <x v="15"/>
    <s v="-"/>
    <s v="Account"/>
    <s v="Account Suspension"/>
    <s v="CUST19438"/>
    <s v="Open"/>
    <d v="2020-04-02T00:00:00"/>
    <d v="1899-12-30T07:52:00"/>
    <s v="-"/>
    <s v="-"/>
    <s v="-"/>
    <s v="-"/>
    <s v="02-04-2020"/>
    <s v="04"/>
    <s v="2020"/>
    <s v="-"/>
    <s v="-"/>
    <s v=""/>
  </r>
  <r>
    <s v="TKT401448"/>
    <x v="9"/>
    <s v="-"/>
    <s v="Technical"/>
    <s v="Hardware Issue"/>
    <s v="CUST88154"/>
    <s v="Open"/>
    <s v="20-08-2022"/>
    <d v="1899-12-30T20:39:14"/>
    <s v="-"/>
    <s v="-"/>
    <s v="-"/>
    <s v="-"/>
    <s v="20-08-2022"/>
    <s v="08"/>
    <s v="2022"/>
    <s v="-"/>
    <s v="-"/>
    <s v=""/>
  </r>
  <r>
    <s v="TKT440330"/>
    <x v="14"/>
    <s v="25-11-2020 13:36:43"/>
    <s v="Service"/>
    <s v="Slow Service"/>
    <s v="CUST72120"/>
    <s v="Resolved"/>
    <d v="2020-05-11T00:00:00"/>
    <d v="1899-12-30T13:36:00"/>
    <s v="25-11-2020"/>
    <d v="1899-12-30T13:36:43"/>
    <s v="-"/>
    <s v="-"/>
    <s v="11-05-2020"/>
    <s v="05"/>
    <s v="2020"/>
    <s v="-"/>
    <s v="25-11-2020"/>
    <s v="11"/>
  </r>
  <r>
    <s v="TKT683811"/>
    <x v="20"/>
    <s v="-"/>
    <s v="Billing"/>
    <s v="Payment Failure"/>
    <s v="CUST50781"/>
    <s v="Open"/>
    <d v="2021-02-05T00:00:00"/>
    <d v="1899-12-30T18:43:00"/>
    <s v="-"/>
    <s v="-"/>
    <s v="-"/>
    <s v="-"/>
    <s v="05-02-2021"/>
    <s v="02"/>
    <s v="2021"/>
    <s v="-"/>
    <s v="-"/>
    <s v=""/>
  </r>
  <r>
    <s v="TKT137829"/>
    <x v="19"/>
    <d v="2022-06-10T17:58:00"/>
    <s v="Billing"/>
    <s v="Payment Failure"/>
    <s v="CUST54608"/>
    <s v="Resolved"/>
    <d v="2022-11-09T00:00:00"/>
    <d v="1899-12-30T17:58:00"/>
    <d v="2022-06-10T00:00:00"/>
    <d v="1899-12-30T17:58:00"/>
    <s v="-"/>
    <s v="-"/>
    <s v="09-11-2022"/>
    <s v="11"/>
    <s v="2022"/>
    <s v="-"/>
    <s v="10-06-2022"/>
    <s v="06"/>
  </r>
  <r>
    <s v="TKT834887"/>
    <x v="13"/>
    <s v="-"/>
    <s v="Account"/>
    <s v="Account Suspension"/>
    <s v="CUST87581"/>
    <s v="In Progress"/>
    <d v="2024-01-07T00:00:00"/>
    <d v="1899-12-30T07:33:00"/>
    <s v="-"/>
    <s v="-"/>
    <s v="-"/>
    <s v="-"/>
    <s v="07-01-2024"/>
    <s v="01"/>
    <s v="2024"/>
    <s v="-"/>
    <s v="-"/>
    <s v=""/>
  </r>
  <r>
    <s v="TKT732536"/>
    <x v="3"/>
    <s v="-"/>
    <s v="Account"/>
    <s v="Account Suspension"/>
    <s v="CUST99120"/>
    <s v="In Progress"/>
    <s v="16-01-2022"/>
    <d v="1899-12-30T03:20:49"/>
    <s v="-"/>
    <s v="-"/>
    <s v="-"/>
    <s v="-"/>
    <s v="16-01-2022"/>
    <s v="01"/>
    <s v="2022"/>
    <s v="-"/>
    <s v="-"/>
    <s v=""/>
  </r>
  <r>
    <s v="TKT818094"/>
    <x v="1"/>
    <s v="22-11-2021 10:02:16"/>
    <s v="Billing"/>
    <s v="Refund Request"/>
    <s v="CUST71466"/>
    <s v="Resolved"/>
    <d v="2021-04-11T00:00:00"/>
    <d v="1899-12-30T10:02:00"/>
    <s v="22-11-2021"/>
    <d v="1899-12-30T10:02:16"/>
    <s v="-"/>
    <s v="-"/>
    <s v="11-04-2021"/>
    <s v="04"/>
    <s v="2021"/>
    <s v="-"/>
    <s v="22-11-2021"/>
    <s v="11"/>
  </r>
  <r>
    <s v="TKT874691"/>
    <x v="0"/>
    <d v="2022-11-05T17:02:00"/>
    <s v="Service"/>
    <s v="Service Outage"/>
    <s v="CUST28066"/>
    <s v="Resolved"/>
    <s v="14-04-2022"/>
    <d v="1899-12-30T17:02:38"/>
    <d v="2022-11-05T00:00:00"/>
    <d v="1899-12-30T17:02:00"/>
    <s v="-"/>
    <s v="-"/>
    <s v="14-04-2022"/>
    <s v="04"/>
    <s v="2022"/>
    <s v="-"/>
    <s v="05-11-2022"/>
    <s v="11"/>
  </r>
  <r>
    <s v="TKT897360"/>
    <x v="35"/>
    <s v="-"/>
    <s v="Service"/>
    <s v="Service Upgrade"/>
    <s v="CUST94556"/>
    <s v="Open"/>
    <d v="2024-10-04T00:00:00"/>
    <d v="1899-12-30T06:58:00"/>
    <s v="-"/>
    <s v="-"/>
    <s v="-"/>
    <s v="-"/>
    <s v="04-10-2024"/>
    <s v="10"/>
    <s v="2024"/>
    <s v="-"/>
    <s v="-"/>
    <s v=""/>
  </r>
  <r>
    <s v="TKT445445"/>
    <x v="1"/>
    <s v="-"/>
    <s v="Billing"/>
    <s v="Refund Request"/>
    <s v="CUST88787"/>
    <s v="In Progress"/>
    <d v="2022-09-10T00:00:00"/>
    <d v="1899-12-30T01:47:00"/>
    <s v="-"/>
    <s v="-"/>
    <s v="-"/>
    <s v="-"/>
    <s v="10-09-2022"/>
    <s v="09"/>
    <s v="2022"/>
    <s v="-"/>
    <s v="-"/>
    <s v=""/>
  </r>
  <r>
    <s v="TKT204635"/>
    <x v="23"/>
    <s v="17-07-2020 02:46:00"/>
    <s v="Service"/>
    <s v="Service Upgrade"/>
    <s v="CUST88827"/>
    <s v="Resolved"/>
    <d v="2020-05-07T00:00:00"/>
    <d v="1899-12-30T02:46:00"/>
    <s v="17-07-2020"/>
    <d v="1899-12-30T02:46:00"/>
    <s v="-"/>
    <s v="-"/>
    <s v="07-05-2020"/>
    <s v="05"/>
    <s v="2020"/>
    <s v="-"/>
    <s v="17-07-2020"/>
    <s v="07"/>
  </r>
  <r>
    <s v="TKT605470"/>
    <x v="25"/>
    <s v="-"/>
    <s v="Service"/>
    <s v="Slow Service"/>
    <s v="CUST74769"/>
    <s v="Open"/>
    <d v="2022-11-06T00:00:00"/>
    <d v="1899-12-30T19:38:00"/>
    <s v="-"/>
    <s v="-"/>
    <s v="-"/>
    <s v="-"/>
    <s v="06-11-2022"/>
    <s v="11"/>
    <s v="2022"/>
    <s v="-"/>
    <s v="-"/>
    <s v=""/>
  </r>
  <r>
    <s v="TKT370297"/>
    <x v="21"/>
    <s v="-"/>
    <s v="Technical"/>
    <s v="Network Problem"/>
    <s v="CUST16250"/>
    <s v="Open"/>
    <d v="2021-09-10T00:00:00"/>
    <d v="1899-12-30T18:16:00"/>
    <s v="-"/>
    <s v="-"/>
    <s v="-"/>
    <s v="-"/>
    <s v="10-09-2021"/>
    <s v="09"/>
    <s v="2021"/>
    <s v="-"/>
    <s v="-"/>
    <s v=""/>
  </r>
  <r>
    <s v="TKT447070"/>
    <x v="6"/>
    <s v="-"/>
    <s v="Service"/>
    <s v="Service Outage"/>
    <s v="CUST18187"/>
    <s v="Open"/>
    <s v="27-10-2024"/>
    <d v="1899-12-30T02:34:05"/>
    <s v="-"/>
    <s v="-"/>
    <s v="-"/>
    <s v="-"/>
    <s v="27-10-2024"/>
    <s v="10"/>
    <s v="2024"/>
    <s v="-"/>
    <s v="-"/>
    <s v=""/>
  </r>
  <r>
    <s v="TKT921453"/>
    <x v="32"/>
    <s v="27-05-2023 03:13:22"/>
    <s v="Technical"/>
    <s v="Software Bug"/>
    <s v="CUST43167"/>
    <s v="Resolved"/>
    <d v="2023-02-05T00:00:00"/>
    <d v="1899-12-30T03:13:00"/>
    <s v="27-05-2023"/>
    <d v="1899-12-30T03:13:22"/>
    <s v="-"/>
    <s v="-"/>
    <s v="05-02-2023"/>
    <s v="02"/>
    <s v="2023"/>
    <s v="-"/>
    <s v="27-05-2023"/>
    <s v="05"/>
  </r>
  <r>
    <s v="TKT849603"/>
    <x v="27"/>
    <s v="-"/>
    <s v="Account"/>
    <s v="Login Issue"/>
    <s v="CUST89982"/>
    <s v="In Progress"/>
    <d v="2021-11-09T00:00:00"/>
    <d v="1899-12-30T14:44:00"/>
    <s v="-"/>
    <s v="-"/>
    <s v="-"/>
    <s v="-"/>
    <s v="09-11-2021"/>
    <s v="11"/>
    <s v="2021"/>
    <s v="-"/>
    <s v="-"/>
    <s v=""/>
  </r>
  <r>
    <s v="TKT164480"/>
    <x v="23"/>
    <d v="2023-12-02T06:44:00"/>
    <s v="Service"/>
    <s v="Service Upgrade"/>
    <s v="CUST39954"/>
    <s v="Resolved"/>
    <s v="31-01-2023"/>
    <d v="1899-12-30T06:44:42"/>
    <d v="2023-12-02T00:00:00"/>
    <d v="1899-12-30T06:44:00"/>
    <s v="-"/>
    <s v="-"/>
    <s v="31-01-2023"/>
    <s v="01"/>
    <s v="2023"/>
    <s v="-"/>
    <s v="02-12-2023"/>
    <s v="12"/>
  </r>
  <r>
    <s v="TKT443598"/>
    <x v="34"/>
    <s v="-"/>
    <s v="Technical"/>
    <s v="Hardware Issue"/>
    <s v="CUST36213"/>
    <s v="Open"/>
    <s v="25-04-2022"/>
    <d v="1899-12-30T01:55:42"/>
    <s v="-"/>
    <s v="-"/>
    <s v="-"/>
    <s v="-"/>
    <s v="25-04-2022"/>
    <s v="04"/>
    <s v="2022"/>
    <s v="-"/>
    <s v="-"/>
    <s v=""/>
  </r>
  <r>
    <s v="TKT115515"/>
    <x v="7"/>
    <s v="31-08-2020 20:08:53"/>
    <s v="Technical"/>
    <s v="Software Bug"/>
    <s v="CUST69278"/>
    <s v="Resolved"/>
    <s v="23-08-2020"/>
    <d v="1899-12-30T20:08:53"/>
    <s v="31-08-2020"/>
    <d v="1899-12-30T20:08:53"/>
    <s v="-"/>
    <s v="-"/>
    <s v="23-08-2020"/>
    <s v="08"/>
    <s v="2020"/>
    <s v="-"/>
    <s v="31-08-2020"/>
    <s v="08"/>
  </r>
  <r>
    <s v="TKT581721"/>
    <x v="19"/>
    <s v="13-10-2024 17:37:09"/>
    <s v="Billing"/>
    <s v="Payment Failure"/>
    <s v="CUST83896"/>
    <s v="Resolved"/>
    <d v="2024-10-10T00:00:00"/>
    <d v="1899-12-30T17:37:00"/>
    <s v="13-10-2024"/>
    <d v="1899-12-30T17:37:09"/>
    <s v="-"/>
    <s v="-"/>
    <s v="10-10-2024"/>
    <s v="10"/>
    <s v="2024"/>
    <s v="-"/>
    <s v="13-10-2024"/>
    <s v="10"/>
  </r>
  <r>
    <s v="TKT156818"/>
    <x v="30"/>
    <s v="-"/>
    <s v="Billing"/>
    <s v="Overcharge"/>
    <s v="CUST37284"/>
    <s v="Open"/>
    <s v="29-01-2023"/>
    <d v="1899-12-30T10:28:56"/>
    <s v="-"/>
    <s v="-"/>
    <s v="-"/>
    <s v="-"/>
    <s v="29-01-2023"/>
    <s v="01"/>
    <s v="2023"/>
    <s v="-"/>
    <s v="-"/>
    <s v=""/>
  </r>
  <r>
    <s v="TKT582673"/>
    <x v="31"/>
    <s v="-"/>
    <s v="Billing"/>
    <s v="Refund Request"/>
    <s v="CUST75455"/>
    <s v="Open"/>
    <s v="23-08-2024"/>
    <d v="1899-12-30T05:14:39"/>
    <s v="-"/>
    <s v="-"/>
    <s v="-"/>
    <s v="-"/>
    <s v="23-08-2024"/>
    <s v="08"/>
    <s v="2024"/>
    <s v="-"/>
    <s v="-"/>
    <s v=""/>
  </r>
  <r>
    <s v="TKT296590"/>
    <x v="28"/>
    <s v="-"/>
    <s v="Billing"/>
    <s v="Payment Failure"/>
    <s v="CUST64234"/>
    <s v="In Progress"/>
    <s v="22-03-2023"/>
    <d v="1899-12-30T03:49:02"/>
    <s v="-"/>
    <s v="-"/>
    <s v="-"/>
    <s v="-"/>
    <s v="22-03-2023"/>
    <s v="03"/>
    <s v="2023"/>
    <s v="-"/>
    <s v="-"/>
    <s v=""/>
  </r>
  <r>
    <s v="TKT547845"/>
    <x v="22"/>
    <s v="-"/>
    <s v="Account"/>
    <s v="Login Issue"/>
    <s v="CUST56491"/>
    <s v="In Progress"/>
    <d v="2024-08-06T00:00:00"/>
    <d v="1899-12-30T08:05:00"/>
    <s v="-"/>
    <s v="-"/>
    <s v="-"/>
    <s v="-"/>
    <s v="06-08-2024"/>
    <s v="08"/>
    <s v="2024"/>
    <s v="-"/>
    <s v="-"/>
    <s v=""/>
  </r>
  <r>
    <s v="TKT252668"/>
    <x v="6"/>
    <s v="-"/>
    <s v="Service"/>
    <s v="Service Outage"/>
    <s v="CUST49726"/>
    <s v="In Progress"/>
    <d v="2022-04-02T00:00:00"/>
    <d v="1899-12-30T19:09:00"/>
    <s v="-"/>
    <s v="-"/>
    <s v="-"/>
    <s v="-"/>
    <s v="02-04-2022"/>
    <s v="04"/>
    <s v="2022"/>
    <s v="-"/>
    <s v="-"/>
    <s v=""/>
  </r>
  <r>
    <s v="TKT262087"/>
    <x v="30"/>
    <s v="-"/>
    <s v="Billing"/>
    <s v="Overcharge"/>
    <s v="CUST75868"/>
    <s v="In Progress"/>
    <s v="22-02-2021"/>
    <d v="1899-12-30T23:14:51"/>
    <s v="-"/>
    <s v="-"/>
    <s v="-"/>
    <s v="-"/>
    <s v="22-02-2021"/>
    <s v="02"/>
    <s v="2021"/>
    <s v="-"/>
    <s v="-"/>
    <s v=""/>
  </r>
  <r>
    <s v="TKT861830"/>
    <x v="28"/>
    <s v="15-10-2024 02:38:29"/>
    <s v="Billing"/>
    <s v="Payment Failure"/>
    <s v="CUST54413"/>
    <s v="Resolved"/>
    <s v="27-09-2024"/>
    <d v="1899-12-30T02:38:29"/>
    <s v="15-10-2024"/>
    <d v="1899-12-30T02:38:29"/>
    <s v="-"/>
    <s v="-"/>
    <s v="27-09-2024"/>
    <s v="09"/>
    <s v="2024"/>
    <s v="-"/>
    <s v="15-10-2024"/>
    <s v="10"/>
  </r>
  <r>
    <s v="TKT982392"/>
    <x v="27"/>
    <s v="-"/>
    <s v="Account"/>
    <s v="Login Issue"/>
    <s v="CUST64892"/>
    <s v="In Progress"/>
    <s v="19-02-2021"/>
    <d v="1899-12-30T09:07:08"/>
    <s v="-"/>
    <s v="-"/>
    <s v="-"/>
    <s v="-"/>
    <s v="19-02-2021"/>
    <s v="02"/>
    <s v="2021"/>
    <s v="-"/>
    <s v="-"/>
    <s v=""/>
  </r>
  <r>
    <s v="TKT252873"/>
    <x v="6"/>
    <s v="-"/>
    <s v="Service"/>
    <s v="Service Outage"/>
    <s v="CUST99346"/>
    <s v="In Progress"/>
    <s v="13-09-2024"/>
    <d v="1899-12-30T13:37:36"/>
    <s v="-"/>
    <s v="-"/>
    <s v="-"/>
    <s v="-"/>
    <s v="13-09-2024"/>
    <s v="09"/>
    <s v="2024"/>
    <s v="-"/>
    <s v="-"/>
    <s v=""/>
  </r>
  <r>
    <s v="TKT856575"/>
    <x v="23"/>
    <s v="-"/>
    <s v="Service"/>
    <s v="Service Upgrade"/>
    <s v="CUST34469"/>
    <s v="In Progress"/>
    <s v="14-06-2021"/>
    <d v="1899-12-30T21:26:53"/>
    <s v="-"/>
    <s v="-"/>
    <s v="-"/>
    <s v="-"/>
    <s v="14-06-2021"/>
    <s v="06"/>
    <s v="2021"/>
    <s v="-"/>
    <s v="-"/>
    <s v=""/>
  </r>
  <r>
    <s v="TKT400238"/>
    <x v="21"/>
    <s v="-"/>
    <s v="Technical"/>
    <s v="Network Problem"/>
    <s v="CUST77849"/>
    <s v="In Progress"/>
    <d v="2023-05-06T00:00:00"/>
    <d v="1899-12-30T10:30:00"/>
    <s v="-"/>
    <s v="-"/>
    <s v="-"/>
    <s v="-"/>
    <s v="06-05-2023"/>
    <s v="05"/>
    <s v="2023"/>
    <s v="-"/>
    <s v="-"/>
    <s v=""/>
  </r>
  <r>
    <s v="TKT132424"/>
    <x v="25"/>
    <s v="-"/>
    <s v="Service"/>
    <s v="Slow Service"/>
    <s v="CUST25524"/>
    <s v="Open"/>
    <s v="30-06-2022"/>
    <d v="1899-12-30T00:03:53"/>
    <s v="-"/>
    <s v="-"/>
    <s v="-"/>
    <s v="-"/>
    <s v="30-06-2022"/>
    <s v="06"/>
    <s v="2022"/>
    <s v="-"/>
    <s v="-"/>
    <s v=""/>
  </r>
  <r>
    <s v="TKT443736"/>
    <x v="5"/>
    <s v="-"/>
    <s v="Technical"/>
    <s v="Hardware Issue"/>
    <s v="CUST75475"/>
    <s v="In Progress"/>
    <s v="23-10-2021"/>
    <d v="1899-12-30T14:50:44"/>
    <s v="-"/>
    <s v="-"/>
    <s v="-"/>
    <s v="-"/>
    <s v="23-10-2021"/>
    <s v="10"/>
    <s v="2021"/>
    <s v="-"/>
    <s v="-"/>
    <s v=""/>
  </r>
  <r>
    <s v="TKT378659"/>
    <x v="0"/>
    <s v="-"/>
    <s v="Service"/>
    <s v="Service Outage"/>
    <s v="CUST89411"/>
    <s v="In Progress"/>
    <s v="15-01-2023"/>
    <d v="1899-12-30T22:35:06"/>
    <s v="-"/>
    <s v="-"/>
    <s v="-"/>
    <s v="-"/>
    <s v="15-01-2023"/>
    <s v="01"/>
    <s v="2023"/>
    <s v="-"/>
    <s v="-"/>
    <s v=""/>
  </r>
  <r>
    <s v="TKT508741"/>
    <x v="8"/>
    <s v="13-06-2022 06:52:32"/>
    <s v="Technical"/>
    <s v="Network Problem"/>
    <s v="CUST69656"/>
    <s v="Resolved"/>
    <s v="25-05-2022"/>
    <d v="1899-12-30T06:52:32"/>
    <s v="13-06-2022"/>
    <d v="1899-12-30T06:52:32"/>
    <s v="-"/>
    <s v="-"/>
    <s v="25-05-2022"/>
    <s v="05"/>
    <s v="2022"/>
    <s v="-"/>
    <s v="13-06-2022"/>
    <s v="06"/>
  </r>
  <r>
    <s v="TKT192236"/>
    <x v="5"/>
    <s v="14-02-2020 00:42:35"/>
    <s v="Technical"/>
    <s v="Hardware Issue"/>
    <s v="CUST88934"/>
    <s v="Resolved"/>
    <s v="18-01-2020"/>
    <d v="1899-12-30T00:42:35"/>
    <s v="14-02-2020"/>
    <d v="1899-12-30T00:42:35"/>
    <s v="-"/>
    <s v="-"/>
    <s v="18-01-2020"/>
    <s v="01"/>
    <s v="2020"/>
    <s v="-"/>
    <s v="14-02-2020"/>
    <s v="02"/>
  </r>
  <r>
    <s v="TKT460607"/>
    <x v="4"/>
    <s v="-"/>
    <s v="Account"/>
    <s v="Password Reset"/>
    <s v="CUST78625"/>
    <s v="Open"/>
    <s v="15-01-2024"/>
    <d v="1899-12-30T20:09:52"/>
    <s v="-"/>
    <s v="-"/>
    <s v="-"/>
    <s v="-"/>
    <s v="15-01-2024"/>
    <s v="01"/>
    <s v="2024"/>
    <s v="-"/>
    <s v="-"/>
    <s v=""/>
  </r>
  <r>
    <s v="TKT907801"/>
    <x v="3"/>
    <s v="27-10-2021 13:23:39"/>
    <s v="Account"/>
    <s v="Account Suspension"/>
    <s v="CUST56760"/>
    <s v="Resolved"/>
    <s v="23-10-2021"/>
    <d v="1899-12-30T13:23:39"/>
    <s v="27-10-2021"/>
    <d v="1899-12-30T13:23:39"/>
    <s v="-"/>
    <s v="-"/>
    <s v="23-10-2021"/>
    <s v="10"/>
    <s v="2021"/>
    <s v="-"/>
    <s v="27-10-2021"/>
    <s v="10"/>
  </r>
  <r>
    <s v="TKT246937"/>
    <x v="19"/>
    <s v="-"/>
    <s v="Billing"/>
    <s v="Payment Failure"/>
    <s v="CUST56325"/>
    <s v="In Progress"/>
    <d v="2024-05-10T00:00:00"/>
    <d v="1899-12-30T05:33:00"/>
    <s v="-"/>
    <s v="-"/>
    <s v="-"/>
    <s v="-"/>
    <s v="10-05-2024"/>
    <s v="05"/>
    <s v="2024"/>
    <s v="-"/>
    <s v="-"/>
    <s v=""/>
  </r>
  <r>
    <s v="TKT200851"/>
    <x v="28"/>
    <s v="-"/>
    <s v="Billing"/>
    <s v="Payment Failure"/>
    <s v="CUST74679"/>
    <s v="Open"/>
    <d v="2022-07-05T00:00:00"/>
    <d v="1899-12-30T04:41:00"/>
    <s v="-"/>
    <s v="-"/>
    <s v="-"/>
    <s v="-"/>
    <s v="05-07-2022"/>
    <s v="07"/>
    <s v="2022"/>
    <s v="-"/>
    <s v="-"/>
    <s v=""/>
  </r>
  <r>
    <s v="TKT564007"/>
    <x v="3"/>
    <s v="-"/>
    <s v="Account"/>
    <s v="Account Suspension"/>
    <s v="CUST68742"/>
    <s v="In Progress"/>
    <s v="23-05-2020"/>
    <d v="1899-12-30T13:24:18"/>
    <s v="-"/>
    <s v="-"/>
    <s v="-"/>
    <s v="-"/>
    <s v="23-05-2020"/>
    <s v="05"/>
    <s v="2020"/>
    <s v="-"/>
    <s v="-"/>
    <s v=""/>
  </r>
  <r>
    <s v="TKT846808"/>
    <x v="32"/>
    <s v="-"/>
    <s v="Technical"/>
    <s v="Software Bug"/>
    <s v="CUST79723"/>
    <s v="In Progress"/>
    <s v="31-10-2024"/>
    <d v="1899-12-30T01:14:57"/>
    <s v="-"/>
    <s v="-"/>
    <s v="-"/>
    <s v="-"/>
    <s v="31-10-2024"/>
    <s v="10"/>
    <s v="2024"/>
    <s v="-"/>
    <s v="-"/>
    <s v=""/>
  </r>
  <r>
    <s v="TKT685656"/>
    <x v="8"/>
    <s v="23-02-2021 02:28:37"/>
    <s v="Technical"/>
    <s v="Network Problem"/>
    <s v="CUST15214"/>
    <s v="Resolved"/>
    <s v="21-02-2021"/>
    <d v="1899-12-30T02:28:37"/>
    <s v="23-02-2021"/>
    <d v="1899-12-30T02:28:37"/>
    <s v="-"/>
    <s v="-"/>
    <s v="21-02-2021"/>
    <s v="02"/>
    <s v="2021"/>
    <s v="-"/>
    <s v="23-02-2021"/>
    <s v="02"/>
  </r>
  <r>
    <s v="TKT507319"/>
    <x v="2"/>
    <s v="-"/>
    <s v="Billing"/>
    <s v="Overcharge"/>
    <s v="CUST32691"/>
    <s v="Open"/>
    <d v="2023-10-06T00:00:00"/>
    <d v="1899-12-30T16:53:00"/>
    <s v="-"/>
    <s v="-"/>
    <s v="-"/>
    <s v="-"/>
    <s v="06-10-2023"/>
    <s v="10"/>
    <s v="2023"/>
    <s v="-"/>
    <s v="-"/>
    <s v=""/>
  </r>
  <r>
    <s v="TKT797353"/>
    <x v="20"/>
    <s v="-"/>
    <s v="Billing"/>
    <s v="Payment Failure"/>
    <s v="CUST75790"/>
    <s v="In Progress"/>
    <s v="19-09-2024"/>
    <d v="1899-12-30T16:47:14"/>
    <s v="-"/>
    <s v="-"/>
    <s v="-"/>
    <s v="-"/>
    <s v="19-09-2024"/>
    <s v="09"/>
    <s v="2024"/>
    <s v="-"/>
    <s v="-"/>
    <s v=""/>
  </r>
  <r>
    <s v="TKT396368"/>
    <x v="34"/>
    <s v="24-04-2021 22:36:26"/>
    <s v="Technical"/>
    <s v="Hardware Issue"/>
    <s v="CUST24304"/>
    <s v="Resolved"/>
    <s v="20-04-2021"/>
    <d v="1899-12-30T22:36:26"/>
    <s v="24-04-2021"/>
    <d v="1899-12-30T22:36:26"/>
    <s v="-"/>
    <s v="-"/>
    <s v="20-04-2021"/>
    <s v="04"/>
    <s v="2021"/>
    <s v="-"/>
    <s v="24-04-2021"/>
    <s v="04"/>
  </r>
  <r>
    <s v="TKT339352"/>
    <x v="14"/>
    <s v="-"/>
    <s v="Service"/>
    <s v="Slow Service"/>
    <s v="CUST84379"/>
    <s v="In Progress"/>
    <d v="2020-10-12T00:00:00"/>
    <d v="1899-12-30T18:55:00"/>
    <s v="-"/>
    <s v="-"/>
    <s v="-"/>
    <s v="-"/>
    <s v="12-10-2020"/>
    <s v="10"/>
    <s v="2020"/>
    <s v="-"/>
    <s v="-"/>
    <s v=""/>
  </r>
  <r>
    <s v="TKT441060"/>
    <x v="5"/>
    <s v="17-08-2020 17:15:34"/>
    <s v="Technical"/>
    <s v="Hardware Issue"/>
    <s v="CUST36140"/>
    <s v="Resolved"/>
    <s v="30-07-2020"/>
    <d v="1899-12-30T17:15:34"/>
    <s v="17-08-2020"/>
    <d v="1899-12-30T17:15:34"/>
    <s v="-"/>
    <s v="-"/>
    <s v="30-07-2020"/>
    <s v="07"/>
    <s v="2020"/>
    <s v="-"/>
    <s v="17-08-2020"/>
    <s v="08"/>
  </r>
  <r>
    <s v="TKT101233"/>
    <x v="13"/>
    <s v="-"/>
    <s v="Account"/>
    <s v="Account Suspension"/>
    <s v="CUST25877"/>
    <s v="In Progress"/>
    <d v="2024-01-01T00:00:00"/>
    <d v="1899-12-30T22:38:00"/>
    <s v="-"/>
    <s v="-"/>
    <s v="-"/>
    <s v="-"/>
    <s v="01-01-2024"/>
    <s v="01"/>
    <s v="2024"/>
    <s v="-"/>
    <s v="-"/>
    <s v=""/>
  </r>
  <r>
    <s v="TKT546943"/>
    <x v="19"/>
    <s v="-"/>
    <s v="Billing"/>
    <s v="Payment Failure"/>
    <s v="CUST35633"/>
    <s v="Open"/>
    <s v="14-05-2020"/>
    <d v="1899-12-30T20:41:26"/>
    <s v="-"/>
    <s v="-"/>
    <s v="-"/>
    <s v="-"/>
    <s v="14-05-2020"/>
    <s v="05"/>
    <s v="2020"/>
    <s v="-"/>
    <s v="-"/>
    <s v=""/>
  </r>
  <r>
    <s v="TKT710116"/>
    <x v="8"/>
    <s v="-"/>
    <s v="Technical"/>
    <s v="Network Problem"/>
    <s v="CUST91078"/>
    <s v="Open"/>
    <s v="26-11-2020"/>
    <d v="1899-12-30T16:27:42"/>
    <s v="-"/>
    <s v="-"/>
    <s v="-"/>
    <s v="-"/>
    <s v="26-11-2020"/>
    <s v="11"/>
    <s v="2020"/>
    <s v="-"/>
    <s v="-"/>
    <s v=""/>
  </r>
  <r>
    <s v="TKT229029"/>
    <x v="27"/>
    <s v="-"/>
    <s v="Account"/>
    <s v="Login Issue"/>
    <s v="CUST44565"/>
    <s v="In Progress"/>
    <d v="2022-02-05T00:00:00"/>
    <d v="1899-12-30T18:27:00"/>
    <s v="-"/>
    <s v="-"/>
    <s v="-"/>
    <s v="-"/>
    <s v="05-02-2022"/>
    <s v="02"/>
    <s v="2022"/>
    <s v="-"/>
    <s v="-"/>
    <s v=""/>
  </r>
  <r>
    <s v="TKT953722"/>
    <x v="33"/>
    <d v="2020-03-10T10:26:00"/>
    <s v="Technical"/>
    <s v="Network Problem"/>
    <s v="CUST31449"/>
    <s v="Resolved"/>
    <s v="27-09-2020"/>
    <d v="1899-12-30T10:26:45"/>
    <d v="2020-03-10T00:00:00"/>
    <d v="1899-12-30T10:26:00"/>
    <s v="-"/>
    <s v="-"/>
    <s v="27-09-2020"/>
    <s v="09"/>
    <s v="2020"/>
    <s v="-"/>
    <s v="10-03-2020"/>
    <s v="03"/>
  </r>
  <r>
    <s v="TKT859804"/>
    <x v="0"/>
    <s v="-"/>
    <s v="Service"/>
    <s v="Service Outage"/>
    <s v="CUST17439"/>
    <s v="Open"/>
    <s v="27-05-2022"/>
    <d v="1899-12-30T02:18:59"/>
    <s v="-"/>
    <s v="-"/>
    <s v="-"/>
    <s v="-"/>
    <s v="27-05-2022"/>
    <s v="05"/>
    <s v="2022"/>
    <s v="-"/>
    <s v="-"/>
    <s v=""/>
  </r>
  <r>
    <s v="TKT363579"/>
    <x v="35"/>
    <s v="30-06-2024 13:25:58"/>
    <s v="Service"/>
    <s v="Service Upgrade"/>
    <s v="CUST10413"/>
    <s v="Resolved"/>
    <d v="2024-06-06T00:00:00"/>
    <d v="1899-12-30T13:25:00"/>
    <s v="30-06-2024"/>
    <d v="1899-12-30T13:25:58"/>
    <s v="-"/>
    <s v="-"/>
    <s v="06-06-2024"/>
    <s v="06"/>
    <s v="2024"/>
    <s v="-"/>
    <s v="30-06-2024"/>
    <s v="06"/>
  </r>
  <r>
    <s v="TKT489209"/>
    <x v="6"/>
    <s v="-"/>
    <s v="Service"/>
    <s v="Service Outage"/>
    <s v="CUST64414"/>
    <s v="In Progress"/>
    <s v="31-03-2023"/>
    <d v="1899-12-30T02:40:09"/>
    <s v="-"/>
    <s v="-"/>
    <s v="-"/>
    <s v="-"/>
    <s v="31-03-2023"/>
    <s v="03"/>
    <s v="2023"/>
    <s v="-"/>
    <s v="-"/>
    <s v=""/>
  </r>
  <r>
    <s v="TKT914257"/>
    <x v="1"/>
    <d v="2022-11-11T12:28:00"/>
    <s v="Billing"/>
    <s v="Refund Request"/>
    <s v="CUST17700"/>
    <s v="Resolved"/>
    <s v="22-10-2022"/>
    <d v="1899-12-30T12:28:08"/>
    <d v="2022-11-11T00:00:00"/>
    <d v="1899-12-30T12:28:00"/>
    <s v="-"/>
    <s v="-"/>
    <s v="22-10-2022"/>
    <s v="10"/>
    <s v="2022"/>
    <s v="-"/>
    <s v="11-11-2022"/>
    <s v="11"/>
  </r>
  <r>
    <s v="TKT913544"/>
    <x v="27"/>
    <s v="-"/>
    <s v="Account"/>
    <s v="Login Issue"/>
    <s v="CUST47769"/>
    <s v="Open"/>
    <s v="16-04-2023"/>
    <d v="1899-12-30T01:22:29"/>
    <s v="-"/>
    <s v="-"/>
    <s v="-"/>
    <s v="-"/>
    <s v="16-04-2023"/>
    <s v="04"/>
    <s v="2023"/>
    <s v="-"/>
    <s v="-"/>
    <s v=""/>
  </r>
  <r>
    <s v="TKT101706"/>
    <x v="0"/>
    <s v="-"/>
    <s v="Service"/>
    <s v="Service Outage"/>
    <s v="CUST50914"/>
    <s v="In Progress"/>
    <s v="19-10-2024"/>
    <d v="1899-12-30T22:46:17"/>
    <s v="-"/>
    <s v="-"/>
    <s v="-"/>
    <s v="-"/>
    <s v="19-10-2024"/>
    <s v="10"/>
    <s v="2024"/>
    <s v="-"/>
    <s v="-"/>
    <s v=""/>
  </r>
  <r>
    <s v="TKT762894"/>
    <x v="17"/>
    <s v="13-02-2024 18:37:26"/>
    <s v="Service"/>
    <s v="Slow Service"/>
    <s v="CUST39024"/>
    <s v="Resolved"/>
    <d v="2024-10-02T00:00:00"/>
    <d v="1899-12-30T18:37:00"/>
    <s v="13-02-2024"/>
    <d v="1899-12-30T18:37:26"/>
    <s v="-"/>
    <s v="-"/>
    <s v="02-10-2024"/>
    <s v="10"/>
    <s v="2024"/>
    <s v="-"/>
    <s v="13-02-2024"/>
    <s v="02"/>
  </r>
  <r>
    <s v="TKT917705"/>
    <x v="29"/>
    <s v="-"/>
    <s v="Service"/>
    <s v="Service Upgrade"/>
    <s v="CUST21678"/>
    <s v="Open"/>
    <s v="19-07-2020"/>
    <d v="1899-12-30T01:03:24"/>
    <s v="-"/>
    <s v="-"/>
    <s v="-"/>
    <s v="-"/>
    <s v="19-07-2020"/>
    <s v="07"/>
    <s v="2020"/>
    <s v="-"/>
    <s v="-"/>
    <s v=""/>
  </r>
  <r>
    <s v="TKT147571"/>
    <x v="19"/>
    <s v="-"/>
    <s v="Billing"/>
    <s v="Payment Failure"/>
    <s v="CUST10230"/>
    <s v="Open"/>
    <s v="16-10-2024"/>
    <d v="1899-12-30T14:23:06"/>
    <s v="-"/>
    <s v="-"/>
    <s v="-"/>
    <s v="-"/>
    <s v="16-10-2024"/>
    <s v="10"/>
    <s v="2024"/>
    <s v="-"/>
    <s v="-"/>
    <s v=""/>
  </r>
  <r>
    <s v="TKT889507"/>
    <x v="32"/>
    <s v="-"/>
    <s v="Technical"/>
    <s v="Software Bug"/>
    <s v="CUST80225"/>
    <s v="In Progress"/>
    <d v="2020-12-06T00:00:00"/>
    <d v="1899-12-30T05:59:00"/>
    <s v="-"/>
    <s v="-"/>
    <s v="-"/>
    <s v="-"/>
    <s v="06-12-2020"/>
    <s v="12"/>
    <s v="2020"/>
    <s v="-"/>
    <s v="-"/>
    <s v=""/>
  </r>
  <r>
    <s v="TKT306815"/>
    <x v="26"/>
    <s v="-"/>
    <s v="Technical"/>
    <s v="Software Bug"/>
    <s v="CUST34790"/>
    <s v="In Progress"/>
    <d v="2022-02-01T00:00:00"/>
    <d v="1899-12-30T17:08:00"/>
    <s v="-"/>
    <s v="-"/>
    <s v="-"/>
    <s v="-"/>
    <s v="01-02-2022"/>
    <s v="02"/>
    <s v="2022"/>
    <s v="-"/>
    <s v="-"/>
    <s v=""/>
  </r>
  <r>
    <s v="TKT681136"/>
    <x v="34"/>
    <s v="-"/>
    <s v="Technical"/>
    <s v="Hardware Issue"/>
    <s v="CUST13796"/>
    <s v="Open"/>
    <d v="2022-05-04T00:00:00"/>
    <d v="1899-12-30T09:26:00"/>
    <s v="-"/>
    <s v="-"/>
    <s v="-"/>
    <s v="-"/>
    <s v="04-05-2022"/>
    <s v="05"/>
    <s v="2022"/>
    <s v="-"/>
    <s v="-"/>
    <s v=""/>
  </r>
  <r>
    <s v="TKT326427"/>
    <x v="8"/>
    <d v="2023-02-12T21:59:00"/>
    <s v="Technical"/>
    <s v="Network Problem"/>
    <s v="CUST26727"/>
    <s v="Resolved"/>
    <d v="2023-02-11T00:00:00"/>
    <d v="1899-12-30T21:59:00"/>
    <d v="2023-02-12T00:00:00"/>
    <d v="1899-12-30T21:59:00"/>
    <s v="-"/>
    <s v="-"/>
    <s v="11-02-2023"/>
    <s v="02"/>
    <s v="2023"/>
    <s v="-"/>
    <s v="12-02-2023"/>
    <s v="02"/>
  </r>
  <r>
    <s v="TKT549995"/>
    <x v="32"/>
    <s v="25-04-2024 14:10:44"/>
    <s v="Technical"/>
    <s v="Software Bug"/>
    <s v="CUST61298"/>
    <s v="Resolved"/>
    <s v="30-03-2024"/>
    <d v="1899-12-30T14:10:44"/>
    <s v="25-04-2024"/>
    <d v="1899-12-30T14:10:44"/>
    <s v="-"/>
    <s v="-"/>
    <s v="30-03-2024"/>
    <s v="03"/>
    <s v="2024"/>
    <s v="-"/>
    <s v="25-04-2024"/>
    <s v="04"/>
  </r>
  <r>
    <s v="TKT255080"/>
    <x v="7"/>
    <s v="-"/>
    <s v="Technical"/>
    <s v="Software Bug"/>
    <s v="CUST13195"/>
    <s v="Open"/>
    <s v="15-01-2020"/>
    <d v="1899-12-30T17:12:58"/>
    <s v="-"/>
    <s v="-"/>
    <s v="-"/>
    <s v="-"/>
    <s v="15-01-2020"/>
    <s v="01"/>
    <s v="2020"/>
    <s v="-"/>
    <s v="-"/>
    <s v=""/>
  </r>
  <r>
    <s v="TKT806175"/>
    <x v="12"/>
    <s v="-"/>
    <s v="Billing"/>
    <s v="Refund Request"/>
    <s v="CUST98647"/>
    <s v="In Progress"/>
    <s v="15-02-2020"/>
    <d v="1899-12-30T11:22:01"/>
    <s v="-"/>
    <s v="-"/>
    <s v="-"/>
    <s v="-"/>
    <s v="15-02-2020"/>
    <s v="02"/>
    <s v="2020"/>
    <s v="-"/>
    <s v="-"/>
    <s v=""/>
  </r>
  <r>
    <s v="TKT526338"/>
    <x v="30"/>
    <s v="20-05-2024 19:27:58"/>
    <s v="Billing"/>
    <s v="Overcharge"/>
    <s v="CUST50238"/>
    <s v="Resolved"/>
    <s v="28-04-2024"/>
    <d v="1899-12-30T19:27:58"/>
    <s v="20-05-2024"/>
    <d v="1899-12-30T19:27:58"/>
    <s v="-"/>
    <s v="-"/>
    <s v="28-04-2024"/>
    <s v="04"/>
    <s v="2024"/>
    <s v="-"/>
    <s v="20-05-2024"/>
    <s v="05"/>
  </r>
  <r>
    <s v="TKT809250"/>
    <x v="7"/>
    <s v="-"/>
    <s v="Technical"/>
    <s v="Software Bug"/>
    <s v="CUST27586"/>
    <s v="In Progress"/>
    <d v="2020-04-12T00:00:00"/>
    <d v="1899-12-30T03:30:00"/>
    <s v="-"/>
    <s v="-"/>
    <s v="-"/>
    <s v="-"/>
    <s v="12-04-2020"/>
    <s v="04"/>
    <s v="2020"/>
    <s v="-"/>
    <s v="-"/>
    <s v=""/>
  </r>
  <r>
    <s v="TKT177625"/>
    <x v="16"/>
    <s v="-"/>
    <s v="Account"/>
    <s v="Login Issue"/>
    <s v="CUST10481"/>
    <s v="In Progress"/>
    <s v="21-02-2024"/>
    <d v="1899-12-30T18:59:19"/>
    <s v="-"/>
    <s v="-"/>
    <s v="-"/>
    <s v="-"/>
    <s v="21-02-2024"/>
    <s v="02"/>
    <s v="2024"/>
    <s v="-"/>
    <s v="-"/>
    <s v=""/>
  </r>
  <r>
    <s v="TKT892742"/>
    <x v="5"/>
    <d v="2024-03-06T10:50:00"/>
    <s v="Technical"/>
    <s v="Hardware Issue"/>
    <s v="CUST99404"/>
    <s v="Resolved"/>
    <d v="2024-08-05T00:00:00"/>
    <d v="1899-12-30T10:50:00"/>
    <d v="2024-03-06T00:00:00"/>
    <d v="1899-12-30T10:50:00"/>
    <s v="-"/>
    <s v="-"/>
    <s v="05-08-2024"/>
    <s v="08"/>
    <s v="2024"/>
    <s v="-"/>
    <s v="06-03-2024"/>
    <s v="03"/>
  </r>
  <r>
    <s v="TKT110845"/>
    <x v="26"/>
    <s v="22-12-2020 09:15:43"/>
    <s v="Technical"/>
    <s v="Software Bug"/>
    <s v="CUST52150"/>
    <s v="Resolved"/>
    <d v="2020-02-12T00:00:00"/>
    <d v="1899-12-30T09:15:00"/>
    <s v="22-12-2020"/>
    <d v="1899-12-30T09:15:43"/>
    <s v="-"/>
    <s v="-"/>
    <s v="12-02-2020"/>
    <s v="02"/>
    <s v="2020"/>
    <s v="-"/>
    <s v="22-12-2020"/>
    <s v="12"/>
  </r>
  <r>
    <s v="TKT276823"/>
    <x v="23"/>
    <s v="20-09-2024 16:10:35"/>
    <s v="Service"/>
    <s v="Service Upgrade"/>
    <s v="CUST92502"/>
    <s v="Resolved"/>
    <s v="13-09-2024"/>
    <d v="1899-12-30T16:10:35"/>
    <s v="20-09-2024"/>
    <d v="1899-12-30T16:10:35"/>
    <s v="-"/>
    <s v="-"/>
    <s v="13-09-2024"/>
    <s v="09"/>
    <s v="2024"/>
    <s v="-"/>
    <s v="20-09-2024"/>
    <s v="09"/>
  </r>
  <r>
    <s v="TKT212433"/>
    <x v="23"/>
    <s v="-"/>
    <s v="Service"/>
    <s v="Service Upgrade"/>
    <s v="CUST47319"/>
    <s v="In Progress"/>
    <d v="2020-02-03T00:00:00"/>
    <d v="1899-12-30T19:51:00"/>
    <s v="-"/>
    <s v="-"/>
    <s v="-"/>
    <s v="-"/>
    <s v="03-02-2020"/>
    <s v="02"/>
    <s v="2020"/>
    <s v="-"/>
    <s v="-"/>
    <s v=""/>
  </r>
  <r>
    <s v="TKT350967"/>
    <x v="7"/>
    <s v="-"/>
    <s v="Technical"/>
    <s v="Software Bug"/>
    <s v="CUST55089"/>
    <s v="In Progress"/>
    <d v="2024-09-02T00:00:00"/>
    <d v="1899-12-30T12:44:00"/>
    <s v="-"/>
    <s v="-"/>
    <s v="-"/>
    <s v="-"/>
    <s v="02-09-2024"/>
    <s v="09"/>
    <s v="2024"/>
    <s v="-"/>
    <s v="-"/>
    <s v=""/>
  </r>
  <r>
    <s v="TKT223378"/>
    <x v="8"/>
    <s v="-"/>
    <s v="Technical"/>
    <s v="Network Problem"/>
    <s v="CUST88522"/>
    <s v="Open"/>
    <s v="15-02-2022"/>
    <d v="1899-12-30T09:16:09"/>
    <s v="-"/>
    <s v="-"/>
    <s v="-"/>
    <s v="-"/>
    <s v="15-02-2022"/>
    <s v="02"/>
    <s v="2022"/>
    <s v="-"/>
    <s v="-"/>
    <s v=""/>
  </r>
  <r>
    <s v="TKT724386"/>
    <x v="35"/>
    <s v="-"/>
    <s v="Service"/>
    <s v="Service Upgrade"/>
    <s v="CUST67989"/>
    <s v="In Progress"/>
    <s v="31-03-2023"/>
    <d v="1899-12-30T17:25:56"/>
    <s v="-"/>
    <s v="-"/>
    <s v="-"/>
    <s v="-"/>
    <s v="31-03-2023"/>
    <s v="03"/>
    <s v="2023"/>
    <s v="-"/>
    <s v="-"/>
    <s v=""/>
  </r>
  <r>
    <s v="TKT762520"/>
    <x v="35"/>
    <s v="-"/>
    <s v="Service"/>
    <s v="Service Upgrade"/>
    <s v="CUST79634"/>
    <s v="In Progress"/>
    <d v="2023-04-12T00:00:00"/>
    <d v="1899-12-30T16:07:00"/>
    <s v="-"/>
    <s v="-"/>
    <s v="-"/>
    <s v="-"/>
    <s v="12-04-2023"/>
    <s v="04"/>
    <s v="2023"/>
    <s v="-"/>
    <s v="-"/>
    <s v=""/>
  </r>
  <r>
    <s v="TKT944971"/>
    <x v="11"/>
    <s v="-"/>
    <s v="Billing"/>
    <s v="Overcharge"/>
    <s v="CUST73900"/>
    <s v="In Progress"/>
    <d v="2020-06-02T00:00:00"/>
    <d v="1899-12-30T13:10:00"/>
    <s v="-"/>
    <s v="-"/>
    <s v="-"/>
    <s v="-"/>
    <s v="02-06-2020"/>
    <s v="06"/>
    <s v="2020"/>
    <s v="-"/>
    <s v="-"/>
    <s v=""/>
  </r>
  <r>
    <s v="TKT968428"/>
    <x v="5"/>
    <s v="24-06-2021 04:24:28"/>
    <s v="Technical"/>
    <s v="Hardware Issue"/>
    <s v="CUST72937"/>
    <s v="Resolved"/>
    <d v="2021-10-06T00:00:00"/>
    <d v="1899-12-30T04:24:00"/>
    <s v="24-06-2021"/>
    <d v="1899-12-30T04:24:28"/>
    <s v="-"/>
    <s v="-"/>
    <s v="06-10-2021"/>
    <s v="10"/>
    <s v="2021"/>
    <s v="-"/>
    <s v="24-06-2021"/>
    <s v="06"/>
  </r>
  <r>
    <s v="TKT363048"/>
    <x v="32"/>
    <s v="23-12-2024 07:36:31"/>
    <s v="Technical"/>
    <s v="Software Bug"/>
    <s v="CUST76851"/>
    <s v="Resolved"/>
    <d v="2024-01-12T00:00:00"/>
    <d v="1899-12-30T07:36:00"/>
    <s v="23-12-2024"/>
    <d v="1899-12-30T07:36:31"/>
    <s v="-"/>
    <s v="-"/>
    <s v="12-01-2024"/>
    <s v="01"/>
    <s v="2024"/>
    <s v="-"/>
    <s v="23-12-2024"/>
    <s v="12"/>
  </r>
  <r>
    <s v="TKT601724"/>
    <x v="28"/>
    <s v="25-12-2024 07:35:58"/>
    <s v="Billing"/>
    <s v="Payment Failure"/>
    <s v="CUST63679"/>
    <s v="Resolved"/>
    <s v="29-11-2024"/>
    <d v="1899-12-30T07:35:58"/>
    <s v="25-12-2024"/>
    <d v="1899-12-30T07:35:58"/>
    <s v="-"/>
    <s v="-"/>
    <s v="29-11-2024"/>
    <s v="11"/>
    <s v="2024"/>
    <s v="-"/>
    <s v="25-12-2024"/>
    <s v="12"/>
  </r>
  <r>
    <s v="TKT901571"/>
    <x v="3"/>
    <s v="-"/>
    <s v="Account"/>
    <s v="Account Suspension"/>
    <s v="CUST19933"/>
    <s v="Open"/>
    <s v="16-09-2022"/>
    <d v="1899-12-30T03:14:58"/>
    <s v="-"/>
    <s v="-"/>
    <s v="-"/>
    <s v="-"/>
    <s v="16-09-2022"/>
    <s v="09"/>
    <s v="2022"/>
    <s v="-"/>
    <s v="-"/>
    <s v=""/>
  </r>
  <r>
    <s v="TKT397756"/>
    <x v="32"/>
    <s v="-"/>
    <s v="Technical"/>
    <s v="Software Bug"/>
    <s v="CUST25243"/>
    <s v="Open"/>
    <d v="2022-11-07T00:00:00"/>
    <d v="1899-12-30T14:55:00"/>
    <s v="-"/>
    <s v="-"/>
    <s v="-"/>
    <s v="-"/>
    <s v="07-11-2022"/>
    <s v="11"/>
    <s v="2022"/>
    <s v="-"/>
    <s v="-"/>
    <s v=""/>
  </r>
  <r>
    <s v="TKT580932"/>
    <x v="10"/>
    <d v="2020-08-10T07:39:00"/>
    <s v="Account"/>
    <s v="Password Reset"/>
    <s v="CUST66549"/>
    <s v="Resolved"/>
    <s v="29-09-2020"/>
    <d v="1899-12-30T07:39:03"/>
    <d v="2020-08-10T00:00:00"/>
    <d v="1899-12-30T07:39:00"/>
    <s v="-"/>
    <s v="-"/>
    <s v="29-09-2020"/>
    <s v="09"/>
    <s v="2020"/>
    <s v="-"/>
    <s v="10-08-2020"/>
    <s v="08"/>
  </r>
  <r>
    <s v="TKT373692"/>
    <x v="14"/>
    <s v="-"/>
    <s v="Service"/>
    <s v="Slow Service"/>
    <s v="CUST29930"/>
    <s v="In Progress"/>
    <d v="2024-10-10T00:00:00"/>
    <d v="1899-12-30T05:18:00"/>
    <s v="-"/>
    <s v="-"/>
    <s v="-"/>
    <s v="-"/>
    <s v="10-10-2024"/>
    <s v="10"/>
    <s v="2024"/>
    <s v="-"/>
    <s v="-"/>
    <s v=""/>
  </r>
  <r>
    <s v="TKT764895"/>
    <x v="9"/>
    <s v="-"/>
    <s v="Technical"/>
    <s v="Hardware Issue"/>
    <s v="CUST75282"/>
    <s v="In Progress"/>
    <s v="29-05-2021"/>
    <d v="1899-12-30T08:26:54"/>
    <s v="-"/>
    <s v="-"/>
    <s v="-"/>
    <s v="-"/>
    <s v="29-05-2021"/>
    <s v="05"/>
    <s v="2021"/>
    <s v="-"/>
    <s v="-"/>
    <s v=""/>
  </r>
  <r>
    <s v="TKT101251"/>
    <x v="29"/>
    <d v="2021-07-06T08:52:00"/>
    <s v="Service"/>
    <s v="Service Upgrade"/>
    <s v="CUST30317"/>
    <s v="Resolved"/>
    <s v="28-05-2021"/>
    <d v="1899-12-30T08:52:10"/>
    <d v="2021-07-06T00:00:00"/>
    <d v="1899-12-30T08:52:00"/>
    <s v="-"/>
    <s v="-"/>
    <s v="28-05-2021"/>
    <s v="05"/>
    <s v="2021"/>
    <s v="-"/>
    <s v="06-07-2021"/>
    <s v="07"/>
  </r>
  <r>
    <s v="TKT568254"/>
    <x v="22"/>
    <s v="-"/>
    <s v="Account"/>
    <s v="Login Issue"/>
    <s v="CUST13098"/>
    <s v="In Progress"/>
    <s v="13-03-2021"/>
    <d v="1899-12-30T05:00:35"/>
    <s v="-"/>
    <s v="-"/>
    <s v="-"/>
    <s v="-"/>
    <s v="13-03-2021"/>
    <s v="03"/>
    <s v="2021"/>
    <s v="-"/>
    <s v="-"/>
    <s v=""/>
  </r>
  <r>
    <s v="TKT484474"/>
    <x v="29"/>
    <s v="-"/>
    <s v="Service"/>
    <s v="Service Upgrade"/>
    <s v="CUST73616"/>
    <s v="Open"/>
    <s v="17-10-2024"/>
    <d v="1899-12-30T16:26:09"/>
    <s v="-"/>
    <s v="-"/>
    <s v="-"/>
    <s v="-"/>
    <s v="17-10-2024"/>
    <s v="10"/>
    <s v="2024"/>
    <s v="-"/>
    <s v="-"/>
    <s v=""/>
  </r>
  <r>
    <s v="TKT842243"/>
    <x v="16"/>
    <s v="-"/>
    <s v="Account"/>
    <s v="Login Issue"/>
    <s v="CUST21611"/>
    <s v="Open"/>
    <s v="23-12-2020"/>
    <d v="1899-12-30T05:55:06"/>
    <s v="-"/>
    <s v="-"/>
    <s v="-"/>
    <s v="-"/>
    <s v="23-12-2020"/>
    <s v="12"/>
    <s v="2020"/>
    <s v="-"/>
    <s v="-"/>
    <s v=""/>
  </r>
  <r>
    <s v="TKT216075"/>
    <x v="13"/>
    <s v="-"/>
    <s v="Account"/>
    <s v="Account Suspension"/>
    <s v="CUST47515"/>
    <s v="In Progress"/>
    <d v="2020-08-01T00:00:00"/>
    <d v="1899-12-30T20:30:00"/>
    <s v="-"/>
    <s v="-"/>
    <s v="-"/>
    <s v="-"/>
    <s v="01-08-2020"/>
    <s v="08"/>
    <s v="2020"/>
    <s v="-"/>
    <s v="-"/>
    <s v=""/>
  </r>
  <r>
    <s v="TKT256084"/>
    <x v="11"/>
    <s v="-"/>
    <s v="Billing"/>
    <s v="Overcharge"/>
    <s v="CUST80149"/>
    <s v="In Progress"/>
    <s v="19-05-2024"/>
    <d v="1899-12-30T23:20:08"/>
    <s v="-"/>
    <s v="-"/>
    <s v="-"/>
    <s v="-"/>
    <s v="19-05-2024"/>
    <s v="05"/>
    <s v="2024"/>
    <s v="-"/>
    <s v="-"/>
    <s v=""/>
  </r>
  <r>
    <s v="TKT880333"/>
    <x v="26"/>
    <s v="-"/>
    <s v="Technical"/>
    <s v="Software Bug"/>
    <s v="CUST17879"/>
    <s v="Open"/>
    <s v="27-12-2024"/>
    <d v="1899-12-30T20:31:04"/>
    <s v="-"/>
    <s v="-"/>
    <s v="-"/>
    <s v="-"/>
    <s v="27-12-2024"/>
    <s v="12"/>
    <s v="2024"/>
    <s v="-"/>
    <s v="-"/>
    <s v=""/>
  </r>
  <r>
    <s v="TKT987486"/>
    <x v="6"/>
    <s v="-"/>
    <s v="Service"/>
    <s v="Service Outage"/>
    <s v="CUST15417"/>
    <s v="Open"/>
    <s v="25-06-2024"/>
    <d v="1899-12-30T00:25:16"/>
    <s v="-"/>
    <s v="-"/>
    <s v="-"/>
    <s v="-"/>
    <s v="25-06-2024"/>
    <s v="06"/>
    <s v="2024"/>
    <s v="-"/>
    <s v="-"/>
    <s v=""/>
  </r>
  <r>
    <s v="TKT603141"/>
    <x v="34"/>
    <s v="-"/>
    <s v="Technical"/>
    <s v="Hardware Issue"/>
    <s v="CUST91308"/>
    <s v="Open"/>
    <s v="14-07-2021"/>
    <d v="1899-12-30T12:46:16"/>
    <s v="-"/>
    <s v="-"/>
    <s v="-"/>
    <s v="-"/>
    <s v="14-07-2021"/>
    <s v="07"/>
    <s v="2021"/>
    <s v="-"/>
    <s v="-"/>
    <s v=""/>
  </r>
  <r>
    <s v="TKT207254"/>
    <x v="8"/>
    <s v="-"/>
    <s v="Technical"/>
    <s v="Network Problem"/>
    <s v="CUST23182"/>
    <s v="Open"/>
    <s v="16-05-2024"/>
    <d v="1899-12-30T01:09:42"/>
    <s v="-"/>
    <s v="-"/>
    <s v="-"/>
    <s v="-"/>
    <s v="16-05-2024"/>
    <s v="05"/>
    <s v="2024"/>
    <s v="-"/>
    <s v="-"/>
    <s v=""/>
  </r>
  <r>
    <s v="TKT576590"/>
    <x v="31"/>
    <s v="-"/>
    <s v="Billing"/>
    <s v="Refund Request"/>
    <s v="CUST17453"/>
    <s v="Open"/>
    <d v="2021-08-03T00:00:00"/>
    <d v="1899-12-30T11:26:00"/>
    <s v="-"/>
    <s v="-"/>
    <s v="-"/>
    <s v="-"/>
    <s v="03-08-2021"/>
    <s v="08"/>
    <s v="2021"/>
    <s v="-"/>
    <s v="-"/>
    <s v=""/>
  </r>
  <r>
    <s v="TKT462958"/>
    <x v="9"/>
    <s v="-"/>
    <s v="Technical"/>
    <s v="Hardware Issue"/>
    <s v="CUST24082"/>
    <s v="Open"/>
    <d v="2020-01-12T00:00:00"/>
    <d v="1899-12-30T15:16:00"/>
    <s v="-"/>
    <s v="-"/>
    <s v="-"/>
    <s v="-"/>
    <s v="12-01-2020"/>
    <s v="01"/>
    <s v="2020"/>
    <s v="-"/>
    <s v="-"/>
    <s v=""/>
  </r>
  <r>
    <s v="TKT188007"/>
    <x v="35"/>
    <s v="22-09-2020 10:47:52"/>
    <s v="Service"/>
    <s v="Service Upgrade"/>
    <s v="CUST88768"/>
    <s v="Resolved"/>
    <s v="29-08-2020"/>
    <d v="1899-12-30T10:47:52"/>
    <s v="22-09-2020"/>
    <d v="1899-12-30T10:47:52"/>
    <s v="-"/>
    <s v="-"/>
    <s v="29-08-2020"/>
    <s v="08"/>
    <s v="2020"/>
    <s v="-"/>
    <s v="22-09-2020"/>
    <s v="09"/>
  </r>
  <r>
    <s v="TKT730120"/>
    <x v="1"/>
    <s v="-"/>
    <s v="Billing"/>
    <s v="Refund Request"/>
    <s v="CUST81625"/>
    <s v="In Progress"/>
    <d v="2021-05-08T00:00:00"/>
    <d v="1899-12-30T19:15:00"/>
    <s v="-"/>
    <s v="-"/>
    <s v="-"/>
    <s v="-"/>
    <s v="08-05-2021"/>
    <s v="05"/>
    <s v="2021"/>
    <s v="-"/>
    <s v="-"/>
    <s v=""/>
  </r>
  <r>
    <s v="TKT866026"/>
    <x v="31"/>
    <s v="-"/>
    <s v="Billing"/>
    <s v="Refund Request"/>
    <s v="CUST27741"/>
    <s v="In Progress"/>
    <d v="2021-11-03T00:00:00"/>
    <d v="1899-12-30T07:47:00"/>
    <s v="-"/>
    <s v="-"/>
    <s v="-"/>
    <s v="-"/>
    <s v="03-11-2021"/>
    <s v="11"/>
    <s v="2021"/>
    <s v="-"/>
    <s v="-"/>
    <s v=""/>
  </r>
  <r>
    <s v="TKT189600"/>
    <x v="22"/>
    <d v="2023-06-02T00:43:00"/>
    <s v="Account"/>
    <s v="Login Issue"/>
    <s v="CUST48482"/>
    <s v="Resolved"/>
    <s v="31-01-2023"/>
    <d v="1899-12-30T00:43:46"/>
    <d v="2023-06-02T00:00:00"/>
    <d v="1899-12-30T00:43:00"/>
    <s v="-"/>
    <s v="-"/>
    <s v="31-01-2023"/>
    <s v="01"/>
    <s v="2023"/>
    <s v="-"/>
    <s v="02-06-2023"/>
    <s v="06"/>
  </r>
  <r>
    <s v="TKT668483"/>
    <x v="21"/>
    <s v="-"/>
    <s v="Technical"/>
    <s v="Network Problem"/>
    <s v="CUST40219"/>
    <s v="Open"/>
    <s v="28-11-2022"/>
    <d v="1899-12-30T09:59:42"/>
    <s v="-"/>
    <s v="-"/>
    <s v="-"/>
    <s v="-"/>
    <s v="28-11-2022"/>
    <s v="11"/>
    <s v="2022"/>
    <s v="-"/>
    <s v="-"/>
    <s v=""/>
  </r>
  <r>
    <s v="TKT235355"/>
    <x v="15"/>
    <s v="-"/>
    <s v="Account"/>
    <s v="Account Suspension"/>
    <s v="CUST10522"/>
    <s v="In Progress"/>
    <d v="2024-03-03T00:00:00"/>
    <d v="1899-12-30T08:24:00"/>
    <s v="-"/>
    <s v="-"/>
    <s v="-"/>
    <s v="-"/>
    <s v="03-03-2024"/>
    <s v="03"/>
    <s v="2024"/>
    <s v="-"/>
    <s v="-"/>
    <s v=""/>
  </r>
  <r>
    <s v="TKT711122"/>
    <x v="19"/>
    <s v="20-08-2023 21:26:19"/>
    <s v="Billing"/>
    <s v="Payment Failure"/>
    <s v="CUST61831"/>
    <s v="Resolved"/>
    <s v="16-08-2023"/>
    <d v="1899-12-30T21:26:19"/>
    <s v="20-08-2023"/>
    <d v="1899-12-30T21:26:19"/>
    <s v="-"/>
    <s v="-"/>
    <s v="16-08-2023"/>
    <s v="08"/>
    <s v="2023"/>
    <s v="-"/>
    <s v="20-08-2023"/>
    <s v="08"/>
  </r>
  <r>
    <s v="TKT426916"/>
    <x v="0"/>
    <s v="-"/>
    <s v="Service"/>
    <s v="Service Outage"/>
    <s v="CUST76827"/>
    <s v="Open"/>
    <d v="2023-06-07T00:00:00"/>
    <d v="1899-12-30T20:04:00"/>
    <s v="-"/>
    <s v="-"/>
    <s v="-"/>
    <s v="-"/>
    <s v="07-06-2023"/>
    <s v="06"/>
    <s v="2023"/>
    <s v="-"/>
    <s v="-"/>
    <s v=""/>
  </r>
  <r>
    <s v="TKT776042"/>
    <x v="26"/>
    <s v="23-05-2024 05:33:39"/>
    <s v="Technical"/>
    <s v="Software Bug"/>
    <s v="CUST57438"/>
    <s v="Resolved"/>
    <s v="23-04-2024"/>
    <d v="1899-12-30T05:33:39"/>
    <s v="23-05-2024"/>
    <d v="1899-12-30T05:33:39"/>
    <s v="-"/>
    <s v="-"/>
    <s v="23-04-2024"/>
    <s v="04"/>
    <s v="2024"/>
    <s v="-"/>
    <s v="23-05-2024"/>
    <s v="05"/>
  </r>
  <r>
    <s v="TKT638573"/>
    <x v="10"/>
    <s v="-"/>
    <s v="Account"/>
    <s v="Password Reset"/>
    <s v="CUST75694"/>
    <s v="Open"/>
    <d v="2023-02-02T00:00:00"/>
    <d v="1899-12-30T21:37:00"/>
    <s v="-"/>
    <s v="-"/>
    <s v="-"/>
    <s v="-"/>
    <s v="02-02-2023"/>
    <s v="02"/>
    <s v="2023"/>
    <s v="-"/>
    <s v="-"/>
    <s v=""/>
  </r>
  <r>
    <s v="TKT545057"/>
    <x v="32"/>
    <s v="-"/>
    <s v="Technical"/>
    <s v="Software Bug"/>
    <s v="CUST42526"/>
    <s v="Open"/>
    <d v="2021-03-06T00:00:00"/>
    <d v="1899-12-30T18:46:00"/>
    <s v="-"/>
    <s v="-"/>
    <s v="-"/>
    <s v="-"/>
    <s v="06-03-2021"/>
    <s v="03"/>
    <s v="2021"/>
    <s v="-"/>
    <s v="-"/>
    <s v=""/>
  </r>
  <r>
    <s v="TKT858761"/>
    <x v="9"/>
    <s v="-"/>
    <s v="Technical"/>
    <s v="Hardware Issue"/>
    <s v="CUST12972"/>
    <s v="Open"/>
    <d v="2023-12-04T00:00:00"/>
    <d v="1899-12-30T01:05:00"/>
    <s v="-"/>
    <s v="-"/>
    <s v="-"/>
    <s v="-"/>
    <s v="04-12-2023"/>
    <s v="12"/>
    <s v="2023"/>
    <s v="-"/>
    <s v="-"/>
    <s v=""/>
  </r>
  <r>
    <s v="TKT981089"/>
    <x v="14"/>
    <s v="-"/>
    <s v="Service"/>
    <s v="Slow Service"/>
    <s v="CUST64243"/>
    <s v="In Progress"/>
    <s v="13-05-2021"/>
    <d v="1899-12-30T15:05:57"/>
    <s v="-"/>
    <s v="-"/>
    <s v="-"/>
    <s v="-"/>
    <s v="13-05-2021"/>
    <s v="05"/>
    <s v="2021"/>
    <s v="-"/>
    <s v="-"/>
    <s v=""/>
  </r>
  <r>
    <s v="TKT300453"/>
    <x v="15"/>
    <s v="-"/>
    <s v="Account"/>
    <s v="Account Suspension"/>
    <s v="CUST91296"/>
    <s v="In Progress"/>
    <s v="13-07-2021"/>
    <d v="1899-12-30T13:43:48"/>
    <s v="-"/>
    <s v="-"/>
    <s v="-"/>
    <s v="-"/>
    <s v="13-07-2021"/>
    <s v="07"/>
    <s v="2021"/>
    <s v="-"/>
    <s v="-"/>
    <s v=""/>
  </r>
  <r>
    <s v="TKT373307"/>
    <x v="4"/>
    <s v="-"/>
    <s v="Account"/>
    <s v="Password Reset"/>
    <s v="CUST73052"/>
    <s v="Open"/>
    <s v="25-02-2021"/>
    <d v="1899-12-30T11:42:05"/>
    <s v="-"/>
    <s v="-"/>
    <s v="-"/>
    <s v="-"/>
    <s v="25-02-2021"/>
    <s v="02"/>
    <s v="2021"/>
    <s v="-"/>
    <s v="-"/>
    <s v=""/>
  </r>
  <r>
    <s v="TKT275480"/>
    <x v="33"/>
    <s v="-"/>
    <s v="Technical"/>
    <s v="Network Problem"/>
    <s v="CUST87067"/>
    <s v="Open"/>
    <s v="29-01-2021"/>
    <d v="1899-12-30T09:34:27"/>
    <s v="-"/>
    <s v="-"/>
    <s v="-"/>
    <s v="-"/>
    <s v="29-01-2021"/>
    <s v="01"/>
    <s v="2021"/>
    <s v="-"/>
    <s v="-"/>
    <s v=""/>
  </r>
  <r>
    <s v="TKT556873"/>
    <x v="9"/>
    <s v="-"/>
    <s v="Technical"/>
    <s v="Hardware Issue"/>
    <s v="CUST20447"/>
    <s v="In Progress"/>
    <s v="27-04-2021"/>
    <d v="1899-12-30T17:12:03"/>
    <s v="-"/>
    <s v="-"/>
    <s v="-"/>
    <s v="-"/>
    <s v="27-04-2021"/>
    <s v="04"/>
    <s v="2021"/>
    <s v="-"/>
    <s v="-"/>
    <s v=""/>
  </r>
  <r>
    <s v="TKT348109"/>
    <x v="32"/>
    <s v="22-08-2023 19:00:39"/>
    <s v="Technical"/>
    <s v="Software Bug"/>
    <s v="CUST92897"/>
    <s v="Resolved"/>
    <s v="27-07-2023"/>
    <d v="1899-12-30T19:00:39"/>
    <s v="22-08-2023"/>
    <d v="1899-12-30T19:00:39"/>
    <s v="-"/>
    <s v="-"/>
    <s v="27-07-2023"/>
    <s v="07"/>
    <s v="2023"/>
    <s v="-"/>
    <s v="22-08-2023"/>
    <s v="08"/>
  </r>
  <r>
    <s v="TKT646409"/>
    <x v="31"/>
    <s v="24-11-2022 05:29:43"/>
    <s v="Billing"/>
    <s v="Refund Request"/>
    <s v="CUST51940"/>
    <s v="Resolved"/>
    <d v="2022-02-11T00:00:00"/>
    <d v="1899-12-30T05:29:00"/>
    <s v="24-11-2022"/>
    <d v="1899-12-30T05:29:43"/>
    <s v="-"/>
    <s v="-"/>
    <s v="11-02-2022"/>
    <s v="02"/>
    <s v="2022"/>
    <s v="-"/>
    <s v="24-11-2022"/>
    <s v="11"/>
  </r>
  <r>
    <s v="TKT562722"/>
    <x v="11"/>
    <s v="-"/>
    <s v="Billing"/>
    <s v="Overcharge"/>
    <s v="CUST58572"/>
    <s v="Open"/>
    <s v="13-07-2022"/>
    <d v="1899-12-30T08:52:19"/>
    <s v="-"/>
    <s v="-"/>
    <s v="-"/>
    <s v="-"/>
    <s v="13-07-2022"/>
    <s v="07"/>
    <s v="2022"/>
    <s v="-"/>
    <s v="-"/>
    <s v=""/>
  </r>
  <r>
    <s v="TKT899272"/>
    <x v="8"/>
    <s v="-"/>
    <s v="Technical"/>
    <s v="Network Problem"/>
    <s v="CUST53087"/>
    <s v="Open"/>
    <d v="2021-03-11T00:00:00"/>
    <d v="1899-12-30T09:14:00"/>
    <s v="-"/>
    <s v="-"/>
    <s v="-"/>
    <s v="-"/>
    <s v="11-03-2021"/>
    <s v="03"/>
    <s v="2021"/>
    <s v="-"/>
    <s v="-"/>
    <s v=""/>
  </r>
  <r>
    <s v="TKT516663"/>
    <x v="3"/>
    <s v="-"/>
    <s v="Account"/>
    <s v="Account Suspension"/>
    <s v="CUST43016"/>
    <s v="In Progress"/>
    <s v="16-03-2023"/>
    <d v="1899-12-30T16:53:15"/>
    <s v="-"/>
    <s v="-"/>
    <s v="-"/>
    <s v="-"/>
    <s v="16-03-2023"/>
    <s v="03"/>
    <s v="2023"/>
    <s v="-"/>
    <s v="-"/>
    <s v=""/>
  </r>
  <r>
    <s v="TKT463636"/>
    <x v="6"/>
    <s v="-"/>
    <s v="Service"/>
    <s v="Service Outage"/>
    <s v="CUST18089"/>
    <s v="In Progress"/>
    <s v="29-05-2024"/>
    <d v="1899-12-30T15:11:34"/>
    <s v="-"/>
    <s v="-"/>
    <s v="-"/>
    <s v="-"/>
    <s v="29-05-2024"/>
    <s v="05"/>
    <s v="2024"/>
    <s v="-"/>
    <s v="-"/>
    <s v=""/>
  </r>
  <r>
    <s v="TKT904233"/>
    <x v="35"/>
    <s v="15-02-2023 06:46:34"/>
    <s v="Service"/>
    <s v="Service Upgrade"/>
    <s v="CUST42883"/>
    <s v="Resolved"/>
    <d v="2023-11-02T00:00:00"/>
    <d v="1899-12-30T06:46:00"/>
    <s v="15-02-2023"/>
    <d v="1899-12-30T06:46:34"/>
    <s v="-"/>
    <s v="-"/>
    <s v="02-11-2023"/>
    <s v="11"/>
    <s v="2023"/>
    <s v="-"/>
    <s v="15-02-2023"/>
    <s v="02"/>
  </r>
  <r>
    <s v="TKT126712"/>
    <x v="6"/>
    <d v="2020-08-08T04:39:00"/>
    <s v="Service"/>
    <s v="Service Outage"/>
    <s v="CUST98101"/>
    <s v="Resolved"/>
    <s v="31-07-2020"/>
    <d v="1899-12-30T04:39:00"/>
    <d v="2020-08-08T00:00:00"/>
    <d v="1899-12-30T04:39:00"/>
    <s v="-"/>
    <s v="-"/>
    <s v="31-07-2020"/>
    <s v="07"/>
    <s v="2020"/>
    <s v="-"/>
    <s v="08-08-2020"/>
    <s v="08"/>
  </r>
  <r>
    <s v="TKT756226"/>
    <x v="23"/>
    <s v="-"/>
    <s v="Service"/>
    <s v="Service Upgrade"/>
    <s v="CUST52585"/>
    <s v="In Progress"/>
    <s v="20-06-2022"/>
    <d v="1899-12-30T00:51:38"/>
    <s v="-"/>
    <s v="-"/>
    <s v="-"/>
    <s v="-"/>
    <s v="20-06-2022"/>
    <s v="06"/>
    <s v="2022"/>
    <s v="-"/>
    <s v="-"/>
    <s v=""/>
  </r>
  <r>
    <s v="TKT194715"/>
    <x v="10"/>
    <s v="-"/>
    <s v="Account"/>
    <s v="Password Reset"/>
    <s v="CUST50493"/>
    <s v="Open"/>
    <s v="24-05-2023"/>
    <d v="1899-12-30T14:15:10"/>
    <s v="-"/>
    <s v="-"/>
    <s v="-"/>
    <s v="-"/>
    <s v="24-05-2023"/>
    <s v="05"/>
    <s v="2023"/>
    <s v="-"/>
    <s v="-"/>
    <s v=""/>
  </r>
  <r>
    <s v="TKT873457"/>
    <x v="20"/>
    <s v="-"/>
    <s v="Billing"/>
    <s v="Payment Failure"/>
    <s v="CUST98597"/>
    <s v="In Progress"/>
    <s v="23-03-2024"/>
    <d v="1899-12-30T14:03:35"/>
    <s v="-"/>
    <s v="-"/>
    <s v="-"/>
    <s v="-"/>
    <s v="23-03-2024"/>
    <s v="03"/>
    <s v="2024"/>
    <s v="-"/>
    <s v="-"/>
    <s v=""/>
  </r>
  <r>
    <s v="TKT571236"/>
    <x v="11"/>
    <s v="-"/>
    <s v="Billing"/>
    <s v="Overcharge"/>
    <s v="CUST67692"/>
    <s v="In Progress"/>
    <d v="2020-04-04T00:00:00"/>
    <d v="1899-12-30T18:18:00"/>
    <s v="-"/>
    <s v="-"/>
    <s v="-"/>
    <s v="-"/>
    <s v="04-04-2020"/>
    <s v="04"/>
    <s v="2020"/>
    <s v="-"/>
    <s v="-"/>
    <s v=""/>
  </r>
  <r>
    <s v="TKT644495"/>
    <x v="32"/>
    <s v="-"/>
    <s v="Technical"/>
    <s v="Software Bug"/>
    <s v="CUST96886"/>
    <s v="In Progress"/>
    <d v="2022-04-12T00:00:00"/>
    <d v="1899-12-30T01:36:00"/>
    <s v="-"/>
    <s v="-"/>
    <s v="-"/>
    <s v="-"/>
    <s v="12-04-2022"/>
    <s v="04"/>
    <s v="2022"/>
    <s v="-"/>
    <s v="-"/>
    <s v=""/>
  </r>
  <r>
    <s v="TKT433141"/>
    <x v="3"/>
    <s v="27-02-2021 23:03:54"/>
    <s v="Account"/>
    <s v="Account Suspension"/>
    <s v="CUST78600"/>
    <s v="Resolved"/>
    <d v="2021-09-02T00:00:00"/>
    <d v="1899-12-30T23:03:00"/>
    <s v="27-02-2021"/>
    <d v="1899-12-30T23:03:54"/>
    <s v="-"/>
    <s v="-"/>
    <s v="02-09-2021"/>
    <s v="09"/>
    <s v="2021"/>
    <s v="-"/>
    <s v="27-02-2021"/>
    <s v="02"/>
  </r>
  <r>
    <s v="TKT635859"/>
    <x v="30"/>
    <s v="21-10-2024 05:02:37"/>
    <s v="Billing"/>
    <s v="Overcharge"/>
    <s v="CUST72547"/>
    <s v="Resolved"/>
    <s v="28-09-2024"/>
    <d v="1899-12-30T05:02:37"/>
    <s v="21-10-2024"/>
    <d v="1899-12-30T05:02:37"/>
    <s v="-"/>
    <s v="-"/>
    <s v="28-09-2024"/>
    <s v="09"/>
    <s v="2024"/>
    <s v="-"/>
    <s v="21-10-2024"/>
    <s v="10"/>
  </r>
  <r>
    <s v="TKT518830"/>
    <x v="12"/>
    <d v="2024-08-11T12:41:00"/>
    <s v="Billing"/>
    <s v="Refund Request"/>
    <s v="CUST50197"/>
    <s v="Resolved"/>
    <s v="23-10-2024"/>
    <d v="1899-12-30T12:41:06"/>
    <d v="2024-08-11T00:00:00"/>
    <d v="1899-12-30T12:41:00"/>
    <s v="-"/>
    <s v="-"/>
    <s v="23-10-2024"/>
    <s v="10"/>
    <s v="2024"/>
    <s v="-"/>
    <s v="11-08-2024"/>
    <s v="08"/>
  </r>
  <r>
    <s v="TKT867039"/>
    <x v="0"/>
    <s v="-"/>
    <s v="Service"/>
    <s v="Service Outage"/>
    <s v="CUST72405"/>
    <s v="In Progress"/>
    <s v="30-12-2022"/>
    <d v="1899-12-30T23:56:03"/>
    <s v="-"/>
    <s v="-"/>
    <s v="-"/>
    <s v="-"/>
    <s v="30-12-2022"/>
    <s v="12"/>
    <s v="2022"/>
    <s v="-"/>
    <s v="-"/>
    <s v=""/>
  </r>
  <r>
    <s v="TKT717684"/>
    <x v="23"/>
    <s v="15-09-2020 08:25:04"/>
    <s v="Service"/>
    <s v="Service Upgrade"/>
    <s v="CUST82116"/>
    <s v="Resolved"/>
    <s v="22-08-2020"/>
    <d v="1899-12-30T08:25:04"/>
    <s v="15-09-2020"/>
    <d v="1899-12-30T08:25:04"/>
    <s v="-"/>
    <s v="-"/>
    <s v="22-08-2020"/>
    <s v="08"/>
    <s v="2020"/>
    <s v="-"/>
    <s v="15-09-2020"/>
    <s v="09"/>
  </r>
  <r>
    <s v="TKT107964"/>
    <x v="24"/>
    <s v="-"/>
    <s v="Service"/>
    <s v="Service Outage"/>
    <s v="CUST37159"/>
    <s v="Open"/>
    <s v="17-10-2020"/>
    <d v="1899-12-30T15:29:14"/>
    <s v="-"/>
    <s v="-"/>
    <s v="-"/>
    <s v="-"/>
    <s v="17-10-2020"/>
    <s v="10"/>
    <s v="2020"/>
    <s v="-"/>
    <s v="-"/>
    <s v=""/>
  </r>
  <r>
    <s v="TKT248459"/>
    <x v="9"/>
    <s v="-"/>
    <s v="Technical"/>
    <s v="Hardware Issue"/>
    <s v="CUST35576"/>
    <s v="Open"/>
    <s v="13-12-2020"/>
    <d v="1899-12-30T15:08:31"/>
    <s v="-"/>
    <s v="-"/>
    <s v="-"/>
    <s v="-"/>
    <s v="13-12-2020"/>
    <s v="12"/>
    <s v="2020"/>
    <s v="-"/>
    <s v="-"/>
    <s v=""/>
  </r>
  <r>
    <s v="TKT545162"/>
    <x v="23"/>
    <s v="-"/>
    <s v="Service"/>
    <s v="Service Upgrade"/>
    <s v="CUST61047"/>
    <s v="Open"/>
    <d v="2021-02-08T00:00:00"/>
    <d v="1899-12-30T07:39:00"/>
    <s v="-"/>
    <s v="-"/>
    <s v="-"/>
    <s v="-"/>
    <s v="08-02-2021"/>
    <s v="02"/>
    <s v="2021"/>
    <s v="-"/>
    <s v="-"/>
    <s v=""/>
  </r>
  <r>
    <s v="TKT960250"/>
    <x v="25"/>
    <s v="-"/>
    <s v="Service"/>
    <s v="Slow Service"/>
    <s v="CUST72957"/>
    <s v="In Progress"/>
    <s v="29-04-2024"/>
    <d v="1899-12-30T09:35:07"/>
    <s v="-"/>
    <s v="-"/>
    <s v="-"/>
    <s v="-"/>
    <s v="29-04-2024"/>
    <s v="04"/>
    <s v="2024"/>
    <s v="-"/>
    <s v="-"/>
    <s v=""/>
  </r>
  <r>
    <s v="TKT306030"/>
    <x v="34"/>
    <s v="-"/>
    <s v="Technical"/>
    <s v="Hardware Issue"/>
    <s v="CUST85409"/>
    <s v="In Progress"/>
    <s v="16-03-2023"/>
    <d v="1899-12-30T02:23:56"/>
    <s v="-"/>
    <s v="-"/>
    <s v="-"/>
    <s v="-"/>
    <s v="16-03-2023"/>
    <s v="03"/>
    <s v="2023"/>
    <s v="-"/>
    <s v="-"/>
    <s v=""/>
  </r>
  <r>
    <s v="TKT650978"/>
    <x v="9"/>
    <s v="-"/>
    <s v="Technical"/>
    <s v="Hardware Issue"/>
    <s v="CUST97561"/>
    <s v="Open"/>
    <d v="2023-07-10T00:00:00"/>
    <d v="1899-12-30T00:37:00"/>
    <s v="-"/>
    <s v="-"/>
    <s v="-"/>
    <s v="-"/>
    <s v="10-07-2023"/>
    <s v="07"/>
    <s v="2023"/>
    <s v="-"/>
    <s v="-"/>
    <s v=""/>
  </r>
  <r>
    <s v="TKT467005"/>
    <x v="4"/>
    <s v="19-07-2021 11:29:02"/>
    <s v="Account"/>
    <s v="Password Reset"/>
    <s v="CUST64167"/>
    <s v="Resolved"/>
    <s v="14-07-2021"/>
    <d v="1899-12-30T11:29:02"/>
    <s v="19-07-2021"/>
    <d v="1899-12-30T11:29:02"/>
    <s v="-"/>
    <s v="-"/>
    <s v="14-07-2021"/>
    <s v="07"/>
    <s v="2021"/>
    <s v="-"/>
    <s v="19-07-2021"/>
    <s v="07"/>
  </r>
  <r>
    <s v="TKT413982"/>
    <x v="30"/>
    <s v="-"/>
    <s v="Billing"/>
    <s v="Overcharge"/>
    <s v="CUST82469"/>
    <s v="In Progress"/>
    <s v="20-10-2021"/>
    <d v="1899-12-30T19:31:16"/>
    <s v="-"/>
    <s v="-"/>
    <s v="-"/>
    <s v="-"/>
    <s v="20-10-2021"/>
    <s v="10"/>
    <s v="2021"/>
    <s v="-"/>
    <s v="-"/>
    <s v=""/>
  </r>
  <r>
    <s v="TKT433263"/>
    <x v="27"/>
    <s v="30-09-2023 02:38:51"/>
    <s v="Account"/>
    <s v="Login Issue"/>
    <s v="CUST47882"/>
    <s v="Resolved"/>
    <d v="2023-05-09T00:00:00"/>
    <d v="1899-12-30T02:38:00"/>
    <s v="30-09-2023"/>
    <d v="1899-12-30T02:38:51"/>
    <s v="-"/>
    <s v="-"/>
    <s v="09-05-2023"/>
    <s v="05"/>
    <s v="2023"/>
    <s v="-"/>
    <s v="30-09-2023"/>
    <s v="09"/>
  </r>
  <r>
    <s v="TKT587690"/>
    <x v="33"/>
    <s v="-"/>
    <s v="Technical"/>
    <s v="Network Problem"/>
    <s v="CUST54157"/>
    <s v="Open"/>
    <s v="20-03-2023"/>
    <d v="1899-12-30T11:36:42"/>
    <s v="-"/>
    <s v="-"/>
    <s v="-"/>
    <s v="-"/>
    <s v="20-03-2023"/>
    <s v="03"/>
    <s v="2023"/>
    <s v="-"/>
    <s v="-"/>
    <s v=""/>
  </r>
  <r>
    <s v="TKT282787"/>
    <x v="5"/>
    <s v="-"/>
    <s v="Technical"/>
    <s v="Hardware Issue"/>
    <s v="CUST10150"/>
    <s v="In Progress"/>
    <d v="2024-03-07T00:00:00"/>
    <d v="1899-12-30T15:24:00"/>
    <s v="-"/>
    <s v="-"/>
    <s v="-"/>
    <s v="-"/>
    <s v="07-03-2024"/>
    <s v="03"/>
    <s v="2024"/>
    <s v="-"/>
    <s v="-"/>
    <s v=""/>
  </r>
  <r>
    <s v="TKT598231"/>
    <x v="12"/>
    <s v="-"/>
    <s v="Billing"/>
    <s v="Refund Request"/>
    <s v="CUST56409"/>
    <s v="In Progress"/>
    <d v="2023-02-03T00:00:00"/>
    <d v="1899-12-30T19:26:00"/>
    <s v="-"/>
    <s v="-"/>
    <s v="-"/>
    <s v="-"/>
    <s v="03-02-2023"/>
    <s v="02"/>
    <s v="2023"/>
    <s v="-"/>
    <s v="-"/>
    <s v=""/>
  </r>
  <r>
    <s v="TKT206689"/>
    <x v="23"/>
    <s v="-"/>
    <s v="Service"/>
    <s v="Service Upgrade"/>
    <s v="CUST89258"/>
    <s v="Open"/>
    <s v="21-09-2021"/>
    <d v="1899-12-30T19:11:16"/>
    <s v="-"/>
    <s v="-"/>
    <s v="-"/>
    <s v="-"/>
    <s v="21-09-2021"/>
    <s v="09"/>
    <s v="2021"/>
    <s v="-"/>
    <s v="-"/>
    <s v=""/>
  </r>
  <r>
    <s v="TKT875671"/>
    <x v="27"/>
    <s v="-"/>
    <s v="Account"/>
    <s v="Login Issue"/>
    <s v="CUST54463"/>
    <s v="Open"/>
    <s v="24-01-2020"/>
    <d v="1899-12-30T04:04:27"/>
    <s v="-"/>
    <s v="-"/>
    <s v="-"/>
    <s v="-"/>
    <s v="24-01-2020"/>
    <s v="01"/>
    <s v="2020"/>
    <s v="-"/>
    <s v="-"/>
    <s v=""/>
  </r>
  <r>
    <s v="TKT408383"/>
    <x v="4"/>
    <s v="-"/>
    <s v="Account"/>
    <s v="Password Reset"/>
    <s v="CUST35342"/>
    <s v="In Progress"/>
    <s v="26-10-2022"/>
    <d v="1899-12-30T05:31:24"/>
    <s v="-"/>
    <s v="-"/>
    <s v="-"/>
    <s v="-"/>
    <s v="26-10-2022"/>
    <s v="10"/>
    <s v="2022"/>
    <s v="-"/>
    <s v="-"/>
    <s v=""/>
  </r>
  <r>
    <s v="TKT386982"/>
    <x v="4"/>
    <s v="28-02-2021 10:21:31"/>
    <s v="Account"/>
    <s v="Password Reset"/>
    <s v="CUST37426"/>
    <s v="Resolved"/>
    <s v="24-02-2021"/>
    <d v="1899-12-30T10:21:31"/>
    <s v="28-02-2021"/>
    <d v="1899-12-30T10:21:31"/>
    <s v="-"/>
    <s v="-"/>
    <s v="24-02-2021"/>
    <s v="02"/>
    <s v="2021"/>
    <s v="-"/>
    <s v="28-02-2021"/>
    <s v="02"/>
  </r>
  <r>
    <s v="TKT622935"/>
    <x v="22"/>
    <s v="-"/>
    <s v="Account"/>
    <s v="Login Issue"/>
    <s v="CUST40369"/>
    <s v="In Progress"/>
    <s v="16-09-2021"/>
    <d v="1899-12-30T13:12:08"/>
    <s v="-"/>
    <s v="-"/>
    <s v="-"/>
    <s v="-"/>
    <s v="16-09-2021"/>
    <s v="09"/>
    <s v="2021"/>
    <s v="-"/>
    <s v="-"/>
    <s v=""/>
  </r>
  <r>
    <s v="TKT824616"/>
    <x v="10"/>
    <s v="-"/>
    <s v="Account"/>
    <s v="Password Reset"/>
    <s v="CUST73166"/>
    <s v="In Progress"/>
    <s v="15-08-2020"/>
    <d v="1899-12-30T13:49:01"/>
    <s v="-"/>
    <s v="-"/>
    <s v="-"/>
    <s v="-"/>
    <s v="15-08-2020"/>
    <s v="08"/>
    <s v="2020"/>
    <s v="-"/>
    <s v="-"/>
    <s v=""/>
  </r>
  <r>
    <s v="TKT356275"/>
    <x v="17"/>
    <s v="-"/>
    <s v="Service"/>
    <s v="Slow Service"/>
    <s v="CUST52599"/>
    <s v="Open"/>
    <s v="17-06-2024"/>
    <d v="1899-12-30T17:15:12"/>
    <s v="-"/>
    <s v="-"/>
    <s v="-"/>
    <s v="-"/>
    <s v="17-06-2024"/>
    <s v="06"/>
    <s v="2024"/>
    <s v="-"/>
    <s v="-"/>
    <s v=""/>
  </r>
  <r>
    <s v="TKT184260"/>
    <x v="6"/>
    <s v="24-09-2023 07:06:23"/>
    <s v="Service"/>
    <s v="Service Outage"/>
    <s v="CUST39129"/>
    <s v="Resolved"/>
    <s v="14-09-2023"/>
    <d v="1899-12-30T07:06:23"/>
    <s v="24-09-2023"/>
    <d v="1899-12-30T07:06:23"/>
    <s v="-"/>
    <s v="-"/>
    <s v="14-09-2023"/>
    <s v="09"/>
    <s v="2023"/>
    <s v="-"/>
    <s v="24-09-2023"/>
    <s v="09"/>
  </r>
  <r>
    <s v="TKT170326"/>
    <x v="4"/>
    <s v="-"/>
    <s v="Account"/>
    <s v="Password Reset"/>
    <s v="CUST97280"/>
    <s v="In Progress"/>
    <s v="23-07-2022"/>
    <d v="1899-12-30T04:48:19"/>
    <s v="-"/>
    <s v="-"/>
    <s v="-"/>
    <s v="-"/>
    <s v="23-07-2022"/>
    <s v="07"/>
    <s v="2022"/>
    <s v="-"/>
    <s v="-"/>
    <s v=""/>
  </r>
  <r>
    <s v="TKT413601"/>
    <x v="21"/>
    <s v="17-09-2022 10:00:05"/>
    <s v="Technical"/>
    <s v="Network Problem"/>
    <s v="CUST40103"/>
    <s v="Resolved"/>
    <s v="13-09-2022"/>
    <d v="1899-12-30T10:00:05"/>
    <s v="17-09-2022"/>
    <d v="1899-12-30T10:00:05"/>
    <s v="-"/>
    <s v="-"/>
    <s v="13-09-2022"/>
    <s v="09"/>
    <s v="2022"/>
    <s v="-"/>
    <s v="17-09-2022"/>
    <s v="09"/>
  </r>
  <r>
    <s v="TKT479450"/>
    <x v="9"/>
    <d v="2023-09-07T14:43:00"/>
    <s v="Technical"/>
    <s v="Hardware Issue"/>
    <s v="CUST52507"/>
    <s v="Resolved"/>
    <s v="29-06-2023"/>
    <d v="1899-12-30T14:43:56"/>
    <d v="2023-09-07T00:00:00"/>
    <d v="1899-12-30T14:43:00"/>
    <s v="-"/>
    <s v="-"/>
    <s v="29-06-2023"/>
    <s v="06"/>
    <s v="2023"/>
    <s v="-"/>
    <s v="07-09-2023"/>
    <s v="09"/>
  </r>
  <r>
    <s v="TKT621152"/>
    <x v="35"/>
    <s v="-"/>
    <s v="Service"/>
    <s v="Service Upgrade"/>
    <s v="CUST69777"/>
    <s v="In Progress"/>
    <d v="2020-09-12T00:00:00"/>
    <d v="1899-12-30T15:12:00"/>
    <s v="-"/>
    <s v="-"/>
    <s v="-"/>
    <s v="-"/>
    <s v="12-09-2020"/>
    <s v="09"/>
    <s v="2020"/>
    <s v="-"/>
    <s v="-"/>
    <s v=""/>
  </r>
  <r>
    <s v="TKT227740"/>
    <x v="30"/>
    <s v="-"/>
    <s v="Billing"/>
    <s v="Overcharge"/>
    <s v="CUST42847"/>
    <s v="Open"/>
    <s v="28-05-2020"/>
    <d v="1899-12-30T16:53:24"/>
    <s v="-"/>
    <s v="-"/>
    <s v="-"/>
    <s v="-"/>
    <s v="28-05-2020"/>
    <s v="05"/>
    <s v="2020"/>
    <s v="-"/>
    <s v="-"/>
    <s v=""/>
  </r>
  <r>
    <s v="TKT614462"/>
    <x v="29"/>
    <s v="21-09-2021 12:08:14"/>
    <s v="Service"/>
    <s v="Service Upgrade"/>
    <s v="CUST69766"/>
    <s v="Resolved"/>
    <s v="27-08-2021"/>
    <d v="1899-12-30T12:08:14"/>
    <s v="21-09-2021"/>
    <d v="1899-12-30T12:08:14"/>
    <s v="-"/>
    <s v="-"/>
    <s v="27-08-2021"/>
    <s v="08"/>
    <s v="2021"/>
    <s v="-"/>
    <s v="21-09-2021"/>
    <s v="09"/>
  </r>
  <r>
    <s v="TKT892134"/>
    <x v="8"/>
    <s v="-"/>
    <s v="Technical"/>
    <s v="Network Problem"/>
    <s v="CUST83751"/>
    <s v="Open"/>
    <d v="2020-12-04T00:00:00"/>
    <d v="1899-12-30T14:46:00"/>
    <s v="-"/>
    <s v="-"/>
    <s v="-"/>
    <s v="-"/>
    <s v="04-12-2020"/>
    <s v="12"/>
    <s v="2020"/>
    <s v="-"/>
    <s v="-"/>
    <s v=""/>
  </r>
  <r>
    <s v="TKT898917"/>
    <x v="2"/>
    <s v="-"/>
    <s v="Billing"/>
    <s v="Overcharge"/>
    <s v="CUST63976"/>
    <s v="In Progress"/>
    <s v="25-10-2024"/>
    <d v="1899-12-30T02:14:16"/>
    <s v="-"/>
    <s v="-"/>
    <s v="-"/>
    <s v="-"/>
    <s v="25-10-2024"/>
    <s v="10"/>
    <s v="2024"/>
    <s v="-"/>
    <s v="-"/>
    <s v=""/>
  </r>
  <r>
    <s v="TKT916897"/>
    <x v="3"/>
    <s v="30-08-2022 21:57:45"/>
    <s v="Account"/>
    <s v="Account Suspension"/>
    <s v="CUST58712"/>
    <s v="Resolved"/>
    <s v="26-08-2022"/>
    <d v="1899-12-30T21:57:45"/>
    <s v="30-08-2022"/>
    <d v="1899-12-30T21:57:45"/>
    <s v="-"/>
    <s v="-"/>
    <s v="26-08-2022"/>
    <s v="08"/>
    <s v="2022"/>
    <s v="-"/>
    <s v="30-08-2022"/>
    <s v="08"/>
  </r>
  <r>
    <s v="TKT876953"/>
    <x v="1"/>
    <s v="17-07-2020 16:33:33"/>
    <s v="Billing"/>
    <s v="Refund Request"/>
    <s v="CUST47074"/>
    <s v="Resolved"/>
    <s v="21-06-2020"/>
    <d v="1899-12-30T16:33:33"/>
    <s v="17-07-2020"/>
    <d v="1899-12-30T16:33:33"/>
    <s v="-"/>
    <s v="-"/>
    <s v="21-06-2020"/>
    <s v="06"/>
    <s v="2020"/>
    <s v="-"/>
    <s v="17-07-2020"/>
    <s v="07"/>
  </r>
  <r>
    <s v="TKT325004"/>
    <x v="22"/>
    <s v="-"/>
    <s v="Account"/>
    <s v="Login Issue"/>
    <s v="CUST11494"/>
    <s v="In Progress"/>
    <d v="2022-08-10T00:00:00"/>
    <d v="1899-12-30T22:15:00"/>
    <s v="-"/>
    <s v="-"/>
    <s v="-"/>
    <s v="-"/>
    <s v="10-08-2022"/>
    <s v="08"/>
    <s v="2022"/>
    <s v="-"/>
    <s v="-"/>
    <s v=""/>
  </r>
  <r>
    <s v="TKT913855"/>
    <x v="26"/>
    <s v="23-11-2022 21:09:18"/>
    <s v="Technical"/>
    <s v="Software Bug"/>
    <s v="CUST63649"/>
    <s v="Resolved"/>
    <d v="2022-05-11T00:00:00"/>
    <d v="1899-12-30T21:09:00"/>
    <s v="23-11-2022"/>
    <d v="1899-12-30T21:09:18"/>
    <s v="-"/>
    <s v="-"/>
    <s v="11-05-2022"/>
    <s v="05"/>
    <s v="2022"/>
    <s v="-"/>
    <s v="23-11-2022"/>
    <s v="11"/>
  </r>
  <r>
    <s v="TKT922261"/>
    <x v="11"/>
    <s v="-"/>
    <s v="Billing"/>
    <s v="Overcharge"/>
    <s v="CUST44355"/>
    <s v="Open"/>
    <s v="23-03-2024"/>
    <d v="1899-12-30T19:21:04"/>
    <s v="-"/>
    <s v="-"/>
    <s v="-"/>
    <s v="-"/>
    <s v="23-03-2024"/>
    <s v="03"/>
    <s v="2024"/>
    <s v="-"/>
    <s v="-"/>
    <s v=""/>
  </r>
  <r>
    <s v="TKT299506"/>
    <x v="34"/>
    <s v="-"/>
    <s v="Technical"/>
    <s v="Hardware Issue"/>
    <s v="CUST85363"/>
    <s v="Open"/>
    <d v="2021-07-01T00:00:00"/>
    <d v="1899-12-30T12:24:00"/>
    <s v="-"/>
    <s v="-"/>
    <s v="-"/>
    <s v="-"/>
    <s v="01-07-2021"/>
    <s v="07"/>
    <s v="2021"/>
    <s v="-"/>
    <s v="-"/>
    <s v=""/>
  </r>
  <r>
    <s v="TKT852914"/>
    <x v="20"/>
    <s v="13-08-2022 17:50:21"/>
    <s v="Billing"/>
    <s v="Payment Failure"/>
    <s v="CUST33696"/>
    <s v="Resolved"/>
    <d v="2022-06-08T00:00:00"/>
    <d v="1899-12-30T17:50:00"/>
    <s v="13-08-2022"/>
    <d v="1899-12-30T17:50:21"/>
    <s v="-"/>
    <s v="-"/>
    <s v="08-06-2022"/>
    <s v="06"/>
    <s v="2022"/>
    <s v="-"/>
    <s v="13-08-2022"/>
    <s v="08"/>
  </r>
  <r>
    <s v="TKT947488"/>
    <x v="16"/>
    <s v="-"/>
    <s v="Account"/>
    <s v="Login Issue"/>
    <s v="CUST32884"/>
    <s v="In Progress"/>
    <s v="20-04-2023"/>
    <d v="1899-12-30T20:23:53"/>
    <s v="-"/>
    <s v="-"/>
    <s v="-"/>
    <s v="-"/>
    <s v="20-04-2023"/>
    <s v="04"/>
    <s v="2023"/>
    <s v="-"/>
    <s v="-"/>
    <s v=""/>
  </r>
  <r>
    <s v="TKT568715"/>
    <x v="30"/>
    <s v="-"/>
    <s v="Billing"/>
    <s v="Overcharge"/>
    <s v="CUST25860"/>
    <s v="In Progress"/>
    <s v="25-12-2024"/>
    <d v="1899-12-30T14:20:11"/>
    <s v="-"/>
    <s v="-"/>
    <s v="-"/>
    <s v="-"/>
    <s v="25-12-2024"/>
    <s v="12"/>
    <s v="2024"/>
    <s v="-"/>
    <s v="-"/>
    <s v=""/>
  </r>
  <r>
    <s v="TKT462952"/>
    <x v="22"/>
    <s v="-"/>
    <s v="Account"/>
    <s v="Login Issue"/>
    <s v="CUST44070"/>
    <s v="Open"/>
    <s v="27-03-2024"/>
    <d v="1899-12-30T16:53:42"/>
    <s v="-"/>
    <s v="-"/>
    <s v="-"/>
    <s v="-"/>
    <s v="27-03-2024"/>
    <s v="03"/>
    <s v="2024"/>
    <s v="-"/>
    <s v="-"/>
    <s v=""/>
  </r>
  <r>
    <s v="TKT321965"/>
    <x v="13"/>
    <s v="-"/>
    <s v="Account"/>
    <s v="Account Suspension"/>
    <s v="CUST41539"/>
    <s v="In Progress"/>
    <s v="15-08-2024"/>
    <d v="1899-12-30T03:51:50"/>
    <s v="-"/>
    <s v="-"/>
    <s v="-"/>
    <s v="-"/>
    <s v="15-08-2024"/>
    <s v="08"/>
    <s v="2024"/>
    <s v="-"/>
    <s v="-"/>
    <s v=""/>
  </r>
  <r>
    <s v="TKT126665"/>
    <x v="11"/>
    <s v="-"/>
    <s v="Billing"/>
    <s v="Overcharge"/>
    <s v="CUST96136"/>
    <s v="Open"/>
    <s v="25-04-2023"/>
    <d v="1899-12-30T16:31:19"/>
    <s v="-"/>
    <s v="-"/>
    <s v="-"/>
    <s v="-"/>
    <s v="25-04-2023"/>
    <s v="04"/>
    <s v="2023"/>
    <s v="-"/>
    <s v="-"/>
    <s v=""/>
  </r>
  <r>
    <s v="TKT233127"/>
    <x v="33"/>
    <s v="-"/>
    <s v="Technical"/>
    <s v="Network Problem"/>
    <s v="CUST85879"/>
    <s v="In Progress"/>
    <d v="2020-05-06T00:00:00"/>
    <d v="1899-12-30T23:12:00"/>
    <s v="-"/>
    <s v="-"/>
    <s v="-"/>
    <s v="-"/>
    <s v="06-05-2020"/>
    <s v="05"/>
    <s v="2020"/>
    <s v="-"/>
    <s v="-"/>
    <s v=""/>
  </r>
  <r>
    <s v="TKT668044"/>
    <x v="7"/>
    <d v="2020-08-09T18:49:00"/>
    <s v="Technical"/>
    <s v="Software Bug"/>
    <s v="CUST29148"/>
    <s v="Resolved"/>
    <d v="2020-02-09T00:00:00"/>
    <d v="1899-12-30T18:49:00"/>
    <d v="2020-08-09T00:00:00"/>
    <d v="1899-12-30T18:49:00"/>
    <s v="-"/>
    <s v="-"/>
    <s v="09-02-2020"/>
    <s v="02"/>
    <s v="2020"/>
    <s v="-"/>
    <s v="09-08-2020"/>
    <s v="08"/>
  </r>
  <r>
    <s v="TKT612406"/>
    <x v="32"/>
    <d v="2024-07-07T05:01:00"/>
    <s v="Technical"/>
    <s v="Software Bug"/>
    <s v="CUST53318"/>
    <s v="Resolved"/>
    <d v="2024-01-07T00:00:00"/>
    <d v="1899-12-30T05:01:00"/>
    <d v="2024-07-07T00:00:00"/>
    <d v="1899-12-30T05:01:00"/>
    <s v="-"/>
    <s v="-"/>
    <s v="07-01-2024"/>
    <s v="01"/>
    <s v="2024"/>
    <s v="-"/>
    <s v="07-07-2024"/>
    <s v="07"/>
  </r>
  <r>
    <s v="TKT542945"/>
    <x v="28"/>
    <s v="-"/>
    <s v="Billing"/>
    <s v="Payment Failure"/>
    <s v="CUST83711"/>
    <s v="Open"/>
    <s v="27-03-2022"/>
    <d v="1899-12-30T10:46:09"/>
    <s v="-"/>
    <s v="-"/>
    <s v="-"/>
    <s v="-"/>
    <s v="27-03-2022"/>
    <s v="03"/>
    <s v="2022"/>
    <s v="-"/>
    <s v="-"/>
    <s v=""/>
  </r>
  <r>
    <s v="TKT413610"/>
    <x v="31"/>
    <s v="-"/>
    <s v="Billing"/>
    <s v="Refund Request"/>
    <s v="CUST66944"/>
    <s v="Open"/>
    <d v="2021-01-07T00:00:00"/>
    <d v="1899-12-30T10:18:00"/>
    <s v="-"/>
    <s v="-"/>
    <s v="-"/>
    <s v="-"/>
    <s v="07-01-2021"/>
    <s v="01"/>
    <s v="2021"/>
    <s v="-"/>
    <s v="-"/>
    <s v=""/>
  </r>
  <r>
    <s v="TKT542347"/>
    <x v="7"/>
    <s v="24-11-2020 01:38:35"/>
    <s v="Technical"/>
    <s v="Software Bug"/>
    <s v="CUST29525"/>
    <s v="Resolved"/>
    <s v="13-11-2020"/>
    <d v="1899-12-30T01:38:35"/>
    <s v="24-11-2020"/>
    <d v="1899-12-30T01:38:35"/>
    <s v="-"/>
    <s v="-"/>
    <s v="13-11-2020"/>
    <s v="11"/>
    <s v="2020"/>
    <s v="-"/>
    <s v="24-11-2020"/>
    <s v="11"/>
  </r>
  <r>
    <s v="TKT243823"/>
    <x v="4"/>
    <s v="-"/>
    <s v="Account"/>
    <s v="Password Reset"/>
    <s v="CUST47644"/>
    <s v="Open"/>
    <s v="13-10-2021"/>
    <d v="1899-12-30T00:01:34"/>
    <s v="-"/>
    <s v="-"/>
    <s v="-"/>
    <s v="-"/>
    <s v="13-10-2021"/>
    <s v="10"/>
    <s v="2021"/>
    <s v="-"/>
    <s v="-"/>
    <s v=""/>
  </r>
  <r>
    <s v="TKT688971"/>
    <x v="25"/>
    <d v="2020-07-04T14:52:00"/>
    <s v="Service"/>
    <s v="Slow Service"/>
    <s v="CUST30160"/>
    <s v="Resolved"/>
    <d v="2020-08-03T00:00:00"/>
    <d v="1899-12-30T14:52:00"/>
    <d v="2020-07-04T00:00:00"/>
    <d v="1899-12-30T14:52:00"/>
    <s v="-"/>
    <s v="-"/>
    <s v="03-08-2020"/>
    <s v="08"/>
    <s v="2020"/>
    <s v="-"/>
    <s v="04-07-2020"/>
    <s v="07"/>
  </r>
  <r>
    <s v="TKT206334"/>
    <x v="22"/>
    <s v="-"/>
    <s v="Account"/>
    <s v="Login Issue"/>
    <s v="CUST75863"/>
    <s v="In Progress"/>
    <s v="16-03-2023"/>
    <d v="1899-12-30T19:24:59"/>
    <s v="-"/>
    <s v="-"/>
    <s v="-"/>
    <s v="-"/>
    <s v="16-03-2023"/>
    <s v="03"/>
    <s v="2023"/>
    <s v="-"/>
    <s v="-"/>
    <s v=""/>
  </r>
  <r>
    <s v="TKT573228"/>
    <x v="30"/>
    <s v="-"/>
    <s v="Billing"/>
    <s v="Overcharge"/>
    <s v="CUST10534"/>
    <s v="In Progress"/>
    <s v="24-09-2024"/>
    <d v="1899-12-30T23:41:29"/>
    <s v="-"/>
    <s v="-"/>
    <s v="-"/>
    <s v="-"/>
    <s v="24-09-2024"/>
    <s v="09"/>
    <s v="2024"/>
    <s v="-"/>
    <s v="-"/>
    <s v=""/>
  </r>
  <r>
    <s v="TKT393159"/>
    <x v="11"/>
    <s v="25-08-2022 01:32:04"/>
    <s v="Billing"/>
    <s v="Overcharge"/>
    <s v="CUST76352"/>
    <s v="Resolved"/>
    <s v="15-08-2022"/>
    <d v="1899-12-30T01:32:04"/>
    <s v="25-08-2022"/>
    <d v="1899-12-30T01:32:04"/>
    <s v="-"/>
    <s v="-"/>
    <s v="15-08-2022"/>
    <s v="08"/>
    <s v="2022"/>
    <s v="-"/>
    <s v="25-08-2022"/>
    <s v="08"/>
  </r>
  <r>
    <s v="TKT247204"/>
    <x v="12"/>
    <d v="2022-06-04T21:17:00"/>
    <s v="Billing"/>
    <s v="Refund Request"/>
    <s v="CUST28800"/>
    <s v="Resolved"/>
    <s v="31-03-2022"/>
    <d v="1899-12-30T21:17:46"/>
    <d v="2022-06-04T00:00:00"/>
    <d v="1899-12-30T21:17:00"/>
    <s v="-"/>
    <s v="-"/>
    <s v="31-03-2022"/>
    <s v="03"/>
    <s v="2022"/>
    <s v="-"/>
    <s v="04-06-2022"/>
    <s v="06"/>
  </r>
  <r>
    <s v="TKT235638"/>
    <x v="3"/>
    <s v="-"/>
    <s v="Account"/>
    <s v="Account Suspension"/>
    <s v="CUST60215"/>
    <s v="Open"/>
    <s v="20-11-2023"/>
    <d v="1899-12-30T22:58:25"/>
    <s v="-"/>
    <s v="-"/>
    <s v="-"/>
    <s v="-"/>
    <s v="20-11-2023"/>
    <s v="11"/>
    <s v="2023"/>
    <s v="-"/>
    <s v="-"/>
    <s v=""/>
  </r>
  <r>
    <s v="TKT450908"/>
    <x v="35"/>
    <s v="-"/>
    <s v="Service"/>
    <s v="Service Upgrade"/>
    <s v="CUST27312"/>
    <s v="In Progress"/>
    <d v="2024-11-07T00:00:00"/>
    <d v="1899-12-30T23:03:00"/>
    <s v="-"/>
    <s v="-"/>
    <s v="-"/>
    <s v="-"/>
    <s v="07-11-2024"/>
    <s v="11"/>
    <s v="2024"/>
    <s v="-"/>
    <s v="-"/>
    <s v=""/>
  </r>
  <r>
    <s v="TKT960599"/>
    <x v="0"/>
    <d v="2020-03-05T22:56:00"/>
    <s v="Service"/>
    <s v="Service Outage"/>
    <s v="CUST85458"/>
    <s v="Resolved"/>
    <d v="2020-07-04T00:00:00"/>
    <d v="1899-12-30T22:56:00"/>
    <d v="2020-03-05T00:00:00"/>
    <d v="1899-12-30T22:56:00"/>
    <s v="-"/>
    <s v="-"/>
    <s v="04-07-2020"/>
    <s v="07"/>
    <s v="2020"/>
    <s v="-"/>
    <s v="05-03-2020"/>
    <s v="03"/>
  </r>
  <r>
    <s v="TKT912005"/>
    <x v="11"/>
    <s v="29-08-2021 15:04:48"/>
    <s v="Billing"/>
    <s v="Overcharge"/>
    <s v="CUST55417"/>
    <s v="Resolved"/>
    <d v="2021-10-08T00:00:00"/>
    <d v="1899-12-30T15:04:00"/>
    <s v="29-08-2021"/>
    <d v="1899-12-30T15:04:48"/>
    <s v="-"/>
    <s v="-"/>
    <s v="08-10-2021"/>
    <s v="10"/>
    <s v="2021"/>
    <s v="-"/>
    <s v="29-08-2021"/>
    <s v="08"/>
  </r>
  <r>
    <s v="TKT153031"/>
    <x v="5"/>
    <s v="-"/>
    <s v="Technical"/>
    <s v="Hardware Issue"/>
    <s v="CUST48756"/>
    <s v="Open"/>
    <d v="2024-06-05T00:00:00"/>
    <d v="1899-12-30T02:04:00"/>
    <s v="-"/>
    <s v="-"/>
    <s v="-"/>
    <s v="-"/>
    <s v="05-06-2024"/>
    <s v="06"/>
    <s v="2024"/>
    <s v="-"/>
    <s v="-"/>
    <s v=""/>
  </r>
  <r>
    <s v="TKT666178"/>
    <x v="34"/>
    <s v="-"/>
    <s v="Technical"/>
    <s v="Hardware Issue"/>
    <s v="CUST62882"/>
    <s v="Open"/>
    <s v="23-02-2022"/>
    <d v="1899-12-30T08:56:08"/>
    <s v="-"/>
    <s v="-"/>
    <s v="-"/>
    <s v="-"/>
    <s v="23-02-2022"/>
    <s v="02"/>
    <s v="2022"/>
    <s v="-"/>
    <s v="-"/>
    <s v=""/>
  </r>
  <r>
    <s v="TKT770952"/>
    <x v="34"/>
    <s v="-"/>
    <s v="Technical"/>
    <s v="Hardware Issue"/>
    <s v="CUST73764"/>
    <s v="In Progress"/>
    <s v="25-11-2020"/>
    <d v="1899-12-30T14:47:32"/>
    <s v="-"/>
    <s v="-"/>
    <s v="-"/>
    <s v="-"/>
    <s v="25-11-2020"/>
    <s v="11"/>
    <s v="2020"/>
    <s v="-"/>
    <s v="-"/>
    <s v=""/>
  </r>
  <r>
    <s v="TKT461665"/>
    <x v="27"/>
    <s v="31-10-2021 20:42:59"/>
    <s v="Account"/>
    <s v="Login Issue"/>
    <s v="CUST79229"/>
    <s v="Resolved"/>
    <d v="2021-06-10T00:00:00"/>
    <d v="1899-12-30T20:42:00"/>
    <s v="31-10-2021"/>
    <d v="1899-12-30T20:42:59"/>
    <s v="-"/>
    <s v="-"/>
    <s v="10-06-2021"/>
    <s v="06"/>
    <s v="2021"/>
    <s v="-"/>
    <s v="31-10-2021"/>
    <s v="10"/>
  </r>
  <r>
    <s v="TKT226045"/>
    <x v="13"/>
    <s v="18-06-2021 19:03:04"/>
    <s v="Account"/>
    <s v="Account Suspension"/>
    <s v="CUST90463"/>
    <s v="Resolved"/>
    <s v="30-05-2021"/>
    <d v="1899-12-30T19:03:04"/>
    <s v="18-06-2021"/>
    <d v="1899-12-30T19:03:04"/>
    <s v="-"/>
    <s v="-"/>
    <s v="30-05-2021"/>
    <s v="05"/>
    <s v="2021"/>
    <s v="-"/>
    <s v="18-06-2021"/>
    <s v="06"/>
  </r>
  <r>
    <s v="TKT371727"/>
    <x v="8"/>
    <s v="-"/>
    <s v="Technical"/>
    <s v="Network Problem"/>
    <s v="CUST42881"/>
    <s v="Open"/>
    <d v="2020-06-11T00:00:00"/>
    <d v="1899-12-30T17:41:00"/>
    <s v="-"/>
    <s v="-"/>
    <s v="-"/>
    <s v="-"/>
    <s v="11-06-2020"/>
    <s v="06"/>
    <s v="2020"/>
    <s v="-"/>
    <s v="-"/>
    <s v=""/>
  </r>
  <r>
    <s v="TKT413716"/>
    <x v="7"/>
    <s v="-"/>
    <s v="Technical"/>
    <s v="Software Bug"/>
    <s v="CUST93439"/>
    <s v="Open"/>
    <s v="23-05-2022"/>
    <d v="1899-12-30T02:05:46"/>
    <s v="-"/>
    <s v="-"/>
    <s v="-"/>
    <s v="-"/>
    <s v="23-05-2022"/>
    <s v="05"/>
    <s v="2022"/>
    <s v="-"/>
    <s v="-"/>
    <s v=""/>
  </r>
  <r>
    <s v="TKT329820"/>
    <x v="13"/>
    <s v="-"/>
    <s v="Account"/>
    <s v="Account Suspension"/>
    <s v="CUST53477"/>
    <s v="In Progress"/>
    <d v="2023-06-10T00:00:00"/>
    <d v="1899-12-30T05:25:00"/>
    <s v="-"/>
    <s v="-"/>
    <s v="-"/>
    <s v="-"/>
    <s v="10-06-2023"/>
    <s v="06"/>
    <s v="2023"/>
    <s v="-"/>
    <s v="-"/>
    <s v=""/>
  </r>
  <r>
    <s v="TKT797328"/>
    <x v="26"/>
    <s v="-"/>
    <s v="Technical"/>
    <s v="Software Bug"/>
    <s v="CUST83267"/>
    <s v="Open"/>
    <d v="2020-01-01T00:00:00"/>
    <d v="1899-12-30T21:34:00"/>
    <s v="-"/>
    <s v="-"/>
    <s v="-"/>
    <s v="-"/>
    <s v="01-01-2020"/>
    <s v="01"/>
    <s v="2020"/>
    <s v="-"/>
    <s v="-"/>
    <s v=""/>
  </r>
  <r>
    <s v="TKT949295"/>
    <x v="32"/>
    <s v="29-03-2024 23:23:54"/>
    <s v="Technical"/>
    <s v="Software Bug"/>
    <s v="CUST25993"/>
    <s v="Resolved"/>
    <s v="14-03-2024"/>
    <d v="1899-12-30T23:23:54"/>
    <s v="29-03-2024"/>
    <d v="1899-12-30T23:23:54"/>
    <s v="-"/>
    <s v="-"/>
    <s v="14-03-2024"/>
    <s v="03"/>
    <s v="2024"/>
    <s v="-"/>
    <s v="29-03-2024"/>
    <s v="03"/>
  </r>
  <r>
    <s v="TKT151055"/>
    <x v="15"/>
    <s v="-"/>
    <s v="Account"/>
    <s v="Account Suspension"/>
    <s v="CUST63802"/>
    <s v="In Progress"/>
    <d v="2023-09-08T00:00:00"/>
    <d v="1899-12-30T07:50:00"/>
    <s v="-"/>
    <s v="-"/>
    <s v="-"/>
    <s v="-"/>
    <s v="08-09-2023"/>
    <s v="09"/>
    <s v="2023"/>
    <s v="-"/>
    <s v="-"/>
    <s v=""/>
  </r>
  <r>
    <s v="TKT804127"/>
    <x v="27"/>
    <d v="2021-06-08T05:28:00"/>
    <s v="Account"/>
    <s v="Login Issue"/>
    <s v="CUST43655"/>
    <s v="Resolved"/>
    <d v="2021-04-08T00:00:00"/>
    <d v="1899-12-30T05:28:00"/>
    <d v="2021-06-08T00:00:00"/>
    <d v="1899-12-30T05:28:00"/>
    <s v="-"/>
    <s v="-"/>
    <s v="08-04-2021"/>
    <s v="04"/>
    <s v="2021"/>
    <s v="-"/>
    <s v="08-06-2021"/>
    <s v="06"/>
  </r>
  <r>
    <s v="TKT464028"/>
    <x v="27"/>
    <s v="15-11-2024 09:11:38"/>
    <s v="Account"/>
    <s v="Login Issue"/>
    <s v="CUST14966"/>
    <s v="Resolved"/>
    <d v="2024-11-11T00:00:00"/>
    <d v="1899-12-30T09:11:00"/>
    <s v="15-11-2024"/>
    <d v="1899-12-30T09:11:38"/>
    <s v="-"/>
    <s v="-"/>
    <s v="11-11-2024"/>
    <s v="11"/>
    <s v="2024"/>
    <s v="-"/>
    <s v="15-11-2024"/>
    <s v="11"/>
  </r>
  <r>
    <s v="TKT388778"/>
    <x v="26"/>
    <s v="24-08-2023 07:51:38"/>
    <s v="Technical"/>
    <s v="Software Bug"/>
    <s v="CUST37927"/>
    <s v="Resolved"/>
    <s v="30-07-2023"/>
    <d v="1899-12-30T07:51:38"/>
    <s v="24-08-2023"/>
    <d v="1899-12-30T07:51:38"/>
    <s v="-"/>
    <s v="-"/>
    <s v="30-07-2023"/>
    <s v="07"/>
    <s v="2023"/>
    <s v="-"/>
    <s v="24-08-2023"/>
    <s v="08"/>
  </r>
  <r>
    <s v="TKT550530"/>
    <x v="19"/>
    <s v="-"/>
    <s v="Billing"/>
    <s v="Payment Failure"/>
    <s v="CUST85989"/>
    <s v="Open"/>
    <s v="31-07-2024"/>
    <d v="1899-12-30T05:55:17"/>
    <s v="-"/>
    <s v="-"/>
    <s v="-"/>
    <s v="-"/>
    <s v="31-07-2024"/>
    <s v="07"/>
    <s v="2024"/>
    <s v="-"/>
    <s v="-"/>
    <s v=""/>
  </r>
  <r>
    <s v="TKT874664"/>
    <x v="0"/>
    <s v="-"/>
    <s v="Service"/>
    <s v="Service Outage"/>
    <s v="CUST72386"/>
    <s v="Open"/>
    <s v="21-10-2023"/>
    <d v="1899-12-30T19:13:18"/>
    <s v="-"/>
    <s v="-"/>
    <s v="-"/>
    <s v="-"/>
    <s v="21-10-2023"/>
    <s v="10"/>
    <s v="2023"/>
    <s v="-"/>
    <s v="-"/>
    <s v=""/>
  </r>
  <r>
    <s v="TKT350779"/>
    <x v="12"/>
    <s v="-"/>
    <s v="Billing"/>
    <s v="Refund Request"/>
    <s v="CUST75936"/>
    <s v="In Progress"/>
    <s v="23-07-2020"/>
    <d v="1899-12-30T07:59:47"/>
    <s v="-"/>
    <s v="-"/>
    <s v="-"/>
    <s v="-"/>
    <s v="23-07-2020"/>
    <s v="07"/>
    <s v="2020"/>
    <s v="-"/>
    <s v="-"/>
    <s v=""/>
  </r>
  <r>
    <s v="TKT484294"/>
    <x v="5"/>
    <s v="-"/>
    <s v="Technical"/>
    <s v="Hardware Issue"/>
    <s v="CUST91230"/>
    <s v="Open"/>
    <s v="19-07-2024"/>
    <d v="1899-12-30T21:13:12"/>
    <s v="-"/>
    <s v="-"/>
    <s v="-"/>
    <s v="-"/>
    <s v="19-07-2024"/>
    <s v="07"/>
    <s v="2024"/>
    <s v="-"/>
    <s v="-"/>
    <s v=""/>
  </r>
  <r>
    <s v="TKT497394"/>
    <x v="11"/>
    <s v="-"/>
    <s v="Billing"/>
    <s v="Overcharge"/>
    <s v="CUST28182"/>
    <s v="Open"/>
    <s v="17-08-2022"/>
    <d v="1899-12-30T07:21:01"/>
    <s v="-"/>
    <s v="-"/>
    <s v="-"/>
    <s v="-"/>
    <s v="17-08-2022"/>
    <s v="08"/>
    <s v="2022"/>
    <s v="-"/>
    <s v="-"/>
    <s v=""/>
  </r>
  <r>
    <s v="TKT757434"/>
    <x v="11"/>
    <s v="-"/>
    <s v="Billing"/>
    <s v="Overcharge"/>
    <s v="CUST40733"/>
    <s v="In Progress"/>
    <s v="22-10-2024"/>
    <d v="1899-12-30T09:19:59"/>
    <s v="-"/>
    <s v="-"/>
    <s v="-"/>
    <s v="-"/>
    <s v="22-10-2024"/>
    <s v="10"/>
    <s v="2024"/>
    <s v="-"/>
    <s v="-"/>
    <s v=""/>
  </r>
  <r>
    <s v="TKT697226"/>
    <x v="26"/>
    <s v="-"/>
    <s v="Technical"/>
    <s v="Software Bug"/>
    <s v="CUST92882"/>
    <s v="Open"/>
    <s v="14-12-2024"/>
    <d v="1899-12-30T00:04:48"/>
    <s v="-"/>
    <s v="-"/>
    <s v="-"/>
    <s v="-"/>
    <s v="14-12-2024"/>
    <s v="12"/>
    <s v="2024"/>
    <s v="-"/>
    <s v="-"/>
    <s v=""/>
  </r>
  <r>
    <s v="TKT177893"/>
    <x v="30"/>
    <s v="-"/>
    <s v="Billing"/>
    <s v="Overcharge"/>
    <s v="CUST32460"/>
    <s v="In Progress"/>
    <d v="2020-06-05T00:00:00"/>
    <d v="1899-12-30T04:44:00"/>
    <s v="-"/>
    <s v="-"/>
    <s v="-"/>
    <s v="-"/>
    <s v="05-06-2020"/>
    <s v="06"/>
    <s v="2020"/>
    <s v="-"/>
    <s v="-"/>
    <s v=""/>
  </r>
  <r>
    <s v="TKT173586"/>
    <x v="18"/>
    <s v="-"/>
    <s v="Account"/>
    <s v="Password Reset"/>
    <s v="CUST57601"/>
    <s v="Open"/>
    <d v="2021-03-05T00:00:00"/>
    <d v="1899-12-30T08:53:00"/>
    <s v="-"/>
    <s v="-"/>
    <s v="-"/>
    <s v="-"/>
    <s v="05-03-2021"/>
    <s v="03"/>
    <s v="2021"/>
    <s v="-"/>
    <s v="-"/>
    <s v=""/>
  </r>
  <r>
    <s v="TKT657535"/>
    <x v="7"/>
    <s v="-"/>
    <s v="Technical"/>
    <s v="Software Bug"/>
    <s v="CUST71261"/>
    <s v="In Progress"/>
    <s v="27-10-2022"/>
    <d v="1899-12-30T22:08:27"/>
    <s v="-"/>
    <s v="-"/>
    <s v="-"/>
    <s v="-"/>
    <s v="27-10-2022"/>
    <s v="10"/>
    <s v="2022"/>
    <s v="-"/>
    <s v="-"/>
    <s v=""/>
  </r>
  <r>
    <s v="TKT565868"/>
    <x v="35"/>
    <s v="-"/>
    <s v="Service"/>
    <s v="Service Upgrade"/>
    <s v="CUST11589"/>
    <s v="In Progress"/>
    <s v="22-05-2021"/>
    <d v="1899-12-30T19:01:13"/>
    <s v="-"/>
    <s v="-"/>
    <s v="-"/>
    <s v="-"/>
    <s v="22-05-2021"/>
    <s v="05"/>
    <s v="2021"/>
    <s v="-"/>
    <s v="-"/>
    <s v=""/>
  </r>
  <r>
    <s v="TKT387901"/>
    <x v="11"/>
    <s v="-"/>
    <s v="Billing"/>
    <s v="Overcharge"/>
    <s v="CUST78146"/>
    <s v="In Progress"/>
    <s v="13-02-2020"/>
    <d v="1899-12-30T02:32:27"/>
    <s v="-"/>
    <s v="-"/>
    <s v="-"/>
    <s v="-"/>
    <s v="13-02-2020"/>
    <s v="02"/>
    <s v="2020"/>
    <s v="-"/>
    <s v="-"/>
    <s v=""/>
  </r>
  <r>
    <s v="TKT508329"/>
    <x v="27"/>
    <s v="-"/>
    <s v="Account"/>
    <s v="Login Issue"/>
    <s v="CUST71963"/>
    <s v="Open"/>
    <s v="30-09-2020"/>
    <d v="1899-12-30T04:55:17"/>
    <s v="-"/>
    <s v="-"/>
    <s v="-"/>
    <s v="-"/>
    <s v="30-09-2020"/>
    <s v="09"/>
    <s v="2020"/>
    <s v="-"/>
    <s v="-"/>
    <s v=""/>
  </r>
  <r>
    <s v="TKT863017"/>
    <x v="17"/>
    <s v="26-03-2021 21:22:20"/>
    <s v="Service"/>
    <s v="Slow Service"/>
    <s v="CUST26932"/>
    <s v="Resolved"/>
    <s v="24-02-2021"/>
    <d v="1899-12-30T21:22:20"/>
    <s v="26-03-2021"/>
    <d v="1899-12-30T21:22:20"/>
    <s v="-"/>
    <s v="-"/>
    <s v="24-02-2021"/>
    <s v="02"/>
    <s v="2021"/>
    <s v="-"/>
    <s v="26-03-2021"/>
    <s v="03"/>
  </r>
  <r>
    <s v="TKT653690"/>
    <x v="7"/>
    <d v="2021-07-09T17:43:00"/>
    <s v="Technical"/>
    <s v="Software Bug"/>
    <s v="CUST97233"/>
    <s v="Resolved"/>
    <d v="2021-04-09T00:00:00"/>
    <d v="1899-12-30T17:43:00"/>
    <d v="2021-07-09T00:00:00"/>
    <d v="1899-12-30T17:43:00"/>
    <s v="-"/>
    <s v="-"/>
    <s v="09-04-2021"/>
    <s v="04"/>
    <s v="2021"/>
    <s v="-"/>
    <s v="09-07-2021"/>
    <s v="07"/>
  </r>
  <r>
    <s v="TKT386318"/>
    <x v="11"/>
    <s v="-"/>
    <s v="Billing"/>
    <s v="Overcharge"/>
    <s v="CUST64228"/>
    <s v="Open"/>
    <s v="22-02-2020"/>
    <d v="1899-12-30T23:31:20"/>
    <s v="-"/>
    <s v="-"/>
    <s v="-"/>
    <s v="-"/>
    <s v="22-02-2020"/>
    <s v="02"/>
    <s v="2020"/>
    <s v="-"/>
    <s v="-"/>
    <s v=""/>
  </r>
  <r>
    <s v="TKT783062"/>
    <x v="16"/>
    <s v="21-06-2021 10:08:49"/>
    <s v="Account"/>
    <s v="Login Issue"/>
    <s v="CUST90950"/>
    <s v="Resolved"/>
    <d v="2021-07-06T00:00:00"/>
    <d v="1899-12-30T10:08:00"/>
    <s v="21-06-2021"/>
    <d v="1899-12-30T10:08:49"/>
    <s v="-"/>
    <s v="-"/>
    <s v="06-07-2021"/>
    <s v="07"/>
    <s v="2021"/>
    <s v="-"/>
    <s v="21-06-2021"/>
    <s v="06"/>
  </r>
  <r>
    <s v="TKT817587"/>
    <x v="20"/>
    <d v="2022-04-07T08:19:00"/>
    <s v="Billing"/>
    <s v="Payment Failure"/>
    <s v="CUST11519"/>
    <s v="Resolved"/>
    <s v="22-06-2022"/>
    <d v="1899-12-30T08:19:14"/>
    <d v="2022-04-07T00:00:00"/>
    <d v="1899-12-30T08:19:00"/>
    <s v="-"/>
    <s v="-"/>
    <s v="22-06-2022"/>
    <s v="06"/>
    <s v="2022"/>
    <s v="-"/>
    <s v="07-04-2022"/>
    <s v="04"/>
  </r>
  <r>
    <s v="TKT770448"/>
    <x v="1"/>
    <s v="-"/>
    <s v="Billing"/>
    <s v="Refund Request"/>
    <s v="CUST12546"/>
    <s v="In Progress"/>
    <d v="2020-07-04T00:00:00"/>
    <d v="1899-12-30T14:42:00"/>
    <s v="-"/>
    <s v="-"/>
    <s v="-"/>
    <s v="-"/>
    <s v="04-07-2020"/>
    <s v="07"/>
    <s v="2020"/>
    <s v="-"/>
    <s v="-"/>
    <s v=""/>
  </r>
  <r>
    <s v="TKT902688"/>
    <x v="6"/>
    <s v="-"/>
    <s v="Service"/>
    <s v="Service Outage"/>
    <s v="CUST69932"/>
    <s v="Open"/>
    <d v="2024-06-08T00:00:00"/>
    <d v="1899-12-30T19:23:00"/>
    <s v="-"/>
    <s v="-"/>
    <s v="-"/>
    <s v="-"/>
    <s v="08-06-2024"/>
    <s v="06"/>
    <s v="2024"/>
    <s v="-"/>
    <s v="-"/>
    <s v=""/>
  </r>
  <r>
    <s v="TKT934020"/>
    <x v="29"/>
    <s v="20-07-2021 08:30:56"/>
    <s v="Service"/>
    <s v="Service Upgrade"/>
    <s v="CUST98246"/>
    <s v="Resolved"/>
    <s v="16-07-2021"/>
    <d v="1899-12-30T08:30:56"/>
    <s v="20-07-2021"/>
    <d v="1899-12-30T08:30:56"/>
    <s v="-"/>
    <s v="-"/>
    <s v="16-07-2021"/>
    <s v="07"/>
    <s v="2021"/>
    <s v="-"/>
    <s v="20-07-2021"/>
    <s v="07"/>
  </r>
  <r>
    <s v="TKT178938"/>
    <x v="32"/>
    <d v="2022-03-05T22:33:00"/>
    <s v="Technical"/>
    <s v="Software Bug"/>
    <s v="CUST96664"/>
    <s v="Resolved"/>
    <d v="2022-11-04T00:00:00"/>
    <d v="1899-12-30T22:33:00"/>
    <d v="2022-03-05T00:00:00"/>
    <d v="1899-12-30T22:33:00"/>
    <s v="-"/>
    <s v="-"/>
    <s v="04-11-2022"/>
    <s v="11"/>
    <s v="2022"/>
    <s v="-"/>
    <s v="05-03-2022"/>
    <s v="03"/>
  </r>
  <r>
    <s v="TKT423400"/>
    <x v="33"/>
    <s v="-"/>
    <s v="Technical"/>
    <s v="Network Problem"/>
    <s v="CUST75338"/>
    <s v="In Progress"/>
    <s v="28-08-2021"/>
    <d v="1899-12-30T19:35:16"/>
    <s v="-"/>
    <s v="-"/>
    <s v="-"/>
    <s v="-"/>
    <s v="28-08-2021"/>
    <s v="08"/>
    <s v="2021"/>
    <s v="-"/>
    <s v="-"/>
    <s v=""/>
  </r>
  <r>
    <s v="TKT554702"/>
    <x v="9"/>
    <d v="2021-03-08T04:43:00"/>
    <s v="Technical"/>
    <s v="Hardware Issue"/>
    <s v="CUST10420"/>
    <s v="Resolved"/>
    <s v="26-07-2021"/>
    <d v="1899-12-30T04:43:24"/>
    <d v="2021-03-08T00:00:00"/>
    <d v="1899-12-30T04:43:00"/>
    <s v="-"/>
    <s v="-"/>
    <s v="26-07-2021"/>
    <s v="07"/>
    <s v="2021"/>
    <s v="-"/>
    <s v="08-03-2021"/>
    <s v="03"/>
  </r>
  <r>
    <s v="TKT472244"/>
    <x v="27"/>
    <s v="-"/>
    <s v="Account"/>
    <s v="Login Issue"/>
    <s v="CUST55979"/>
    <s v="In Progress"/>
    <s v="28-06-2020"/>
    <d v="1899-12-30T13:03:01"/>
    <s v="-"/>
    <s v="-"/>
    <s v="-"/>
    <s v="-"/>
    <s v="28-06-2020"/>
    <s v="06"/>
    <s v="2020"/>
    <s v="-"/>
    <s v="-"/>
    <s v=""/>
  </r>
  <r>
    <s v="TKT462534"/>
    <x v="29"/>
    <s v="-"/>
    <s v="Service"/>
    <s v="Service Upgrade"/>
    <s v="CUST82017"/>
    <s v="In Progress"/>
    <s v="20-10-2021"/>
    <d v="1899-12-30T01:27:03"/>
    <s v="-"/>
    <s v="-"/>
    <s v="-"/>
    <s v="-"/>
    <s v="20-10-2021"/>
    <s v="10"/>
    <s v="2021"/>
    <s v="-"/>
    <s v="-"/>
    <s v=""/>
  </r>
  <r>
    <s v="TKT562295"/>
    <x v="10"/>
    <s v="-"/>
    <s v="Account"/>
    <s v="Password Reset"/>
    <s v="CUST76943"/>
    <s v="In Progress"/>
    <s v="17-09-2023"/>
    <d v="1899-12-30T07:50:56"/>
    <s v="-"/>
    <s v="-"/>
    <s v="-"/>
    <s v="-"/>
    <s v="17-09-2023"/>
    <s v="09"/>
    <s v="2023"/>
    <s v="-"/>
    <s v="-"/>
    <s v=""/>
  </r>
  <r>
    <s v="TKT509361"/>
    <x v="19"/>
    <s v="-"/>
    <s v="Billing"/>
    <s v="Payment Failure"/>
    <s v="CUST53901"/>
    <s v="In Progress"/>
    <s v="25-03-2022"/>
    <d v="1899-12-30T04:32:51"/>
    <s v="-"/>
    <s v="-"/>
    <s v="-"/>
    <s v="-"/>
    <s v="25-03-2022"/>
    <s v="03"/>
    <s v="2022"/>
    <s v="-"/>
    <s v="-"/>
    <s v=""/>
  </r>
  <r>
    <s v="TKT187255"/>
    <x v="20"/>
    <s v="-"/>
    <s v="Billing"/>
    <s v="Payment Failure"/>
    <s v="CUST21285"/>
    <s v="In Progress"/>
    <d v="2021-08-10T00:00:00"/>
    <d v="1899-12-30T05:22:00"/>
    <s v="-"/>
    <s v="-"/>
    <s v="-"/>
    <s v="-"/>
    <s v="10-08-2021"/>
    <s v="08"/>
    <s v="2021"/>
    <s v="-"/>
    <s v="-"/>
    <s v=""/>
  </r>
  <r>
    <s v="TKT623823"/>
    <x v="11"/>
    <d v="2021-09-03T15:05:00"/>
    <s v="Billing"/>
    <s v="Overcharge"/>
    <s v="CUST42822"/>
    <s v="Resolved"/>
    <s v="28-02-2021"/>
    <d v="1899-12-30T15:05:01"/>
    <d v="2021-09-03T00:00:00"/>
    <d v="1899-12-30T15:05:00"/>
    <s v="-"/>
    <s v="-"/>
    <s v="28-02-2021"/>
    <s v="02"/>
    <s v="2021"/>
    <s v="-"/>
    <s v="03-09-2021"/>
    <s v="09"/>
  </r>
  <r>
    <s v="TKT943777"/>
    <x v="4"/>
    <d v="2024-10-07T21:59:00"/>
    <s v="Account"/>
    <s v="Password Reset"/>
    <s v="CUST43076"/>
    <s v="Resolved"/>
    <s v="22-06-2024"/>
    <d v="1899-12-30T21:59:58"/>
    <d v="2024-10-07T00:00:00"/>
    <d v="1899-12-30T21:59:00"/>
    <s v="-"/>
    <s v="-"/>
    <s v="22-06-2024"/>
    <s v="06"/>
    <s v="2024"/>
    <s v="-"/>
    <s v="07-10-2024"/>
    <s v="10"/>
  </r>
  <r>
    <s v="TKT805108"/>
    <x v="16"/>
    <s v="23-12-2022 21:28:03"/>
    <s v="Account"/>
    <s v="Login Issue"/>
    <s v="CUST12087"/>
    <s v="Resolved"/>
    <d v="2022-11-12T00:00:00"/>
    <d v="1899-12-30T21:28:00"/>
    <s v="23-12-2022"/>
    <d v="1899-12-30T21:28:03"/>
    <s v="-"/>
    <s v="-"/>
    <s v="12-11-2022"/>
    <s v="11"/>
    <s v="2022"/>
    <s v="-"/>
    <s v="23-12-2022"/>
    <s v="12"/>
  </r>
  <r>
    <s v="TKT634087"/>
    <x v="27"/>
    <d v="2020-07-02T10:55:00"/>
    <s v="Account"/>
    <s v="Login Issue"/>
    <s v="CUST16271"/>
    <s v="Resolved"/>
    <d v="2020-05-02T00:00:00"/>
    <d v="1899-12-30T10:55:00"/>
    <d v="2020-07-02T00:00:00"/>
    <d v="1899-12-30T10:55:00"/>
    <s v="-"/>
    <s v="-"/>
    <s v="02-05-2020"/>
    <s v="05"/>
    <s v="2020"/>
    <s v="-"/>
    <s v="02-07-2020"/>
    <s v="07"/>
  </r>
  <r>
    <s v="TKT637851"/>
    <x v="16"/>
    <s v="-"/>
    <s v="Account"/>
    <s v="Login Issue"/>
    <s v="CUST58750"/>
    <s v="Open"/>
    <d v="2024-09-03T00:00:00"/>
    <d v="1899-12-30T09:08:00"/>
    <s v="-"/>
    <s v="-"/>
    <s v="-"/>
    <s v="-"/>
    <s v="03-09-2024"/>
    <s v="09"/>
    <s v="2024"/>
    <s v="-"/>
    <s v="-"/>
    <s v=""/>
  </r>
  <r>
    <s v="TKT517844"/>
    <x v="7"/>
    <s v="-"/>
    <s v="Technical"/>
    <s v="Software Bug"/>
    <s v="CUST30824"/>
    <s v="Open"/>
    <d v="2023-10-11T00:00:00"/>
    <d v="1899-12-30T12:49:00"/>
    <s v="-"/>
    <s v="-"/>
    <s v="-"/>
    <s v="-"/>
    <s v="11-10-2023"/>
    <s v="10"/>
    <s v="2023"/>
    <s v="-"/>
    <s v="-"/>
    <s v=""/>
  </r>
  <r>
    <s v="TKT995816"/>
    <x v="25"/>
    <s v="-"/>
    <s v="Service"/>
    <s v="Slow Service"/>
    <s v="CUST54304"/>
    <s v="In Progress"/>
    <d v="2022-05-07T00:00:00"/>
    <d v="1899-12-30T16:01:00"/>
    <s v="-"/>
    <s v="-"/>
    <s v="-"/>
    <s v="-"/>
    <s v="07-05-2022"/>
    <s v="05"/>
    <s v="2022"/>
    <s v="-"/>
    <s v="-"/>
    <s v=""/>
  </r>
  <r>
    <s v="TKT574675"/>
    <x v="13"/>
    <s v="29-11-2020 05:50:21"/>
    <s v="Account"/>
    <s v="Account Suspension"/>
    <s v="CUST34668"/>
    <s v="Resolved"/>
    <d v="2020-02-11T00:00:00"/>
    <d v="1899-12-30T05:50:00"/>
    <s v="29-11-2020"/>
    <d v="1899-12-30T05:50:21"/>
    <s v="-"/>
    <s v="-"/>
    <s v="11-02-2020"/>
    <s v="02"/>
    <s v="2020"/>
    <s v="-"/>
    <s v="29-11-2020"/>
    <s v="11"/>
  </r>
  <r>
    <s v="TKT218245"/>
    <x v="8"/>
    <s v="-"/>
    <s v="Technical"/>
    <s v="Network Problem"/>
    <s v="CUST16663"/>
    <s v="In Progress"/>
    <d v="2021-07-08T00:00:00"/>
    <d v="1899-12-30T22:34:00"/>
    <s v="-"/>
    <s v="-"/>
    <s v="-"/>
    <s v="-"/>
    <s v="08-07-2021"/>
    <s v="07"/>
    <s v="2021"/>
    <s v="-"/>
    <s v="-"/>
    <s v=""/>
  </r>
  <r>
    <s v="TKT761506"/>
    <x v="20"/>
    <s v="-"/>
    <s v="Billing"/>
    <s v="Payment Failure"/>
    <s v="CUST33492"/>
    <s v="Open"/>
    <d v="2024-12-11T00:00:00"/>
    <d v="1899-12-30T19:23:00"/>
    <s v="-"/>
    <s v="-"/>
    <s v="-"/>
    <s v="-"/>
    <s v="11-12-2024"/>
    <s v="12"/>
    <s v="2024"/>
    <s v="-"/>
    <s v="-"/>
    <s v=""/>
  </r>
  <r>
    <s v="TKT880839"/>
    <x v="10"/>
    <d v="2024-09-01T03:03:00"/>
    <s v="Account"/>
    <s v="Password Reset"/>
    <s v="CUST29534"/>
    <s v="Resolved"/>
    <s v="31-12-2023"/>
    <d v="1899-12-30T03:03:45"/>
    <d v="2024-09-01T00:00:00"/>
    <d v="1899-12-30T03:03:00"/>
    <s v="-"/>
    <s v="-"/>
    <s v="31-12-2023"/>
    <s v="12"/>
    <s v="2023"/>
    <s v="-"/>
    <s v="01-09-2024"/>
    <s v="09"/>
  </r>
  <r>
    <s v="TKT978809"/>
    <x v="32"/>
    <s v="-"/>
    <s v="Technical"/>
    <s v="Software Bug"/>
    <s v="CUST87081"/>
    <s v="Open"/>
    <s v="16-05-2022"/>
    <d v="1899-12-30T11:39:55"/>
    <s v="-"/>
    <s v="-"/>
    <s v="-"/>
    <s v="-"/>
    <s v="16-05-2022"/>
    <s v="05"/>
    <s v="2022"/>
    <s v="-"/>
    <s v="-"/>
    <s v=""/>
  </r>
  <r>
    <s v="TKT213387"/>
    <x v="32"/>
    <s v="-"/>
    <s v="Technical"/>
    <s v="Software Bug"/>
    <s v="CUST37667"/>
    <s v="In Progress"/>
    <s v="28-04-2021"/>
    <d v="1899-12-30T20:09:38"/>
    <s v="-"/>
    <s v="-"/>
    <s v="-"/>
    <s v="-"/>
    <s v="28-04-2021"/>
    <s v="04"/>
    <s v="2021"/>
    <s v="-"/>
    <s v="-"/>
    <s v=""/>
  </r>
  <r>
    <s v="TKT496329"/>
    <x v="14"/>
    <d v="2023-09-04T07:22:00"/>
    <s v="Service"/>
    <s v="Slow Service"/>
    <s v="CUST65360"/>
    <s v="Resolved"/>
    <d v="2023-03-04T00:00:00"/>
    <d v="1899-12-30T07:22:00"/>
    <d v="2023-09-04T00:00:00"/>
    <d v="1899-12-30T07:22:00"/>
    <s v="-"/>
    <s v="-"/>
    <s v="04-03-2023"/>
    <s v="03"/>
    <s v="2023"/>
    <s v="-"/>
    <s v="04-09-2023"/>
    <s v="09"/>
  </r>
  <r>
    <s v="TKT854663"/>
    <x v="27"/>
    <s v="22-09-2023 15:31:08"/>
    <s v="Account"/>
    <s v="Login Issue"/>
    <s v="CUST28426"/>
    <s v="Resolved"/>
    <d v="2023-07-09T00:00:00"/>
    <d v="1899-12-30T15:31:00"/>
    <s v="22-09-2023"/>
    <d v="1899-12-30T15:31:08"/>
    <s v="-"/>
    <s v="-"/>
    <s v="09-07-2023"/>
    <s v="07"/>
    <s v="2023"/>
    <s v="-"/>
    <s v="22-09-2023"/>
    <s v="09"/>
  </r>
  <r>
    <s v="TKT451652"/>
    <x v="34"/>
    <d v="2020-05-07T04:22:00"/>
    <s v="Technical"/>
    <s v="Hardware Issue"/>
    <s v="CUST68804"/>
    <s v="Resolved"/>
    <d v="2020-10-06T00:00:00"/>
    <d v="1899-12-30T04:22:00"/>
    <d v="2020-05-07T00:00:00"/>
    <d v="1899-12-30T04:22:00"/>
    <s v="-"/>
    <s v="-"/>
    <s v="06-10-2020"/>
    <s v="10"/>
    <s v="2020"/>
    <s v="-"/>
    <s v="07-05-2020"/>
    <s v="05"/>
  </r>
  <r>
    <s v="TKT510173"/>
    <x v="12"/>
    <s v="-"/>
    <s v="Billing"/>
    <s v="Refund Request"/>
    <s v="CUST50624"/>
    <s v="In Progress"/>
    <d v="2020-03-04T00:00:00"/>
    <d v="1899-12-30T09:22:00"/>
    <s v="-"/>
    <s v="-"/>
    <s v="-"/>
    <s v="-"/>
    <s v="04-03-2020"/>
    <s v="03"/>
    <s v="2020"/>
    <s v="-"/>
    <s v="-"/>
    <s v=""/>
  </r>
  <r>
    <s v="TKT161837"/>
    <x v="35"/>
    <s v="-"/>
    <s v="Service"/>
    <s v="Service Upgrade"/>
    <s v="CUST72288"/>
    <s v="In Progress"/>
    <s v="16-03-2023"/>
    <d v="1899-12-30T17:25:13"/>
    <s v="-"/>
    <s v="-"/>
    <s v="-"/>
    <s v="-"/>
    <s v="16-03-2023"/>
    <s v="03"/>
    <s v="2023"/>
    <s v="-"/>
    <s v="-"/>
    <s v=""/>
  </r>
  <r>
    <s v="TKT813953"/>
    <x v="30"/>
    <s v="17-06-2022 12:59:09"/>
    <s v="Billing"/>
    <s v="Overcharge"/>
    <s v="CUST59575"/>
    <s v="Resolved"/>
    <s v="30-05-2022"/>
    <d v="1899-12-30T12:59:09"/>
    <s v="17-06-2022"/>
    <d v="1899-12-30T12:59:09"/>
    <s v="-"/>
    <s v="-"/>
    <s v="30-05-2022"/>
    <s v="05"/>
    <s v="2022"/>
    <s v="-"/>
    <s v="17-06-2022"/>
    <s v="06"/>
  </r>
  <r>
    <s v="TKT275053"/>
    <x v="12"/>
    <s v="-"/>
    <s v="Billing"/>
    <s v="Refund Request"/>
    <s v="CUST94922"/>
    <s v="Open"/>
    <d v="2020-04-03T00:00:00"/>
    <d v="1899-12-30T04:38:00"/>
    <s v="-"/>
    <s v="-"/>
    <s v="-"/>
    <s v="-"/>
    <s v="03-04-2020"/>
    <s v="04"/>
    <s v="2020"/>
    <s v="-"/>
    <s v="-"/>
    <s v=""/>
  </r>
  <r>
    <s v="TKT886550"/>
    <x v="13"/>
    <s v="23-05-2022 00:22:09"/>
    <s v="Account"/>
    <s v="Account Suspension"/>
    <s v="CUST33298"/>
    <s v="Resolved"/>
    <s v="14-05-2022"/>
    <d v="1899-12-30T00:22:09"/>
    <s v="23-05-2022"/>
    <d v="1899-12-30T00:22:09"/>
    <s v="-"/>
    <s v="-"/>
    <s v="14-05-2022"/>
    <s v="05"/>
    <s v="2022"/>
    <s v="-"/>
    <s v="23-05-2022"/>
    <s v="05"/>
  </r>
  <r>
    <s v="TKT302902"/>
    <x v="31"/>
    <s v="-"/>
    <s v="Billing"/>
    <s v="Refund Request"/>
    <s v="CUST74553"/>
    <s v="In Progress"/>
    <s v="23-11-2024"/>
    <d v="1899-12-30T11:09:15"/>
    <s v="-"/>
    <s v="-"/>
    <s v="-"/>
    <s v="-"/>
    <s v="23-11-2024"/>
    <s v="11"/>
    <s v="2024"/>
    <s v="-"/>
    <s v="-"/>
    <s v=""/>
  </r>
  <r>
    <s v="TKT394469"/>
    <x v="21"/>
    <s v="-"/>
    <s v="Technical"/>
    <s v="Network Problem"/>
    <s v="CUST44194"/>
    <s v="Open"/>
    <s v="25-12-2024"/>
    <d v="1899-12-30T05:13:29"/>
    <s v="-"/>
    <s v="-"/>
    <s v="-"/>
    <s v="-"/>
    <s v="25-12-2024"/>
    <s v="12"/>
    <s v="2024"/>
    <s v="-"/>
    <s v="-"/>
    <s v=""/>
  </r>
  <r>
    <s v="TKT208768"/>
    <x v="15"/>
    <s v="-"/>
    <s v="Account"/>
    <s v="Account Suspension"/>
    <s v="CUST99180"/>
    <s v="Open"/>
    <d v="2021-04-12T00:00:00"/>
    <d v="1899-12-30T09:48:00"/>
    <s v="-"/>
    <s v="-"/>
    <s v="-"/>
    <s v="-"/>
    <s v="12-04-2021"/>
    <s v="04"/>
    <s v="2021"/>
    <s v="-"/>
    <s v="-"/>
    <s v=""/>
  </r>
  <r>
    <s v="TKT853919"/>
    <x v="19"/>
    <s v="-"/>
    <s v="Billing"/>
    <s v="Payment Failure"/>
    <s v="CUST61053"/>
    <s v="Open"/>
    <s v="29-04-2020"/>
    <d v="1899-12-30T12:20:40"/>
    <s v="-"/>
    <s v="-"/>
    <s v="-"/>
    <s v="-"/>
    <s v="29-04-2020"/>
    <s v="04"/>
    <s v="2020"/>
    <s v="-"/>
    <s v="-"/>
    <s v=""/>
  </r>
  <r>
    <s v="TKT351295"/>
    <x v="35"/>
    <s v="-"/>
    <s v="Service"/>
    <s v="Service Upgrade"/>
    <s v="CUST59388"/>
    <s v="Open"/>
    <s v="20-05-2022"/>
    <d v="1899-12-30T13:22:29"/>
    <s v="-"/>
    <s v="-"/>
    <s v="-"/>
    <s v="-"/>
    <s v="20-05-2022"/>
    <s v="05"/>
    <s v="2022"/>
    <s v="-"/>
    <s v="-"/>
    <s v=""/>
  </r>
  <r>
    <s v="TKT498214"/>
    <x v="21"/>
    <d v="2020-10-02T16:59:00"/>
    <s v="Technical"/>
    <s v="Network Problem"/>
    <s v="CUST81219"/>
    <s v="Resolved"/>
    <d v="2020-05-02T00:00:00"/>
    <d v="1899-12-30T16:59:00"/>
    <d v="2020-10-02T00:00:00"/>
    <d v="1899-12-30T16:59:00"/>
    <s v="-"/>
    <s v="-"/>
    <s v="02-05-2020"/>
    <s v="05"/>
    <s v="2020"/>
    <s v="-"/>
    <s v="02-10-2020"/>
    <s v="10"/>
  </r>
  <r>
    <s v="TKT547269"/>
    <x v="5"/>
    <s v="-"/>
    <s v="Technical"/>
    <s v="Hardware Issue"/>
    <s v="CUST15230"/>
    <s v="Open"/>
    <s v="13-11-2023"/>
    <d v="1899-12-30T00:06:23"/>
    <s v="-"/>
    <s v="-"/>
    <s v="-"/>
    <s v="-"/>
    <s v="13-11-2023"/>
    <s v="11"/>
    <s v="2023"/>
    <s v="-"/>
    <s v="-"/>
    <s v=""/>
  </r>
  <r>
    <s v="TKT409766"/>
    <x v="21"/>
    <s v="-"/>
    <s v="Technical"/>
    <s v="Network Problem"/>
    <s v="CUST96067"/>
    <s v="In Progress"/>
    <d v="2021-03-01T00:00:00"/>
    <d v="1899-12-30T05:23:00"/>
    <s v="-"/>
    <s v="-"/>
    <s v="-"/>
    <s v="-"/>
    <s v="01-03-2021"/>
    <s v="03"/>
    <s v="2021"/>
    <s v="-"/>
    <s v="-"/>
    <s v=""/>
  </r>
  <r>
    <s v="TKT360063"/>
    <x v="3"/>
    <s v="-"/>
    <s v="Account"/>
    <s v="Account Suspension"/>
    <s v="CUST49342"/>
    <s v="In Progress"/>
    <s v="13-09-2024"/>
    <d v="1899-12-30T14:34:05"/>
    <s v="-"/>
    <s v="-"/>
    <s v="-"/>
    <s v="-"/>
    <s v="13-09-2024"/>
    <s v="09"/>
    <s v="2024"/>
    <s v="-"/>
    <s v="-"/>
    <s v=""/>
  </r>
  <r>
    <s v="TKT615729"/>
    <x v="4"/>
    <s v="-"/>
    <s v="Account"/>
    <s v="Password Reset"/>
    <s v="CUST73519"/>
    <s v="In Progress"/>
    <d v="2021-12-06T00:00:00"/>
    <d v="1899-12-30T05:05:00"/>
    <s v="-"/>
    <s v="-"/>
    <s v="-"/>
    <s v="-"/>
    <s v="06-12-2021"/>
    <s v="12"/>
    <s v="2021"/>
    <s v="-"/>
    <s v="-"/>
    <s v=""/>
  </r>
  <r>
    <s v="TKT384993"/>
    <x v="31"/>
    <s v="-"/>
    <s v="Billing"/>
    <s v="Refund Request"/>
    <s v="CUST73057"/>
    <s v="In Progress"/>
    <s v="31-08-2024"/>
    <d v="1899-12-30T11:59:30"/>
    <s v="-"/>
    <s v="-"/>
    <s v="-"/>
    <s v="-"/>
    <s v="31-08-2024"/>
    <s v="08"/>
    <s v="2024"/>
    <s v="-"/>
    <s v="-"/>
    <s v=""/>
  </r>
  <r>
    <s v="TKT211200"/>
    <x v="30"/>
    <d v="2023-07-05T15:42:00"/>
    <s v="Billing"/>
    <s v="Overcharge"/>
    <s v="CUST48802"/>
    <s v="Resolved"/>
    <d v="2023-03-05T00:00:00"/>
    <d v="1899-12-30T15:42:00"/>
    <d v="2023-07-05T00:00:00"/>
    <d v="1899-12-30T15:42:00"/>
    <s v="-"/>
    <s v="-"/>
    <s v="05-03-2023"/>
    <s v="03"/>
    <s v="2023"/>
    <s v="-"/>
    <s v="05-07-2023"/>
    <s v="07"/>
  </r>
  <r>
    <s v="TKT791359"/>
    <x v="28"/>
    <s v="-"/>
    <s v="Billing"/>
    <s v="Payment Failure"/>
    <s v="CUST37791"/>
    <s v="In Progress"/>
    <d v="2024-03-02T00:00:00"/>
    <d v="1899-12-30T11:59:00"/>
    <s v="-"/>
    <s v="-"/>
    <s v="-"/>
    <s v="-"/>
    <s v="02-03-2024"/>
    <s v="03"/>
    <s v="2024"/>
    <s v="-"/>
    <s v="-"/>
    <s v=""/>
  </r>
  <r>
    <s v="TKT302333"/>
    <x v="4"/>
    <s v="-"/>
    <s v="Account"/>
    <s v="Password Reset"/>
    <s v="CUST63238"/>
    <s v="Open"/>
    <d v="2021-07-01T00:00:00"/>
    <d v="1899-12-30T15:46:00"/>
    <s v="-"/>
    <s v="-"/>
    <s v="-"/>
    <s v="-"/>
    <s v="01-07-2021"/>
    <s v="07"/>
    <s v="2021"/>
    <s v="-"/>
    <s v="-"/>
    <s v=""/>
  </r>
  <r>
    <s v="TKT432007"/>
    <x v="18"/>
    <s v="-"/>
    <s v="Account"/>
    <s v="Password Reset"/>
    <s v="CUST30685"/>
    <s v="Open"/>
    <s v="16-01-2023"/>
    <d v="1899-12-30T11:59:49"/>
    <s v="-"/>
    <s v="-"/>
    <s v="-"/>
    <s v="-"/>
    <s v="16-01-2023"/>
    <s v="01"/>
    <s v="2023"/>
    <s v="-"/>
    <s v="-"/>
    <s v=""/>
  </r>
  <r>
    <s v="TKT631994"/>
    <x v="31"/>
    <s v="-"/>
    <s v="Billing"/>
    <s v="Refund Request"/>
    <s v="CUST25512"/>
    <s v="In Progress"/>
    <s v="14-02-2023"/>
    <d v="1899-12-30T12:15:45"/>
    <s v="-"/>
    <s v="-"/>
    <s v="-"/>
    <s v="-"/>
    <s v="14-02-2023"/>
    <s v="02"/>
    <s v="2023"/>
    <s v="-"/>
    <s v="-"/>
    <s v=""/>
  </r>
  <r>
    <s v="TKT792372"/>
    <x v="13"/>
    <s v="-"/>
    <s v="Account"/>
    <s v="Account Suspension"/>
    <s v="CUST14425"/>
    <s v="In Progress"/>
    <s v="26-01-2020"/>
    <d v="1899-12-30T18:18:00"/>
    <s v="-"/>
    <s v="-"/>
    <s v="-"/>
    <s v="-"/>
    <s v="26-01-2020"/>
    <s v="01"/>
    <s v="2020"/>
    <s v="-"/>
    <s v="-"/>
    <s v=""/>
  </r>
  <r>
    <s v="TKT231242"/>
    <x v="15"/>
    <d v="2023-08-02T04:34:00"/>
    <s v="Account"/>
    <s v="Account Suspension"/>
    <s v="CUST22821"/>
    <s v="Resolved"/>
    <s v="24-01-2023"/>
    <d v="1899-12-30T04:34:09"/>
    <d v="2023-08-02T00:00:00"/>
    <d v="1899-12-30T04:34:00"/>
    <s v="-"/>
    <s v="-"/>
    <s v="24-01-2023"/>
    <s v="01"/>
    <s v="2023"/>
    <s v="-"/>
    <s v="02-08-2023"/>
    <s v="08"/>
  </r>
  <r>
    <s v="TKT727867"/>
    <x v="35"/>
    <d v="2024-02-01T22:04:00"/>
    <s v="Service"/>
    <s v="Service Upgrade"/>
    <s v="CUST38857"/>
    <s v="Resolved"/>
    <d v="2023-07-12T00:00:00"/>
    <d v="1899-12-30T22:04:00"/>
    <d v="2024-02-01T00:00:00"/>
    <d v="1899-12-30T22:04:00"/>
    <s v="-"/>
    <s v="-"/>
    <s v="12-07-2023"/>
    <s v="07"/>
    <s v="2023"/>
    <s v="-"/>
    <s v="01-02-2024"/>
    <s v="02"/>
  </r>
  <r>
    <s v="TKT535207"/>
    <x v="12"/>
    <d v="2025-05-01T13:25:00"/>
    <s v="Billing"/>
    <s v="Refund Request"/>
    <s v="CUST14509"/>
    <s v="Resolved"/>
    <s v="30-12-2024"/>
    <d v="1899-12-30T13:25:00"/>
    <d v="2025-05-01T00:00:00"/>
    <d v="1899-12-30T13:25:00"/>
    <s v="-"/>
    <s v="-"/>
    <s v="30-12-2024"/>
    <s v="12"/>
    <s v="2024"/>
    <s v="-"/>
    <s v="01-05-2025"/>
    <s v="05"/>
  </r>
  <r>
    <s v="TKT996685"/>
    <x v="26"/>
    <s v="-"/>
    <s v="Technical"/>
    <s v="Software Bug"/>
    <s v="CUST36969"/>
    <s v="Open"/>
    <s v="24-09-2024"/>
    <d v="1899-12-30T05:22:23"/>
    <s v="-"/>
    <s v="-"/>
    <s v="-"/>
    <s v="-"/>
    <s v="24-09-2024"/>
    <s v="09"/>
    <s v="2024"/>
    <s v="-"/>
    <s v="-"/>
    <s v=""/>
  </r>
  <r>
    <s v="TKT770549"/>
    <x v="14"/>
    <s v="-"/>
    <s v="Service"/>
    <s v="Slow Service"/>
    <s v="CUST90353"/>
    <s v="In Progress"/>
    <d v="2024-12-06T00:00:00"/>
    <d v="1899-12-30T11:08:00"/>
    <s v="-"/>
    <s v="-"/>
    <s v="-"/>
    <s v="-"/>
    <s v="06-12-2024"/>
    <s v="12"/>
    <s v="2024"/>
    <s v="-"/>
    <s v="-"/>
    <s v=""/>
  </r>
  <r>
    <s v="TKT962955"/>
    <x v="34"/>
    <s v="-"/>
    <s v="Technical"/>
    <s v="Hardware Issue"/>
    <s v="CUST85482"/>
    <s v="In Progress"/>
    <d v="2021-02-08T00:00:00"/>
    <d v="1899-12-30T17:39:00"/>
    <s v="-"/>
    <s v="-"/>
    <s v="-"/>
    <s v="-"/>
    <s v="08-02-2021"/>
    <s v="02"/>
    <s v="2021"/>
    <s v="-"/>
    <s v="-"/>
    <s v=""/>
  </r>
  <r>
    <s v="TKT169907"/>
    <x v="17"/>
    <s v="30-09-2021 08:08:37"/>
    <s v="Service"/>
    <s v="Slow Service"/>
    <s v="CUST81711"/>
    <s v="Resolved"/>
    <s v="25-09-2021"/>
    <d v="1899-12-30T08:08:37"/>
    <s v="30-09-2021"/>
    <d v="1899-12-30T08:08:37"/>
    <s v="-"/>
    <s v="-"/>
    <s v="25-09-2021"/>
    <s v="09"/>
    <s v="2021"/>
    <s v="-"/>
    <s v="30-09-2021"/>
    <s v="09"/>
  </r>
  <r>
    <s v="TKT787821"/>
    <x v="31"/>
    <s v="-"/>
    <s v="Billing"/>
    <s v="Refund Request"/>
    <s v="CUST47782"/>
    <s v="In Progress"/>
    <s v="20-11-2020"/>
    <d v="1899-12-30T02:24:55"/>
    <s v="-"/>
    <s v="-"/>
    <s v="-"/>
    <s v="-"/>
    <s v="20-11-2020"/>
    <s v="11"/>
    <s v="2020"/>
    <s v="-"/>
    <s v="-"/>
    <s v=""/>
  </r>
  <r>
    <s v="TKT195035"/>
    <x v="27"/>
    <s v="-"/>
    <s v="Account"/>
    <s v="Login Issue"/>
    <s v="CUST78690"/>
    <s v="Open"/>
    <s v="14-11-2022"/>
    <d v="1899-12-30T02:57:22"/>
    <s v="-"/>
    <s v="-"/>
    <s v="-"/>
    <s v="-"/>
    <s v="14-11-2022"/>
    <s v="11"/>
    <s v="2022"/>
    <s v="-"/>
    <s v="-"/>
    <s v=""/>
  </r>
  <r>
    <s v="TKT829721"/>
    <x v="32"/>
    <s v="-"/>
    <s v="Technical"/>
    <s v="Software Bug"/>
    <s v="CUST98544"/>
    <s v="In Progress"/>
    <s v="24-03-2021"/>
    <d v="1899-12-30T01:51:14"/>
    <s v="-"/>
    <s v="-"/>
    <s v="-"/>
    <s v="-"/>
    <s v="24-03-2021"/>
    <s v="03"/>
    <s v="2021"/>
    <s v="-"/>
    <s v="-"/>
    <s v=""/>
  </r>
  <r>
    <s v="TKT428626"/>
    <x v="23"/>
    <s v="-"/>
    <s v="Service"/>
    <s v="Service Upgrade"/>
    <s v="CUST11869"/>
    <s v="In Progress"/>
    <d v="2020-03-08T00:00:00"/>
    <d v="1899-12-30T20:01:00"/>
    <s v="-"/>
    <s v="-"/>
    <s v="-"/>
    <s v="-"/>
    <s v="08-03-2020"/>
    <s v="03"/>
    <s v="2020"/>
    <s v="-"/>
    <s v="-"/>
    <s v=""/>
  </r>
  <r>
    <s v="TKT926012"/>
    <x v="18"/>
    <s v="-"/>
    <s v="Account"/>
    <s v="Password Reset"/>
    <s v="CUST92897"/>
    <s v="In Progress"/>
    <s v="28-05-2024"/>
    <d v="1899-12-30T19:04:10"/>
    <s v="-"/>
    <s v="-"/>
    <s v="-"/>
    <s v="-"/>
    <s v="28-05-2024"/>
    <s v="05"/>
    <s v="2024"/>
    <s v="-"/>
    <s v="-"/>
    <s v=""/>
  </r>
  <r>
    <s v="TKT982157"/>
    <x v="26"/>
    <s v="-"/>
    <s v="Technical"/>
    <s v="Software Bug"/>
    <s v="CUST99309"/>
    <s v="In Progress"/>
    <s v="24-02-2023"/>
    <d v="1899-12-30T09:23:24"/>
    <s v="-"/>
    <s v="-"/>
    <s v="-"/>
    <s v="-"/>
    <s v="24-02-2023"/>
    <s v="02"/>
    <s v="2023"/>
    <s v="-"/>
    <s v="-"/>
    <s v=""/>
  </r>
  <r>
    <s v="TKT929790"/>
    <x v="2"/>
    <s v="-"/>
    <s v="Billing"/>
    <s v="Overcharge"/>
    <s v="CUST35889"/>
    <s v="Open"/>
    <d v="2023-05-07T00:00:00"/>
    <d v="1899-12-30T07:09:00"/>
    <s v="-"/>
    <s v="-"/>
    <s v="-"/>
    <s v="-"/>
    <s v="07-05-2023"/>
    <s v="05"/>
    <s v="2023"/>
    <s v="-"/>
    <s v="-"/>
    <s v=""/>
  </r>
  <r>
    <s v="TKT739208"/>
    <x v="1"/>
    <s v="-"/>
    <s v="Billing"/>
    <s v="Refund Request"/>
    <s v="CUST43670"/>
    <s v="In Progress"/>
    <s v="29-10-2021"/>
    <d v="1899-12-30T05:49:02"/>
    <s v="-"/>
    <s v="-"/>
    <s v="-"/>
    <s v="-"/>
    <s v="29-10-2021"/>
    <s v="10"/>
    <s v="2021"/>
    <s v="-"/>
    <s v="-"/>
    <s v=""/>
  </r>
  <r>
    <s v="TKT345400"/>
    <x v="35"/>
    <s v="-"/>
    <s v="Service"/>
    <s v="Service Upgrade"/>
    <s v="CUST22107"/>
    <s v="Open"/>
    <s v="23-11-2021"/>
    <d v="1899-12-30T05:43:43"/>
    <s v="-"/>
    <s v="-"/>
    <s v="-"/>
    <s v="-"/>
    <s v="23-11-2021"/>
    <s v="11"/>
    <s v="2021"/>
    <s v="-"/>
    <s v="-"/>
    <s v=""/>
  </r>
  <r>
    <s v="TKT959755"/>
    <x v="28"/>
    <s v="-"/>
    <s v="Billing"/>
    <s v="Payment Failure"/>
    <s v="CUST38972"/>
    <s v="In Progress"/>
    <d v="2023-01-04T00:00:00"/>
    <d v="1899-12-30T01:49:00"/>
    <s v="-"/>
    <s v="-"/>
    <s v="-"/>
    <s v="-"/>
    <s v="04-01-2023"/>
    <s v="01"/>
    <s v="2023"/>
    <s v="-"/>
    <s v="-"/>
    <s v=""/>
  </r>
  <r>
    <s v="TKT380760"/>
    <x v="17"/>
    <s v="-"/>
    <s v="Service"/>
    <s v="Slow Service"/>
    <s v="CUST31046"/>
    <s v="In Progress"/>
    <s v="25-08-2022"/>
    <d v="1899-12-30T22:09:21"/>
    <s v="-"/>
    <s v="-"/>
    <s v="-"/>
    <s v="-"/>
    <s v="25-08-2022"/>
    <s v="08"/>
    <s v="2022"/>
    <s v="-"/>
    <s v="-"/>
    <s v=""/>
  </r>
  <r>
    <s v="TKT603828"/>
    <x v="9"/>
    <d v="2024-10-11T09:41:00"/>
    <s v="Technical"/>
    <s v="Hardware Issue"/>
    <s v="CUST96542"/>
    <s v="Resolved"/>
    <d v="2024-04-11T00:00:00"/>
    <d v="1899-12-30T09:41:00"/>
    <d v="2024-10-11T00:00:00"/>
    <d v="1899-12-30T09:41:00"/>
    <s v="-"/>
    <s v="-"/>
    <s v="11-04-2024"/>
    <s v="04"/>
    <s v="2024"/>
    <s v="-"/>
    <s v="11-10-2024"/>
    <s v="10"/>
  </r>
  <r>
    <s v="TKT509201"/>
    <x v="33"/>
    <s v="-"/>
    <s v="Technical"/>
    <s v="Network Problem"/>
    <s v="CUST77584"/>
    <s v="Open"/>
    <s v="23-07-2020"/>
    <d v="1899-12-30T03:40:47"/>
    <s v="-"/>
    <s v="-"/>
    <s v="-"/>
    <s v="-"/>
    <s v="23-07-2020"/>
    <s v="07"/>
    <s v="2020"/>
    <s v="-"/>
    <s v="-"/>
    <s v=""/>
  </r>
  <r>
    <s v="TKT833662"/>
    <x v="19"/>
    <d v="2024-07-03T00:19:00"/>
    <s v="Billing"/>
    <s v="Payment Failure"/>
    <s v="CUST33608"/>
    <s v="Resolved"/>
    <s v="20-02-2024"/>
    <d v="1899-12-30T00:19:10"/>
    <d v="2024-07-03T00:00:00"/>
    <d v="1899-12-30T00:19:00"/>
    <s v="-"/>
    <s v="-"/>
    <s v="20-02-2024"/>
    <s v="02"/>
    <s v="2024"/>
    <s v="-"/>
    <s v="03-07-2024"/>
    <s v="07"/>
  </r>
  <r>
    <s v="TKT546902"/>
    <x v="29"/>
    <s v="-"/>
    <s v="Service"/>
    <s v="Service Upgrade"/>
    <s v="CUST16026"/>
    <s v="In Progress"/>
    <d v="2022-08-04T00:00:00"/>
    <d v="1899-12-30T04:41:00"/>
    <s v="-"/>
    <s v="-"/>
    <s v="-"/>
    <s v="-"/>
    <s v="04-08-2022"/>
    <s v="08"/>
    <s v="2022"/>
    <s v="-"/>
    <s v="-"/>
    <s v=""/>
  </r>
  <r>
    <s v="TKT473071"/>
    <x v="13"/>
    <s v="30-11-2023 23:57:49"/>
    <s v="Account"/>
    <s v="Account Suspension"/>
    <s v="CUST78645"/>
    <s v="Resolved"/>
    <s v="16-11-2023"/>
    <d v="1899-12-30T23:57:49"/>
    <s v="30-11-2023"/>
    <d v="1899-12-30T23:57:49"/>
    <s v="-"/>
    <s v="-"/>
    <s v="16-11-2023"/>
    <s v="11"/>
    <s v="2023"/>
    <s v="-"/>
    <s v="30-11-2023"/>
    <s v="11"/>
  </r>
  <r>
    <s v="TKT991933"/>
    <x v="18"/>
    <s v="-"/>
    <s v="Account"/>
    <s v="Password Reset"/>
    <s v="CUST60477"/>
    <s v="In Progress"/>
    <s v="13-05-2020"/>
    <d v="1899-12-30T15:06:02"/>
    <s v="-"/>
    <s v="-"/>
    <s v="-"/>
    <s v="-"/>
    <s v="13-05-2020"/>
    <s v="05"/>
    <s v="2020"/>
    <s v="-"/>
    <s v="-"/>
    <s v=""/>
  </r>
  <r>
    <s v="TKT212333"/>
    <x v="23"/>
    <s v="14-12-2024 04:32:23"/>
    <s v="Service"/>
    <s v="Service Upgrade"/>
    <s v="CUST20313"/>
    <s v="Resolved"/>
    <s v="17-11-2024"/>
    <d v="1899-12-30T04:32:23"/>
    <s v="14-12-2024"/>
    <d v="1899-12-30T04:32:23"/>
    <s v="-"/>
    <s v="-"/>
    <s v="17-11-2024"/>
    <s v="11"/>
    <s v="2024"/>
    <s v="-"/>
    <s v="14-12-2024"/>
    <s v="12"/>
  </r>
  <r>
    <s v="TKT930411"/>
    <x v="0"/>
    <d v="2023-05-01T09:00:00"/>
    <s v="Service"/>
    <s v="Service Outage"/>
    <s v="CUST40095"/>
    <s v="Resolved"/>
    <s v="24-12-2022"/>
    <d v="1899-12-30T09:00:33"/>
    <d v="2023-05-01T00:00:00"/>
    <d v="1899-12-30T09:00:00"/>
    <s v="-"/>
    <s v="-"/>
    <s v="24-12-2022"/>
    <s v="12"/>
    <s v="2022"/>
    <s v="-"/>
    <s v="01-05-2023"/>
    <s v="05"/>
  </r>
  <r>
    <s v="TKT104910"/>
    <x v="33"/>
    <d v="2022-07-01T08:25:00"/>
    <s v="Technical"/>
    <s v="Network Problem"/>
    <s v="CUST71533"/>
    <s v="Resolved"/>
    <s v="14-12-2021"/>
    <d v="1899-12-30T08:25:02"/>
    <d v="2022-07-01T00:00:00"/>
    <d v="1899-12-30T08:25:00"/>
    <s v="-"/>
    <s v="-"/>
    <s v="14-12-2021"/>
    <s v="12"/>
    <s v="2021"/>
    <s v="-"/>
    <s v="01-07-2022"/>
    <s v="07"/>
  </r>
  <r>
    <s v="TKT341229"/>
    <x v="27"/>
    <d v="2021-06-02T10:31:00"/>
    <s v="Account"/>
    <s v="Login Issue"/>
    <s v="CUST33282"/>
    <s v="Resolved"/>
    <s v="24-01-2021"/>
    <d v="1899-12-30T10:31:17"/>
    <d v="2021-06-02T00:00:00"/>
    <d v="1899-12-30T10:31:00"/>
    <s v="-"/>
    <s v="-"/>
    <s v="24-01-2021"/>
    <s v="01"/>
    <s v="2021"/>
    <s v="-"/>
    <s v="02-06-2021"/>
    <s v="06"/>
  </r>
  <r>
    <s v="TKT578525"/>
    <x v="18"/>
    <s v="-"/>
    <s v="Account"/>
    <s v="Password Reset"/>
    <s v="CUST64964"/>
    <s v="Open"/>
    <d v="2020-10-02T00:00:00"/>
    <d v="1899-12-30T02:26:00"/>
    <s v="-"/>
    <s v="-"/>
    <s v="-"/>
    <s v="-"/>
    <s v="02-10-2020"/>
    <s v="10"/>
    <s v="2020"/>
    <s v="-"/>
    <s v="-"/>
    <s v=""/>
  </r>
  <r>
    <s v="TKT635217"/>
    <x v="22"/>
    <s v="-"/>
    <s v="Account"/>
    <s v="Login Issue"/>
    <s v="CUST38701"/>
    <s v="In Progress"/>
    <s v="14-12-2022"/>
    <d v="1899-12-30T21:27:54"/>
    <s v="-"/>
    <s v="-"/>
    <s v="-"/>
    <s v="-"/>
    <s v="14-12-2022"/>
    <s v="12"/>
    <s v="2022"/>
    <s v="-"/>
    <s v="-"/>
    <s v=""/>
  </r>
  <r>
    <s v="TKT583345"/>
    <x v="2"/>
    <s v="-"/>
    <s v="Billing"/>
    <s v="Overcharge"/>
    <s v="CUST89970"/>
    <s v="Open"/>
    <s v="18-04-2024"/>
    <d v="1899-12-30T12:00:19"/>
    <s v="-"/>
    <s v="-"/>
    <s v="-"/>
    <s v="-"/>
    <s v="18-04-2024"/>
    <s v="04"/>
    <s v="2024"/>
    <s v="-"/>
    <s v="-"/>
    <s v=""/>
  </r>
  <r>
    <s v="TKT127032"/>
    <x v="32"/>
    <d v="2020-04-08T23:15:00"/>
    <s v="Technical"/>
    <s v="Software Bug"/>
    <s v="CUST72507"/>
    <s v="Resolved"/>
    <s v="16-07-2020"/>
    <d v="1899-12-30T23:15:34"/>
    <d v="2020-04-08T00:00:00"/>
    <d v="1899-12-30T23:15:00"/>
    <s v="-"/>
    <s v="-"/>
    <s v="16-07-2020"/>
    <s v="07"/>
    <s v="2020"/>
    <s v="-"/>
    <s v="08-04-2020"/>
    <s v="04"/>
  </r>
  <r>
    <s v="TKT311086"/>
    <x v="26"/>
    <s v="30-07-2024 13:50:23"/>
    <s v="Technical"/>
    <s v="Software Bug"/>
    <s v="CUST30301"/>
    <s v="Resolved"/>
    <d v="2024-09-07T00:00:00"/>
    <d v="1899-12-30T13:50:00"/>
    <s v="30-07-2024"/>
    <d v="1899-12-30T13:50:23"/>
    <s v="-"/>
    <s v="-"/>
    <s v="07-09-2024"/>
    <s v="09"/>
    <s v="2024"/>
    <s v="-"/>
    <s v="30-07-2024"/>
    <s v="07"/>
  </r>
  <r>
    <s v="TKT431641"/>
    <x v="33"/>
    <s v="-"/>
    <s v="Technical"/>
    <s v="Network Problem"/>
    <s v="CUST59666"/>
    <s v="In Progress"/>
    <d v="2024-02-12T00:00:00"/>
    <d v="1899-12-30T11:57:00"/>
    <s v="-"/>
    <s v="-"/>
    <s v="-"/>
    <s v="-"/>
    <s v="12-02-2024"/>
    <s v="02"/>
    <s v="2024"/>
    <s v="-"/>
    <s v="-"/>
    <s v=""/>
  </r>
  <r>
    <s v="TKT196309"/>
    <x v="8"/>
    <d v="2020-11-08T12:17:00"/>
    <s v="Technical"/>
    <s v="Network Problem"/>
    <s v="CUST54967"/>
    <s v="Resolved"/>
    <s v="18-07-2020"/>
    <d v="1899-12-30T12:17:59"/>
    <d v="2020-11-08T00:00:00"/>
    <d v="1899-12-30T12:17:00"/>
    <s v="-"/>
    <s v="-"/>
    <s v="18-07-2020"/>
    <s v="07"/>
    <s v="2020"/>
    <s v="-"/>
    <s v="08-11-2020"/>
    <s v="11"/>
  </r>
  <r>
    <s v="TKT722632"/>
    <x v="10"/>
    <s v="-"/>
    <s v="Account"/>
    <s v="Password Reset"/>
    <s v="CUST99151"/>
    <s v="In Progress"/>
    <s v="28-10-2021"/>
    <d v="1899-12-30T07:11:37"/>
    <s v="-"/>
    <s v="-"/>
    <s v="-"/>
    <s v="-"/>
    <s v="28-10-2021"/>
    <s v="10"/>
    <s v="2021"/>
    <s v="-"/>
    <s v="-"/>
    <s v=""/>
  </r>
  <r>
    <s v="TKT157245"/>
    <x v="32"/>
    <s v="-"/>
    <s v="Technical"/>
    <s v="Software Bug"/>
    <s v="CUST56822"/>
    <s v="Open"/>
    <d v="2023-01-05T00:00:00"/>
    <d v="1899-12-30T19:15:00"/>
    <s v="-"/>
    <s v="-"/>
    <s v="-"/>
    <s v="-"/>
    <s v="05-01-2023"/>
    <s v="01"/>
    <s v="2023"/>
    <s v="-"/>
    <s v="-"/>
    <s v=""/>
  </r>
  <r>
    <s v="TKT392931"/>
    <x v="13"/>
    <s v="-"/>
    <s v="Account"/>
    <s v="Account Suspension"/>
    <s v="CUST98575"/>
    <s v="Open"/>
    <d v="2020-10-12T00:00:00"/>
    <d v="1899-12-30T08:57:00"/>
    <s v="-"/>
    <s v="-"/>
    <s v="-"/>
    <s v="-"/>
    <s v="12-10-2020"/>
    <s v="10"/>
    <s v="2020"/>
    <s v="-"/>
    <s v="-"/>
    <s v=""/>
  </r>
  <r>
    <s v="TKT810846"/>
    <x v="21"/>
    <s v="15-11-2020 18:49:02"/>
    <s v="Technical"/>
    <s v="Network Problem"/>
    <s v="CUST16766"/>
    <s v="Resolved"/>
    <s v="13-11-2020"/>
    <d v="1899-12-30T18:49:02"/>
    <s v="15-11-2020"/>
    <d v="1899-12-30T18:49:02"/>
    <s v="-"/>
    <s v="-"/>
    <s v="13-11-2020"/>
    <s v="11"/>
    <s v="2020"/>
    <s v="-"/>
    <s v="15-11-2020"/>
    <s v="11"/>
  </r>
  <r>
    <s v="TKT593026"/>
    <x v="11"/>
    <s v="-"/>
    <s v="Billing"/>
    <s v="Overcharge"/>
    <s v="CUST57324"/>
    <s v="In Progress"/>
    <s v="13-12-2024"/>
    <d v="1899-12-30T00:35:44"/>
    <s v="-"/>
    <s v="-"/>
    <s v="-"/>
    <s v="-"/>
    <s v="13-12-2024"/>
    <s v="12"/>
    <s v="2024"/>
    <s v="-"/>
    <s v="-"/>
    <s v=""/>
  </r>
  <r>
    <s v="TKT355411"/>
    <x v="23"/>
    <s v="16-10-2022 01:02:47"/>
    <s v="Service"/>
    <s v="Service Upgrade"/>
    <s v="CUST46365"/>
    <s v="Resolved"/>
    <d v="2022-04-10T00:00:00"/>
    <d v="1899-12-30T01:02:00"/>
    <s v="16-10-2022"/>
    <d v="1899-12-30T01:02:47"/>
    <s v="-"/>
    <s v="-"/>
    <s v="10-04-2022"/>
    <s v="04"/>
    <s v="2022"/>
    <s v="-"/>
    <s v="16-10-2022"/>
    <s v="10"/>
  </r>
  <r>
    <s v="TKT401133"/>
    <x v="20"/>
    <s v="-"/>
    <s v="Billing"/>
    <s v="Payment Failure"/>
    <s v="CUST11821"/>
    <s v="Open"/>
    <d v="2024-08-10T00:00:00"/>
    <d v="1899-12-30T13:45:00"/>
    <s v="-"/>
    <s v="-"/>
    <s v="-"/>
    <s v="-"/>
    <s v="10-08-2024"/>
    <s v="08"/>
    <s v="2024"/>
    <s v="-"/>
    <s v="-"/>
    <s v=""/>
  </r>
  <r>
    <s v="TKT711132"/>
    <x v="23"/>
    <s v="-"/>
    <s v="Service"/>
    <s v="Service Upgrade"/>
    <s v="CUST22963"/>
    <s v="Open"/>
    <d v="2020-01-11T00:00:00"/>
    <d v="1899-12-30T20:20:00"/>
    <s v="-"/>
    <s v="-"/>
    <s v="-"/>
    <s v="-"/>
    <s v="11-01-2020"/>
    <s v="01"/>
    <s v="2020"/>
    <s v="-"/>
    <s v="-"/>
    <s v=""/>
  </r>
  <r>
    <s v="TKT729645"/>
    <x v="26"/>
    <s v="25-12-2024 04:34:39"/>
    <s v="Technical"/>
    <s v="Software Bug"/>
    <s v="CUST29950"/>
    <s v="Resolved"/>
    <s v="15-12-2024"/>
    <d v="1899-12-30T04:34:39"/>
    <s v="25-12-2024"/>
    <d v="1899-12-30T04:34:39"/>
    <s v="-"/>
    <s v="-"/>
    <s v="15-12-2024"/>
    <s v="12"/>
    <s v="2024"/>
    <s v="-"/>
    <s v="25-12-2024"/>
    <s v="12"/>
  </r>
  <r>
    <s v="TKT109654"/>
    <x v="9"/>
    <s v="22-10-2024 20:30:23"/>
    <s v="Technical"/>
    <s v="Hardware Issue"/>
    <s v="CUST66869"/>
    <s v="Resolved"/>
    <s v="16-10-2024"/>
    <d v="1899-12-30T20:30:23"/>
    <s v="22-10-2024"/>
    <d v="1899-12-30T20:30:23"/>
    <s v="-"/>
    <s v="-"/>
    <s v="16-10-2024"/>
    <s v="10"/>
    <s v="2024"/>
    <s v="-"/>
    <s v="22-10-2024"/>
    <s v="10"/>
  </r>
  <r>
    <s v="TKT385482"/>
    <x v="11"/>
    <s v="-"/>
    <s v="Billing"/>
    <s v="Overcharge"/>
    <s v="CUST69339"/>
    <s v="In Progress"/>
    <s v="15-05-2020"/>
    <d v="1899-12-30T13:18:33"/>
    <s v="-"/>
    <s v="-"/>
    <s v="-"/>
    <s v="-"/>
    <s v="15-05-2020"/>
    <s v="05"/>
    <s v="2020"/>
    <s v="-"/>
    <s v="-"/>
    <s v=""/>
  </r>
  <r>
    <s v="TKT954667"/>
    <x v="8"/>
    <s v="-"/>
    <s v="Technical"/>
    <s v="Network Problem"/>
    <s v="CUST93503"/>
    <s v="In Progress"/>
    <s v="26-10-2020"/>
    <d v="1899-12-30T16:55:04"/>
    <s v="-"/>
    <s v="-"/>
    <s v="-"/>
    <s v="-"/>
    <s v="26-10-2020"/>
    <s v="10"/>
    <s v="2020"/>
    <s v="-"/>
    <s v="-"/>
    <s v=""/>
  </r>
  <r>
    <s v="TKT427211"/>
    <x v="9"/>
    <s v="-"/>
    <s v="Technical"/>
    <s v="Hardware Issue"/>
    <s v="CUST31246"/>
    <s v="In Progress"/>
    <s v="26-07-2021"/>
    <d v="1899-12-30T19:33:51"/>
    <s v="-"/>
    <s v="-"/>
    <s v="-"/>
    <s v="-"/>
    <s v="26-07-2021"/>
    <s v="07"/>
    <s v="2021"/>
    <s v="-"/>
    <s v="-"/>
    <s v=""/>
  </r>
  <r>
    <s v="TKT726991"/>
    <x v="24"/>
    <d v="2022-05-08T15:27:00"/>
    <s v="Service"/>
    <s v="Service Outage"/>
    <s v="CUST91313"/>
    <s v="Resolved"/>
    <s v="31-07-2022"/>
    <d v="1899-12-30T15:27:01"/>
    <d v="2022-05-08T00:00:00"/>
    <d v="1899-12-30T15:27:00"/>
    <s v="-"/>
    <s v="-"/>
    <s v="31-07-2022"/>
    <s v="07"/>
    <s v="2022"/>
    <s v="-"/>
    <s v="08-05-2022"/>
    <s v="05"/>
  </r>
  <r>
    <s v="TKT823564"/>
    <x v="34"/>
    <s v="-"/>
    <s v="Technical"/>
    <s v="Hardware Issue"/>
    <s v="CUST61469"/>
    <s v="Open"/>
    <s v="20-10-2020"/>
    <d v="1899-12-30T07:58:30"/>
    <s v="-"/>
    <s v="-"/>
    <s v="-"/>
    <s v="-"/>
    <s v="20-10-2020"/>
    <s v="10"/>
    <s v="2020"/>
    <s v="-"/>
    <s v="-"/>
    <s v=""/>
  </r>
  <r>
    <s v="TKT573157"/>
    <x v="28"/>
    <s v="14-03-2023 12:27:30"/>
    <s v="Billing"/>
    <s v="Payment Failure"/>
    <s v="CUST26729"/>
    <s v="Resolved"/>
    <s v="27-02-2023"/>
    <d v="1899-12-30T12:27:30"/>
    <s v="14-03-2023"/>
    <d v="1899-12-30T12:27:30"/>
    <s v="-"/>
    <s v="-"/>
    <s v="27-02-2023"/>
    <s v="02"/>
    <s v="2023"/>
    <s v="-"/>
    <s v="14-03-2023"/>
    <s v="03"/>
  </r>
  <r>
    <s v="TKT933906"/>
    <x v="35"/>
    <s v="-"/>
    <s v="Service"/>
    <s v="Service Upgrade"/>
    <s v="CUST60019"/>
    <s v="Open"/>
    <s v="30-07-2023"/>
    <d v="1899-12-30T21:35:41"/>
    <s v="-"/>
    <s v="-"/>
    <s v="-"/>
    <s v="-"/>
    <s v="30-07-2023"/>
    <s v="07"/>
    <s v="2023"/>
    <s v="-"/>
    <s v="-"/>
    <s v=""/>
  </r>
  <r>
    <s v="TKT826412"/>
    <x v="5"/>
    <s v="15-11-2023 21:15:42"/>
    <s v="Technical"/>
    <s v="Hardware Issue"/>
    <s v="CUST74231"/>
    <s v="Resolved"/>
    <s v="16-10-2023"/>
    <d v="1899-12-30T21:15:42"/>
    <s v="15-11-2023"/>
    <d v="1899-12-30T21:15:42"/>
    <s v="-"/>
    <s v="-"/>
    <s v="16-10-2023"/>
    <s v="10"/>
    <s v="2023"/>
    <s v="-"/>
    <s v="15-11-2023"/>
    <s v="11"/>
  </r>
  <r>
    <s v="TKT686670"/>
    <x v="3"/>
    <d v="2023-04-09T04:28:00"/>
    <s v="Account"/>
    <s v="Account Suspension"/>
    <s v="CUST91089"/>
    <s v="Resolved"/>
    <d v="2023-09-08T00:00:00"/>
    <d v="1899-12-30T04:28:00"/>
    <d v="2023-04-09T00:00:00"/>
    <d v="1899-12-30T04:28:00"/>
    <s v="-"/>
    <s v="-"/>
    <s v="08-09-2023"/>
    <s v="09"/>
    <s v="2023"/>
    <s v="-"/>
    <s v="09-04-2023"/>
    <s v="04"/>
  </r>
  <r>
    <s v="TKT360290"/>
    <x v="12"/>
    <s v="-"/>
    <s v="Billing"/>
    <s v="Refund Request"/>
    <s v="CUST50092"/>
    <s v="In Progress"/>
    <s v="23-09-2022"/>
    <d v="1899-12-30T23:42:49"/>
    <s v="-"/>
    <s v="-"/>
    <s v="-"/>
    <s v="-"/>
    <s v="23-09-2022"/>
    <s v="09"/>
    <s v="2022"/>
    <s v="-"/>
    <s v="-"/>
    <s v=""/>
  </r>
  <r>
    <s v="TKT152616"/>
    <x v="29"/>
    <s v="-"/>
    <s v="Service"/>
    <s v="Service Upgrade"/>
    <s v="CUST88168"/>
    <s v="Open"/>
    <d v="2023-04-11T00:00:00"/>
    <d v="1899-12-30T17:10:00"/>
    <s v="-"/>
    <s v="-"/>
    <s v="-"/>
    <s v="-"/>
    <s v="11-04-2023"/>
    <s v="04"/>
    <s v="2023"/>
    <s v="-"/>
    <s v="-"/>
    <s v=""/>
  </r>
  <r>
    <s v="TKT743465"/>
    <x v="1"/>
    <d v="2020-08-03T19:59:00"/>
    <s v="Billing"/>
    <s v="Refund Request"/>
    <s v="CUST11950"/>
    <s v="Resolved"/>
    <s v="16-02-2020"/>
    <d v="1899-12-30T19:59:44"/>
    <d v="2020-08-03T00:00:00"/>
    <d v="1899-12-30T19:59:00"/>
    <s v="-"/>
    <s v="-"/>
    <s v="16-02-2020"/>
    <s v="02"/>
    <s v="2020"/>
    <s v="-"/>
    <s v="03-08-2020"/>
    <s v="08"/>
  </r>
  <r>
    <s v="TKT234334"/>
    <x v="4"/>
    <d v="2024-09-11T00:19:00"/>
    <s v="Account"/>
    <s v="Password Reset"/>
    <s v="CUST18398"/>
    <s v="Resolved"/>
    <s v="22-10-2024"/>
    <d v="1899-12-30T00:19:15"/>
    <d v="2024-09-11T00:00:00"/>
    <d v="1899-12-30T00:19:00"/>
    <s v="-"/>
    <s v="-"/>
    <s v="22-10-2024"/>
    <s v="10"/>
    <s v="2024"/>
    <s v="-"/>
    <s v="11-09-2024"/>
    <s v="09"/>
  </r>
  <r>
    <s v="TKT242957"/>
    <x v="1"/>
    <s v="-"/>
    <s v="Billing"/>
    <s v="Refund Request"/>
    <s v="CUST85533"/>
    <s v="Open"/>
    <s v="31-05-2024"/>
    <d v="1899-12-30T19:17:02"/>
    <s v="-"/>
    <s v="-"/>
    <s v="-"/>
    <s v="-"/>
    <s v="31-05-2024"/>
    <s v="05"/>
    <s v="2024"/>
    <s v="-"/>
    <s v="-"/>
    <s v=""/>
  </r>
  <r>
    <s v="TKT169520"/>
    <x v="1"/>
    <s v="-"/>
    <s v="Billing"/>
    <s v="Refund Request"/>
    <s v="CUST29520"/>
    <s v="In Progress"/>
    <d v="2021-01-10T00:00:00"/>
    <d v="1899-12-30T02:59:00"/>
    <s v="-"/>
    <s v="-"/>
    <s v="-"/>
    <s v="-"/>
    <s v="10-01-2021"/>
    <s v="01"/>
    <s v="2021"/>
    <s v="-"/>
    <s v="-"/>
    <s v=""/>
  </r>
  <r>
    <s v="TKT332701"/>
    <x v="35"/>
    <d v="2024-04-05T02:40:00"/>
    <s v="Service"/>
    <s v="Service Upgrade"/>
    <s v="CUST73281"/>
    <s v="Resolved"/>
    <s v="25-04-2024"/>
    <d v="1899-12-30T02:40:13"/>
    <d v="2024-04-05T00:00:00"/>
    <d v="1899-12-30T02:40:00"/>
    <s v="-"/>
    <s v="-"/>
    <s v="25-04-2024"/>
    <s v="04"/>
    <s v="2024"/>
    <s v="-"/>
    <s v="05-04-2024"/>
    <s v="04"/>
  </r>
  <r>
    <s v="TKT810904"/>
    <x v="34"/>
    <s v="17-06-2024 19:02:16"/>
    <s v="Technical"/>
    <s v="Hardware Issue"/>
    <s v="CUST94619"/>
    <s v="Resolved"/>
    <s v="16-06-2024"/>
    <d v="1899-12-30T19:02:16"/>
    <s v="17-06-2024"/>
    <d v="1899-12-30T19:02:16"/>
    <s v="-"/>
    <s v="-"/>
    <s v="16-06-2024"/>
    <s v="06"/>
    <s v="2024"/>
    <s v="-"/>
    <s v="17-06-2024"/>
    <s v="06"/>
  </r>
  <r>
    <s v="TKT526626"/>
    <x v="12"/>
    <s v="24-04-2021 03:22:20"/>
    <s v="Billing"/>
    <s v="Refund Request"/>
    <s v="CUST22802"/>
    <s v="Resolved"/>
    <s v="15-04-2021"/>
    <d v="1899-12-30T03:22:20"/>
    <s v="24-04-2021"/>
    <d v="1899-12-30T03:22:20"/>
    <s v="-"/>
    <s v="-"/>
    <s v="15-04-2021"/>
    <s v="04"/>
    <s v="2021"/>
    <s v="-"/>
    <s v="24-04-2021"/>
    <s v="04"/>
  </r>
  <r>
    <s v="TKT281403"/>
    <x v="24"/>
    <s v="-"/>
    <s v="Service"/>
    <s v="Service Outage"/>
    <s v="CUST93869"/>
    <s v="Open"/>
    <s v="24-01-2021"/>
    <d v="1899-12-30T12:58:42"/>
    <s v="-"/>
    <s v="-"/>
    <s v="-"/>
    <s v="-"/>
    <s v="24-01-2021"/>
    <s v="01"/>
    <s v="2021"/>
    <s v="-"/>
    <s v="-"/>
    <s v=""/>
  </r>
  <r>
    <s v="TKT509641"/>
    <x v="22"/>
    <s v="23-08-2020 08:58:44"/>
    <s v="Account"/>
    <s v="Login Issue"/>
    <s v="CUST29311"/>
    <s v="Resolved"/>
    <s v="30-07-2020"/>
    <d v="1899-12-30T08:58:44"/>
    <s v="23-08-2020"/>
    <d v="1899-12-30T08:58:44"/>
    <s v="-"/>
    <s v="-"/>
    <s v="30-07-2020"/>
    <s v="07"/>
    <s v="2020"/>
    <s v="-"/>
    <s v="23-08-2020"/>
    <s v="08"/>
  </r>
  <r>
    <s v="TKT686574"/>
    <x v="23"/>
    <s v="-"/>
    <s v="Service"/>
    <s v="Service Upgrade"/>
    <s v="CUST22741"/>
    <s v="Open"/>
    <s v="29-01-2022"/>
    <d v="1899-12-30T19:50:09"/>
    <s v="-"/>
    <s v="-"/>
    <s v="-"/>
    <s v="-"/>
    <s v="29-01-2022"/>
    <s v="01"/>
    <s v="2022"/>
    <s v="-"/>
    <s v="-"/>
    <s v=""/>
  </r>
  <r>
    <s v="TKT691573"/>
    <x v="10"/>
    <s v="-"/>
    <s v="Account"/>
    <s v="Password Reset"/>
    <s v="CUST16154"/>
    <s v="Open"/>
    <s v="30-03-2021"/>
    <d v="1899-12-30T00:37:04"/>
    <s v="-"/>
    <s v="-"/>
    <s v="-"/>
    <s v="-"/>
    <s v="30-03-2021"/>
    <s v="03"/>
    <s v="2021"/>
    <s v="-"/>
    <s v="-"/>
    <s v=""/>
  </r>
  <r>
    <s v="TKT317561"/>
    <x v="33"/>
    <s v="-"/>
    <s v="Technical"/>
    <s v="Network Problem"/>
    <s v="CUST82643"/>
    <s v="In Progress"/>
    <s v="27-08-2020"/>
    <d v="1899-12-30T14:14:19"/>
    <s v="-"/>
    <s v="-"/>
    <s v="-"/>
    <s v="-"/>
    <s v="27-08-2020"/>
    <s v="08"/>
    <s v="2020"/>
    <s v="-"/>
    <s v="-"/>
    <s v=""/>
  </r>
  <r>
    <s v="TKT104464"/>
    <x v="28"/>
    <d v="2020-04-08T00:55:00"/>
    <s v="Billing"/>
    <s v="Payment Failure"/>
    <s v="CUST13237"/>
    <s v="Resolved"/>
    <s v="17-07-2020"/>
    <d v="1899-12-30T00:55:33"/>
    <d v="2020-04-08T00:00:00"/>
    <d v="1899-12-30T00:55:00"/>
    <s v="-"/>
    <s v="-"/>
    <s v="17-07-2020"/>
    <s v="07"/>
    <s v="2020"/>
    <s v="-"/>
    <s v="08-04-2020"/>
    <s v="04"/>
  </r>
  <r>
    <s v="TKT329660"/>
    <x v="32"/>
    <s v="-"/>
    <s v="Technical"/>
    <s v="Software Bug"/>
    <s v="CUST58771"/>
    <s v="In Progress"/>
    <d v="2021-01-07T00:00:00"/>
    <d v="1899-12-30T02:47:00"/>
    <s v="-"/>
    <s v="-"/>
    <s v="-"/>
    <s v="-"/>
    <s v="07-01-2021"/>
    <s v="01"/>
    <s v="2021"/>
    <s v="-"/>
    <s v="-"/>
    <s v=""/>
  </r>
  <r>
    <s v="TKT829262"/>
    <x v="27"/>
    <s v="-"/>
    <s v="Account"/>
    <s v="Login Issue"/>
    <s v="CUST67682"/>
    <s v="In Progress"/>
    <s v="26-08-2023"/>
    <d v="1899-12-30T07:38:02"/>
    <s v="-"/>
    <s v="-"/>
    <s v="-"/>
    <s v="-"/>
    <s v="26-08-2023"/>
    <s v="08"/>
    <s v="2023"/>
    <s v="-"/>
    <s v="-"/>
    <s v=""/>
  </r>
  <r>
    <s v="TKT316923"/>
    <x v="5"/>
    <s v="-"/>
    <s v="Technical"/>
    <s v="Hardware Issue"/>
    <s v="CUST58168"/>
    <s v="In Progress"/>
    <s v="19-08-2024"/>
    <d v="1899-12-30T12:50:38"/>
    <s v="-"/>
    <s v="-"/>
    <s v="-"/>
    <s v="-"/>
    <s v="19-08-2024"/>
    <s v="08"/>
    <s v="2024"/>
    <s v="-"/>
    <s v="-"/>
    <s v=""/>
  </r>
  <r>
    <s v="TKT171969"/>
    <x v="6"/>
    <s v="-"/>
    <s v="Service"/>
    <s v="Service Outage"/>
    <s v="CUST62727"/>
    <s v="In Progress"/>
    <d v="2021-04-12T00:00:00"/>
    <d v="1899-12-30T22:04:00"/>
    <s v="-"/>
    <s v="-"/>
    <s v="-"/>
    <s v="-"/>
    <s v="12-04-2021"/>
    <s v="04"/>
    <s v="2021"/>
    <s v="-"/>
    <s v="-"/>
    <s v=""/>
  </r>
  <r>
    <s v="TKT135157"/>
    <x v="24"/>
    <s v="-"/>
    <s v="Service"/>
    <s v="Service Outage"/>
    <s v="CUST82146"/>
    <s v="Open"/>
    <s v="17-04-2022"/>
    <d v="1899-12-30T22:28:49"/>
    <s v="-"/>
    <s v="-"/>
    <s v="-"/>
    <s v="-"/>
    <s v="17-04-2022"/>
    <s v="04"/>
    <s v="2022"/>
    <s v="-"/>
    <s v="-"/>
    <s v=""/>
  </r>
  <r>
    <s v="TKT944757"/>
    <x v="1"/>
    <s v="26-06-2024 07:35:35"/>
    <s v="Billing"/>
    <s v="Refund Request"/>
    <s v="CUST54859"/>
    <s v="Resolved"/>
    <s v="13-06-2024"/>
    <d v="1899-12-30T07:35:35"/>
    <s v="26-06-2024"/>
    <d v="1899-12-30T07:35:35"/>
    <s v="-"/>
    <s v="-"/>
    <s v="13-06-2024"/>
    <s v="06"/>
    <s v="2024"/>
    <s v="-"/>
    <s v="26-06-2024"/>
    <s v="06"/>
  </r>
  <r>
    <s v="TKT918117"/>
    <x v="13"/>
    <s v="-"/>
    <s v="Account"/>
    <s v="Account Suspension"/>
    <s v="CUST85899"/>
    <s v="In Progress"/>
    <s v="30-07-2023"/>
    <d v="1899-12-30T07:54:13"/>
    <s v="-"/>
    <s v="-"/>
    <s v="-"/>
    <s v="-"/>
    <s v="30-07-2023"/>
    <s v="07"/>
    <s v="2023"/>
    <s v="-"/>
    <s v="-"/>
    <s v=""/>
  </r>
  <r>
    <s v="TKT837848"/>
    <x v="35"/>
    <s v="-"/>
    <s v="Service"/>
    <s v="Service Upgrade"/>
    <s v="CUST70389"/>
    <s v="In Progress"/>
    <s v="24-04-2024"/>
    <d v="1899-12-30T10:23:10"/>
    <s v="-"/>
    <s v="-"/>
    <s v="-"/>
    <s v="-"/>
    <s v="24-04-2024"/>
    <s v="04"/>
    <s v="2024"/>
    <s v="-"/>
    <s v="-"/>
    <s v=""/>
  </r>
  <r>
    <s v="TKT844603"/>
    <x v="28"/>
    <s v="-"/>
    <s v="Billing"/>
    <s v="Payment Failure"/>
    <s v="CUST65573"/>
    <s v="Open"/>
    <s v="30-07-2021"/>
    <d v="1899-12-30T02:58:28"/>
    <s v="-"/>
    <s v="-"/>
    <s v="-"/>
    <s v="-"/>
    <s v="30-07-2021"/>
    <s v="07"/>
    <s v="2021"/>
    <s v="-"/>
    <s v="-"/>
    <s v=""/>
  </r>
  <r>
    <s v="TKT346173"/>
    <x v="17"/>
    <s v="22-11-2020 03:46:43"/>
    <s v="Service"/>
    <s v="Slow Service"/>
    <s v="CUST91346"/>
    <s v="Resolved"/>
    <s v="20-11-2020"/>
    <d v="1899-12-30T03:46:43"/>
    <s v="22-11-2020"/>
    <d v="1899-12-30T03:46:43"/>
    <s v="-"/>
    <s v="-"/>
    <s v="20-11-2020"/>
    <s v="11"/>
    <s v="2020"/>
    <s v="-"/>
    <s v="22-11-2020"/>
    <s v="11"/>
  </r>
  <r>
    <s v="TKT450981"/>
    <x v="17"/>
    <s v="-"/>
    <s v="Service"/>
    <s v="Slow Service"/>
    <s v="CUST89023"/>
    <s v="Open"/>
    <d v="2020-05-08T00:00:00"/>
    <d v="1899-12-30T07:03:00"/>
    <s v="-"/>
    <s v="-"/>
    <s v="-"/>
    <s v="-"/>
    <s v="08-05-2020"/>
    <s v="05"/>
    <s v="2020"/>
    <s v="-"/>
    <s v="-"/>
    <s v=""/>
  </r>
  <r>
    <s v="TKT297600"/>
    <x v="23"/>
    <s v="-"/>
    <s v="Service"/>
    <s v="Service Upgrade"/>
    <s v="CUST60388"/>
    <s v="In Progress"/>
    <s v="19-02-2021"/>
    <d v="1899-12-30T14:31:11"/>
    <s v="-"/>
    <s v="-"/>
    <s v="-"/>
    <s v="-"/>
    <s v="19-02-2021"/>
    <s v="02"/>
    <s v="2021"/>
    <s v="-"/>
    <s v="-"/>
    <s v=""/>
  </r>
  <r>
    <s v="TKT859908"/>
    <x v="15"/>
    <s v="-"/>
    <s v="Account"/>
    <s v="Account Suspension"/>
    <s v="CUST95462"/>
    <s v="In Progress"/>
    <d v="2020-04-03T00:00:00"/>
    <d v="1899-12-30T19:12:00"/>
    <s v="-"/>
    <s v="-"/>
    <s v="-"/>
    <s v="-"/>
    <s v="03-04-2020"/>
    <s v="04"/>
    <s v="2020"/>
    <s v="-"/>
    <s v="-"/>
    <s v=""/>
  </r>
  <r>
    <s v="TKT533703"/>
    <x v="13"/>
    <s v="-"/>
    <s v="Account"/>
    <s v="Account Suspension"/>
    <s v="CUST56798"/>
    <s v="Open"/>
    <s v="20-02-2022"/>
    <d v="1899-12-30T22:36:46"/>
    <s v="-"/>
    <s v="-"/>
    <s v="-"/>
    <s v="-"/>
    <s v="20-02-2022"/>
    <s v="02"/>
    <s v="2022"/>
    <s v="-"/>
    <s v="-"/>
    <s v=""/>
  </r>
  <r>
    <s v="TKT658339"/>
    <x v="34"/>
    <s v="-"/>
    <s v="Technical"/>
    <s v="Hardware Issue"/>
    <s v="CUST29641"/>
    <s v="Open"/>
    <s v="29-12-2023"/>
    <d v="1899-12-30T14:33:32"/>
    <s v="-"/>
    <s v="-"/>
    <s v="-"/>
    <s v="-"/>
    <s v="29-12-2023"/>
    <s v="12"/>
    <s v="2023"/>
    <s v="-"/>
    <s v="-"/>
    <s v=""/>
  </r>
  <r>
    <s v="TKT359815"/>
    <x v="16"/>
    <s v="25-12-2020 01:12:02"/>
    <s v="Account"/>
    <s v="Login Issue"/>
    <s v="CUST54936"/>
    <s v="Resolved"/>
    <d v="2020-10-12T00:00:00"/>
    <d v="1899-12-30T01:12:00"/>
    <s v="25-12-2020"/>
    <d v="1899-12-30T01:12:02"/>
    <s v="-"/>
    <s v="-"/>
    <s v="12-10-2020"/>
    <s v="10"/>
    <s v="2020"/>
    <s v="-"/>
    <s v="25-12-2020"/>
    <s v="12"/>
  </r>
  <r>
    <s v="TKT121914"/>
    <x v="20"/>
    <s v="-"/>
    <s v="Billing"/>
    <s v="Payment Failure"/>
    <s v="CUST63550"/>
    <s v="Open"/>
    <d v="2024-07-10T00:00:00"/>
    <d v="1899-12-30T02:35:00"/>
    <s v="-"/>
    <s v="-"/>
    <s v="-"/>
    <s v="-"/>
    <s v="10-07-2024"/>
    <s v="07"/>
    <s v="2024"/>
    <s v="-"/>
    <s v="-"/>
    <s v=""/>
  </r>
  <r>
    <s v="TKT117540"/>
    <x v="25"/>
    <s v="-"/>
    <s v="Service"/>
    <s v="Slow Service"/>
    <s v="CUST18363"/>
    <s v="Open"/>
    <s v="25-12-2021"/>
    <d v="1899-12-30T08:38:37"/>
    <s v="-"/>
    <s v="-"/>
    <s v="-"/>
    <s v="-"/>
    <s v="25-12-2021"/>
    <s v="12"/>
    <s v="2021"/>
    <s v="-"/>
    <s v="-"/>
    <s v=""/>
  </r>
  <r>
    <s v="TKT955337"/>
    <x v="35"/>
    <s v="26-10-2022 21:05:59"/>
    <s v="Service"/>
    <s v="Service Upgrade"/>
    <s v="CUST85685"/>
    <s v="Resolved"/>
    <s v="29-09-2022"/>
    <d v="1899-12-30T21:05:59"/>
    <s v="26-10-2022"/>
    <d v="1899-12-30T21:05:59"/>
    <s v="-"/>
    <s v="-"/>
    <s v="29-09-2022"/>
    <s v="09"/>
    <s v="2022"/>
    <s v="-"/>
    <s v="26-10-2022"/>
    <s v="10"/>
  </r>
  <r>
    <s v="TKT194646"/>
    <x v="12"/>
    <s v="-"/>
    <s v="Billing"/>
    <s v="Refund Request"/>
    <s v="CUST94206"/>
    <s v="In Progress"/>
    <s v="29-05-2021"/>
    <d v="1899-12-30T06:40:53"/>
    <s v="-"/>
    <s v="-"/>
    <s v="-"/>
    <s v="-"/>
    <s v="29-05-2021"/>
    <s v="05"/>
    <s v="2021"/>
    <s v="-"/>
    <s v="-"/>
    <s v=""/>
  </r>
  <r>
    <s v="TKT376528"/>
    <x v="27"/>
    <s v="14-09-2020 19:43:24"/>
    <s v="Account"/>
    <s v="Login Issue"/>
    <s v="CUST41502"/>
    <s v="Resolved"/>
    <d v="2020-03-09T00:00:00"/>
    <d v="1899-12-30T19:43:00"/>
    <s v="14-09-2020"/>
    <d v="1899-12-30T19:43:24"/>
    <s v="-"/>
    <s v="-"/>
    <s v="09-03-2020"/>
    <s v="03"/>
    <s v="2020"/>
    <s v="-"/>
    <s v="14-09-2020"/>
    <s v="09"/>
  </r>
  <r>
    <s v="TKT616152"/>
    <x v="26"/>
    <s v="-"/>
    <s v="Technical"/>
    <s v="Software Bug"/>
    <s v="CUST43214"/>
    <s v="In Progress"/>
    <s v="22-06-2023"/>
    <d v="1899-12-30T13:19:41"/>
    <s v="-"/>
    <s v="-"/>
    <s v="-"/>
    <s v="-"/>
    <s v="22-06-2023"/>
    <s v="06"/>
    <s v="2023"/>
    <s v="-"/>
    <s v="-"/>
    <s v=""/>
  </r>
  <r>
    <s v="TKT157176"/>
    <x v="19"/>
    <s v="-"/>
    <s v="Billing"/>
    <s v="Payment Failure"/>
    <s v="CUST39710"/>
    <s v="Open"/>
    <d v="2023-10-10T00:00:00"/>
    <d v="1899-12-30T01:00:00"/>
    <s v="-"/>
    <s v="-"/>
    <s v="-"/>
    <s v="-"/>
    <s v="10-10-2023"/>
    <s v="10"/>
    <s v="2023"/>
    <s v="-"/>
    <s v="-"/>
    <s v=""/>
  </r>
  <r>
    <s v="TKT253954"/>
    <x v="18"/>
    <s v="-"/>
    <s v="Account"/>
    <s v="Password Reset"/>
    <s v="CUST94074"/>
    <s v="Open"/>
    <s v="19-04-2020"/>
    <d v="1899-12-30T06:21:15"/>
    <s v="-"/>
    <s v="-"/>
    <s v="-"/>
    <s v="-"/>
    <s v="19-04-2020"/>
    <s v="04"/>
    <s v="2020"/>
    <s v="-"/>
    <s v="-"/>
    <s v=""/>
  </r>
  <r>
    <s v="TKT598899"/>
    <x v="0"/>
    <s v="-"/>
    <s v="Service"/>
    <s v="Service Outage"/>
    <s v="CUST82587"/>
    <s v="In Progress"/>
    <s v="20-11-2024"/>
    <d v="1899-12-30T10:37:17"/>
    <s v="-"/>
    <s v="-"/>
    <s v="-"/>
    <s v="-"/>
    <s v="20-11-2024"/>
    <s v="11"/>
    <s v="2024"/>
    <s v="-"/>
    <s v="-"/>
    <s v=""/>
  </r>
  <r>
    <s v="TKT168600"/>
    <x v="29"/>
    <s v="-"/>
    <s v="Service"/>
    <s v="Service Upgrade"/>
    <s v="CUST70146"/>
    <s v="In Progress"/>
    <s v="27-03-2023"/>
    <d v="1899-12-30T09:03:44"/>
    <s v="-"/>
    <s v="-"/>
    <s v="-"/>
    <s v="-"/>
    <s v="27-03-2023"/>
    <s v="03"/>
    <s v="2023"/>
    <s v="-"/>
    <s v="-"/>
    <s v=""/>
  </r>
  <r>
    <s v="TKT519110"/>
    <x v="17"/>
    <s v="-"/>
    <s v="Service"/>
    <s v="Slow Service"/>
    <s v="CUST22654"/>
    <s v="Open"/>
    <s v="22-06-2020"/>
    <d v="1899-12-30T23:57:26"/>
    <s v="-"/>
    <s v="-"/>
    <s v="-"/>
    <s v="-"/>
    <s v="22-06-2020"/>
    <s v="06"/>
    <s v="2020"/>
    <s v="-"/>
    <s v="-"/>
    <s v=""/>
  </r>
  <r>
    <s v="TKT434454"/>
    <x v="11"/>
    <d v="2021-07-04T08:59:00"/>
    <s v="Billing"/>
    <s v="Overcharge"/>
    <s v="CUST41164"/>
    <s v="Resolved"/>
    <s v="31-03-2021"/>
    <d v="1899-12-30T08:59:22"/>
    <d v="2021-07-04T00:00:00"/>
    <d v="1899-12-30T08:59:00"/>
    <s v="-"/>
    <s v="-"/>
    <s v="31-03-2021"/>
    <s v="03"/>
    <s v="2021"/>
    <s v="-"/>
    <s v="04-07-2021"/>
    <s v="07"/>
  </r>
  <r>
    <s v="TKT349424"/>
    <x v="21"/>
    <s v="-"/>
    <s v="Technical"/>
    <s v="Network Problem"/>
    <s v="CUST26087"/>
    <s v="In Progress"/>
    <s v="30-11-2024"/>
    <d v="1899-12-30T14:56:22"/>
    <s v="-"/>
    <s v="-"/>
    <s v="-"/>
    <s v="-"/>
    <s v="30-11-2024"/>
    <s v="11"/>
    <s v="2024"/>
    <s v="-"/>
    <s v="-"/>
    <s v=""/>
  </r>
  <r>
    <s v="TKT384289"/>
    <x v="2"/>
    <s v="-"/>
    <s v="Billing"/>
    <s v="Overcharge"/>
    <s v="CUST34400"/>
    <s v="Open"/>
    <d v="2022-08-05T00:00:00"/>
    <d v="1899-12-30T02:16:00"/>
    <s v="-"/>
    <s v="-"/>
    <s v="-"/>
    <s v="-"/>
    <s v="05-08-2022"/>
    <s v="08"/>
    <s v="2022"/>
    <s v="-"/>
    <s v="-"/>
    <s v=""/>
  </r>
  <r>
    <s v="TKT768339"/>
    <x v="29"/>
    <s v="-"/>
    <s v="Service"/>
    <s v="Service Upgrade"/>
    <s v="CUST89222"/>
    <s v="Open"/>
    <d v="2023-04-01T00:00:00"/>
    <d v="1899-12-30T00:43:00"/>
    <s v="-"/>
    <s v="-"/>
    <s v="-"/>
    <s v="-"/>
    <s v="01-04-2023"/>
    <s v="04"/>
    <s v="2023"/>
    <s v="-"/>
    <s v="-"/>
    <s v=""/>
  </r>
  <r>
    <s v="TKT793810"/>
    <x v="6"/>
    <s v="-"/>
    <s v="Service"/>
    <s v="Service Outage"/>
    <s v="CUST94159"/>
    <s v="In Progress"/>
    <s v="18-06-2021"/>
    <d v="1899-12-30T01:08:13"/>
    <s v="-"/>
    <s v="-"/>
    <s v="-"/>
    <s v="-"/>
    <s v="18-06-2021"/>
    <s v="06"/>
    <s v="2021"/>
    <s v="-"/>
    <s v="-"/>
    <s v=""/>
  </r>
  <r>
    <s v="TKT226792"/>
    <x v="26"/>
    <d v="2020-03-09T13:56:00"/>
    <s v="Technical"/>
    <s v="Software Bug"/>
    <s v="CUST89818"/>
    <s v="Resolved"/>
    <d v="2020-05-08T00:00:00"/>
    <d v="1899-12-30T13:56:00"/>
    <d v="2020-03-09T00:00:00"/>
    <d v="1899-12-30T13:56:00"/>
    <s v="-"/>
    <s v="-"/>
    <s v="08-05-2020"/>
    <s v="05"/>
    <s v="2020"/>
    <s v="-"/>
    <s v="09-03-2020"/>
    <s v="03"/>
  </r>
  <r>
    <s v="TKT310594"/>
    <x v="7"/>
    <s v="22-09-2023 03:00:38"/>
    <s v="Technical"/>
    <s v="Software Bug"/>
    <s v="CUST89913"/>
    <s v="Resolved"/>
    <s v="17-09-2023"/>
    <d v="1899-12-30T03:00:38"/>
    <s v="22-09-2023"/>
    <d v="1899-12-30T03:00:38"/>
    <s v="-"/>
    <s v="-"/>
    <s v="17-09-2023"/>
    <s v="09"/>
    <s v="2023"/>
    <s v="-"/>
    <s v="22-09-2023"/>
    <s v="09"/>
  </r>
  <r>
    <s v="TKT300997"/>
    <x v="27"/>
    <s v="-"/>
    <s v="Account"/>
    <s v="Login Issue"/>
    <s v="CUST31079"/>
    <s v="Open"/>
    <s v="17-05-2020"/>
    <d v="1899-12-30T08:41:32"/>
    <s v="-"/>
    <s v="-"/>
    <s v="-"/>
    <s v="-"/>
    <s v="17-05-2020"/>
    <s v="05"/>
    <s v="2020"/>
    <s v="-"/>
    <s v="-"/>
    <s v=""/>
  </r>
  <r>
    <s v="TKT555806"/>
    <x v="34"/>
    <s v="-"/>
    <s v="Technical"/>
    <s v="Hardware Issue"/>
    <s v="CUST88223"/>
    <s v="Open"/>
    <s v="13-06-2020"/>
    <d v="1899-12-30T12:30:35"/>
    <s v="-"/>
    <s v="-"/>
    <s v="-"/>
    <s v="-"/>
    <s v="13-06-2020"/>
    <s v="06"/>
    <s v="2020"/>
    <s v="-"/>
    <s v="-"/>
    <s v=""/>
  </r>
  <r>
    <s v="TKT515837"/>
    <x v="4"/>
    <s v="-"/>
    <s v="Account"/>
    <s v="Password Reset"/>
    <s v="CUST62756"/>
    <s v="In Progress"/>
    <s v="18-04-2021"/>
    <d v="1899-12-30T18:25:08"/>
    <s v="-"/>
    <s v="-"/>
    <s v="-"/>
    <s v="-"/>
    <s v="18-04-2021"/>
    <s v="04"/>
    <s v="2021"/>
    <s v="-"/>
    <s v="-"/>
    <s v=""/>
  </r>
  <r>
    <s v="TKT314714"/>
    <x v="18"/>
    <s v="-"/>
    <s v="Account"/>
    <s v="Password Reset"/>
    <s v="CUST74593"/>
    <s v="In Progress"/>
    <s v="26-12-2022"/>
    <d v="1899-12-30T19:17:46"/>
    <s v="-"/>
    <s v="-"/>
    <s v="-"/>
    <s v="-"/>
    <s v="26-12-2022"/>
    <s v="12"/>
    <s v="2022"/>
    <s v="-"/>
    <s v="-"/>
    <s v=""/>
  </r>
  <r>
    <s v="TKT102353"/>
    <x v="7"/>
    <d v="2021-03-01T03:54:00"/>
    <s v="Technical"/>
    <s v="Software Bug"/>
    <s v="CUST57010"/>
    <s v="Resolved"/>
    <s v="18-12-2020"/>
    <d v="1899-12-30T03:54:19"/>
    <d v="2021-03-01T00:00:00"/>
    <d v="1899-12-30T03:54:00"/>
    <s v="-"/>
    <s v="-"/>
    <s v="18-12-2020"/>
    <s v="12"/>
    <s v="2020"/>
    <s v="-"/>
    <s v="01-03-2021"/>
    <s v="03"/>
  </r>
  <r>
    <s v="TKT199312"/>
    <x v="22"/>
    <s v="-"/>
    <s v="Account"/>
    <s v="Login Issue"/>
    <s v="CUST37914"/>
    <s v="Open"/>
    <s v="16-09-2020"/>
    <d v="1899-12-30T22:00:23"/>
    <s v="-"/>
    <s v="-"/>
    <s v="-"/>
    <s v="-"/>
    <s v="16-09-2020"/>
    <s v="09"/>
    <s v="2020"/>
    <s v="-"/>
    <s v="-"/>
    <s v=""/>
  </r>
  <r>
    <s v="TKT725854"/>
    <x v="5"/>
    <s v="28-01-2023 00:22:48"/>
    <s v="Technical"/>
    <s v="Hardware Issue"/>
    <s v="CUST14067"/>
    <s v="Resolved"/>
    <s v="27-01-2023"/>
    <d v="1899-12-30T00:22:48"/>
    <s v="28-01-2023"/>
    <d v="1899-12-30T00:22:48"/>
    <s v="-"/>
    <s v="-"/>
    <s v="27-01-2023"/>
    <s v="01"/>
    <s v="2023"/>
    <s v="-"/>
    <s v="28-01-2023"/>
    <s v="01"/>
  </r>
  <r>
    <s v="TKT991674"/>
    <x v="8"/>
    <s v="26-07-2022 05:57:50"/>
    <s v="Technical"/>
    <s v="Network Problem"/>
    <s v="CUST58175"/>
    <s v="Resolved"/>
    <s v="24-07-2022"/>
    <d v="1899-12-30T05:57:50"/>
    <s v="26-07-2022"/>
    <d v="1899-12-30T05:57:50"/>
    <s v="-"/>
    <s v="-"/>
    <s v="24-07-2022"/>
    <s v="07"/>
    <s v="2022"/>
    <s v="-"/>
    <s v="26-07-2022"/>
    <s v="07"/>
  </r>
  <r>
    <s v="TKT585878"/>
    <x v="3"/>
    <s v="-"/>
    <s v="Account"/>
    <s v="Account Suspension"/>
    <s v="CUST96850"/>
    <s v="Open"/>
    <s v="15-11-2023"/>
    <d v="1899-12-30T12:23:43"/>
    <s v="-"/>
    <s v="-"/>
    <s v="-"/>
    <s v="-"/>
    <s v="15-11-2023"/>
    <s v="11"/>
    <s v="2023"/>
    <s v="-"/>
    <s v="-"/>
    <s v=""/>
  </r>
  <r>
    <s v="TKT236374"/>
    <x v="29"/>
    <d v="2021-05-01T12:14:00"/>
    <s v="Service"/>
    <s v="Service Upgrade"/>
    <s v="CUST92793"/>
    <s v="Resolved"/>
    <d v="2021-01-01T00:00:00"/>
    <d v="1899-12-30T12:14:00"/>
    <d v="2021-05-01T00:00:00"/>
    <d v="1899-12-30T12:14:00"/>
    <s v="-"/>
    <s v="-"/>
    <s v="01-01-2021"/>
    <s v="01"/>
    <s v="2021"/>
    <s v="-"/>
    <s v="01-05-2021"/>
    <s v="05"/>
  </r>
  <r>
    <s v="TKT673637"/>
    <x v="29"/>
    <s v="19-03-2022 07:56:45"/>
    <s v="Service"/>
    <s v="Service Upgrade"/>
    <s v="CUST55590"/>
    <s v="Resolved"/>
    <s v="17-02-2022"/>
    <d v="1899-12-30T07:56:45"/>
    <s v="19-03-2022"/>
    <d v="1899-12-30T07:56:45"/>
    <s v="-"/>
    <s v="-"/>
    <s v="17-02-2022"/>
    <s v="02"/>
    <s v="2022"/>
    <s v="-"/>
    <s v="19-03-2022"/>
    <s v="03"/>
  </r>
  <r>
    <s v="TKT127444"/>
    <x v="26"/>
    <s v="20-08-2022 09:54:57"/>
    <s v="Technical"/>
    <s v="Software Bug"/>
    <s v="CUST30320"/>
    <s v="Resolved"/>
    <d v="2022-06-08T00:00:00"/>
    <d v="1899-12-30T09:54:00"/>
    <s v="20-08-2022"/>
    <d v="1899-12-30T09:54:57"/>
    <s v="-"/>
    <s v="-"/>
    <s v="08-06-2022"/>
    <s v="06"/>
    <s v="2022"/>
    <s v="-"/>
    <s v="20-08-2022"/>
    <s v="08"/>
  </r>
  <r>
    <s v="TKT953395"/>
    <x v="11"/>
    <s v="-"/>
    <s v="Billing"/>
    <s v="Overcharge"/>
    <s v="CUST55307"/>
    <s v="In Progress"/>
    <s v="16-04-2021"/>
    <d v="1899-12-30T05:15:03"/>
    <s v="-"/>
    <s v="-"/>
    <s v="-"/>
    <s v="-"/>
    <s v="16-04-2021"/>
    <s v="04"/>
    <s v="2021"/>
    <s v="-"/>
    <s v="-"/>
    <s v=""/>
  </r>
  <r>
    <s v="TKT573000"/>
    <x v="26"/>
    <d v="2024-06-08T19:14:00"/>
    <s v="Technical"/>
    <s v="Software Bug"/>
    <s v="CUST85011"/>
    <s v="Resolved"/>
    <s v="21-07-2024"/>
    <d v="1899-12-30T19:14:40"/>
    <d v="2024-06-08T00:00:00"/>
    <d v="1899-12-30T19:14:00"/>
    <s v="-"/>
    <s v="-"/>
    <s v="21-07-2024"/>
    <s v="07"/>
    <s v="2024"/>
    <s v="-"/>
    <s v="08-06-2024"/>
    <s v="06"/>
  </r>
  <r>
    <s v="TKT104156"/>
    <x v="33"/>
    <s v="-"/>
    <s v="Technical"/>
    <s v="Network Problem"/>
    <s v="CUST75039"/>
    <s v="In Progress"/>
    <s v="15-03-2020"/>
    <d v="1899-12-30T23:30:14"/>
    <s v="-"/>
    <s v="-"/>
    <s v="-"/>
    <s v="-"/>
    <s v="15-03-2020"/>
    <s v="03"/>
    <s v="2020"/>
    <s v="-"/>
    <s v="-"/>
    <s v=""/>
  </r>
  <r>
    <s v="TKT594835"/>
    <x v="25"/>
    <s v="14-12-2022 11:49:33"/>
    <s v="Service"/>
    <s v="Slow Service"/>
    <s v="CUST78533"/>
    <s v="Resolved"/>
    <s v="19-11-2022"/>
    <d v="1899-12-30T11:49:33"/>
    <s v="14-12-2022"/>
    <d v="1899-12-30T11:49:33"/>
    <s v="-"/>
    <s v="-"/>
    <s v="19-11-2022"/>
    <s v="11"/>
    <s v="2022"/>
    <s v="-"/>
    <s v="14-12-2022"/>
    <s v="12"/>
  </r>
  <r>
    <s v="TKT894527"/>
    <x v="34"/>
    <s v="-"/>
    <s v="Technical"/>
    <s v="Hardware Issue"/>
    <s v="CUST44606"/>
    <s v="Open"/>
    <s v="23-04-2024"/>
    <d v="1899-12-30T13:41:08"/>
    <s v="-"/>
    <s v="-"/>
    <s v="-"/>
    <s v="-"/>
    <s v="23-04-2024"/>
    <s v="04"/>
    <s v="2024"/>
    <s v="-"/>
    <s v="-"/>
    <s v=""/>
  </r>
  <r>
    <s v="TKT157609"/>
    <x v="25"/>
    <s v="-"/>
    <s v="Service"/>
    <s v="Slow Service"/>
    <s v="CUST40669"/>
    <s v="In Progress"/>
    <d v="2020-06-06T00:00:00"/>
    <d v="1899-12-30T04:35:00"/>
    <s v="-"/>
    <s v="-"/>
    <s v="-"/>
    <s v="-"/>
    <s v="06-06-2020"/>
    <s v="06"/>
    <s v="2020"/>
    <s v="-"/>
    <s v="-"/>
    <s v=""/>
  </r>
  <r>
    <s v="TKT257045"/>
    <x v="31"/>
    <d v="2020-02-11T22:39:00"/>
    <s v="Billing"/>
    <s v="Refund Request"/>
    <s v="CUST87587"/>
    <s v="Resolved"/>
    <s v="25-10-2020"/>
    <d v="1899-12-30T22:39:56"/>
    <d v="2020-02-11T00:00:00"/>
    <d v="1899-12-30T22:39:00"/>
    <s v="-"/>
    <s v="-"/>
    <s v="25-10-2020"/>
    <s v="10"/>
    <s v="2020"/>
    <s v="-"/>
    <s v="11-02-2020"/>
    <s v="02"/>
  </r>
  <r>
    <s v="TKT387330"/>
    <x v="4"/>
    <s v="-"/>
    <s v="Account"/>
    <s v="Password Reset"/>
    <s v="CUST83041"/>
    <s v="Open"/>
    <s v="15-03-2020"/>
    <d v="1899-12-30T19:54:16"/>
    <s v="-"/>
    <s v="-"/>
    <s v="-"/>
    <s v="-"/>
    <s v="15-03-2020"/>
    <s v="03"/>
    <s v="2020"/>
    <s v="-"/>
    <s v="-"/>
    <s v=""/>
  </r>
  <r>
    <s v="TKT163778"/>
    <x v="19"/>
    <s v="-"/>
    <s v="Billing"/>
    <s v="Payment Failure"/>
    <s v="CUST24220"/>
    <s v="In Progress"/>
    <s v="20-11-2022"/>
    <d v="1899-12-30T00:42:26"/>
    <s v="-"/>
    <s v="-"/>
    <s v="-"/>
    <s v="-"/>
    <s v="20-11-2022"/>
    <s v="11"/>
    <s v="2022"/>
    <s v="-"/>
    <s v="-"/>
    <s v=""/>
  </r>
  <r>
    <s v="TKT667265"/>
    <x v="26"/>
    <s v="-"/>
    <s v="Technical"/>
    <s v="Software Bug"/>
    <s v="CUST38132"/>
    <s v="In Progress"/>
    <d v="2020-07-08T00:00:00"/>
    <d v="1899-12-30T17:08:00"/>
    <s v="-"/>
    <s v="-"/>
    <s v="-"/>
    <s v="-"/>
    <s v="08-07-2020"/>
    <s v="07"/>
    <s v="2020"/>
    <s v="-"/>
    <s v="-"/>
    <s v=""/>
  </r>
  <r>
    <s v="TKT569145"/>
    <x v="32"/>
    <s v="-"/>
    <s v="Technical"/>
    <s v="Software Bug"/>
    <s v="CUST75086"/>
    <s v="Open"/>
    <d v="2023-10-12T00:00:00"/>
    <d v="1899-12-30T17:10:00"/>
    <s v="-"/>
    <s v="-"/>
    <s v="-"/>
    <s v="-"/>
    <s v="12-10-2023"/>
    <s v="10"/>
    <s v="2023"/>
    <s v="-"/>
    <s v="-"/>
    <s v=""/>
  </r>
  <r>
    <s v="TKT575479"/>
    <x v="33"/>
    <s v="-"/>
    <s v="Technical"/>
    <s v="Network Problem"/>
    <s v="CUST86861"/>
    <s v="In Progress"/>
    <s v="20-08-2023"/>
    <d v="1899-12-30T05:18:31"/>
    <s v="-"/>
    <s v="-"/>
    <s v="-"/>
    <s v="-"/>
    <s v="20-08-2023"/>
    <s v="08"/>
    <s v="2023"/>
    <s v="-"/>
    <s v="-"/>
    <s v=""/>
  </r>
  <r>
    <s v="TKT927520"/>
    <x v="21"/>
    <d v="2022-12-10T11:09:00"/>
    <s v="Technical"/>
    <s v="Network Problem"/>
    <s v="CUST85024"/>
    <s v="Resolved"/>
    <s v="17-09-2022"/>
    <d v="1899-12-30T11:09:23"/>
    <d v="2022-12-10T00:00:00"/>
    <d v="1899-12-30T11:09:00"/>
    <s v="-"/>
    <s v="-"/>
    <s v="17-09-2022"/>
    <s v="09"/>
    <s v="2022"/>
    <s v="-"/>
    <s v="10-12-2022"/>
    <s v="12"/>
  </r>
  <r>
    <s v="TKT523458"/>
    <x v="10"/>
    <d v="2020-05-11T22:12:00"/>
    <s v="Account"/>
    <s v="Password Reset"/>
    <s v="CUST33682"/>
    <s v="Resolved"/>
    <s v="15-10-2020"/>
    <d v="1899-12-30T22:12:25"/>
    <d v="2020-05-11T00:00:00"/>
    <d v="1899-12-30T22:12:00"/>
    <s v="-"/>
    <s v="-"/>
    <s v="15-10-2020"/>
    <s v="10"/>
    <s v="2020"/>
    <s v="-"/>
    <s v="11-05-2020"/>
    <s v="05"/>
  </r>
  <r>
    <s v="TKT939609"/>
    <x v="13"/>
    <d v="2020-05-10T05:36:00"/>
    <s v="Account"/>
    <s v="Account Suspension"/>
    <s v="CUST23614"/>
    <s v="Resolved"/>
    <s v="25-09-2020"/>
    <d v="1899-12-30T05:36:58"/>
    <d v="2020-05-10T00:00:00"/>
    <d v="1899-12-30T05:36:00"/>
    <s v="-"/>
    <s v="-"/>
    <s v="25-09-2020"/>
    <s v="09"/>
    <s v="2020"/>
    <s v="-"/>
    <s v="10-05-2020"/>
    <s v="05"/>
  </r>
  <r>
    <s v="TKT806492"/>
    <x v="9"/>
    <s v="-"/>
    <s v="Technical"/>
    <s v="Hardware Issue"/>
    <s v="CUST33068"/>
    <s v="Open"/>
    <d v="2022-10-12T00:00:00"/>
    <d v="1899-12-30T12:17:00"/>
    <s v="-"/>
    <s v="-"/>
    <s v="-"/>
    <s v="-"/>
    <s v="12-10-2022"/>
    <s v="10"/>
    <s v="2022"/>
    <s v="-"/>
    <s v="-"/>
    <s v=""/>
  </r>
  <r>
    <s v="TKT293212"/>
    <x v="6"/>
    <s v="-"/>
    <s v="Service"/>
    <s v="Service Outage"/>
    <s v="CUST98150"/>
    <s v="Open"/>
    <s v="30-11-2023"/>
    <d v="1899-12-30T04:51:02"/>
    <s v="-"/>
    <s v="-"/>
    <s v="-"/>
    <s v="-"/>
    <s v="30-11-2023"/>
    <s v="11"/>
    <s v="2023"/>
    <s v="-"/>
    <s v="-"/>
    <s v=""/>
  </r>
  <r>
    <s v="TKT431927"/>
    <x v="10"/>
    <s v="-"/>
    <s v="Account"/>
    <s v="Password Reset"/>
    <s v="CUST85231"/>
    <s v="Open"/>
    <s v="20-10-2021"/>
    <d v="1899-12-30T02:10:42"/>
    <s v="-"/>
    <s v="-"/>
    <s v="-"/>
    <s v="-"/>
    <s v="20-10-2021"/>
    <s v="10"/>
    <s v="2021"/>
    <s v="-"/>
    <s v="-"/>
    <s v=""/>
  </r>
  <r>
    <s v="TKT526694"/>
    <x v="21"/>
    <s v="-"/>
    <s v="Technical"/>
    <s v="Network Problem"/>
    <s v="CUST53615"/>
    <s v="Open"/>
    <d v="2023-01-06T00:00:00"/>
    <d v="1899-12-30T13:51:00"/>
    <s v="-"/>
    <s v="-"/>
    <s v="-"/>
    <s v="-"/>
    <s v="06-01-2023"/>
    <s v="01"/>
    <s v="2023"/>
    <s v="-"/>
    <s v="-"/>
    <s v=""/>
  </r>
  <r>
    <s v="TKT749076"/>
    <x v="4"/>
    <d v="2020-07-05T20:11:00"/>
    <s v="Account"/>
    <s v="Password Reset"/>
    <s v="CUST19076"/>
    <s v="Resolved"/>
    <s v="25-04-2020"/>
    <d v="1899-12-30T20:11:28"/>
    <d v="2020-07-05T00:00:00"/>
    <d v="1899-12-30T20:11:00"/>
    <s v="-"/>
    <s v="-"/>
    <s v="25-04-2020"/>
    <s v="04"/>
    <s v="2020"/>
    <s v="-"/>
    <s v="05-07-2020"/>
    <s v="07"/>
  </r>
  <r>
    <s v="TKT343021"/>
    <x v="3"/>
    <s v="-"/>
    <s v="Account"/>
    <s v="Account Suspension"/>
    <s v="CUST55784"/>
    <s v="In Progress"/>
    <d v="2021-08-11T00:00:00"/>
    <d v="1899-12-30T14:48:00"/>
    <s v="-"/>
    <s v="-"/>
    <s v="-"/>
    <s v="-"/>
    <s v="11-08-2021"/>
    <s v="08"/>
    <s v="2021"/>
    <s v="-"/>
    <s v="-"/>
    <s v=""/>
  </r>
  <r>
    <s v="TKT785663"/>
    <x v="25"/>
    <s v="17-05-2021 12:24:52"/>
    <s v="Service"/>
    <s v="Slow Service"/>
    <s v="CUST24668"/>
    <s v="Resolved"/>
    <s v="15-05-2021"/>
    <d v="1899-12-30T12:24:52"/>
    <s v="17-05-2021"/>
    <d v="1899-12-30T12:24:52"/>
    <s v="-"/>
    <s v="-"/>
    <s v="15-05-2021"/>
    <s v="05"/>
    <s v="2021"/>
    <s v="-"/>
    <s v="17-05-2021"/>
    <s v="05"/>
  </r>
  <r>
    <s v="TKT724539"/>
    <x v="2"/>
    <s v="-"/>
    <s v="Billing"/>
    <s v="Overcharge"/>
    <s v="CUST40660"/>
    <s v="In Progress"/>
    <s v="13-03-2023"/>
    <d v="1899-12-30T06:28:26"/>
    <s v="-"/>
    <s v="-"/>
    <s v="-"/>
    <s v="-"/>
    <s v="13-03-2023"/>
    <s v="03"/>
    <s v="2023"/>
    <s v="-"/>
    <s v="-"/>
    <s v=""/>
  </r>
  <r>
    <s v="TKT867346"/>
    <x v="32"/>
    <s v="-"/>
    <s v="Technical"/>
    <s v="Software Bug"/>
    <s v="CUST13285"/>
    <s v="Open"/>
    <d v="2020-12-06T00:00:00"/>
    <d v="1899-12-30T06:37:00"/>
    <s v="-"/>
    <s v="-"/>
    <s v="-"/>
    <s v="-"/>
    <s v="06-12-2020"/>
    <s v="12"/>
    <s v="2020"/>
    <s v="-"/>
    <s v="-"/>
    <s v=""/>
  </r>
  <r>
    <s v="TKT924316"/>
    <x v="19"/>
    <s v="-"/>
    <s v="Billing"/>
    <s v="Payment Failure"/>
    <s v="CUST33861"/>
    <s v="In Progress"/>
    <s v="15-06-2022"/>
    <d v="1899-12-30T04:04:06"/>
    <s v="-"/>
    <s v="-"/>
    <s v="-"/>
    <s v="-"/>
    <s v="15-06-2022"/>
    <s v="06"/>
    <s v="2022"/>
    <s v="-"/>
    <s v="-"/>
    <s v=""/>
  </r>
  <r>
    <s v="TKT279421"/>
    <x v="25"/>
    <s v="-"/>
    <s v="Service"/>
    <s v="Slow Service"/>
    <s v="CUST46731"/>
    <s v="In Progress"/>
    <s v="21-02-2024"/>
    <d v="1899-12-30T16:22:11"/>
    <s v="-"/>
    <s v="-"/>
    <s v="-"/>
    <s v="-"/>
    <s v="21-02-2024"/>
    <s v="02"/>
    <s v="2024"/>
    <s v="-"/>
    <s v="-"/>
    <s v=""/>
  </r>
  <r>
    <s v="TKT963089"/>
    <x v="29"/>
    <s v="-"/>
    <s v="Service"/>
    <s v="Service Upgrade"/>
    <s v="CUST86097"/>
    <s v="In Progress"/>
    <d v="2022-09-09T00:00:00"/>
    <d v="1899-12-30T22:29:00"/>
    <s v="-"/>
    <s v="-"/>
    <s v="-"/>
    <s v="-"/>
    <s v="09-09-2022"/>
    <s v="09"/>
    <s v="2022"/>
    <s v="-"/>
    <s v="-"/>
    <s v=""/>
  </r>
  <r>
    <s v="TKT362343"/>
    <x v="10"/>
    <s v="14-11-2024 08:04:38"/>
    <s v="Account"/>
    <s v="Password Reset"/>
    <s v="CUST35093"/>
    <s v="Resolved"/>
    <d v="2024-04-11T00:00:00"/>
    <d v="1899-12-30T08:04:00"/>
    <s v="14-11-2024"/>
    <d v="1899-12-30T08:04:38"/>
    <s v="-"/>
    <s v="-"/>
    <s v="11-04-2024"/>
    <s v="04"/>
    <s v="2024"/>
    <s v="-"/>
    <s v="14-11-2024"/>
    <s v="11"/>
  </r>
  <r>
    <s v="TKT709061"/>
    <x v="14"/>
    <d v="2025-11-01T01:28:00"/>
    <s v="Service"/>
    <s v="Slow Service"/>
    <s v="CUST71209"/>
    <s v="Resolved"/>
    <s v="27-12-2024"/>
    <d v="1899-12-30T01:28:06"/>
    <d v="2025-11-01T00:00:00"/>
    <d v="1899-12-30T01:28:00"/>
    <s v="-"/>
    <s v="-"/>
    <s v="27-12-2024"/>
    <s v="12"/>
    <s v="2024"/>
    <s v="-"/>
    <s v="01-11-2025"/>
    <s v="11"/>
  </r>
  <r>
    <s v="TKT478033"/>
    <x v="19"/>
    <d v="2020-11-03T02:45:00"/>
    <s v="Billing"/>
    <s v="Payment Failure"/>
    <s v="CUST64898"/>
    <s v="Resolved"/>
    <s v="19-02-2020"/>
    <d v="1899-12-30T02:45:34"/>
    <d v="2020-11-03T00:00:00"/>
    <d v="1899-12-30T02:45:00"/>
    <s v="-"/>
    <s v="-"/>
    <s v="19-02-2020"/>
    <s v="02"/>
    <s v="2020"/>
    <s v="-"/>
    <s v="03-11-2020"/>
    <s v="11"/>
  </r>
  <r>
    <s v="TKT459947"/>
    <x v="24"/>
    <s v="-"/>
    <s v="Service"/>
    <s v="Service Outage"/>
    <s v="CUST33340"/>
    <s v="In Progress"/>
    <d v="2021-11-11T00:00:00"/>
    <d v="1899-12-30T05:40:00"/>
    <s v="-"/>
    <s v="-"/>
    <s v="-"/>
    <s v="-"/>
    <s v="11-11-2021"/>
    <s v="11"/>
    <s v="2021"/>
    <s v="-"/>
    <s v="-"/>
    <s v=""/>
  </r>
  <r>
    <s v="TKT945558"/>
    <x v="25"/>
    <s v="-"/>
    <s v="Service"/>
    <s v="Slow Service"/>
    <s v="CUST39987"/>
    <s v="In Progress"/>
    <d v="2020-05-09T00:00:00"/>
    <d v="1899-12-30T05:31:00"/>
    <s v="-"/>
    <s v="-"/>
    <s v="-"/>
    <s v="-"/>
    <s v="09-05-2020"/>
    <s v="05"/>
    <s v="2020"/>
    <s v="-"/>
    <s v="-"/>
    <s v=""/>
  </r>
  <r>
    <s v="TKT240925"/>
    <x v="35"/>
    <s v="14-09-2022 15:34:36"/>
    <s v="Service"/>
    <s v="Service Upgrade"/>
    <s v="CUST22880"/>
    <s v="Resolved"/>
    <d v="2022-08-09T00:00:00"/>
    <d v="1899-12-30T15:34:00"/>
    <s v="14-09-2022"/>
    <d v="1899-12-30T15:34:36"/>
    <s v="-"/>
    <s v="-"/>
    <s v="09-08-2022"/>
    <s v="08"/>
    <s v="2022"/>
    <s v="-"/>
    <s v="14-09-2022"/>
    <s v="09"/>
  </r>
  <r>
    <s v="TKT734682"/>
    <x v="35"/>
    <s v="-"/>
    <s v="Service"/>
    <s v="Service Upgrade"/>
    <s v="CUST62554"/>
    <s v="Open"/>
    <d v="2024-09-06T00:00:00"/>
    <d v="1899-12-30T06:26:00"/>
    <s v="-"/>
    <s v="-"/>
    <s v="-"/>
    <s v="-"/>
    <s v="06-09-2024"/>
    <s v="09"/>
    <s v="2024"/>
    <s v="-"/>
    <s v="-"/>
    <s v=""/>
  </r>
  <r>
    <s v="TKT352408"/>
    <x v="17"/>
    <s v="-"/>
    <s v="Service"/>
    <s v="Slow Service"/>
    <s v="CUST26065"/>
    <s v="In Progress"/>
    <d v="2020-07-07T00:00:00"/>
    <d v="1899-12-30T07:49:00"/>
    <s v="-"/>
    <s v="-"/>
    <s v="-"/>
    <s v="-"/>
    <s v="07-07-2020"/>
    <s v="07"/>
    <s v="2020"/>
    <s v="-"/>
    <s v="-"/>
    <s v=""/>
  </r>
  <r>
    <s v="TKT868353"/>
    <x v="32"/>
    <s v="-"/>
    <s v="Technical"/>
    <s v="Software Bug"/>
    <s v="CUST59681"/>
    <s v="In Progress"/>
    <s v="16-07-2020"/>
    <d v="1899-12-30T09:42:31"/>
    <s v="-"/>
    <s v="-"/>
    <s v="-"/>
    <s v="-"/>
    <s v="16-07-2020"/>
    <s v="07"/>
    <s v="2020"/>
    <s v="-"/>
    <s v="-"/>
    <s v=""/>
  </r>
  <r>
    <s v="TKT496033"/>
    <x v="7"/>
    <s v="-"/>
    <s v="Technical"/>
    <s v="Software Bug"/>
    <s v="CUST56530"/>
    <s v="Open"/>
    <s v="27-12-2024"/>
    <d v="1899-12-30T16:37:35"/>
    <s v="-"/>
    <s v="-"/>
    <s v="-"/>
    <s v="-"/>
    <s v="27-12-2024"/>
    <s v="12"/>
    <s v="2024"/>
    <s v="-"/>
    <s v="-"/>
    <s v=""/>
  </r>
  <r>
    <s v="TKT296561"/>
    <x v="3"/>
    <d v="2021-12-09T01:17:00"/>
    <s v="Account"/>
    <s v="Account Suspension"/>
    <s v="CUST23010"/>
    <s v="Resolved"/>
    <d v="2021-01-09T00:00:00"/>
    <d v="1899-12-30T01:17:00"/>
    <d v="2021-12-09T00:00:00"/>
    <d v="1899-12-30T01:17:00"/>
    <s v="-"/>
    <s v="-"/>
    <s v="09-01-2021"/>
    <s v="01"/>
    <s v="2021"/>
    <s v="-"/>
    <s v="09-12-2021"/>
    <s v="12"/>
  </r>
  <r>
    <s v="TKT963406"/>
    <x v="23"/>
    <s v="31-03-2024 16:14:18"/>
    <s v="Service"/>
    <s v="Service Upgrade"/>
    <s v="CUST49339"/>
    <s v="Resolved"/>
    <s v="25-03-2024"/>
    <d v="1899-12-30T16:14:18"/>
    <s v="31-03-2024"/>
    <d v="1899-12-30T16:14:18"/>
    <s v="-"/>
    <s v="-"/>
    <s v="25-03-2024"/>
    <s v="03"/>
    <s v="2024"/>
    <s v="-"/>
    <s v="31-03-2024"/>
    <s v="03"/>
  </r>
  <r>
    <s v="TKT343303"/>
    <x v="15"/>
    <s v="19-02-2020 08:38:00"/>
    <s v="Account"/>
    <s v="Account Suspension"/>
    <s v="CUST96710"/>
    <s v="Resolved"/>
    <d v="2020-02-02T00:00:00"/>
    <d v="1899-12-30T08:38:00"/>
    <s v="19-02-2020"/>
    <d v="1899-12-30T08:38:00"/>
    <s v="-"/>
    <s v="-"/>
    <s v="02-02-2020"/>
    <s v="02"/>
    <s v="2020"/>
    <s v="-"/>
    <s v="19-02-2020"/>
    <s v="02"/>
  </r>
  <r>
    <s v="TKT820242"/>
    <x v="5"/>
    <s v="-"/>
    <s v="Technical"/>
    <s v="Hardware Issue"/>
    <s v="CUST56147"/>
    <s v="In Progress"/>
    <d v="2023-09-03T00:00:00"/>
    <d v="1899-12-30T14:47:00"/>
    <s v="-"/>
    <s v="-"/>
    <s v="-"/>
    <s v="-"/>
    <s v="03-09-2023"/>
    <s v="09"/>
    <s v="2023"/>
    <s v="-"/>
    <s v="-"/>
    <s v=""/>
  </r>
  <r>
    <s v="TKT482604"/>
    <x v="3"/>
    <s v="-"/>
    <s v="Account"/>
    <s v="Account Suspension"/>
    <s v="CUST49680"/>
    <s v="Open"/>
    <d v="2020-06-11T00:00:00"/>
    <d v="1899-12-30T01:03:00"/>
    <s v="-"/>
    <s v="-"/>
    <s v="-"/>
    <s v="-"/>
    <s v="11-06-2020"/>
    <s v="06"/>
    <s v="2020"/>
    <s v="-"/>
    <s v="-"/>
    <s v=""/>
  </r>
  <r>
    <s v="TKT459484"/>
    <x v="28"/>
    <s v="-"/>
    <s v="Billing"/>
    <s v="Payment Failure"/>
    <s v="CUST96202"/>
    <s v="Open"/>
    <s v="14-12-2021"/>
    <d v="1899-12-30T08:53:34"/>
    <s v="-"/>
    <s v="-"/>
    <s v="-"/>
    <s v="-"/>
    <s v="14-12-2021"/>
    <s v="12"/>
    <s v="2021"/>
    <s v="-"/>
    <s v="-"/>
    <s v=""/>
  </r>
  <r>
    <s v="TKT219140"/>
    <x v="7"/>
    <s v="23-01-2024 21:40:41"/>
    <s v="Technical"/>
    <s v="Software Bug"/>
    <s v="CUST25137"/>
    <s v="Resolved"/>
    <d v="2024-02-01T00:00:00"/>
    <d v="1899-12-30T21:40:00"/>
    <s v="23-01-2024"/>
    <d v="1899-12-30T21:40:41"/>
    <s v="-"/>
    <s v="-"/>
    <s v="01-02-2024"/>
    <s v="02"/>
    <s v="2024"/>
    <s v="-"/>
    <s v="23-01-2024"/>
    <s v="01"/>
  </r>
  <r>
    <s v="TKT351638"/>
    <x v="2"/>
    <s v="-"/>
    <s v="Billing"/>
    <s v="Overcharge"/>
    <s v="CUST80090"/>
    <s v="In Progress"/>
    <d v="2021-06-10T00:00:00"/>
    <d v="1899-12-30T01:58:00"/>
    <s v="-"/>
    <s v="-"/>
    <s v="-"/>
    <s v="-"/>
    <s v="10-06-2021"/>
    <s v="06"/>
    <s v="2021"/>
    <s v="-"/>
    <s v="-"/>
    <s v=""/>
  </r>
  <r>
    <s v="TKT837453"/>
    <x v="30"/>
    <d v="2022-05-06T01:14:00"/>
    <s v="Billing"/>
    <s v="Overcharge"/>
    <s v="CUST89402"/>
    <s v="Resolved"/>
    <s v="26-05-2022"/>
    <d v="1899-12-30T01:14:09"/>
    <d v="2022-05-06T00:00:00"/>
    <d v="1899-12-30T01:14:00"/>
    <s v="-"/>
    <s v="-"/>
    <s v="26-05-2022"/>
    <s v="05"/>
    <s v="2022"/>
    <s v="-"/>
    <s v="06-05-2022"/>
    <s v="05"/>
  </r>
  <r>
    <s v="TKT425686"/>
    <x v="26"/>
    <s v="-"/>
    <s v="Technical"/>
    <s v="Software Bug"/>
    <s v="CUST49809"/>
    <s v="Open"/>
    <s v="21-10-2023"/>
    <d v="1899-12-30T16:46:58"/>
    <s v="-"/>
    <s v="-"/>
    <s v="-"/>
    <s v="-"/>
    <s v="21-10-2023"/>
    <s v="10"/>
    <s v="2023"/>
    <s v="-"/>
    <s v="-"/>
    <s v=""/>
  </r>
  <r>
    <s v="TKT860612"/>
    <x v="15"/>
    <s v="28-08-2024 16:21:22"/>
    <s v="Account"/>
    <s v="Account Suspension"/>
    <s v="CUST41492"/>
    <s v="Resolved"/>
    <d v="2024-06-08T00:00:00"/>
    <d v="1899-12-30T16:21:00"/>
    <s v="28-08-2024"/>
    <d v="1899-12-30T16:21:22"/>
    <s v="-"/>
    <s v="-"/>
    <s v="08-06-2024"/>
    <s v="06"/>
    <s v="2024"/>
    <s v="-"/>
    <s v="28-08-2024"/>
    <s v="08"/>
  </r>
  <r>
    <s v="TKT741326"/>
    <x v="22"/>
    <s v="28-07-2022 18:48:24"/>
    <s v="Account"/>
    <s v="Login Issue"/>
    <s v="CUST58228"/>
    <s v="Resolved"/>
    <s v="29-06-2022"/>
    <d v="1899-12-30T18:48:24"/>
    <s v="28-07-2022"/>
    <d v="1899-12-30T18:48:24"/>
    <s v="-"/>
    <s v="-"/>
    <s v="29-06-2022"/>
    <s v="06"/>
    <s v="2022"/>
    <s v="-"/>
    <s v="28-07-2022"/>
    <s v="07"/>
  </r>
  <r>
    <s v="TKT271707"/>
    <x v="15"/>
    <s v="-"/>
    <s v="Account"/>
    <s v="Account Suspension"/>
    <s v="CUST48028"/>
    <s v="In Progress"/>
    <d v="2024-06-03T00:00:00"/>
    <d v="1899-12-30T02:36:00"/>
    <s v="-"/>
    <s v="-"/>
    <s v="-"/>
    <s v="-"/>
    <s v="03-06-2024"/>
    <s v="06"/>
    <s v="2024"/>
    <s v="-"/>
    <s v="-"/>
    <s v=""/>
  </r>
  <r>
    <s v="TKT718896"/>
    <x v="11"/>
    <s v="20-02-2020 03:19:19"/>
    <s v="Billing"/>
    <s v="Overcharge"/>
    <s v="CUST41822"/>
    <s v="Resolved"/>
    <d v="2020-02-02T00:00:00"/>
    <d v="1899-12-30T03:19:00"/>
    <s v="20-02-2020"/>
    <d v="1899-12-30T03:19:19"/>
    <s v="-"/>
    <s v="-"/>
    <s v="02-02-2020"/>
    <s v="02"/>
    <s v="2020"/>
    <s v="-"/>
    <s v="20-02-2020"/>
    <s v="02"/>
  </r>
  <r>
    <s v="TKT322470"/>
    <x v="12"/>
    <s v="-"/>
    <s v="Billing"/>
    <s v="Refund Request"/>
    <s v="CUST32914"/>
    <s v="Open"/>
    <s v="24-12-2020"/>
    <d v="1899-12-30T06:25:57"/>
    <s v="-"/>
    <s v="-"/>
    <s v="-"/>
    <s v="-"/>
    <s v="24-12-2020"/>
    <s v="12"/>
    <s v="2020"/>
    <s v="-"/>
    <s v="-"/>
    <s v=""/>
  </r>
  <r>
    <s v="TKT907700"/>
    <x v="25"/>
    <s v="-"/>
    <s v="Service"/>
    <s v="Slow Service"/>
    <s v="CUST86453"/>
    <s v="Open"/>
    <d v="2024-01-11T00:00:00"/>
    <d v="1899-12-30T15:16:00"/>
    <s v="-"/>
    <s v="-"/>
    <s v="-"/>
    <s v="-"/>
    <s v="11-01-2024"/>
    <s v="01"/>
    <s v="2024"/>
    <s v="-"/>
    <s v="-"/>
    <s v=""/>
  </r>
  <r>
    <s v="TKT306103"/>
    <x v="25"/>
    <s v="-"/>
    <s v="Service"/>
    <s v="Slow Service"/>
    <s v="CUST99836"/>
    <s v="Open"/>
    <s v="25-09-2021"/>
    <d v="1899-12-30T17:32:39"/>
    <s v="-"/>
    <s v="-"/>
    <s v="-"/>
    <s v="-"/>
    <s v="25-09-2021"/>
    <s v="09"/>
    <s v="2021"/>
    <s v="-"/>
    <s v="-"/>
    <s v=""/>
  </r>
  <r>
    <s v="TKT750342"/>
    <x v="2"/>
    <s v="-"/>
    <s v="Billing"/>
    <s v="Overcharge"/>
    <s v="CUST16503"/>
    <s v="In Progress"/>
    <d v="2023-02-02T00:00:00"/>
    <d v="1899-12-30T01:47:00"/>
    <s v="-"/>
    <s v="-"/>
    <s v="-"/>
    <s v="-"/>
    <s v="02-02-2023"/>
    <s v="02"/>
    <s v="2023"/>
    <s v="-"/>
    <s v="-"/>
    <s v=""/>
  </r>
  <r>
    <s v="TKT383251"/>
    <x v="20"/>
    <s v="-"/>
    <s v="Billing"/>
    <s v="Payment Failure"/>
    <s v="CUST89509"/>
    <s v="Open"/>
    <d v="2024-05-01T00:00:00"/>
    <d v="1899-12-30T10:06:00"/>
    <s v="-"/>
    <s v="-"/>
    <s v="-"/>
    <s v="-"/>
    <s v="01-05-2024"/>
    <s v="05"/>
    <s v="2024"/>
    <s v="-"/>
    <s v="-"/>
    <s v=""/>
  </r>
  <r>
    <s v="TKT279306"/>
    <x v="11"/>
    <s v="17-02-2023 01:34:03"/>
    <s v="Billing"/>
    <s v="Overcharge"/>
    <s v="CUST97398"/>
    <s v="Resolved"/>
    <s v="27-01-2023"/>
    <d v="1899-12-30T01:34:03"/>
    <s v="17-02-2023"/>
    <d v="1899-12-30T01:34:03"/>
    <s v="-"/>
    <s v="-"/>
    <s v="27-01-2023"/>
    <s v="01"/>
    <s v="2023"/>
    <s v="-"/>
    <s v="17-02-2023"/>
    <s v="02"/>
  </r>
  <r>
    <s v="TKT788086"/>
    <x v="26"/>
    <d v="2024-04-04T21:53:00"/>
    <s v="Technical"/>
    <s v="Software Bug"/>
    <s v="CUST74727"/>
    <s v="Resolved"/>
    <s v="26-03-2024"/>
    <d v="1899-12-30T21:53:19"/>
    <d v="2024-04-04T00:00:00"/>
    <d v="1899-12-30T21:53:00"/>
    <s v="-"/>
    <s v="-"/>
    <s v="26-03-2024"/>
    <s v="03"/>
    <s v="2024"/>
    <s v="-"/>
    <s v="04-04-2024"/>
    <s v="04"/>
  </r>
  <r>
    <s v="TKT176780"/>
    <x v="14"/>
    <s v="-"/>
    <s v="Service"/>
    <s v="Slow Service"/>
    <s v="CUST48452"/>
    <s v="In Progress"/>
    <s v="17-07-2021"/>
    <d v="1899-12-30T16:40:39"/>
    <s v="-"/>
    <s v="-"/>
    <s v="-"/>
    <s v="-"/>
    <s v="17-07-2021"/>
    <s v="07"/>
    <s v="2021"/>
    <s v="-"/>
    <s v="-"/>
    <s v=""/>
  </r>
  <r>
    <s v="TKT976926"/>
    <x v="12"/>
    <d v="2021-10-10T12:06:00"/>
    <s v="Billing"/>
    <s v="Refund Request"/>
    <s v="CUST27832"/>
    <s v="Resolved"/>
    <s v="30-09-2021"/>
    <d v="1899-12-30T12:06:07"/>
    <d v="2021-10-10T00:00:00"/>
    <d v="1899-12-30T12:06:00"/>
    <s v="-"/>
    <s v="-"/>
    <s v="30-09-2021"/>
    <s v="09"/>
    <s v="2021"/>
    <s v="-"/>
    <s v="10-10-2021"/>
    <s v="10"/>
  </r>
  <r>
    <s v="TKT166831"/>
    <x v="12"/>
    <s v="-"/>
    <s v="Billing"/>
    <s v="Refund Request"/>
    <s v="CUST38064"/>
    <s v="In Progress"/>
    <s v="15-04-2023"/>
    <d v="1899-12-30T08:40:02"/>
    <s v="-"/>
    <s v="-"/>
    <s v="-"/>
    <s v="-"/>
    <s v="15-04-2023"/>
    <s v="04"/>
    <s v="2023"/>
    <s v="-"/>
    <s v="-"/>
    <s v=""/>
  </r>
  <r>
    <s v="TKT288998"/>
    <x v="5"/>
    <s v="-"/>
    <s v="Technical"/>
    <s v="Hardware Issue"/>
    <s v="CUST51771"/>
    <s v="In Progress"/>
    <d v="2022-05-05T00:00:00"/>
    <d v="1899-12-30T23:12:00"/>
    <s v="-"/>
    <s v="-"/>
    <s v="-"/>
    <s v="-"/>
    <s v="05-05-2022"/>
    <s v="05"/>
    <s v="2022"/>
    <s v="-"/>
    <s v="-"/>
    <s v=""/>
  </r>
  <r>
    <s v="TKT155490"/>
    <x v="15"/>
    <s v="17-05-2022 13:12:20"/>
    <s v="Account"/>
    <s v="Account Suspension"/>
    <s v="CUST13140"/>
    <s v="Resolved"/>
    <s v="28-04-2022"/>
    <d v="1899-12-30T13:12:20"/>
    <s v="17-05-2022"/>
    <d v="1899-12-30T13:12:20"/>
    <s v="-"/>
    <s v="-"/>
    <s v="28-04-2022"/>
    <s v="04"/>
    <s v="2022"/>
    <s v="-"/>
    <s v="17-05-2022"/>
    <s v="05"/>
  </r>
  <r>
    <s v="TKT554022"/>
    <x v="17"/>
    <d v="2023-01-10T21:54:00"/>
    <s v="Service"/>
    <s v="Slow Service"/>
    <s v="CUST30093"/>
    <s v="Resolved"/>
    <s v="18-09-2023"/>
    <d v="1899-12-30T21:54:15"/>
    <d v="2023-01-10T00:00:00"/>
    <d v="1899-12-30T21:54:00"/>
    <s v="-"/>
    <s v="-"/>
    <s v="18-09-2023"/>
    <s v="09"/>
    <s v="2023"/>
    <s v="-"/>
    <s v="10-01-2023"/>
    <s v="01"/>
  </r>
  <r>
    <s v="TKT749335"/>
    <x v="18"/>
    <s v="-"/>
    <s v="Account"/>
    <s v="Password Reset"/>
    <s v="CUST49560"/>
    <s v="In Progress"/>
    <d v="2020-10-05T00:00:00"/>
    <d v="1899-12-30T03:55:00"/>
    <s v="-"/>
    <s v="-"/>
    <s v="-"/>
    <s v="-"/>
    <s v="05-10-2020"/>
    <s v="10"/>
    <s v="2020"/>
    <s v="-"/>
    <s v="-"/>
    <s v=""/>
  </r>
  <r>
    <s v="TKT865840"/>
    <x v="30"/>
    <s v="-"/>
    <s v="Billing"/>
    <s v="Overcharge"/>
    <s v="CUST80835"/>
    <s v="In Progress"/>
    <s v="23-05-2024"/>
    <d v="1899-12-30T14:35:15"/>
    <s v="-"/>
    <s v="-"/>
    <s v="-"/>
    <s v="-"/>
    <s v="23-05-2024"/>
    <s v="05"/>
    <s v="2024"/>
    <s v="-"/>
    <s v="-"/>
    <s v=""/>
  </r>
  <r>
    <s v="TKT397246"/>
    <x v="12"/>
    <s v="18-11-2021 19:11:34"/>
    <s v="Billing"/>
    <s v="Refund Request"/>
    <s v="CUST32576"/>
    <s v="Resolved"/>
    <s v="20-10-2021"/>
    <d v="1899-12-30T19:11:34"/>
    <s v="18-11-2021"/>
    <d v="1899-12-30T19:11:34"/>
    <s v="-"/>
    <s v="-"/>
    <s v="20-10-2021"/>
    <s v="10"/>
    <s v="2021"/>
    <s v="-"/>
    <s v="18-11-2021"/>
    <s v="11"/>
  </r>
  <r>
    <s v="TKT877148"/>
    <x v="2"/>
    <s v="26-09-2021 18:42:59"/>
    <s v="Billing"/>
    <s v="Overcharge"/>
    <s v="CUST95092"/>
    <s v="Resolved"/>
    <d v="2021-12-09T00:00:00"/>
    <d v="1899-12-30T18:42:00"/>
    <s v="26-09-2021"/>
    <d v="1899-12-30T18:42:59"/>
    <s v="-"/>
    <s v="-"/>
    <s v="09-12-2021"/>
    <s v="12"/>
    <s v="2021"/>
    <s v="-"/>
    <s v="26-09-2021"/>
    <s v="09"/>
  </r>
  <r>
    <s v="TKT406697"/>
    <x v="18"/>
    <s v="-"/>
    <s v="Account"/>
    <s v="Password Reset"/>
    <s v="CUST25877"/>
    <s v="Open"/>
    <d v="2022-06-07T00:00:00"/>
    <d v="1899-12-30T02:06:00"/>
    <s v="-"/>
    <s v="-"/>
    <s v="-"/>
    <s v="-"/>
    <s v="07-06-2022"/>
    <s v="06"/>
    <s v="2022"/>
    <s v="-"/>
    <s v="-"/>
    <s v=""/>
  </r>
  <r>
    <s v="TKT477125"/>
    <x v="2"/>
    <s v="31-03-2023 02:43:24"/>
    <s v="Billing"/>
    <s v="Overcharge"/>
    <s v="CUST68638"/>
    <s v="Resolved"/>
    <d v="2023-12-03T00:00:00"/>
    <d v="1899-12-30T02:43:00"/>
    <s v="31-03-2023"/>
    <d v="1899-12-30T02:43:24"/>
    <s v="-"/>
    <s v="-"/>
    <s v="03-12-2023"/>
    <s v="12"/>
    <s v="2023"/>
    <s v="-"/>
    <s v="31-03-2023"/>
    <s v="03"/>
  </r>
  <r>
    <s v="TKT523998"/>
    <x v="13"/>
    <d v="2023-01-09T06:03:00"/>
    <s v="Account"/>
    <s v="Account Suspension"/>
    <s v="CUST13590"/>
    <s v="Resolved"/>
    <d v="2023-03-08T00:00:00"/>
    <d v="1899-12-30T06:03:00"/>
    <d v="2023-01-09T00:00:00"/>
    <d v="1899-12-30T06:03:00"/>
    <s v="-"/>
    <s v="-"/>
    <s v="08-03-2023"/>
    <s v="03"/>
    <s v="2023"/>
    <s v="-"/>
    <s v="09-01-2023"/>
    <s v="01"/>
  </r>
  <r>
    <s v="TKT996773"/>
    <x v="14"/>
    <s v="-"/>
    <s v="Service"/>
    <s v="Slow Service"/>
    <s v="CUST57191"/>
    <s v="Open"/>
    <d v="2020-10-02T00:00:00"/>
    <d v="1899-12-30T16:32:00"/>
    <s v="-"/>
    <s v="-"/>
    <s v="-"/>
    <s v="-"/>
    <s v="02-10-2020"/>
    <s v="10"/>
    <s v="2020"/>
    <s v="-"/>
    <s v="-"/>
    <s v=""/>
  </r>
  <r>
    <s v="TKT113878"/>
    <x v="21"/>
    <s v="-"/>
    <s v="Technical"/>
    <s v="Network Problem"/>
    <s v="CUST17185"/>
    <s v="In Progress"/>
    <d v="2022-04-02T00:00:00"/>
    <d v="1899-12-30T22:09:00"/>
    <s v="-"/>
    <s v="-"/>
    <s v="-"/>
    <s v="-"/>
    <s v="02-04-2022"/>
    <s v="04"/>
    <s v="2022"/>
    <s v="-"/>
    <s v="-"/>
    <s v=""/>
  </r>
  <r>
    <s v="TKT574747"/>
    <x v="2"/>
    <s v="29-01-2022 12:53:05"/>
    <s v="Billing"/>
    <s v="Overcharge"/>
    <s v="CUST34636"/>
    <s v="Resolved"/>
    <d v="2022-09-01T00:00:00"/>
    <d v="1899-12-30T12:53:00"/>
    <s v="29-01-2022"/>
    <d v="1899-12-30T12:53:05"/>
    <s v="-"/>
    <s v="-"/>
    <s v="01-09-2022"/>
    <s v="09"/>
    <s v="2022"/>
    <s v="-"/>
    <s v="29-01-2022"/>
    <s v="01"/>
  </r>
  <r>
    <s v="TKT800451"/>
    <x v="34"/>
    <s v="-"/>
    <s v="Technical"/>
    <s v="Hardware Issue"/>
    <s v="CUST59809"/>
    <s v="Open"/>
    <d v="2020-03-10T00:00:00"/>
    <d v="1899-12-30T19:14:00"/>
    <s v="-"/>
    <s v="-"/>
    <s v="-"/>
    <s v="-"/>
    <s v="10-03-2020"/>
    <s v="03"/>
    <s v="2020"/>
    <s v="-"/>
    <s v="-"/>
    <s v=""/>
  </r>
  <r>
    <s v="TKT117552"/>
    <x v="12"/>
    <s v="-"/>
    <s v="Billing"/>
    <s v="Refund Request"/>
    <s v="CUST46276"/>
    <s v="In Progress"/>
    <s v="26-05-2021"/>
    <d v="1899-12-30T18:06:32"/>
    <s v="-"/>
    <s v="-"/>
    <s v="-"/>
    <s v="-"/>
    <s v="26-05-2021"/>
    <s v="05"/>
    <s v="2021"/>
    <s v="-"/>
    <s v="-"/>
    <s v=""/>
  </r>
  <r>
    <s v="TKT983404"/>
    <x v="6"/>
    <s v="28-12-2022 09:25:32"/>
    <s v="Service"/>
    <s v="Service Outage"/>
    <s v="CUST81766"/>
    <s v="Resolved"/>
    <s v="23-12-2022"/>
    <d v="1899-12-30T09:25:32"/>
    <s v="28-12-2022"/>
    <d v="1899-12-30T09:25:32"/>
    <s v="-"/>
    <s v="-"/>
    <s v="23-12-2022"/>
    <s v="12"/>
    <s v="2022"/>
    <s v="-"/>
    <s v="28-12-2022"/>
    <s v="12"/>
  </r>
  <r>
    <s v="TKT397121"/>
    <x v="24"/>
    <s v="-"/>
    <s v="Service"/>
    <s v="Service Outage"/>
    <s v="CUST76991"/>
    <s v="Open"/>
    <s v="30-05-2020"/>
    <d v="1899-12-30T15:33:03"/>
    <s v="-"/>
    <s v="-"/>
    <s v="-"/>
    <s v="-"/>
    <s v="30-05-2020"/>
    <s v="05"/>
    <s v="2020"/>
    <s v="-"/>
    <s v="-"/>
    <s v=""/>
  </r>
  <r>
    <s v="TKT334807"/>
    <x v="25"/>
    <s v="26-01-2024 03:48:36"/>
    <s v="Service"/>
    <s v="Slow Service"/>
    <s v="CUST84162"/>
    <s v="Resolved"/>
    <s v="19-01-2024"/>
    <d v="1899-12-30T03:48:36"/>
    <s v="26-01-2024"/>
    <d v="1899-12-30T03:48:36"/>
    <s v="-"/>
    <s v="-"/>
    <s v="19-01-2024"/>
    <s v="01"/>
    <s v="2024"/>
    <s v="-"/>
    <s v="26-01-2024"/>
    <s v="01"/>
  </r>
  <r>
    <s v="TKT407767"/>
    <x v="17"/>
    <s v="-"/>
    <s v="Service"/>
    <s v="Slow Service"/>
    <s v="CUST58949"/>
    <s v="Open"/>
    <s v="24-03-2022"/>
    <d v="1899-12-30T11:50:03"/>
    <s v="-"/>
    <s v="-"/>
    <s v="-"/>
    <s v="-"/>
    <s v="24-03-2022"/>
    <s v="03"/>
    <s v="2022"/>
    <s v="-"/>
    <s v="-"/>
    <s v=""/>
  </r>
  <r>
    <s v="TKT975577"/>
    <x v="14"/>
    <s v="-"/>
    <s v="Service"/>
    <s v="Slow Service"/>
    <s v="CUST77779"/>
    <s v="Open"/>
    <d v="2022-01-08T00:00:00"/>
    <d v="1899-12-30T01:41:00"/>
    <s v="-"/>
    <s v="-"/>
    <s v="-"/>
    <s v="-"/>
    <s v="08-01-2022"/>
    <s v="01"/>
    <s v="2022"/>
    <s v="-"/>
    <s v="-"/>
    <s v=""/>
  </r>
  <r>
    <s v="TKT349332"/>
    <x v="8"/>
    <s v="-"/>
    <s v="Technical"/>
    <s v="Network Problem"/>
    <s v="CUST39929"/>
    <s v="Open"/>
    <d v="2022-12-02T00:00:00"/>
    <d v="1899-12-30T05:19:00"/>
    <s v="-"/>
    <s v="-"/>
    <s v="-"/>
    <s v="-"/>
    <s v="02-12-2022"/>
    <s v="12"/>
    <s v="2022"/>
    <s v="-"/>
    <s v="-"/>
    <s v=""/>
  </r>
  <r>
    <s v="TKT935390"/>
    <x v="12"/>
    <s v="-"/>
    <s v="Billing"/>
    <s v="Refund Request"/>
    <s v="CUST65155"/>
    <s v="Open"/>
    <d v="2024-03-03T00:00:00"/>
    <d v="1899-12-30T01:35:00"/>
    <s v="-"/>
    <s v="-"/>
    <s v="-"/>
    <s v="-"/>
    <s v="03-03-2024"/>
    <s v="03"/>
    <s v="2024"/>
    <s v="-"/>
    <s v="-"/>
    <s v=""/>
  </r>
  <r>
    <s v="TKT188552"/>
    <x v="13"/>
    <s v="-"/>
    <s v="Account"/>
    <s v="Account Suspension"/>
    <s v="CUST93456"/>
    <s v="In Progress"/>
    <s v="31-12-2020"/>
    <d v="1899-12-30T11:43:58"/>
    <s v="-"/>
    <s v="-"/>
    <s v="-"/>
    <s v="-"/>
    <s v="31-12-2020"/>
    <s v="12"/>
    <s v="2020"/>
    <s v="-"/>
    <s v="-"/>
    <s v=""/>
  </r>
  <r>
    <s v="TKT131726"/>
    <x v="17"/>
    <s v="-"/>
    <s v="Service"/>
    <s v="Slow Service"/>
    <s v="CUST87434"/>
    <s v="In Progress"/>
    <s v="19-05-2022"/>
    <d v="1899-12-30T15:31:56"/>
    <s v="-"/>
    <s v="-"/>
    <s v="-"/>
    <s v="-"/>
    <s v="19-05-2022"/>
    <s v="05"/>
    <s v="2022"/>
    <s v="-"/>
    <s v="-"/>
    <s v=""/>
  </r>
  <r>
    <s v="TKT767416"/>
    <x v="13"/>
    <s v="-"/>
    <s v="Account"/>
    <s v="Account Suspension"/>
    <s v="CUST23552"/>
    <s v="Open"/>
    <d v="2020-12-05T00:00:00"/>
    <d v="1899-12-30T01:00:00"/>
    <s v="-"/>
    <s v="-"/>
    <s v="-"/>
    <s v="-"/>
    <s v="05-12-2020"/>
    <s v="12"/>
    <s v="2020"/>
    <s v="-"/>
    <s v="-"/>
    <s v=""/>
  </r>
  <r>
    <s v="TKT451205"/>
    <x v="13"/>
    <s v="-"/>
    <s v="Account"/>
    <s v="Account Suspension"/>
    <s v="CUST57248"/>
    <s v="Open"/>
    <d v="2021-06-01T00:00:00"/>
    <d v="1899-12-30T08:21:00"/>
    <s v="-"/>
    <s v="-"/>
    <s v="-"/>
    <s v="-"/>
    <s v="01-06-2021"/>
    <s v="06"/>
    <s v="2021"/>
    <s v="-"/>
    <s v="-"/>
    <s v=""/>
  </r>
  <r>
    <s v="TKT748930"/>
    <x v="29"/>
    <d v="2023-02-10T09:50:00"/>
    <s v="Service"/>
    <s v="Service Upgrade"/>
    <s v="CUST81478"/>
    <s v="Resolved"/>
    <d v="2023-11-09T00:00:00"/>
    <d v="1899-12-30T09:50:00"/>
    <d v="2023-02-10T00:00:00"/>
    <d v="1899-12-30T09:50:00"/>
    <s v="-"/>
    <s v="-"/>
    <s v="09-11-2023"/>
    <s v="11"/>
    <s v="2023"/>
    <s v="-"/>
    <s v="10-02-2023"/>
    <s v="02"/>
  </r>
  <r>
    <s v="TKT706958"/>
    <x v="7"/>
    <s v="-"/>
    <s v="Technical"/>
    <s v="Software Bug"/>
    <s v="CUST33656"/>
    <s v="In Progress"/>
    <d v="2024-03-07T00:00:00"/>
    <d v="1899-12-30T11:48:00"/>
    <s v="-"/>
    <s v="-"/>
    <s v="-"/>
    <s v="-"/>
    <s v="07-03-2024"/>
    <s v="03"/>
    <s v="2024"/>
    <s v="-"/>
    <s v="-"/>
    <s v=""/>
  </r>
  <r>
    <s v="TKT963677"/>
    <x v="10"/>
    <s v="-"/>
    <s v="Account"/>
    <s v="Password Reset"/>
    <s v="CUST10983"/>
    <s v="In Progress"/>
    <s v="19-06-2021"/>
    <d v="1899-12-30T07:34:53"/>
    <s v="-"/>
    <s v="-"/>
    <s v="-"/>
    <s v="-"/>
    <s v="19-06-2021"/>
    <s v="06"/>
    <s v="2021"/>
    <s v="-"/>
    <s v="-"/>
    <s v=""/>
  </r>
  <r>
    <s v="TKT411593"/>
    <x v="15"/>
    <s v="-"/>
    <s v="Account"/>
    <s v="Account Suspension"/>
    <s v="CUST43755"/>
    <s v="Open"/>
    <s v="27-07-2022"/>
    <d v="1899-12-30T04:59:18"/>
    <s v="-"/>
    <s v="-"/>
    <s v="-"/>
    <s v="-"/>
    <s v="27-07-2022"/>
    <s v="07"/>
    <s v="2022"/>
    <s v="-"/>
    <s v="-"/>
    <s v=""/>
  </r>
  <r>
    <s v="TKT551193"/>
    <x v="24"/>
    <d v="2023-03-08T15:41:00"/>
    <s v="Service"/>
    <s v="Service Outage"/>
    <s v="CUST53109"/>
    <s v="Resolved"/>
    <d v="2023-02-08T00:00:00"/>
    <d v="1899-12-30T15:41:00"/>
    <d v="2023-03-08T00:00:00"/>
    <d v="1899-12-30T15:41:00"/>
    <s v="-"/>
    <s v="-"/>
    <s v="08-02-2023"/>
    <s v="02"/>
    <s v="2023"/>
    <s v="-"/>
    <s v="08-03-2023"/>
    <s v="03"/>
  </r>
  <r>
    <s v="TKT313730"/>
    <x v="28"/>
    <s v="-"/>
    <s v="Billing"/>
    <s v="Payment Failure"/>
    <s v="CUST81173"/>
    <s v="In Progress"/>
    <s v="24-12-2020"/>
    <d v="1899-12-30T03:33:01"/>
    <s v="-"/>
    <s v="-"/>
    <s v="-"/>
    <s v="-"/>
    <s v="24-12-2020"/>
    <s v="12"/>
    <s v="2020"/>
    <s v="-"/>
    <s v="-"/>
    <s v=""/>
  </r>
  <r>
    <s v="TKT537331"/>
    <x v="17"/>
    <s v="18-10-2024 22:53:22"/>
    <s v="Service"/>
    <s v="Slow Service"/>
    <s v="CUST31343"/>
    <s v="Resolved"/>
    <s v="20-09-2024"/>
    <d v="1899-12-30T22:53:22"/>
    <s v="18-10-2024"/>
    <d v="1899-12-30T22:53:22"/>
    <s v="-"/>
    <s v="-"/>
    <s v="20-09-2024"/>
    <s v="09"/>
    <s v="2024"/>
    <s v="-"/>
    <s v="18-10-2024"/>
    <s v="10"/>
  </r>
  <r>
    <s v="TKT584345"/>
    <x v="26"/>
    <s v="-"/>
    <s v="Technical"/>
    <s v="Software Bug"/>
    <s v="CUST64560"/>
    <s v="Open"/>
    <s v="19-05-2022"/>
    <d v="1899-12-30T18:29:32"/>
    <s v="-"/>
    <s v="-"/>
    <s v="-"/>
    <s v="-"/>
    <s v="19-05-2022"/>
    <s v="05"/>
    <s v="2022"/>
    <s v="-"/>
    <s v="-"/>
    <s v=""/>
  </r>
  <r>
    <s v="TKT873379"/>
    <x v="24"/>
    <s v="-"/>
    <s v="Service"/>
    <s v="Service Outage"/>
    <s v="CUST24717"/>
    <s v="Open"/>
    <s v="20-02-2023"/>
    <d v="1899-12-30T09:01:56"/>
    <s v="-"/>
    <s v="-"/>
    <s v="-"/>
    <s v="-"/>
    <s v="20-02-2023"/>
    <s v="02"/>
    <s v="2023"/>
    <s v="-"/>
    <s v="-"/>
    <s v=""/>
  </r>
  <r>
    <s v="TKT747440"/>
    <x v="22"/>
    <s v="-"/>
    <s v="Account"/>
    <s v="Login Issue"/>
    <s v="CUST27030"/>
    <s v="In Progress"/>
    <s v="13-10-2024"/>
    <d v="1899-12-30T20:03:02"/>
    <s v="-"/>
    <s v="-"/>
    <s v="-"/>
    <s v="-"/>
    <s v="13-10-2024"/>
    <s v="10"/>
    <s v="2024"/>
    <s v="-"/>
    <s v="-"/>
    <s v=""/>
  </r>
  <r>
    <s v="TKT257759"/>
    <x v="4"/>
    <s v="-"/>
    <s v="Account"/>
    <s v="Password Reset"/>
    <s v="CUST89144"/>
    <s v="In Progress"/>
    <s v="15-06-2022"/>
    <d v="1899-12-30T06:34:01"/>
    <s v="-"/>
    <s v="-"/>
    <s v="-"/>
    <s v="-"/>
    <s v="15-06-2022"/>
    <s v="06"/>
    <s v="2022"/>
    <s v="-"/>
    <s v="-"/>
    <s v=""/>
  </r>
  <r>
    <s v="TKT304353"/>
    <x v="32"/>
    <s v="-"/>
    <s v="Technical"/>
    <s v="Software Bug"/>
    <s v="CUST53183"/>
    <s v="Open"/>
    <d v="2024-01-03T00:00:00"/>
    <d v="1899-12-30T01:47:00"/>
    <s v="-"/>
    <s v="-"/>
    <s v="-"/>
    <s v="-"/>
    <s v="03-01-2024"/>
    <s v="01"/>
    <s v="2024"/>
    <s v="-"/>
    <s v="-"/>
    <s v=""/>
  </r>
  <r>
    <s v="TKT564330"/>
    <x v="0"/>
    <s v="13-09-2021 03:15:45"/>
    <s v="Service"/>
    <s v="Service Outage"/>
    <s v="CUST87460"/>
    <s v="Resolved"/>
    <s v="17-08-2021"/>
    <d v="1899-12-30T03:15:45"/>
    <s v="13-09-2021"/>
    <d v="1899-12-30T03:15:45"/>
    <s v="-"/>
    <s v="-"/>
    <s v="17-08-2021"/>
    <s v="08"/>
    <s v="2021"/>
    <s v="-"/>
    <s v="13-09-2021"/>
    <s v="09"/>
  </r>
  <r>
    <s v="TKT732504"/>
    <x v="30"/>
    <s v="30-07-2023 20:04:40"/>
    <s v="Billing"/>
    <s v="Overcharge"/>
    <s v="CUST12161"/>
    <s v="Resolved"/>
    <d v="2023-05-07T00:00:00"/>
    <d v="1899-12-30T20:04:00"/>
    <s v="30-07-2023"/>
    <d v="1899-12-30T20:04:40"/>
    <s v="-"/>
    <s v="-"/>
    <s v="07-05-2023"/>
    <s v="05"/>
    <s v="2023"/>
    <s v="-"/>
    <s v="30-07-2023"/>
    <s v="07"/>
  </r>
  <r>
    <s v="TKT517221"/>
    <x v="7"/>
    <s v="-"/>
    <s v="Technical"/>
    <s v="Software Bug"/>
    <s v="CUST77171"/>
    <s v="Open"/>
    <d v="2020-09-02T00:00:00"/>
    <d v="1899-12-30T20:01:00"/>
    <s v="-"/>
    <s v="-"/>
    <s v="-"/>
    <s v="-"/>
    <s v="02-09-2020"/>
    <s v="09"/>
    <s v="2020"/>
    <s v="-"/>
    <s v="-"/>
    <s v=""/>
  </r>
  <r>
    <s v="TKT757839"/>
    <x v="26"/>
    <s v="-"/>
    <s v="Technical"/>
    <s v="Software Bug"/>
    <s v="CUST63075"/>
    <s v="Open"/>
    <s v="19-05-2024"/>
    <d v="1899-12-30T15:27:19"/>
    <s v="-"/>
    <s v="-"/>
    <s v="-"/>
    <s v="-"/>
    <s v="19-05-2024"/>
    <s v="05"/>
    <s v="2024"/>
    <s v="-"/>
    <s v="-"/>
    <s v=""/>
  </r>
  <r>
    <s v="TKT260014"/>
    <x v="14"/>
    <s v="-"/>
    <s v="Service"/>
    <s v="Slow Service"/>
    <s v="CUST11992"/>
    <s v="Open"/>
    <s v="28-12-2024"/>
    <d v="1899-12-30T15:48:43"/>
    <s v="-"/>
    <s v="-"/>
    <s v="-"/>
    <s v="-"/>
    <s v="28-12-2024"/>
    <s v="12"/>
    <s v="2024"/>
    <s v="-"/>
    <s v="-"/>
    <s v=""/>
  </r>
  <r>
    <s v="TKT208717"/>
    <x v="1"/>
    <s v="-"/>
    <s v="Billing"/>
    <s v="Refund Request"/>
    <s v="CUST58725"/>
    <s v="In Progress"/>
    <s v="13-05-2021"/>
    <d v="1899-12-30T00:20:57"/>
    <s v="-"/>
    <s v="-"/>
    <s v="-"/>
    <s v="-"/>
    <s v="13-05-2021"/>
    <s v="05"/>
    <s v="2021"/>
    <s v="-"/>
    <s v="-"/>
    <s v=""/>
  </r>
  <r>
    <s v="TKT209078"/>
    <x v="22"/>
    <d v="2020-03-10T11:45:00"/>
    <s v="Account"/>
    <s v="Login Issue"/>
    <s v="CUST10443"/>
    <s v="Resolved"/>
    <d v="2020-01-10T00:00:00"/>
    <d v="1899-12-30T11:45:00"/>
    <d v="2020-03-10T00:00:00"/>
    <d v="1899-12-30T11:45:00"/>
    <s v="-"/>
    <s v="-"/>
    <s v="10-01-2020"/>
    <s v="01"/>
    <s v="2020"/>
    <s v="-"/>
    <s v="10-03-2020"/>
    <s v="03"/>
  </r>
  <r>
    <s v="TKT211234"/>
    <x v="1"/>
    <s v="-"/>
    <s v="Billing"/>
    <s v="Refund Request"/>
    <s v="CUST84032"/>
    <s v="In Progress"/>
    <s v="25-01-2022"/>
    <d v="1899-12-30T02:55:00"/>
    <s v="-"/>
    <s v="-"/>
    <s v="-"/>
    <s v="-"/>
    <s v="25-01-2022"/>
    <s v="01"/>
    <s v="2022"/>
    <s v="-"/>
    <s v="-"/>
    <s v=""/>
  </r>
  <r>
    <s v="TKT349963"/>
    <x v="34"/>
    <s v="13-01-2022 04:29:28"/>
    <s v="Technical"/>
    <s v="Hardware Issue"/>
    <s v="CUST54355"/>
    <s v="Resolved"/>
    <s v="28-12-2021"/>
    <d v="1899-12-30T04:29:28"/>
    <s v="13-01-2022"/>
    <d v="1899-12-30T04:29:28"/>
    <s v="-"/>
    <s v="-"/>
    <s v="28-12-2021"/>
    <s v="12"/>
    <s v="2021"/>
    <s v="-"/>
    <s v="13-01-2022"/>
    <s v="01"/>
  </r>
  <r>
    <s v="TKT813544"/>
    <x v="21"/>
    <s v="14-11-2022 13:45:29"/>
    <s v="Technical"/>
    <s v="Network Problem"/>
    <s v="CUST16244"/>
    <s v="Resolved"/>
    <d v="2022-01-11T00:00:00"/>
    <d v="1899-12-30T13:45:00"/>
    <s v="14-11-2022"/>
    <d v="1899-12-30T13:45:29"/>
    <s v="-"/>
    <s v="-"/>
    <s v="11-01-2022"/>
    <s v="01"/>
    <s v="2022"/>
    <s v="-"/>
    <s v="14-11-2022"/>
    <s v="11"/>
  </r>
  <r>
    <s v="TKT675588"/>
    <x v="13"/>
    <s v="-"/>
    <s v="Account"/>
    <s v="Account Suspension"/>
    <s v="CUST86590"/>
    <s v="In Progress"/>
    <d v="2021-08-08T00:00:00"/>
    <d v="1899-12-30T05:31:00"/>
    <s v="-"/>
    <s v="-"/>
    <s v="-"/>
    <s v="-"/>
    <s v="08-08-2021"/>
    <s v="08"/>
    <s v="2021"/>
    <s v="-"/>
    <s v="-"/>
    <s v=""/>
  </r>
  <r>
    <s v="TKT407440"/>
    <x v="19"/>
    <s v="-"/>
    <s v="Billing"/>
    <s v="Payment Failure"/>
    <s v="CUST92980"/>
    <s v="Open"/>
    <s v="26-12-2023"/>
    <d v="1899-12-30T11:43:41"/>
    <s v="-"/>
    <s v="-"/>
    <s v="-"/>
    <s v="-"/>
    <s v="26-12-2023"/>
    <s v="12"/>
    <s v="2023"/>
    <s v="-"/>
    <s v="-"/>
    <s v=""/>
  </r>
  <r>
    <s v="TKT748390"/>
    <x v="25"/>
    <s v="-"/>
    <s v="Service"/>
    <s v="Slow Service"/>
    <s v="CUST68184"/>
    <s v="Open"/>
    <s v="25-11-2022"/>
    <d v="1899-12-30T17:03:18"/>
    <s v="-"/>
    <s v="-"/>
    <s v="-"/>
    <s v="-"/>
    <s v="25-11-2022"/>
    <s v="11"/>
    <s v="2022"/>
    <s v="-"/>
    <s v="-"/>
    <s v=""/>
  </r>
  <r>
    <s v="TKT605544"/>
    <x v="10"/>
    <s v="-"/>
    <s v="Account"/>
    <s v="Password Reset"/>
    <s v="CUST60152"/>
    <s v="In Progress"/>
    <s v="23-07-2021"/>
    <d v="1899-12-30T15:16:00"/>
    <s v="-"/>
    <s v="-"/>
    <s v="-"/>
    <s v="-"/>
    <s v="23-07-2021"/>
    <s v="07"/>
    <s v="2021"/>
    <s v="-"/>
    <s v="-"/>
    <s v=""/>
  </r>
  <r>
    <s v="TKT272489"/>
    <x v="16"/>
    <s v="-"/>
    <s v="Account"/>
    <s v="Login Issue"/>
    <s v="CUST47428"/>
    <s v="In Progress"/>
    <s v="30-06-2021"/>
    <d v="1899-12-30T12:30:00"/>
    <s v="-"/>
    <s v="-"/>
    <s v="-"/>
    <s v="-"/>
    <s v="30-06-2021"/>
    <s v="06"/>
    <s v="2021"/>
    <s v="-"/>
    <s v="-"/>
    <s v=""/>
  </r>
  <r>
    <s v="TKT318959"/>
    <x v="8"/>
    <s v="-"/>
    <s v="Technical"/>
    <s v="Network Problem"/>
    <s v="CUST55375"/>
    <s v="In Progress"/>
    <s v="23-07-2024"/>
    <d v="1899-12-30T14:34:24"/>
    <s v="-"/>
    <s v="-"/>
    <s v="-"/>
    <s v="-"/>
    <s v="23-07-2024"/>
    <s v="07"/>
    <s v="2024"/>
    <s v="-"/>
    <s v="-"/>
    <s v=""/>
  </r>
  <r>
    <s v="TKT291666"/>
    <x v="22"/>
    <d v="2024-06-10T06:39:00"/>
    <s v="Account"/>
    <s v="Login Issue"/>
    <s v="CUST73533"/>
    <s v="Resolved"/>
    <s v="30-09-2024"/>
    <d v="1899-12-30T06:39:53"/>
    <d v="2024-06-10T00:00:00"/>
    <d v="1899-12-30T06:39:00"/>
    <s v="-"/>
    <s v="-"/>
    <s v="30-09-2024"/>
    <s v="09"/>
    <s v="2024"/>
    <s v="-"/>
    <s v="10-06-2024"/>
    <s v="06"/>
  </r>
  <r>
    <s v="TKT921921"/>
    <x v="23"/>
    <s v="-"/>
    <s v="Service"/>
    <s v="Service Upgrade"/>
    <s v="CUST13517"/>
    <s v="In Progress"/>
    <s v="18-08-2020"/>
    <d v="1899-12-30T21:09:20"/>
    <s v="-"/>
    <s v="-"/>
    <s v="-"/>
    <s v="-"/>
    <s v="18-08-2020"/>
    <s v="08"/>
    <s v="2020"/>
    <s v="-"/>
    <s v="-"/>
    <s v=""/>
  </r>
  <r>
    <s v="TKT617856"/>
    <x v="9"/>
    <s v="-"/>
    <s v="Technical"/>
    <s v="Hardware Issue"/>
    <s v="CUST86144"/>
    <s v="Open"/>
    <d v="2021-04-08T00:00:00"/>
    <d v="1899-12-30T21:39:00"/>
    <s v="-"/>
    <s v="-"/>
    <s v="-"/>
    <s v="-"/>
    <s v="08-04-2021"/>
    <s v="04"/>
    <s v="2021"/>
    <s v="-"/>
    <s v="-"/>
    <s v=""/>
  </r>
  <r>
    <s v="TKT419616"/>
    <x v="1"/>
    <s v="-"/>
    <s v="Billing"/>
    <s v="Refund Request"/>
    <s v="CUST84188"/>
    <s v="Open"/>
    <d v="2021-08-05T00:00:00"/>
    <d v="1899-12-30T23:58:00"/>
    <s v="-"/>
    <s v="-"/>
    <s v="-"/>
    <s v="-"/>
    <s v="05-08-2021"/>
    <s v="08"/>
    <s v="2021"/>
    <s v="-"/>
    <s v="-"/>
    <s v=""/>
  </r>
  <r>
    <s v="TKT711593"/>
    <x v="14"/>
    <d v="2021-09-10T06:16:00"/>
    <s v="Service"/>
    <s v="Slow Service"/>
    <s v="CUST12370"/>
    <s v="Resolved"/>
    <d v="2021-03-10T00:00:00"/>
    <d v="1899-12-30T06:16:00"/>
    <d v="2021-09-10T00:00:00"/>
    <d v="1899-12-30T06:16:00"/>
    <s v="-"/>
    <s v="-"/>
    <s v="10-03-2021"/>
    <s v="03"/>
    <s v="2021"/>
    <s v="-"/>
    <s v="10-09-2021"/>
    <s v="09"/>
  </r>
  <r>
    <s v="TKT817186"/>
    <x v="5"/>
    <s v="-"/>
    <s v="Technical"/>
    <s v="Hardware Issue"/>
    <s v="CUST99776"/>
    <s v="Open"/>
    <s v="18-09-2020"/>
    <d v="1899-12-30T04:11:37"/>
    <s v="-"/>
    <s v="-"/>
    <s v="-"/>
    <s v="-"/>
    <s v="18-09-2020"/>
    <s v="09"/>
    <s v="2020"/>
    <s v="-"/>
    <s v="-"/>
    <s v=""/>
  </r>
  <r>
    <s v="TKT482876"/>
    <x v="33"/>
    <s v="21-04-2023 10:10:25"/>
    <s v="Technical"/>
    <s v="Network Problem"/>
    <s v="CUST99672"/>
    <s v="Resolved"/>
    <d v="2023-06-04T00:00:00"/>
    <d v="1899-12-30T10:10:00"/>
    <s v="21-04-2023"/>
    <d v="1899-12-30T10:10:25"/>
    <s v="-"/>
    <s v="-"/>
    <s v="04-06-2023"/>
    <s v="06"/>
    <s v="2023"/>
    <s v="-"/>
    <s v="21-04-2023"/>
    <s v="04"/>
  </r>
  <r>
    <s v="TKT638239"/>
    <x v="24"/>
    <d v="2023-03-01T15:00:00"/>
    <s v="Service"/>
    <s v="Service Outage"/>
    <s v="CUST56576"/>
    <s v="Resolved"/>
    <s v="20-12-2022"/>
    <d v="1899-12-30T15:00:20"/>
    <d v="2023-03-01T00:00:00"/>
    <d v="1899-12-30T15:00:00"/>
    <s v="-"/>
    <s v="-"/>
    <s v="20-12-2022"/>
    <s v="12"/>
    <s v="2022"/>
    <s v="-"/>
    <s v="01-03-2023"/>
    <s v="03"/>
  </r>
  <r>
    <s v="TKT434333"/>
    <x v="9"/>
    <s v="-"/>
    <s v="Technical"/>
    <s v="Hardware Issue"/>
    <s v="CUST41098"/>
    <s v="In Progress"/>
    <s v="28-08-2023"/>
    <d v="1899-12-30T12:09:10"/>
    <s v="-"/>
    <s v="-"/>
    <s v="-"/>
    <s v="-"/>
    <s v="28-08-2023"/>
    <s v="08"/>
    <s v="2023"/>
    <s v="-"/>
    <s v="-"/>
    <s v=""/>
  </r>
  <r>
    <s v="TKT676235"/>
    <x v="31"/>
    <s v="-"/>
    <s v="Billing"/>
    <s v="Refund Request"/>
    <s v="CUST48628"/>
    <s v="Open"/>
    <s v="16-10-2023"/>
    <d v="1899-12-30T18:24:26"/>
    <s v="-"/>
    <s v="-"/>
    <s v="-"/>
    <s v="-"/>
    <s v="16-10-2023"/>
    <s v="10"/>
    <s v="2023"/>
    <s v="-"/>
    <s v="-"/>
    <s v=""/>
  </r>
  <r>
    <s v="TKT207835"/>
    <x v="29"/>
    <s v="-"/>
    <s v="Service"/>
    <s v="Service Upgrade"/>
    <s v="CUST92397"/>
    <s v="Open"/>
    <s v="14-12-2021"/>
    <d v="1899-12-30T03:06:43"/>
    <s v="-"/>
    <s v="-"/>
    <s v="-"/>
    <s v="-"/>
    <s v="14-12-2021"/>
    <s v="12"/>
    <s v="2021"/>
    <s v="-"/>
    <s v="-"/>
    <s v=""/>
  </r>
  <r>
    <s v="TKT466827"/>
    <x v="5"/>
    <s v="-"/>
    <s v="Technical"/>
    <s v="Hardware Issue"/>
    <s v="CUST45191"/>
    <s v="Open"/>
    <d v="2020-07-05T00:00:00"/>
    <d v="1899-12-30T09:53:00"/>
    <s v="-"/>
    <s v="-"/>
    <s v="-"/>
    <s v="-"/>
    <s v="05-07-2020"/>
    <s v="07"/>
    <s v="2020"/>
    <s v="-"/>
    <s v="-"/>
    <s v=""/>
  </r>
  <r>
    <s v="TKT713650"/>
    <x v="20"/>
    <s v="21-05-2021 06:06:36"/>
    <s v="Billing"/>
    <s v="Payment Failure"/>
    <s v="CUST83412"/>
    <s v="Resolved"/>
    <d v="2021-08-05T00:00:00"/>
    <d v="1899-12-30T06:06:00"/>
    <s v="21-05-2021"/>
    <d v="1899-12-30T06:06:36"/>
    <s v="-"/>
    <s v="-"/>
    <s v="05-08-2021"/>
    <s v="08"/>
    <s v="2021"/>
    <s v="-"/>
    <s v="21-05-2021"/>
    <s v="05"/>
  </r>
  <r>
    <s v="TKT150017"/>
    <x v="0"/>
    <s v="-"/>
    <s v="Service"/>
    <s v="Service Outage"/>
    <s v="CUST69658"/>
    <s v="In Progress"/>
    <d v="2024-03-11T00:00:00"/>
    <d v="1899-12-30T15:22:00"/>
    <s v="-"/>
    <s v="-"/>
    <s v="-"/>
    <s v="-"/>
    <s v="11-03-2024"/>
    <s v="03"/>
    <s v="2024"/>
    <s v="-"/>
    <s v="-"/>
    <s v=""/>
  </r>
  <r>
    <s v="TKT940622"/>
    <x v="12"/>
    <s v="-"/>
    <s v="Billing"/>
    <s v="Refund Request"/>
    <s v="CUST13836"/>
    <s v="Open"/>
    <s v="16-06-2020"/>
    <d v="1899-12-30T10:14:01"/>
    <s v="-"/>
    <s v="-"/>
    <s v="-"/>
    <s v="-"/>
    <s v="16-06-2020"/>
    <s v="06"/>
    <s v="2020"/>
    <s v="-"/>
    <s v="-"/>
    <s v=""/>
  </r>
  <r>
    <s v="TKT283725"/>
    <x v="9"/>
    <s v="-"/>
    <s v="Technical"/>
    <s v="Hardware Issue"/>
    <s v="CUST85752"/>
    <s v="Open"/>
    <d v="2024-06-02T00:00:00"/>
    <d v="1899-12-30T06:27:00"/>
    <s v="-"/>
    <s v="-"/>
    <s v="-"/>
    <s v="-"/>
    <s v="02-06-2024"/>
    <s v="06"/>
    <s v="2024"/>
    <s v="-"/>
    <s v="-"/>
    <s v=""/>
  </r>
  <r>
    <s v="TKT918245"/>
    <x v="23"/>
    <s v="-"/>
    <s v="Service"/>
    <s v="Service Upgrade"/>
    <s v="CUST10745"/>
    <s v="In Progress"/>
    <s v="24-03-2022"/>
    <d v="1899-12-30T07:00:33"/>
    <s v="-"/>
    <s v="-"/>
    <s v="-"/>
    <s v="-"/>
    <s v="24-03-2022"/>
    <s v="03"/>
    <s v="2022"/>
    <s v="-"/>
    <s v="-"/>
    <s v=""/>
  </r>
  <r>
    <s v="TKT389859"/>
    <x v="10"/>
    <s v="-"/>
    <s v="Account"/>
    <s v="Password Reset"/>
    <s v="CUST53010"/>
    <s v="In Progress"/>
    <s v="31-07-2022"/>
    <d v="1899-12-30T02:37:40"/>
    <s v="-"/>
    <s v="-"/>
    <s v="-"/>
    <s v="-"/>
    <s v="31-07-2022"/>
    <s v="07"/>
    <s v="2022"/>
    <s v="-"/>
    <s v="-"/>
    <s v=""/>
  </r>
  <r>
    <s v="TKT959243"/>
    <x v="10"/>
    <s v="30-09-2020 10:25:52"/>
    <s v="Account"/>
    <s v="Password Reset"/>
    <s v="CUST20624"/>
    <s v="Resolved"/>
    <d v="2020-03-09T00:00:00"/>
    <d v="1899-12-30T10:25:00"/>
    <s v="30-09-2020"/>
    <d v="1899-12-30T10:25:52"/>
    <s v="-"/>
    <s v="-"/>
    <s v="09-03-2020"/>
    <s v="03"/>
    <s v="2020"/>
    <s v="-"/>
    <s v="30-09-2020"/>
    <s v="09"/>
  </r>
  <r>
    <s v="TKT416075"/>
    <x v="24"/>
    <s v="22-07-2022 14:42:19"/>
    <s v="Service"/>
    <s v="Service Outage"/>
    <s v="CUST63228"/>
    <s v="Resolved"/>
    <s v="26-06-2022"/>
    <d v="1899-12-30T14:42:19"/>
    <s v="22-07-2022"/>
    <d v="1899-12-30T14:42:19"/>
    <s v="-"/>
    <s v="-"/>
    <s v="26-06-2022"/>
    <s v="06"/>
    <s v="2022"/>
    <s v="-"/>
    <s v="22-07-2022"/>
    <s v="07"/>
  </r>
  <r>
    <s v="TKT781309"/>
    <x v="11"/>
    <s v="-"/>
    <s v="Billing"/>
    <s v="Overcharge"/>
    <s v="CUST36014"/>
    <s v="Open"/>
    <d v="2023-06-03T00:00:00"/>
    <d v="1899-12-30T01:05:00"/>
    <s v="-"/>
    <s v="-"/>
    <s v="-"/>
    <s v="-"/>
    <s v="03-06-2023"/>
    <s v="06"/>
    <s v="2023"/>
    <s v="-"/>
    <s v="-"/>
    <s v=""/>
  </r>
  <r>
    <s v="TKT263510"/>
    <x v="9"/>
    <s v="-"/>
    <s v="Technical"/>
    <s v="Hardware Issue"/>
    <s v="CUST57323"/>
    <s v="In Progress"/>
    <s v="22-02-2024"/>
    <d v="1899-12-30T09:35:53"/>
    <s v="-"/>
    <s v="-"/>
    <s v="-"/>
    <s v="-"/>
    <s v="22-02-2024"/>
    <s v="02"/>
    <s v="2024"/>
    <s v="-"/>
    <s v="-"/>
    <s v=""/>
  </r>
  <r>
    <s v="TKT905380"/>
    <x v="21"/>
    <s v="-"/>
    <s v="Technical"/>
    <s v="Network Problem"/>
    <s v="CUST46885"/>
    <s v="In Progress"/>
    <d v="2020-10-03T00:00:00"/>
    <d v="1899-12-30T06:23:00"/>
    <s v="-"/>
    <s v="-"/>
    <s v="-"/>
    <s v="-"/>
    <s v="03-10-2020"/>
    <s v="10"/>
    <s v="2020"/>
    <s v="-"/>
    <s v="-"/>
    <s v=""/>
  </r>
  <r>
    <s v="TKT292525"/>
    <x v="25"/>
    <s v="-"/>
    <s v="Service"/>
    <s v="Slow Service"/>
    <s v="CUST98473"/>
    <s v="Open"/>
    <d v="2024-09-04T00:00:00"/>
    <d v="1899-12-30T04:08:00"/>
    <s v="-"/>
    <s v="-"/>
    <s v="-"/>
    <s v="-"/>
    <s v="04-09-2024"/>
    <s v="09"/>
    <s v="2024"/>
    <s v="-"/>
    <s v="-"/>
    <s v=""/>
  </r>
  <r>
    <s v="TKT680781"/>
    <x v="7"/>
    <s v="-"/>
    <s v="Technical"/>
    <s v="Software Bug"/>
    <s v="CUST21482"/>
    <s v="Open"/>
    <s v="24-07-2024"/>
    <d v="1899-12-30T06:47:10"/>
    <s v="-"/>
    <s v="-"/>
    <s v="-"/>
    <s v="-"/>
    <s v="24-07-2024"/>
    <s v="07"/>
    <s v="2024"/>
    <s v="-"/>
    <s v="-"/>
    <s v=""/>
  </r>
  <r>
    <s v="TKT524729"/>
    <x v="33"/>
    <s v="-"/>
    <s v="Technical"/>
    <s v="Network Problem"/>
    <s v="CUST29645"/>
    <s v="Open"/>
    <d v="2020-04-12T00:00:00"/>
    <d v="1899-12-30T07:31:00"/>
    <s v="-"/>
    <s v="-"/>
    <s v="-"/>
    <s v="-"/>
    <s v="12-04-2020"/>
    <s v="04"/>
    <s v="2020"/>
    <s v="-"/>
    <s v="-"/>
    <s v=""/>
  </r>
  <r>
    <s v="TKT338414"/>
    <x v="0"/>
    <s v="-"/>
    <s v="Service"/>
    <s v="Service Outage"/>
    <s v="CUST70518"/>
    <s v="In Progress"/>
    <s v="24-02-2024"/>
    <d v="1899-12-30T09:25:25"/>
    <s v="-"/>
    <s v="-"/>
    <s v="-"/>
    <s v="-"/>
    <s v="24-02-2024"/>
    <s v="02"/>
    <s v="2024"/>
    <s v="-"/>
    <s v="-"/>
    <s v=""/>
  </r>
  <r>
    <s v="TKT900921"/>
    <x v="19"/>
    <s v="-"/>
    <s v="Billing"/>
    <s v="Payment Failure"/>
    <s v="CUST56069"/>
    <s v="Open"/>
    <d v="2023-06-09T00:00:00"/>
    <d v="1899-12-30T04:34:00"/>
    <s v="-"/>
    <s v="-"/>
    <s v="-"/>
    <s v="-"/>
    <s v="09-06-2023"/>
    <s v="06"/>
    <s v="2023"/>
    <s v="-"/>
    <s v="-"/>
    <s v=""/>
  </r>
  <r>
    <s v="TKT790050"/>
    <x v="23"/>
    <s v="-"/>
    <s v="Service"/>
    <s v="Service Upgrade"/>
    <s v="CUST89154"/>
    <s v="In Progress"/>
    <s v="14-02-2020"/>
    <d v="1899-12-30T10:28:38"/>
    <s v="-"/>
    <s v="-"/>
    <s v="-"/>
    <s v="-"/>
    <s v="14-02-2020"/>
    <s v="02"/>
    <s v="2020"/>
    <s v="-"/>
    <s v="-"/>
    <s v=""/>
  </r>
  <r>
    <s v="TKT934401"/>
    <x v="1"/>
    <s v="-"/>
    <s v="Billing"/>
    <s v="Refund Request"/>
    <s v="CUST79208"/>
    <s v="In Progress"/>
    <d v="2020-08-12T00:00:00"/>
    <d v="1899-12-30T13:29:00"/>
    <s v="-"/>
    <s v="-"/>
    <s v="-"/>
    <s v="-"/>
    <s v="12-08-2020"/>
    <s v="08"/>
    <s v="2020"/>
    <s v="-"/>
    <s v="-"/>
    <s v=""/>
  </r>
  <r>
    <s v="TKT407300"/>
    <x v="14"/>
    <d v="2022-02-11T20:29:00"/>
    <s v="Service"/>
    <s v="Slow Service"/>
    <s v="CUST11892"/>
    <s v="Resolved"/>
    <s v="22-10-2022"/>
    <d v="1899-12-30T20:29:05"/>
    <d v="2022-02-11T00:00:00"/>
    <d v="1899-12-30T20:29:00"/>
    <s v="-"/>
    <s v="-"/>
    <s v="22-10-2022"/>
    <s v="10"/>
    <s v="2022"/>
    <s v="-"/>
    <s v="11-02-2022"/>
    <s v="02"/>
  </r>
  <r>
    <s v="TKT279360"/>
    <x v="34"/>
    <s v="-"/>
    <s v="Technical"/>
    <s v="Hardware Issue"/>
    <s v="CUST95121"/>
    <s v="In Progress"/>
    <s v="20-09-2021"/>
    <d v="1899-12-30T12:46:49"/>
    <s v="-"/>
    <s v="-"/>
    <s v="-"/>
    <s v="-"/>
    <s v="20-09-2021"/>
    <s v="09"/>
    <s v="2021"/>
    <s v="-"/>
    <s v="-"/>
    <s v=""/>
  </r>
  <r>
    <s v="TKT273371"/>
    <x v="2"/>
    <s v="-"/>
    <s v="Billing"/>
    <s v="Overcharge"/>
    <s v="CUST21346"/>
    <s v="In Progress"/>
    <d v="2023-03-04T00:00:00"/>
    <d v="1899-12-30T02:44:00"/>
    <s v="-"/>
    <s v="-"/>
    <s v="-"/>
    <s v="-"/>
    <s v="04-03-2023"/>
    <s v="03"/>
    <s v="2023"/>
    <s v="-"/>
    <s v="-"/>
    <s v=""/>
  </r>
  <r>
    <s v="TKT528345"/>
    <x v="5"/>
    <s v="-"/>
    <s v="Technical"/>
    <s v="Hardware Issue"/>
    <s v="CUST47551"/>
    <s v="In Progress"/>
    <s v="30-09-2020"/>
    <d v="1899-12-30T12:53:30"/>
    <s v="-"/>
    <s v="-"/>
    <s v="-"/>
    <s v="-"/>
    <s v="30-09-2020"/>
    <s v="09"/>
    <s v="2020"/>
    <s v="-"/>
    <s v="-"/>
    <s v=""/>
  </r>
  <r>
    <s v="TKT435960"/>
    <x v="28"/>
    <d v="2021-07-04T21:04:00"/>
    <s v="Billing"/>
    <s v="Payment Failure"/>
    <s v="CUST99800"/>
    <s v="Resolved"/>
    <d v="2021-02-04T00:00:00"/>
    <d v="1899-12-30T21:04:00"/>
    <d v="2021-07-04T00:00:00"/>
    <d v="1899-12-30T21:04:00"/>
    <s v="-"/>
    <s v="-"/>
    <s v="04-02-2021"/>
    <s v="02"/>
    <s v="2021"/>
    <s v="-"/>
    <s v="04-07-2021"/>
    <s v="07"/>
  </r>
  <r>
    <s v="TKT926601"/>
    <x v="14"/>
    <s v="26-05-2020 17:13:56"/>
    <s v="Service"/>
    <s v="Slow Service"/>
    <s v="CUST82160"/>
    <s v="Resolved"/>
    <s v="18-05-2020"/>
    <d v="1899-12-30T17:13:56"/>
    <s v="26-05-2020"/>
    <d v="1899-12-30T17:13:56"/>
    <s v="-"/>
    <s v="-"/>
    <s v="18-05-2020"/>
    <s v="05"/>
    <s v="2020"/>
    <s v="-"/>
    <s v="26-05-2020"/>
    <s v="05"/>
  </r>
  <r>
    <s v="TKT816353"/>
    <x v="16"/>
    <s v="-"/>
    <s v="Account"/>
    <s v="Login Issue"/>
    <s v="CUST91630"/>
    <s v="Open"/>
    <s v="26-04-2024"/>
    <d v="1899-12-30T10:12:21"/>
    <s v="-"/>
    <s v="-"/>
    <s v="-"/>
    <s v="-"/>
    <s v="26-04-2024"/>
    <s v="04"/>
    <s v="2024"/>
    <s v="-"/>
    <s v="-"/>
    <s v=""/>
  </r>
  <r>
    <s v="TKT774297"/>
    <x v="19"/>
    <s v="-"/>
    <s v="Billing"/>
    <s v="Payment Failure"/>
    <s v="CUST59838"/>
    <s v="In Progress"/>
    <d v="2022-02-03T00:00:00"/>
    <d v="1899-12-30T09:51:00"/>
    <s v="-"/>
    <s v="-"/>
    <s v="-"/>
    <s v="-"/>
    <s v="03-02-2022"/>
    <s v="02"/>
    <s v="2022"/>
    <s v="-"/>
    <s v="-"/>
    <s v=""/>
  </r>
  <r>
    <s v="TKT897558"/>
    <x v="0"/>
    <s v="-"/>
    <s v="Service"/>
    <s v="Service Outage"/>
    <s v="CUST30550"/>
    <s v="Open"/>
    <s v="19-02-2020"/>
    <d v="1899-12-30T00:53:46"/>
    <s v="-"/>
    <s v="-"/>
    <s v="-"/>
    <s v="-"/>
    <s v="19-02-2020"/>
    <s v="02"/>
    <s v="2020"/>
    <s v="-"/>
    <s v="-"/>
    <s v=""/>
  </r>
  <r>
    <s v="TKT731767"/>
    <x v="23"/>
    <s v="-"/>
    <s v="Service"/>
    <s v="Service Upgrade"/>
    <s v="CUST98923"/>
    <s v="Open"/>
    <s v="21-06-2023"/>
    <d v="1899-12-30T03:21:14"/>
    <s v="-"/>
    <s v="-"/>
    <s v="-"/>
    <s v="-"/>
    <s v="21-06-2023"/>
    <s v="06"/>
    <s v="2023"/>
    <s v="-"/>
    <s v="-"/>
    <s v=""/>
  </r>
  <r>
    <s v="TKT430545"/>
    <x v="29"/>
    <s v="-"/>
    <s v="Service"/>
    <s v="Service Upgrade"/>
    <s v="CUST94596"/>
    <s v="In Progress"/>
    <d v="2024-11-11T00:00:00"/>
    <d v="1899-12-30T19:28:00"/>
    <s v="-"/>
    <s v="-"/>
    <s v="-"/>
    <s v="-"/>
    <s v="11-11-2024"/>
    <s v="11"/>
    <s v="2024"/>
    <s v="-"/>
    <s v="-"/>
    <s v=""/>
  </r>
  <r>
    <s v="TKT697475"/>
    <x v="12"/>
    <s v="18-05-2024 13:40:04"/>
    <s v="Billing"/>
    <s v="Refund Request"/>
    <s v="CUST74728"/>
    <s v="Resolved"/>
    <s v="18-04-2024"/>
    <d v="1899-12-30T13:40:04"/>
    <s v="18-05-2024"/>
    <d v="1899-12-30T13:40:04"/>
    <s v="-"/>
    <s v="-"/>
    <s v="18-04-2024"/>
    <s v="04"/>
    <s v="2024"/>
    <s v="-"/>
    <s v="18-05-2024"/>
    <s v="05"/>
  </r>
  <r>
    <s v="TKT513563"/>
    <x v="33"/>
    <s v="-"/>
    <s v="Technical"/>
    <s v="Network Problem"/>
    <s v="CUST19689"/>
    <s v="In Progress"/>
    <s v="29-05-2020"/>
    <d v="1899-12-30T05:35:44"/>
    <s v="-"/>
    <s v="-"/>
    <s v="-"/>
    <s v="-"/>
    <s v="29-05-2020"/>
    <s v="05"/>
    <s v="2020"/>
    <s v="-"/>
    <s v="-"/>
    <s v=""/>
  </r>
  <r>
    <s v="TKT112693"/>
    <x v="29"/>
    <s v="-"/>
    <s v="Service"/>
    <s v="Service Upgrade"/>
    <s v="CUST21003"/>
    <s v="In Progress"/>
    <d v="2020-06-12T00:00:00"/>
    <d v="1899-12-30T07:51:00"/>
    <s v="-"/>
    <s v="-"/>
    <s v="-"/>
    <s v="-"/>
    <s v="12-06-2020"/>
    <s v="06"/>
    <s v="2020"/>
    <s v="-"/>
    <s v="-"/>
    <s v=""/>
  </r>
  <r>
    <s v="TKT894648"/>
    <x v="25"/>
    <s v="28-07-2021 09:25:40"/>
    <s v="Service"/>
    <s v="Slow Service"/>
    <s v="CUST19057"/>
    <s v="Resolved"/>
    <d v="2021-10-07T00:00:00"/>
    <d v="1899-12-30T09:25:00"/>
    <s v="28-07-2021"/>
    <d v="1899-12-30T09:25:40"/>
    <s v="-"/>
    <s v="-"/>
    <s v="07-10-2021"/>
    <s v="10"/>
    <s v="2021"/>
    <s v="-"/>
    <s v="28-07-2021"/>
    <s v="07"/>
  </r>
  <r>
    <s v="TKT774928"/>
    <x v="7"/>
    <s v="24-10-2021 06:58:38"/>
    <s v="Technical"/>
    <s v="Software Bug"/>
    <s v="CUST57177"/>
    <s v="Resolved"/>
    <s v="22-10-2021"/>
    <d v="1899-12-30T06:58:38"/>
    <s v="24-10-2021"/>
    <d v="1899-12-30T06:58:38"/>
    <s v="-"/>
    <s v="-"/>
    <s v="22-10-2021"/>
    <s v="10"/>
    <s v="2021"/>
    <s v="-"/>
    <s v="24-10-2021"/>
    <s v="10"/>
  </r>
  <r>
    <s v="TKT637168"/>
    <x v="3"/>
    <s v="-"/>
    <s v="Account"/>
    <s v="Account Suspension"/>
    <s v="CUST70905"/>
    <s v="In Progress"/>
    <s v="29-12-2021"/>
    <d v="1899-12-30T05:03:26"/>
    <s v="-"/>
    <s v="-"/>
    <s v="-"/>
    <s v="-"/>
    <s v="29-12-2021"/>
    <s v="12"/>
    <s v="2021"/>
    <s v="-"/>
    <s v="-"/>
    <s v=""/>
  </r>
  <r>
    <s v="TKT276430"/>
    <x v="27"/>
    <s v="-"/>
    <s v="Account"/>
    <s v="Login Issue"/>
    <s v="CUST56524"/>
    <s v="Open"/>
    <d v="2020-07-08T00:00:00"/>
    <d v="1899-12-30T18:34:00"/>
    <s v="-"/>
    <s v="-"/>
    <s v="-"/>
    <s v="-"/>
    <s v="08-07-2020"/>
    <s v="07"/>
    <s v="2020"/>
    <s v="-"/>
    <s v="-"/>
    <s v=""/>
  </r>
  <r>
    <s v="TKT139723"/>
    <x v="30"/>
    <d v="2020-02-03T08:18:00"/>
    <s v="Billing"/>
    <s v="Overcharge"/>
    <s v="CUST52644"/>
    <s v="Resolved"/>
    <d v="2020-07-02T00:00:00"/>
    <d v="1899-12-30T08:18:00"/>
    <d v="2020-02-03T00:00:00"/>
    <d v="1899-12-30T08:18:00"/>
    <s v="-"/>
    <s v="-"/>
    <s v="02-07-2020"/>
    <s v="07"/>
    <s v="2020"/>
    <s v="-"/>
    <s v="03-02-2020"/>
    <s v="02"/>
  </r>
  <r>
    <s v="TKT303939"/>
    <x v="17"/>
    <s v="-"/>
    <s v="Service"/>
    <s v="Slow Service"/>
    <s v="CUST72463"/>
    <s v="In Progress"/>
    <s v="19-06-2023"/>
    <d v="1899-12-30T01:05:22"/>
    <s v="-"/>
    <s v="-"/>
    <s v="-"/>
    <s v="-"/>
    <s v="19-06-2023"/>
    <s v="06"/>
    <s v="2023"/>
    <s v="-"/>
    <s v="-"/>
    <s v=""/>
  </r>
  <r>
    <s v="TKT579224"/>
    <x v="4"/>
    <s v="-"/>
    <s v="Account"/>
    <s v="Password Reset"/>
    <s v="CUST63622"/>
    <s v="Open"/>
    <s v="16-08-2020"/>
    <d v="1899-12-30T02:23:28"/>
    <s v="-"/>
    <s v="-"/>
    <s v="-"/>
    <s v="-"/>
    <s v="16-08-2020"/>
    <s v="08"/>
    <s v="2020"/>
    <s v="-"/>
    <s v="-"/>
    <s v=""/>
  </r>
  <r>
    <s v="TKT922332"/>
    <x v="2"/>
    <s v="-"/>
    <s v="Billing"/>
    <s v="Overcharge"/>
    <s v="CUST97817"/>
    <s v="In Progress"/>
    <s v="17-07-2021"/>
    <d v="1899-12-30T11:16:02"/>
    <s v="-"/>
    <s v="-"/>
    <s v="-"/>
    <s v="-"/>
    <s v="17-07-2021"/>
    <s v="07"/>
    <s v="2021"/>
    <s v="-"/>
    <s v="-"/>
    <s v=""/>
  </r>
  <r>
    <s v="TKT868817"/>
    <x v="17"/>
    <s v="19-11-2020 03:55:17"/>
    <s v="Service"/>
    <s v="Slow Service"/>
    <s v="CUST43016"/>
    <s v="Resolved"/>
    <d v="2020-08-11T00:00:00"/>
    <d v="1899-12-30T03:55:00"/>
    <s v="19-11-2020"/>
    <d v="1899-12-30T03:55:17"/>
    <s v="-"/>
    <s v="-"/>
    <s v="11-08-2020"/>
    <s v="08"/>
    <s v="2020"/>
    <s v="-"/>
    <s v="19-11-2020"/>
    <s v="11"/>
  </r>
  <r>
    <s v="TKT531468"/>
    <x v="20"/>
    <s v="22-04-2021 13:43:13"/>
    <s v="Billing"/>
    <s v="Payment Failure"/>
    <s v="CUST20706"/>
    <s v="Resolved"/>
    <d v="2021-06-04T00:00:00"/>
    <d v="1899-12-30T13:43:00"/>
    <s v="22-04-2021"/>
    <d v="1899-12-30T13:43:13"/>
    <s v="-"/>
    <s v="-"/>
    <s v="04-06-2021"/>
    <s v="06"/>
    <s v="2021"/>
    <s v="-"/>
    <s v="22-04-2021"/>
    <s v="04"/>
  </r>
  <r>
    <s v="TKT376506"/>
    <x v="16"/>
    <s v="-"/>
    <s v="Account"/>
    <s v="Login Issue"/>
    <s v="CUST73508"/>
    <s v="In Progress"/>
    <d v="2021-01-04T00:00:00"/>
    <d v="1899-12-30T10:19:00"/>
    <s v="-"/>
    <s v="-"/>
    <s v="-"/>
    <s v="-"/>
    <s v="04-01-2021"/>
    <s v="01"/>
    <s v="2021"/>
    <s v="-"/>
    <s v="-"/>
    <s v=""/>
  </r>
  <r>
    <s v="TKT180584"/>
    <x v="14"/>
    <s v="-"/>
    <s v="Service"/>
    <s v="Slow Service"/>
    <s v="CUST87889"/>
    <s v="Open"/>
    <d v="2020-08-05T00:00:00"/>
    <d v="1899-12-30T21:18:00"/>
    <s v="-"/>
    <s v="-"/>
    <s v="-"/>
    <s v="-"/>
    <s v="05-08-2020"/>
    <s v="08"/>
    <s v="2020"/>
    <s v="-"/>
    <s v="-"/>
    <s v=""/>
  </r>
  <r>
    <s v="TKT374944"/>
    <x v="27"/>
    <s v="-"/>
    <s v="Account"/>
    <s v="Login Issue"/>
    <s v="CUST41129"/>
    <s v="Open"/>
    <s v="19-07-2023"/>
    <d v="1899-12-30T12:00:32"/>
    <s v="-"/>
    <s v="-"/>
    <s v="-"/>
    <s v="-"/>
    <s v="19-07-2023"/>
    <s v="07"/>
    <s v="2023"/>
    <s v="-"/>
    <s v="-"/>
    <s v=""/>
  </r>
  <r>
    <s v="TKT260071"/>
    <x v="2"/>
    <s v="26-09-2020 16:57:04"/>
    <s v="Billing"/>
    <s v="Overcharge"/>
    <s v="CUST11724"/>
    <s v="Resolved"/>
    <s v="15-09-2020"/>
    <d v="1899-12-30T16:57:04"/>
    <s v="26-09-2020"/>
    <d v="1899-12-30T16:57:04"/>
    <s v="-"/>
    <s v="-"/>
    <s v="15-09-2020"/>
    <s v="09"/>
    <s v="2020"/>
    <s v="-"/>
    <s v="26-09-2020"/>
    <s v="09"/>
  </r>
  <r>
    <s v="TKT333186"/>
    <x v="3"/>
    <s v="-"/>
    <s v="Account"/>
    <s v="Account Suspension"/>
    <s v="CUST92824"/>
    <s v="Open"/>
    <s v="24-12-2022"/>
    <d v="1899-12-30T16:00:36"/>
    <s v="-"/>
    <s v="-"/>
    <s v="-"/>
    <s v="-"/>
    <s v="24-12-2022"/>
    <s v="12"/>
    <s v="2022"/>
    <s v="-"/>
    <s v="-"/>
    <s v=""/>
  </r>
  <r>
    <s v="TKT336957"/>
    <x v="14"/>
    <s v="14-01-2021 02:24:02"/>
    <s v="Service"/>
    <s v="Slow Service"/>
    <s v="CUST86918"/>
    <s v="Resolved"/>
    <d v="2021-12-01T00:00:00"/>
    <d v="1899-12-30T02:24:00"/>
    <s v="14-01-2021"/>
    <d v="1899-12-30T02:24:02"/>
    <s v="-"/>
    <s v="-"/>
    <s v="01-12-2021"/>
    <s v="12"/>
    <s v="2021"/>
    <s v="-"/>
    <s v="14-01-2021"/>
    <s v="01"/>
  </r>
  <r>
    <s v="TKT969366"/>
    <x v="29"/>
    <s v="-"/>
    <s v="Service"/>
    <s v="Service Upgrade"/>
    <s v="CUST78060"/>
    <s v="Open"/>
    <d v="2022-07-01T00:00:00"/>
    <d v="1899-12-30T14:14:00"/>
    <s v="-"/>
    <s v="-"/>
    <s v="-"/>
    <s v="-"/>
    <s v="01-07-2022"/>
    <s v="07"/>
    <s v="2022"/>
    <s v="-"/>
    <s v="-"/>
    <s v=""/>
  </r>
  <r>
    <s v="TKT860922"/>
    <x v="26"/>
    <s v="-"/>
    <s v="Technical"/>
    <s v="Software Bug"/>
    <s v="CUST12651"/>
    <s v="Open"/>
    <d v="2021-12-11T00:00:00"/>
    <d v="1899-12-30T07:01:00"/>
    <s v="-"/>
    <s v="-"/>
    <s v="-"/>
    <s v="-"/>
    <s v="11-12-2021"/>
    <s v="12"/>
    <s v="2021"/>
    <s v="-"/>
    <s v="-"/>
    <s v=""/>
  </r>
  <r>
    <s v="TKT158563"/>
    <x v="31"/>
    <s v="-"/>
    <s v="Billing"/>
    <s v="Refund Request"/>
    <s v="CUST70111"/>
    <s v="Open"/>
    <s v="14-01-2023"/>
    <d v="1899-12-30T14:49:06"/>
    <s v="-"/>
    <s v="-"/>
    <s v="-"/>
    <s v="-"/>
    <s v="14-01-2023"/>
    <s v="01"/>
    <s v="2023"/>
    <s v="-"/>
    <s v="-"/>
    <s v=""/>
  </r>
  <r>
    <s v="TKT577338"/>
    <x v="29"/>
    <s v="-"/>
    <s v="Service"/>
    <s v="Service Upgrade"/>
    <s v="CUST86198"/>
    <s v="Open"/>
    <s v="27-01-2021"/>
    <d v="1899-12-30T19:01:19"/>
    <s v="-"/>
    <s v="-"/>
    <s v="-"/>
    <s v="-"/>
    <s v="27-01-2021"/>
    <s v="01"/>
    <s v="2021"/>
    <s v="-"/>
    <s v="-"/>
    <s v=""/>
  </r>
  <r>
    <s v="TKT574367"/>
    <x v="18"/>
    <s v="-"/>
    <s v="Account"/>
    <s v="Password Reset"/>
    <s v="CUST47353"/>
    <s v="Open"/>
    <s v="30-09-2020"/>
    <d v="1899-12-30T06:07:39"/>
    <s v="-"/>
    <s v="-"/>
    <s v="-"/>
    <s v="-"/>
    <s v="30-09-2020"/>
    <s v="09"/>
    <s v="2020"/>
    <s v="-"/>
    <s v="-"/>
    <s v=""/>
  </r>
  <r>
    <s v="TKT710435"/>
    <x v="10"/>
    <s v="-"/>
    <s v="Account"/>
    <s v="Password Reset"/>
    <s v="CUST23684"/>
    <s v="Open"/>
    <s v="29-06-2024"/>
    <d v="1899-12-30T00:39:54"/>
    <s v="-"/>
    <s v="-"/>
    <s v="-"/>
    <s v="-"/>
    <s v="29-06-2024"/>
    <s v="06"/>
    <s v="2024"/>
    <s v="-"/>
    <s v="-"/>
    <s v=""/>
  </r>
  <r>
    <s v="TKT113135"/>
    <x v="5"/>
    <s v="-"/>
    <s v="Technical"/>
    <s v="Hardware Issue"/>
    <s v="CUST95919"/>
    <s v="Open"/>
    <d v="2021-10-07T00:00:00"/>
    <d v="1899-12-30T16:01:00"/>
    <s v="-"/>
    <s v="-"/>
    <s v="-"/>
    <s v="-"/>
    <s v="07-10-2021"/>
    <s v="10"/>
    <s v="2021"/>
    <s v="-"/>
    <s v="-"/>
    <s v=""/>
  </r>
  <r>
    <s v="TKT198859"/>
    <x v="4"/>
    <s v="-"/>
    <s v="Account"/>
    <s v="Password Reset"/>
    <s v="CUST82715"/>
    <s v="Open"/>
    <d v="2023-05-04T00:00:00"/>
    <d v="1899-12-30T03:10:00"/>
    <s v="-"/>
    <s v="-"/>
    <s v="-"/>
    <s v="-"/>
    <s v="04-05-2023"/>
    <s v="05"/>
    <s v="2023"/>
    <s v="-"/>
    <s v="-"/>
    <s v=""/>
  </r>
  <r>
    <s v="TKT277537"/>
    <x v="10"/>
    <s v="-"/>
    <s v="Account"/>
    <s v="Password Reset"/>
    <s v="CUST55501"/>
    <s v="In Progress"/>
    <d v="2020-11-11T00:00:00"/>
    <d v="1899-12-30T12:47:00"/>
    <s v="-"/>
    <s v="-"/>
    <s v="-"/>
    <s v="-"/>
    <s v="11-11-2020"/>
    <s v="11"/>
    <s v="2020"/>
    <s v="-"/>
    <s v="-"/>
    <s v=""/>
  </r>
  <r>
    <s v="TKT327765"/>
    <x v="13"/>
    <s v="-"/>
    <s v="Account"/>
    <s v="Account Suspension"/>
    <s v="CUST81049"/>
    <s v="In Progress"/>
    <d v="2023-06-10T00:00:00"/>
    <d v="1899-12-30T08:03:00"/>
    <s v="-"/>
    <s v="-"/>
    <s v="-"/>
    <s v="-"/>
    <s v="10-06-2023"/>
    <s v="06"/>
    <s v="2023"/>
    <s v="-"/>
    <s v="-"/>
    <s v=""/>
  </r>
  <r>
    <s v="TKT886210"/>
    <x v="5"/>
    <s v="-"/>
    <s v="Technical"/>
    <s v="Hardware Issue"/>
    <s v="CUST70015"/>
    <s v="In Progress"/>
    <s v="17-02-2021"/>
    <d v="1899-12-30T08:36:08"/>
    <s v="-"/>
    <s v="-"/>
    <s v="-"/>
    <s v="-"/>
    <s v="17-02-2021"/>
    <s v="02"/>
    <s v="2021"/>
    <s v="-"/>
    <s v="-"/>
    <s v=""/>
  </r>
  <r>
    <s v="TKT556619"/>
    <x v="4"/>
    <s v="-"/>
    <s v="Account"/>
    <s v="Password Reset"/>
    <s v="CUST35189"/>
    <s v="Open"/>
    <s v="16-07-2021"/>
    <d v="1899-12-30T03:44:28"/>
    <s v="-"/>
    <s v="-"/>
    <s v="-"/>
    <s v="-"/>
    <s v="16-07-2021"/>
    <s v="07"/>
    <s v="2021"/>
    <s v="-"/>
    <s v="-"/>
    <s v=""/>
  </r>
  <r>
    <s v="TKT671459"/>
    <x v="18"/>
    <s v="-"/>
    <s v="Account"/>
    <s v="Password Reset"/>
    <s v="CUST33859"/>
    <s v="In Progress"/>
    <d v="2020-07-05T00:00:00"/>
    <d v="1899-12-30T09:05:00"/>
    <s v="-"/>
    <s v="-"/>
    <s v="-"/>
    <s v="-"/>
    <s v="05-07-2020"/>
    <s v="07"/>
    <s v="2020"/>
    <s v="-"/>
    <s v="-"/>
    <s v=""/>
  </r>
  <r>
    <s v="TKT918683"/>
    <x v="25"/>
    <s v="18-02-2022 13:40:06"/>
    <s v="Service"/>
    <s v="Slow Service"/>
    <s v="CUST50249"/>
    <s v="Resolved"/>
    <s v="24-01-2022"/>
    <d v="1899-12-30T13:40:06"/>
    <s v="18-02-2022"/>
    <d v="1899-12-30T13:40:06"/>
    <s v="-"/>
    <s v="-"/>
    <s v="24-01-2022"/>
    <s v="01"/>
    <s v="2022"/>
    <s v="-"/>
    <s v="18-02-2022"/>
    <s v="02"/>
  </r>
  <r>
    <s v="TKT493460"/>
    <x v="13"/>
    <s v="-"/>
    <s v="Account"/>
    <s v="Account Suspension"/>
    <s v="CUST31086"/>
    <s v="Open"/>
    <s v="26-06-2021"/>
    <d v="1899-12-30T23:10:04"/>
    <s v="-"/>
    <s v="-"/>
    <s v="-"/>
    <s v="-"/>
    <s v="26-06-2021"/>
    <s v="06"/>
    <s v="2021"/>
    <s v="-"/>
    <s v="-"/>
    <s v=""/>
  </r>
  <r>
    <s v="TKT582113"/>
    <x v="15"/>
    <s v="29-07-2023 18:13:34"/>
    <s v="Account"/>
    <s v="Account Suspension"/>
    <s v="CUST58028"/>
    <s v="Resolved"/>
    <s v="15-07-2023"/>
    <d v="1899-12-30T18:13:34"/>
    <s v="29-07-2023"/>
    <d v="1899-12-30T18:13:34"/>
    <s v="-"/>
    <s v="-"/>
    <s v="15-07-2023"/>
    <s v="07"/>
    <s v="2023"/>
    <s v="-"/>
    <s v="29-07-2023"/>
    <s v="07"/>
  </r>
  <r>
    <s v="TKT325410"/>
    <x v="6"/>
    <s v="-"/>
    <s v="Service"/>
    <s v="Service Outage"/>
    <s v="CUST74490"/>
    <s v="In Progress"/>
    <s v="21-05-2024"/>
    <d v="1899-12-30T08:04:02"/>
    <s v="-"/>
    <s v="-"/>
    <s v="-"/>
    <s v="-"/>
    <s v="21-05-2024"/>
    <s v="05"/>
    <s v="2024"/>
    <s v="-"/>
    <s v="-"/>
    <s v=""/>
  </r>
  <r>
    <s v="TKT169856"/>
    <x v="0"/>
    <s v="22-07-2021 01:45:11"/>
    <s v="Service"/>
    <s v="Service Outage"/>
    <s v="CUST76088"/>
    <s v="Resolved"/>
    <s v="19-07-2021"/>
    <d v="1899-12-30T01:45:11"/>
    <s v="22-07-2021"/>
    <d v="1899-12-30T01:45:11"/>
    <s v="-"/>
    <s v="-"/>
    <s v="19-07-2021"/>
    <s v="07"/>
    <s v="2021"/>
    <s v="-"/>
    <s v="22-07-2021"/>
    <s v="07"/>
  </r>
  <r>
    <s v="TKT191003"/>
    <x v="16"/>
    <s v="-"/>
    <s v="Account"/>
    <s v="Login Issue"/>
    <s v="CUST64960"/>
    <s v="Open"/>
    <d v="2024-03-12T00:00:00"/>
    <d v="1899-12-30T14:58:00"/>
    <s v="-"/>
    <s v="-"/>
    <s v="-"/>
    <s v="-"/>
    <s v="12-03-2024"/>
    <s v="03"/>
    <s v="2024"/>
    <s v="-"/>
    <s v="-"/>
    <s v=""/>
  </r>
  <r>
    <s v="TKT232438"/>
    <x v="25"/>
    <s v="-"/>
    <s v="Service"/>
    <s v="Slow Service"/>
    <s v="CUST57143"/>
    <s v="In Progress"/>
    <s v="16-02-2023"/>
    <d v="1899-12-30T19:43:59"/>
    <s v="-"/>
    <s v="-"/>
    <s v="-"/>
    <s v="-"/>
    <s v="16-02-2023"/>
    <s v="02"/>
    <s v="2023"/>
    <s v="-"/>
    <s v="-"/>
    <s v=""/>
  </r>
  <r>
    <s v="TKT190335"/>
    <x v="24"/>
    <s v="-"/>
    <s v="Service"/>
    <s v="Service Outage"/>
    <s v="CUST25114"/>
    <s v="Open"/>
    <s v="21-04-2020"/>
    <d v="1899-12-30T22:41:51"/>
    <s v="-"/>
    <s v="-"/>
    <s v="-"/>
    <s v="-"/>
    <s v="21-04-2020"/>
    <s v="04"/>
    <s v="2020"/>
    <s v="-"/>
    <s v="-"/>
    <s v=""/>
  </r>
  <r>
    <s v="TKT745094"/>
    <x v="19"/>
    <s v="-"/>
    <s v="Billing"/>
    <s v="Payment Failure"/>
    <s v="CUST20924"/>
    <s v="Open"/>
    <d v="2023-08-04T00:00:00"/>
    <d v="1899-12-30T08:23:00"/>
    <s v="-"/>
    <s v="-"/>
    <s v="-"/>
    <s v="-"/>
    <s v="04-08-2023"/>
    <s v="08"/>
    <s v="2023"/>
    <s v="-"/>
    <s v="-"/>
    <s v=""/>
  </r>
  <r>
    <s v="TKT425982"/>
    <x v="1"/>
    <s v="-"/>
    <s v="Billing"/>
    <s v="Refund Request"/>
    <s v="CUST47805"/>
    <s v="Open"/>
    <d v="2021-03-03T00:00:00"/>
    <d v="1899-12-30T17:14:00"/>
    <s v="-"/>
    <s v="-"/>
    <s v="-"/>
    <s v="-"/>
    <s v="03-03-2021"/>
    <s v="03"/>
    <s v="2021"/>
    <s v="-"/>
    <s v="-"/>
    <s v=""/>
  </r>
  <r>
    <s v="TKT817379"/>
    <x v="35"/>
    <d v="2024-04-12T13:25:00"/>
    <s v="Service"/>
    <s v="Service Upgrade"/>
    <s v="CUST14896"/>
    <s v="Resolved"/>
    <s v="29-11-2024"/>
    <d v="1899-12-30T13:25:29"/>
    <d v="2024-04-12T00:00:00"/>
    <d v="1899-12-30T13:25:00"/>
    <s v="-"/>
    <s v="-"/>
    <s v="29-11-2024"/>
    <s v="11"/>
    <s v="2024"/>
    <s v="-"/>
    <s v="12-04-2024"/>
    <s v="04"/>
  </r>
  <r>
    <s v="TKT646634"/>
    <x v="33"/>
    <s v="-"/>
    <s v="Technical"/>
    <s v="Network Problem"/>
    <s v="CUST48138"/>
    <s v="In Progress"/>
    <d v="2021-12-02T00:00:00"/>
    <d v="1899-12-30T11:34:00"/>
    <s v="-"/>
    <s v="-"/>
    <s v="-"/>
    <s v="-"/>
    <s v="02-12-2021"/>
    <s v="12"/>
    <s v="2021"/>
    <s v="-"/>
    <s v="-"/>
    <s v=""/>
  </r>
  <r>
    <s v="TKT971236"/>
    <x v="0"/>
    <s v="-"/>
    <s v="Service"/>
    <s v="Service Outage"/>
    <s v="CUST86272"/>
    <s v="In Progress"/>
    <d v="2023-10-10T00:00:00"/>
    <d v="1899-12-30T05:02:00"/>
    <s v="-"/>
    <s v="-"/>
    <s v="-"/>
    <s v="-"/>
    <s v="10-10-2023"/>
    <s v="10"/>
    <s v="2023"/>
    <s v="-"/>
    <s v="-"/>
    <s v=""/>
  </r>
  <r>
    <s v="TKT897447"/>
    <x v="19"/>
    <s v="20-07-2023 00:30:55"/>
    <s v="Billing"/>
    <s v="Payment Failure"/>
    <s v="CUST91058"/>
    <s v="Resolved"/>
    <s v="27-06-2023"/>
    <d v="1899-12-30T00:30:55"/>
    <s v="20-07-2023"/>
    <d v="1899-12-30T00:30:55"/>
    <s v="-"/>
    <s v="-"/>
    <s v="27-06-2023"/>
    <s v="06"/>
    <s v="2023"/>
    <s v="-"/>
    <s v="20-07-2023"/>
    <s v="07"/>
  </r>
  <r>
    <s v="TKT566740"/>
    <x v="0"/>
    <s v="-"/>
    <s v="Service"/>
    <s v="Service Outage"/>
    <s v="CUST55648"/>
    <s v="In Progress"/>
    <s v="26-08-2023"/>
    <d v="1899-12-30T13:18:16"/>
    <s v="-"/>
    <s v="-"/>
    <s v="-"/>
    <s v="-"/>
    <s v="26-08-2023"/>
    <s v="08"/>
    <s v="2023"/>
    <s v="-"/>
    <s v="-"/>
    <s v=""/>
  </r>
  <r>
    <s v="TKT291042"/>
    <x v="0"/>
    <s v="-"/>
    <s v="Service"/>
    <s v="Service Outage"/>
    <s v="CUST99535"/>
    <s v="Open"/>
    <s v="19-12-2021"/>
    <d v="1899-12-30T09:21:24"/>
    <s v="-"/>
    <s v="-"/>
    <s v="-"/>
    <s v="-"/>
    <s v="19-12-2021"/>
    <s v="12"/>
    <s v="2021"/>
    <s v="-"/>
    <s v="-"/>
    <s v=""/>
  </r>
  <r>
    <s v="TKT537894"/>
    <x v="11"/>
    <s v="-"/>
    <s v="Billing"/>
    <s v="Overcharge"/>
    <s v="CUST81056"/>
    <s v="In Progress"/>
    <s v="31-03-2023"/>
    <d v="1899-12-30T08:30:13"/>
    <s v="-"/>
    <s v="-"/>
    <s v="-"/>
    <s v="-"/>
    <s v="31-03-2023"/>
    <s v="03"/>
    <s v="2023"/>
    <s v="-"/>
    <s v="-"/>
    <s v=""/>
  </r>
  <r>
    <s v="TKT797479"/>
    <x v="22"/>
    <s v="-"/>
    <s v="Account"/>
    <s v="Login Issue"/>
    <s v="CUST34302"/>
    <s v="Open"/>
    <s v="24-10-2021"/>
    <d v="1899-12-30T15:23:08"/>
    <s v="-"/>
    <s v="-"/>
    <s v="-"/>
    <s v="-"/>
    <s v="24-10-2021"/>
    <s v="10"/>
    <s v="2021"/>
    <s v="-"/>
    <s v="-"/>
    <s v=""/>
  </r>
  <r>
    <s v="TKT848310"/>
    <x v="21"/>
    <s v="-"/>
    <s v="Technical"/>
    <s v="Network Problem"/>
    <s v="CUST99966"/>
    <s v="In Progress"/>
    <d v="2023-11-11T00:00:00"/>
    <d v="1899-12-30T17:06:00"/>
    <s v="-"/>
    <s v="-"/>
    <s v="-"/>
    <s v="-"/>
    <s v="11-11-2023"/>
    <s v="11"/>
    <s v="2023"/>
    <s v="-"/>
    <s v="-"/>
    <s v=""/>
  </r>
  <r>
    <s v="TKT695999"/>
    <x v="1"/>
    <s v="20-03-2024 01:09:04"/>
    <s v="Billing"/>
    <s v="Refund Request"/>
    <s v="CUST65962"/>
    <s v="Resolved"/>
    <s v="26-02-2024"/>
    <d v="1899-12-30T01:09:04"/>
    <s v="20-03-2024"/>
    <d v="1899-12-30T01:09:04"/>
    <s v="-"/>
    <s v="-"/>
    <s v="26-02-2024"/>
    <s v="02"/>
    <s v="2024"/>
    <s v="-"/>
    <s v="20-03-2024"/>
    <s v="03"/>
  </r>
  <r>
    <s v="TKT423394"/>
    <x v="24"/>
    <s v="-"/>
    <s v="Service"/>
    <s v="Service Outage"/>
    <s v="CUST65888"/>
    <s v="Open"/>
    <d v="2020-03-12T00:00:00"/>
    <d v="1899-12-30T04:25:00"/>
    <s v="-"/>
    <s v="-"/>
    <s v="-"/>
    <s v="-"/>
    <s v="12-03-2020"/>
    <s v="03"/>
    <s v="2020"/>
    <s v="-"/>
    <s v="-"/>
    <s v=""/>
  </r>
  <r>
    <s v="TKT297216"/>
    <x v="14"/>
    <s v="24-03-2021 02:50:15"/>
    <s v="Service"/>
    <s v="Slow Service"/>
    <s v="CUST79107"/>
    <s v="Resolved"/>
    <s v="24-02-2021"/>
    <d v="1899-12-30T02:50:15"/>
    <s v="24-03-2021"/>
    <d v="1899-12-30T02:50:15"/>
    <s v="-"/>
    <s v="-"/>
    <s v="24-02-2021"/>
    <s v="02"/>
    <s v="2021"/>
    <s v="-"/>
    <s v="24-03-2021"/>
    <s v="03"/>
  </r>
  <r>
    <s v="TKT999973"/>
    <x v="14"/>
    <s v="21-09-2022 03:21:51"/>
    <s v="Service"/>
    <s v="Slow Service"/>
    <s v="CUST26302"/>
    <s v="Resolved"/>
    <s v="22-08-2022"/>
    <d v="1899-12-30T03:21:51"/>
    <s v="21-09-2022"/>
    <d v="1899-12-30T03:21:51"/>
    <s v="-"/>
    <s v="-"/>
    <s v="22-08-2022"/>
    <s v="08"/>
    <s v="2022"/>
    <s v="-"/>
    <s v="21-09-2022"/>
    <s v="09"/>
  </r>
  <r>
    <s v="TKT592485"/>
    <x v="31"/>
    <s v="-"/>
    <s v="Billing"/>
    <s v="Refund Request"/>
    <s v="CUST92890"/>
    <s v="In Progress"/>
    <d v="2022-02-07T00:00:00"/>
    <d v="1899-12-30T10:47:00"/>
    <s v="-"/>
    <s v="-"/>
    <s v="-"/>
    <s v="-"/>
    <s v="07-02-2022"/>
    <s v="02"/>
    <s v="2022"/>
    <s v="-"/>
    <s v="-"/>
    <s v=""/>
  </r>
  <r>
    <s v="TKT989895"/>
    <x v="0"/>
    <s v="-"/>
    <s v="Service"/>
    <s v="Service Outage"/>
    <s v="CUST18930"/>
    <s v="Open"/>
    <d v="2023-12-06T00:00:00"/>
    <d v="1899-12-30T09:14:00"/>
    <s v="-"/>
    <s v="-"/>
    <s v="-"/>
    <s v="-"/>
    <s v="06-12-2023"/>
    <s v="12"/>
    <s v="2023"/>
    <s v="-"/>
    <s v="-"/>
    <s v=""/>
  </r>
  <r>
    <s v="TKT301970"/>
    <x v="10"/>
    <s v="-"/>
    <s v="Account"/>
    <s v="Password Reset"/>
    <s v="CUST56184"/>
    <s v="In Progress"/>
    <s v="19-09-2021"/>
    <d v="1899-12-30T18:52:54"/>
    <s v="-"/>
    <s v="-"/>
    <s v="-"/>
    <s v="-"/>
    <s v="19-09-2021"/>
    <s v="09"/>
    <s v="2021"/>
    <s v="-"/>
    <s v="-"/>
    <s v=""/>
  </r>
  <r>
    <s v="TKT978340"/>
    <x v="9"/>
    <s v="-"/>
    <s v="Technical"/>
    <s v="Hardware Issue"/>
    <s v="CUST98841"/>
    <s v="Open"/>
    <d v="2022-06-02T00:00:00"/>
    <d v="1899-12-30T20:33:00"/>
    <s v="-"/>
    <s v="-"/>
    <s v="-"/>
    <s v="-"/>
    <s v="02-06-2022"/>
    <s v="06"/>
    <s v="2022"/>
    <s v="-"/>
    <s v="-"/>
    <s v=""/>
  </r>
  <r>
    <s v="TKT774767"/>
    <x v="19"/>
    <s v="-"/>
    <s v="Billing"/>
    <s v="Payment Failure"/>
    <s v="CUST43114"/>
    <s v="In Progress"/>
    <s v="20-03-2021"/>
    <d v="1899-12-30T01:35:26"/>
    <s v="-"/>
    <s v="-"/>
    <s v="-"/>
    <s v="-"/>
    <s v="20-03-2021"/>
    <s v="03"/>
    <s v="2021"/>
    <s v="-"/>
    <s v="-"/>
    <s v=""/>
  </r>
  <r>
    <s v="TKT175294"/>
    <x v="13"/>
    <s v="26-10-2020 21:17:35"/>
    <s v="Account"/>
    <s v="Account Suspension"/>
    <s v="CUST68661"/>
    <s v="Resolved"/>
    <s v="16-10-2020"/>
    <d v="1899-12-30T21:17:35"/>
    <s v="26-10-2020"/>
    <d v="1899-12-30T21:17:35"/>
    <s v="-"/>
    <s v="-"/>
    <s v="16-10-2020"/>
    <s v="10"/>
    <s v="2020"/>
    <s v="-"/>
    <s v="26-10-2020"/>
    <s v="10"/>
  </r>
  <r>
    <s v="TKT311636"/>
    <x v="3"/>
    <s v="-"/>
    <s v="Account"/>
    <s v="Account Suspension"/>
    <s v="CUST62452"/>
    <s v="Open"/>
    <d v="2023-06-12T00:00:00"/>
    <d v="1899-12-30T19:50:00"/>
    <s v="-"/>
    <s v="-"/>
    <s v="-"/>
    <s v="-"/>
    <s v="12-06-2023"/>
    <s v="06"/>
    <s v="2023"/>
    <s v="-"/>
    <s v="-"/>
    <s v=""/>
  </r>
  <r>
    <s v="TKT590109"/>
    <x v="5"/>
    <s v="-"/>
    <s v="Technical"/>
    <s v="Hardware Issue"/>
    <s v="CUST57875"/>
    <s v="Open"/>
    <s v="15-06-2024"/>
    <d v="1899-12-30T01:27:22"/>
    <s v="-"/>
    <s v="-"/>
    <s v="-"/>
    <s v="-"/>
    <s v="15-06-2024"/>
    <s v="06"/>
    <s v="2024"/>
    <s v="-"/>
    <s v="-"/>
    <s v=""/>
  </r>
  <r>
    <s v="TKT166631"/>
    <x v="11"/>
    <s v="-"/>
    <s v="Billing"/>
    <s v="Overcharge"/>
    <s v="CUST75134"/>
    <s v="In Progress"/>
    <s v="26-06-2022"/>
    <d v="1899-12-30T16:12:09"/>
    <s v="-"/>
    <s v="-"/>
    <s v="-"/>
    <s v="-"/>
    <s v="26-06-2022"/>
    <s v="06"/>
    <s v="2022"/>
    <s v="-"/>
    <s v="-"/>
    <s v=""/>
  </r>
  <r>
    <s v="TKT717206"/>
    <x v="14"/>
    <s v="-"/>
    <s v="Service"/>
    <s v="Slow Service"/>
    <s v="CUST32367"/>
    <s v="In Progress"/>
    <d v="2024-08-10T00:00:00"/>
    <d v="1899-12-30T23:31:00"/>
    <s v="-"/>
    <s v="-"/>
    <s v="-"/>
    <s v="-"/>
    <s v="10-08-2024"/>
    <s v="08"/>
    <s v="2024"/>
    <s v="-"/>
    <s v="-"/>
    <s v=""/>
  </r>
  <r>
    <s v="TKT718851"/>
    <x v="0"/>
    <s v="-"/>
    <s v="Service"/>
    <s v="Service Outage"/>
    <s v="CUST47046"/>
    <s v="Open"/>
    <d v="2020-07-03T00:00:00"/>
    <d v="1899-12-30T16:08:00"/>
    <s v="-"/>
    <s v="-"/>
    <s v="-"/>
    <s v="-"/>
    <s v="03-07-2020"/>
    <s v="07"/>
    <s v="2020"/>
    <s v="-"/>
    <s v="-"/>
    <s v=""/>
  </r>
  <r>
    <s v="TKT463954"/>
    <x v="14"/>
    <s v="-"/>
    <s v="Service"/>
    <s v="Slow Service"/>
    <s v="CUST56464"/>
    <s v="Open"/>
    <s v="20-09-2023"/>
    <d v="1899-12-30T23:45:34"/>
    <s v="-"/>
    <s v="-"/>
    <s v="-"/>
    <s v="-"/>
    <s v="20-09-2023"/>
    <s v="09"/>
    <s v="2023"/>
    <s v="-"/>
    <s v="-"/>
    <s v=""/>
  </r>
  <r>
    <s v="TKT429076"/>
    <x v="26"/>
    <s v="-"/>
    <s v="Technical"/>
    <s v="Software Bug"/>
    <s v="CUST80160"/>
    <s v="In Progress"/>
    <s v="16-03-2022"/>
    <d v="1899-12-30T01:38:38"/>
    <s v="-"/>
    <s v="-"/>
    <s v="-"/>
    <s v="-"/>
    <s v="16-03-2022"/>
    <s v="03"/>
    <s v="2022"/>
    <s v="-"/>
    <s v="-"/>
    <s v=""/>
  </r>
  <r>
    <s v="TKT325417"/>
    <x v="29"/>
    <s v="17-01-2021 19:49:34"/>
    <s v="Service"/>
    <s v="Service Upgrade"/>
    <s v="CUST70751"/>
    <s v="Resolved"/>
    <s v="21-12-2020"/>
    <d v="1899-12-30T19:49:34"/>
    <s v="17-01-2021"/>
    <d v="1899-12-30T19:49:34"/>
    <s v="-"/>
    <s v="-"/>
    <s v="21-12-2020"/>
    <s v="12"/>
    <s v="2020"/>
    <s v="-"/>
    <s v="17-01-2021"/>
    <s v="01"/>
  </r>
  <r>
    <s v="TKT958233"/>
    <x v="7"/>
    <s v="25-08-2021 10:51:58"/>
    <s v="Technical"/>
    <s v="Software Bug"/>
    <s v="CUST47800"/>
    <s v="Resolved"/>
    <d v="2021-06-08T00:00:00"/>
    <d v="1899-12-30T10:51:00"/>
    <s v="25-08-2021"/>
    <d v="1899-12-30T10:51:58"/>
    <s v="-"/>
    <s v="-"/>
    <s v="08-06-2021"/>
    <s v="06"/>
    <s v="2021"/>
    <s v="-"/>
    <s v="25-08-2021"/>
    <s v="08"/>
  </r>
  <r>
    <s v="TKT516522"/>
    <x v="34"/>
    <s v="-"/>
    <s v="Technical"/>
    <s v="Hardware Issue"/>
    <s v="CUST90361"/>
    <s v="Open"/>
    <d v="2022-04-05T00:00:00"/>
    <d v="1899-12-30T20:43:00"/>
    <s v="-"/>
    <s v="-"/>
    <s v="-"/>
    <s v="-"/>
    <s v="05-04-2022"/>
    <s v="04"/>
    <s v="2022"/>
    <s v="-"/>
    <s v="-"/>
    <s v=""/>
  </r>
  <r>
    <s v="TKT292714"/>
    <x v="32"/>
    <s v="-"/>
    <s v="Technical"/>
    <s v="Software Bug"/>
    <s v="CUST70104"/>
    <s v="Open"/>
    <d v="2022-11-09T00:00:00"/>
    <d v="1899-12-30T23:17:00"/>
    <s v="-"/>
    <s v="-"/>
    <s v="-"/>
    <s v="-"/>
    <s v="09-11-2022"/>
    <s v="11"/>
    <s v="2022"/>
    <s v="-"/>
    <s v="-"/>
    <s v=""/>
  </r>
  <r>
    <s v="TKT910905"/>
    <x v="17"/>
    <s v="-"/>
    <s v="Service"/>
    <s v="Slow Service"/>
    <s v="CUST33406"/>
    <s v="In Progress"/>
    <s v="30-08-2024"/>
    <d v="1899-12-30T08:32:00"/>
    <s v="-"/>
    <s v="-"/>
    <s v="-"/>
    <s v="-"/>
    <s v="30-08-2024"/>
    <s v="08"/>
    <s v="2024"/>
    <s v="-"/>
    <s v="-"/>
    <s v=""/>
  </r>
  <r>
    <s v="TKT974462"/>
    <x v="16"/>
    <s v="-"/>
    <s v="Account"/>
    <s v="Login Issue"/>
    <s v="CUST66283"/>
    <s v="Open"/>
    <s v="16-03-2021"/>
    <d v="1899-12-30T10:02:56"/>
    <s v="-"/>
    <s v="-"/>
    <s v="-"/>
    <s v="-"/>
    <s v="16-03-2021"/>
    <s v="03"/>
    <s v="2021"/>
    <s v="-"/>
    <s v="-"/>
    <s v=""/>
  </r>
  <r>
    <s v="TKT382700"/>
    <x v="29"/>
    <s v="-"/>
    <s v="Service"/>
    <s v="Service Upgrade"/>
    <s v="CUST81595"/>
    <s v="Open"/>
    <s v="20-07-2021"/>
    <d v="1899-12-30T21:53:44"/>
    <s v="-"/>
    <s v="-"/>
    <s v="-"/>
    <s v="-"/>
    <s v="20-07-2021"/>
    <s v="07"/>
    <s v="2021"/>
    <s v="-"/>
    <s v="-"/>
    <s v=""/>
  </r>
  <r>
    <s v="TKT873481"/>
    <x v="32"/>
    <s v="31-07-2021 10:42:21"/>
    <s v="Technical"/>
    <s v="Software Bug"/>
    <s v="CUST24905"/>
    <s v="Resolved"/>
    <s v="30-07-2021"/>
    <d v="1899-12-30T10:42:21"/>
    <s v="31-07-2021"/>
    <d v="1899-12-30T10:42:21"/>
    <s v="-"/>
    <s v="-"/>
    <s v="30-07-2021"/>
    <s v="07"/>
    <s v="2021"/>
    <s v="-"/>
    <s v="31-07-2021"/>
    <s v="07"/>
  </r>
  <r>
    <s v="TKT609351"/>
    <x v="32"/>
    <s v="-"/>
    <s v="Technical"/>
    <s v="Software Bug"/>
    <s v="CUST18921"/>
    <s v="In Progress"/>
    <s v="29-08-2020"/>
    <d v="1899-12-30T14:58:32"/>
    <s v="-"/>
    <s v="-"/>
    <s v="-"/>
    <s v="-"/>
    <s v="29-08-2020"/>
    <s v="08"/>
    <s v="2020"/>
    <s v="-"/>
    <s v="-"/>
    <s v=""/>
  </r>
  <r>
    <s v="TKT736860"/>
    <x v="30"/>
    <s v="-"/>
    <s v="Billing"/>
    <s v="Overcharge"/>
    <s v="CUST73482"/>
    <s v="In Progress"/>
    <d v="2024-11-12T00:00:00"/>
    <d v="1899-12-30T18:32:00"/>
    <s v="-"/>
    <s v="-"/>
    <s v="-"/>
    <s v="-"/>
    <s v="12-11-2024"/>
    <s v="11"/>
    <s v="2024"/>
    <s v="-"/>
    <s v="-"/>
    <s v=""/>
  </r>
  <r>
    <s v="TKT241389"/>
    <x v="0"/>
    <d v="2023-03-04T08:46:00"/>
    <s v="Service"/>
    <s v="Service Outage"/>
    <s v="CUST48986"/>
    <s v="Resolved"/>
    <s v="26-03-2023"/>
    <d v="1899-12-30T08:46:50"/>
    <d v="2023-03-04T00:00:00"/>
    <d v="1899-12-30T08:46:00"/>
    <s v="-"/>
    <s v="-"/>
    <s v="26-03-2023"/>
    <s v="03"/>
    <s v="2023"/>
    <s v="-"/>
    <s v="04-03-2023"/>
    <s v="03"/>
  </r>
  <r>
    <s v="TKT862736"/>
    <x v="28"/>
    <d v="2020-08-10T22:44:00"/>
    <s v="Billing"/>
    <s v="Payment Failure"/>
    <s v="CUST28270"/>
    <s v="Resolved"/>
    <s v="15-09-2020"/>
    <d v="1899-12-30T22:44:49"/>
    <d v="2020-08-10T00:00:00"/>
    <d v="1899-12-30T22:44:00"/>
    <s v="-"/>
    <s v="-"/>
    <s v="15-09-2020"/>
    <s v="09"/>
    <s v="2020"/>
    <s v="-"/>
    <s v="10-08-2020"/>
    <s v="08"/>
  </r>
  <r>
    <s v="TKT795345"/>
    <x v="34"/>
    <d v="2022-02-03T19:19:00"/>
    <s v="Technical"/>
    <s v="Hardware Issue"/>
    <s v="CUST36616"/>
    <s v="Resolved"/>
    <s v="14-02-2022"/>
    <d v="1899-12-30T19:19:11"/>
    <d v="2022-02-03T00:00:00"/>
    <d v="1899-12-30T19:19:00"/>
    <s v="-"/>
    <s v="-"/>
    <s v="14-02-2022"/>
    <s v="02"/>
    <s v="2022"/>
    <s v="-"/>
    <s v="03-02-2022"/>
    <s v="02"/>
  </r>
  <r>
    <s v="TKT244797"/>
    <x v="3"/>
    <s v="-"/>
    <s v="Account"/>
    <s v="Account Suspension"/>
    <s v="CUST36687"/>
    <s v="In Progress"/>
    <s v="24-11-2022"/>
    <d v="1899-12-30T07:35:41"/>
    <s v="-"/>
    <s v="-"/>
    <s v="-"/>
    <s v="-"/>
    <s v="24-11-2022"/>
    <s v="11"/>
    <s v="2022"/>
    <s v="-"/>
    <s v="-"/>
    <s v=""/>
  </r>
  <r>
    <s v="TKT147877"/>
    <x v="1"/>
    <d v="2023-01-12T17:57:00"/>
    <s v="Billing"/>
    <s v="Refund Request"/>
    <s v="CUST25022"/>
    <s v="Resolved"/>
    <s v="25-11-2023"/>
    <d v="1899-12-30T17:57:12"/>
    <d v="2023-01-12T00:00:00"/>
    <d v="1899-12-30T17:57:00"/>
    <s v="-"/>
    <s v="-"/>
    <s v="25-11-2023"/>
    <s v="11"/>
    <s v="2023"/>
    <s v="-"/>
    <s v="12-01-2023"/>
    <s v="01"/>
  </r>
  <r>
    <s v="TKT581843"/>
    <x v="24"/>
    <s v="-"/>
    <s v="Service"/>
    <s v="Service Outage"/>
    <s v="CUST76469"/>
    <s v="In Progress"/>
    <d v="2024-05-08T00:00:00"/>
    <d v="1899-12-30T11:44:00"/>
    <s v="-"/>
    <s v="-"/>
    <s v="-"/>
    <s v="-"/>
    <s v="08-05-2024"/>
    <s v="05"/>
    <s v="2024"/>
    <s v="-"/>
    <s v="-"/>
    <s v=""/>
  </r>
  <r>
    <s v="TKT169647"/>
    <x v="5"/>
    <s v="-"/>
    <s v="Technical"/>
    <s v="Hardware Issue"/>
    <s v="CUST69828"/>
    <s v="Open"/>
    <d v="2024-09-01T00:00:00"/>
    <d v="1899-12-30T05:56:00"/>
    <s v="-"/>
    <s v="-"/>
    <s v="-"/>
    <s v="-"/>
    <s v="01-09-2024"/>
    <s v="09"/>
    <s v="2024"/>
    <s v="-"/>
    <s v="-"/>
    <s v=""/>
  </r>
  <r>
    <s v="TKT634269"/>
    <x v="5"/>
    <s v="-"/>
    <s v="Technical"/>
    <s v="Hardware Issue"/>
    <s v="CUST86635"/>
    <s v="In Progress"/>
    <s v="25-10-2020"/>
    <d v="1899-12-30T16:37:36"/>
    <s v="-"/>
    <s v="-"/>
    <s v="-"/>
    <s v="-"/>
    <s v="25-10-2020"/>
    <s v="10"/>
    <s v="2020"/>
    <s v="-"/>
    <s v="-"/>
    <s v=""/>
  </r>
  <r>
    <s v="TKT666204"/>
    <x v="25"/>
    <s v="15-02-2024 20:14:06"/>
    <s v="Service"/>
    <s v="Slow Service"/>
    <s v="CUST78405"/>
    <s v="Resolved"/>
    <d v="2024-02-02T00:00:00"/>
    <d v="1899-12-30T20:14:00"/>
    <s v="15-02-2024"/>
    <d v="1899-12-30T20:14:06"/>
    <s v="-"/>
    <s v="-"/>
    <s v="02-02-2024"/>
    <s v="02"/>
    <s v="2024"/>
    <s v="-"/>
    <s v="15-02-2024"/>
    <s v="02"/>
  </r>
  <r>
    <s v="TKT239959"/>
    <x v="16"/>
    <s v="-"/>
    <s v="Account"/>
    <s v="Login Issue"/>
    <s v="CUST92712"/>
    <s v="Open"/>
    <s v="16-01-2020"/>
    <d v="1899-12-30T09:16:22"/>
    <s v="-"/>
    <s v="-"/>
    <s v="-"/>
    <s v="-"/>
    <s v="16-01-2020"/>
    <s v="01"/>
    <s v="2020"/>
    <s v="-"/>
    <s v="-"/>
    <s v=""/>
  </r>
  <r>
    <s v="TKT245549"/>
    <x v="26"/>
    <s v="27-09-2022 19:27:57"/>
    <s v="Technical"/>
    <s v="Software Bug"/>
    <s v="CUST75805"/>
    <s v="Resolved"/>
    <s v="25-09-2022"/>
    <d v="1899-12-30T19:27:57"/>
    <s v="27-09-2022"/>
    <d v="1899-12-30T19:27:57"/>
    <s v="-"/>
    <s v="-"/>
    <s v="25-09-2022"/>
    <s v="09"/>
    <s v="2022"/>
    <s v="-"/>
    <s v="27-09-2022"/>
    <s v="09"/>
  </r>
  <r>
    <s v="TKT358552"/>
    <x v="22"/>
    <s v="-"/>
    <s v="Account"/>
    <s v="Login Issue"/>
    <s v="CUST93683"/>
    <s v="Open"/>
    <s v="30-08-2021"/>
    <d v="1899-12-30T16:37:24"/>
    <s v="-"/>
    <s v="-"/>
    <s v="-"/>
    <s v="-"/>
    <s v="30-08-2021"/>
    <s v="08"/>
    <s v="2021"/>
    <s v="-"/>
    <s v="-"/>
    <s v=""/>
  </r>
  <r>
    <s v="TKT441033"/>
    <x v="3"/>
    <s v="-"/>
    <s v="Account"/>
    <s v="Account Suspension"/>
    <s v="CUST60455"/>
    <s v="Open"/>
    <d v="2024-12-12T00:00:00"/>
    <d v="1899-12-30T08:17:00"/>
    <s v="-"/>
    <s v="-"/>
    <s v="-"/>
    <s v="-"/>
    <s v="12-12-2024"/>
    <s v="12"/>
    <s v="2024"/>
    <s v="-"/>
    <s v="-"/>
    <s v=""/>
  </r>
  <r>
    <s v="TKT642399"/>
    <x v="13"/>
    <s v="-"/>
    <s v="Account"/>
    <s v="Account Suspension"/>
    <s v="CUST58680"/>
    <s v="Open"/>
    <s v="17-12-2023"/>
    <d v="1899-12-30T00:33:27"/>
    <s v="-"/>
    <s v="-"/>
    <s v="-"/>
    <s v="-"/>
    <s v="17-12-2023"/>
    <s v="12"/>
    <s v="2023"/>
    <s v="-"/>
    <s v="-"/>
    <s v=""/>
  </r>
  <r>
    <s v="TKT222270"/>
    <x v="31"/>
    <d v="2022-10-01T20:21:00"/>
    <s v="Billing"/>
    <s v="Refund Request"/>
    <s v="CUST71343"/>
    <s v="Resolved"/>
    <s v="15-12-2021"/>
    <d v="1899-12-30T20:21:28"/>
    <d v="2022-10-01T00:00:00"/>
    <d v="1899-12-30T20:21:00"/>
    <s v="-"/>
    <s v="-"/>
    <s v="15-12-2021"/>
    <s v="12"/>
    <s v="2021"/>
    <s v="-"/>
    <s v="01-10-2022"/>
    <s v="10"/>
  </r>
  <r>
    <s v="TKT776674"/>
    <x v="29"/>
    <s v="-"/>
    <s v="Service"/>
    <s v="Service Upgrade"/>
    <s v="CUST12076"/>
    <s v="Open"/>
    <d v="2021-01-05T00:00:00"/>
    <d v="1899-12-30T17:10:00"/>
    <s v="-"/>
    <s v="-"/>
    <s v="-"/>
    <s v="-"/>
    <s v="05-01-2021"/>
    <s v="01"/>
    <s v="2021"/>
    <s v="-"/>
    <s v="-"/>
    <s v=""/>
  </r>
  <r>
    <s v="TKT821371"/>
    <x v="17"/>
    <s v="-"/>
    <s v="Service"/>
    <s v="Slow Service"/>
    <s v="CUST50269"/>
    <s v="In Progress"/>
    <d v="2023-10-08T00:00:00"/>
    <d v="1899-12-30T11:12:00"/>
    <s v="-"/>
    <s v="-"/>
    <s v="-"/>
    <s v="-"/>
    <s v="08-10-2023"/>
    <s v="10"/>
    <s v="2023"/>
    <s v="-"/>
    <s v="-"/>
    <s v=""/>
  </r>
  <r>
    <s v="TKT922845"/>
    <x v="20"/>
    <s v="-"/>
    <s v="Billing"/>
    <s v="Payment Failure"/>
    <s v="CUST45092"/>
    <s v="In Progress"/>
    <d v="2020-05-10T00:00:00"/>
    <d v="1899-12-30T14:51:00"/>
    <s v="-"/>
    <s v="-"/>
    <s v="-"/>
    <s v="-"/>
    <s v="10-05-2020"/>
    <s v="05"/>
    <s v="2020"/>
    <s v="-"/>
    <s v="-"/>
    <s v=""/>
  </r>
  <r>
    <s v="TKT578554"/>
    <x v="22"/>
    <s v="-"/>
    <s v="Account"/>
    <s v="Login Issue"/>
    <s v="CUST18240"/>
    <s v="In Progress"/>
    <s v="27-02-2021"/>
    <d v="1899-12-30T17:29:30"/>
    <s v="-"/>
    <s v="-"/>
    <s v="-"/>
    <s v="-"/>
    <s v="27-02-2021"/>
    <s v="02"/>
    <s v="2021"/>
    <s v="-"/>
    <s v="-"/>
    <s v=""/>
  </r>
  <r>
    <s v="TKT820882"/>
    <x v="28"/>
    <s v="-"/>
    <s v="Billing"/>
    <s v="Payment Failure"/>
    <s v="CUST53947"/>
    <s v="In Progress"/>
    <d v="2024-11-08T00:00:00"/>
    <d v="1899-12-30T16:57:00"/>
    <s v="-"/>
    <s v="-"/>
    <s v="-"/>
    <s v="-"/>
    <s v="08-11-2024"/>
    <s v="11"/>
    <s v="2024"/>
    <s v="-"/>
    <s v="-"/>
    <s v=""/>
  </r>
  <r>
    <s v="TKT187517"/>
    <x v="1"/>
    <s v="-"/>
    <s v="Billing"/>
    <s v="Refund Request"/>
    <s v="CUST36140"/>
    <s v="Open"/>
    <d v="2020-09-03T00:00:00"/>
    <d v="1899-12-30T21:49:00"/>
    <s v="-"/>
    <s v="-"/>
    <s v="-"/>
    <s v="-"/>
    <s v="03-09-2020"/>
    <s v="09"/>
    <s v="2020"/>
    <s v="-"/>
    <s v="-"/>
    <s v=""/>
  </r>
  <r>
    <s v="TKT560098"/>
    <x v="8"/>
    <s v="-"/>
    <s v="Technical"/>
    <s v="Network Problem"/>
    <s v="CUST88443"/>
    <s v="Open"/>
    <d v="2021-04-01T00:00:00"/>
    <d v="1899-12-30T02:03:00"/>
    <s v="-"/>
    <s v="-"/>
    <s v="-"/>
    <s v="-"/>
    <s v="01-04-2021"/>
    <s v="04"/>
    <s v="2021"/>
    <s v="-"/>
    <s v="-"/>
    <s v=""/>
  </r>
  <r>
    <s v="TKT317292"/>
    <x v="1"/>
    <s v="-"/>
    <s v="Billing"/>
    <s v="Refund Request"/>
    <s v="CUST76158"/>
    <s v="Open"/>
    <d v="2021-02-01T00:00:00"/>
    <d v="1899-12-30T15:51:00"/>
    <s v="-"/>
    <s v="-"/>
    <s v="-"/>
    <s v="-"/>
    <s v="01-02-2021"/>
    <s v="02"/>
    <s v="2021"/>
    <s v="-"/>
    <s v="-"/>
    <s v=""/>
  </r>
  <r>
    <s v="TKT103419"/>
    <x v="15"/>
    <s v="-"/>
    <s v="Account"/>
    <s v="Account Suspension"/>
    <s v="CUST10148"/>
    <s v="Open"/>
    <s v="13-07-2020"/>
    <d v="1899-12-30T20:55:54"/>
    <s v="-"/>
    <s v="-"/>
    <s v="-"/>
    <s v="-"/>
    <s v="13-07-2020"/>
    <s v="07"/>
    <s v="2020"/>
    <s v="-"/>
    <s v="-"/>
    <s v=""/>
  </r>
  <r>
    <s v="TKT947887"/>
    <x v="11"/>
    <s v="-"/>
    <s v="Billing"/>
    <s v="Overcharge"/>
    <s v="CUST55930"/>
    <s v="In Progress"/>
    <d v="2021-09-05T00:00:00"/>
    <d v="1899-12-30T04:32:00"/>
    <s v="-"/>
    <s v="-"/>
    <s v="-"/>
    <s v="-"/>
    <s v="05-09-2021"/>
    <s v="09"/>
    <s v="2021"/>
    <s v="-"/>
    <s v="-"/>
    <s v=""/>
  </r>
  <r>
    <s v="TKT641801"/>
    <x v="4"/>
    <s v="-"/>
    <s v="Account"/>
    <s v="Password Reset"/>
    <s v="CUST60405"/>
    <s v="Open"/>
    <s v="16-06-2024"/>
    <d v="1899-12-30T09:59:57"/>
    <s v="-"/>
    <s v="-"/>
    <s v="-"/>
    <s v="-"/>
    <s v="16-06-2024"/>
    <s v="06"/>
    <s v="2024"/>
    <s v="-"/>
    <s v="-"/>
    <s v=""/>
  </r>
  <r>
    <s v="TKT649942"/>
    <x v="26"/>
    <s v="29-05-2022 04:27:52"/>
    <s v="Technical"/>
    <s v="Software Bug"/>
    <s v="CUST57264"/>
    <s v="Resolved"/>
    <d v="2022-03-05T00:00:00"/>
    <d v="1899-12-30T04:27:00"/>
    <s v="29-05-2022"/>
    <d v="1899-12-30T04:27:52"/>
    <s v="-"/>
    <s v="-"/>
    <s v="05-03-2022"/>
    <s v="03"/>
    <s v="2022"/>
    <s v="-"/>
    <s v="29-05-2022"/>
    <s v="05"/>
  </r>
  <r>
    <s v="TKT369640"/>
    <x v="34"/>
    <s v="-"/>
    <s v="Technical"/>
    <s v="Hardware Issue"/>
    <s v="CUST13546"/>
    <s v="In Progress"/>
    <d v="2022-10-01T00:00:00"/>
    <d v="1899-12-30T18:14:00"/>
    <s v="-"/>
    <s v="-"/>
    <s v="-"/>
    <s v="-"/>
    <s v="01-10-2022"/>
    <s v="10"/>
    <s v="2022"/>
    <s v="-"/>
    <s v="-"/>
    <s v=""/>
  </r>
  <r>
    <s v="TKT342562"/>
    <x v="0"/>
    <s v="-"/>
    <s v="Service"/>
    <s v="Service Outage"/>
    <s v="CUST60234"/>
    <s v="In Progress"/>
    <s v="21-04-2020"/>
    <d v="1899-12-30T01:24:54"/>
    <s v="-"/>
    <s v="-"/>
    <s v="-"/>
    <s v="-"/>
    <s v="21-04-2020"/>
    <s v="04"/>
    <s v="2020"/>
    <s v="-"/>
    <s v="-"/>
    <s v=""/>
  </r>
  <r>
    <s v="TKT591738"/>
    <x v="7"/>
    <s v="25-08-2022 04:56:37"/>
    <s v="Technical"/>
    <s v="Software Bug"/>
    <s v="CUST56940"/>
    <s v="Resolved"/>
    <s v="20-08-2022"/>
    <d v="1899-12-30T04:56:37"/>
    <s v="25-08-2022"/>
    <d v="1899-12-30T04:56:37"/>
    <s v="-"/>
    <s v="-"/>
    <s v="20-08-2022"/>
    <s v="08"/>
    <s v="2022"/>
    <s v="-"/>
    <s v="25-08-2022"/>
    <s v="08"/>
  </r>
  <r>
    <s v="TKT343388"/>
    <x v="15"/>
    <s v="17-06-2024 06:30:45"/>
    <s v="Account"/>
    <s v="Account Suspension"/>
    <s v="CUST61680"/>
    <s v="Resolved"/>
    <s v="23-05-2024"/>
    <d v="1899-12-30T06:30:45"/>
    <s v="17-06-2024"/>
    <d v="1899-12-30T06:30:45"/>
    <s v="-"/>
    <s v="-"/>
    <s v="23-05-2024"/>
    <s v="05"/>
    <s v="2024"/>
    <s v="-"/>
    <s v="17-06-2024"/>
    <s v="06"/>
  </r>
  <r>
    <s v="TKT467318"/>
    <x v="16"/>
    <s v="-"/>
    <s v="Account"/>
    <s v="Login Issue"/>
    <s v="CUST64992"/>
    <s v="Open"/>
    <d v="2020-08-02T00:00:00"/>
    <d v="1899-12-30T00:58:00"/>
    <s v="-"/>
    <s v="-"/>
    <s v="-"/>
    <s v="-"/>
    <s v="02-08-2020"/>
    <s v="08"/>
    <s v="2020"/>
    <s v="-"/>
    <s v="-"/>
    <s v=""/>
  </r>
  <r>
    <s v="TKT944581"/>
    <x v="24"/>
    <d v="2023-07-10T03:29:00"/>
    <s v="Service"/>
    <s v="Service Outage"/>
    <s v="CUST80996"/>
    <s v="Resolved"/>
    <d v="2023-07-09T00:00:00"/>
    <d v="1899-12-30T03:29:00"/>
    <d v="2023-07-10T00:00:00"/>
    <d v="1899-12-30T03:29:00"/>
    <s v="-"/>
    <s v="-"/>
    <s v="09-07-2023"/>
    <s v="07"/>
    <s v="2023"/>
    <s v="-"/>
    <s v="10-07-2023"/>
    <s v="07"/>
  </r>
  <r>
    <s v="TKT356271"/>
    <x v="24"/>
    <s v="26-12-2024 02:41:38"/>
    <s v="Service"/>
    <s v="Service Outage"/>
    <s v="CUST52804"/>
    <s v="Resolved"/>
    <d v="2024-09-12T00:00:00"/>
    <d v="1899-12-30T02:41:00"/>
    <s v="26-12-2024"/>
    <d v="1899-12-30T02:41:38"/>
    <s v="-"/>
    <s v="-"/>
    <s v="12-09-2024"/>
    <s v="09"/>
    <s v="2024"/>
    <s v="-"/>
    <s v="26-12-2024"/>
    <s v="12"/>
  </r>
  <r>
    <s v="TKT219713"/>
    <x v="27"/>
    <s v="-"/>
    <s v="Account"/>
    <s v="Login Issue"/>
    <s v="CUST73558"/>
    <s v="In Progress"/>
    <s v="30-07-2022"/>
    <d v="1899-12-30T20:25:44"/>
    <s v="-"/>
    <s v="-"/>
    <s v="-"/>
    <s v="-"/>
    <s v="30-07-2022"/>
    <s v="07"/>
    <s v="2022"/>
    <s v="-"/>
    <s v="-"/>
    <s v=""/>
  </r>
  <r>
    <s v="TKT793746"/>
    <x v="23"/>
    <s v="-"/>
    <s v="Service"/>
    <s v="Service Upgrade"/>
    <s v="CUST67082"/>
    <s v="In Progress"/>
    <s v="24-09-2022"/>
    <d v="1899-12-30T08:06:29"/>
    <s v="-"/>
    <s v="-"/>
    <s v="-"/>
    <s v="-"/>
    <s v="24-09-2022"/>
    <s v="09"/>
    <s v="2022"/>
    <s v="-"/>
    <s v="-"/>
    <s v=""/>
  </r>
  <r>
    <s v="TKT833199"/>
    <x v="34"/>
    <d v="2023-05-10T11:45:00"/>
    <s v="Technical"/>
    <s v="Hardware Issue"/>
    <s v="CUST90879"/>
    <s v="Resolved"/>
    <s v="16-09-2023"/>
    <d v="1899-12-30T11:45:04"/>
    <d v="2023-05-10T00:00:00"/>
    <d v="1899-12-30T11:45:00"/>
    <s v="-"/>
    <s v="-"/>
    <s v="16-09-2023"/>
    <s v="09"/>
    <s v="2023"/>
    <s v="-"/>
    <s v="10-05-2023"/>
    <s v="05"/>
  </r>
  <r>
    <s v="TKT602492"/>
    <x v="2"/>
    <s v="-"/>
    <s v="Billing"/>
    <s v="Overcharge"/>
    <s v="CUST10594"/>
    <s v="In Progress"/>
    <s v="20-12-2020"/>
    <d v="1899-12-30T09:46:29"/>
    <s v="-"/>
    <s v="-"/>
    <s v="-"/>
    <s v="-"/>
    <s v="20-12-2020"/>
    <s v="12"/>
    <s v="2020"/>
    <s v="-"/>
    <s v="-"/>
    <s v=""/>
  </r>
  <r>
    <s v="TKT515193"/>
    <x v="13"/>
    <s v="31-10-2023 11:36:07"/>
    <s v="Account"/>
    <s v="Account Suspension"/>
    <s v="CUST57038"/>
    <s v="Resolved"/>
    <s v="29-10-2023"/>
    <d v="1899-12-30T11:36:07"/>
    <s v="31-10-2023"/>
    <d v="1899-12-30T11:36:07"/>
    <s v="-"/>
    <s v="-"/>
    <s v="29-10-2023"/>
    <s v="10"/>
    <s v="2023"/>
    <s v="-"/>
    <s v="31-10-2023"/>
    <s v="10"/>
  </r>
  <r>
    <s v="TKT504652"/>
    <x v="31"/>
    <s v="-"/>
    <s v="Billing"/>
    <s v="Refund Request"/>
    <s v="CUST19862"/>
    <s v="In Progress"/>
    <d v="2024-12-08T00:00:00"/>
    <d v="1899-12-30T19:14:00"/>
    <s v="-"/>
    <s v="-"/>
    <s v="-"/>
    <s v="-"/>
    <s v="08-12-2024"/>
    <s v="12"/>
    <s v="2024"/>
    <s v="-"/>
    <s v="-"/>
    <s v=""/>
  </r>
  <r>
    <s v="TKT801694"/>
    <x v="11"/>
    <s v="-"/>
    <s v="Billing"/>
    <s v="Overcharge"/>
    <s v="CUST24897"/>
    <s v="Open"/>
    <d v="2022-06-03T00:00:00"/>
    <d v="1899-12-30T11:24:00"/>
    <s v="-"/>
    <s v="-"/>
    <s v="-"/>
    <s v="-"/>
    <s v="03-06-2022"/>
    <s v="06"/>
    <s v="2022"/>
    <s v="-"/>
    <s v="-"/>
    <s v=""/>
  </r>
  <r>
    <s v="TKT972787"/>
    <x v="25"/>
    <s v="-"/>
    <s v="Service"/>
    <s v="Slow Service"/>
    <s v="CUST14291"/>
    <s v="In Progress"/>
    <d v="2024-08-04T00:00:00"/>
    <d v="1899-12-30T08:56:00"/>
    <s v="-"/>
    <s v="-"/>
    <s v="-"/>
    <s v="-"/>
    <s v="04-08-2024"/>
    <s v="08"/>
    <s v="2024"/>
    <s v="-"/>
    <s v="-"/>
    <s v=""/>
  </r>
  <r>
    <s v="TKT761350"/>
    <x v="14"/>
    <s v="26-11-2020 11:05:31"/>
    <s v="Service"/>
    <s v="Slow Service"/>
    <s v="CUST53090"/>
    <s v="Resolved"/>
    <d v="2020-01-11T00:00:00"/>
    <d v="1899-12-30T11:05:00"/>
    <s v="26-11-2020"/>
    <d v="1899-12-30T11:05:31"/>
    <s v="-"/>
    <s v="-"/>
    <s v="11-01-2020"/>
    <s v="01"/>
    <s v="2020"/>
    <s v="-"/>
    <s v="26-11-2020"/>
    <s v="11"/>
  </r>
  <r>
    <s v="TKT858261"/>
    <x v="30"/>
    <s v="-"/>
    <s v="Billing"/>
    <s v="Overcharge"/>
    <s v="CUST11990"/>
    <s v="Open"/>
    <d v="2020-12-02T00:00:00"/>
    <d v="1899-12-30T10:50:00"/>
    <s v="-"/>
    <s v="-"/>
    <s v="-"/>
    <s v="-"/>
    <s v="02-12-2020"/>
    <s v="12"/>
    <s v="2020"/>
    <s v="-"/>
    <s v="-"/>
    <s v=""/>
  </r>
  <r>
    <s v="TKT658880"/>
    <x v="19"/>
    <s v="-"/>
    <s v="Billing"/>
    <s v="Payment Failure"/>
    <s v="CUST16705"/>
    <s v="In Progress"/>
    <s v="21-06-2023"/>
    <d v="1899-12-30T16:38:58"/>
    <s v="-"/>
    <s v="-"/>
    <s v="-"/>
    <s v="-"/>
    <s v="21-06-2023"/>
    <s v="06"/>
    <s v="2023"/>
    <s v="-"/>
    <s v="-"/>
    <s v=""/>
  </r>
  <r>
    <s v="TKT120561"/>
    <x v="25"/>
    <s v="-"/>
    <s v="Service"/>
    <s v="Slow Service"/>
    <s v="CUST62597"/>
    <s v="In Progress"/>
    <s v="23-02-2020"/>
    <d v="1899-12-30T16:21:26"/>
    <s v="-"/>
    <s v="-"/>
    <s v="-"/>
    <s v="-"/>
    <s v="23-02-2020"/>
    <s v="02"/>
    <s v="2020"/>
    <s v="-"/>
    <s v="-"/>
    <s v=""/>
  </r>
  <r>
    <s v="TKT129836"/>
    <x v="28"/>
    <s v="21-03-2023 16:53:32"/>
    <s v="Billing"/>
    <s v="Payment Failure"/>
    <s v="CUST91654"/>
    <s v="Resolved"/>
    <d v="2023-06-03T00:00:00"/>
    <d v="1899-12-30T16:53:00"/>
    <s v="21-03-2023"/>
    <d v="1899-12-30T16:53:32"/>
    <s v="-"/>
    <s v="-"/>
    <s v="03-06-2023"/>
    <s v="06"/>
    <s v="2023"/>
    <s v="-"/>
    <s v="21-03-2023"/>
    <s v="03"/>
  </r>
  <r>
    <s v="TKT489205"/>
    <x v="13"/>
    <s v="25-10-2023 16:39:46"/>
    <s v="Account"/>
    <s v="Account Suspension"/>
    <s v="CUST32852"/>
    <s v="Resolved"/>
    <s v="16-10-2023"/>
    <d v="1899-12-30T16:39:46"/>
    <s v="25-10-2023"/>
    <d v="1899-12-30T16:39:46"/>
    <s v="-"/>
    <s v="-"/>
    <s v="16-10-2023"/>
    <s v="10"/>
    <s v="2023"/>
    <s v="-"/>
    <s v="25-10-2023"/>
    <s v="10"/>
  </r>
  <r>
    <s v="TKT218663"/>
    <x v="27"/>
    <s v="-"/>
    <s v="Account"/>
    <s v="Login Issue"/>
    <s v="CUST93188"/>
    <s v="In Progress"/>
    <s v="27-02-2021"/>
    <d v="1899-12-30T13:42:16"/>
    <s v="-"/>
    <s v="-"/>
    <s v="-"/>
    <s v="-"/>
    <s v="27-02-2021"/>
    <s v="02"/>
    <s v="2021"/>
    <s v="-"/>
    <s v="-"/>
    <s v=""/>
  </r>
  <r>
    <s v="TKT947556"/>
    <x v="24"/>
    <s v="-"/>
    <s v="Service"/>
    <s v="Service Outage"/>
    <s v="CUST23844"/>
    <s v="Open"/>
    <s v="27-10-2024"/>
    <d v="1899-12-30T23:39:41"/>
    <s v="-"/>
    <s v="-"/>
    <s v="-"/>
    <s v="-"/>
    <s v="27-10-2024"/>
    <s v="10"/>
    <s v="2024"/>
    <s v="-"/>
    <s v="-"/>
    <s v=""/>
  </r>
  <r>
    <s v="TKT708502"/>
    <x v="12"/>
    <s v="-"/>
    <s v="Billing"/>
    <s v="Refund Request"/>
    <s v="CUST98725"/>
    <s v="In Progress"/>
    <s v="24-02-2024"/>
    <d v="1899-12-30T18:18:39"/>
    <s v="-"/>
    <s v="-"/>
    <s v="-"/>
    <s v="-"/>
    <s v="24-02-2024"/>
    <s v="02"/>
    <s v="2024"/>
    <s v="-"/>
    <s v="-"/>
    <s v=""/>
  </r>
  <r>
    <s v="TKT763220"/>
    <x v="0"/>
    <s v="-"/>
    <s v="Service"/>
    <s v="Service Outage"/>
    <s v="CUST38401"/>
    <s v="In Progress"/>
    <d v="2021-03-12T00:00:00"/>
    <d v="1899-12-30T10:47:00"/>
    <s v="-"/>
    <s v="-"/>
    <s v="-"/>
    <s v="-"/>
    <s v="12-03-2021"/>
    <s v="03"/>
    <s v="2021"/>
    <s v="-"/>
    <s v="-"/>
    <s v=""/>
  </r>
  <r>
    <s v="TKT752827"/>
    <x v="28"/>
    <s v="-"/>
    <s v="Billing"/>
    <s v="Payment Failure"/>
    <s v="CUST17364"/>
    <s v="In Progress"/>
    <s v="21-09-2020"/>
    <d v="1899-12-30T11:11:32"/>
    <s v="-"/>
    <s v="-"/>
    <s v="-"/>
    <s v="-"/>
    <s v="21-09-2020"/>
    <s v="09"/>
    <s v="2020"/>
    <s v="-"/>
    <s v="-"/>
    <s v=""/>
  </r>
  <r>
    <s v="TKT700235"/>
    <x v="32"/>
    <s v="-"/>
    <s v="Technical"/>
    <s v="Software Bug"/>
    <s v="CUST19733"/>
    <s v="In Progress"/>
    <s v="13-10-2022"/>
    <d v="1899-12-30T03:26:14"/>
    <s v="-"/>
    <s v="-"/>
    <s v="-"/>
    <s v="-"/>
    <s v="13-10-2022"/>
    <s v="10"/>
    <s v="2022"/>
    <s v="-"/>
    <s v="-"/>
    <s v=""/>
  </r>
  <r>
    <s v="TKT281497"/>
    <x v="13"/>
    <s v="-"/>
    <s v="Account"/>
    <s v="Account Suspension"/>
    <s v="CUST72766"/>
    <s v="In Progress"/>
    <s v="13-11-2023"/>
    <d v="1899-12-30T14:06:16"/>
    <s v="-"/>
    <s v="-"/>
    <s v="-"/>
    <s v="-"/>
    <s v="13-11-2023"/>
    <s v="11"/>
    <s v="2023"/>
    <s v="-"/>
    <s v="-"/>
    <s v=""/>
  </r>
  <r>
    <s v="TKT248467"/>
    <x v="15"/>
    <s v="-"/>
    <s v="Account"/>
    <s v="Account Suspension"/>
    <s v="CUST75414"/>
    <s v="Open"/>
    <d v="2022-05-06T00:00:00"/>
    <d v="1899-12-30T14:13:00"/>
    <s v="-"/>
    <s v="-"/>
    <s v="-"/>
    <s v="-"/>
    <s v="06-05-2022"/>
    <s v="05"/>
    <s v="2022"/>
    <s v="-"/>
    <s v="-"/>
    <s v=""/>
  </r>
  <r>
    <s v="TKT344847"/>
    <x v="7"/>
    <s v="-"/>
    <s v="Technical"/>
    <s v="Software Bug"/>
    <s v="CUST14030"/>
    <s v="In Progress"/>
    <d v="2021-01-08T00:00:00"/>
    <d v="1899-12-30T14:38:00"/>
    <s v="-"/>
    <s v="-"/>
    <s v="-"/>
    <s v="-"/>
    <s v="08-01-2021"/>
    <s v="01"/>
    <s v="2021"/>
    <s v="-"/>
    <s v="-"/>
    <s v=""/>
  </r>
  <r>
    <s v="TKT997712"/>
    <x v="15"/>
    <s v="-"/>
    <s v="Account"/>
    <s v="Account Suspension"/>
    <s v="CUST14020"/>
    <s v="In Progress"/>
    <s v="25-01-2023"/>
    <d v="1899-12-30T05:18:38"/>
    <s v="-"/>
    <s v="-"/>
    <s v="-"/>
    <s v="-"/>
    <s v="25-01-2023"/>
    <s v="01"/>
    <s v="2023"/>
    <s v="-"/>
    <s v="-"/>
    <s v=""/>
  </r>
  <r>
    <s v="TKT422055"/>
    <x v="15"/>
    <s v="-"/>
    <s v="Account"/>
    <s v="Account Suspension"/>
    <s v="CUST26018"/>
    <s v="In Progress"/>
    <s v="20-08-2021"/>
    <d v="1899-12-30T05:54:39"/>
    <s v="-"/>
    <s v="-"/>
    <s v="-"/>
    <s v="-"/>
    <s v="20-08-2021"/>
    <s v="08"/>
    <s v="2021"/>
    <s v="-"/>
    <s v="-"/>
    <s v=""/>
  </r>
  <r>
    <s v="TKT421302"/>
    <x v="23"/>
    <s v="22-11-2023 00:39:06"/>
    <s v="Service"/>
    <s v="Service Upgrade"/>
    <s v="CUST45779"/>
    <s v="Resolved"/>
    <d v="2023-11-11T00:00:00"/>
    <d v="1899-12-30T00:39:00"/>
    <s v="22-11-2023"/>
    <d v="1899-12-30T00:39:06"/>
    <s v="-"/>
    <s v="-"/>
    <s v="11-11-2023"/>
    <s v="11"/>
    <s v="2023"/>
    <s v="-"/>
    <s v="22-11-2023"/>
    <s v="11"/>
  </r>
  <r>
    <s v="TKT835957"/>
    <x v="17"/>
    <s v="-"/>
    <s v="Service"/>
    <s v="Slow Service"/>
    <s v="CUST62215"/>
    <s v="Open"/>
    <s v="20-08-2024"/>
    <d v="1899-12-30T18:49:55"/>
    <s v="-"/>
    <s v="-"/>
    <s v="-"/>
    <s v="-"/>
    <s v="20-08-2024"/>
    <s v="08"/>
    <s v="2024"/>
    <s v="-"/>
    <s v="-"/>
    <s v=""/>
  </r>
  <r>
    <s v="TKT629614"/>
    <x v="29"/>
    <s v="16-09-2021 18:06:06"/>
    <s v="Service"/>
    <s v="Service Upgrade"/>
    <s v="CUST27224"/>
    <s v="Resolved"/>
    <d v="2021-07-09T00:00:00"/>
    <d v="1899-12-30T18:06:00"/>
    <s v="16-09-2021"/>
    <d v="1899-12-30T18:06:06"/>
    <s v="-"/>
    <s v="-"/>
    <s v="09-07-2021"/>
    <s v="07"/>
    <s v="2021"/>
    <s v="-"/>
    <s v="16-09-2021"/>
    <s v="09"/>
  </r>
  <r>
    <s v="TKT806822"/>
    <x v="18"/>
    <s v="19-06-2020 00:49:18"/>
    <s v="Account"/>
    <s v="Password Reset"/>
    <s v="CUST62954"/>
    <s v="Resolved"/>
    <s v="16-06-2020"/>
    <d v="1899-12-30T00:49:18"/>
    <s v="19-06-2020"/>
    <d v="1899-12-30T00:49:18"/>
    <s v="-"/>
    <s v="-"/>
    <s v="16-06-2020"/>
    <s v="06"/>
    <s v="2020"/>
    <s v="-"/>
    <s v="19-06-2020"/>
    <s v="06"/>
  </r>
  <r>
    <s v="TKT526759"/>
    <x v="5"/>
    <s v="-"/>
    <s v="Technical"/>
    <s v="Hardware Issue"/>
    <s v="CUST25677"/>
    <s v="In Progress"/>
    <s v="30-10-2023"/>
    <d v="1899-12-30T20:00:43"/>
    <s v="-"/>
    <s v="-"/>
    <s v="-"/>
    <s v="-"/>
    <s v="30-10-2023"/>
    <s v="10"/>
    <s v="2023"/>
    <s v="-"/>
    <s v="-"/>
    <s v=""/>
  </r>
  <r>
    <s v="TKT570219"/>
    <x v="18"/>
    <s v="-"/>
    <s v="Account"/>
    <s v="Password Reset"/>
    <s v="CUST20327"/>
    <s v="In Progress"/>
    <s v="25-09-2024"/>
    <d v="1899-12-30T05:01:55"/>
    <s v="-"/>
    <s v="-"/>
    <s v="-"/>
    <s v="-"/>
    <s v="25-09-2024"/>
    <s v="09"/>
    <s v="2024"/>
    <s v="-"/>
    <s v="-"/>
    <s v=""/>
  </r>
  <r>
    <s v="TKT155908"/>
    <x v="18"/>
    <s v="-"/>
    <s v="Account"/>
    <s v="Password Reset"/>
    <s v="CUST59989"/>
    <s v="Open"/>
    <s v="18-01-2022"/>
    <d v="1899-12-30T09:02:19"/>
    <s v="-"/>
    <s v="-"/>
    <s v="-"/>
    <s v="-"/>
    <s v="18-01-2022"/>
    <s v="01"/>
    <s v="2022"/>
    <s v="-"/>
    <s v="-"/>
    <s v=""/>
  </r>
  <r>
    <s v="TKT677200"/>
    <x v="1"/>
    <s v="21-07-2020 08:57:25"/>
    <s v="Billing"/>
    <s v="Refund Request"/>
    <s v="CUST63992"/>
    <s v="Resolved"/>
    <d v="2020-02-07T00:00:00"/>
    <d v="1899-12-30T08:57:00"/>
    <s v="21-07-2020"/>
    <d v="1899-12-30T08:57:25"/>
    <s v="-"/>
    <s v="-"/>
    <s v="07-02-2020"/>
    <s v="02"/>
    <s v="2020"/>
    <s v="-"/>
    <s v="21-07-2020"/>
    <s v="07"/>
  </r>
  <r>
    <s v="TKT162271"/>
    <x v="23"/>
    <s v="-"/>
    <s v="Service"/>
    <s v="Service Upgrade"/>
    <s v="CUST48257"/>
    <s v="Open"/>
    <s v="30-03-2022"/>
    <d v="1899-12-30T15:37:22"/>
    <s v="-"/>
    <s v="-"/>
    <s v="-"/>
    <s v="-"/>
    <s v="30-03-2022"/>
    <s v="03"/>
    <s v="2022"/>
    <s v="-"/>
    <s v="-"/>
    <s v=""/>
  </r>
  <r>
    <s v="TKT261137"/>
    <x v="15"/>
    <d v="2021-08-12T17:56:00"/>
    <s v="Account"/>
    <s v="Account Suspension"/>
    <s v="CUST44665"/>
    <s v="Resolved"/>
    <d v="2021-06-12T00:00:00"/>
    <d v="1899-12-30T17:56:00"/>
    <d v="2021-08-12T00:00:00"/>
    <d v="1899-12-30T17:56:00"/>
    <s v="-"/>
    <s v="-"/>
    <s v="12-06-2021"/>
    <s v="06"/>
    <s v="2021"/>
    <s v="-"/>
    <s v="12-08-2021"/>
    <s v="08"/>
  </r>
  <r>
    <s v="TKT136577"/>
    <x v="5"/>
    <s v="-"/>
    <s v="Technical"/>
    <s v="Hardware Issue"/>
    <s v="CUST72306"/>
    <s v="Open"/>
    <d v="2023-10-12T00:00:00"/>
    <d v="1899-12-30T09:51:00"/>
    <s v="-"/>
    <s v="-"/>
    <s v="-"/>
    <s v="-"/>
    <s v="12-10-2023"/>
    <s v="10"/>
    <s v="2023"/>
    <s v="-"/>
    <s v="-"/>
    <s v=""/>
  </r>
  <r>
    <s v="TKT551894"/>
    <x v="0"/>
    <s v="-"/>
    <s v="Service"/>
    <s v="Service Outage"/>
    <s v="CUST89159"/>
    <s v="In Progress"/>
    <d v="2021-12-04T00:00:00"/>
    <d v="1899-12-30T16:15:00"/>
    <s v="-"/>
    <s v="-"/>
    <s v="-"/>
    <s v="-"/>
    <s v="04-12-2021"/>
    <s v="12"/>
    <s v="2021"/>
    <s v="-"/>
    <s v="-"/>
    <s v=""/>
  </r>
  <r>
    <s v="TKT918357"/>
    <x v="27"/>
    <s v="29-05-2023 08:20:24"/>
    <s v="Account"/>
    <s v="Login Issue"/>
    <s v="CUST16491"/>
    <s v="Resolved"/>
    <s v="20-05-2023"/>
    <d v="1899-12-30T08:20:24"/>
    <s v="29-05-2023"/>
    <d v="1899-12-30T08:20:24"/>
    <s v="-"/>
    <s v="-"/>
    <s v="20-05-2023"/>
    <s v="05"/>
    <s v="2023"/>
    <s v="-"/>
    <s v="29-05-2023"/>
    <s v="05"/>
  </r>
  <r>
    <s v="TKT441849"/>
    <x v="22"/>
    <s v="-"/>
    <s v="Account"/>
    <s v="Login Issue"/>
    <s v="CUST63261"/>
    <s v="In Progress"/>
    <d v="2022-10-03T00:00:00"/>
    <d v="1899-12-30T09:34:00"/>
    <s v="-"/>
    <s v="-"/>
    <s v="-"/>
    <s v="-"/>
    <s v="03-10-2022"/>
    <s v="10"/>
    <s v="2022"/>
    <s v="-"/>
    <s v="-"/>
    <s v=""/>
  </r>
  <r>
    <s v="TKT597877"/>
    <x v="31"/>
    <s v="-"/>
    <s v="Billing"/>
    <s v="Refund Request"/>
    <s v="CUST44320"/>
    <s v="Open"/>
    <d v="2023-01-07T00:00:00"/>
    <d v="1899-12-30T14:59:00"/>
    <s v="-"/>
    <s v="-"/>
    <s v="-"/>
    <s v="-"/>
    <s v="07-01-2023"/>
    <s v="01"/>
    <s v="2023"/>
    <s v="-"/>
    <s v="-"/>
    <s v=""/>
  </r>
  <r>
    <s v="TKT916885"/>
    <x v="25"/>
    <s v="28-12-2022 04:15:14"/>
    <s v="Service"/>
    <s v="Slow Service"/>
    <s v="CUST22028"/>
    <s v="Resolved"/>
    <s v="19-12-2022"/>
    <d v="1899-12-30T04:15:14"/>
    <s v="28-12-2022"/>
    <d v="1899-12-30T04:15:14"/>
    <s v="-"/>
    <s v="-"/>
    <s v="19-12-2022"/>
    <s v="12"/>
    <s v="2022"/>
    <s v="-"/>
    <s v="28-12-2022"/>
    <s v="12"/>
  </r>
  <r>
    <s v="TKT917453"/>
    <x v="20"/>
    <s v="-"/>
    <s v="Billing"/>
    <s v="Payment Failure"/>
    <s v="CUST65954"/>
    <s v="In Progress"/>
    <d v="2024-07-02T00:00:00"/>
    <d v="1899-12-30T20:32:00"/>
    <s v="-"/>
    <s v="-"/>
    <s v="-"/>
    <s v="-"/>
    <s v="02-07-2024"/>
    <s v="07"/>
    <s v="2024"/>
    <s v="-"/>
    <s v="-"/>
    <s v=""/>
  </r>
  <r>
    <s v="TKT548187"/>
    <x v="6"/>
    <s v="15-10-2024 23:03:32"/>
    <s v="Service"/>
    <s v="Service Outage"/>
    <s v="CUST59585"/>
    <s v="Resolved"/>
    <s v="27-09-2024"/>
    <d v="1899-12-30T23:03:32"/>
    <s v="15-10-2024"/>
    <d v="1899-12-30T23:03:32"/>
    <s v="-"/>
    <s v="-"/>
    <s v="27-09-2024"/>
    <s v="09"/>
    <s v="2024"/>
    <s v="-"/>
    <s v="15-10-2024"/>
    <s v="10"/>
  </r>
  <r>
    <s v="TKT665919"/>
    <x v="25"/>
    <s v="-"/>
    <s v="Service"/>
    <s v="Slow Service"/>
    <s v="CUST19527"/>
    <s v="In Progress"/>
    <d v="2021-04-09T00:00:00"/>
    <d v="1899-12-30T04:16:00"/>
    <s v="-"/>
    <s v="-"/>
    <s v="-"/>
    <s v="-"/>
    <s v="09-04-2021"/>
    <s v="04"/>
    <s v="2021"/>
    <s v="-"/>
    <s v="-"/>
    <s v=""/>
  </r>
  <r>
    <s v="TKT679778"/>
    <x v="4"/>
    <s v="15-01-2025 03:51:52"/>
    <s v="Account"/>
    <s v="Password Reset"/>
    <s v="CUST80266"/>
    <s v="Resolved"/>
    <s v="16-12-2024"/>
    <d v="1899-12-30T03:51:52"/>
    <s v="15-01-2025"/>
    <d v="1899-12-30T03:51:52"/>
    <s v="-"/>
    <s v="-"/>
    <s v="16-12-2024"/>
    <s v="12"/>
    <s v="2024"/>
    <s v="-"/>
    <s v="15-01-2025"/>
    <s v="01"/>
  </r>
  <r>
    <s v="TKT812024"/>
    <x v="19"/>
    <s v="-"/>
    <s v="Billing"/>
    <s v="Payment Failure"/>
    <s v="CUST95988"/>
    <s v="Open"/>
    <s v="14-09-2021"/>
    <d v="1899-12-30T08:18:05"/>
    <s v="-"/>
    <s v="-"/>
    <s v="-"/>
    <s v="-"/>
    <s v="14-09-2021"/>
    <s v="09"/>
    <s v="2021"/>
    <s v="-"/>
    <s v="-"/>
    <s v=""/>
  </r>
  <r>
    <s v="TKT201401"/>
    <x v="6"/>
    <s v="-"/>
    <s v="Service"/>
    <s v="Service Outage"/>
    <s v="CUST33286"/>
    <s v="Open"/>
    <s v="21-06-2022"/>
    <d v="1899-12-30T16:11:39"/>
    <s v="-"/>
    <s v="-"/>
    <s v="-"/>
    <s v="-"/>
    <s v="21-06-2022"/>
    <s v="06"/>
    <s v="2022"/>
    <s v="-"/>
    <s v="-"/>
    <s v=""/>
  </r>
  <r>
    <s v="TKT982496"/>
    <x v="12"/>
    <d v="2023-05-01T06:53:00"/>
    <s v="Billing"/>
    <s v="Refund Request"/>
    <s v="CUST12322"/>
    <s v="Resolved"/>
    <s v="21-12-2022"/>
    <d v="1899-12-30T06:53:52"/>
    <d v="2023-05-01T00:00:00"/>
    <d v="1899-12-30T06:53:00"/>
    <s v="-"/>
    <s v="-"/>
    <s v="21-12-2022"/>
    <s v="12"/>
    <s v="2022"/>
    <s v="-"/>
    <s v="01-05-2023"/>
    <s v="05"/>
  </r>
  <r>
    <s v="TKT465035"/>
    <x v="7"/>
    <s v="-"/>
    <s v="Technical"/>
    <s v="Software Bug"/>
    <s v="CUST48717"/>
    <s v="In Progress"/>
    <s v="27-05-2024"/>
    <d v="1899-12-30T11:38:29"/>
    <s v="-"/>
    <s v="-"/>
    <s v="-"/>
    <s v="-"/>
    <s v="27-05-2024"/>
    <s v="05"/>
    <s v="2024"/>
    <s v="-"/>
    <s v="-"/>
    <s v=""/>
  </r>
  <r>
    <s v="TKT900588"/>
    <x v="3"/>
    <s v="-"/>
    <s v="Account"/>
    <s v="Account Suspension"/>
    <s v="CUST25667"/>
    <s v="Open"/>
    <d v="2021-09-01T00:00:00"/>
    <d v="1899-12-30T11:43:00"/>
    <s v="-"/>
    <s v="-"/>
    <s v="-"/>
    <s v="-"/>
    <s v="01-09-2021"/>
    <s v="09"/>
    <s v="2021"/>
    <s v="-"/>
    <s v="-"/>
    <s v=""/>
  </r>
  <r>
    <s v="TKT666377"/>
    <x v="25"/>
    <s v="-"/>
    <s v="Service"/>
    <s v="Slow Service"/>
    <s v="CUST98430"/>
    <s v="Open"/>
    <d v="2021-08-07T00:00:00"/>
    <d v="1899-12-30T03:38:00"/>
    <s v="-"/>
    <s v="-"/>
    <s v="-"/>
    <s v="-"/>
    <s v="07-08-2021"/>
    <s v="08"/>
    <s v="2021"/>
    <s v="-"/>
    <s v="-"/>
    <s v=""/>
  </r>
  <r>
    <s v="TKT410425"/>
    <x v="10"/>
    <s v="-"/>
    <s v="Account"/>
    <s v="Password Reset"/>
    <s v="CUST84183"/>
    <s v="In Progress"/>
    <s v="25-06-2021"/>
    <d v="1899-12-30T00:36:17"/>
    <s v="-"/>
    <s v="-"/>
    <s v="-"/>
    <s v="-"/>
    <s v="25-06-2021"/>
    <s v="06"/>
    <s v="2021"/>
    <s v="-"/>
    <s v="-"/>
    <s v=""/>
  </r>
  <r>
    <s v="TKT942989"/>
    <x v="14"/>
    <s v="15-06-2020 03:35:27"/>
    <s v="Service"/>
    <s v="Slow Service"/>
    <s v="CUST83235"/>
    <s v="Resolved"/>
    <d v="2020-02-06T00:00:00"/>
    <d v="1899-12-30T03:35:00"/>
    <s v="15-06-2020"/>
    <d v="1899-12-30T03:35:27"/>
    <s v="-"/>
    <s v="-"/>
    <s v="06-02-2020"/>
    <s v="02"/>
    <s v="2020"/>
    <s v="-"/>
    <s v="15-06-2020"/>
    <s v="06"/>
  </r>
  <r>
    <s v="TKT924604"/>
    <x v="33"/>
    <s v="19-07-2024 21:57:28"/>
    <s v="Technical"/>
    <s v="Network Problem"/>
    <s v="CUST24307"/>
    <s v="Resolved"/>
    <s v="20-06-2024"/>
    <d v="1899-12-30T21:57:28"/>
    <s v="19-07-2024"/>
    <d v="1899-12-30T21:57:28"/>
    <s v="-"/>
    <s v="-"/>
    <s v="20-06-2024"/>
    <s v="06"/>
    <s v="2024"/>
    <s v="-"/>
    <s v="19-07-2024"/>
    <s v="07"/>
  </r>
  <r>
    <s v="TKT448529"/>
    <x v="28"/>
    <s v="-"/>
    <s v="Billing"/>
    <s v="Payment Failure"/>
    <s v="CUST46228"/>
    <s v="In Progress"/>
    <s v="14-04-2021"/>
    <d v="1899-12-30T15:42:51"/>
    <s v="-"/>
    <s v="-"/>
    <s v="-"/>
    <s v="-"/>
    <s v="14-04-2021"/>
    <s v="04"/>
    <s v="2021"/>
    <s v="-"/>
    <s v="-"/>
    <s v=""/>
  </r>
  <r>
    <s v="TKT201553"/>
    <x v="2"/>
    <s v="-"/>
    <s v="Billing"/>
    <s v="Overcharge"/>
    <s v="CUST65680"/>
    <s v="Open"/>
    <s v="31-01-2024"/>
    <d v="1899-12-30T08:37:48"/>
    <s v="-"/>
    <s v="-"/>
    <s v="-"/>
    <s v="-"/>
    <s v="31-01-2024"/>
    <s v="01"/>
    <s v="2024"/>
    <s v="-"/>
    <s v="-"/>
    <s v=""/>
  </r>
  <r>
    <s v="TKT624677"/>
    <x v="10"/>
    <s v="27-05-2022 21:16:15"/>
    <s v="Account"/>
    <s v="Password Reset"/>
    <s v="CUST78595"/>
    <s v="Resolved"/>
    <d v="2022-07-05T00:00:00"/>
    <d v="1899-12-30T21:16:00"/>
    <s v="27-05-2022"/>
    <d v="1899-12-30T21:16:15"/>
    <s v="-"/>
    <s v="-"/>
    <s v="05-07-2022"/>
    <s v="07"/>
    <s v="2022"/>
    <s v="-"/>
    <s v="27-05-2022"/>
    <s v="05"/>
  </r>
  <r>
    <s v="TKT339151"/>
    <x v="9"/>
    <s v="22-09-2020 21:09:53"/>
    <s v="Technical"/>
    <s v="Hardware Issue"/>
    <s v="CUST39353"/>
    <s v="Resolved"/>
    <d v="2020-09-09T00:00:00"/>
    <d v="1899-12-30T21:09:00"/>
    <s v="22-09-2020"/>
    <d v="1899-12-30T21:09:53"/>
    <s v="-"/>
    <s v="-"/>
    <s v="09-09-2020"/>
    <s v="09"/>
    <s v="2020"/>
    <s v="-"/>
    <s v="22-09-2020"/>
    <s v="09"/>
  </r>
  <r>
    <s v="TKT203025"/>
    <x v="32"/>
    <s v="-"/>
    <s v="Technical"/>
    <s v="Software Bug"/>
    <s v="CUST73419"/>
    <s v="In Progress"/>
    <s v="18-11-2020"/>
    <d v="1899-12-30T18:49:47"/>
    <s v="-"/>
    <s v="-"/>
    <s v="-"/>
    <s v="-"/>
    <s v="18-11-2020"/>
    <s v="11"/>
    <s v="2020"/>
    <s v="-"/>
    <s v="-"/>
    <s v=""/>
  </r>
  <r>
    <s v="TKT563014"/>
    <x v="10"/>
    <s v="-"/>
    <s v="Account"/>
    <s v="Password Reset"/>
    <s v="CUST69429"/>
    <s v="Open"/>
    <d v="2022-02-02T00:00:00"/>
    <d v="1899-12-30T15:52:00"/>
    <s v="-"/>
    <s v="-"/>
    <s v="-"/>
    <s v="-"/>
    <s v="02-02-2022"/>
    <s v="02"/>
    <s v="2022"/>
    <s v="-"/>
    <s v="-"/>
    <s v=""/>
  </r>
  <r>
    <s v="TKT846161"/>
    <x v="27"/>
    <s v="-"/>
    <s v="Account"/>
    <s v="Login Issue"/>
    <s v="CUST50027"/>
    <s v="In Progress"/>
    <s v="17-04-2022"/>
    <d v="1899-12-30T22:05:23"/>
    <s v="-"/>
    <s v="-"/>
    <s v="-"/>
    <s v="-"/>
    <s v="17-04-2022"/>
    <s v="04"/>
    <s v="2022"/>
    <s v="-"/>
    <s v="-"/>
    <s v=""/>
  </r>
  <r>
    <s v="TKT707876"/>
    <x v="31"/>
    <s v="-"/>
    <s v="Billing"/>
    <s v="Refund Request"/>
    <s v="CUST12550"/>
    <s v="Open"/>
    <s v="16-06-2024"/>
    <d v="1899-12-30T14:11:42"/>
    <s v="-"/>
    <s v="-"/>
    <s v="-"/>
    <s v="-"/>
    <s v="16-06-2024"/>
    <s v="06"/>
    <s v="2024"/>
    <s v="-"/>
    <s v="-"/>
    <s v=""/>
  </r>
  <r>
    <s v="TKT249990"/>
    <x v="6"/>
    <s v="-"/>
    <s v="Service"/>
    <s v="Service Outage"/>
    <s v="CUST29253"/>
    <s v="Open"/>
    <s v="29-10-2023"/>
    <d v="1899-12-30T21:39:14"/>
    <s v="-"/>
    <s v="-"/>
    <s v="-"/>
    <s v="-"/>
    <s v="29-10-2023"/>
    <s v="10"/>
    <s v="2023"/>
    <s v="-"/>
    <s v="-"/>
    <s v=""/>
  </r>
  <r>
    <s v="TKT556428"/>
    <x v="5"/>
    <d v="2023-06-08T03:18:00"/>
    <s v="Technical"/>
    <s v="Hardware Issue"/>
    <s v="CUST10766"/>
    <s v="Resolved"/>
    <s v="19-07-2023"/>
    <d v="1899-12-30T03:18:23"/>
    <d v="2023-06-08T00:00:00"/>
    <d v="1899-12-30T03:18:00"/>
    <s v="-"/>
    <s v="-"/>
    <s v="19-07-2023"/>
    <s v="07"/>
    <s v="2023"/>
    <s v="-"/>
    <s v="08-06-2023"/>
    <s v="06"/>
  </r>
  <r>
    <s v="TKT756489"/>
    <x v="33"/>
    <d v="2024-09-01T07:26:00"/>
    <s v="Technical"/>
    <s v="Network Problem"/>
    <s v="CUST48224"/>
    <s v="Resolved"/>
    <s v="23-12-2023"/>
    <d v="1899-12-30T07:26:58"/>
    <d v="2024-09-01T00:00:00"/>
    <d v="1899-12-30T07:26:00"/>
    <s v="-"/>
    <s v="-"/>
    <s v="23-12-2023"/>
    <s v="12"/>
    <s v="2023"/>
    <s v="-"/>
    <s v="01-09-2024"/>
    <s v="09"/>
  </r>
  <r>
    <s v="TKT242288"/>
    <x v="3"/>
    <s v="31-01-2024 23:31:24"/>
    <s v="Account"/>
    <s v="Account Suspension"/>
    <s v="CUST48132"/>
    <s v="Resolved"/>
    <d v="2024-05-01T00:00:00"/>
    <d v="1899-12-30T23:31:00"/>
    <s v="31-01-2024"/>
    <d v="1899-12-30T23:31:24"/>
    <s v="-"/>
    <s v="-"/>
    <s v="01-05-2024"/>
    <s v="05"/>
    <s v="2024"/>
    <s v="-"/>
    <s v="31-01-2024"/>
    <s v="01"/>
  </r>
  <r>
    <s v="TKT391401"/>
    <x v="13"/>
    <s v="-"/>
    <s v="Account"/>
    <s v="Account Suspension"/>
    <s v="CUST37132"/>
    <s v="In Progress"/>
    <d v="2020-02-08T00:00:00"/>
    <d v="1899-12-30T18:47:00"/>
    <s v="-"/>
    <s v="-"/>
    <s v="-"/>
    <s v="-"/>
    <s v="08-02-2020"/>
    <s v="02"/>
    <s v="2020"/>
    <s v="-"/>
    <s v="-"/>
    <s v=""/>
  </r>
  <r>
    <s v="TKT636905"/>
    <x v="22"/>
    <s v="-"/>
    <s v="Account"/>
    <s v="Login Issue"/>
    <s v="CUST99490"/>
    <s v="Open"/>
    <d v="2024-12-01T00:00:00"/>
    <d v="1899-12-30T11:19:00"/>
    <s v="-"/>
    <s v="-"/>
    <s v="-"/>
    <s v="-"/>
    <s v="01-12-2024"/>
    <s v="12"/>
    <s v="2024"/>
    <s v="-"/>
    <s v="-"/>
    <s v=""/>
  </r>
  <r>
    <s v="TKT821531"/>
    <x v="21"/>
    <s v="-"/>
    <s v="Technical"/>
    <s v="Network Problem"/>
    <s v="CUST23458"/>
    <s v="In Progress"/>
    <d v="2022-05-09T00:00:00"/>
    <d v="1899-12-30T06:39:00"/>
    <s v="-"/>
    <s v="-"/>
    <s v="-"/>
    <s v="-"/>
    <s v="09-05-2022"/>
    <s v="05"/>
    <s v="2022"/>
    <s v="-"/>
    <s v="-"/>
    <s v=""/>
  </r>
  <r>
    <s v="TKT621305"/>
    <x v="21"/>
    <s v="-"/>
    <s v="Technical"/>
    <s v="Network Problem"/>
    <s v="CUST19872"/>
    <s v="In Progress"/>
    <d v="2020-05-03T00:00:00"/>
    <d v="1899-12-30T08:54:00"/>
    <s v="-"/>
    <s v="-"/>
    <s v="-"/>
    <s v="-"/>
    <s v="03-05-2020"/>
    <s v="05"/>
    <s v="2020"/>
    <s v="-"/>
    <s v="-"/>
    <s v=""/>
  </r>
  <r>
    <s v="TKT954594"/>
    <x v="3"/>
    <s v="-"/>
    <s v="Account"/>
    <s v="Account Suspension"/>
    <s v="CUST77879"/>
    <s v="In Progress"/>
    <s v="22-12-2020"/>
    <d v="1899-12-30T13:54:32"/>
    <s v="-"/>
    <s v="-"/>
    <s v="-"/>
    <s v="-"/>
    <s v="22-12-2020"/>
    <s v="12"/>
    <s v="2020"/>
    <s v="-"/>
    <s v="-"/>
    <s v=""/>
  </r>
  <r>
    <s v="TKT546067"/>
    <x v="15"/>
    <d v="2021-11-07T12:35:00"/>
    <s v="Account"/>
    <s v="Account Suspension"/>
    <s v="CUST68946"/>
    <s v="Resolved"/>
    <s v="25-06-2021"/>
    <d v="1899-12-30T12:35:35"/>
    <d v="2021-11-07T00:00:00"/>
    <d v="1899-12-30T12:35:00"/>
    <s v="-"/>
    <s v="-"/>
    <s v="25-06-2021"/>
    <s v="06"/>
    <s v="2021"/>
    <s v="-"/>
    <s v="07-11-2021"/>
    <s v="11"/>
  </r>
  <r>
    <s v="TKT463440"/>
    <x v="30"/>
    <s v="30-10-2020 04:42:10"/>
    <s v="Billing"/>
    <s v="Overcharge"/>
    <s v="CUST83445"/>
    <s v="Resolved"/>
    <d v="2020-01-10T00:00:00"/>
    <d v="1899-12-30T04:42:00"/>
    <s v="30-10-2020"/>
    <d v="1899-12-30T04:42:10"/>
    <s v="-"/>
    <s v="-"/>
    <s v="10-01-2020"/>
    <s v="01"/>
    <s v="2020"/>
    <s v="-"/>
    <s v="30-10-2020"/>
    <s v="10"/>
  </r>
  <r>
    <s v="TKT122878"/>
    <x v="17"/>
    <d v="2020-09-04T19:06:00"/>
    <s v="Service"/>
    <s v="Slow Service"/>
    <s v="CUST74775"/>
    <s v="Resolved"/>
    <s v="15-03-2020"/>
    <d v="1899-12-30T19:06:07"/>
    <d v="2020-09-04T00:00:00"/>
    <d v="1899-12-30T19:06:00"/>
    <s v="-"/>
    <s v="-"/>
    <s v="15-03-2020"/>
    <s v="03"/>
    <s v="2020"/>
    <s v="-"/>
    <s v="04-09-2020"/>
    <s v="09"/>
  </r>
  <r>
    <s v="TKT486152"/>
    <x v="7"/>
    <d v="2020-07-05T09:45:00"/>
    <s v="Technical"/>
    <s v="Software Bug"/>
    <s v="CUST17019"/>
    <s v="Resolved"/>
    <s v="30-04-2020"/>
    <d v="1899-12-30T09:45:18"/>
    <d v="2020-07-05T00:00:00"/>
    <d v="1899-12-30T09:45:00"/>
    <s v="-"/>
    <s v="-"/>
    <s v="30-04-2020"/>
    <s v="04"/>
    <s v="2020"/>
    <s v="-"/>
    <s v="05-07-2020"/>
    <s v="07"/>
  </r>
  <r>
    <s v="TKT112620"/>
    <x v="11"/>
    <d v="2020-08-03T07:12:00"/>
    <s v="Billing"/>
    <s v="Overcharge"/>
    <s v="CUST17503"/>
    <s v="Resolved"/>
    <s v="13-02-2020"/>
    <d v="1899-12-30T07:12:24"/>
    <d v="2020-08-03T00:00:00"/>
    <d v="1899-12-30T07:12:00"/>
    <s v="-"/>
    <s v="-"/>
    <s v="13-02-2020"/>
    <s v="02"/>
    <s v="2020"/>
    <s v="-"/>
    <s v="03-08-2020"/>
    <s v="08"/>
  </r>
  <r>
    <s v="TKT545661"/>
    <x v="27"/>
    <s v="-"/>
    <s v="Account"/>
    <s v="Login Issue"/>
    <s v="CUST23554"/>
    <s v="Open"/>
    <s v="19-04-2021"/>
    <d v="1899-12-30T06:12:28"/>
    <s v="-"/>
    <s v="-"/>
    <s v="-"/>
    <s v="-"/>
    <s v="19-04-2021"/>
    <s v="04"/>
    <s v="2021"/>
    <s v="-"/>
    <s v="-"/>
    <s v=""/>
  </r>
  <r>
    <s v="TKT790728"/>
    <x v="28"/>
    <s v="-"/>
    <s v="Billing"/>
    <s v="Payment Failure"/>
    <s v="CUST25433"/>
    <s v="Open"/>
    <s v="26-08-2024"/>
    <d v="1899-12-30T00:56:36"/>
    <s v="-"/>
    <s v="-"/>
    <s v="-"/>
    <s v="-"/>
    <s v="26-08-2024"/>
    <s v="08"/>
    <s v="2024"/>
    <s v="-"/>
    <s v="-"/>
    <s v=""/>
  </r>
  <r>
    <s v="TKT733813"/>
    <x v="23"/>
    <s v="-"/>
    <s v="Service"/>
    <s v="Service Upgrade"/>
    <s v="CUST91651"/>
    <s v="In Progress"/>
    <s v="28-06-2023"/>
    <d v="1899-12-30T23:24:57"/>
    <s v="-"/>
    <s v="-"/>
    <s v="-"/>
    <s v="-"/>
    <s v="28-06-2023"/>
    <s v="06"/>
    <s v="2023"/>
    <s v="-"/>
    <s v="-"/>
    <s v=""/>
  </r>
  <r>
    <s v="TKT450801"/>
    <x v="19"/>
    <s v="-"/>
    <s v="Billing"/>
    <s v="Payment Failure"/>
    <s v="CUST30844"/>
    <s v="In Progress"/>
    <d v="2022-11-11T00:00:00"/>
    <d v="1899-12-30T07:48:00"/>
    <s v="-"/>
    <s v="-"/>
    <s v="-"/>
    <s v="-"/>
    <s v="11-11-2022"/>
    <s v="11"/>
    <s v="2022"/>
    <s v="-"/>
    <s v="-"/>
    <s v=""/>
  </r>
  <r>
    <s v="TKT400751"/>
    <x v="0"/>
    <s v="-"/>
    <s v="Service"/>
    <s v="Service Outage"/>
    <s v="CUST18350"/>
    <s v="In Progress"/>
    <s v="18-07-2022"/>
    <d v="1899-12-30T15:06:37"/>
    <s v="-"/>
    <s v="-"/>
    <s v="-"/>
    <s v="-"/>
    <s v="18-07-2022"/>
    <s v="07"/>
    <s v="2022"/>
    <s v="-"/>
    <s v="-"/>
    <s v=""/>
  </r>
  <r>
    <s v="TKT459512"/>
    <x v="32"/>
    <s v="-"/>
    <s v="Technical"/>
    <s v="Software Bug"/>
    <s v="CUST45383"/>
    <s v="Open"/>
    <s v="18-10-2022"/>
    <d v="1899-12-30T11:08:41"/>
    <s v="-"/>
    <s v="-"/>
    <s v="-"/>
    <s v="-"/>
    <s v="18-10-2022"/>
    <s v="10"/>
    <s v="2022"/>
    <s v="-"/>
    <s v="-"/>
    <s v=""/>
  </r>
  <r>
    <s v="TKT539819"/>
    <x v="5"/>
    <d v="2020-06-03T23:17:00"/>
    <s v="Technical"/>
    <s v="Hardware Issue"/>
    <s v="CUST41835"/>
    <s v="Resolved"/>
    <d v="2020-03-03T00:00:00"/>
    <d v="1899-12-30T23:17:00"/>
    <d v="2020-06-03T00:00:00"/>
    <d v="1899-12-30T23:17:00"/>
    <s v="-"/>
    <s v="-"/>
    <s v="03-03-2020"/>
    <s v="03"/>
    <s v="2020"/>
    <s v="-"/>
    <s v="03-06-2020"/>
    <s v="06"/>
  </r>
  <r>
    <s v="TKT199775"/>
    <x v="35"/>
    <s v="-"/>
    <s v="Service"/>
    <s v="Service Upgrade"/>
    <s v="CUST55217"/>
    <s v="Open"/>
    <s v="20-12-2021"/>
    <d v="1899-12-30T02:36:47"/>
    <s v="-"/>
    <s v="-"/>
    <s v="-"/>
    <s v="-"/>
    <s v="20-12-2021"/>
    <s v="12"/>
    <s v="2021"/>
    <s v="-"/>
    <s v="-"/>
    <s v=""/>
  </r>
  <r>
    <s v="TKT693841"/>
    <x v="29"/>
    <s v="-"/>
    <s v="Service"/>
    <s v="Service Upgrade"/>
    <s v="CUST23830"/>
    <s v="In Progress"/>
    <s v="22-07-2021"/>
    <d v="1899-12-30T01:43:50"/>
    <s v="-"/>
    <s v="-"/>
    <s v="-"/>
    <s v="-"/>
    <s v="22-07-2021"/>
    <s v="07"/>
    <s v="2021"/>
    <s v="-"/>
    <s v="-"/>
    <s v=""/>
  </r>
  <r>
    <s v="TKT967809"/>
    <x v="4"/>
    <s v="-"/>
    <s v="Account"/>
    <s v="Password Reset"/>
    <s v="CUST20771"/>
    <s v="Open"/>
    <s v="25-11-2020"/>
    <d v="1899-12-30T14:07:15"/>
    <s v="-"/>
    <s v="-"/>
    <s v="-"/>
    <s v="-"/>
    <s v="25-11-2020"/>
    <s v="11"/>
    <s v="2020"/>
    <s v="-"/>
    <s v="-"/>
    <s v=""/>
  </r>
  <r>
    <s v="TKT184170"/>
    <x v="4"/>
    <s v="-"/>
    <s v="Account"/>
    <s v="Password Reset"/>
    <s v="CUST51415"/>
    <s v="In Progress"/>
    <d v="2022-03-04T00:00:00"/>
    <d v="1899-12-30T07:20:00"/>
    <s v="-"/>
    <s v="-"/>
    <s v="-"/>
    <s v="-"/>
    <s v="04-03-2022"/>
    <s v="03"/>
    <s v="2022"/>
    <s v="-"/>
    <s v="-"/>
    <s v=""/>
  </r>
  <r>
    <s v="TKT518487"/>
    <x v="23"/>
    <s v="-"/>
    <s v="Service"/>
    <s v="Service Upgrade"/>
    <s v="CUST92365"/>
    <s v="Open"/>
    <s v="21-04-2023"/>
    <d v="1899-12-30T20:42:47"/>
    <s v="-"/>
    <s v="-"/>
    <s v="-"/>
    <s v="-"/>
    <s v="21-04-2023"/>
    <s v="04"/>
    <s v="2023"/>
    <s v="-"/>
    <s v="-"/>
    <s v=""/>
  </r>
  <r>
    <s v="TKT914503"/>
    <x v="4"/>
    <s v="18-04-2024 08:53:46"/>
    <s v="Account"/>
    <s v="Password Reset"/>
    <s v="CUST87766"/>
    <s v="Resolved"/>
    <s v="28-03-2024"/>
    <d v="1899-12-30T08:53:46"/>
    <s v="18-04-2024"/>
    <d v="1899-12-30T08:53:46"/>
    <s v="-"/>
    <s v="-"/>
    <s v="28-03-2024"/>
    <s v="03"/>
    <s v="2024"/>
    <s v="-"/>
    <s v="18-04-2024"/>
    <s v="04"/>
  </r>
  <r>
    <s v="TKT211603"/>
    <x v="2"/>
    <s v="-"/>
    <s v="Billing"/>
    <s v="Overcharge"/>
    <s v="CUST60710"/>
    <s v="Open"/>
    <s v="25-04-2021"/>
    <d v="1899-12-30T11:13:09"/>
    <s v="-"/>
    <s v="-"/>
    <s v="-"/>
    <s v="-"/>
    <s v="25-04-2021"/>
    <s v="04"/>
    <s v="2021"/>
    <s v="-"/>
    <s v="-"/>
    <s v=""/>
  </r>
  <r>
    <s v="TKT580420"/>
    <x v="19"/>
    <s v="-"/>
    <s v="Billing"/>
    <s v="Payment Failure"/>
    <s v="CUST23408"/>
    <s v="Open"/>
    <s v="23-08-2020"/>
    <d v="1899-12-30T04:21:47"/>
    <s v="-"/>
    <s v="-"/>
    <s v="-"/>
    <s v="-"/>
    <s v="23-08-2020"/>
    <s v="08"/>
    <s v="2020"/>
    <s v="-"/>
    <s v="-"/>
    <s v=""/>
  </r>
  <r>
    <s v="TKT630296"/>
    <x v="28"/>
    <s v="-"/>
    <s v="Billing"/>
    <s v="Payment Failure"/>
    <s v="CUST82192"/>
    <s v="Open"/>
    <d v="2021-01-11T00:00:00"/>
    <d v="1899-12-30T17:43:00"/>
    <s v="-"/>
    <s v="-"/>
    <s v="-"/>
    <s v="-"/>
    <s v="11-01-2021"/>
    <s v="01"/>
    <s v="2021"/>
    <s v="-"/>
    <s v="-"/>
    <s v=""/>
  </r>
  <r>
    <s v="TKT147692"/>
    <x v="20"/>
    <s v="29-05-2022 12:44:21"/>
    <s v="Billing"/>
    <s v="Payment Failure"/>
    <s v="CUST99613"/>
    <s v="Resolved"/>
    <s v="17-05-2022"/>
    <d v="1899-12-30T12:44:21"/>
    <s v="29-05-2022"/>
    <d v="1899-12-30T12:44:21"/>
    <s v="-"/>
    <s v="-"/>
    <s v="17-05-2022"/>
    <s v="05"/>
    <s v="2022"/>
    <s v="-"/>
    <s v="29-05-2022"/>
    <s v="05"/>
  </r>
  <r>
    <s v="TKT396971"/>
    <x v="14"/>
    <s v="-"/>
    <s v="Service"/>
    <s v="Slow Service"/>
    <s v="CUST93012"/>
    <s v="In Progress"/>
    <s v="26-02-2020"/>
    <d v="1899-12-30T11:42:29"/>
    <s v="-"/>
    <s v="-"/>
    <s v="-"/>
    <s v="-"/>
    <s v="26-02-2020"/>
    <s v="02"/>
    <s v="2020"/>
    <s v="-"/>
    <s v="-"/>
    <s v=""/>
  </r>
  <r>
    <s v="TKT669371"/>
    <x v="16"/>
    <s v="-"/>
    <s v="Account"/>
    <s v="Login Issue"/>
    <s v="CUST50151"/>
    <s v="Open"/>
    <s v="27-06-2022"/>
    <d v="1899-12-30T17:46:28"/>
    <s v="-"/>
    <s v="-"/>
    <s v="-"/>
    <s v="-"/>
    <s v="27-06-2022"/>
    <s v="06"/>
    <s v="2022"/>
    <s v="-"/>
    <s v="-"/>
    <s v=""/>
  </r>
  <r>
    <s v="TKT263478"/>
    <x v="6"/>
    <s v="-"/>
    <s v="Service"/>
    <s v="Service Outage"/>
    <s v="CUST33079"/>
    <s v="In Progress"/>
    <d v="2020-11-02T00:00:00"/>
    <d v="1899-12-30T08:11:00"/>
    <s v="-"/>
    <s v="-"/>
    <s v="-"/>
    <s v="-"/>
    <s v="02-11-2020"/>
    <s v="11"/>
    <s v="2020"/>
    <s v="-"/>
    <s v="-"/>
    <s v=""/>
  </r>
  <r>
    <s v="TKT995067"/>
    <x v="29"/>
    <s v="-"/>
    <s v="Service"/>
    <s v="Service Upgrade"/>
    <s v="CUST67688"/>
    <s v="In Progress"/>
    <d v="2023-05-12T00:00:00"/>
    <d v="1899-12-30T07:22:00"/>
    <s v="-"/>
    <s v="-"/>
    <s v="-"/>
    <s v="-"/>
    <s v="12-05-2023"/>
    <s v="05"/>
    <s v="2023"/>
    <s v="-"/>
    <s v="-"/>
    <s v=""/>
  </r>
  <r>
    <s v="TKT114678"/>
    <x v="12"/>
    <s v="-"/>
    <s v="Billing"/>
    <s v="Refund Request"/>
    <s v="CUST61292"/>
    <s v="In Progress"/>
    <s v="24-09-2024"/>
    <d v="1899-12-30T18:49:49"/>
    <s v="-"/>
    <s v="-"/>
    <s v="-"/>
    <s v="-"/>
    <s v="24-09-2024"/>
    <s v="09"/>
    <s v="2024"/>
    <s v="-"/>
    <s v="-"/>
    <s v=""/>
  </r>
  <r>
    <s v="TKT101177"/>
    <x v="31"/>
    <s v="-"/>
    <s v="Billing"/>
    <s v="Refund Request"/>
    <s v="CUST42817"/>
    <s v="Open"/>
    <s v="16-09-2020"/>
    <d v="1899-12-30T15:33:52"/>
    <s v="-"/>
    <s v="-"/>
    <s v="-"/>
    <s v="-"/>
    <s v="16-09-2020"/>
    <s v="09"/>
    <s v="2020"/>
    <s v="-"/>
    <s v="-"/>
    <s v=""/>
  </r>
  <r>
    <s v="TKT425971"/>
    <x v="4"/>
    <s v="-"/>
    <s v="Account"/>
    <s v="Password Reset"/>
    <s v="CUST21982"/>
    <s v="Open"/>
    <s v="13-09-2023"/>
    <d v="1899-12-30T14:29:44"/>
    <s v="-"/>
    <s v="-"/>
    <s v="-"/>
    <s v="-"/>
    <s v="13-09-2023"/>
    <s v="09"/>
    <s v="2023"/>
    <s v="-"/>
    <s v="-"/>
    <s v=""/>
  </r>
  <r>
    <s v="TKT919735"/>
    <x v="17"/>
    <s v="-"/>
    <s v="Service"/>
    <s v="Slow Service"/>
    <s v="CUST81936"/>
    <s v="Open"/>
    <s v="14-04-2024"/>
    <d v="1899-12-30T07:18:27"/>
    <s v="-"/>
    <s v="-"/>
    <s v="-"/>
    <s v="-"/>
    <s v="14-04-2024"/>
    <s v="04"/>
    <s v="2024"/>
    <s v="-"/>
    <s v="-"/>
    <s v=""/>
  </r>
  <r>
    <s v="TKT675009"/>
    <x v="28"/>
    <s v="-"/>
    <s v="Billing"/>
    <s v="Payment Failure"/>
    <s v="CUST27025"/>
    <s v="In Progress"/>
    <s v="15-12-2023"/>
    <d v="1899-12-30T20:40:42"/>
    <s v="-"/>
    <s v="-"/>
    <s v="-"/>
    <s v="-"/>
    <s v="15-12-2023"/>
    <s v="12"/>
    <s v="2023"/>
    <s v="-"/>
    <s v="-"/>
    <s v=""/>
  </r>
  <r>
    <s v="TKT887654"/>
    <x v="9"/>
    <s v="-"/>
    <s v="Technical"/>
    <s v="Hardware Issue"/>
    <s v="CUST62097"/>
    <s v="Open"/>
    <s v="15-05-2020"/>
    <d v="1899-12-30T19:43:54"/>
    <s v="-"/>
    <s v="-"/>
    <s v="-"/>
    <s v="-"/>
    <s v="15-05-2020"/>
    <s v="05"/>
    <s v="2020"/>
    <s v="-"/>
    <s v="-"/>
    <s v=""/>
  </r>
  <r>
    <s v="TKT372175"/>
    <x v="17"/>
    <s v="-"/>
    <s v="Service"/>
    <s v="Slow Service"/>
    <s v="CUST99463"/>
    <s v="Open"/>
    <s v="16-12-2021"/>
    <d v="1899-12-30T14:56:49"/>
    <s v="-"/>
    <s v="-"/>
    <s v="-"/>
    <s v="-"/>
    <s v="16-12-2021"/>
    <s v="12"/>
    <s v="2021"/>
    <s v="-"/>
    <s v="-"/>
    <s v=""/>
  </r>
  <r>
    <s v="TKT266003"/>
    <x v="16"/>
    <d v="2021-05-03T07:59:00"/>
    <s v="Account"/>
    <s v="Login Issue"/>
    <s v="CUST44012"/>
    <s v="Resolved"/>
    <s v="19-02-2021"/>
    <d v="1899-12-30T07:59:12"/>
    <d v="2021-05-03T00:00:00"/>
    <d v="1899-12-30T07:59:00"/>
    <s v="-"/>
    <s v="-"/>
    <s v="19-02-2021"/>
    <s v="02"/>
    <s v="2021"/>
    <s v="-"/>
    <s v="03-05-2021"/>
    <s v="05"/>
  </r>
  <r>
    <s v="TKT262781"/>
    <x v="5"/>
    <s v="-"/>
    <s v="Technical"/>
    <s v="Hardware Issue"/>
    <s v="CUST31042"/>
    <s v="In Progress"/>
    <d v="2024-07-01T00:00:00"/>
    <d v="1899-12-30T23:24:00"/>
    <s v="-"/>
    <s v="-"/>
    <s v="-"/>
    <s v="-"/>
    <s v="01-07-2024"/>
    <s v="07"/>
    <s v="2024"/>
    <s v="-"/>
    <s v="-"/>
    <s v=""/>
  </r>
  <r>
    <s v="TKT911522"/>
    <x v="16"/>
    <s v="-"/>
    <s v="Account"/>
    <s v="Login Issue"/>
    <s v="CUST96295"/>
    <s v="Open"/>
    <s v="29-06-2023"/>
    <d v="1899-12-30T23:01:04"/>
    <s v="-"/>
    <s v="-"/>
    <s v="-"/>
    <s v="-"/>
    <s v="29-06-2023"/>
    <s v="06"/>
    <s v="2023"/>
    <s v="-"/>
    <s v="-"/>
    <s v=""/>
  </r>
  <r>
    <s v="TKT375973"/>
    <x v="30"/>
    <s v="-"/>
    <s v="Billing"/>
    <s v="Overcharge"/>
    <s v="CUST88393"/>
    <s v="In Progress"/>
    <d v="2020-01-09T00:00:00"/>
    <d v="1899-12-30T19:39:00"/>
    <s v="-"/>
    <s v="-"/>
    <s v="-"/>
    <s v="-"/>
    <s v="09-01-2020"/>
    <s v="01"/>
    <s v="2020"/>
    <s v="-"/>
    <s v="-"/>
    <s v=""/>
  </r>
  <r>
    <s v="TKT950867"/>
    <x v="14"/>
    <s v="24-11-2020 11:36:45"/>
    <s v="Service"/>
    <s v="Slow Service"/>
    <s v="CUST80455"/>
    <s v="Resolved"/>
    <s v="30-10-2020"/>
    <d v="1899-12-30T11:36:45"/>
    <s v="24-11-2020"/>
    <d v="1899-12-30T11:36:45"/>
    <s v="-"/>
    <s v="-"/>
    <s v="30-10-2020"/>
    <s v="10"/>
    <s v="2020"/>
    <s v="-"/>
    <s v="24-11-2020"/>
    <s v="11"/>
  </r>
  <r>
    <s v="TKT703756"/>
    <x v="15"/>
    <s v="25-08-2022 14:56:33"/>
    <s v="Account"/>
    <s v="Account Suspension"/>
    <s v="CUST54455"/>
    <s v="Resolved"/>
    <s v="18-08-2022"/>
    <d v="1899-12-30T14:56:33"/>
    <s v="25-08-2022"/>
    <d v="1899-12-30T14:56:33"/>
    <s v="-"/>
    <s v="-"/>
    <s v="18-08-2022"/>
    <s v="08"/>
    <s v="2022"/>
    <s v="-"/>
    <s v="25-08-2022"/>
    <s v="08"/>
  </r>
  <r>
    <s v="TKT308863"/>
    <x v="33"/>
    <s v="-"/>
    <s v="Technical"/>
    <s v="Network Problem"/>
    <s v="CUST35948"/>
    <s v="In Progress"/>
    <d v="2021-06-11T00:00:00"/>
    <d v="1899-12-30T07:50:00"/>
    <s v="-"/>
    <s v="-"/>
    <s v="-"/>
    <s v="-"/>
    <s v="11-06-2021"/>
    <s v="06"/>
    <s v="2021"/>
    <s v="-"/>
    <s v="-"/>
    <s v=""/>
  </r>
  <r>
    <s v="TKT680279"/>
    <x v="6"/>
    <s v="26-06-2023 06:35:53"/>
    <s v="Service"/>
    <s v="Service Outage"/>
    <s v="CUST95124"/>
    <s v="Resolved"/>
    <d v="2023-07-06T00:00:00"/>
    <d v="1899-12-30T06:35:00"/>
    <s v="26-06-2023"/>
    <d v="1899-12-30T06:35:53"/>
    <s v="-"/>
    <s v="-"/>
    <s v="06-07-2023"/>
    <s v="07"/>
    <s v="2023"/>
    <s v="-"/>
    <s v="26-06-2023"/>
    <s v="06"/>
  </r>
  <r>
    <s v="TKT893646"/>
    <x v="25"/>
    <s v="-"/>
    <s v="Service"/>
    <s v="Slow Service"/>
    <s v="CUST39223"/>
    <s v="Open"/>
    <s v="27-04-2024"/>
    <d v="1899-12-30T01:14:39"/>
    <s v="-"/>
    <s v="-"/>
    <s v="-"/>
    <s v="-"/>
    <s v="27-04-2024"/>
    <s v="04"/>
    <s v="2024"/>
    <s v="-"/>
    <s v="-"/>
    <s v=""/>
  </r>
  <r>
    <s v="TKT427708"/>
    <x v="0"/>
    <s v="-"/>
    <s v="Service"/>
    <s v="Service Outage"/>
    <s v="CUST92606"/>
    <s v="Open"/>
    <s v="14-04-2022"/>
    <d v="1899-12-30T23:53:10"/>
    <s v="-"/>
    <s v="-"/>
    <s v="-"/>
    <s v="-"/>
    <s v="14-04-2022"/>
    <s v="04"/>
    <s v="2022"/>
    <s v="-"/>
    <s v="-"/>
    <s v=""/>
  </r>
  <r>
    <s v="TKT201545"/>
    <x v="32"/>
    <s v="-"/>
    <s v="Technical"/>
    <s v="Software Bug"/>
    <s v="CUST34737"/>
    <s v="Open"/>
    <s v="20-12-2022"/>
    <d v="1899-12-30T14:03:25"/>
    <s v="-"/>
    <s v="-"/>
    <s v="-"/>
    <s v="-"/>
    <s v="20-12-2022"/>
    <s v="12"/>
    <s v="2022"/>
    <s v="-"/>
    <s v="-"/>
    <s v=""/>
  </r>
  <r>
    <s v="TKT343088"/>
    <x v="8"/>
    <s v="-"/>
    <s v="Technical"/>
    <s v="Network Problem"/>
    <s v="CUST61347"/>
    <s v="In Progress"/>
    <s v="16-05-2022"/>
    <d v="1899-12-30T13:27:23"/>
    <s v="-"/>
    <s v="-"/>
    <s v="-"/>
    <s v="-"/>
    <s v="16-05-2022"/>
    <s v="05"/>
    <s v="2022"/>
    <s v="-"/>
    <s v="-"/>
    <s v=""/>
  </r>
  <r>
    <s v="TKT245886"/>
    <x v="14"/>
    <s v="-"/>
    <s v="Service"/>
    <s v="Slow Service"/>
    <s v="CUST85789"/>
    <s v="In Progress"/>
    <d v="2024-04-01T00:00:00"/>
    <d v="1899-12-30T23:04:00"/>
    <s v="-"/>
    <s v="-"/>
    <s v="-"/>
    <s v="-"/>
    <s v="01-04-2024"/>
    <s v="04"/>
    <s v="2024"/>
    <s v="-"/>
    <s v="-"/>
    <s v=""/>
  </r>
  <r>
    <s v="TKT344810"/>
    <x v="31"/>
    <s v="-"/>
    <s v="Billing"/>
    <s v="Refund Request"/>
    <s v="CUST13177"/>
    <s v="Open"/>
    <d v="2024-03-06T00:00:00"/>
    <d v="1899-12-30T12:03:00"/>
    <s v="-"/>
    <s v="-"/>
    <s v="-"/>
    <s v="-"/>
    <s v="06-03-2024"/>
    <s v="03"/>
    <s v="2024"/>
    <s v="-"/>
    <s v="-"/>
    <s v=""/>
  </r>
  <r>
    <s v="TKT261990"/>
    <x v="23"/>
    <d v="2020-12-09T01:03:00"/>
    <s v="Service"/>
    <s v="Service Upgrade"/>
    <s v="CUST77774"/>
    <s v="Resolved"/>
    <d v="2020-06-09T00:00:00"/>
    <d v="1899-12-30T01:03:00"/>
    <d v="2020-12-09T00:00:00"/>
    <d v="1899-12-30T01:03:00"/>
    <s v="-"/>
    <s v="-"/>
    <s v="09-06-2020"/>
    <s v="06"/>
    <s v="2020"/>
    <s v="-"/>
    <s v="09-12-2020"/>
    <s v="12"/>
  </r>
  <r>
    <s v="TKT886172"/>
    <x v="9"/>
    <s v="-"/>
    <s v="Technical"/>
    <s v="Hardware Issue"/>
    <s v="CUST67978"/>
    <s v="In Progress"/>
    <s v="31-08-2023"/>
    <d v="1899-12-30T08:37:09"/>
    <s v="-"/>
    <s v="-"/>
    <s v="-"/>
    <s v="-"/>
    <s v="31-08-2023"/>
    <s v="08"/>
    <s v="2023"/>
    <s v="-"/>
    <s v="-"/>
    <s v=""/>
  </r>
  <r>
    <s v="TKT103787"/>
    <x v="25"/>
    <s v="-"/>
    <s v="Service"/>
    <s v="Slow Service"/>
    <s v="CUST83389"/>
    <s v="Open"/>
    <d v="2020-09-08T00:00:00"/>
    <d v="1899-12-30T21:22:00"/>
    <s v="-"/>
    <s v="-"/>
    <s v="-"/>
    <s v="-"/>
    <s v="08-09-2020"/>
    <s v="09"/>
    <s v="2020"/>
    <s v="-"/>
    <s v="-"/>
    <s v=""/>
  </r>
  <r>
    <s v="TKT837034"/>
    <x v="30"/>
    <s v="-"/>
    <s v="Billing"/>
    <s v="Overcharge"/>
    <s v="CUST71568"/>
    <s v="Open"/>
    <d v="2020-10-09T00:00:00"/>
    <d v="1899-12-30T20:13:00"/>
    <s v="-"/>
    <s v="-"/>
    <s v="-"/>
    <s v="-"/>
    <s v="09-10-2020"/>
    <s v="10"/>
    <s v="2020"/>
    <s v="-"/>
    <s v="-"/>
    <s v=""/>
  </r>
  <r>
    <s v="TKT960322"/>
    <x v="16"/>
    <s v="-"/>
    <s v="Account"/>
    <s v="Login Issue"/>
    <s v="CUST42933"/>
    <s v="Open"/>
    <s v="22-03-2020"/>
    <d v="1899-12-30T12:17:33"/>
    <s v="-"/>
    <s v="-"/>
    <s v="-"/>
    <s v="-"/>
    <s v="22-03-2020"/>
    <s v="03"/>
    <s v="2020"/>
    <s v="-"/>
    <s v="-"/>
    <s v=""/>
  </r>
  <r>
    <s v="TKT979974"/>
    <x v="17"/>
    <s v="-"/>
    <s v="Service"/>
    <s v="Slow Service"/>
    <s v="CUST76166"/>
    <s v="Open"/>
    <d v="2024-11-11T00:00:00"/>
    <d v="1899-12-30T16:51:00"/>
    <s v="-"/>
    <s v="-"/>
    <s v="-"/>
    <s v="-"/>
    <s v="11-11-2024"/>
    <s v="11"/>
    <s v="2024"/>
    <s v="-"/>
    <s v="-"/>
    <s v=""/>
  </r>
  <r>
    <s v="TKT965542"/>
    <x v="34"/>
    <s v="27-09-2023 07:53:11"/>
    <s v="Technical"/>
    <s v="Hardware Issue"/>
    <s v="CUST54584"/>
    <s v="Resolved"/>
    <d v="2023-10-09T00:00:00"/>
    <d v="1899-12-30T07:53:00"/>
    <s v="27-09-2023"/>
    <d v="1899-12-30T07:53:11"/>
    <s v="-"/>
    <s v="-"/>
    <s v="09-10-2023"/>
    <s v="10"/>
    <s v="2023"/>
    <s v="-"/>
    <s v="27-09-2023"/>
    <s v="09"/>
  </r>
  <r>
    <s v="TKT489662"/>
    <x v="21"/>
    <s v="22-04-2022 05:34:03"/>
    <s v="Technical"/>
    <s v="Network Problem"/>
    <s v="CUST18430"/>
    <s v="Resolved"/>
    <s v="17-04-2022"/>
    <d v="1899-12-30T05:34:03"/>
    <s v="22-04-2022"/>
    <d v="1899-12-30T05:34:03"/>
    <s v="-"/>
    <s v="-"/>
    <s v="17-04-2022"/>
    <s v="04"/>
    <s v="2022"/>
    <s v="-"/>
    <s v="22-04-2022"/>
    <s v="04"/>
  </r>
  <r>
    <s v="TKT287756"/>
    <x v="1"/>
    <s v="-"/>
    <s v="Billing"/>
    <s v="Refund Request"/>
    <s v="CUST14982"/>
    <s v="Open"/>
    <s v="28-01-2021"/>
    <d v="1899-12-30T10:18:25"/>
    <s v="-"/>
    <s v="-"/>
    <s v="-"/>
    <s v="-"/>
    <s v="28-01-2021"/>
    <s v="01"/>
    <s v="2021"/>
    <s v="-"/>
    <s v="-"/>
    <s v=""/>
  </r>
  <r>
    <s v="TKT389451"/>
    <x v="5"/>
    <s v="-"/>
    <s v="Technical"/>
    <s v="Hardware Issue"/>
    <s v="CUST37257"/>
    <s v="In Progress"/>
    <s v="31-12-2023"/>
    <d v="1899-12-30T15:28:05"/>
    <s v="-"/>
    <s v="-"/>
    <s v="-"/>
    <s v="-"/>
    <s v="31-12-2023"/>
    <s v="12"/>
    <s v="2023"/>
    <s v="-"/>
    <s v="-"/>
    <s v=""/>
  </r>
  <r>
    <s v="TKT274545"/>
    <x v="1"/>
    <s v="-"/>
    <s v="Billing"/>
    <s v="Refund Request"/>
    <s v="CUST22001"/>
    <s v="Open"/>
    <s v="20-01-2022"/>
    <d v="1899-12-30T17:10:22"/>
    <s v="-"/>
    <s v="-"/>
    <s v="-"/>
    <s v="-"/>
    <s v="20-01-2022"/>
    <s v="01"/>
    <s v="2022"/>
    <s v="-"/>
    <s v="-"/>
    <s v=""/>
  </r>
  <r>
    <s v="TKT388207"/>
    <x v="29"/>
    <d v="2024-09-07T23:26:00"/>
    <s v="Service"/>
    <s v="Service Upgrade"/>
    <s v="CUST20331"/>
    <s v="Resolved"/>
    <s v="23-06-2024"/>
    <d v="1899-12-30T23:26:04"/>
    <d v="2024-09-07T00:00:00"/>
    <d v="1899-12-30T23:26:00"/>
    <s v="-"/>
    <s v="-"/>
    <s v="23-06-2024"/>
    <s v="06"/>
    <s v="2024"/>
    <s v="-"/>
    <s v="07-09-2024"/>
    <s v="09"/>
  </r>
  <r>
    <s v="TKT299759"/>
    <x v="33"/>
    <s v="-"/>
    <s v="Technical"/>
    <s v="Network Problem"/>
    <s v="CUST42510"/>
    <s v="In Progress"/>
    <s v="31-12-2022"/>
    <d v="1899-12-30T04:01:06"/>
    <s v="-"/>
    <s v="-"/>
    <s v="-"/>
    <s v="-"/>
    <s v="31-12-2022"/>
    <s v="12"/>
    <s v="2022"/>
    <s v="-"/>
    <s v="-"/>
    <s v=""/>
  </r>
  <r>
    <s v="TKT451784"/>
    <x v="26"/>
    <s v="-"/>
    <s v="Technical"/>
    <s v="Software Bug"/>
    <s v="CUST55462"/>
    <s v="In Progress"/>
    <s v="26-08-2024"/>
    <d v="1899-12-30T11:31:21"/>
    <s v="-"/>
    <s v="-"/>
    <s v="-"/>
    <s v="-"/>
    <s v="26-08-2024"/>
    <s v="08"/>
    <s v="2024"/>
    <s v="-"/>
    <s v="-"/>
    <s v=""/>
  </r>
  <r>
    <s v="TKT283881"/>
    <x v="1"/>
    <s v="17-08-2023 05:28:39"/>
    <s v="Billing"/>
    <s v="Refund Request"/>
    <s v="CUST43975"/>
    <s v="Resolved"/>
    <s v="21-07-2023"/>
    <d v="1899-12-30T05:28:39"/>
    <s v="17-08-2023"/>
    <d v="1899-12-30T05:28:39"/>
    <s v="-"/>
    <s v="-"/>
    <s v="21-07-2023"/>
    <s v="07"/>
    <s v="2023"/>
    <s v="-"/>
    <s v="17-08-2023"/>
    <s v="08"/>
  </r>
  <r>
    <s v="TKT733489"/>
    <x v="16"/>
    <s v="-"/>
    <s v="Account"/>
    <s v="Login Issue"/>
    <s v="CUST83781"/>
    <s v="In Progress"/>
    <d v="2020-06-11T00:00:00"/>
    <d v="1899-12-30T08:45:00"/>
    <s v="-"/>
    <s v="-"/>
    <s v="-"/>
    <s v="-"/>
    <s v="11-06-2020"/>
    <s v="06"/>
    <s v="2020"/>
    <s v="-"/>
    <s v="-"/>
    <s v=""/>
  </r>
  <r>
    <s v="TKT527347"/>
    <x v="1"/>
    <s v="-"/>
    <s v="Billing"/>
    <s v="Refund Request"/>
    <s v="CUST77316"/>
    <s v="Open"/>
    <s v="29-11-2022"/>
    <d v="1899-12-30T10:54:41"/>
    <s v="-"/>
    <s v="-"/>
    <s v="-"/>
    <s v="-"/>
    <s v="29-11-2022"/>
    <s v="11"/>
    <s v="2022"/>
    <s v="-"/>
    <s v="-"/>
    <s v=""/>
  </r>
  <r>
    <s v="TKT515515"/>
    <x v="25"/>
    <s v="14-02-2022 16:14:00"/>
    <s v="Service"/>
    <s v="Slow Service"/>
    <s v="CUST40925"/>
    <s v="Resolved"/>
    <s v="23-01-2022"/>
    <d v="1899-12-30T16:14:00"/>
    <s v="14-02-2022"/>
    <d v="1899-12-30T16:14:00"/>
    <s v="-"/>
    <s v="-"/>
    <s v="23-01-2022"/>
    <s v="01"/>
    <s v="2022"/>
    <s v="-"/>
    <s v="14-02-2022"/>
    <s v="02"/>
  </r>
  <r>
    <s v="TKT766992"/>
    <x v="26"/>
    <s v="-"/>
    <s v="Technical"/>
    <s v="Software Bug"/>
    <s v="CUST64608"/>
    <s v="In Progress"/>
    <s v="24-01-2024"/>
    <d v="1899-12-30T05:30:54"/>
    <s v="-"/>
    <s v="-"/>
    <s v="-"/>
    <s v="-"/>
    <s v="24-01-2024"/>
    <s v="01"/>
    <s v="2024"/>
    <s v="-"/>
    <s v="-"/>
    <s v=""/>
  </r>
  <r>
    <s v="TKT752276"/>
    <x v="11"/>
    <s v="-"/>
    <s v="Billing"/>
    <s v="Overcharge"/>
    <s v="CUST69230"/>
    <s v="In Progress"/>
    <s v="24-12-2023"/>
    <d v="1899-12-30T13:44:14"/>
    <s v="-"/>
    <s v="-"/>
    <s v="-"/>
    <s v="-"/>
    <s v="24-12-2023"/>
    <s v="12"/>
    <s v="2023"/>
    <s v="-"/>
    <s v="-"/>
    <s v=""/>
  </r>
  <r>
    <s v="TKT213458"/>
    <x v="6"/>
    <s v="-"/>
    <s v="Service"/>
    <s v="Service Outage"/>
    <s v="CUST47454"/>
    <s v="In Progress"/>
    <s v="24-08-2022"/>
    <d v="1899-12-30T13:53:01"/>
    <s v="-"/>
    <s v="-"/>
    <s v="-"/>
    <s v="-"/>
    <s v="24-08-2022"/>
    <s v="08"/>
    <s v="2022"/>
    <s v="-"/>
    <s v="-"/>
    <s v=""/>
  </r>
  <r>
    <s v="TKT572513"/>
    <x v="4"/>
    <s v="-"/>
    <s v="Account"/>
    <s v="Password Reset"/>
    <s v="CUST19956"/>
    <s v="Open"/>
    <s v="18-11-2021"/>
    <d v="1899-12-30T07:07:34"/>
    <s v="-"/>
    <s v="-"/>
    <s v="-"/>
    <s v="-"/>
    <s v="18-11-2021"/>
    <s v="11"/>
    <s v="2021"/>
    <s v="-"/>
    <s v="-"/>
    <s v=""/>
  </r>
  <r>
    <s v="TKT120413"/>
    <x v="25"/>
    <s v="-"/>
    <s v="Service"/>
    <s v="Slow Service"/>
    <s v="CUST80640"/>
    <s v="In Progress"/>
    <d v="2021-04-09T00:00:00"/>
    <d v="1899-12-30T16:52:00"/>
    <s v="-"/>
    <s v="-"/>
    <s v="-"/>
    <s v="-"/>
    <s v="09-04-2021"/>
    <s v="04"/>
    <s v="2021"/>
    <s v="-"/>
    <s v="-"/>
    <s v=""/>
  </r>
  <r>
    <s v="TKT879208"/>
    <x v="17"/>
    <d v="2022-03-12T21:25:00"/>
    <s v="Service"/>
    <s v="Slow Service"/>
    <s v="CUST56013"/>
    <s v="Resolved"/>
    <s v="24-11-2022"/>
    <d v="1899-12-30T21:25:11"/>
    <d v="2022-03-12T00:00:00"/>
    <d v="1899-12-30T21:25:00"/>
    <s v="-"/>
    <s v="-"/>
    <s v="24-11-2022"/>
    <s v="11"/>
    <s v="2022"/>
    <s v="-"/>
    <s v="12-03-2022"/>
    <s v="03"/>
  </r>
  <r>
    <s v="TKT350652"/>
    <x v="2"/>
    <s v="17-02-2020 14:37:01"/>
    <s v="Billing"/>
    <s v="Overcharge"/>
    <s v="CUST39059"/>
    <s v="Resolved"/>
    <d v="2020-05-02T00:00:00"/>
    <d v="1899-12-30T14:37:00"/>
    <s v="17-02-2020"/>
    <d v="1899-12-30T14:37:01"/>
    <s v="-"/>
    <s v="-"/>
    <s v="02-05-2020"/>
    <s v="05"/>
    <s v="2020"/>
    <s v="-"/>
    <s v="17-02-2020"/>
    <s v="02"/>
  </r>
  <r>
    <s v="TKT557444"/>
    <x v="33"/>
    <s v="-"/>
    <s v="Technical"/>
    <s v="Network Problem"/>
    <s v="CUST22672"/>
    <s v="In Progress"/>
    <s v="17-07-2020"/>
    <d v="1899-12-30T18:45:45"/>
    <s v="-"/>
    <s v="-"/>
    <s v="-"/>
    <s v="-"/>
    <s v="17-07-2020"/>
    <s v="07"/>
    <s v="2020"/>
    <s v="-"/>
    <s v="-"/>
    <s v=""/>
  </r>
  <r>
    <s v="TKT375677"/>
    <x v="1"/>
    <d v="2022-08-04T00:53:00"/>
    <s v="Billing"/>
    <s v="Refund Request"/>
    <s v="CUST71711"/>
    <s v="Resolved"/>
    <s v="13-03-2022"/>
    <d v="1899-12-30T00:53:32"/>
    <d v="2022-08-04T00:00:00"/>
    <d v="1899-12-30T00:53:00"/>
    <s v="-"/>
    <s v="-"/>
    <s v="13-03-2022"/>
    <s v="03"/>
    <s v="2022"/>
    <s v="-"/>
    <s v="04-08-2022"/>
    <s v="08"/>
  </r>
  <r>
    <s v="TKT867525"/>
    <x v="35"/>
    <s v="18-07-2020 12:19:33"/>
    <s v="Service"/>
    <s v="Service Upgrade"/>
    <s v="CUST30683"/>
    <s v="Resolved"/>
    <s v="22-06-2020"/>
    <d v="1899-12-30T12:19:33"/>
    <s v="18-07-2020"/>
    <d v="1899-12-30T12:19:33"/>
    <s v="-"/>
    <s v="-"/>
    <s v="22-06-2020"/>
    <s v="06"/>
    <s v="2020"/>
    <s v="-"/>
    <s v="18-07-2020"/>
    <s v="07"/>
  </r>
  <r>
    <s v="TKT777016"/>
    <x v="20"/>
    <s v="-"/>
    <s v="Billing"/>
    <s v="Payment Failure"/>
    <s v="CUST75857"/>
    <s v="In Progress"/>
    <s v="19-05-2022"/>
    <d v="1899-12-30T09:26:34"/>
    <s v="-"/>
    <s v="-"/>
    <s v="-"/>
    <s v="-"/>
    <s v="19-05-2022"/>
    <s v="05"/>
    <s v="2022"/>
    <s v="-"/>
    <s v="-"/>
    <s v=""/>
  </r>
  <r>
    <s v="TKT145676"/>
    <x v="9"/>
    <s v="-"/>
    <s v="Technical"/>
    <s v="Hardware Issue"/>
    <s v="CUST43011"/>
    <s v="Open"/>
    <s v="13-03-2024"/>
    <d v="1899-12-30T17:44:15"/>
    <s v="-"/>
    <s v="-"/>
    <s v="-"/>
    <s v="-"/>
    <s v="13-03-2024"/>
    <s v="03"/>
    <s v="2024"/>
    <s v="-"/>
    <s v="-"/>
    <s v=""/>
  </r>
  <r>
    <s v="TKT498901"/>
    <x v="2"/>
    <s v="-"/>
    <s v="Billing"/>
    <s v="Overcharge"/>
    <s v="CUST51925"/>
    <s v="Open"/>
    <d v="2020-01-04T00:00:00"/>
    <d v="1899-12-30T15:45:00"/>
    <s v="-"/>
    <s v="-"/>
    <s v="-"/>
    <s v="-"/>
    <s v="04-01-2020"/>
    <s v="01"/>
    <s v="2020"/>
    <s v="-"/>
    <s v="-"/>
    <s v=""/>
  </r>
  <r>
    <s v="TKT550639"/>
    <x v="13"/>
    <s v="-"/>
    <s v="Account"/>
    <s v="Account Suspension"/>
    <s v="CUST95704"/>
    <s v="In Progress"/>
    <s v="22-04-2023"/>
    <d v="1899-12-30T23:56:57"/>
    <s v="-"/>
    <s v="-"/>
    <s v="-"/>
    <s v="-"/>
    <s v="22-04-2023"/>
    <s v="04"/>
    <s v="2023"/>
    <s v="-"/>
    <s v="-"/>
    <s v=""/>
  </r>
  <r>
    <s v="TKT519855"/>
    <x v="34"/>
    <s v="-"/>
    <s v="Technical"/>
    <s v="Hardware Issue"/>
    <s v="CUST15161"/>
    <s v="In Progress"/>
    <d v="2023-07-09T00:00:00"/>
    <d v="1899-12-30T09:45:00"/>
    <s v="-"/>
    <s v="-"/>
    <s v="-"/>
    <s v="-"/>
    <s v="09-07-2023"/>
    <s v="07"/>
    <s v="2023"/>
    <s v="-"/>
    <s v="-"/>
    <s v=""/>
  </r>
  <r>
    <s v="TKT810303"/>
    <x v="11"/>
    <s v="-"/>
    <s v="Billing"/>
    <s v="Overcharge"/>
    <s v="CUST30171"/>
    <s v="In Progress"/>
    <d v="2024-03-12T00:00:00"/>
    <d v="1899-12-30T01:53:00"/>
    <s v="-"/>
    <s v="-"/>
    <s v="-"/>
    <s v="-"/>
    <s v="12-03-2024"/>
    <s v="03"/>
    <s v="2024"/>
    <s v="-"/>
    <s v="-"/>
    <s v=""/>
  </r>
  <r>
    <s v="TKT819810"/>
    <x v="11"/>
    <s v="-"/>
    <s v="Billing"/>
    <s v="Overcharge"/>
    <s v="CUST36991"/>
    <s v="Open"/>
    <s v="22-04-2023"/>
    <d v="1899-12-30T22:32:31"/>
    <s v="-"/>
    <s v="-"/>
    <s v="-"/>
    <s v="-"/>
    <s v="22-04-2023"/>
    <s v="04"/>
    <s v="2023"/>
    <s v="-"/>
    <s v="-"/>
    <s v=""/>
  </r>
  <r>
    <s v="TKT300048"/>
    <x v="22"/>
    <s v="-"/>
    <s v="Account"/>
    <s v="Login Issue"/>
    <s v="CUST49603"/>
    <s v="In Progress"/>
    <s v="23-04-2021"/>
    <d v="1899-12-30T07:25:36"/>
    <s v="-"/>
    <s v="-"/>
    <s v="-"/>
    <s v="-"/>
    <s v="23-04-2021"/>
    <s v="04"/>
    <s v="2021"/>
    <s v="-"/>
    <s v="-"/>
    <s v=""/>
  </r>
  <r>
    <s v="TKT466306"/>
    <x v="28"/>
    <s v="17-10-2023 04:51:15"/>
    <s v="Billing"/>
    <s v="Payment Failure"/>
    <s v="CUST33886"/>
    <s v="Resolved"/>
    <d v="2023-02-10T00:00:00"/>
    <d v="1899-12-30T04:51:00"/>
    <s v="17-10-2023"/>
    <d v="1899-12-30T04:51:15"/>
    <s v="-"/>
    <s v="-"/>
    <s v="10-02-2023"/>
    <s v="02"/>
    <s v="2023"/>
    <s v="-"/>
    <s v="17-10-2023"/>
    <s v="10"/>
  </r>
  <r>
    <s v="TKT227152"/>
    <x v="20"/>
    <s v="-"/>
    <s v="Billing"/>
    <s v="Payment Failure"/>
    <s v="CUST31586"/>
    <s v="In Progress"/>
    <s v="17-01-2024"/>
    <d v="1899-12-30T06:57:05"/>
    <s v="-"/>
    <s v="-"/>
    <s v="-"/>
    <s v="-"/>
    <s v="17-01-2024"/>
    <s v="01"/>
    <s v="2024"/>
    <s v="-"/>
    <s v="-"/>
    <s v=""/>
  </r>
  <r>
    <s v="TKT826041"/>
    <x v="1"/>
    <s v="-"/>
    <s v="Billing"/>
    <s v="Refund Request"/>
    <s v="CUST71765"/>
    <s v="Open"/>
    <s v="20-04-2023"/>
    <d v="1899-12-30T02:12:00"/>
    <s v="-"/>
    <s v="-"/>
    <s v="-"/>
    <s v="-"/>
    <s v="20-04-2023"/>
    <s v="04"/>
    <s v="2023"/>
    <s v="-"/>
    <s v="-"/>
    <s v=""/>
  </r>
  <r>
    <s v="TKT292961"/>
    <x v="0"/>
    <s v="23-03-2022 04:22:46"/>
    <s v="Service"/>
    <s v="Service Outage"/>
    <s v="CUST37567"/>
    <s v="Resolved"/>
    <s v="25-02-2022"/>
    <d v="1899-12-30T04:22:46"/>
    <s v="23-03-2022"/>
    <d v="1899-12-30T04:22:46"/>
    <s v="-"/>
    <s v="-"/>
    <s v="25-02-2022"/>
    <s v="02"/>
    <s v="2022"/>
    <s v="-"/>
    <s v="23-03-2022"/>
    <s v="03"/>
  </r>
  <r>
    <s v="TKT193688"/>
    <x v="34"/>
    <s v="25-10-2022 00:17:55"/>
    <s v="Technical"/>
    <s v="Hardware Issue"/>
    <s v="CUST44175"/>
    <s v="Resolved"/>
    <s v="14-10-2022"/>
    <d v="1899-12-30T00:17:55"/>
    <s v="25-10-2022"/>
    <d v="1899-12-30T00:17:55"/>
    <s v="-"/>
    <s v="-"/>
    <s v="14-10-2022"/>
    <s v="10"/>
    <s v="2022"/>
    <s v="-"/>
    <s v="25-10-2022"/>
    <s v="10"/>
  </r>
  <r>
    <s v="TKT518962"/>
    <x v="14"/>
    <s v="-"/>
    <s v="Service"/>
    <s v="Slow Service"/>
    <s v="CUST85182"/>
    <s v="In Progress"/>
    <d v="2022-11-10T00:00:00"/>
    <d v="1899-12-30T06:25:00"/>
    <s v="-"/>
    <s v="-"/>
    <s v="-"/>
    <s v="-"/>
    <s v="10-11-2022"/>
    <s v="11"/>
    <s v="2022"/>
    <s v="-"/>
    <s v="-"/>
    <s v=""/>
  </r>
  <r>
    <s v="TKT586301"/>
    <x v="2"/>
    <d v="2023-03-05T01:18:00"/>
    <s v="Billing"/>
    <s v="Overcharge"/>
    <s v="CUST81385"/>
    <s v="Resolved"/>
    <s v="26-04-2023"/>
    <d v="1899-12-30T01:18:35"/>
    <d v="2023-03-05T00:00:00"/>
    <d v="1899-12-30T01:18:00"/>
    <s v="-"/>
    <s v="-"/>
    <s v="26-04-2023"/>
    <s v="04"/>
    <s v="2023"/>
    <s v="-"/>
    <s v="05-03-2023"/>
    <s v="03"/>
  </r>
  <r>
    <s v="TKT505596"/>
    <x v="15"/>
    <s v="-"/>
    <s v="Account"/>
    <s v="Account Suspension"/>
    <s v="CUST17115"/>
    <s v="Open"/>
    <d v="2022-02-04T00:00:00"/>
    <d v="1899-12-30T03:01:00"/>
    <s v="-"/>
    <s v="-"/>
    <s v="-"/>
    <s v="-"/>
    <s v="04-02-2022"/>
    <s v="02"/>
    <s v="2022"/>
    <s v="-"/>
    <s v="-"/>
    <s v=""/>
  </r>
  <r>
    <s v="TKT107728"/>
    <x v="35"/>
    <s v="14-10-2022 10:53:30"/>
    <s v="Service"/>
    <s v="Service Upgrade"/>
    <s v="CUST82194"/>
    <s v="Resolved"/>
    <s v="26-09-2022"/>
    <d v="1899-12-30T10:53:30"/>
    <s v="14-10-2022"/>
    <d v="1899-12-30T10:53:30"/>
    <s v="-"/>
    <s v="-"/>
    <s v="26-09-2022"/>
    <s v="09"/>
    <s v="2022"/>
    <s v="-"/>
    <s v="14-10-2022"/>
    <s v="10"/>
  </r>
  <r>
    <s v="TKT899294"/>
    <x v="33"/>
    <s v="28-01-2021 14:58:53"/>
    <s v="Technical"/>
    <s v="Network Problem"/>
    <s v="CUST46707"/>
    <s v="Resolved"/>
    <s v="27-01-2021"/>
    <d v="1899-12-30T14:58:53"/>
    <s v="28-01-2021"/>
    <d v="1899-12-30T14:58:53"/>
    <s v="-"/>
    <s v="-"/>
    <s v="27-01-2021"/>
    <s v="01"/>
    <s v="2021"/>
    <s v="-"/>
    <s v="28-01-2021"/>
    <s v="01"/>
  </r>
  <r>
    <s v="TKT202417"/>
    <x v="32"/>
    <d v="2024-09-05T18:15:00"/>
    <s v="Technical"/>
    <s v="Software Bug"/>
    <s v="CUST34901"/>
    <s v="Resolved"/>
    <d v="2024-03-05T00:00:00"/>
    <d v="1899-12-30T18:15:00"/>
    <d v="2024-09-05T00:00:00"/>
    <d v="1899-12-30T18:15:00"/>
    <s v="-"/>
    <s v="-"/>
    <s v="05-03-2024"/>
    <s v="03"/>
    <s v="2024"/>
    <s v="-"/>
    <s v="05-09-2024"/>
    <s v="09"/>
  </r>
  <r>
    <s v="TKT865737"/>
    <x v="8"/>
    <s v="-"/>
    <s v="Technical"/>
    <s v="Network Problem"/>
    <s v="CUST11988"/>
    <s v="Open"/>
    <s v="24-10-2020"/>
    <d v="1899-12-30T19:23:47"/>
    <s v="-"/>
    <s v="-"/>
    <s v="-"/>
    <s v="-"/>
    <s v="24-10-2020"/>
    <s v="10"/>
    <s v="2020"/>
    <s v="-"/>
    <s v="-"/>
    <s v=""/>
  </r>
  <r>
    <s v="TKT876646"/>
    <x v="9"/>
    <s v="-"/>
    <s v="Technical"/>
    <s v="Hardware Issue"/>
    <s v="CUST24778"/>
    <s v="Open"/>
    <s v="21-12-2022"/>
    <d v="1899-12-30T00:43:41"/>
    <s v="-"/>
    <s v="-"/>
    <s v="-"/>
    <s v="-"/>
    <s v="21-12-2022"/>
    <s v="12"/>
    <s v="2022"/>
    <s v="-"/>
    <s v="-"/>
    <s v=""/>
  </r>
  <r>
    <s v="TKT375143"/>
    <x v="13"/>
    <s v="-"/>
    <s v="Account"/>
    <s v="Account Suspension"/>
    <s v="CUST66098"/>
    <s v="In Progress"/>
    <s v="19-12-2024"/>
    <d v="1899-12-30T02:33:11"/>
    <s v="-"/>
    <s v="-"/>
    <s v="-"/>
    <s v="-"/>
    <s v="19-12-2024"/>
    <s v="12"/>
    <s v="2024"/>
    <s v="-"/>
    <s v="-"/>
    <s v=""/>
  </r>
  <r>
    <s v="TKT600250"/>
    <x v="0"/>
    <s v="-"/>
    <s v="Service"/>
    <s v="Service Outage"/>
    <s v="CUST73083"/>
    <s v="Open"/>
    <d v="2023-01-12T00:00:00"/>
    <d v="1899-12-30T09:23:00"/>
    <s v="-"/>
    <s v="-"/>
    <s v="-"/>
    <s v="-"/>
    <s v="12-01-2023"/>
    <s v="01"/>
    <s v="2023"/>
    <s v="-"/>
    <s v="-"/>
    <s v=""/>
  </r>
  <r>
    <s v="TKT902375"/>
    <x v="30"/>
    <s v="-"/>
    <s v="Billing"/>
    <s v="Overcharge"/>
    <s v="CUST98267"/>
    <s v="In Progress"/>
    <s v="23-04-2023"/>
    <d v="1899-12-30T04:57:58"/>
    <s v="-"/>
    <s v="-"/>
    <s v="-"/>
    <s v="-"/>
    <s v="23-04-2023"/>
    <s v="04"/>
    <s v="2023"/>
    <s v="-"/>
    <s v="-"/>
    <s v=""/>
  </r>
  <r>
    <s v="TKT633534"/>
    <x v="33"/>
    <s v="-"/>
    <s v="Technical"/>
    <s v="Network Problem"/>
    <s v="CUST56068"/>
    <s v="Open"/>
    <s v="18-04-2024"/>
    <d v="1899-12-30T20:09:41"/>
    <s v="-"/>
    <s v="-"/>
    <s v="-"/>
    <s v="-"/>
    <s v="18-04-2024"/>
    <s v="04"/>
    <s v="2024"/>
    <s v="-"/>
    <s v="-"/>
    <s v=""/>
  </r>
  <r>
    <s v="TKT588349"/>
    <x v="31"/>
    <s v="-"/>
    <s v="Billing"/>
    <s v="Refund Request"/>
    <s v="CUST29056"/>
    <s v="Open"/>
    <s v="29-10-2022"/>
    <d v="1899-12-30T09:31:11"/>
    <s v="-"/>
    <s v="-"/>
    <s v="-"/>
    <s v="-"/>
    <s v="29-10-2022"/>
    <s v="10"/>
    <s v="2022"/>
    <s v="-"/>
    <s v="-"/>
    <s v=""/>
  </r>
  <r>
    <s v="TKT203988"/>
    <x v="6"/>
    <s v="-"/>
    <s v="Service"/>
    <s v="Service Outage"/>
    <s v="CUST61985"/>
    <s v="Open"/>
    <s v="24-03-2024"/>
    <d v="1899-12-30T06:03:25"/>
    <s v="-"/>
    <s v="-"/>
    <s v="-"/>
    <s v="-"/>
    <s v="24-03-2024"/>
    <s v="03"/>
    <s v="2024"/>
    <s v="-"/>
    <s v="-"/>
    <s v=""/>
  </r>
  <r>
    <s v="TKT909605"/>
    <x v="10"/>
    <s v="-"/>
    <s v="Account"/>
    <s v="Password Reset"/>
    <s v="CUST36506"/>
    <s v="In Progress"/>
    <d v="2022-04-12T00:00:00"/>
    <d v="1899-12-30T16:13:00"/>
    <s v="-"/>
    <s v="-"/>
    <s v="-"/>
    <s v="-"/>
    <s v="12-04-2022"/>
    <s v="04"/>
    <s v="2022"/>
    <s v="-"/>
    <s v="-"/>
    <s v=""/>
  </r>
  <r>
    <s v="TKT990252"/>
    <x v="34"/>
    <s v="29-05-2021 15:29:21"/>
    <s v="Technical"/>
    <s v="Hardware Issue"/>
    <s v="CUST28893"/>
    <s v="Resolved"/>
    <s v="18-05-2021"/>
    <d v="1899-12-30T15:29:21"/>
    <s v="29-05-2021"/>
    <d v="1899-12-30T15:29:21"/>
    <s v="-"/>
    <s v="-"/>
    <s v="18-05-2021"/>
    <s v="05"/>
    <s v="2021"/>
    <s v="-"/>
    <s v="29-05-2021"/>
    <s v="05"/>
  </r>
  <r>
    <s v="TKT454985"/>
    <x v="1"/>
    <s v="-"/>
    <s v="Billing"/>
    <s v="Refund Request"/>
    <s v="CUST15055"/>
    <s v="Open"/>
    <s v="24-12-2022"/>
    <d v="1899-12-30T02:12:14"/>
    <s v="-"/>
    <s v="-"/>
    <s v="-"/>
    <s v="-"/>
    <s v="24-12-2022"/>
    <s v="12"/>
    <s v="2022"/>
    <s v="-"/>
    <s v="-"/>
    <s v=""/>
  </r>
  <r>
    <s v="TKT467789"/>
    <x v="15"/>
    <d v="2022-05-09T07:40:00"/>
    <s v="Account"/>
    <s v="Account Suspension"/>
    <s v="CUST33606"/>
    <s v="Resolved"/>
    <d v="2022-09-08T00:00:00"/>
    <d v="1899-12-30T07:40:00"/>
    <d v="2022-05-09T00:00:00"/>
    <d v="1899-12-30T07:40:00"/>
    <s v="-"/>
    <s v="-"/>
    <s v="08-09-2022"/>
    <s v="09"/>
    <s v="2022"/>
    <s v="-"/>
    <s v="09-05-2022"/>
    <s v="05"/>
  </r>
  <r>
    <s v="TKT140262"/>
    <x v="10"/>
    <s v="-"/>
    <s v="Account"/>
    <s v="Password Reset"/>
    <s v="CUST49592"/>
    <s v="In Progress"/>
    <s v="16-06-2022"/>
    <d v="1899-12-30T09:10:46"/>
    <s v="-"/>
    <s v="-"/>
    <s v="-"/>
    <s v="-"/>
    <s v="16-06-2022"/>
    <s v="06"/>
    <s v="2022"/>
    <s v="-"/>
    <s v="-"/>
    <s v=""/>
  </r>
  <r>
    <s v="TKT444054"/>
    <x v="0"/>
    <s v="16-05-2023 05:35:18"/>
    <s v="Service"/>
    <s v="Service Outage"/>
    <s v="CUST82782"/>
    <s v="Resolved"/>
    <s v="25-04-2023"/>
    <d v="1899-12-30T05:35:18"/>
    <s v="16-05-2023"/>
    <d v="1899-12-30T05:35:18"/>
    <s v="-"/>
    <s v="-"/>
    <s v="25-04-2023"/>
    <s v="04"/>
    <s v="2023"/>
    <s v="-"/>
    <s v="16-05-2023"/>
    <s v="05"/>
  </r>
  <r>
    <s v="TKT266197"/>
    <x v="10"/>
    <s v="-"/>
    <s v="Account"/>
    <s v="Password Reset"/>
    <s v="CUST31895"/>
    <s v="Open"/>
    <s v="26-03-2021"/>
    <d v="1899-12-30T06:46:18"/>
    <s v="-"/>
    <s v="-"/>
    <s v="-"/>
    <s v="-"/>
    <s v="26-03-2021"/>
    <s v="03"/>
    <s v="2021"/>
    <s v="-"/>
    <s v="-"/>
    <s v=""/>
  </r>
  <r>
    <s v="TKT598492"/>
    <x v="24"/>
    <s v="-"/>
    <s v="Service"/>
    <s v="Service Outage"/>
    <s v="CUST40551"/>
    <s v="Open"/>
    <s v="31-05-2023"/>
    <d v="1899-12-30T21:44:30"/>
    <s v="-"/>
    <s v="-"/>
    <s v="-"/>
    <s v="-"/>
    <s v="31-05-2023"/>
    <s v="05"/>
    <s v="2023"/>
    <s v="-"/>
    <s v="-"/>
    <s v=""/>
  </r>
  <r>
    <s v="TKT591707"/>
    <x v="20"/>
    <s v="29-11-2024 07:42:15"/>
    <s v="Billing"/>
    <s v="Payment Failure"/>
    <s v="CUST38838"/>
    <s v="Resolved"/>
    <s v="16-11-2024"/>
    <d v="1899-12-30T07:42:15"/>
    <s v="29-11-2024"/>
    <d v="1899-12-30T07:42:15"/>
    <s v="-"/>
    <s v="-"/>
    <s v="16-11-2024"/>
    <s v="11"/>
    <s v="2024"/>
    <s v="-"/>
    <s v="29-11-2024"/>
    <s v="11"/>
  </r>
  <r>
    <s v="TKT471196"/>
    <x v="21"/>
    <d v="2020-02-12T08:12:00"/>
    <s v="Technical"/>
    <s v="Network Problem"/>
    <s v="CUST92951"/>
    <s v="Resolved"/>
    <d v="2020-09-11T00:00:00"/>
    <d v="1899-12-30T08:12:00"/>
    <d v="2020-02-12T00:00:00"/>
    <d v="1899-12-30T08:12:00"/>
    <s v="-"/>
    <s v="-"/>
    <s v="11-09-2020"/>
    <s v="09"/>
    <s v="2020"/>
    <s v="-"/>
    <s v="12-02-2020"/>
    <s v="02"/>
  </r>
  <r>
    <s v="TKT235126"/>
    <x v="18"/>
    <s v="15-03-2022 03:22:59"/>
    <s v="Account"/>
    <s v="Password Reset"/>
    <s v="CUST73459"/>
    <s v="Resolved"/>
    <d v="2022-04-03T00:00:00"/>
    <d v="1899-12-30T03:22:00"/>
    <s v="15-03-2022"/>
    <d v="1899-12-30T03:22:59"/>
    <s v="-"/>
    <s v="-"/>
    <s v="03-04-2022"/>
    <s v="04"/>
    <s v="2022"/>
    <s v="-"/>
    <s v="15-03-2022"/>
    <s v="03"/>
  </r>
  <r>
    <s v="TKT714328"/>
    <x v="13"/>
    <s v="20-07-2020 08:47:38"/>
    <s v="Account"/>
    <s v="Account Suspension"/>
    <s v="CUST43715"/>
    <s v="Resolved"/>
    <s v="14-07-2020"/>
    <d v="1899-12-30T08:47:38"/>
    <s v="20-07-2020"/>
    <d v="1899-12-30T08:47:38"/>
    <s v="-"/>
    <s v="-"/>
    <s v="14-07-2020"/>
    <s v="07"/>
    <s v="2020"/>
    <s v="-"/>
    <s v="20-07-2020"/>
    <s v="07"/>
  </r>
  <r>
    <s v="TKT662883"/>
    <x v="28"/>
    <s v="-"/>
    <s v="Billing"/>
    <s v="Payment Failure"/>
    <s v="CUST29290"/>
    <s v="Open"/>
    <s v="25-02-2020"/>
    <d v="1899-12-30T16:51:44"/>
    <s v="-"/>
    <s v="-"/>
    <s v="-"/>
    <s v="-"/>
    <s v="25-02-2020"/>
    <s v="02"/>
    <s v="2020"/>
    <s v="-"/>
    <s v="-"/>
    <s v=""/>
  </r>
  <r>
    <s v="TKT816632"/>
    <x v="9"/>
    <s v="-"/>
    <s v="Technical"/>
    <s v="Hardware Issue"/>
    <s v="CUST86016"/>
    <s v="In Progress"/>
    <s v="26-09-2024"/>
    <d v="1899-12-30T00:50:22"/>
    <s v="-"/>
    <s v="-"/>
    <s v="-"/>
    <s v="-"/>
    <s v="26-09-2024"/>
    <s v="09"/>
    <s v="2024"/>
    <s v="-"/>
    <s v="-"/>
    <s v=""/>
  </r>
  <r>
    <s v="TKT945851"/>
    <x v="9"/>
    <s v="-"/>
    <s v="Technical"/>
    <s v="Hardware Issue"/>
    <s v="CUST14507"/>
    <s v="In Progress"/>
    <d v="2024-01-05T00:00:00"/>
    <d v="1899-12-30T14:19:00"/>
    <s v="-"/>
    <s v="-"/>
    <s v="-"/>
    <s v="-"/>
    <s v="05-01-2024"/>
    <s v="01"/>
    <s v="2024"/>
    <s v="-"/>
    <s v="-"/>
    <s v=""/>
  </r>
  <r>
    <s v="TKT661550"/>
    <x v="9"/>
    <s v="-"/>
    <s v="Technical"/>
    <s v="Hardware Issue"/>
    <s v="CUST44331"/>
    <s v="In Progress"/>
    <s v="18-05-2024"/>
    <d v="1899-12-30T20:38:25"/>
    <s v="-"/>
    <s v="-"/>
    <s v="-"/>
    <s v="-"/>
    <s v="18-05-2024"/>
    <s v="05"/>
    <s v="2024"/>
    <s v="-"/>
    <s v="-"/>
    <s v=""/>
  </r>
  <r>
    <s v="TKT752192"/>
    <x v="8"/>
    <s v="26-04-2021 04:59:50"/>
    <s v="Technical"/>
    <s v="Network Problem"/>
    <s v="CUST48818"/>
    <s v="Resolved"/>
    <d v="2021-08-04T00:00:00"/>
    <d v="1899-12-30T04:59:00"/>
    <s v="26-04-2021"/>
    <d v="1899-12-30T04:59:50"/>
    <s v="-"/>
    <s v="-"/>
    <s v="04-08-2021"/>
    <s v="08"/>
    <s v="2021"/>
    <s v="-"/>
    <s v="26-04-2021"/>
    <s v="04"/>
  </r>
  <r>
    <s v="TKT398281"/>
    <x v="35"/>
    <s v="-"/>
    <s v="Service"/>
    <s v="Service Upgrade"/>
    <s v="CUST24919"/>
    <s v="In Progress"/>
    <s v="25-03-2020"/>
    <d v="1899-12-30T13:12:34"/>
    <s v="-"/>
    <s v="-"/>
    <s v="-"/>
    <s v="-"/>
    <s v="25-03-2020"/>
    <s v="03"/>
    <s v="2020"/>
    <s v="-"/>
    <s v="-"/>
    <s v=""/>
  </r>
  <r>
    <s v="TKT809927"/>
    <x v="10"/>
    <s v="27-04-2022 04:22:19"/>
    <s v="Account"/>
    <s v="Password Reset"/>
    <s v="CUST10753"/>
    <s v="Resolved"/>
    <s v="13-04-2022"/>
    <d v="1899-12-30T04:22:19"/>
    <s v="27-04-2022"/>
    <d v="1899-12-30T04:22:19"/>
    <s v="-"/>
    <s v="-"/>
    <s v="13-04-2022"/>
    <s v="04"/>
    <s v="2022"/>
    <s v="-"/>
    <s v="27-04-2022"/>
    <s v="04"/>
  </r>
  <r>
    <s v="TKT321641"/>
    <x v="7"/>
    <s v="-"/>
    <s v="Technical"/>
    <s v="Software Bug"/>
    <s v="CUST79769"/>
    <s v="In Progress"/>
    <s v="14-10-2023"/>
    <d v="1899-12-30T04:52:34"/>
    <s v="-"/>
    <s v="-"/>
    <s v="-"/>
    <s v="-"/>
    <s v="14-10-2023"/>
    <s v="10"/>
    <s v="2023"/>
    <s v="-"/>
    <s v="-"/>
    <s v=""/>
  </r>
  <r>
    <s v="TKT600330"/>
    <x v="9"/>
    <d v="2023-02-08T20:58:00"/>
    <s v="Technical"/>
    <s v="Hardware Issue"/>
    <s v="CUST96741"/>
    <s v="Resolved"/>
    <s v="30-07-2023"/>
    <d v="1899-12-30T20:58:02"/>
    <d v="2023-02-08T00:00:00"/>
    <d v="1899-12-30T20:58:00"/>
    <s v="-"/>
    <s v="-"/>
    <s v="30-07-2023"/>
    <s v="07"/>
    <s v="2023"/>
    <s v="-"/>
    <s v="08-02-2023"/>
    <s v="02"/>
  </r>
  <r>
    <s v="TKT556755"/>
    <x v="4"/>
    <s v="-"/>
    <s v="Account"/>
    <s v="Password Reset"/>
    <s v="CUST64096"/>
    <s v="In Progress"/>
    <d v="2022-11-06T00:00:00"/>
    <d v="1899-12-30T04:48:00"/>
    <s v="-"/>
    <s v="-"/>
    <s v="-"/>
    <s v="-"/>
    <s v="06-11-2022"/>
    <s v="11"/>
    <s v="2022"/>
    <s v="-"/>
    <s v="-"/>
    <s v=""/>
  </r>
  <r>
    <s v="TKT833091"/>
    <x v="25"/>
    <s v="-"/>
    <s v="Service"/>
    <s v="Slow Service"/>
    <s v="CUST51718"/>
    <s v="In Progress"/>
    <s v="14-03-2022"/>
    <d v="1899-12-30T13:05:00"/>
    <s v="-"/>
    <s v="-"/>
    <s v="-"/>
    <s v="-"/>
    <s v="14-03-2022"/>
    <s v="03"/>
    <s v="2022"/>
    <s v="-"/>
    <s v="-"/>
    <s v=""/>
  </r>
  <r>
    <s v="TKT187990"/>
    <x v="14"/>
    <s v="-"/>
    <s v="Service"/>
    <s v="Slow Service"/>
    <s v="CUST74183"/>
    <s v="Open"/>
    <s v="22-09-2023"/>
    <d v="1899-12-30T23:15:55"/>
    <s v="-"/>
    <s v="-"/>
    <s v="-"/>
    <s v="-"/>
    <s v="22-09-2023"/>
    <s v="09"/>
    <s v="2023"/>
    <s v="-"/>
    <s v="-"/>
    <s v=""/>
  </r>
  <r>
    <s v="TKT279568"/>
    <x v="7"/>
    <s v="28-12-2023 01:05:04"/>
    <s v="Technical"/>
    <s v="Software Bug"/>
    <s v="CUST59287"/>
    <s v="Resolved"/>
    <d v="2023-11-12T00:00:00"/>
    <d v="1899-12-30T01:05:00"/>
    <s v="28-12-2023"/>
    <d v="1899-12-30T01:05:04"/>
    <s v="-"/>
    <s v="-"/>
    <s v="12-11-2023"/>
    <s v="11"/>
    <s v="2023"/>
    <s v="-"/>
    <s v="28-12-2023"/>
    <s v="12"/>
  </r>
  <r>
    <s v="TKT881578"/>
    <x v="23"/>
    <s v="-"/>
    <s v="Service"/>
    <s v="Service Upgrade"/>
    <s v="CUST88928"/>
    <s v="In Progress"/>
    <d v="2023-04-11T00:00:00"/>
    <d v="1899-12-30T05:14:00"/>
    <s v="-"/>
    <s v="-"/>
    <s v="-"/>
    <s v="-"/>
    <s v="11-04-2023"/>
    <s v="04"/>
    <s v="2023"/>
    <s v="-"/>
    <s v="-"/>
    <s v=""/>
  </r>
  <r>
    <s v="TKT808659"/>
    <x v="20"/>
    <s v="-"/>
    <s v="Billing"/>
    <s v="Payment Failure"/>
    <s v="CUST72006"/>
    <s v="In Progress"/>
    <s v="21-11-2021"/>
    <d v="1899-12-30T13:48:52"/>
    <s v="-"/>
    <s v="-"/>
    <s v="-"/>
    <s v="-"/>
    <s v="21-11-2021"/>
    <s v="11"/>
    <s v="2021"/>
    <s v="-"/>
    <s v="-"/>
    <s v=""/>
  </r>
  <r>
    <s v="TKT688738"/>
    <x v="22"/>
    <s v="15-05-2020 23:38:06"/>
    <s v="Account"/>
    <s v="Login Issue"/>
    <s v="CUST36810"/>
    <s v="Resolved"/>
    <d v="2020-01-05T00:00:00"/>
    <d v="1899-12-30T23:38:00"/>
    <s v="15-05-2020"/>
    <d v="1899-12-30T23:38:06"/>
    <s v="-"/>
    <s v="-"/>
    <s v="05-01-2020"/>
    <s v="01"/>
    <s v="2020"/>
    <s v="-"/>
    <s v="15-05-2020"/>
    <s v="05"/>
  </r>
  <r>
    <s v="TKT787874"/>
    <x v="17"/>
    <s v="-"/>
    <s v="Service"/>
    <s v="Slow Service"/>
    <s v="CUST65008"/>
    <s v="In Progress"/>
    <d v="2022-09-08T00:00:00"/>
    <d v="1899-12-30T02:39:00"/>
    <s v="-"/>
    <s v="-"/>
    <s v="-"/>
    <s v="-"/>
    <s v="08-09-2022"/>
    <s v="09"/>
    <s v="2022"/>
    <s v="-"/>
    <s v="-"/>
    <s v=""/>
  </r>
  <r>
    <s v="TKT875349"/>
    <x v="34"/>
    <s v="23-12-2022 17:24:39"/>
    <s v="Technical"/>
    <s v="Hardware Issue"/>
    <s v="CUST21574"/>
    <s v="Resolved"/>
    <s v="21-12-2022"/>
    <d v="1899-12-30T17:24:39"/>
    <s v="23-12-2022"/>
    <d v="1899-12-30T17:24:39"/>
    <s v="-"/>
    <s v="-"/>
    <s v="21-12-2022"/>
    <s v="12"/>
    <s v="2022"/>
    <s v="-"/>
    <s v="23-12-2022"/>
    <s v="12"/>
  </r>
  <r>
    <s v="TKT465313"/>
    <x v="26"/>
    <s v="-"/>
    <s v="Technical"/>
    <s v="Software Bug"/>
    <s v="CUST96000"/>
    <s v="Open"/>
    <d v="2020-12-09T00:00:00"/>
    <d v="1899-12-30T03:48:00"/>
    <s v="-"/>
    <s v="-"/>
    <s v="-"/>
    <s v="-"/>
    <s v="09-12-2020"/>
    <s v="12"/>
    <s v="2020"/>
    <s v="-"/>
    <s v="-"/>
    <s v=""/>
  </r>
  <r>
    <s v="TKT786139"/>
    <x v="1"/>
    <s v="-"/>
    <s v="Billing"/>
    <s v="Refund Request"/>
    <s v="CUST73081"/>
    <s v="In Progress"/>
    <s v="28-11-2024"/>
    <d v="1899-12-30T17:42:18"/>
    <s v="-"/>
    <s v="-"/>
    <s v="-"/>
    <s v="-"/>
    <s v="28-11-2024"/>
    <s v="11"/>
    <s v="2024"/>
    <s v="-"/>
    <s v="-"/>
    <s v=""/>
  </r>
  <r>
    <s v="TKT249325"/>
    <x v="14"/>
    <s v="-"/>
    <s v="Service"/>
    <s v="Slow Service"/>
    <s v="CUST63396"/>
    <s v="In Progress"/>
    <s v="24-09-2020"/>
    <d v="1899-12-30T03:43:40"/>
    <s v="-"/>
    <s v="-"/>
    <s v="-"/>
    <s v="-"/>
    <s v="24-09-2020"/>
    <s v="09"/>
    <s v="2020"/>
    <s v="-"/>
    <s v="-"/>
    <s v=""/>
  </r>
  <r>
    <s v="TKT628710"/>
    <x v="3"/>
    <s v="-"/>
    <s v="Account"/>
    <s v="Account Suspension"/>
    <s v="CUST20098"/>
    <s v="Open"/>
    <s v="28-08-2021"/>
    <d v="1899-12-30T13:23:35"/>
    <s v="-"/>
    <s v="-"/>
    <s v="-"/>
    <s v="-"/>
    <s v="28-08-2021"/>
    <s v="08"/>
    <s v="2021"/>
    <s v="-"/>
    <s v="-"/>
    <s v=""/>
  </r>
  <r>
    <s v="TKT179368"/>
    <x v="30"/>
    <s v="-"/>
    <s v="Billing"/>
    <s v="Overcharge"/>
    <s v="CUST21587"/>
    <s v="In Progress"/>
    <s v="20-01-2020"/>
    <d v="1899-12-30T23:26:18"/>
    <s v="-"/>
    <s v="-"/>
    <s v="-"/>
    <s v="-"/>
    <s v="20-01-2020"/>
    <s v="01"/>
    <s v="2020"/>
    <s v="-"/>
    <s v="-"/>
    <s v=""/>
  </r>
  <r>
    <s v="TKT350521"/>
    <x v="30"/>
    <s v="16-10-2021 19:44:10"/>
    <s v="Billing"/>
    <s v="Overcharge"/>
    <s v="CUST67190"/>
    <s v="Resolved"/>
    <s v="27-09-2021"/>
    <d v="1899-12-30T19:44:10"/>
    <s v="16-10-2021"/>
    <d v="1899-12-30T19:44:10"/>
    <s v="-"/>
    <s v="-"/>
    <s v="27-09-2021"/>
    <s v="09"/>
    <s v="2021"/>
    <s v="-"/>
    <s v="16-10-2021"/>
    <s v="10"/>
  </r>
  <r>
    <s v="TKT396237"/>
    <x v="14"/>
    <s v="-"/>
    <s v="Service"/>
    <s v="Slow Service"/>
    <s v="CUST67030"/>
    <s v="In Progress"/>
    <s v="21-12-2023"/>
    <d v="1899-12-30T06:02:04"/>
    <s v="-"/>
    <s v="-"/>
    <s v="-"/>
    <s v="-"/>
    <s v="21-12-2023"/>
    <s v="12"/>
    <s v="2023"/>
    <s v="-"/>
    <s v="-"/>
    <s v=""/>
  </r>
  <r>
    <s v="TKT742694"/>
    <x v="6"/>
    <s v="-"/>
    <s v="Service"/>
    <s v="Service Outage"/>
    <s v="CUST37416"/>
    <s v="Open"/>
    <s v="26-04-2022"/>
    <d v="1899-12-30T11:41:37"/>
    <s v="-"/>
    <s v="-"/>
    <s v="-"/>
    <s v="-"/>
    <s v="26-04-2022"/>
    <s v="04"/>
    <s v="2022"/>
    <s v="-"/>
    <s v="-"/>
    <s v=""/>
  </r>
  <r>
    <s v="TKT956566"/>
    <x v="21"/>
    <s v="27-05-2023 02:58:26"/>
    <s v="Technical"/>
    <s v="Network Problem"/>
    <s v="CUST55563"/>
    <s v="Resolved"/>
    <s v="26-05-2023"/>
    <d v="1899-12-30T02:58:26"/>
    <s v="27-05-2023"/>
    <d v="1899-12-30T02:58:26"/>
    <s v="-"/>
    <s v="-"/>
    <s v="26-05-2023"/>
    <s v="05"/>
    <s v="2023"/>
    <s v="-"/>
    <s v="27-05-2023"/>
    <s v="05"/>
  </r>
  <r>
    <s v="TKT502615"/>
    <x v="31"/>
    <s v="21-10-2020 09:05:36"/>
    <s v="Billing"/>
    <s v="Refund Request"/>
    <s v="CUST14728"/>
    <s v="Resolved"/>
    <d v="2020-05-10T00:00:00"/>
    <d v="1899-12-30T09:05:00"/>
    <s v="21-10-2020"/>
    <d v="1899-12-30T09:05:36"/>
    <s v="-"/>
    <s v="-"/>
    <s v="10-05-2020"/>
    <s v="05"/>
    <s v="2020"/>
    <s v="-"/>
    <s v="21-10-2020"/>
    <s v="10"/>
  </r>
  <r>
    <s v="TKT182785"/>
    <x v="25"/>
    <d v="2022-04-06T02:26:00"/>
    <s v="Service"/>
    <s v="Slow Service"/>
    <s v="CUST89732"/>
    <s v="Resolved"/>
    <s v="23-05-2022"/>
    <d v="1899-12-30T02:26:32"/>
    <d v="2022-04-06T00:00:00"/>
    <d v="1899-12-30T02:26:00"/>
    <s v="-"/>
    <s v="-"/>
    <s v="23-05-2022"/>
    <s v="05"/>
    <s v="2022"/>
    <s v="-"/>
    <s v="06-04-2022"/>
    <s v="04"/>
  </r>
  <r>
    <s v="TKT473821"/>
    <x v="10"/>
    <d v="2021-12-07T11:11:00"/>
    <s v="Account"/>
    <s v="Password Reset"/>
    <s v="CUST54169"/>
    <s v="Resolved"/>
    <s v="26-06-2021"/>
    <d v="1899-12-30T11:11:30"/>
    <d v="2021-12-07T00:00:00"/>
    <d v="1899-12-30T11:11:00"/>
    <s v="-"/>
    <s v="-"/>
    <s v="26-06-2021"/>
    <s v="06"/>
    <s v="2021"/>
    <s v="-"/>
    <s v="07-12-2021"/>
    <s v="12"/>
  </r>
  <r>
    <s v="TKT569986"/>
    <x v="35"/>
    <s v="-"/>
    <s v="Service"/>
    <s v="Service Upgrade"/>
    <s v="CUST51074"/>
    <s v="In Progress"/>
    <d v="2023-12-01T00:00:00"/>
    <d v="1899-12-30T11:52:00"/>
    <s v="-"/>
    <s v="-"/>
    <s v="-"/>
    <s v="-"/>
    <s v="01-12-2023"/>
    <s v="12"/>
    <s v="2023"/>
    <s v="-"/>
    <s v="-"/>
    <s v=""/>
  </r>
  <r>
    <s v="TKT254658"/>
    <x v="33"/>
    <s v="14-05-2022 16:57:21"/>
    <s v="Technical"/>
    <s v="Network Problem"/>
    <s v="CUST92792"/>
    <s v="Resolved"/>
    <d v="2022-07-05T00:00:00"/>
    <d v="1899-12-30T16:57:00"/>
    <s v="14-05-2022"/>
    <d v="1899-12-30T16:57:21"/>
    <s v="-"/>
    <s v="-"/>
    <s v="05-07-2022"/>
    <s v="07"/>
    <s v="2022"/>
    <s v="-"/>
    <s v="14-05-2022"/>
    <s v="05"/>
  </r>
  <r>
    <s v="TKT228592"/>
    <x v="33"/>
    <d v="2023-03-04T15:02:00"/>
    <s v="Technical"/>
    <s v="Network Problem"/>
    <s v="CUST31982"/>
    <s v="Resolved"/>
    <s v="22-03-2023"/>
    <d v="1899-12-30T15:02:38"/>
    <d v="2023-03-04T00:00:00"/>
    <d v="1899-12-30T15:02:00"/>
    <s v="-"/>
    <s v="-"/>
    <s v="22-03-2023"/>
    <s v="03"/>
    <s v="2023"/>
    <s v="-"/>
    <s v="04-03-2023"/>
    <s v="03"/>
  </r>
  <r>
    <s v="TKT613521"/>
    <x v="0"/>
    <s v="-"/>
    <s v="Service"/>
    <s v="Service Outage"/>
    <s v="CUST73128"/>
    <s v="Open"/>
    <s v="17-04-2020"/>
    <d v="1899-12-30T07:09:44"/>
    <s v="-"/>
    <s v="-"/>
    <s v="-"/>
    <s v="-"/>
    <s v="17-04-2020"/>
    <s v="04"/>
    <s v="2020"/>
    <s v="-"/>
    <s v="-"/>
    <s v=""/>
  </r>
  <r>
    <s v="TKT401542"/>
    <x v="11"/>
    <d v="2024-07-12T22:04:00"/>
    <s v="Billing"/>
    <s v="Overcharge"/>
    <s v="CUST16588"/>
    <s v="Resolved"/>
    <s v="17-11-2024"/>
    <d v="1899-12-30T22:04:09"/>
    <d v="2024-07-12T00:00:00"/>
    <d v="1899-12-30T22:04:00"/>
    <s v="-"/>
    <s v="-"/>
    <s v="17-11-2024"/>
    <s v="11"/>
    <s v="2024"/>
    <s v="-"/>
    <s v="12-07-2024"/>
    <s v="07"/>
  </r>
  <r>
    <s v="TKT392919"/>
    <x v="20"/>
    <s v="29-10-2022 01:04:13"/>
    <s v="Billing"/>
    <s v="Payment Failure"/>
    <s v="CUST24565"/>
    <s v="Resolved"/>
    <s v="19-10-2022"/>
    <d v="1899-12-30T01:04:13"/>
    <s v="29-10-2022"/>
    <d v="1899-12-30T01:04:13"/>
    <s v="-"/>
    <s v="-"/>
    <s v="19-10-2022"/>
    <s v="10"/>
    <s v="2022"/>
    <s v="-"/>
    <s v="29-10-2022"/>
    <s v="10"/>
  </r>
  <r>
    <s v="TKT561917"/>
    <x v="35"/>
    <s v="-"/>
    <s v="Service"/>
    <s v="Service Upgrade"/>
    <s v="CUST62964"/>
    <s v="Open"/>
    <s v="21-11-2021"/>
    <d v="1899-12-30T03:32:20"/>
    <s v="-"/>
    <s v="-"/>
    <s v="-"/>
    <s v="-"/>
    <s v="21-11-2021"/>
    <s v="11"/>
    <s v="2021"/>
    <s v="-"/>
    <s v="-"/>
    <s v=""/>
  </r>
  <r>
    <s v="TKT485517"/>
    <x v="4"/>
    <s v="19-06-2020 10:14:41"/>
    <s v="Account"/>
    <s v="Password Reset"/>
    <s v="CUST32543"/>
    <s v="Resolved"/>
    <d v="2020-01-06T00:00:00"/>
    <d v="1899-12-30T10:14:00"/>
    <s v="19-06-2020"/>
    <d v="1899-12-30T10:14:41"/>
    <s v="-"/>
    <s v="-"/>
    <s v="06-01-2020"/>
    <s v="01"/>
    <s v="2020"/>
    <s v="-"/>
    <s v="19-06-2020"/>
    <s v="06"/>
  </r>
  <r>
    <s v="TKT221070"/>
    <x v="5"/>
    <s v="-"/>
    <s v="Technical"/>
    <s v="Hardware Issue"/>
    <s v="CUST30556"/>
    <s v="Open"/>
    <s v="21-11-2024"/>
    <d v="1899-12-30T01:19:56"/>
    <s v="-"/>
    <s v="-"/>
    <s v="-"/>
    <s v="-"/>
    <s v="21-11-2024"/>
    <s v="11"/>
    <s v="2024"/>
    <s v="-"/>
    <s v="-"/>
    <s v=""/>
  </r>
  <r>
    <s v="TKT935622"/>
    <x v="30"/>
    <s v="-"/>
    <s v="Billing"/>
    <s v="Overcharge"/>
    <s v="CUST93153"/>
    <s v="In Progress"/>
    <s v="26-02-2021"/>
    <d v="1899-12-30T03:06:11"/>
    <s v="-"/>
    <s v="-"/>
    <s v="-"/>
    <s v="-"/>
    <s v="26-02-2021"/>
    <s v="02"/>
    <s v="2021"/>
    <s v="-"/>
    <s v="-"/>
    <s v=""/>
  </r>
  <r>
    <s v="TKT824756"/>
    <x v="20"/>
    <s v="-"/>
    <s v="Billing"/>
    <s v="Payment Failure"/>
    <s v="CUST84021"/>
    <s v="In Progress"/>
    <d v="2023-09-04T00:00:00"/>
    <d v="1899-12-30T05:31:00"/>
    <s v="-"/>
    <s v="-"/>
    <s v="-"/>
    <s v="-"/>
    <s v="04-09-2023"/>
    <s v="09"/>
    <s v="2023"/>
    <s v="-"/>
    <s v="-"/>
    <s v=""/>
  </r>
  <r>
    <s v="TKT687504"/>
    <x v="4"/>
    <s v="-"/>
    <s v="Account"/>
    <s v="Password Reset"/>
    <s v="CUST93607"/>
    <s v="Open"/>
    <s v="22-04-2021"/>
    <d v="1899-12-30T15:47:24"/>
    <s v="-"/>
    <s v="-"/>
    <s v="-"/>
    <s v="-"/>
    <s v="22-04-2021"/>
    <s v="04"/>
    <s v="2021"/>
    <s v="-"/>
    <s v="-"/>
    <s v=""/>
  </r>
  <r>
    <s v="TKT955599"/>
    <x v="23"/>
    <s v="13-02-2024 05:24:08"/>
    <s v="Service"/>
    <s v="Service Upgrade"/>
    <s v="CUST34167"/>
    <s v="Resolved"/>
    <d v="2024-01-02T00:00:00"/>
    <d v="1899-12-30T05:24:00"/>
    <s v="13-02-2024"/>
    <d v="1899-12-30T05:24:08"/>
    <s v="-"/>
    <s v="-"/>
    <s v="02-01-2024"/>
    <s v="01"/>
    <s v="2024"/>
    <s v="-"/>
    <s v="13-02-2024"/>
    <s v="02"/>
  </r>
  <r>
    <s v="TKT569530"/>
    <x v="11"/>
    <s v="-"/>
    <s v="Billing"/>
    <s v="Overcharge"/>
    <s v="CUST35914"/>
    <s v="Open"/>
    <s v="18-09-2020"/>
    <d v="1899-12-30T18:42:13"/>
    <s v="-"/>
    <s v="-"/>
    <s v="-"/>
    <s v="-"/>
    <s v="18-09-2020"/>
    <s v="09"/>
    <s v="2020"/>
    <s v="-"/>
    <s v="-"/>
    <s v=""/>
  </r>
  <r>
    <s v="TKT662776"/>
    <x v="0"/>
    <s v="-"/>
    <s v="Service"/>
    <s v="Service Outage"/>
    <s v="CUST85485"/>
    <s v="Open"/>
    <s v="17-11-2024"/>
    <d v="1899-12-30T15:33:30"/>
    <s v="-"/>
    <s v="-"/>
    <s v="-"/>
    <s v="-"/>
    <s v="17-11-2024"/>
    <s v="11"/>
    <s v="2024"/>
    <s v="-"/>
    <s v="-"/>
    <s v=""/>
  </r>
  <r>
    <s v="TKT458506"/>
    <x v="16"/>
    <s v="-"/>
    <s v="Account"/>
    <s v="Login Issue"/>
    <s v="CUST66616"/>
    <s v="Open"/>
    <s v="22-03-2020"/>
    <d v="1899-12-30T13:56:02"/>
    <s v="-"/>
    <s v="-"/>
    <s v="-"/>
    <s v="-"/>
    <s v="22-03-2020"/>
    <s v="03"/>
    <s v="2020"/>
    <s v="-"/>
    <s v="-"/>
    <s v=""/>
  </r>
  <r>
    <s v="TKT371172"/>
    <x v="27"/>
    <s v="-"/>
    <s v="Account"/>
    <s v="Login Issue"/>
    <s v="CUST77991"/>
    <s v="In Progress"/>
    <s v="29-06-2020"/>
    <d v="1899-12-30T16:36:17"/>
    <s v="-"/>
    <s v="-"/>
    <s v="-"/>
    <s v="-"/>
    <s v="29-06-2020"/>
    <s v="06"/>
    <s v="2020"/>
    <s v="-"/>
    <s v="-"/>
    <s v=""/>
  </r>
  <r>
    <s v="TKT967951"/>
    <x v="3"/>
    <s v="-"/>
    <s v="Account"/>
    <s v="Account Suspension"/>
    <s v="CUST35517"/>
    <s v="In Progress"/>
    <s v="22-01-2020"/>
    <d v="1899-12-30T13:08:35"/>
    <s v="-"/>
    <s v="-"/>
    <s v="-"/>
    <s v="-"/>
    <s v="22-01-2020"/>
    <s v="01"/>
    <s v="2020"/>
    <s v="-"/>
    <s v="-"/>
    <s v=""/>
  </r>
  <r>
    <s v="TKT154547"/>
    <x v="19"/>
    <s v="-"/>
    <s v="Billing"/>
    <s v="Payment Failure"/>
    <s v="CUST97002"/>
    <s v="In Progress"/>
    <s v="20-12-2021"/>
    <d v="1899-12-30T20:45:30"/>
    <s v="-"/>
    <s v="-"/>
    <s v="-"/>
    <s v="-"/>
    <s v="20-12-2021"/>
    <s v="12"/>
    <s v="2021"/>
    <s v="-"/>
    <s v="-"/>
    <s v=""/>
  </r>
  <r>
    <s v="TKT898351"/>
    <x v="17"/>
    <s v="-"/>
    <s v="Service"/>
    <s v="Slow Service"/>
    <s v="CUST36785"/>
    <s v="Open"/>
    <d v="2023-10-01T00:00:00"/>
    <d v="1899-12-30T09:45:00"/>
    <s v="-"/>
    <s v="-"/>
    <s v="-"/>
    <s v="-"/>
    <s v="01-10-2023"/>
    <s v="10"/>
    <s v="2023"/>
    <s v="-"/>
    <s v="-"/>
    <s v=""/>
  </r>
  <r>
    <s v="TKT739425"/>
    <x v="7"/>
    <s v="-"/>
    <s v="Technical"/>
    <s v="Software Bug"/>
    <s v="CUST97211"/>
    <s v="In Progress"/>
    <d v="2023-03-11T00:00:00"/>
    <d v="1899-12-30T01:15:00"/>
    <s v="-"/>
    <s v="-"/>
    <s v="-"/>
    <s v="-"/>
    <s v="11-03-2023"/>
    <s v="03"/>
    <s v="2023"/>
    <s v="-"/>
    <s v="-"/>
    <s v=""/>
  </r>
  <r>
    <s v="TKT335513"/>
    <x v="20"/>
    <s v="17-02-2022 01:42:05"/>
    <s v="Billing"/>
    <s v="Payment Failure"/>
    <s v="CUST23190"/>
    <s v="Resolved"/>
    <d v="2022-10-02T00:00:00"/>
    <d v="1899-12-30T01:42:00"/>
    <s v="17-02-2022"/>
    <d v="1899-12-30T01:42:05"/>
    <s v="-"/>
    <s v="-"/>
    <s v="02-10-2022"/>
    <s v="10"/>
    <s v="2022"/>
    <s v="-"/>
    <s v="17-02-2022"/>
    <s v="02"/>
  </r>
  <r>
    <s v="TKT668871"/>
    <x v="14"/>
    <d v="2023-10-06T21:02:00"/>
    <s v="Service"/>
    <s v="Slow Service"/>
    <s v="CUST38457"/>
    <s v="Resolved"/>
    <d v="2023-02-06T00:00:00"/>
    <d v="1899-12-30T21:02:00"/>
    <d v="2023-10-06T00:00:00"/>
    <d v="1899-12-30T21:02:00"/>
    <s v="-"/>
    <s v="-"/>
    <s v="06-02-2023"/>
    <s v="02"/>
    <s v="2023"/>
    <s v="-"/>
    <s v="06-10-2023"/>
    <s v="10"/>
  </r>
  <r>
    <s v="TKT658415"/>
    <x v="21"/>
    <s v="-"/>
    <s v="Technical"/>
    <s v="Network Problem"/>
    <s v="CUST84830"/>
    <s v="Open"/>
    <d v="2023-02-08T00:00:00"/>
    <d v="1899-12-30T08:46:00"/>
    <s v="-"/>
    <s v="-"/>
    <s v="-"/>
    <s v="-"/>
    <s v="08-02-2023"/>
    <s v="02"/>
    <s v="2023"/>
    <s v="-"/>
    <s v="-"/>
    <s v=""/>
  </r>
  <r>
    <s v="TKT946707"/>
    <x v="3"/>
    <s v="25-05-2021 23:38:27"/>
    <s v="Account"/>
    <s v="Account Suspension"/>
    <s v="CUST22741"/>
    <s v="Resolved"/>
    <s v="22-05-2021"/>
    <d v="1899-12-30T23:38:27"/>
    <s v="25-05-2021"/>
    <d v="1899-12-30T23:38:27"/>
    <s v="-"/>
    <s v="-"/>
    <s v="22-05-2021"/>
    <s v="05"/>
    <s v="2021"/>
    <s v="-"/>
    <s v="25-05-2021"/>
    <s v="05"/>
  </r>
  <r>
    <s v="TKT923320"/>
    <x v="22"/>
    <d v="2020-08-03T16:42:00"/>
    <s v="Account"/>
    <s v="Login Issue"/>
    <s v="CUST31635"/>
    <s v="Resolved"/>
    <s v="13-02-2020"/>
    <d v="1899-12-30T16:42:38"/>
    <d v="2020-08-03T00:00:00"/>
    <d v="1899-12-30T16:42:00"/>
    <s v="-"/>
    <s v="-"/>
    <s v="13-02-2020"/>
    <s v="02"/>
    <s v="2020"/>
    <s v="-"/>
    <s v="03-08-2020"/>
    <s v="08"/>
  </r>
  <r>
    <s v="TKT599332"/>
    <x v="31"/>
    <d v="2022-04-11T04:22:00"/>
    <s v="Billing"/>
    <s v="Refund Request"/>
    <s v="CUST12238"/>
    <s v="Resolved"/>
    <s v="28-10-2022"/>
    <d v="1899-12-30T04:22:05"/>
    <d v="2022-04-11T00:00:00"/>
    <d v="1899-12-30T04:22:00"/>
    <s v="-"/>
    <s v="-"/>
    <s v="28-10-2022"/>
    <s v="10"/>
    <s v="2022"/>
    <s v="-"/>
    <s v="11-04-2022"/>
    <s v="04"/>
  </r>
  <r>
    <s v="TKT559667"/>
    <x v="0"/>
    <s v="-"/>
    <s v="Service"/>
    <s v="Service Outage"/>
    <s v="CUST81828"/>
    <s v="Open"/>
    <d v="2021-06-05T00:00:00"/>
    <d v="1899-12-30T12:37:00"/>
    <s v="-"/>
    <s v="-"/>
    <s v="-"/>
    <s v="-"/>
    <s v="05-06-2021"/>
    <s v="06"/>
    <s v="2021"/>
    <s v="-"/>
    <s v="-"/>
    <s v=""/>
  </r>
  <r>
    <s v="TKT187898"/>
    <x v="16"/>
    <d v="2020-10-07T00:29:00"/>
    <s v="Account"/>
    <s v="Login Issue"/>
    <s v="CUST66672"/>
    <s v="Resolved"/>
    <d v="2020-02-07T00:00:00"/>
    <d v="1899-12-30T00:29:00"/>
    <d v="2020-10-07T00:00:00"/>
    <d v="1899-12-30T00:29:00"/>
    <s v="-"/>
    <s v="-"/>
    <s v="07-02-2020"/>
    <s v="02"/>
    <s v="2020"/>
    <s v="-"/>
    <s v="07-10-2020"/>
    <s v="10"/>
  </r>
  <r>
    <s v="TKT110852"/>
    <x v="33"/>
    <d v="2020-09-07T23:36:00"/>
    <s v="Technical"/>
    <s v="Network Problem"/>
    <s v="CUST89756"/>
    <s v="Resolved"/>
    <s v="14-06-2020"/>
    <d v="1899-12-30T23:36:18"/>
    <d v="2020-09-07T00:00:00"/>
    <d v="1899-12-30T23:36:00"/>
    <s v="-"/>
    <s v="-"/>
    <s v="14-06-2020"/>
    <s v="06"/>
    <s v="2020"/>
    <s v="-"/>
    <s v="07-09-2020"/>
    <s v="09"/>
  </r>
  <r>
    <s v="TKT750544"/>
    <x v="16"/>
    <s v="-"/>
    <s v="Account"/>
    <s v="Login Issue"/>
    <s v="CUST65435"/>
    <s v="Open"/>
    <s v="26-12-2024"/>
    <d v="1899-12-30T21:20:08"/>
    <s v="-"/>
    <s v="-"/>
    <s v="-"/>
    <s v="-"/>
    <s v="26-12-2024"/>
    <s v="12"/>
    <s v="2024"/>
    <s v="-"/>
    <s v="-"/>
    <s v=""/>
  </r>
  <r>
    <s v="TKT240161"/>
    <x v="10"/>
    <d v="2021-05-06T01:12:00"/>
    <s v="Account"/>
    <s v="Password Reset"/>
    <s v="CUST19419"/>
    <s v="Resolved"/>
    <s v="13-05-2021"/>
    <d v="1899-12-30T01:12:47"/>
    <d v="2021-05-06T00:00:00"/>
    <d v="1899-12-30T01:12:00"/>
    <s v="-"/>
    <s v="-"/>
    <s v="13-05-2021"/>
    <s v="05"/>
    <s v="2021"/>
    <s v="-"/>
    <s v="06-05-2021"/>
    <s v="05"/>
  </r>
  <r>
    <s v="TKT367069"/>
    <x v="1"/>
    <s v="-"/>
    <s v="Billing"/>
    <s v="Refund Request"/>
    <s v="CUST59565"/>
    <s v="Open"/>
    <s v="26-10-2023"/>
    <d v="1899-12-30T18:51:58"/>
    <s v="-"/>
    <s v="-"/>
    <s v="-"/>
    <s v="-"/>
    <s v="26-10-2023"/>
    <s v="10"/>
    <s v="2023"/>
    <s v="-"/>
    <s v="-"/>
    <s v=""/>
  </r>
  <r>
    <s v="TKT541508"/>
    <x v="4"/>
    <s v="-"/>
    <s v="Account"/>
    <s v="Password Reset"/>
    <s v="CUST45228"/>
    <s v="In Progress"/>
    <d v="2024-05-01T00:00:00"/>
    <d v="1899-12-30T10:36:00"/>
    <s v="-"/>
    <s v="-"/>
    <s v="-"/>
    <s v="-"/>
    <s v="01-05-2024"/>
    <s v="05"/>
    <s v="2024"/>
    <s v="-"/>
    <s v="-"/>
    <s v=""/>
  </r>
  <r>
    <s v="TKT270568"/>
    <x v="1"/>
    <s v="-"/>
    <s v="Billing"/>
    <s v="Refund Request"/>
    <s v="CUST41946"/>
    <s v="Open"/>
    <s v="30-03-2021"/>
    <d v="1899-12-30T02:09:53"/>
    <s v="-"/>
    <s v="-"/>
    <s v="-"/>
    <s v="-"/>
    <s v="30-03-2021"/>
    <s v="03"/>
    <s v="2021"/>
    <s v="-"/>
    <s v="-"/>
    <s v=""/>
  </r>
  <r>
    <s v="TKT595618"/>
    <x v="28"/>
    <s v="-"/>
    <s v="Billing"/>
    <s v="Payment Failure"/>
    <s v="CUST89951"/>
    <s v="In Progress"/>
    <s v="19-05-2024"/>
    <d v="1899-12-30T18:14:45"/>
    <s v="-"/>
    <s v="-"/>
    <s v="-"/>
    <s v="-"/>
    <s v="19-05-2024"/>
    <s v="05"/>
    <s v="2024"/>
    <s v="-"/>
    <s v="-"/>
    <s v=""/>
  </r>
  <r>
    <s v="TKT962351"/>
    <x v="9"/>
    <s v="27-12-2020 08:26:45"/>
    <s v="Technical"/>
    <s v="Hardware Issue"/>
    <s v="CUST44135"/>
    <s v="Resolved"/>
    <d v="2020-06-12T00:00:00"/>
    <d v="1899-12-30T08:26:00"/>
    <s v="27-12-2020"/>
    <d v="1899-12-30T08:26:45"/>
    <s v="-"/>
    <s v="-"/>
    <s v="12-06-2020"/>
    <s v="06"/>
    <s v="2020"/>
    <s v="-"/>
    <s v="27-12-2020"/>
    <s v="12"/>
  </r>
  <r>
    <s v="TKT182239"/>
    <x v="11"/>
    <s v="-"/>
    <s v="Billing"/>
    <s v="Overcharge"/>
    <s v="CUST13254"/>
    <s v="Open"/>
    <s v="23-05-2024"/>
    <d v="1899-12-30T09:59:49"/>
    <s v="-"/>
    <s v="-"/>
    <s v="-"/>
    <s v="-"/>
    <s v="23-05-2024"/>
    <s v="05"/>
    <s v="2024"/>
    <s v="-"/>
    <s v="-"/>
    <s v=""/>
  </r>
  <r>
    <s v="TKT982105"/>
    <x v="21"/>
    <s v="-"/>
    <s v="Technical"/>
    <s v="Network Problem"/>
    <s v="CUST15252"/>
    <s v="In Progress"/>
    <s v="27-06-2024"/>
    <d v="1899-12-30T19:24:20"/>
    <s v="-"/>
    <s v="-"/>
    <s v="-"/>
    <s v="-"/>
    <s v="27-06-2024"/>
    <s v="06"/>
    <s v="2024"/>
    <s v="-"/>
    <s v="-"/>
    <s v=""/>
  </r>
  <r>
    <s v="TKT690731"/>
    <x v="6"/>
    <s v="-"/>
    <s v="Service"/>
    <s v="Service Outage"/>
    <s v="CUST93235"/>
    <s v="Open"/>
    <d v="2023-09-07T00:00:00"/>
    <d v="1899-12-30T02:54:00"/>
    <s v="-"/>
    <s v="-"/>
    <s v="-"/>
    <s v="-"/>
    <s v="07-09-2023"/>
    <s v="09"/>
    <s v="2023"/>
    <s v="-"/>
    <s v="-"/>
    <s v=""/>
  </r>
  <r>
    <s v="TKT223051"/>
    <x v="3"/>
    <s v="17-05-2023 20:07:30"/>
    <s v="Account"/>
    <s v="Account Suspension"/>
    <s v="CUST17488"/>
    <s v="Resolved"/>
    <s v="19-04-2023"/>
    <d v="1899-12-30T20:07:30"/>
    <s v="17-05-2023"/>
    <d v="1899-12-30T20:07:30"/>
    <s v="-"/>
    <s v="-"/>
    <s v="19-04-2023"/>
    <s v="04"/>
    <s v="2023"/>
    <s v="-"/>
    <s v="17-05-2023"/>
    <s v="05"/>
  </r>
  <r>
    <s v="TKT480687"/>
    <x v="12"/>
    <s v="-"/>
    <s v="Billing"/>
    <s v="Refund Request"/>
    <s v="CUST46621"/>
    <s v="Open"/>
    <s v="27-03-2024"/>
    <d v="1899-12-30T08:17:08"/>
    <s v="-"/>
    <s v="-"/>
    <s v="-"/>
    <s v="-"/>
    <s v="27-03-2024"/>
    <s v="03"/>
    <s v="2024"/>
    <s v="-"/>
    <s v="-"/>
    <s v=""/>
  </r>
  <r>
    <s v="TKT815437"/>
    <x v="24"/>
    <s v="-"/>
    <s v="Service"/>
    <s v="Service Outage"/>
    <s v="CUST63073"/>
    <s v="Open"/>
    <d v="2021-09-03T00:00:00"/>
    <d v="1899-12-30T18:46:00"/>
    <s v="-"/>
    <s v="-"/>
    <s v="-"/>
    <s v="-"/>
    <s v="03-09-2021"/>
    <s v="09"/>
    <s v="2021"/>
    <s v="-"/>
    <s v="-"/>
    <s v=""/>
  </r>
  <r>
    <s v="TKT823834"/>
    <x v="22"/>
    <s v="20-07-2020 01:54:08"/>
    <s v="Account"/>
    <s v="Login Issue"/>
    <s v="CUST97569"/>
    <s v="Resolved"/>
    <d v="2020-12-07T00:00:00"/>
    <d v="1899-12-30T01:54:00"/>
    <s v="20-07-2020"/>
    <d v="1899-12-30T01:54:08"/>
    <s v="-"/>
    <s v="-"/>
    <s v="07-12-2020"/>
    <s v="12"/>
    <s v="2020"/>
    <s v="-"/>
    <s v="20-07-2020"/>
    <s v="07"/>
  </r>
  <r>
    <s v="TKT898558"/>
    <x v="23"/>
    <s v="16-07-2020 12:34:58"/>
    <s v="Service"/>
    <s v="Service Upgrade"/>
    <s v="CUST54783"/>
    <s v="Resolved"/>
    <s v="24-06-2020"/>
    <d v="1899-12-30T12:34:58"/>
    <s v="16-07-2020"/>
    <d v="1899-12-30T12:34:58"/>
    <s v="-"/>
    <s v="-"/>
    <s v="24-06-2020"/>
    <s v="06"/>
    <s v="2020"/>
    <s v="-"/>
    <s v="16-07-2020"/>
    <s v="07"/>
  </r>
  <r>
    <s v="TKT660620"/>
    <x v="6"/>
    <s v="-"/>
    <s v="Service"/>
    <s v="Service Outage"/>
    <s v="CUST94953"/>
    <s v="In Progress"/>
    <s v="31-12-2022"/>
    <d v="1899-12-30T19:32:03"/>
    <s v="-"/>
    <s v="-"/>
    <s v="-"/>
    <s v="-"/>
    <s v="31-12-2022"/>
    <s v="12"/>
    <s v="2022"/>
    <s v="-"/>
    <s v="-"/>
    <s v=""/>
  </r>
  <r>
    <s v="TKT348905"/>
    <x v="6"/>
    <s v="-"/>
    <s v="Service"/>
    <s v="Service Outage"/>
    <s v="CUST91773"/>
    <s v="In Progress"/>
    <s v="31-05-2020"/>
    <d v="1899-12-30T01:25:30"/>
    <s v="-"/>
    <s v="-"/>
    <s v="-"/>
    <s v="-"/>
    <s v="31-05-2020"/>
    <s v="05"/>
    <s v="2020"/>
    <s v="-"/>
    <s v="-"/>
    <s v=""/>
  </r>
  <r>
    <s v="TKT133287"/>
    <x v="30"/>
    <s v="-"/>
    <s v="Billing"/>
    <s v="Overcharge"/>
    <s v="CUST85342"/>
    <s v="Open"/>
    <d v="2024-05-01T00:00:00"/>
    <d v="1899-12-30T17:30:00"/>
    <s v="-"/>
    <s v="-"/>
    <s v="-"/>
    <s v="-"/>
    <s v="01-05-2024"/>
    <s v="05"/>
    <s v="2024"/>
    <s v="-"/>
    <s v="-"/>
    <s v=""/>
  </r>
  <r>
    <s v="TKT576356"/>
    <x v="26"/>
    <s v="-"/>
    <s v="Technical"/>
    <s v="Software Bug"/>
    <s v="CUST32729"/>
    <s v="Open"/>
    <s v="27-02-2024"/>
    <d v="1899-12-30T07:22:47"/>
    <s v="-"/>
    <s v="-"/>
    <s v="-"/>
    <s v="-"/>
    <s v="27-02-2024"/>
    <s v="02"/>
    <s v="2024"/>
    <s v="-"/>
    <s v="-"/>
    <s v=""/>
  </r>
  <r>
    <s v="TKT747002"/>
    <x v="11"/>
    <s v="-"/>
    <s v="Billing"/>
    <s v="Overcharge"/>
    <s v="CUST53978"/>
    <s v="Open"/>
    <s v="27-02-2023"/>
    <d v="1899-12-30T19:30:39"/>
    <s v="-"/>
    <s v="-"/>
    <s v="-"/>
    <s v="-"/>
    <s v="27-02-2023"/>
    <s v="02"/>
    <s v="2023"/>
    <s v="-"/>
    <s v="-"/>
    <s v=""/>
  </r>
  <r>
    <s v="TKT521254"/>
    <x v="14"/>
    <s v="-"/>
    <s v="Service"/>
    <s v="Slow Service"/>
    <s v="CUST40985"/>
    <s v="Open"/>
    <d v="2020-01-11T00:00:00"/>
    <d v="1899-12-30T05:54:00"/>
    <s v="-"/>
    <s v="-"/>
    <s v="-"/>
    <s v="-"/>
    <s v="11-01-2020"/>
    <s v="01"/>
    <s v="2020"/>
    <s v="-"/>
    <s v="-"/>
    <s v=""/>
  </r>
  <r>
    <s v="TKT987909"/>
    <x v="28"/>
    <d v="2023-09-02T06:21:00"/>
    <s v="Billing"/>
    <s v="Payment Failure"/>
    <s v="CUST51772"/>
    <s v="Resolved"/>
    <s v="15-01-2023"/>
    <d v="1899-12-30T06:21:21"/>
    <d v="2023-09-02T00:00:00"/>
    <d v="1899-12-30T06:21:00"/>
    <s v="-"/>
    <s v="-"/>
    <s v="15-01-2023"/>
    <s v="01"/>
    <s v="2023"/>
    <s v="-"/>
    <s v="02-09-2023"/>
    <s v="09"/>
  </r>
  <r>
    <s v="TKT135570"/>
    <x v="27"/>
    <s v="24-06-2021 15:48:38"/>
    <s v="Account"/>
    <s v="Login Issue"/>
    <s v="CUST63553"/>
    <s v="Resolved"/>
    <d v="2021-07-06T00:00:00"/>
    <d v="1899-12-30T15:48:00"/>
    <s v="24-06-2021"/>
    <d v="1899-12-30T15:48:38"/>
    <s v="-"/>
    <s v="-"/>
    <s v="06-07-2021"/>
    <s v="07"/>
    <s v="2021"/>
    <s v="-"/>
    <s v="24-06-2021"/>
    <s v="06"/>
  </r>
  <r>
    <s v="TKT153801"/>
    <x v="14"/>
    <s v="26-01-2023 21:55:47"/>
    <s v="Service"/>
    <s v="Slow Service"/>
    <s v="CUST71638"/>
    <s v="Resolved"/>
    <d v="2023-01-01T00:00:00"/>
    <d v="1899-12-30T21:55:00"/>
    <s v="26-01-2023"/>
    <d v="1899-12-30T21:55:47"/>
    <s v="-"/>
    <s v="-"/>
    <s v="01-01-2023"/>
    <s v="01"/>
    <s v="2023"/>
    <s v="-"/>
    <s v="26-01-2023"/>
    <s v="01"/>
  </r>
  <r>
    <s v="TKT282976"/>
    <x v="33"/>
    <s v="-"/>
    <s v="Technical"/>
    <s v="Network Problem"/>
    <s v="CUST17092"/>
    <s v="In Progress"/>
    <d v="2020-11-11T00:00:00"/>
    <d v="1899-12-30T00:31:00"/>
    <s v="-"/>
    <s v="-"/>
    <s v="-"/>
    <s v="-"/>
    <s v="11-11-2020"/>
    <s v="11"/>
    <s v="2020"/>
    <s v="-"/>
    <s v="-"/>
    <s v=""/>
  </r>
  <r>
    <s v="TKT573686"/>
    <x v="18"/>
    <s v="-"/>
    <s v="Account"/>
    <s v="Password Reset"/>
    <s v="CUST67329"/>
    <s v="Open"/>
    <s v="30-05-2020"/>
    <d v="1899-12-30T16:15:53"/>
    <s v="-"/>
    <s v="-"/>
    <s v="-"/>
    <s v="-"/>
    <s v="30-05-2020"/>
    <s v="05"/>
    <s v="2020"/>
    <s v="-"/>
    <s v="-"/>
    <s v=""/>
  </r>
  <r>
    <s v="TKT961221"/>
    <x v="31"/>
    <d v="2023-08-10T01:52:00"/>
    <s v="Billing"/>
    <s v="Refund Request"/>
    <s v="CUST26094"/>
    <s v="Resolved"/>
    <s v="19-09-2023"/>
    <d v="1899-12-30T01:52:42"/>
    <d v="2023-08-10T00:00:00"/>
    <d v="1899-12-30T01:52:00"/>
    <s v="-"/>
    <s v="-"/>
    <s v="19-09-2023"/>
    <s v="09"/>
    <s v="2023"/>
    <s v="-"/>
    <s v="10-08-2023"/>
    <s v="08"/>
  </r>
  <r>
    <s v="TKT807750"/>
    <x v="27"/>
    <s v="-"/>
    <s v="Account"/>
    <s v="Login Issue"/>
    <s v="CUST41877"/>
    <s v="Open"/>
    <s v="13-08-2023"/>
    <d v="1899-12-30T18:24:25"/>
    <s v="-"/>
    <s v="-"/>
    <s v="-"/>
    <s v="-"/>
    <s v="13-08-2023"/>
    <s v="08"/>
    <s v="2023"/>
    <s v="-"/>
    <s v="-"/>
    <s v=""/>
  </r>
  <r>
    <s v="TKT442872"/>
    <x v="18"/>
    <s v="-"/>
    <s v="Account"/>
    <s v="Password Reset"/>
    <s v="CUST88384"/>
    <s v="Open"/>
    <d v="2023-12-03T00:00:00"/>
    <d v="1899-12-30T07:52:00"/>
    <s v="-"/>
    <s v="-"/>
    <s v="-"/>
    <s v="-"/>
    <s v="03-12-2023"/>
    <s v="12"/>
    <s v="2023"/>
    <s v="-"/>
    <s v="-"/>
    <s v=""/>
  </r>
  <r>
    <s v="TKT485052"/>
    <x v="15"/>
    <s v="-"/>
    <s v="Account"/>
    <s v="Account Suspension"/>
    <s v="CUST35550"/>
    <s v="Open"/>
    <s v="21-07-2023"/>
    <d v="1899-12-30T00:54:23"/>
    <s v="-"/>
    <s v="-"/>
    <s v="-"/>
    <s v="-"/>
    <s v="21-07-2023"/>
    <s v="07"/>
    <s v="2023"/>
    <s v="-"/>
    <s v="-"/>
    <s v=""/>
  </r>
  <r>
    <s v="TKT327094"/>
    <x v="29"/>
    <d v="2020-07-09T09:12:00"/>
    <s v="Service"/>
    <s v="Service Upgrade"/>
    <s v="CUST67116"/>
    <s v="Resolved"/>
    <s v="25-08-2020"/>
    <d v="1899-12-30T09:12:28"/>
    <d v="2020-07-09T00:00:00"/>
    <d v="1899-12-30T09:12:00"/>
    <s v="-"/>
    <s v="-"/>
    <s v="25-08-2020"/>
    <s v="08"/>
    <s v="2020"/>
    <s v="-"/>
    <s v="09-07-2020"/>
    <s v="07"/>
  </r>
  <r>
    <s v="TKT737471"/>
    <x v="20"/>
    <s v="-"/>
    <s v="Billing"/>
    <s v="Payment Failure"/>
    <s v="CUST33730"/>
    <s v="Open"/>
    <s v="30-04-2020"/>
    <d v="1899-12-30T00:27:51"/>
    <s v="-"/>
    <s v="-"/>
    <s v="-"/>
    <s v="-"/>
    <s v="30-04-2020"/>
    <s v="04"/>
    <s v="2020"/>
    <s v="-"/>
    <s v="-"/>
    <s v=""/>
  </r>
  <r>
    <s v="TKT228164"/>
    <x v="3"/>
    <s v="-"/>
    <s v="Account"/>
    <s v="Account Suspension"/>
    <s v="CUST87168"/>
    <s v="In Progress"/>
    <s v="14-07-2024"/>
    <d v="1899-12-30T05:36:54"/>
    <s v="-"/>
    <s v="-"/>
    <s v="-"/>
    <s v="-"/>
    <s v="14-07-2024"/>
    <s v="07"/>
    <s v="2024"/>
    <s v="-"/>
    <s v="-"/>
    <s v=""/>
  </r>
  <r>
    <s v="TKT189191"/>
    <x v="20"/>
    <s v="-"/>
    <s v="Billing"/>
    <s v="Payment Failure"/>
    <s v="CUST36450"/>
    <s v="Open"/>
    <d v="2021-05-12T00:00:00"/>
    <d v="1899-12-30T08:50:00"/>
    <s v="-"/>
    <s v="-"/>
    <s v="-"/>
    <s v="-"/>
    <s v="12-05-2021"/>
    <s v="05"/>
    <s v="2021"/>
    <s v="-"/>
    <s v="-"/>
    <s v=""/>
  </r>
  <r>
    <s v="TKT483059"/>
    <x v="10"/>
    <s v="-"/>
    <s v="Account"/>
    <s v="Password Reset"/>
    <s v="CUST31468"/>
    <s v="In Progress"/>
    <s v="20-01-2024"/>
    <d v="1899-12-30T08:18:15"/>
    <s v="-"/>
    <s v="-"/>
    <s v="-"/>
    <s v="-"/>
    <s v="20-01-2024"/>
    <s v="01"/>
    <s v="2024"/>
    <s v="-"/>
    <s v="-"/>
    <s v=""/>
  </r>
  <r>
    <s v="TKT774741"/>
    <x v="26"/>
    <s v="-"/>
    <s v="Technical"/>
    <s v="Software Bug"/>
    <s v="CUST89129"/>
    <s v="In Progress"/>
    <d v="2023-11-12T00:00:00"/>
    <d v="1899-12-30T09:50:00"/>
    <s v="-"/>
    <s v="-"/>
    <s v="-"/>
    <s v="-"/>
    <s v="12-11-2023"/>
    <s v="11"/>
    <s v="2023"/>
    <s v="-"/>
    <s v="-"/>
    <s v=""/>
  </r>
  <r>
    <s v="TKT608969"/>
    <x v="4"/>
    <s v="-"/>
    <s v="Account"/>
    <s v="Password Reset"/>
    <s v="CUST68650"/>
    <s v="Open"/>
    <s v="29-03-2021"/>
    <d v="1899-12-30T20:04:29"/>
    <s v="-"/>
    <s v="-"/>
    <s v="-"/>
    <s v="-"/>
    <s v="29-03-2021"/>
    <s v="03"/>
    <s v="2021"/>
    <s v="-"/>
    <s v="-"/>
    <s v=""/>
  </r>
  <r>
    <s v="TKT261677"/>
    <x v="32"/>
    <s v="-"/>
    <s v="Technical"/>
    <s v="Software Bug"/>
    <s v="CUST34135"/>
    <s v="In Progress"/>
    <s v="19-11-2020"/>
    <d v="1899-12-30T07:43:19"/>
    <s v="-"/>
    <s v="-"/>
    <s v="-"/>
    <s v="-"/>
    <s v="19-11-2020"/>
    <s v="11"/>
    <s v="2020"/>
    <s v="-"/>
    <s v="-"/>
    <s v=""/>
  </r>
  <r>
    <s v="TKT312043"/>
    <x v="6"/>
    <d v="2021-10-06T03:11:00"/>
    <s v="Service"/>
    <s v="Service Outage"/>
    <s v="CUST71545"/>
    <s v="Resolved"/>
    <s v="22-05-2021"/>
    <d v="1899-12-30T03:11:39"/>
    <d v="2021-10-06T00:00:00"/>
    <d v="1899-12-30T03:11:00"/>
    <s v="-"/>
    <s v="-"/>
    <s v="22-05-2021"/>
    <s v="05"/>
    <s v="2021"/>
    <s v="-"/>
    <s v="06-10-2021"/>
    <s v="10"/>
  </r>
  <r>
    <s v="TKT299828"/>
    <x v="15"/>
    <s v="24-02-2021 21:10:45"/>
    <s v="Account"/>
    <s v="Account Suspension"/>
    <s v="CUST35353"/>
    <s v="Resolved"/>
    <d v="2021-08-02T00:00:00"/>
    <d v="1899-12-30T21:10:00"/>
    <s v="24-02-2021"/>
    <d v="1899-12-30T21:10:45"/>
    <s v="-"/>
    <s v="-"/>
    <s v="02-08-2021"/>
    <s v="08"/>
    <s v="2021"/>
    <s v="-"/>
    <s v="24-02-2021"/>
    <s v="02"/>
  </r>
  <r>
    <s v="TKT564710"/>
    <x v="4"/>
    <s v="-"/>
    <s v="Account"/>
    <s v="Password Reset"/>
    <s v="CUST90805"/>
    <s v="In Progress"/>
    <s v="14-04-2024"/>
    <d v="1899-12-30T23:26:24"/>
    <s v="-"/>
    <s v="-"/>
    <s v="-"/>
    <s v="-"/>
    <s v="14-04-2024"/>
    <s v="04"/>
    <s v="2024"/>
    <s v="-"/>
    <s v="-"/>
    <s v=""/>
  </r>
  <r>
    <s v="TKT715241"/>
    <x v="3"/>
    <d v="2024-09-05T03:09:00"/>
    <s v="Account"/>
    <s v="Account Suspension"/>
    <s v="CUST48153"/>
    <s v="Resolved"/>
    <d v="2024-10-04T00:00:00"/>
    <d v="1899-12-30T03:09:00"/>
    <d v="2024-09-05T00:00:00"/>
    <d v="1899-12-30T03:09:00"/>
    <s v="-"/>
    <s v="-"/>
    <s v="04-10-2024"/>
    <s v="10"/>
    <s v="2024"/>
    <s v="-"/>
    <s v="05-09-2024"/>
    <s v="09"/>
  </r>
  <r>
    <s v="TKT958910"/>
    <x v="30"/>
    <s v="31-07-2021 04:39:48"/>
    <s v="Billing"/>
    <s v="Overcharge"/>
    <s v="CUST14769"/>
    <s v="Resolved"/>
    <s v="16-07-2021"/>
    <d v="1899-12-30T04:39:48"/>
    <s v="31-07-2021"/>
    <d v="1899-12-30T04:39:48"/>
    <s v="-"/>
    <s v="-"/>
    <s v="16-07-2021"/>
    <s v="07"/>
    <s v="2021"/>
    <s v="-"/>
    <s v="31-07-2021"/>
    <s v="07"/>
  </r>
  <r>
    <s v="TKT783910"/>
    <x v="20"/>
    <s v="-"/>
    <s v="Billing"/>
    <s v="Payment Failure"/>
    <s v="CUST60295"/>
    <s v="In Progress"/>
    <d v="2023-10-06T00:00:00"/>
    <d v="1899-12-30T06:29:00"/>
    <s v="-"/>
    <s v="-"/>
    <s v="-"/>
    <s v="-"/>
    <s v="06-10-2023"/>
    <s v="10"/>
    <s v="2023"/>
    <s v="-"/>
    <s v="-"/>
    <s v=""/>
  </r>
  <r>
    <s v="TKT359627"/>
    <x v="6"/>
    <s v="-"/>
    <s v="Service"/>
    <s v="Service Outage"/>
    <s v="CUST53593"/>
    <s v="In Progress"/>
    <d v="2022-07-04T00:00:00"/>
    <d v="1899-12-30T20:12:00"/>
    <s v="-"/>
    <s v="-"/>
    <s v="-"/>
    <s v="-"/>
    <s v="04-07-2022"/>
    <s v="07"/>
    <s v="2022"/>
    <s v="-"/>
    <s v="-"/>
    <s v=""/>
  </r>
  <r>
    <s v="TKT213048"/>
    <x v="22"/>
    <s v="-"/>
    <s v="Account"/>
    <s v="Login Issue"/>
    <s v="CUST25214"/>
    <s v="In Progress"/>
    <s v="25-11-2022"/>
    <d v="1899-12-30T12:36:25"/>
    <s v="-"/>
    <s v="-"/>
    <s v="-"/>
    <s v="-"/>
    <s v="25-11-2022"/>
    <s v="11"/>
    <s v="2022"/>
    <s v="-"/>
    <s v="-"/>
    <s v=""/>
  </r>
  <r>
    <s v="TKT775363"/>
    <x v="4"/>
    <d v="2021-11-09T18:56:00"/>
    <s v="Account"/>
    <s v="Password Reset"/>
    <s v="CUST40631"/>
    <s v="Resolved"/>
    <d v="2021-02-09T00:00:00"/>
    <d v="1899-12-30T18:56:00"/>
    <d v="2021-11-09T00:00:00"/>
    <d v="1899-12-30T18:56:00"/>
    <s v="-"/>
    <s v="-"/>
    <s v="09-02-2021"/>
    <s v="02"/>
    <s v="2021"/>
    <s v="-"/>
    <s v="09-11-2021"/>
    <s v="11"/>
  </r>
  <r>
    <s v="TKT111190"/>
    <x v="30"/>
    <s v="-"/>
    <s v="Billing"/>
    <s v="Overcharge"/>
    <s v="CUST82726"/>
    <s v="In Progress"/>
    <s v="30-12-2020"/>
    <d v="1899-12-30T20:47:00"/>
    <s v="-"/>
    <s v="-"/>
    <s v="-"/>
    <s v="-"/>
    <s v="30-12-2020"/>
    <s v="12"/>
    <s v="2020"/>
    <s v="-"/>
    <s v="-"/>
    <s v=""/>
  </r>
  <r>
    <s v="TKT443501"/>
    <x v="2"/>
    <s v="-"/>
    <s v="Billing"/>
    <s v="Overcharge"/>
    <s v="CUST19470"/>
    <s v="In Progress"/>
    <d v="2020-06-06T00:00:00"/>
    <d v="1899-12-30T05:48:00"/>
    <s v="-"/>
    <s v="-"/>
    <s v="-"/>
    <s v="-"/>
    <s v="06-06-2020"/>
    <s v="06"/>
    <s v="2020"/>
    <s v="-"/>
    <s v="-"/>
    <s v=""/>
  </r>
  <r>
    <s v="TKT539867"/>
    <x v="10"/>
    <s v="-"/>
    <s v="Account"/>
    <s v="Password Reset"/>
    <s v="CUST79043"/>
    <s v="In Progress"/>
    <d v="2024-09-09T00:00:00"/>
    <d v="1899-12-30T21:43:00"/>
    <s v="-"/>
    <s v="-"/>
    <s v="-"/>
    <s v="-"/>
    <s v="09-09-2024"/>
    <s v="09"/>
    <s v="2024"/>
    <s v="-"/>
    <s v="-"/>
    <s v=""/>
  </r>
  <r>
    <s v="TKT810363"/>
    <x v="23"/>
    <s v="-"/>
    <s v="Service"/>
    <s v="Service Upgrade"/>
    <s v="CUST17098"/>
    <s v="Open"/>
    <s v="31-07-2022"/>
    <d v="1899-12-30T11:10:12"/>
    <s v="-"/>
    <s v="-"/>
    <s v="-"/>
    <s v="-"/>
    <s v="31-07-2022"/>
    <s v="07"/>
    <s v="2022"/>
    <s v="-"/>
    <s v="-"/>
    <s v=""/>
  </r>
  <r>
    <s v="TKT193091"/>
    <x v="31"/>
    <s v="-"/>
    <s v="Billing"/>
    <s v="Refund Request"/>
    <s v="CUST97904"/>
    <s v="In Progress"/>
    <d v="2020-10-04T00:00:00"/>
    <d v="1899-12-30T02:07:00"/>
    <s v="-"/>
    <s v="-"/>
    <s v="-"/>
    <s v="-"/>
    <s v="04-10-2020"/>
    <s v="10"/>
    <s v="2020"/>
    <s v="-"/>
    <s v="-"/>
    <s v=""/>
  </r>
  <r>
    <s v="TKT755446"/>
    <x v="22"/>
    <s v="-"/>
    <s v="Account"/>
    <s v="Login Issue"/>
    <s v="CUST52513"/>
    <s v="Open"/>
    <d v="2020-10-08T00:00:00"/>
    <d v="1899-12-30T07:47:00"/>
    <s v="-"/>
    <s v="-"/>
    <s v="-"/>
    <s v="-"/>
    <s v="08-10-2020"/>
    <s v="10"/>
    <s v="2020"/>
    <s v="-"/>
    <s v="-"/>
    <s v=""/>
  </r>
  <r>
    <s v="TKT753288"/>
    <x v="9"/>
    <d v="2022-06-05T06:37:00"/>
    <s v="Technical"/>
    <s v="Hardware Issue"/>
    <s v="CUST46685"/>
    <s v="Resolved"/>
    <s v="15-04-2022"/>
    <d v="1899-12-30T06:37:16"/>
    <d v="2022-06-05T00:00:00"/>
    <d v="1899-12-30T06:37:00"/>
    <s v="-"/>
    <s v="-"/>
    <s v="15-04-2022"/>
    <s v="04"/>
    <s v="2022"/>
    <s v="-"/>
    <s v="05-06-2022"/>
    <s v="06"/>
  </r>
  <r>
    <s v="TKT696489"/>
    <x v="9"/>
    <s v="-"/>
    <s v="Technical"/>
    <s v="Hardware Issue"/>
    <s v="CUST16335"/>
    <s v="In Progress"/>
    <s v="30-10-2021"/>
    <d v="1899-12-30T20:56:36"/>
    <s v="-"/>
    <s v="-"/>
    <s v="-"/>
    <s v="-"/>
    <s v="30-10-2021"/>
    <s v="10"/>
    <s v="2021"/>
    <s v="-"/>
    <s v="-"/>
    <s v=""/>
  </r>
  <r>
    <s v="TKT244064"/>
    <x v="1"/>
    <d v="2022-11-05T14:05:00"/>
    <s v="Billing"/>
    <s v="Refund Request"/>
    <s v="CUST64778"/>
    <s v="Resolved"/>
    <s v="16-04-2022"/>
    <d v="1899-12-30T14:05:12"/>
    <d v="2022-11-05T00:00:00"/>
    <d v="1899-12-30T14:05:00"/>
    <s v="-"/>
    <s v="-"/>
    <s v="16-04-2022"/>
    <s v="04"/>
    <s v="2022"/>
    <s v="-"/>
    <s v="05-11-2022"/>
    <s v="11"/>
  </r>
  <r>
    <s v="TKT429317"/>
    <x v="10"/>
    <s v="-"/>
    <s v="Account"/>
    <s v="Password Reset"/>
    <s v="CUST78460"/>
    <s v="In Progress"/>
    <s v="13-04-2024"/>
    <d v="1899-12-30T20:34:42"/>
    <s v="-"/>
    <s v="-"/>
    <s v="-"/>
    <s v="-"/>
    <s v="13-04-2024"/>
    <s v="04"/>
    <s v="2024"/>
    <s v="-"/>
    <s v="-"/>
    <s v=""/>
  </r>
  <r>
    <s v="TKT659356"/>
    <x v="13"/>
    <d v="2024-05-10T18:22:00"/>
    <s v="Account"/>
    <s v="Account Suspension"/>
    <s v="CUST49186"/>
    <s v="Resolved"/>
    <s v="30-09-2024"/>
    <d v="1899-12-30T18:22:02"/>
    <d v="2024-05-10T00:00:00"/>
    <d v="1899-12-30T18:22:00"/>
    <s v="-"/>
    <s v="-"/>
    <s v="30-09-2024"/>
    <s v="09"/>
    <s v="2024"/>
    <s v="-"/>
    <s v="10-05-2024"/>
    <s v="05"/>
  </r>
  <r>
    <s v="TKT113240"/>
    <x v="30"/>
    <d v="2021-06-10T05:39:00"/>
    <s v="Billing"/>
    <s v="Overcharge"/>
    <s v="CUST54968"/>
    <s v="Resolved"/>
    <d v="2021-08-09T00:00:00"/>
    <d v="1899-12-30T05:39:00"/>
    <d v="2021-06-10T00:00:00"/>
    <d v="1899-12-30T05:39:00"/>
    <s v="-"/>
    <s v="-"/>
    <s v="09-08-2021"/>
    <s v="08"/>
    <s v="2021"/>
    <s v="-"/>
    <s v="10-06-2021"/>
    <s v="06"/>
  </r>
  <r>
    <s v="TKT810440"/>
    <x v="3"/>
    <d v="2021-08-10T20:45:00"/>
    <s v="Account"/>
    <s v="Account Suspension"/>
    <s v="CUST16345"/>
    <s v="Resolved"/>
    <s v="27-09-2021"/>
    <d v="1899-12-30T20:45:16"/>
    <d v="2021-08-10T00:00:00"/>
    <d v="1899-12-30T20:45:00"/>
    <s v="-"/>
    <s v="-"/>
    <s v="27-09-2021"/>
    <s v="09"/>
    <s v="2021"/>
    <s v="-"/>
    <s v="10-08-2021"/>
    <s v="08"/>
  </r>
  <r>
    <s v="TKT354049"/>
    <x v="24"/>
    <s v="23-01-2023 16:30:37"/>
    <s v="Service"/>
    <s v="Service Outage"/>
    <s v="CUST54528"/>
    <s v="Resolved"/>
    <s v="28-12-2022"/>
    <d v="1899-12-30T16:30:37"/>
    <s v="23-01-2023"/>
    <d v="1899-12-30T16:30:37"/>
    <s v="-"/>
    <s v="-"/>
    <s v="28-12-2022"/>
    <s v="12"/>
    <s v="2022"/>
    <s v="-"/>
    <s v="23-01-2023"/>
    <s v="01"/>
  </r>
  <r>
    <s v="TKT203193"/>
    <x v="33"/>
    <s v="-"/>
    <s v="Technical"/>
    <s v="Network Problem"/>
    <s v="CUST39101"/>
    <s v="In Progress"/>
    <d v="2024-07-05T00:00:00"/>
    <d v="1899-12-30T19:32:00"/>
    <s v="-"/>
    <s v="-"/>
    <s v="-"/>
    <s v="-"/>
    <s v="05-07-2024"/>
    <s v="07"/>
    <s v="2024"/>
    <s v="-"/>
    <s v="-"/>
    <s v=""/>
  </r>
  <r>
    <s v="TKT179242"/>
    <x v="26"/>
    <s v="-"/>
    <s v="Technical"/>
    <s v="Software Bug"/>
    <s v="CUST51272"/>
    <s v="Open"/>
    <s v="27-06-2020"/>
    <d v="1899-12-30T04:37:16"/>
    <s v="-"/>
    <s v="-"/>
    <s v="-"/>
    <s v="-"/>
    <s v="27-06-2020"/>
    <s v="06"/>
    <s v="2020"/>
    <s v="-"/>
    <s v="-"/>
    <s v=""/>
  </r>
  <r>
    <s v="TKT326742"/>
    <x v="29"/>
    <s v="-"/>
    <s v="Service"/>
    <s v="Service Upgrade"/>
    <s v="CUST40880"/>
    <s v="In Progress"/>
    <s v="28-05-2020"/>
    <d v="1899-12-30T05:38:02"/>
    <s v="-"/>
    <s v="-"/>
    <s v="-"/>
    <s v="-"/>
    <s v="28-05-2020"/>
    <s v="05"/>
    <s v="2020"/>
    <s v="-"/>
    <s v="-"/>
    <s v=""/>
  </r>
  <r>
    <s v="TKT195732"/>
    <x v="11"/>
    <s v="-"/>
    <s v="Billing"/>
    <s v="Overcharge"/>
    <s v="CUST20683"/>
    <s v="In Progress"/>
    <s v="21-12-2020"/>
    <d v="1899-12-30T10:01:38"/>
    <s v="-"/>
    <s v="-"/>
    <s v="-"/>
    <s v="-"/>
    <s v="21-12-2020"/>
    <s v="12"/>
    <s v="2020"/>
    <s v="-"/>
    <s v="-"/>
    <s v=""/>
  </r>
  <r>
    <s v="TKT292982"/>
    <x v="0"/>
    <s v="-"/>
    <s v="Service"/>
    <s v="Service Outage"/>
    <s v="CUST70713"/>
    <s v="In Progress"/>
    <s v="22-12-2023"/>
    <d v="1899-12-30T12:57:34"/>
    <s v="-"/>
    <s v="-"/>
    <s v="-"/>
    <s v="-"/>
    <s v="22-12-2023"/>
    <s v="12"/>
    <s v="2023"/>
    <s v="-"/>
    <s v="-"/>
    <s v=""/>
  </r>
  <r>
    <s v="TKT687158"/>
    <x v="34"/>
    <s v="-"/>
    <s v="Technical"/>
    <s v="Hardware Issue"/>
    <s v="CUST42334"/>
    <s v="In Progress"/>
    <s v="24-09-2020"/>
    <d v="1899-12-30T19:41:18"/>
    <s v="-"/>
    <s v="-"/>
    <s v="-"/>
    <s v="-"/>
    <s v="24-09-2020"/>
    <s v="09"/>
    <s v="2020"/>
    <s v="-"/>
    <s v="-"/>
    <s v=""/>
  </r>
  <r>
    <s v="TKT473819"/>
    <x v="34"/>
    <s v="23-08-2022 06:24:18"/>
    <s v="Technical"/>
    <s v="Hardware Issue"/>
    <s v="CUST76620"/>
    <s v="Resolved"/>
    <s v="20-08-2022"/>
    <d v="1899-12-30T06:24:18"/>
    <s v="23-08-2022"/>
    <d v="1899-12-30T06:24:18"/>
    <s v="-"/>
    <s v="-"/>
    <s v="20-08-2022"/>
    <s v="08"/>
    <s v="2022"/>
    <s v="-"/>
    <s v="23-08-2022"/>
    <s v="08"/>
  </r>
  <r>
    <s v="TKT482255"/>
    <x v="6"/>
    <s v="-"/>
    <s v="Service"/>
    <s v="Service Outage"/>
    <s v="CUST49510"/>
    <s v="Open"/>
    <d v="2024-09-07T00:00:00"/>
    <d v="1899-12-30T09:26:00"/>
    <s v="-"/>
    <s v="-"/>
    <s v="-"/>
    <s v="-"/>
    <s v="07-09-2024"/>
    <s v="09"/>
    <s v="2024"/>
    <s v="-"/>
    <s v="-"/>
    <s v=""/>
  </r>
  <r>
    <s v="TKT904905"/>
    <x v="27"/>
    <s v="22-09-2020 13:15:01"/>
    <s v="Account"/>
    <s v="Login Issue"/>
    <s v="CUST18620"/>
    <s v="Resolved"/>
    <s v="31-08-2020"/>
    <d v="1899-12-30T13:15:01"/>
    <s v="22-09-2020"/>
    <d v="1899-12-30T13:15:01"/>
    <s v="-"/>
    <s v="-"/>
    <s v="31-08-2020"/>
    <s v="08"/>
    <s v="2020"/>
    <s v="-"/>
    <s v="22-09-2020"/>
    <s v="09"/>
  </r>
  <r>
    <s v="TKT556879"/>
    <x v="12"/>
    <s v="-"/>
    <s v="Billing"/>
    <s v="Refund Request"/>
    <s v="CUST21231"/>
    <s v="Open"/>
    <d v="2023-03-11T00:00:00"/>
    <d v="1899-12-30T10:10:00"/>
    <s v="-"/>
    <s v="-"/>
    <s v="-"/>
    <s v="-"/>
    <s v="11-03-2023"/>
    <s v="03"/>
    <s v="2023"/>
    <s v="-"/>
    <s v="-"/>
    <s v=""/>
  </r>
  <r>
    <s v="TKT558392"/>
    <x v="13"/>
    <d v="2021-10-05T07:00:00"/>
    <s v="Account"/>
    <s v="Account Suspension"/>
    <s v="CUST14161"/>
    <s v="Resolved"/>
    <d v="2021-11-04T00:00:00"/>
    <d v="1899-12-30T07:00:00"/>
    <d v="2021-10-05T00:00:00"/>
    <d v="1899-12-30T07:00:00"/>
    <s v="-"/>
    <s v="-"/>
    <s v="04-11-2021"/>
    <s v="11"/>
    <s v="2021"/>
    <s v="-"/>
    <s v="05-10-2021"/>
    <s v="10"/>
  </r>
  <r>
    <s v="TKT981924"/>
    <x v="25"/>
    <d v="2022-11-03T01:59:00"/>
    <s v="Service"/>
    <s v="Slow Service"/>
    <s v="CUST95128"/>
    <s v="Resolved"/>
    <s v="16-02-2022"/>
    <d v="1899-12-30T01:59:44"/>
    <d v="2022-11-03T00:00:00"/>
    <d v="1899-12-30T01:59:00"/>
    <s v="-"/>
    <s v="-"/>
    <s v="16-02-2022"/>
    <s v="02"/>
    <s v="2022"/>
    <s v="-"/>
    <s v="03-11-2022"/>
    <s v="11"/>
  </r>
  <r>
    <s v="TKT410119"/>
    <x v="29"/>
    <s v="-"/>
    <s v="Service"/>
    <s v="Service Upgrade"/>
    <s v="CUST39312"/>
    <s v="In Progress"/>
    <d v="2020-06-07T00:00:00"/>
    <d v="1899-12-30T11:48:00"/>
    <s v="-"/>
    <s v="-"/>
    <s v="-"/>
    <s v="-"/>
    <s v="07-06-2020"/>
    <s v="06"/>
    <s v="2020"/>
    <s v="-"/>
    <s v="-"/>
    <s v=""/>
  </r>
  <r>
    <s v="TKT414200"/>
    <x v="23"/>
    <s v="-"/>
    <s v="Service"/>
    <s v="Service Upgrade"/>
    <s v="CUST63452"/>
    <s v="Open"/>
    <s v="27-04-2021"/>
    <d v="1899-12-30T20:26:01"/>
    <s v="-"/>
    <s v="-"/>
    <s v="-"/>
    <s v="-"/>
    <s v="27-04-2021"/>
    <s v="04"/>
    <s v="2021"/>
    <s v="-"/>
    <s v="-"/>
    <s v=""/>
  </r>
  <r>
    <s v="TKT358705"/>
    <x v="17"/>
    <s v="-"/>
    <s v="Service"/>
    <s v="Slow Service"/>
    <s v="CUST44997"/>
    <s v="In Progress"/>
    <d v="2022-03-11T00:00:00"/>
    <d v="1899-12-30T20:22:00"/>
    <s v="-"/>
    <s v="-"/>
    <s v="-"/>
    <s v="-"/>
    <s v="11-03-2022"/>
    <s v="03"/>
    <s v="2022"/>
    <s v="-"/>
    <s v="-"/>
    <s v=""/>
  </r>
  <r>
    <s v="TKT489580"/>
    <x v="32"/>
    <s v="-"/>
    <s v="Technical"/>
    <s v="Software Bug"/>
    <s v="CUST12310"/>
    <s v="In Progress"/>
    <s v="24-01-2024"/>
    <d v="1899-12-30T04:52:05"/>
    <s v="-"/>
    <s v="-"/>
    <s v="-"/>
    <s v="-"/>
    <s v="24-01-2024"/>
    <s v="01"/>
    <s v="2024"/>
    <s v="-"/>
    <s v="-"/>
    <s v=""/>
  </r>
  <r>
    <s v="TKT306927"/>
    <x v="18"/>
    <s v="-"/>
    <s v="Account"/>
    <s v="Password Reset"/>
    <s v="CUST47089"/>
    <s v="In Progress"/>
    <d v="2021-05-02T00:00:00"/>
    <d v="1899-12-30T09:56:00"/>
    <s v="-"/>
    <s v="-"/>
    <s v="-"/>
    <s v="-"/>
    <s v="02-05-2021"/>
    <s v="05"/>
    <s v="2021"/>
    <s v="-"/>
    <s v="-"/>
    <s v=""/>
  </r>
  <r>
    <s v="TKT537551"/>
    <x v="6"/>
    <d v="2024-10-12T07:05:00"/>
    <s v="Service"/>
    <s v="Service Outage"/>
    <s v="CUST70992"/>
    <s v="Resolved"/>
    <s v="27-11-2024"/>
    <d v="1899-12-30T07:05:39"/>
    <d v="2024-10-12T00:00:00"/>
    <d v="1899-12-30T07:05:00"/>
    <s v="-"/>
    <s v="-"/>
    <s v="27-11-2024"/>
    <s v="11"/>
    <s v="2024"/>
    <s v="-"/>
    <s v="12-10-2024"/>
    <s v="10"/>
  </r>
  <r>
    <s v="TKT404974"/>
    <x v="33"/>
    <d v="2023-11-11T04:46:00"/>
    <s v="Technical"/>
    <s v="Network Problem"/>
    <s v="CUST78014"/>
    <s v="Resolved"/>
    <s v="20-10-2023"/>
    <d v="1899-12-30T04:46:37"/>
    <d v="2023-11-11T00:00:00"/>
    <d v="1899-12-30T04:46:00"/>
    <s v="-"/>
    <s v="-"/>
    <s v="20-10-2023"/>
    <s v="10"/>
    <s v="2023"/>
    <s v="-"/>
    <s v="11-11-2023"/>
    <s v="11"/>
  </r>
  <r>
    <s v="TKT768019"/>
    <x v="27"/>
    <s v="-"/>
    <s v="Account"/>
    <s v="Login Issue"/>
    <s v="CUST36921"/>
    <s v="Open"/>
    <s v="27-03-2023"/>
    <d v="1899-12-30T01:36:48"/>
    <s v="-"/>
    <s v="-"/>
    <s v="-"/>
    <s v="-"/>
    <s v="27-03-2023"/>
    <s v="03"/>
    <s v="2023"/>
    <s v="-"/>
    <s v="-"/>
    <s v=""/>
  </r>
  <r>
    <s v="TKT400752"/>
    <x v="11"/>
    <s v="15-04-2024 18:26:25"/>
    <s v="Billing"/>
    <s v="Overcharge"/>
    <s v="CUST10331"/>
    <s v="Resolved"/>
    <s v="16-03-2024"/>
    <d v="1899-12-30T18:26:25"/>
    <s v="15-04-2024"/>
    <d v="1899-12-30T18:26:25"/>
    <s v="-"/>
    <s v="-"/>
    <s v="16-03-2024"/>
    <s v="03"/>
    <s v="2024"/>
    <s v="-"/>
    <s v="15-04-2024"/>
    <s v="04"/>
  </r>
  <r>
    <s v="TKT819569"/>
    <x v="4"/>
    <d v="2021-08-10T23:23:00"/>
    <s v="Account"/>
    <s v="Password Reset"/>
    <s v="CUST58894"/>
    <s v="Resolved"/>
    <d v="2021-09-09T00:00:00"/>
    <d v="1899-12-30T23:23:00"/>
    <d v="2021-08-10T00:00:00"/>
    <d v="1899-12-30T23:23:00"/>
    <s v="-"/>
    <s v="-"/>
    <s v="09-09-2021"/>
    <s v="09"/>
    <s v="2021"/>
    <s v="-"/>
    <s v="10-08-2021"/>
    <s v="08"/>
  </r>
  <r>
    <s v="TKT966925"/>
    <x v="2"/>
    <s v="-"/>
    <s v="Billing"/>
    <s v="Overcharge"/>
    <s v="CUST79291"/>
    <s v="In Progress"/>
    <d v="2020-07-08T00:00:00"/>
    <d v="1899-12-30T03:15:00"/>
    <s v="-"/>
    <s v="-"/>
    <s v="-"/>
    <s v="-"/>
    <s v="08-07-2020"/>
    <s v="07"/>
    <s v="2020"/>
    <s v="-"/>
    <s v="-"/>
    <s v=""/>
  </r>
  <r>
    <s v="TKT408470"/>
    <x v="34"/>
    <s v="-"/>
    <s v="Technical"/>
    <s v="Hardware Issue"/>
    <s v="CUST46913"/>
    <s v="Open"/>
    <d v="2020-07-09T00:00:00"/>
    <d v="1899-12-30T01:48:00"/>
    <s v="-"/>
    <s v="-"/>
    <s v="-"/>
    <s v="-"/>
    <s v="09-07-2020"/>
    <s v="07"/>
    <s v="2020"/>
    <s v="-"/>
    <s v="-"/>
    <s v=""/>
  </r>
  <r>
    <s v="TKT437380"/>
    <x v="23"/>
    <s v="-"/>
    <s v="Service"/>
    <s v="Service Upgrade"/>
    <s v="CUST53872"/>
    <s v="In Progress"/>
    <d v="2023-06-07T00:00:00"/>
    <d v="1899-12-30T19:10:00"/>
    <s v="-"/>
    <s v="-"/>
    <s v="-"/>
    <s v="-"/>
    <s v="07-06-2023"/>
    <s v="06"/>
    <s v="2023"/>
    <s v="-"/>
    <s v="-"/>
    <s v=""/>
  </r>
  <r>
    <s v="TKT368877"/>
    <x v="18"/>
    <s v="16-01-2021 17:41:35"/>
    <s v="Account"/>
    <s v="Password Reset"/>
    <s v="CUST81708"/>
    <s v="Resolved"/>
    <s v="27-12-2020"/>
    <d v="1899-12-30T17:41:35"/>
    <s v="16-01-2021"/>
    <d v="1899-12-30T17:41:35"/>
    <s v="-"/>
    <s v="-"/>
    <s v="27-12-2020"/>
    <s v="12"/>
    <s v="2020"/>
    <s v="-"/>
    <s v="16-01-2021"/>
    <s v="01"/>
  </r>
  <r>
    <s v="TKT966414"/>
    <x v="6"/>
    <s v="15-01-2023 14:40:58"/>
    <s v="Service"/>
    <s v="Service Outage"/>
    <s v="CUST68432"/>
    <s v="Resolved"/>
    <s v="30-12-2022"/>
    <d v="1899-12-30T14:40:58"/>
    <s v="15-01-2023"/>
    <d v="1899-12-30T14:40:58"/>
    <s v="-"/>
    <s v="-"/>
    <s v="30-12-2022"/>
    <s v="12"/>
    <s v="2022"/>
    <s v="-"/>
    <s v="15-01-2023"/>
    <s v="01"/>
  </r>
  <r>
    <s v="TKT533157"/>
    <x v="16"/>
    <s v="-"/>
    <s v="Account"/>
    <s v="Login Issue"/>
    <s v="CUST21951"/>
    <s v="Open"/>
    <s v="28-11-2021"/>
    <d v="1899-12-30T11:36:35"/>
    <s v="-"/>
    <s v="-"/>
    <s v="-"/>
    <s v="-"/>
    <s v="28-11-2021"/>
    <s v="11"/>
    <s v="2021"/>
    <s v="-"/>
    <s v="-"/>
    <s v=""/>
  </r>
  <r>
    <s v="TKT896410"/>
    <x v="8"/>
    <s v="-"/>
    <s v="Technical"/>
    <s v="Network Problem"/>
    <s v="CUST22259"/>
    <s v="Open"/>
    <s v="14-05-2024"/>
    <d v="1899-12-30T17:47:59"/>
    <s v="-"/>
    <s v="-"/>
    <s v="-"/>
    <s v="-"/>
    <s v="14-05-2024"/>
    <s v="05"/>
    <s v="2024"/>
    <s v="-"/>
    <s v="-"/>
    <s v=""/>
  </r>
  <r>
    <s v="TKT641719"/>
    <x v="31"/>
    <d v="2021-05-08T20:41:00"/>
    <s v="Billing"/>
    <s v="Refund Request"/>
    <s v="CUST26590"/>
    <s v="Resolved"/>
    <d v="2021-07-07T00:00:00"/>
    <d v="1899-12-30T20:41:00"/>
    <d v="2021-05-08T00:00:00"/>
    <d v="1899-12-30T20:41:00"/>
    <s v="-"/>
    <s v="-"/>
    <s v="07-07-2021"/>
    <s v="07"/>
    <s v="2021"/>
    <s v="-"/>
    <s v="08-05-2021"/>
    <s v="05"/>
  </r>
  <r>
    <s v="TKT168150"/>
    <x v="29"/>
    <s v="-"/>
    <s v="Service"/>
    <s v="Service Upgrade"/>
    <s v="CUST60136"/>
    <s v="Open"/>
    <s v="26-09-2020"/>
    <d v="1899-12-30T17:53:30"/>
    <s v="-"/>
    <s v="-"/>
    <s v="-"/>
    <s v="-"/>
    <s v="26-09-2020"/>
    <s v="09"/>
    <s v="2020"/>
    <s v="-"/>
    <s v="-"/>
    <s v=""/>
  </r>
  <r>
    <s v="TKT131139"/>
    <x v="8"/>
    <s v="-"/>
    <s v="Technical"/>
    <s v="Network Problem"/>
    <s v="CUST66867"/>
    <s v="In Progress"/>
    <s v="21-12-2023"/>
    <d v="1899-12-30T12:07:03"/>
    <s v="-"/>
    <s v="-"/>
    <s v="-"/>
    <s v="-"/>
    <s v="21-12-2023"/>
    <s v="12"/>
    <s v="2023"/>
    <s v="-"/>
    <s v="-"/>
    <s v=""/>
  </r>
  <r>
    <s v="TKT308868"/>
    <x v="16"/>
    <s v="-"/>
    <s v="Account"/>
    <s v="Login Issue"/>
    <s v="CUST84816"/>
    <s v="In Progress"/>
    <s v="29-10-2020"/>
    <d v="1899-12-30T04:18:24"/>
    <s v="-"/>
    <s v="-"/>
    <s v="-"/>
    <s v="-"/>
    <s v="29-10-2020"/>
    <s v="10"/>
    <s v="2020"/>
    <s v="-"/>
    <s v="-"/>
    <s v=""/>
  </r>
  <r>
    <s v="TKT904358"/>
    <x v="2"/>
    <s v="20-05-2020 00:27:54"/>
    <s v="Billing"/>
    <s v="Overcharge"/>
    <s v="CUST76606"/>
    <s v="Resolved"/>
    <s v="18-05-2020"/>
    <d v="1899-12-30T00:27:54"/>
    <s v="20-05-2020"/>
    <d v="1899-12-30T00:27:54"/>
    <s v="-"/>
    <s v="-"/>
    <s v="18-05-2020"/>
    <s v="05"/>
    <s v="2020"/>
    <s v="-"/>
    <s v="20-05-2020"/>
    <s v="05"/>
  </r>
  <r>
    <s v="TKT142469"/>
    <x v="13"/>
    <s v="-"/>
    <s v="Account"/>
    <s v="Account Suspension"/>
    <s v="CUST26596"/>
    <s v="Open"/>
    <s v="24-02-2020"/>
    <d v="1899-12-30T07:20:53"/>
    <s v="-"/>
    <s v="-"/>
    <s v="-"/>
    <s v="-"/>
    <s v="24-02-2020"/>
    <s v="02"/>
    <s v="2020"/>
    <s v="-"/>
    <s v="-"/>
    <s v=""/>
  </r>
  <r>
    <s v="TKT767683"/>
    <x v="1"/>
    <s v="-"/>
    <s v="Billing"/>
    <s v="Refund Request"/>
    <s v="CUST96851"/>
    <s v="In Progress"/>
    <s v="22-02-2024"/>
    <d v="1899-12-30T17:22:05"/>
    <s v="-"/>
    <s v="-"/>
    <s v="-"/>
    <s v="-"/>
    <s v="22-02-2024"/>
    <s v="02"/>
    <s v="2024"/>
    <s v="-"/>
    <s v="-"/>
    <s v=""/>
  </r>
  <r>
    <s v="TKT179240"/>
    <x v="15"/>
    <s v="-"/>
    <s v="Account"/>
    <s v="Account Suspension"/>
    <s v="CUST27936"/>
    <s v="Open"/>
    <s v="22-03-2020"/>
    <d v="1899-12-30T13:00:04"/>
    <s v="-"/>
    <s v="-"/>
    <s v="-"/>
    <s v="-"/>
    <s v="22-03-2020"/>
    <s v="03"/>
    <s v="2020"/>
    <s v="-"/>
    <s v="-"/>
    <s v=""/>
  </r>
  <r>
    <s v="TKT357825"/>
    <x v="29"/>
    <s v="-"/>
    <s v="Service"/>
    <s v="Service Upgrade"/>
    <s v="CUST93236"/>
    <s v="Open"/>
    <s v="20-01-2020"/>
    <d v="1899-12-30T12:34:18"/>
    <s v="-"/>
    <s v="-"/>
    <s v="-"/>
    <s v="-"/>
    <s v="20-01-2020"/>
    <s v="01"/>
    <s v="2020"/>
    <s v="-"/>
    <s v="-"/>
    <s v=""/>
  </r>
  <r>
    <s v="TKT256691"/>
    <x v="3"/>
    <s v="-"/>
    <s v="Account"/>
    <s v="Account Suspension"/>
    <s v="CUST25882"/>
    <s v="In Progress"/>
    <s v="25-12-2021"/>
    <d v="1899-12-30T15:27:46"/>
    <s v="-"/>
    <s v="-"/>
    <s v="-"/>
    <s v="-"/>
    <s v="25-12-2021"/>
    <s v="12"/>
    <s v="2021"/>
    <s v="-"/>
    <s v="-"/>
    <s v=""/>
  </r>
  <r>
    <s v="TKT327415"/>
    <x v="25"/>
    <s v="-"/>
    <s v="Service"/>
    <s v="Slow Service"/>
    <s v="CUST22081"/>
    <s v="In Progress"/>
    <d v="2024-09-04T00:00:00"/>
    <d v="1899-12-30T01:55:00"/>
    <s v="-"/>
    <s v="-"/>
    <s v="-"/>
    <s v="-"/>
    <s v="04-09-2024"/>
    <s v="09"/>
    <s v="2024"/>
    <s v="-"/>
    <s v="-"/>
    <s v=""/>
  </r>
  <r>
    <s v="TKT133514"/>
    <x v="0"/>
    <d v="2022-12-11T02:19:00"/>
    <s v="Service"/>
    <s v="Service Outage"/>
    <s v="CUST54453"/>
    <s v="Resolved"/>
    <d v="2022-11-11T00:00:00"/>
    <d v="1899-12-30T02:19:00"/>
    <d v="2022-12-11T00:00:00"/>
    <d v="1899-12-30T02:19:00"/>
    <s v="-"/>
    <s v="-"/>
    <s v="11-11-2022"/>
    <s v="11"/>
    <s v="2022"/>
    <s v="-"/>
    <s v="11-12-2022"/>
    <s v="12"/>
  </r>
  <r>
    <s v="TKT481514"/>
    <x v="23"/>
    <s v="-"/>
    <s v="Service"/>
    <s v="Service Upgrade"/>
    <s v="CUST13329"/>
    <s v="In Progress"/>
    <s v="15-08-2024"/>
    <d v="1899-12-30T06:17:51"/>
    <s v="-"/>
    <s v="-"/>
    <s v="-"/>
    <s v="-"/>
    <s v="15-08-2024"/>
    <s v="08"/>
    <s v="2024"/>
    <s v="-"/>
    <s v="-"/>
    <s v=""/>
  </r>
  <r>
    <s v="TKT482236"/>
    <x v="31"/>
    <s v="-"/>
    <s v="Billing"/>
    <s v="Refund Request"/>
    <s v="CUST17157"/>
    <s v="Open"/>
    <s v="13-01-2022"/>
    <d v="1899-12-30T02:52:27"/>
    <s v="-"/>
    <s v="-"/>
    <s v="-"/>
    <s v="-"/>
    <s v="13-01-2022"/>
    <s v="01"/>
    <s v="2022"/>
    <s v="-"/>
    <s v="-"/>
    <s v=""/>
  </r>
  <r>
    <s v="TKT769273"/>
    <x v="3"/>
    <s v="-"/>
    <s v="Account"/>
    <s v="Account Suspension"/>
    <s v="CUST11909"/>
    <s v="In Progress"/>
    <s v="15-02-2021"/>
    <d v="1899-12-30T01:27:19"/>
    <s v="-"/>
    <s v="-"/>
    <s v="-"/>
    <s v="-"/>
    <s v="15-02-2021"/>
    <s v="02"/>
    <s v="2021"/>
    <s v="-"/>
    <s v="-"/>
    <s v=""/>
  </r>
  <r>
    <s v="TKT347814"/>
    <x v="26"/>
    <s v="30-03-2022 09:16:43"/>
    <s v="Technical"/>
    <s v="Software Bug"/>
    <s v="CUST92642"/>
    <s v="Resolved"/>
    <d v="2022-12-03T00:00:00"/>
    <d v="1899-12-30T09:16:00"/>
    <s v="30-03-2022"/>
    <d v="1899-12-30T09:16:43"/>
    <s v="-"/>
    <s v="-"/>
    <s v="03-12-2022"/>
    <s v="12"/>
    <s v="2022"/>
    <s v="-"/>
    <s v="30-03-2022"/>
    <s v="03"/>
  </r>
  <r>
    <s v="TKT642234"/>
    <x v="7"/>
    <s v="-"/>
    <s v="Technical"/>
    <s v="Software Bug"/>
    <s v="CUST34737"/>
    <s v="In Progress"/>
    <s v="24-11-2021"/>
    <d v="1899-12-30T08:10:02"/>
    <s v="-"/>
    <s v="-"/>
    <s v="-"/>
    <s v="-"/>
    <s v="24-11-2021"/>
    <s v="11"/>
    <s v="2021"/>
    <s v="-"/>
    <s v="-"/>
    <s v=""/>
  </r>
  <r>
    <s v="TKT954687"/>
    <x v="3"/>
    <s v="-"/>
    <s v="Account"/>
    <s v="Account Suspension"/>
    <s v="CUST90454"/>
    <s v="Open"/>
    <s v="25-12-2020"/>
    <d v="1899-12-30T02:21:20"/>
    <s v="-"/>
    <s v="-"/>
    <s v="-"/>
    <s v="-"/>
    <s v="25-12-2020"/>
    <s v="12"/>
    <s v="2020"/>
    <s v="-"/>
    <s v="-"/>
    <s v=""/>
  </r>
  <r>
    <s v="TKT972047"/>
    <x v="20"/>
    <s v="28-01-2024 03:54:03"/>
    <s v="Billing"/>
    <s v="Payment Failure"/>
    <s v="CUST74417"/>
    <s v="Resolved"/>
    <d v="2024-07-01T00:00:00"/>
    <d v="1899-12-30T03:54:00"/>
    <s v="28-01-2024"/>
    <d v="1899-12-30T03:54:03"/>
    <s v="-"/>
    <s v="-"/>
    <s v="01-07-2024"/>
    <s v="07"/>
    <s v="2024"/>
    <s v="-"/>
    <s v="28-01-2024"/>
    <s v="01"/>
  </r>
  <r>
    <s v="TKT413005"/>
    <x v="33"/>
    <s v="28-08-2020 14:01:39"/>
    <s v="Technical"/>
    <s v="Network Problem"/>
    <s v="CUST40794"/>
    <s v="Resolved"/>
    <d v="2020-02-08T00:00:00"/>
    <d v="1899-12-30T14:01:00"/>
    <s v="28-08-2020"/>
    <d v="1899-12-30T14:01:39"/>
    <s v="-"/>
    <s v="-"/>
    <s v="08-02-2020"/>
    <s v="02"/>
    <s v="2020"/>
    <s v="-"/>
    <s v="28-08-2020"/>
    <s v="08"/>
  </r>
  <r>
    <s v="TKT798137"/>
    <x v="31"/>
    <s v="-"/>
    <s v="Billing"/>
    <s v="Refund Request"/>
    <s v="CUST16036"/>
    <s v="Open"/>
    <s v="26-09-2024"/>
    <d v="1899-12-30T18:10:40"/>
    <s v="-"/>
    <s v="-"/>
    <s v="-"/>
    <s v="-"/>
    <s v="26-09-2024"/>
    <s v="09"/>
    <s v="2024"/>
    <s v="-"/>
    <s v="-"/>
    <s v=""/>
  </r>
  <r>
    <s v="TKT991141"/>
    <x v="31"/>
    <s v="23-10-2022 21:03:04"/>
    <s v="Billing"/>
    <s v="Refund Request"/>
    <s v="CUST62316"/>
    <s v="Resolved"/>
    <s v="23-09-2022"/>
    <d v="1899-12-30T21:03:04"/>
    <s v="23-10-2022"/>
    <d v="1899-12-30T21:03:04"/>
    <s v="-"/>
    <s v="-"/>
    <s v="23-09-2022"/>
    <s v="09"/>
    <s v="2022"/>
    <s v="-"/>
    <s v="23-10-2022"/>
    <s v="10"/>
  </r>
  <r>
    <s v="TKT654037"/>
    <x v="25"/>
    <s v="-"/>
    <s v="Service"/>
    <s v="Slow Service"/>
    <s v="CUST31957"/>
    <s v="Open"/>
    <s v="25-12-2024"/>
    <d v="1899-12-30T02:13:05"/>
    <s v="-"/>
    <s v="-"/>
    <s v="-"/>
    <s v="-"/>
    <s v="25-12-2024"/>
    <s v="12"/>
    <s v="2024"/>
    <s v="-"/>
    <s v="-"/>
    <s v=""/>
  </r>
  <r>
    <s v="TKT944231"/>
    <x v="1"/>
    <s v="-"/>
    <s v="Billing"/>
    <s v="Refund Request"/>
    <s v="CUST40942"/>
    <s v="Open"/>
    <s v="27-08-2021"/>
    <d v="1899-12-30T08:34:03"/>
    <s v="-"/>
    <s v="-"/>
    <s v="-"/>
    <s v="-"/>
    <s v="27-08-2021"/>
    <s v="08"/>
    <s v="2021"/>
    <s v="-"/>
    <s v="-"/>
    <s v=""/>
  </r>
  <r>
    <s v="TKT511005"/>
    <x v="15"/>
    <s v="-"/>
    <s v="Account"/>
    <s v="Account Suspension"/>
    <s v="CUST27936"/>
    <s v="In Progress"/>
    <s v="16-02-2023"/>
    <d v="1899-12-30T17:29:34"/>
    <s v="-"/>
    <s v="-"/>
    <s v="-"/>
    <s v="-"/>
    <s v="16-02-2023"/>
    <s v="02"/>
    <s v="2023"/>
    <s v="-"/>
    <s v="-"/>
    <s v=""/>
  </r>
  <r>
    <s v="TKT651367"/>
    <x v="13"/>
    <s v="-"/>
    <s v="Account"/>
    <s v="Account Suspension"/>
    <s v="CUST33775"/>
    <s v="Open"/>
    <d v="2024-10-04T00:00:00"/>
    <d v="1899-12-30T05:19:00"/>
    <s v="-"/>
    <s v="-"/>
    <s v="-"/>
    <s v="-"/>
    <s v="04-10-2024"/>
    <s v="10"/>
    <s v="2024"/>
    <s v="-"/>
    <s v="-"/>
    <s v=""/>
  </r>
  <r>
    <s v="TKT625083"/>
    <x v="7"/>
    <s v="-"/>
    <s v="Technical"/>
    <s v="Software Bug"/>
    <s v="CUST54139"/>
    <s v="In Progress"/>
    <d v="2024-08-07T00:00:00"/>
    <d v="1899-12-30T04:58:00"/>
    <s v="-"/>
    <s v="-"/>
    <s v="-"/>
    <s v="-"/>
    <s v="07-08-2024"/>
    <s v="08"/>
    <s v="2024"/>
    <s v="-"/>
    <s v="-"/>
    <s v=""/>
  </r>
  <r>
    <s v="TKT722234"/>
    <x v="34"/>
    <s v="29-08-2022 11:30:01"/>
    <s v="Technical"/>
    <s v="Hardware Issue"/>
    <s v="CUST85019"/>
    <s v="Resolved"/>
    <s v="26-08-2022"/>
    <d v="1899-12-30T11:30:01"/>
    <s v="29-08-2022"/>
    <d v="1899-12-30T11:30:01"/>
    <s v="-"/>
    <s v="-"/>
    <s v="26-08-2022"/>
    <s v="08"/>
    <s v="2022"/>
    <s v="-"/>
    <s v="29-08-2022"/>
    <s v="08"/>
  </r>
  <r>
    <s v="TKT155200"/>
    <x v="32"/>
    <s v="-"/>
    <s v="Technical"/>
    <s v="Software Bug"/>
    <s v="CUST76218"/>
    <s v="Open"/>
    <s v="20-05-2020"/>
    <d v="1899-12-30T08:43:57"/>
    <s v="-"/>
    <s v="-"/>
    <s v="-"/>
    <s v="-"/>
    <s v="20-05-2020"/>
    <s v="05"/>
    <s v="2020"/>
    <s v="-"/>
    <s v="-"/>
    <s v=""/>
  </r>
  <r>
    <s v="TKT114825"/>
    <x v="34"/>
    <d v="2024-07-03T15:42:00"/>
    <s v="Technical"/>
    <s v="Hardware Issue"/>
    <s v="CUST35436"/>
    <s v="Resolved"/>
    <s v="13-02-2024"/>
    <d v="1899-12-30T15:42:54"/>
    <d v="2024-07-03T00:00:00"/>
    <d v="1899-12-30T15:42:00"/>
    <s v="-"/>
    <s v="-"/>
    <s v="13-02-2024"/>
    <s v="02"/>
    <s v="2024"/>
    <s v="-"/>
    <s v="03-07-2024"/>
    <s v="07"/>
  </r>
  <r>
    <s v="TKT709686"/>
    <x v="28"/>
    <d v="2020-03-11T17:13:00"/>
    <s v="Billing"/>
    <s v="Payment Failure"/>
    <s v="CUST18354"/>
    <s v="Resolved"/>
    <d v="2020-06-10T00:00:00"/>
    <d v="1899-12-30T17:13:00"/>
    <d v="2020-03-11T00:00:00"/>
    <d v="1899-12-30T17:13:00"/>
    <s v="-"/>
    <s v="-"/>
    <s v="10-06-2020"/>
    <s v="06"/>
    <s v="2020"/>
    <s v="-"/>
    <s v="11-03-2020"/>
    <s v="03"/>
  </r>
  <r>
    <s v="TKT450304"/>
    <x v="5"/>
    <s v="-"/>
    <s v="Technical"/>
    <s v="Hardware Issue"/>
    <s v="CUST17626"/>
    <s v="Open"/>
    <s v="14-11-2024"/>
    <d v="1899-12-30T19:05:54"/>
    <s v="-"/>
    <s v="-"/>
    <s v="-"/>
    <s v="-"/>
    <s v="14-11-2024"/>
    <s v="11"/>
    <s v="2024"/>
    <s v="-"/>
    <s v="-"/>
    <s v=""/>
  </r>
  <r>
    <s v="TKT906459"/>
    <x v="33"/>
    <s v="-"/>
    <s v="Technical"/>
    <s v="Network Problem"/>
    <s v="CUST40400"/>
    <s v="Open"/>
    <s v="14-03-2022"/>
    <d v="1899-12-30T23:34:58"/>
    <s v="-"/>
    <s v="-"/>
    <s v="-"/>
    <s v="-"/>
    <s v="14-03-2022"/>
    <s v="03"/>
    <s v="2022"/>
    <s v="-"/>
    <s v="-"/>
    <s v=""/>
  </r>
  <r>
    <s v="TKT470556"/>
    <x v="24"/>
    <s v="-"/>
    <s v="Service"/>
    <s v="Service Outage"/>
    <s v="CUST20767"/>
    <s v="Open"/>
    <d v="2024-11-01T00:00:00"/>
    <d v="1899-12-30T21:15:00"/>
    <s v="-"/>
    <s v="-"/>
    <s v="-"/>
    <s v="-"/>
    <s v="01-11-2024"/>
    <s v="11"/>
    <s v="2024"/>
    <s v="-"/>
    <s v="-"/>
    <s v=""/>
  </r>
  <r>
    <s v="TKT275413"/>
    <x v="7"/>
    <s v="-"/>
    <s v="Technical"/>
    <s v="Software Bug"/>
    <s v="CUST49396"/>
    <s v="Open"/>
    <s v="23-10-2020"/>
    <d v="1899-12-30T03:33:53"/>
    <s v="-"/>
    <s v="-"/>
    <s v="-"/>
    <s v="-"/>
    <s v="23-10-2020"/>
    <s v="10"/>
    <s v="2020"/>
    <s v="-"/>
    <s v="-"/>
    <s v=""/>
  </r>
  <r>
    <s v="TKT615072"/>
    <x v="21"/>
    <s v="27-01-2020 22:47:38"/>
    <s v="Technical"/>
    <s v="Network Problem"/>
    <s v="CUST34662"/>
    <s v="Resolved"/>
    <d v="2020-06-01T00:00:00"/>
    <d v="1899-12-30T22:47:00"/>
    <s v="27-01-2020"/>
    <d v="1899-12-30T22:47:38"/>
    <s v="-"/>
    <s v="-"/>
    <s v="01-06-2020"/>
    <s v="06"/>
    <s v="2020"/>
    <s v="-"/>
    <s v="27-01-2020"/>
    <s v="01"/>
  </r>
  <r>
    <s v="TKT924413"/>
    <x v="14"/>
    <s v="-"/>
    <s v="Service"/>
    <s v="Slow Service"/>
    <s v="CUST28526"/>
    <s v="In Progress"/>
    <s v="30-07-2023"/>
    <d v="1899-12-30T06:12:29"/>
    <s v="-"/>
    <s v="-"/>
    <s v="-"/>
    <s v="-"/>
    <s v="30-07-2023"/>
    <s v="07"/>
    <s v="2023"/>
    <s v="-"/>
    <s v="-"/>
    <s v=""/>
  </r>
  <r>
    <s v="TKT821501"/>
    <x v="34"/>
    <s v="-"/>
    <s v="Technical"/>
    <s v="Hardware Issue"/>
    <s v="CUST67501"/>
    <s v="In Progress"/>
    <d v="2021-08-06T00:00:00"/>
    <d v="1899-12-30T02:07:00"/>
    <s v="-"/>
    <s v="-"/>
    <s v="-"/>
    <s v="-"/>
    <s v="06-08-2021"/>
    <s v="08"/>
    <s v="2021"/>
    <s v="-"/>
    <s v="-"/>
    <s v=""/>
  </r>
  <r>
    <s v="TKT613462"/>
    <x v="11"/>
    <s v="-"/>
    <s v="Billing"/>
    <s v="Overcharge"/>
    <s v="CUST97162"/>
    <s v="Open"/>
    <d v="2021-12-10T00:00:00"/>
    <d v="1899-12-30T06:10:00"/>
    <s v="-"/>
    <s v="-"/>
    <s v="-"/>
    <s v="-"/>
    <s v="10-12-2021"/>
    <s v="12"/>
    <s v="2021"/>
    <s v="-"/>
    <s v="-"/>
    <s v=""/>
  </r>
  <r>
    <s v="TKT550799"/>
    <x v="32"/>
    <s v="30-09-2024 21:39:41"/>
    <s v="Technical"/>
    <s v="Software Bug"/>
    <s v="CUST69714"/>
    <s v="Resolved"/>
    <d v="2024-03-09T00:00:00"/>
    <d v="1899-12-30T21:39:00"/>
    <s v="30-09-2024"/>
    <d v="1899-12-30T21:39:41"/>
    <s v="-"/>
    <s v="-"/>
    <s v="09-03-2024"/>
    <s v="03"/>
    <s v="2024"/>
    <s v="-"/>
    <s v="30-09-2024"/>
    <s v="09"/>
  </r>
  <r>
    <s v="TKT925242"/>
    <x v="2"/>
    <s v="-"/>
    <s v="Billing"/>
    <s v="Overcharge"/>
    <s v="CUST65229"/>
    <s v="In Progress"/>
    <d v="2023-05-01T00:00:00"/>
    <d v="1899-12-30T18:17:00"/>
    <s v="-"/>
    <s v="-"/>
    <s v="-"/>
    <s v="-"/>
    <s v="01-05-2023"/>
    <s v="05"/>
    <s v="2023"/>
    <s v="-"/>
    <s v="-"/>
    <s v=""/>
  </r>
  <r>
    <s v="TKT572192"/>
    <x v="10"/>
    <s v="18-04-2024 08:43:11"/>
    <s v="Account"/>
    <s v="Password Reset"/>
    <s v="CUST21795"/>
    <s v="Resolved"/>
    <d v="2024-08-04T00:00:00"/>
    <d v="1899-12-30T08:43:00"/>
    <s v="18-04-2024"/>
    <d v="1899-12-30T08:43:11"/>
    <s v="-"/>
    <s v="-"/>
    <s v="04-08-2024"/>
    <s v="08"/>
    <s v="2024"/>
    <s v="-"/>
    <s v="18-04-2024"/>
    <s v="04"/>
  </r>
  <r>
    <s v="TKT128130"/>
    <x v="11"/>
    <d v="2023-10-10T04:47:00"/>
    <s v="Billing"/>
    <s v="Overcharge"/>
    <s v="CUST89985"/>
    <s v="Resolved"/>
    <s v="16-09-2023"/>
    <d v="1899-12-30T04:47:26"/>
    <d v="2023-10-10T00:00:00"/>
    <d v="1899-12-30T04:47:00"/>
    <s v="-"/>
    <s v="-"/>
    <s v="16-09-2023"/>
    <s v="09"/>
    <s v="2023"/>
    <s v="-"/>
    <s v="10-10-2023"/>
    <s v="10"/>
  </r>
  <r>
    <s v="TKT290980"/>
    <x v="21"/>
    <d v="2021-10-02T09:11:00"/>
    <s v="Technical"/>
    <s v="Network Problem"/>
    <s v="CUST63391"/>
    <s v="Resolved"/>
    <s v="16-01-2021"/>
    <d v="1899-12-30T09:11:02"/>
    <d v="2021-10-02T00:00:00"/>
    <d v="1899-12-30T09:11:00"/>
    <s v="-"/>
    <s v="-"/>
    <s v="16-01-2021"/>
    <s v="01"/>
    <s v="2021"/>
    <s v="-"/>
    <s v="02-10-2021"/>
    <s v="10"/>
  </r>
  <r>
    <s v="TKT874587"/>
    <x v="8"/>
    <s v="-"/>
    <s v="Technical"/>
    <s v="Network Problem"/>
    <s v="CUST33650"/>
    <s v="Open"/>
    <d v="2022-08-07T00:00:00"/>
    <d v="1899-12-30T09:30:00"/>
    <s v="-"/>
    <s v="-"/>
    <s v="-"/>
    <s v="-"/>
    <s v="07-08-2022"/>
    <s v="08"/>
    <s v="2022"/>
    <s v="-"/>
    <s v="-"/>
    <s v=""/>
  </r>
  <r>
    <s v="TKT110754"/>
    <x v="20"/>
    <s v="-"/>
    <s v="Billing"/>
    <s v="Payment Failure"/>
    <s v="CUST88683"/>
    <s v="In Progress"/>
    <s v="23-02-2020"/>
    <d v="1899-12-30T18:33:51"/>
    <s v="-"/>
    <s v="-"/>
    <s v="-"/>
    <s v="-"/>
    <s v="23-02-2020"/>
    <s v="02"/>
    <s v="2020"/>
    <s v="-"/>
    <s v="-"/>
    <s v=""/>
  </r>
  <r>
    <s v="TKT412234"/>
    <x v="1"/>
    <s v="-"/>
    <s v="Billing"/>
    <s v="Refund Request"/>
    <s v="CUST27080"/>
    <s v="In Progress"/>
    <d v="2022-02-09T00:00:00"/>
    <d v="1899-12-30T16:02:00"/>
    <s v="-"/>
    <s v="-"/>
    <s v="-"/>
    <s v="-"/>
    <s v="09-02-2022"/>
    <s v="02"/>
    <s v="2022"/>
    <s v="-"/>
    <s v="-"/>
    <s v=""/>
  </r>
  <r>
    <s v="TKT698274"/>
    <x v="24"/>
    <s v="-"/>
    <s v="Service"/>
    <s v="Service Outage"/>
    <s v="CUST46013"/>
    <s v="In Progress"/>
    <d v="2021-11-08T00:00:00"/>
    <d v="1899-12-30T04:54:00"/>
    <s v="-"/>
    <s v="-"/>
    <s v="-"/>
    <s v="-"/>
    <s v="08-11-2021"/>
    <s v="11"/>
    <s v="2021"/>
    <s v="-"/>
    <s v="-"/>
    <s v=""/>
  </r>
  <r>
    <s v="TKT768070"/>
    <x v="14"/>
    <s v="-"/>
    <s v="Service"/>
    <s v="Slow Service"/>
    <s v="CUST75191"/>
    <s v="In Progress"/>
    <s v="14-06-2020"/>
    <d v="1899-12-30T15:02:29"/>
    <s v="-"/>
    <s v="-"/>
    <s v="-"/>
    <s v="-"/>
    <s v="14-06-2020"/>
    <s v="06"/>
    <s v="2020"/>
    <s v="-"/>
    <s v="-"/>
    <s v=""/>
  </r>
  <r>
    <s v="TKT435815"/>
    <x v="3"/>
    <s v="-"/>
    <s v="Account"/>
    <s v="Account Suspension"/>
    <s v="CUST35479"/>
    <s v="In Progress"/>
    <s v="23-02-2023"/>
    <d v="1899-12-30T00:13:38"/>
    <s v="-"/>
    <s v="-"/>
    <s v="-"/>
    <s v="-"/>
    <s v="23-02-2023"/>
    <s v="02"/>
    <s v="2023"/>
    <s v="-"/>
    <s v="-"/>
    <s v=""/>
  </r>
  <r>
    <s v="TKT303365"/>
    <x v="23"/>
    <s v="-"/>
    <s v="Service"/>
    <s v="Service Upgrade"/>
    <s v="CUST79944"/>
    <s v="In Progress"/>
    <d v="2020-08-12T00:00:00"/>
    <d v="1899-12-30T20:37:00"/>
    <s v="-"/>
    <s v="-"/>
    <s v="-"/>
    <s v="-"/>
    <s v="12-08-2020"/>
    <s v="08"/>
    <s v="2020"/>
    <s v="-"/>
    <s v="-"/>
    <s v=""/>
  </r>
  <r>
    <s v="TKT499066"/>
    <x v="25"/>
    <d v="2024-09-07T14:06:00"/>
    <s v="Service"/>
    <s v="Slow Service"/>
    <s v="CUST87789"/>
    <s v="Resolved"/>
    <s v="18-06-2024"/>
    <d v="1899-12-30T14:06:21"/>
    <d v="2024-09-07T00:00:00"/>
    <d v="1899-12-30T14:06:00"/>
    <s v="-"/>
    <s v="-"/>
    <s v="18-06-2024"/>
    <s v="06"/>
    <s v="2024"/>
    <s v="-"/>
    <s v="07-09-2024"/>
    <s v="09"/>
  </r>
  <r>
    <s v="TKT748041"/>
    <x v="31"/>
    <s v="-"/>
    <s v="Billing"/>
    <s v="Refund Request"/>
    <s v="CUST25605"/>
    <s v="In Progress"/>
    <d v="2022-08-09T00:00:00"/>
    <d v="1899-12-30T18:31:00"/>
    <s v="-"/>
    <s v="-"/>
    <s v="-"/>
    <s v="-"/>
    <s v="09-08-2022"/>
    <s v="08"/>
    <s v="2022"/>
    <s v="-"/>
    <s v="-"/>
    <s v=""/>
  </r>
  <r>
    <s v="TKT447403"/>
    <x v="19"/>
    <d v="2021-09-02T18:38:00"/>
    <s v="Billing"/>
    <s v="Payment Failure"/>
    <s v="CUST72609"/>
    <s v="Resolved"/>
    <d v="2021-07-02T00:00:00"/>
    <d v="1899-12-30T18:38:00"/>
    <d v="2021-09-02T00:00:00"/>
    <d v="1899-12-30T18:38:00"/>
    <s v="-"/>
    <s v="-"/>
    <s v="02-07-2021"/>
    <s v="07"/>
    <s v="2021"/>
    <s v="-"/>
    <s v="02-09-2021"/>
    <s v="09"/>
  </r>
  <r>
    <s v="TKT878774"/>
    <x v="19"/>
    <s v="31-03-2020 11:24:32"/>
    <s v="Billing"/>
    <s v="Payment Failure"/>
    <s v="CUST95070"/>
    <s v="Resolved"/>
    <d v="2020-06-03T00:00:00"/>
    <d v="1899-12-30T11:24:00"/>
    <s v="31-03-2020"/>
    <d v="1899-12-30T11:24:32"/>
    <s v="-"/>
    <s v="-"/>
    <s v="03-06-2020"/>
    <s v="06"/>
    <s v="2020"/>
    <s v="-"/>
    <s v="31-03-2020"/>
    <s v="03"/>
  </r>
  <r>
    <s v="TKT882105"/>
    <x v="4"/>
    <s v="-"/>
    <s v="Account"/>
    <s v="Password Reset"/>
    <s v="CUST55794"/>
    <s v="Open"/>
    <d v="2020-05-08T00:00:00"/>
    <d v="1899-12-30T04:26:00"/>
    <s v="-"/>
    <s v="-"/>
    <s v="-"/>
    <s v="-"/>
    <s v="08-05-2020"/>
    <s v="05"/>
    <s v="2020"/>
    <s v="-"/>
    <s v="-"/>
    <s v=""/>
  </r>
  <r>
    <s v="TKT213392"/>
    <x v="22"/>
    <s v="30-11-2021 07:00:45"/>
    <s v="Account"/>
    <s v="Login Issue"/>
    <s v="CUST51979"/>
    <s v="Resolved"/>
    <s v="17-11-2021"/>
    <d v="1899-12-30T07:00:45"/>
    <s v="30-11-2021"/>
    <d v="1899-12-30T07:00:45"/>
    <s v="-"/>
    <s v="-"/>
    <s v="17-11-2021"/>
    <s v="11"/>
    <s v="2021"/>
    <s v="-"/>
    <s v="30-11-2021"/>
    <s v="11"/>
  </r>
  <r>
    <s v="TKT535566"/>
    <x v="30"/>
    <s v="-"/>
    <s v="Billing"/>
    <s v="Overcharge"/>
    <s v="CUST52971"/>
    <s v="In Progress"/>
    <s v="20-09-2023"/>
    <d v="1899-12-30T13:18:24"/>
    <s v="-"/>
    <s v="-"/>
    <s v="-"/>
    <s v="-"/>
    <s v="20-09-2023"/>
    <s v="09"/>
    <s v="2023"/>
    <s v="-"/>
    <s v="-"/>
    <s v=""/>
  </r>
  <r>
    <s v="TKT880814"/>
    <x v="17"/>
    <s v="-"/>
    <s v="Service"/>
    <s v="Slow Service"/>
    <s v="CUST42534"/>
    <s v="Open"/>
    <s v="23-06-2022"/>
    <d v="1899-12-30T08:57:21"/>
    <s v="-"/>
    <s v="-"/>
    <s v="-"/>
    <s v="-"/>
    <s v="23-06-2022"/>
    <s v="06"/>
    <s v="2022"/>
    <s v="-"/>
    <s v="-"/>
    <s v=""/>
  </r>
  <r>
    <s v="TKT847776"/>
    <x v="35"/>
    <s v="-"/>
    <s v="Service"/>
    <s v="Service Upgrade"/>
    <s v="CUST53812"/>
    <s v="Open"/>
    <d v="2022-12-01T00:00:00"/>
    <d v="1899-12-30T21:11:00"/>
    <s v="-"/>
    <s v="-"/>
    <s v="-"/>
    <s v="-"/>
    <s v="01-12-2022"/>
    <s v="12"/>
    <s v="2022"/>
    <s v="-"/>
    <s v="-"/>
    <s v=""/>
  </r>
  <r>
    <s v="TKT251214"/>
    <x v="32"/>
    <s v="13-04-2024 15:20:21"/>
    <s v="Technical"/>
    <s v="Software Bug"/>
    <s v="CUST24790"/>
    <s v="Resolved"/>
    <s v="27-03-2024"/>
    <d v="1899-12-30T15:20:21"/>
    <s v="13-04-2024"/>
    <d v="1899-12-30T15:20:21"/>
    <s v="-"/>
    <s v="-"/>
    <s v="27-03-2024"/>
    <s v="03"/>
    <s v="2024"/>
    <s v="-"/>
    <s v="13-04-2024"/>
    <s v="04"/>
  </r>
  <r>
    <s v="TKT864534"/>
    <x v="6"/>
    <s v="-"/>
    <s v="Service"/>
    <s v="Service Outage"/>
    <s v="CUST78825"/>
    <s v="In Progress"/>
    <d v="2021-02-08T00:00:00"/>
    <d v="1899-12-30T07:38:00"/>
    <s v="-"/>
    <s v="-"/>
    <s v="-"/>
    <s v="-"/>
    <s v="08-02-2021"/>
    <s v="02"/>
    <s v="2021"/>
    <s v="-"/>
    <s v="-"/>
    <s v=""/>
  </r>
  <r>
    <s v="TKT986193"/>
    <x v="30"/>
    <s v="-"/>
    <s v="Billing"/>
    <s v="Overcharge"/>
    <s v="CUST87635"/>
    <s v="Open"/>
    <s v="15-01-2023"/>
    <d v="1899-12-30T01:45:36"/>
    <s v="-"/>
    <s v="-"/>
    <s v="-"/>
    <s v="-"/>
    <s v="15-01-2023"/>
    <s v="01"/>
    <s v="2023"/>
    <s v="-"/>
    <s v="-"/>
    <s v=""/>
  </r>
  <r>
    <s v="TKT272610"/>
    <x v="16"/>
    <s v="-"/>
    <s v="Account"/>
    <s v="Login Issue"/>
    <s v="CUST16563"/>
    <s v="Open"/>
    <d v="2021-06-08T00:00:00"/>
    <d v="1899-12-30T12:27:00"/>
    <s v="-"/>
    <s v="-"/>
    <s v="-"/>
    <s v="-"/>
    <s v="08-06-2021"/>
    <s v="06"/>
    <s v="2021"/>
    <s v="-"/>
    <s v="-"/>
    <s v=""/>
  </r>
  <r>
    <s v="TKT444592"/>
    <x v="24"/>
    <d v="2023-05-03T10:57:00"/>
    <s v="Service"/>
    <s v="Service Outage"/>
    <s v="CUST80391"/>
    <s v="Resolved"/>
    <d v="2023-04-03T00:00:00"/>
    <d v="1899-12-30T10:57:00"/>
    <d v="2023-05-03T00:00:00"/>
    <d v="1899-12-30T10:57:00"/>
    <s v="-"/>
    <s v="-"/>
    <s v="03-04-2023"/>
    <s v="04"/>
    <s v="2023"/>
    <s v="-"/>
    <s v="03-05-2023"/>
    <s v="05"/>
  </r>
  <r>
    <s v="TKT702102"/>
    <x v="20"/>
    <s v="-"/>
    <s v="Billing"/>
    <s v="Payment Failure"/>
    <s v="CUST64515"/>
    <s v="Open"/>
    <s v="13-09-2021"/>
    <d v="1899-12-30T02:38:50"/>
    <s v="-"/>
    <s v="-"/>
    <s v="-"/>
    <s v="-"/>
    <s v="13-09-2021"/>
    <s v="09"/>
    <s v="2021"/>
    <s v="-"/>
    <s v="-"/>
    <s v=""/>
  </r>
  <r>
    <s v="TKT310457"/>
    <x v="7"/>
    <s v="31-10-2021 06:55:05"/>
    <s v="Technical"/>
    <s v="Software Bug"/>
    <s v="CUST83094"/>
    <s v="Resolved"/>
    <s v="29-10-2021"/>
    <d v="1899-12-30T06:55:05"/>
    <s v="31-10-2021"/>
    <d v="1899-12-30T06:55:05"/>
    <s v="-"/>
    <s v="-"/>
    <s v="29-10-2021"/>
    <s v="10"/>
    <s v="2021"/>
    <s v="-"/>
    <s v="31-10-2021"/>
    <s v="10"/>
  </r>
  <r>
    <s v="TKT696614"/>
    <x v="12"/>
    <s v="29-06-2022 09:05:02"/>
    <s v="Billing"/>
    <s v="Refund Request"/>
    <s v="CUST94988"/>
    <s v="Resolved"/>
    <d v="2022-10-06T00:00:00"/>
    <d v="1899-12-30T09:05:00"/>
    <s v="29-06-2022"/>
    <d v="1899-12-30T09:05:02"/>
    <s v="-"/>
    <s v="-"/>
    <s v="06-10-2022"/>
    <s v="10"/>
    <s v="2022"/>
    <s v="-"/>
    <s v="29-06-2022"/>
    <s v="06"/>
  </r>
  <r>
    <s v="TKT669922"/>
    <x v="24"/>
    <s v="-"/>
    <s v="Service"/>
    <s v="Service Outage"/>
    <s v="CUST17012"/>
    <s v="Open"/>
    <s v="27-01-2022"/>
    <d v="1899-12-30T19:37:35"/>
    <s v="-"/>
    <s v="-"/>
    <s v="-"/>
    <s v="-"/>
    <s v="27-01-2022"/>
    <s v="01"/>
    <s v="2022"/>
    <s v="-"/>
    <s v="-"/>
    <s v=""/>
  </r>
  <r>
    <s v="TKT916962"/>
    <x v="3"/>
    <s v="-"/>
    <s v="Account"/>
    <s v="Account Suspension"/>
    <s v="CUST10686"/>
    <s v="Open"/>
    <d v="2022-09-01T00:00:00"/>
    <d v="1899-12-30T07:09:00"/>
    <s v="-"/>
    <s v="-"/>
    <s v="-"/>
    <s v="-"/>
    <s v="01-09-2022"/>
    <s v="09"/>
    <s v="2022"/>
    <s v="-"/>
    <s v="-"/>
    <s v=""/>
  </r>
  <r>
    <s v="TKT891110"/>
    <x v="33"/>
    <s v="-"/>
    <s v="Technical"/>
    <s v="Network Problem"/>
    <s v="CUST51018"/>
    <s v="In Progress"/>
    <s v="18-10-2021"/>
    <d v="1899-12-30T02:51:54"/>
    <s v="-"/>
    <s v="-"/>
    <s v="-"/>
    <s v="-"/>
    <s v="18-10-2021"/>
    <s v="10"/>
    <s v="2021"/>
    <s v="-"/>
    <s v="-"/>
    <s v=""/>
  </r>
  <r>
    <s v="TKT815570"/>
    <x v="5"/>
    <s v="-"/>
    <s v="Technical"/>
    <s v="Hardware Issue"/>
    <s v="CUST71544"/>
    <s v="In Progress"/>
    <s v="16-01-2022"/>
    <d v="1899-12-30T08:19:37"/>
    <s v="-"/>
    <s v="-"/>
    <s v="-"/>
    <s v="-"/>
    <s v="16-01-2022"/>
    <s v="01"/>
    <s v="2022"/>
    <s v="-"/>
    <s v="-"/>
    <s v=""/>
  </r>
  <r>
    <s v="TKT262911"/>
    <x v="1"/>
    <s v="14-10-2021 06:35:50"/>
    <s v="Billing"/>
    <s v="Refund Request"/>
    <s v="CUST44543"/>
    <s v="Resolved"/>
    <d v="2021-03-10T00:00:00"/>
    <d v="1899-12-30T06:35:00"/>
    <s v="14-10-2021"/>
    <d v="1899-12-30T06:35:50"/>
    <s v="-"/>
    <s v="-"/>
    <s v="10-03-2021"/>
    <s v="03"/>
    <s v="2021"/>
    <s v="-"/>
    <s v="14-10-2021"/>
    <s v="10"/>
  </r>
  <r>
    <s v="TKT473610"/>
    <x v="19"/>
    <s v="-"/>
    <s v="Billing"/>
    <s v="Payment Failure"/>
    <s v="CUST90501"/>
    <s v="Open"/>
    <s v="26-05-2023"/>
    <d v="1899-12-30T18:50:31"/>
    <s v="-"/>
    <s v="-"/>
    <s v="-"/>
    <s v="-"/>
    <s v="26-05-2023"/>
    <s v="05"/>
    <s v="2023"/>
    <s v="-"/>
    <s v="-"/>
    <s v=""/>
  </r>
  <r>
    <s v="TKT203551"/>
    <x v="17"/>
    <s v="-"/>
    <s v="Service"/>
    <s v="Slow Service"/>
    <s v="CUST27973"/>
    <s v="Open"/>
    <d v="2020-12-06T00:00:00"/>
    <d v="1899-12-30T21:27:00"/>
    <s v="-"/>
    <s v="-"/>
    <s v="-"/>
    <s v="-"/>
    <s v="06-12-2020"/>
    <s v="12"/>
    <s v="2020"/>
    <s v="-"/>
    <s v="-"/>
    <s v=""/>
  </r>
  <r>
    <s v="TKT217684"/>
    <x v="23"/>
    <d v="2021-02-12T23:42:00"/>
    <s v="Service"/>
    <s v="Service Upgrade"/>
    <s v="CUST50057"/>
    <s v="Resolved"/>
    <d v="2021-11-11T00:00:00"/>
    <d v="1899-12-30T23:42:00"/>
    <d v="2021-02-12T00:00:00"/>
    <d v="1899-12-30T23:42:00"/>
    <s v="-"/>
    <s v="-"/>
    <s v="11-11-2021"/>
    <s v="11"/>
    <s v="2021"/>
    <s v="-"/>
    <s v="12-02-2021"/>
    <s v="02"/>
  </r>
  <r>
    <s v="TKT615913"/>
    <x v="10"/>
    <s v="-"/>
    <s v="Account"/>
    <s v="Password Reset"/>
    <s v="CUST57451"/>
    <s v="In Progress"/>
    <d v="2020-02-07T00:00:00"/>
    <d v="1899-12-30T12:49:00"/>
    <s v="-"/>
    <s v="-"/>
    <s v="-"/>
    <s v="-"/>
    <s v="07-02-2020"/>
    <s v="02"/>
    <s v="2020"/>
    <s v="-"/>
    <s v="-"/>
    <s v=""/>
  </r>
  <r>
    <s v="TKT310506"/>
    <x v="16"/>
    <d v="2024-06-10T20:16:00"/>
    <s v="Account"/>
    <s v="Login Issue"/>
    <s v="CUST20020"/>
    <s v="Resolved"/>
    <s v="26-09-2024"/>
    <d v="1899-12-30T20:16:48"/>
    <d v="2024-06-10T00:00:00"/>
    <d v="1899-12-30T20:16:00"/>
    <s v="-"/>
    <s v="-"/>
    <s v="26-09-2024"/>
    <s v="09"/>
    <s v="2024"/>
    <s v="-"/>
    <s v="10-06-2024"/>
    <s v="06"/>
  </r>
  <r>
    <s v="TKT899541"/>
    <x v="2"/>
    <s v="-"/>
    <s v="Billing"/>
    <s v="Overcharge"/>
    <s v="CUST39193"/>
    <s v="In Progress"/>
    <s v="23-03-2023"/>
    <d v="1899-12-30T12:16:09"/>
    <s v="-"/>
    <s v="-"/>
    <s v="-"/>
    <s v="-"/>
    <s v="23-03-2023"/>
    <s v="03"/>
    <s v="2023"/>
    <s v="-"/>
    <s v="-"/>
    <s v=""/>
  </r>
  <r>
    <s v="TKT666538"/>
    <x v="16"/>
    <s v="-"/>
    <s v="Account"/>
    <s v="Login Issue"/>
    <s v="CUST38632"/>
    <s v="Open"/>
    <d v="2020-10-07T00:00:00"/>
    <d v="1899-12-30T08:14:00"/>
    <s v="-"/>
    <s v="-"/>
    <s v="-"/>
    <s v="-"/>
    <s v="07-10-2020"/>
    <s v="10"/>
    <s v="2020"/>
    <s v="-"/>
    <s v="-"/>
    <s v=""/>
  </r>
  <r>
    <s v="TKT702449"/>
    <x v="7"/>
    <s v="-"/>
    <s v="Technical"/>
    <s v="Software Bug"/>
    <s v="CUST20566"/>
    <s v="In Progress"/>
    <d v="2022-07-12T00:00:00"/>
    <d v="1899-12-30T18:40:00"/>
    <s v="-"/>
    <s v="-"/>
    <s v="-"/>
    <s v="-"/>
    <s v="12-07-2022"/>
    <s v="07"/>
    <s v="2022"/>
    <s v="-"/>
    <s v="-"/>
    <s v=""/>
  </r>
  <r>
    <s v="TKT880623"/>
    <x v="14"/>
    <s v="17-10-2023 05:45:12"/>
    <s v="Service"/>
    <s v="Slow Service"/>
    <s v="CUST77516"/>
    <s v="Resolved"/>
    <d v="2023-05-10T00:00:00"/>
    <d v="1899-12-30T05:45:00"/>
    <s v="17-10-2023"/>
    <d v="1899-12-30T05:45:12"/>
    <s v="-"/>
    <s v="-"/>
    <s v="10-05-2023"/>
    <s v="05"/>
    <s v="2023"/>
    <s v="-"/>
    <s v="17-10-2023"/>
    <s v="10"/>
  </r>
  <r>
    <s v="TKT189519"/>
    <x v="19"/>
    <d v="2022-10-09T23:46:00"/>
    <s v="Billing"/>
    <s v="Payment Failure"/>
    <s v="CUST13302"/>
    <s v="Resolved"/>
    <s v="17-08-2022"/>
    <d v="1899-12-30T23:46:50"/>
    <d v="2022-10-09T00:00:00"/>
    <d v="1899-12-30T23:46:00"/>
    <s v="-"/>
    <s v="-"/>
    <s v="17-08-2022"/>
    <s v="08"/>
    <s v="2022"/>
    <s v="-"/>
    <s v="09-10-2022"/>
    <s v="10"/>
  </r>
  <r>
    <s v="TKT625193"/>
    <x v="0"/>
    <d v="2022-01-07T07:47:00"/>
    <s v="Service"/>
    <s v="Service Outage"/>
    <s v="CUST40684"/>
    <s v="Resolved"/>
    <d v="2022-04-06T00:00:00"/>
    <d v="1899-12-30T07:47:00"/>
    <d v="2022-01-07T00:00:00"/>
    <d v="1899-12-30T07:47:00"/>
    <s v="-"/>
    <s v="-"/>
    <s v="06-04-2022"/>
    <s v="04"/>
    <s v="2022"/>
    <s v="-"/>
    <s v="07-01-2022"/>
    <s v="01"/>
  </r>
  <r>
    <s v="TKT381334"/>
    <x v="13"/>
    <s v="28-03-2021 13:45:00"/>
    <s v="Account"/>
    <s v="Account Suspension"/>
    <s v="CUST94992"/>
    <s v="Resolved"/>
    <s v="18-03-2021"/>
    <d v="1899-12-30T13:45:00"/>
    <s v="28-03-2021"/>
    <d v="1899-12-30T13:45:00"/>
    <s v="-"/>
    <s v="-"/>
    <s v="18-03-2021"/>
    <s v="03"/>
    <s v="2021"/>
    <s v="-"/>
    <s v="28-03-2021"/>
    <s v="03"/>
  </r>
  <r>
    <s v="TKT927660"/>
    <x v="16"/>
    <d v="2024-11-07T23:28:00"/>
    <s v="Account"/>
    <s v="Login Issue"/>
    <s v="CUST58783"/>
    <s v="Resolved"/>
    <s v="29-06-2024"/>
    <d v="1899-12-30T23:28:24"/>
    <d v="2024-11-07T00:00:00"/>
    <d v="1899-12-30T23:28:00"/>
    <s v="-"/>
    <s v="-"/>
    <s v="29-06-2024"/>
    <s v="06"/>
    <s v="2024"/>
    <s v="-"/>
    <s v="07-11-2024"/>
    <s v="11"/>
  </r>
  <r>
    <s v="TKT551194"/>
    <x v="9"/>
    <s v="-"/>
    <s v="Technical"/>
    <s v="Hardware Issue"/>
    <s v="CUST92496"/>
    <s v="In Progress"/>
    <s v="28-04-2023"/>
    <d v="1899-12-30T19:12:31"/>
    <s v="-"/>
    <s v="-"/>
    <s v="-"/>
    <s v="-"/>
    <s v="28-04-2023"/>
    <s v="04"/>
    <s v="2023"/>
    <s v="-"/>
    <s v="-"/>
    <s v=""/>
  </r>
  <r>
    <s v="TKT425086"/>
    <x v="1"/>
    <s v="19-03-2023 16:41:51"/>
    <s v="Billing"/>
    <s v="Refund Request"/>
    <s v="CUST91871"/>
    <s v="Resolved"/>
    <d v="2023-01-03T00:00:00"/>
    <d v="1899-12-30T16:41:00"/>
    <s v="19-03-2023"/>
    <d v="1899-12-30T16:41:51"/>
    <s v="-"/>
    <s v="-"/>
    <s v="03-01-2023"/>
    <s v="01"/>
    <s v="2023"/>
    <s v="-"/>
    <s v="19-03-2023"/>
    <s v="03"/>
  </r>
  <r>
    <s v="TKT812964"/>
    <x v="17"/>
    <s v="-"/>
    <s v="Service"/>
    <s v="Slow Service"/>
    <s v="CUST53696"/>
    <s v="In Progress"/>
    <s v="25-08-2024"/>
    <d v="1899-12-30T00:36:03"/>
    <s v="-"/>
    <s v="-"/>
    <s v="-"/>
    <s v="-"/>
    <s v="25-08-2024"/>
    <s v="08"/>
    <s v="2024"/>
    <s v="-"/>
    <s v="-"/>
    <s v=""/>
  </r>
  <r>
    <s v="TKT607772"/>
    <x v="16"/>
    <s v="-"/>
    <s v="Account"/>
    <s v="Login Issue"/>
    <s v="CUST81521"/>
    <s v="Open"/>
    <s v="30-10-2024"/>
    <d v="1899-12-30T23:28:17"/>
    <s v="-"/>
    <s v="-"/>
    <s v="-"/>
    <s v="-"/>
    <s v="30-10-2024"/>
    <s v="10"/>
    <s v="2024"/>
    <s v="-"/>
    <s v="-"/>
    <s v=""/>
  </r>
  <r>
    <s v="TKT446788"/>
    <x v="31"/>
    <s v="20-06-2024 18:20:32"/>
    <s v="Billing"/>
    <s v="Refund Request"/>
    <s v="CUST63636"/>
    <s v="Resolved"/>
    <s v="30-05-2024"/>
    <d v="1899-12-30T18:20:32"/>
    <s v="20-06-2024"/>
    <d v="1899-12-30T18:20:32"/>
    <s v="-"/>
    <s v="-"/>
    <s v="30-05-2024"/>
    <s v="05"/>
    <s v="2024"/>
    <s v="-"/>
    <s v="20-06-2024"/>
    <s v="06"/>
  </r>
  <r>
    <s v="TKT947039"/>
    <x v="28"/>
    <s v="-"/>
    <s v="Billing"/>
    <s v="Payment Failure"/>
    <s v="CUST30582"/>
    <s v="In Progress"/>
    <d v="2020-03-06T00:00:00"/>
    <d v="1899-12-30T13:10:00"/>
    <s v="-"/>
    <s v="-"/>
    <s v="-"/>
    <s v="-"/>
    <s v="06-03-2020"/>
    <s v="03"/>
    <s v="2020"/>
    <s v="-"/>
    <s v="-"/>
    <s v=""/>
  </r>
  <r>
    <s v="TKT599205"/>
    <x v="30"/>
    <s v="21-07-2024 06:18:41"/>
    <s v="Billing"/>
    <s v="Overcharge"/>
    <s v="CUST43274"/>
    <s v="Resolved"/>
    <d v="2024-10-07T00:00:00"/>
    <d v="1899-12-30T06:18:00"/>
    <s v="21-07-2024"/>
    <d v="1899-12-30T06:18:41"/>
    <s v="-"/>
    <s v="-"/>
    <s v="07-10-2024"/>
    <s v="10"/>
    <s v="2024"/>
    <s v="-"/>
    <s v="21-07-2024"/>
    <s v="07"/>
  </r>
  <r>
    <s v="TKT614663"/>
    <x v="27"/>
    <s v="26-12-2024 20:56:22"/>
    <s v="Account"/>
    <s v="Login Issue"/>
    <s v="CUST23296"/>
    <s v="Resolved"/>
    <s v="23-12-2024"/>
    <d v="1899-12-30T20:56:22"/>
    <s v="26-12-2024"/>
    <d v="1899-12-30T20:56:22"/>
    <s v="-"/>
    <s v="-"/>
    <s v="23-12-2024"/>
    <s v="12"/>
    <s v="2024"/>
    <s v="-"/>
    <s v="26-12-2024"/>
    <s v="12"/>
  </r>
  <r>
    <s v="TKT674786"/>
    <x v="34"/>
    <s v="-"/>
    <s v="Technical"/>
    <s v="Hardware Issue"/>
    <s v="CUST26239"/>
    <s v="In Progress"/>
    <s v="20-05-2023"/>
    <d v="1899-12-30T20:53:35"/>
    <s v="-"/>
    <s v="-"/>
    <s v="-"/>
    <s v="-"/>
    <s v="20-05-2023"/>
    <s v="05"/>
    <s v="2023"/>
    <s v="-"/>
    <s v="-"/>
    <s v=""/>
  </r>
  <r>
    <s v="TKT876764"/>
    <x v="3"/>
    <s v="15-10-2023 07:13:08"/>
    <s v="Account"/>
    <s v="Account Suspension"/>
    <s v="CUST91992"/>
    <s v="Resolved"/>
    <d v="2023-11-10T00:00:00"/>
    <d v="1899-12-30T07:13:00"/>
    <s v="15-10-2023"/>
    <d v="1899-12-30T07:13:08"/>
    <s v="-"/>
    <s v="-"/>
    <s v="10-11-2023"/>
    <s v="11"/>
    <s v="2023"/>
    <s v="-"/>
    <s v="15-10-2023"/>
    <s v="10"/>
  </r>
  <r>
    <s v="TKT739576"/>
    <x v="24"/>
    <s v="26-02-2023 15:20:08"/>
    <s v="Service"/>
    <s v="Service Outage"/>
    <s v="CUST30082"/>
    <s v="Resolved"/>
    <s v="25-02-2023"/>
    <d v="1899-12-30T15:20:08"/>
    <s v="26-02-2023"/>
    <d v="1899-12-30T15:20:08"/>
    <s v="-"/>
    <s v="-"/>
    <s v="25-02-2023"/>
    <s v="02"/>
    <s v="2023"/>
    <s v="-"/>
    <s v="26-02-2023"/>
    <s v="02"/>
  </r>
  <r>
    <s v="TKT596454"/>
    <x v="10"/>
    <s v="-"/>
    <s v="Account"/>
    <s v="Password Reset"/>
    <s v="CUST42649"/>
    <s v="Open"/>
    <d v="2021-05-10T00:00:00"/>
    <d v="1899-12-30T17:31:00"/>
    <s v="-"/>
    <s v="-"/>
    <s v="-"/>
    <s v="-"/>
    <s v="10-05-2021"/>
    <s v="05"/>
    <s v="2021"/>
    <s v="-"/>
    <s v="-"/>
    <s v=""/>
  </r>
  <r>
    <s v="TKT546900"/>
    <x v="4"/>
    <d v="2021-01-07T06:01:00"/>
    <s v="Account"/>
    <s v="Password Reset"/>
    <s v="CUST51824"/>
    <s v="Resolved"/>
    <s v="26-06-2021"/>
    <d v="1899-12-30T06:01:59"/>
    <d v="2021-01-07T00:00:00"/>
    <d v="1899-12-30T06:01:00"/>
    <s v="-"/>
    <s v="-"/>
    <s v="26-06-2021"/>
    <s v="06"/>
    <s v="2021"/>
    <s v="-"/>
    <s v="07-01-2021"/>
    <s v="01"/>
  </r>
  <r>
    <s v="TKT554948"/>
    <x v="16"/>
    <s v="19-07-2023 22:55:11"/>
    <s v="Account"/>
    <s v="Login Issue"/>
    <s v="CUST39661"/>
    <s v="Resolved"/>
    <s v="28-06-2023"/>
    <d v="1899-12-30T22:55:11"/>
    <s v="19-07-2023"/>
    <d v="1899-12-30T22:55:11"/>
    <s v="-"/>
    <s v="-"/>
    <s v="28-06-2023"/>
    <s v="06"/>
    <s v="2023"/>
    <s v="-"/>
    <s v="19-07-2023"/>
    <s v="07"/>
  </r>
  <r>
    <s v="TKT395127"/>
    <x v="34"/>
    <s v="18-04-2021 02:08:30"/>
    <s v="Technical"/>
    <s v="Hardware Issue"/>
    <s v="CUST54593"/>
    <s v="Resolved"/>
    <d v="2021-06-04T00:00:00"/>
    <d v="1899-12-30T02:08:00"/>
    <s v="18-04-2021"/>
    <d v="1899-12-30T02:08:30"/>
    <s v="-"/>
    <s v="-"/>
    <s v="04-06-2021"/>
    <s v="06"/>
    <s v="2021"/>
    <s v="-"/>
    <s v="18-04-2021"/>
    <s v="04"/>
  </r>
  <r>
    <s v="TKT984539"/>
    <x v="27"/>
    <s v="-"/>
    <s v="Account"/>
    <s v="Login Issue"/>
    <s v="CUST82383"/>
    <s v="Open"/>
    <s v="21-03-2021"/>
    <d v="1899-12-30T05:21:48"/>
    <s v="-"/>
    <s v="-"/>
    <s v="-"/>
    <s v="-"/>
    <s v="21-03-2021"/>
    <s v="03"/>
    <s v="2021"/>
    <s v="-"/>
    <s v="-"/>
    <s v=""/>
  </r>
  <r>
    <s v="TKT699673"/>
    <x v="26"/>
    <d v="2023-07-11T01:53:00"/>
    <s v="Technical"/>
    <s v="Software Bug"/>
    <s v="CUST66695"/>
    <s v="Resolved"/>
    <s v="14-10-2023"/>
    <d v="1899-12-30T01:53:45"/>
    <d v="2023-07-11T00:00:00"/>
    <d v="1899-12-30T01:53:00"/>
    <s v="-"/>
    <s v="-"/>
    <s v="14-10-2023"/>
    <s v="10"/>
    <s v="2023"/>
    <s v="-"/>
    <s v="11-07-2023"/>
    <s v="07"/>
  </r>
  <r>
    <s v="TKT554612"/>
    <x v="32"/>
    <s v="-"/>
    <s v="Technical"/>
    <s v="Software Bug"/>
    <s v="CUST74086"/>
    <s v="Open"/>
    <d v="2024-08-10T00:00:00"/>
    <d v="1899-12-30T15:35:00"/>
    <s v="-"/>
    <s v="-"/>
    <s v="-"/>
    <s v="-"/>
    <s v="10-08-2024"/>
    <s v="08"/>
    <s v="2024"/>
    <s v="-"/>
    <s v="-"/>
    <s v=""/>
  </r>
  <r>
    <s v="TKT159519"/>
    <x v="22"/>
    <s v="-"/>
    <s v="Account"/>
    <s v="Login Issue"/>
    <s v="CUST54186"/>
    <s v="In Progress"/>
    <d v="2021-10-12T00:00:00"/>
    <d v="1899-12-30T04:53:00"/>
    <s v="-"/>
    <s v="-"/>
    <s v="-"/>
    <s v="-"/>
    <s v="12-10-2021"/>
    <s v="10"/>
    <s v="2021"/>
    <s v="-"/>
    <s v="-"/>
    <s v=""/>
  </r>
  <r>
    <s v="TKT199793"/>
    <x v="11"/>
    <s v="24-12-2023 19:36:27"/>
    <s v="Billing"/>
    <s v="Overcharge"/>
    <s v="CUST83839"/>
    <s v="Resolved"/>
    <s v="22-12-2023"/>
    <d v="1899-12-30T19:36:27"/>
    <s v="24-12-2023"/>
    <d v="1899-12-30T19:36:27"/>
    <s v="-"/>
    <s v="-"/>
    <s v="22-12-2023"/>
    <s v="12"/>
    <s v="2023"/>
    <s v="-"/>
    <s v="24-12-2023"/>
    <s v="12"/>
  </r>
  <r>
    <s v="TKT884955"/>
    <x v="1"/>
    <d v="2024-11-11T02:39:00"/>
    <s v="Billing"/>
    <s v="Refund Request"/>
    <s v="CUST60302"/>
    <s v="Resolved"/>
    <d v="2024-10-11T00:00:00"/>
    <d v="1899-12-30T02:39:00"/>
    <d v="2024-11-11T00:00:00"/>
    <d v="1899-12-30T02:39:00"/>
    <s v="-"/>
    <s v="-"/>
    <s v="11-10-2024"/>
    <s v="10"/>
    <s v="2024"/>
    <s v="-"/>
    <s v="11-11-2024"/>
    <s v="11"/>
  </r>
  <r>
    <s v="TKT652631"/>
    <x v="16"/>
    <s v="-"/>
    <s v="Account"/>
    <s v="Login Issue"/>
    <s v="CUST32023"/>
    <s v="In Progress"/>
    <s v="19-04-2023"/>
    <d v="1899-12-30T07:56:19"/>
    <s v="-"/>
    <s v="-"/>
    <s v="-"/>
    <s v="-"/>
    <s v="19-04-2023"/>
    <s v="04"/>
    <s v="2023"/>
    <s v="-"/>
    <s v="-"/>
    <s v=""/>
  </r>
  <r>
    <s v="TKT654258"/>
    <x v="1"/>
    <s v="-"/>
    <s v="Billing"/>
    <s v="Refund Request"/>
    <s v="CUST86128"/>
    <s v="In Progress"/>
    <s v="30-07-2021"/>
    <d v="1899-12-30T01:58:31"/>
    <s v="-"/>
    <s v="-"/>
    <s v="-"/>
    <s v="-"/>
    <s v="30-07-2021"/>
    <s v="07"/>
    <s v="2021"/>
    <s v="-"/>
    <s v="-"/>
    <s v=""/>
  </r>
  <r>
    <s v="TKT484017"/>
    <x v="10"/>
    <d v="2020-07-03T15:18:00"/>
    <s v="Account"/>
    <s v="Password Reset"/>
    <s v="CUST97876"/>
    <s v="Resolved"/>
    <s v="14-02-2020"/>
    <d v="1899-12-30T15:18:14"/>
    <d v="2020-07-03T00:00:00"/>
    <d v="1899-12-30T15:18:00"/>
    <s v="-"/>
    <s v="-"/>
    <s v="14-02-2020"/>
    <s v="02"/>
    <s v="2020"/>
    <s v="-"/>
    <s v="03-07-2020"/>
    <s v="07"/>
  </r>
  <r>
    <s v="TKT931567"/>
    <x v="4"/>
    <s v="-"/>
    <s v="Account"/>
    <s v="Password Reset"/>
    <s v="CUST18822"/>
    <s v="In Progress"/>
    <s v="13-06-2023"/>
    <d v="1899-12-30T19:56:21"/>
    <s v="-"/>
    <s v="-"/>
    <s v="-"/>
    <s v="-"/>
    <s v="13-06-2023"/>
    <s v="06"/>
    <s v="2023"/>
    <s v="-"/>
    <s v="-"/>
    <s v=""/>
  </r>
  <r>
    <s v="TKT843497"/>
    <x v="28"/>
    <s v="-"/>
    <s v="Billing"/>
    <s v="Payment Failure"/>
    <s v="CUST89153"/>
    <s v="Open"/>
    <d v="2022-11-06T00:00:00"/>
    <d v="1899-12-30T13:15:00"/>
    <s v="-"/>
    <s v="-"/>
    <s v="-"/>
    <s v="-"/>
    <s v="06-11-2022"/>
    <s v="11"/>
    <s v="2022"/>
    <s v="-"/>
    <s v="-"/>
    <s v=""/>
  </r>
  <r>
    <s v="TKT552380"/>
    <x v="29"/>
    <s v="-"/>
    <s v="Service"/>
    <s v="Service Upgrade"/>
    <s v="CUST40503"/>
    <s v="Open"/>
    <d v="2024-02-11T00:00:00"/>
    <d v="1899-12-30T13:55:00"/>
    <s v="-"/>
    <s v="-"/>
    <s v="-"/>
    <s v="-"/>
    <s v="11-02-2024"/>
    <s v="02"/>
    <s v="2024"/>
    <s v="-"/>
    <s v="-"/>
    <s v=""/>
  </r>
  <r>
    <s v="TKT676795"/>
    <x v="26"/>
    <s v="-"/>
    <s v="Technical"/>
    <s v="Software Bug"/>
    <s v="CUST68318"/>
    <s v="Open"/>
    <d v="2020-10-04T00:00:00"/>
    <d v="1899-12-30T00:52:00"/>
    <s v="-"/>
    <s v="-"/>
    <s v="-"/>
    <s v="-"/>
    <s v="04-10-2020"/>
    <s v="10"/>
    <s v="2020"/>
    <s v="-"/>
    <s v="-"/>
    <s v=""/>
  </r>
  <r>
    <s v="TKT724237"/>
    <x v="19"/>
    <s v="-"/>
    <s v="Billing"/>
    <s v="Payment Failure"/>
    <s v="CUST22558"/>
    <s v="In Progress"/>
    <s v="26-06-2021"/>
    <d v="1899-12-30T13:25:15"/>
    <s v="-"/>
    <s v="-"/>
    <s v="-"/>
    <s v="-"/>
    <s v="26-06-2021"/>
    <s v="06"/>
    <s v="2021"/>
    <s v="-"/>
    <s v="-"/>
    <s v=""/>
  </r>
  <r>
    <s v="TKT944430"/>
    <x v="2"/>
    <s v="27-09-2022 12:23:07"/>
    <s v="Billing"/>
    <s v="Overcharge"/>
    <s v="CUST26577"/>
    <s v="Resolved"/>
    <s v="16-09-2022"/>
    <d v="1899-12-30T12:23:07"/>
    <s v="27-09-2022"/>
    <d v="1899-12-30T12:23:07"/>
    <s v="-"/>
    <s v="-"/>
    <s v="16-09-2022"/>
    <s v="09"/>
    <s v="2022"/>
    <s v="-"/>
    <s v="27-09-2022"/>
    <s v="09"/>
  </r>
  <r>
    <s v="TKT437292"/>
    <x v="23"/>
    <s v="-"/>
    <s v="Service"/>
    <s v="Service Upgrade"/>
    <s v="CUST66541"/>
    <s v="In Progress"/>
    <d v="2021-05-06T00:00:00"/>
    <d v="1899-12-30T20:27:00"/>
    <s v="-"/>
    <s v="-"/>
    <s v="-"/>
    <s v="-"/>
    <s v="06-05-2021"/>
    <s v="05"/>
    <s v="2021"/>
    <s v="-"/>
    <s v="-"/>
    <s v=""/>
  </r>
  <r>
    <s v="TKT277620"/>
    <x v="27"/>
    <s v="26-12-2022 21:34:31"/>
    <s v="Account"/>
    <s v="Login Issue"/>
    <s v="CUST64711"/>
    <s v="Resolved"/>
    <s v="16-12-2022"/>
    <d v="1899-12-30T21:34:31"/>
    <s v="26-12-2022"/>
    <d v="1899-12-30T21:34:31"/>
    <s v="-"/>
    <s v="-"/>
    <s v="16-12-2022"/>
    <s v="12"/>
    <s v="2022"/>
    <s v="-"/>
    <s v="26-12-2022"/>
    <s v="12"/>
  </r>
  <r>
    <s v="TKT151390"/>
    <x v="7"/>
    <s v="-"/>
    <s v="Technical"/>
    <s v="Software Bug"/>
    <s v="CUST80222"/>
    <s v="Open"/>
    <s v="16-10-2024"/>
    <d v="1899-12-30T21:01:05"/>
    <s v="-"/>
    <s v="-"/>
    <s v="-"/>
    <s v="-"/>
    <s v="16-10-2024"/>
    <s v="10"/>
    <s v="2024"/>
    <s v="-"/>
    <s v="-"/>
    <s v=""/>
  </r>
  <r>
    <s v="TKT880865"/>
    <x v="18"/>
    <s v="23-04-2021 01:32:37"/>
    <s v="Account"/>
    <s v="Password Reset"/>
    <s v="CUST31615"/>
    <s v="Resolved"/>
    <s v="18-04-2021"/>
    <d v="1899-12-30T01:32:37"/>
    <s v="23-04-2021"/>
    <d v="1899-12-30T01:32:37"/>
    <s v="-"/>
    <s v="-"/>
    <s v="18-04-2021"/>
    <s v="04"/>
    <s v="2021"/>
    <s v="-"/>
    <s v="23-04-2021"/>
    <s v="04"/>
  </r>
  <r>
    <s v="TKT729341"/>
    <x v="19"/>
    <s v="29-04-2024 20:17:14"/>
    <s v="Billing"/>
    <s v="Payment Failure"/>
    <s v="CUST48652"/>
    <s v="Resolved"/>
    <d v="2024-04-04T00:00:00"/>
    <d v="1899-12-30T20:17:00"/>
    <s v="29-04-2024"/>
    <d v="1899-12-30T20:17:14"/>
    <s v="-"/>
    <s v="-"/>
    <s v="04-04-2024"/>
    <s v="04"/>
    <s v="2024"/>
    <s v="-"/>
    <s v="29-04-2024"/>
    <s v="04"/>
  </r>
  <r>
    <s v="TKT284113"/>
    <x v="1"/>
    <s v="-"/>
    <s v="Billing"/>
    <s v="Refund Request"/>
    <s v="CUST32309"/>
    <s v="In Progress"/>
    <s v="17-06-2021"/>
    <d v="1899-12-30T16:06:42"/>
    <s v="-"/>
    <s v="-"/>
    <s v="-"/>
    <s v="-"/>
    <s v="17-06-2021"/>
    <s v="06"/>
    <s v="2021"/>
    <s v="-"/>
    <s v="-"/>
    <s v=""/>
  </r>
  <r>
    <s v="TKT794848"/>
    <x v="34"/>
    <s v="17-01-2025 20:01:10"/>
    <s v="Technical"/>
    <s v="Hardware Issue"/>
    <s v="CUST68394"/>
    <s v="Resolved"/>
    <s v="31-12-2024"/>
    <d v="1899-12-30T20:01:10"/>
    <s v="17-01-2025"/>
    <d v="1899-12-30T20:01:10"/>
    <s v="-"/>
    <s v="-"/>
    <s v="31-12-2024"/>
    <s v="12"/>
    <s v="2024"/>
    <s v="-"/>
    <s v="17-01-2025"/>
    <s v="01"/>
  </r>
  <r>
    <s v="TKT399854"/>
    <x v="17"/>
    <s v="30-12-2023 17:45:03"/>
    <s v="Service"/>
    <s v="Slow Service"/>
    <s v="CUST21075"/>
    <s v="Resolved"/>
    <s v="30-11-2023"/>
    <d v="1899-12-30T17:45:03"/>
    <s v="30-12-2023"/>
    <d v="1899-12-30T17:45:03"/>
    <s v="-"/>
    <s v="-"/>
    <s v="30-11-2023"/>
    <s v="11"/>
    <s v="2023"/>
    <s v="-"/>
    <s v="30-12-2023"/>
    <s v="12"/>
  </r>
  <r>
    <s v="TKT716004"/>
    <x v="16"/>
    <s v="-"/>
    <s v="Account"/>
    <s v="Login Issue"/>
    <s v="CUST30093"/>
    <s v="In Progress"/>
    <s v="17-06-2021"/>
    <d v="1899-12-30T04:44:56"/>
    <s v="-"/>
    <s v="-"/>
    <s v="-"/>
    <s v="-"/>
    <s v="17-06-2021"/>
    <s v="06"/>
    <s v="2021"/>
    <s v="-"/>
    <s v="-"/>
    <s v=""/>
  </r>
  <r>
    <s v="TKT485717"/>
    <x v="18"/>
    <s v="-"/>
    <s v="Account"/>
    <s v="Password Reset"/>
    <s v="CUST81068"/>
    <s v="In Progress"/>
    <s v="30-03-2022"/>
    <d v="1899-12-30T00:08:54"/>
    <s v="-"/>
    <s v="-"/>
    <s v="-"/>
    <s v="-"/>
    <s v="30-03-2022"/>
    <s v="03"/>
    <s v="2022"/>
    <s v="-"/>
    <s v="-"/>
    <s v=""/>
  </r>
  <r>
    <s v="TKT786148"/>
    <x v="17"/>
    <s v="-"/>
    <s v="Service"/>
    <s v="Slow Service"/>
    <s v="CUST33471"/>
    <s v="Open"/>
    <d v="2020-07-04T00:00:00"/>
    <d v="1899-12-30T21:10:00"/>
    <s v="-"/>
    <s v="-"/>
    <s v="-"/>
    <s v="-"/>
    <s v="04-07-2020"/>
    <s v="07"/>
    <s v="2020"/>
    <s v="-"/>
    <s v="-"/>
    <s v=""/>
  </r>
  <r>
    <s v="TKT692443"/>
    <x v="29"/>
    <s v="-"/>
    <s v="Service"/>
    <s v="Service Upgrade"/>
    <s v="CUST78512"/>
    <s v="Open"/>
    <d v="2022-02-08T00:00:00"/>
    <d v="1899-12-30T09:41:00"/>
    <s v="-"/>
    <s v="-"/>
    <s v="-"/>
    <s v="-"/>
    <s v="08-02-2022"/>
    <s v="02"/>
    <s v="2022"/>
    <s v="-"/>
    <s v="-"/>
    <s v=""/>
  </r>
  <r>
    <s v="TKT272239"/>
    <x v="17"/>
    <s v="-"/>
    <s v="Service"/>
    <s v="Slow Service"/>
    <s v="CUST97476"/>
    <s v="Open"/>
    <d v="2021-02-09T00:00:00"/>
    <d v="1899-12-30T02:08:00"/>
    <s v="-"/>
    <s v="-"/>
    <s v="-"/>
    <s v="-"/>
    <s v="09-02-2021"/>
    <s v="02"/>
    <s v="2021"/>
    <s v="-"/>
    <s v="-"/>
    <s v=""/>
  </r>
  <r>
    <s v="TKT972449"/>
    <x v="12"/>
    <s v="-"/>
    <s v="Billing"/>
    <s v="Refund Request"/>
    <s v="CUST74559"/>
    <s v="Open"/>
    <s v="13-05-2023"/>
    <d v="1899-12-30T23:05:54"/>
    <s v="-"/>
    <s v="-"/>
    <s v="-"/>
    <s v="-"/>
    <s v="13-05-2023"/>
    <s v="05"/>
    <s v="2023"/>
    <s v="-"/>
    <s v="-"/>
    <s v=""/>
  </r>
  <r>
    <s v="TKT878729"/>
    <x v="35"/>
    <s v="-"/>
    <s v="Service"/>
    <s v="Service Upgrade"/>
    <s v="CUST24508"/>
    <s v="Open"/>
    <s v="23-01-2022"/>
    <d v="1899-12-30T06:47:08"/>
    <s v="-"/>
    <s v="-"/>
    <s v="-"/>
    <s v="-"/>
    <s v="23-01-2022"/>
    <s v="01"/>
    <s v="2022"/>
    <s v="-"/>
    <s v="-"/>
    <s v=""/>
  </r>
  <r>
    <s v="TKT953430"/>
    <x v="9"/>
    <s v="-"/>
    <s v="Technical"/>
    <s v="Hardware Issue"/>
    <s v="CUST59728"/>
    <s v="In Progress"/>
    <s v="17-08-2022"/>
    <d v="1899-12-30T17:26:59"/>
    <s v="-"/>
    <s v="-"/>
    <s v="-"/>
    <s v="-"/>
    <s v="17-08-2022"/>
    <s v="08"/>
    <s v="2022"/>
    <s v="-"/>
    <s v="-"/>
    <s v=""/>
  </r>
  <r>
    <s v="TKT899510"/>
    <x v="24"/>
    <s v="27-02-2020 07:56:50"/>
    <s v="Service"/>
    <s v="Service Outage"/>
    <s v="CUST96457"/>
    <s v="Resolved"/>
    <d v="2020-11-02T00:00:00"/>
    <d v="1899-12-30T07:56:00"/>
    <s v="27-02-2020"/>
    <d v="1899-12-30T07:56:50"/>
    <s v="-"/>
    <s v="-"/>
    <s v="02-11-2020"/>
    <s v="11"/>
    <s v="2020"/>
    <s v="-"/>
    <s v="27-02-2020"/>
    <s v="02"/>
  </r>
  <r>
    <s v="TKT236138"/>
    <x v="26"/>
    <s v="-"/>
    <s v="Technical"/>
    <s v="Software Bug"/>
    <s v="CUST53882"/>
    <s v="In Progress"/>
    <d v="2020-05-04T00:00:00"/>
    <d v="1899-12-30T17:47:00"/>
    <s v="-"/>
    <s v="-"/>
    <s v="-"/>
    <s v="-"/>
    <s v="04-05-2020"/>
    <s v="05"/>
    <s v="2020"/>
    <s v="-"/>
    <s v="-"/>
    <s v=""/>
  </r>
  <r>
    <s v="TKT119250"/>
    <x v="14"/>
    <s v="-"/>
    <s v="Service"/>
    <s v="Slow Service"/>
    <s v="CUST50243"/>
    <s v="Open"/>
    <d v="2020-11-11T00:00:00"/>
    <d v="1899-12-30T17:49:00"/>
    <s v="-"/>
    <s v="-"/>
    <s v="-"/>
    <s v="-"/>
    <s v="11-11-2020"/>
    <s v="11"/>
    <s v="2020"/>
    <s v="-"/>
    <s v="-"/>
    <s v=""/>
  </r>
  <r>
    <s v="TKT189542"/>
    <x v="23"/>
    <s v="-"/>
    <s v="Service"/>
    <s v="Service Upgrade"/>
    <s v="CUST19076"/>
    <s v="Open"/>
    <d v="2020-11-07T00:00:00"/>
    <d v="1899-12-30T02:05:00"/>
    <s v="-"/>
    <s v="-"/>
    <s v="-"/>
    <s v="-"/>
    <s v="07-11-2020"/>
    <s v="11"/>
    <s v="2020"/>
    <s v="-"/>
    <s v="-"/>
    <s v=""/>
  </r>
  <r>
    <s v="TKT991904"/>
    <x v="25"/>
    <d v="2021-12-08T03:08:00"/>
    <s v="Service"/>
    <s v="Slow Service"/>
    <s v="CUST51641"/>
    <s v="Resolved"/>
    <d v="2021-10-08T00:00:00"/>
    <d v="1899-12-30T03:08:00"/>
    <d v="2021-12-08T00:00:00"/>
    <d v="1899-12-30T03:08:00"/>
    <s v="-"/>
    <s v="-"/>
    <s v="08-10-2021"/>
    <s v="10"/>
    <s v="2021"/>
    <s v="-"/>
    <s v="08-12-2021"/>
    <s v="12"/>
  </r>
  <r>
    <s v="TKT614352"/>
    <x v="25"/>
    <s v="-"/>
    <s v="Service"/>
    <s v="Slow Service"/>
    <s v="CUST31100"/>
    <s v="In Progress"/>
    <s v="30-04-2021"/>
    <d v="1899-12-30T02:27:33"/>
    <s v="-"/>
    <s v="-"/>
    <s v="-"/>
    <s v="-"/>
    <s v="30-04-2021"/>
    <s v="04"/>
    <s v="2021"/>
    <s v="-"/>
    <s v="-"/>
    <s v=""/>
  </r>
  <r>
    <s v="TKT844931"/>
    <x v="20"/>
    <s v="13-07-2020 02:21:07"/>
    <s v="Billing"/>
    <s v="Payment Failure"/>
    <s v="CUST88324"/>
    <s v="Resolved"/>
    <s v="19-06-2020"/>
    <d v="1899-12-30T02:21:07"/>
    <s v="13-07-2020"/>
    <d v="1899-12-30T02:21:07"/>
    <s v="-"/>
    <s v="-"/>
    <s v="19-06-2020"/>
    <s v="06"/>
    <s v="2020"/>
    <s v="-"/>
    <s v="13-07-2020"/>
    <s v="07"/>
  </r>
  <r>
    <s v="TKT577214"/>
    <x v="23"/>
    <s v="21-02-2022 01:00:46"/>
    <s v="Service"/>
    <s v="Service Upgrade"/>
    <s v="CUST89278"/>
    <s v="Resolved"/>
    <s v="24-01-2022"/>
    <d v="1899-12-30T01:00:46"/>
    <s v="21-02-2022"/>
    <d v="1899-12-30T01:00:46"/>
    <s v="-"/>
    <s v="-"/>
    <s v="24-01-2022"/>
    <s v="01"/>
    <s v="2022"/>
    <s v="-"/>
    <s v="21-02-2022"/>
    <s v="02"/>
  </r>
  <r>
    <s v="TKT714758"/>
    <x v="3"/>
    <s v="-"/>
    <s v="Account"/>
    <s v="Account Suspension"/>
    <s v="CUST91223"/>
    <s v="In Progress"/>
    <d v="2023-10-01T00:00:00"/>
    <d v="1899-12-30T02:34:00"/>
    <s v="-"/>
    <s v="-"/>
    <s v="-"/>
    <s v="-"/>
    <s v="01-10-2023"/>
    <s v="10"/>
    <s v="2023"/>
    <s v="-"/>
    <s v="-"/>
    <s v=""/>
  </r>
  <r>
    <s v="TKT499889"/>
    <x v="21"/>
    <s v="19-07-2021 19:04:35"/>
    <s v="Technical"/>
    <s v="Network Problem"/>
    <s v="CUST73650"/>
    <s v="Resolved"/>
    <s v="18-07-2021"/>
    <d v="1899-12-30T19:04:35"/>
    <s v="19-07-2021"/>
    <d v="1899-12-30T19:04:35"/>
    <s v="-"/>
    <s v="-"/>
    <s v="18-07-2021"/>
    <s v="07"/>
    <s v="2021"/>
    <s v="-"/>
    <s v="19-07-2021"/>
    <s v="07"/>
  </r>
  <r>
    <s v="TKT211400"/>
    <x v="9"/>
    <s v="-"/>
    <s v="Technical"/>
    <s v="Hardware Issue"/>
    <s v="CUST70540"/>
    <s v="Open"/>
    <s v="17-12-2020"/>
    <d v="1899-12-30T18:12:29"/>
    <s v="-"/>
    <s v="-"/>
    <s v="-"/>
    <s v="-"/>
    <s v="17-12-2020"/>
    <s v="12"/>
    <s v="2020"/>
    <s v="-"/>
    <s v="-"/>
    <s v=""/>
  </r>
  <r>
    <s v="TKT770800"/>
    <x v="18"/>
    <s v="-"/>
    <s v="Account"/>
    <s v="Password Reset"/>
    <s v="CUST68224"/>
    <s v="Open"/>
    <s v="20-12-2024"/>
    <d v="1899-12-30T02:40:24"/>
    <s v="-"/>
    <s v="-"/>
    <s v="-"/>
    <s v="-"/>
    <s v="20-12-2024"/>
    <s v="12"/>
    <s v="2024"/>
    <s v="-"/>
    <s v="-"/>
    <s v=""/>
  </r>
  <r>
    <s v="TKT160665"/>
    <x v="14"/>
    <s v="-"/>
    <s v="Service"/>
    <s v="Slow Service"/>
    <s v="CUST64473"/>
    <s v="In Progress"/>
    <s v="30-01-2023"/>
    <d v="1899-12-30T09:14:55"/>
    <s v="-"/>
    <s v="-"/>
    <s v="-"/>
    <s v="-"/>
    <s v="30-01-2023"/>
    <s v="01"/>
    <s v="2023"/>
    <s v="-"/>
    <s v="-"/>
    <s v=""/>
  </r>
  <r>
    <s v="TKT874676"/>
    <x v="30"/>
    <s v="-"/>
    <s v="Billing"/>
    <s v="Overcharge"/>
    <s v="CUST41307"/>
    <s v="Open"/>
    <s v="18-01-2023"/>
    <d v="1899-12-30T20:59:06"/>
    <s v="-"/>
    <s v="-"/>
    <s v="-"/>
    <s v="-"/>
    <s v="18-01-2023"/>
    <s v="01"/>
    <s v="2023"/>
    <s v="-"/>
    <s v="-"/>
    <s v=""/>
  </r>
  <r>
    <s v="TKT782718"/>
    <x v="18"/>
    <d v="2023-03-04T03:45:00"/>
    <s v="Account"/>
    <s v="Password Reset"/>
    <s v="CUST43459"/>
    <s v="Resolved"/>
    <d v="2023-01-04T00:00:00"/>
    <d v="1899-12-30T03:45:00"/>
    <d v="2023-03-04T00:00:00"/>
    <d v="1899-12-30T03:45:00"/>
    <s v="-"/>
    <s v="-"/>
    <s v="04-01-2023"/>
    <s v="01"/>
    <s v="2023"/>
    <s v="-"/>
    <s v="04-03-2023"/>
    <s v="03"/>
  </r>
  <r>
    <s v="TKT530344"/>
    <x v="30"/>
    <s v="-"/>
    <s v="Billing"/>
    <s v="Overcharge"/>
    <s v="CUST25043"/>
    <s v="In Progress"/>
    <s v="23-11-2020"/>
    <d v="1899-12-30T21:17:00"/>
    <s v="-"/>
    <s v="-"/>
    <s v="-"/>
    <s v="-"/>
    <s v="23-11-2020"/>
    <s v="11"/>
    <s v="2020"/>
    <s v="-"/>
    <s v="-"/>
    <s v=""/>
  </r>
  <r>
    <s v="TKT564073"/>
    <x v="9"/>
    <s v="-"/>
    <s v="Technical"/>
    <s v="Hardware Issue"/>
    <s v="CUST77688"/>
    <s v="Open"/>
    <s v="18-09-2021"/>
    <d v="1899-12-30T05:22:12"/>
    <s v="-"/>
    <s v="-"/>
    <s v="-"/>
    <s v="-"/>
    <s v="18-09-2021"/>
    <s v="09"/>
    <s v="2021"/>
    <s v="-"/>
    <s v="-"/>
    <s v=""/>
  </r>
  <r>
    <s v="TKT428525"/>
    <x v="14"/>
    <s v="26-03-2020 14:40:19"/>
    <s v="Service"/>
    <s v="Slow Service"/>
    <s v="CUST11156"/>
    <s v="Resolved"/>
    <s v="15-03-2020"/>
    <d v="1899-12-30T14:40:19"/>
    <s v="26-03-2020"/>
    <d v="1899-12-30T14:40:19"/>
    <s v="-"/>
    <s v="-"/>
    <s v="15-03-2020"/>
    <s v="03"/>
    <s v="2020"/>
    <s v="-"/>
    <s v="26-03-2020"/>
    <s v="03"/>
  </r>
  <r>
    <s v="TKT179253"/>
    <x v="34"/>
    <s v="-"/>
    <s v="Technical"/>
    <s v="Hardware Issue"/>
    <s v="CUST46776"/>
    <s v="In Progress"/>
    <s v="15-05-2022"/>
    <d v="1899-12-30T22:16:10"/>
    <s v="-"/>
    <s v="-"/>
    <s v="-"/>
    <s v="-"/>
    <s v="15-05-2022"/>
    <s v="05"/>
    <s v="2022"/>
    <s v="-"/>
    <s v="-"/>
    <s v=""/>
  </r>
  <r>
    <s v="TKT755290"/>
    <x v="14"/>
    <s v="-"/>
    <s v="Service"/>
    <s v="Slow Service"/>
    <s v="CUST31755"/>
    <s v="In Progress"/>
    <s v="31-05-2022"/>
    <d v="1899-12-30T07:23:25"/>
    <s v="-"/>
    <s v="-"/>
    <s v="-"/>
    <s v="-"/>
    <s v="31-05-2022"/>
    <s v="05"/>
    <s v="2022"/>
    <s v="-"/>
    <s v="-"/>
    <s v=""/>
  </r>
  <r>
    <s v="TKT971037"/>
    <x v="3"/>
    <s v="-"/>
    <s v="Account"/>
    <s v="Account Suspension"/>
    <s v="CUST48139"/>
    <s v="Open"/>
    <d v="2020-06-01T00:00:00"/>
    <d v="1899-12-30T12:47:00"/>
    <s v="-"/>
    <s v="-"/>
    <s v="-"/>
    <s v="-"/>
    <s v="01-06-2020"/>
    <s v="06"/>
    <s v="2020"/>
    <s v="-"/>
    <s v="-"/>
    <s v=""/>
  </r>
  <r>
    <s v="TKT133722"/>
    <x v="23"/>
    <s v="17-07-2022 06:02:13"/>
    <s v="Service"/>
    <s v="Service Upgrade"/>
    <s v="CUST42992"/>
    <s v="Resolved"/>
    <d v="2022-06-07T00:00:00"/>
    <d v="1899-12-30T06:02:00"/>
    <s v="17-07-2022"/>
    <d v="1899-12-30T06:02:13"/>
    <s v="-"/>
    <s v="-"/>
    <s v="07-06-2022"/>
    <s v="06"/>
    <s v="2022"/>
    <s v="-"/>
    <s v="17-07-2022"/>
    <s v="07"/>
  </r>
  <r>
    <s v="TKT115473"/>
    <x v="11"/>
    <s v="-"/>
    <s v="Billing"/>
    <s v="Overcharge"/>
    <s v="CUST97694"/>
    <s v="In Progress"/>
    <s v="23-03-2022"/>
    <d v="1899-12-30T03:57:50"/>
    <s v="-"/>
    <s v="-"/>
    <s v="-"/>
    <s v="-"/>
    <s v="23-03-2022"/>
    <s v="03"/>
    <s v="2022"/>
    <s v="-"/>
    <s v="-"/>
    <s v=""/>
  </r>
  <r>
    <s v="TKT407371"/>
    <x v="34"/>
    <s v="-"/>
    <s v="Technical"/>
    <s v="Hardware Issue"/>
    <s v="CUST89916"/>
    <s v="In Progress"/>
    <s v="19-11-2023"/>
    <d v="1899-12-30T14:29:41"/>
    <s v="-"/>
    <s v="-"/>
    <s v="-"/>
    <s v="-"/>
    <s v="19-11-2023"/>
    <s v="11"/>
    <s v="2023"/>
    <s v="-"/>
    <s v="-"/>
    <s v=""/>
  </r>
  <r>
    <s v="TKT675314"/>
    <x v="32"/>
    <s v="-"/>
    <s v="Technical"/>
    <s v="Software Bug"/>
    <s v="CUST70397"/>
    <s v="In Progress"/>
    <d v="2020-04-09T00:00:00"/>
    <d v="1899-12-30T08:03:00"/>
    <s v="-"/>
    <s v="-"/>
    <s v="-"/>
    <s v="-"/>
    <s v="09-04-2020"/>
    <s v="04"/>
    <s v="2020"/>
    <s v="-"/>
    <s v="-"/>
    <s v=""/>
  </r>
  <r>
    <s v="TKT826533"/>
    <x v="17"/>
    <d v="2024-07-05T07:31:00"/>
    <s v="Service"/>
    <s v="Slow Service"/>
    <s v="CUST65280"/>
    <s v="Resolved"/>
    <d v="2024-02-05T00:00:00"/>
    <d v="1899-12-30T07:31:00"/>
    <d v="2024-07-05T00:00:00"/>
    <d v="1899-12-30T07:31:00"/>
    <s v="-"/>
    <s v="-"/>
    <s v="05-02-2024"/>
    <s v="02"/>
    <s v="2024"/>
    <s v="-"/>
    <s v="05-07-2024"/>
    <s v="07"/>
  </r>
  <r>
    <s v="TKT126740"/>
    <x v="18"/>
    <s v="-"/>
    <s v="Account"/>
    <s v="Password Reset"/>
    <s v="CUST26880"/>
    <s v="Open"/>
    <s v="23-11-2023"/>
    <d v="1899-12-30T02:26:14"/>
    <s v="-"/>
    <s v="-"/>
    <s v="-"/>
    <s v="-"/>
    <s v="23-11-2023"/>
    <s v="11"/>
    <s v="2023"/>
    <s v="-"/>
    <s v="-"/>
    <s v=""/>
  </r>
  <r>
    <s v="TKT839472"/>
    <x v="12"/>
    <s v="-"/>
    <s v="Billing"/>
    <s v="Refund Request"/>
    <s v="CUST35712"/>
    <s v="Open"/>
    <s v="23-08-2020"/>
    <d v="1899-12-30T10:53:20"/>
    <s v="-"/>
    <s v="-"/>
    <s v="-"/>
    <s v="-"/>
    <s v="23-08-2020"/>
    <s v="08"/>
    <s v="2020"/>
    <s v="-"/>
    <s v="-"/>
    <s v=""/>
  </r>
  <r>
    <s v="TKT252926"/>
    <x v="19"/>
    <s v="26-11-2023 15:49:07"/>
    <s v="Billing"/>
    <s v="Payment Failure"/>
    <s v="CUST17069"/>
    <s v="Resolved"/>
    <s v="13-11-2023"/>
    <d v="1899-12-30T15:49:07"/>
    <s v="26-11-2023"/>
    <d v="1899-12-30T15:49:07"/>
    <s v="-"/>
    <s v="-"/>
    <s v="13-11-2023"/>
    <s v="11"/>
    <s v="2023"/>
    <s v="-"/>
    <s v="26-11-2023"/>
    <s v="11"/>
  </r>
  <r>
    <s v="TKT373623"/>
    <x v="35"/>
    <s v="-"/>
    <s v="Service"/>
    <s v="Service Upgrade"/>
    <s v="CUST29258"/>
    <s v="In Progress"/>
    <s v="17-03-2022"/>
    <d v="1899-12-30T10:37:22"/>
    <s v="-"/>
    <s v="-"/>
    <s v="-"/>
    <s v="-"/>
    <s v="17-03-2022"/>
    <s v="03"/>
    <s v="2022"/>
    <s v="-"/>
    <s v="-"/>
    <s v=""/>
  </r>
  <r>
    <s v="TKT483886"/>
    <x v="20"/>
    <s v="-"/>
    <s v="Billing"/>
    <s v="Payment Failure"/>
    <s v="CUST74767"/>
    <s v="Open"/>
    <d v="2022-06-02T00:00:00"/>
    <d v="1899-12-30T10:42:00"/>
    <s v="-"/>
    <s v="-"/>
    <s v="-"/>
    <s v="-"/>
    <s v="02-06-2022"/>
    <s v="06"/>
    <s v="2022"/>
    <s v="-"/>
    <s v="-"/>
    <s v=""/>
  </r>
  <r>
    <s v="TKT329519"/>
    <x v="29"/>
    <s v="-"/>
    <s v="Service"/>
    <s v="Service Upgrade"/>
    <s v="CUST18985"/>
    <s v="Open"/>
    <s v="17-05-2021"/>
    <d v="1899-12-30T18:38:10"/>
    <s v="-"/>
    <s v="-"/>
    <s v="-"/>
    <s v="-"/>
    <s v="17-05-2021"/>
    <s v="05"/>
    <s v="2021"/>
    <s v="-"/>
    <s v="-"/>
    <s v=""/>
  </r>
  <r>
    <s v="TKT279164"/>
    <x v="20"/>
    <d v="2023-08-09T23:59:00"/>
    <s v="Billing"/>
    <s v="Payment Failure"/>
    <s v="CUST21518"/>
    <s v="Resolved"/>
    <d v="2023-09-08T00:00:00"/>
    <d v="1899-12-30T23:59:00"/>
    <d v="2023-08-09T00:00:00"/>
    <d v="1899-12-30T23:59:00"/>
    <s v="-"/>
    <s v="-"/>
    <s v="08-09-2023"/>
    <s v="09"/>
    <s v="2023"/>
    <s v="-"/>
    <s v="09-08-2023"/>
    <s v="08"/>
  </r>
  <r>
    <s v="TKT344172"/>
    <x v="21"/>
    <s v="-"/>
    <s v="Technical"/>
    <s v="Network Problem"/>
    <s v="CUST98954"/>
    <s v="In Progress"/>
    <s v="21-06-2021"/>
    <d v="1899-12-30T07:35:38"/>
    <s v="-"/>
    <s v="-"/>
    <s v="-"/>
    <s v="-"/>
    <s v="21-06-2021"/>
    <s v="06"/>
    <s v="2021"/>
    <s v="-"/>
    <s v="-"/>
    <s v=""/>
  </r>
  <r>
    <s v="TKT287266"/>
    <x v="7"/>
    <s v="-"/>
    <s v="Technical"/>
    <s v="Software Bug"/>
    <s v="CUST15848"/>
    <s v="In Progress"/>
    <d v="2021-08-06T00:00:00"/>
    <d v="1899-12-30T22:46:00"/>
    <s v="-"/>
    <s v="-"/>
    <s v="-"/>
    <s v="-"/>
    <s v="06-08-2021"/>
    <s v="08"/>
    <s v="2021"/>
    <s v="-"/>
    <s v="-"/>
    <s v=""/>
  </r>
  <r>
    <s v="TKT503771"/>
    <x v="19"/>
    <s v="-"/>
    <s v="Billing"/>
    <s v="Payment Failure"/>
    <s v="CUST31918"/>
    <s v="Open"/>
    <d v="2020-07-02T00:00:00"/>
    <d v="1899-12-30T18:46:00"/>
    <s v="-"/>
    <s v="-"/>
    <s v="-"/>
    <s v="-"/>
    <s v="02-07-2020"/>
    <s v="07"/>
    <s v="2020"/>
    <s v="-"/>
    <s v="-"/>
    <s v=""/>
  </r>
  <r>
    <s v="TKT517369"/>
    <x v="28"/>
    <s v="-"/>
    <s v="Billing"/>
    <s v="Payment Failure"/>
    <s v="CUST57917"/>
    <s v="Open"/>
    <d v="2023-11-07T00:00:00"/>
    <d v="1899-12-30T06:24:00"/>
    <s v="-"/>
    <s v="-"/>
    <s v="-"/>
    <s v="-"/>
    <s v="07-11-2023"/>
    <s v="11"/>
    <s v="2023"/>
    <s v="-"/>
    <s v="-"/>
    <s v=""/>
  </r>
  <r>
    <s v="TKT635357"/>
    <x v="11"/>
    <s v="-"/>
    <s v="Billing"/>
    <s v="Overcharge"/>
    <s v="CUST24394"/>
    <s v="In Progress"/>
    <d v="2024-03-08T00:00:00"/>
    <d v="1899-12-30T10:38:00"/>
    <s v="-"/>
    <s v="-"/>
    <s v="-"/>
    <s v="-"/>
    <s v="08-03-2024"/>
    <s v="03"/>
    <s v="2024"/>
    <s v="-"/>
    <s v="-"/>
    <s v=""/>
  </r>
  <r>
    <s v="TKT434350"/>
    <x v="14"/>
    <s v="-"/>
    <s v="Service"/>
    <s v="Slow Service"/>
    <s v="CUST31000"/>
    <s v="Open"/>
    <s v="13-08-2022"/>
    <d v="1899-12-30T10:37:06"/>
    <s v="-"/>
    <s v="-"/>
    <s v="-"/>
    <s v="-"/>
    <s v="13-08-2022"/>
    <s v="08"/>
    <s v="2022"/>
    <s v="-"/>
    <s v="-"/>
    <s v=""/>
  </r>
  <r>
    <s v="TKT736808"/>
    <x v="35"/>
    <s v="-"/>
    <s v="Service"/>
    <s v="Service Upgrade"/>
    <s v="CUST67910"/>
    <s v="Open"/>
    <s v="28-11-2023"/>
    <d v="1899-12-30T02:47:10"/>
    <s v="-"/>
    <s v="-"/>
    <s v="-"/>
    <s v="-"/>
    <s v="28-11-2023"/>
    <s v="11"/>
    <s v="2023"/>
    <s v="-"/>
    <s v="-"/>
    <s v=""/>
  </r>
  <r>
    <s v="TKT201748"/>
    <x v="6"/>
    <s v="-"/>
    <s v="Service"/>
    <s v="Service Outage"/>
    <s v="CUST82461"/>
    <s v="In Progress"/>
    <d v="2022-10-02T00:00:00"/>
    <d v="1899-12-30T07:56:00"/>
    <s v="-"/>
    <s v="-"/>
    <s v="-"/>
    <s v="-"/>
    <s v="02-10-2022"/>
    <s v="10"/>
    <s v="2022"/>
    <s v="-"/>
    <s v="-"/>
    <s v=""/>
  </r>
  <r>
    <s v="TKT696752"/>
    <x v="5"/>
    <s v="27-09-2020 16:32:44"/>
    <s v="Technical"/>
    <s v="Hardware Issue"/>
    <s v="CUST90298"/>
    <s v="Resolved"/>
    <s v="16-09-2020"/>
    <d v="1899-12-30T16:32:44"/>
    <s v="27-09-2020"/>
    <d v="1899-12-30T16:32:44"/>
    <s v="-"/>
    <s v="-"/>
    <s v="16-09-2020"/>
    <s v="09"/>
    <s v="2020"/>
    <s v="-"/>
    <s v="27-09-2020"/>
    <s v="09"/>
  </r>
  <r>
    <s v="TKT289666"/>
    <x v="18"/>
    <s v="19-06-2022 22:16:41"/>
    <s v="Account"/>
    <s v="Password Reset"/>
    <s v="CUST97805"/>
    <s v="Resolved"/>
    <s v="29-05-2022"/>
    <d v="1899-12-30T22:16:41"/>
    <s v="19-06-2022"/>
    <d v="1899-12-30T22:16:41"/>
    <s v="-"/>
    <s v="-"/>
    <s v="29-05-2022"/>
    <s v="05"/>
    <s v="2022"/>
    <s v="-"/>
    <s v="19-06-2022"/>
    <s v="06"/>
  </r>
  <r>
    <s v="TKT567555"/>
    <x v="0"/>
    <s v="-"/>
    <s v="Service"/>
    <s v="Service Outage"/>
    <s v="CUST87481"/>
    <s v="Open"/>
    <d v="2024-03-02T00:00:00"/>
    <d v="1899-12-30T10:31:00"/>
    <s v="-"/>
    <s v="-"/>
    <s v="-"/>
    <s v="-"/>
    <s v="02-03-2024"/>
    <s v="03"/>
    <s v="2024"/>
    <s v="-"/>
    <s v="-"/>
    <s v=""/>
  </r>
  <r>
    <s v="TKT322221"/>
    <x v="17"/>
    <s v="-"/>
    <s v="Service"/>
    <s v="Slow Service"/>
    <s v="CUST36993"/>
    <s v="Open"/>
    <s v="16-04-2023"/>
    <d v="1899-12-30T09:27:51"/>
    <s v="-"/>
    <s v="-"/>
    <s v="-"/>
    <s v="-"/>
    <s v="16-04-2023"/>
    <s v="04"/>
    <s v="2023"/>
    <s v="-"/>
    <s v="-"/>
    <s v=""/>
  </r>
  <r>
    <s v="TKT313400"/>
    <x v="6"/>
    <s v="-"/>
    <s v="Service"/>
    <s v="Service Outage"/>
    <s v="CUST99939"/>
    <s v="In Progress"/>
    <s v="31-01-2021"/>
    <d v="1899-12-30T11:01:05"/>
    <s v="-"/>
    <s v="-"/>
    <s v="-"/>
    <s v="-"/>
    <s v="31-01-2021"/>
    <s v="01"/>
    <s v="2021"/>
    <s v="-"/>
    <s v="-"/>
    <s v=""/>
  </r>
  <r>
    <s v="TKT622849"/>
    <x v="6"/>
    <s v="-"/>
    <s v="Service"/>
    <s v="Service Outage"/>
    <s v="CUST69417"/>
    <s v="In Progress"/>
    <s v="20-09-2022"/>
    <d v="1899-12-30T03:15:31"/>
    <s v="-"/>
    <s v="-"/>
    <s v="-"/>
    <s v="-"/>
    <s v="20-09-2022"/>
    <s v="09"/>
    <s v="2022"/>
    <s v="-"/>
    <s v="-"/>
    <s v=""/>
  </r>
  <r>
    <s v="TKT501040"/>
    <x v="25"/>
    <d v="2022-08-03T23:54:00"/>
    <s v="Service"/>
    <s v="Slow Service"/>
    <s v="CUST46087"/>
    <s v="Resolved"/>
    <s v="15-02-2022"/>
    <d v="1899-12-30T23:54:37"/>
    <d v="2022-08-03T00:00:00"/>
    <d v="1899-12-30T23:54:00"/>
    <s v="-"/>
    <s v="-"/>
    <s v="15-02-2022"/>
    <s v="02"/>
    <s v="2022"/>
    <s v="-"/>
    <s v="03-08-2022"/>
    <s v="08"/>
  </r>
  <r>
    <s v="TKT234323"/>
    <x v="8"/>
    <s v="-"/>
    <s v="Technical"/>
    <s v="Network Problem"/>
    <s v="CUST35808"/>
    <s v="In Progress"/>
    <d v="2024-11-11T00:00:00"/>
    <d v="1899-12-30T03:45:00"/>
    <s v="-"/>
    <s v="-"/>
    <s v="-"/>
    <s v="-"/>
    <s v="11-11-2024"/>
    <s v="11"/>
    <s v="2024"/>
    <s v="-"/>
    <s v="-"/>
    <s v=""/>
  </r>
  <r>
    <s v="TKT104141"/>
    <x v="9"/>
    <s v="28-05-2023 08:14:17"/>
    <s v="Technical"/>
    <s v="Hardware Issue"/>
    <s v="CUST27851"/>
    <s v="Resolved"/>
    <s v="19-05-2023"/>
    <d v="1899-12-30T08:14:17"/>
    <s v="28-05-2023"/>
    <d v="1899-12-30T08:14:17"/>
    <s v="-"/>
    <s v="-"/>
    <s v="19-05-2023"/>
    <s v="05"/>
    <s v="2023"/>
    <s v="-"/>
    <s v="28-05-2023"/>
    <s v="05"/>
  </r>
  <r>
    <s v="TKT100699"/>
    <x v="24"/>
    <s v="-"/>
    <s v="Service"/>
    <s v="Service Outage"/>
    <s v="CUST36164"/>
    <s v="In Progress"/>
    <s v="31-05-2021"/>
    <d v="1899-12-30T04:26:25"/>
    <s v="-"/>
    <s v="-"/>
    <s v="-"/>
    <s v="-"/>
    <s v="31-05-2021"/>
    <s v="05"/>
    <s v="2021"/>
    <s v="-"/>
    <s v="-"/>
    <s v=""/>
  </r>
  <r>
    <s v="TKT760199"/>
    <x v="20"/>
    <d v="2024-06-10T00:52:00"/>
    <s v="Billing"/>
    <s v="Payment Failure"/>
    <s v="CUST35552"/>
    <s v="Resolved"/>
    <d v="2024-12-09T00:00:00"/>
    <d v="1899-12-30T00:52:00"/>
    <d v="2024-06-10T00:00:00"/>
    <d v="1899-12-30T00:52:00"/>
    <s v="-"/>
    <s v="-"/>
    <s v="09-12-2024"/>
    <s v="12"/>
    <s v="2024"/>
    <s v="-"/>
    <s v="10-06-2024"/>
    <s v="06"/>
  </r>
  <r>
    <s v="TKT241906"/>
    <x v="11"/>
    <s v="-"/>
    <s v="Billing"/>
    <s v="Overcharge"/>
    <s v="CUST73803"/>
    <s v="In Progress"/>
    <d v="2022-07-06T00:00:00"/>
    <d v="1899-12-30T05:33:00"/>
    <s v="-"/>
    <s v="-"/>
    <s v="-"/>
    <s v="-"/>
    <s v="06-07-2022"/>
    <s v="07"/>
    <s v="2022"/>
    <s v="-"/>
    <s v="-"/>
    <s v=""/>
  </r>
  <r>
    <s v="TKT821418"/>
    <x v="31"/>
    <s v="26-02-2024 13:22:07"/>
    <s v="Billing"/>
    <s v="Refund Request"/>
    <s v="CUST55798"/>
    <s v="Resolved"/>
    <d v="2024-12-02T00:00:00"/>
    <d v="1899-12-30T13:22:00"/>
    <s v="26-02-2024"/>
    <d v="1899-12-30T13:22:07"/>
    <s v="-"/>
    <s v="-"/>
    <s v="02-12-2024"/>
    <s v="12"/>
    <s v="2024"/>
    <s v="-"/>
    <s v="26-02-2024"/>
    <s v="02"/>
  </r>
  <r>
    <s v="TKT613033"/>
    <x v="7"/>
    <s v="-"/>
    <s v="Technical"/>
    <s v="Software Bug"/>
    <s v="CUST14793"/>
    <s v="In Progress"/>
    <s v="27-04-2024"/>
    <d v="1899-12-30T01:00:03"/>
    <s v="-"/>
    <s v="-"/>
    <s v="-"/>
    <s v="-"/>
    <s v="27-04-2024"/>
    <s v="04"/>
    <s v="2024"/>
    <s v="-"/>
    <s v="-"/>
    <s v=""/>
  </r>
  <r>
    <s v="TKT358354"/>
    <x v="5"/>
    <s v="26-05-2020 13:09:37"/>
    <s v="Technical"/>
    <s v="Hardware Issue"/>
    <s v="CUST90386"/>
    <s v="Resolved"/>
    <d v="2020-02-05T00:00:00"/>
    <d v="1899-12-30T13:09:00"/>
    <s v="26-05-2020"/>
    <d v="1899-12-30T13:09:37"/>
    <s v="-"/>
    <s v="-"/>
    <s v="05-02-2020"/>
    <s v="02"/>
    <s v="2020"/>
    <s v="-"/>
    <s v="26-05-2020"/>
    <s v="05"/>
  </r>
  <r>
    <s v="TKT851690"/>
    <x v="33"/>
    <s v="-"/>
    <s v="Technical"/>
    <s v="Network Problem"/>
    <s v="CUST15579"/>
    <s v="Open"/>
    <s v="13-01-2020"/>
    <d v="1899-12-30T22:52:06"/>
    <s v="-"/>
    <s v="-"/>
    <s v="-"/>
    <s v="-"/>
    <s v="13-01-2020"/>
    <s v="01"/>
    <s v="2020"/>
    <s v="-"/>
    <s v="-"/>
    <s v=""/>
  </r>
  <r>
    <s v="TKT296774"/>
    <x v="13"/>
    <s v="-"/>
    <s v="Account"/>
    <s v="Account Suspension"/>
    <s v="CUST46691"/>
    <s v="Open"/>
    <s v="25-09-2024"/>
    <d v="1899-12-30T21:11:02"/>
    <s v="-"/>
    <s v="-"/>
    <s v="-"/>
    <s v="-"/>
    <s v="25-09-2024"/>
    <s v="09"/>
    <s v="2024"/>
    <s v="-"/>
    <s v="-"/>
    <s v=""/>
  </r>
  <r>
    <s v="TKT803400"/>
    <x v="34"/>
    <s v="-"/>
    <s v="Technical"/>
    <s v="Hardware Issue"/>
    <s v="CUST65271"/>
    <s v="Open"/>
    <d v="2022-10-07T00:00:00"/>
    <d v="1899-12-30T11:35:00"/>
    <s v="-"/>
    <s v="-"/>
    <s v="-"/>
    <s v="-"/>
    <s v="07-10-2022"/>
    <s v="10"/>
    <s v="2022"/>
    <s v="-"/>
    <s v="-"/>
    <s v=""/>
  </r>
  <r>
    <s v="TKT296271"/>
    <x v="11"/>
    <d v="2020-09-07T18:29:00"/>
    <s v="Billing"/>
    <s v="Overcharge"/>
    <s v="CUST33979"/>
    <s v="Resolved"/>
    <d v="2020-10-06T00:00:00"/>
    <d v="1899-12-30T18:29:00"/>
    <d v="2020-09-07T00:00:00"/>
    <d v="1899-12-30T18:29:00"/>
    <s v="-"/>
    <s v="-"/>
    <s v="06-10-2020"/>
    <s v="10"/>
    <s v="2020"/>
    <s v="-"/>
    <s v="07-09-2020"/>
    <s v="09"/>
  </r>
  <r>
    <s v="TKT137815"/>
    <x v="34"/>
    <s v="-"/>
    <s v="Technical"/>
    <s v="Hardware Issue"/>
    <s v="CUST72898"/>
    <s v="In Progress"/>
    <s v="17-07-2023"/>
    <d v="1899-12-30T20:38:12"/>
    <s v="-"/>
    <s v="-"/>
    <s v="-"/>
    <s v="-"/>
    <s v="17-07-2023"/>
    <s v="07"/>
    <s v="2023"/>
    <s v="-"/>
    <s v="-"/>
    <s v=""/>
  </r>
  <r>
    <s v="TKT450174"/>
    <x v="26"/>
    <d v="2024-11-08T06:35:00"/>
    <s v="Technical"/>
    <s v="Software Bug"/>
    <s v="CUST89575"/>
    <s v="Resolved"/>
    <s v="13-07-2024"/>
    <d v="1899-12-30T06:35:44"/>
    <d v="2024-11-08T00:00:00"/>
    <d v="1899-12-30T06:35:00"/>
    <s v="-"/>
    <s v="-"/>
    <s v="13-07-2024"/>
    <s v="07"/>
    <s v="2024"/>
    <s v="-"/>
    <s v="08-11-2024"/>
    <s v="11"/>
  </r>
  <r>
    <s v="TKT613575"/>
    <x v="19"/>
    <s v="-"/>
    <s v="Billing"/>
    <s v="Payment Failure"/>
    <s v="CUST49569"/>
    <s v="Open"/>
    <s v="30-04-2023"/>
    <d v="1899-12-30T18:36:23"/>
    <s v="-"/>
    <s v="-"/>
    <s v="-"/>
    <s v="-"/>
    <s v="30-04-2023"/>
    <s v="04"/>
    <s v="2023"/>
    <s v="-"/>
    <s v="-"/>
    <s v=""/>
  </r>
  <r>
    <s v="TKT574314"/>
    <x v="30"/>
    <d v="2020-11-03T10:00:00"/>
    <s v="Billing"/>
    <s v="Overcharge"/>
    <s v="CUST58483"/>
    <s v="Resolved"/>
    <d v="2020-05-03T00:00:00"/>
    <d v="1899-12-30T10:00:00"/>
    <d v="2020-11-03T00:00:00"/>
    <d v="1899-12-30T10:00:00"/>
    <s v="-"/>
    <s v="-"/>
    <s v="03-05-2020"/>
    <s v="05"/>
    <s v="2020"/>
    <s v="-"/>
    <s v="03-11-2020"/>
    <s v="11"/>
  </r>
  <r>
    <s v="TKT234875"/>
    <x v="28"/>
    <s v="-"/>
    <s v="Billing"/>
    <s v="Payment Failure"/>
    <s v="CUST62569"/>
    <s v="Open"/>
    <d v="2022-01-07T00:00:00"/>
    <d v="1899-12-30T00:22:00"/>
    <s v="-"/>
    <s v="-"/>
    <s v="-"/>
    <s v="-"/>
    <s v="07-01-2022"/>
    <s v="01"/>
    <s v="2022"/>
    <s v="-"/>
    <s v="-"/>
    <s v=""/>
  </r>
  <r>
    <s v="TKT884557"/>
    <x v="31"/>
    <s v="24-04-2023 13:57:06"/>
    <s v="Billing"/>
    <s v="Refund Request"/>
    <s v="CUST86790"/>
    <s v="Resolved"/>
    <d v="2023-12-04T00:00:00"/>
    <d v="1899-12-30T13:57:00"/>
    <s v="24-04-2023"/>
    <d v="1899-12-30T13:57:06"/>
    <s v="-"/>
    <s v="-"/>
    <s v="04-12-2023"/>
    <s v="12"/>
    <s v="2023"/>
    <s v="-"/>
    <s v="24-04-2023"/>
    <s v="04"/>
  </r>
  <r>
    <s v="TKT506877"/>
    <x v="0"/>
    <s v="-"/>
    <s v="Service"/>
    <s v="Service Outage"/>
    <s v="CUST76351"/>
    <s v="Open"/>
    <s v="23-02-2024"/>
    <d v="1899-12-30T08:12:45"/>
    <s v="-"/>
    <s v="-"/>
    <s v="-"/>
    <s v="-"/>
    <s v="23-02-2024"/>
    <s v="02"/>
    <s v="2024"/>
    <s v="-"/>
    <s v="-"/>
    <s v=""/>
  </r>
  <r>
    <s v="TKT451570"/>
    <x v="32"/>
    <s v="-"/>
    <s v="Technical"/>
    <s v="Software Bug"/>
    <s v="CUST25707"/>
    <s v="In Progress"/>
    <s v="18-01-2023"/>
    <d v="1899-12-30T16:34:04"/>
    <s v="-"/>
    <s v="-"/>
    <s v="-"/>
    <s v="-"/>
    <s v="18-01-2023"/>
    <s v="01"/>
    <s v="2023"/>
    <s v="-"/>
    <s v="-"/>
    <s v=""/>
  </r>
  <r>
    <s v="TKT339258"/>
    <x v="31"/>
    <s v="-"/>
    <s v="Billing"/>
    <s v="Refund Request"/>
    <s v="CUST85050"/>
    <s v="In Progress"/>
    <s v="19-03-2020"/>
    <d v="1899-12-30T12:50:09"/>
    <s v="-"/>
    <s v="-"/>
    <s v="-"/>
    <s v="-"/>
    <s v="19-03-2020"/>
    <s v="03"/>
    <s v="2020"/>
    <s v="-"/>
    <s v="-"/>
    <s v=""/>
  </r>
  <r>
    <s v="TKT741536"/>
    <x v="34"/>
    <s v="-"/>
    <s v="Technical"/>
    <s v="Hardware Issue"/>
    <s v="CUST10521"/>
    <s v="In Progress"/>
    <s v="20-02-2021"/>
    <d v="1899-12-30T00:33:05"/>
    <s v="-"/>
    <s v="-"/>
    <s v="-"/>
    <s v="-"/>
    <s v="20-02-2021"/>
    <s v="02"/>
    <s v="2021"/>
    <s v="-"/>
    <s v="-"/>
    <s v=""/>
  </r>
  <r>
    <s v="TKT106553"/>
    <x v="2"/>
    <s v="-"/>
    <s v="Billing"/>
    <s v="Overcharge"/>
    <s v="CUST75547"/>
    <s v="In Progress"/>
    <s v="13-05-2024"/>
    <d v="1899-12-30T09:52:23"/>
    <s v="-"/>
    <s v="-"/>
    <s v="-"/>
    <s v="-"/>
    <s v="13-05-2024"/>
    <s v="05"/>
    <s v="2024"/>
    <s v="-"/>
    <s v="-"/>
    <s v=""/>
  </r>
  <r>
    <s v="TKT312202"/>
    <x v="4"/>
    <s v="-"/>
    <s v="Account"/>
    <s v="Password Reset"/>
    <s v="CUST94046"/>
    <s v="Open"/>
    <s v="27-04-2024"/>
    <d v="1899-12-30T14:21:23"/>
    <s v="-"/>
    <s v="-"/>
    <s v="-"/>
    <s v="-"/>
    <s v="27-04-2024"/>
    <s v="04"/>
    <s v="2024"/>
    <s v="-"/>
    <s v="-"/>
    <s v=""/>
  </r>
  <r>
    <s v="TKT248927"/>
    <x v="26"/>
    <s v="-"/>
    <s v="Technical"/>
    <s v="Software Bug"/>
    <s v="CUST17584"/>
    <s v="In Progress"/>
    <d v="2024-05-04T00:00:00"/>
    <d v="1899-12-30T03:33:00"/>
    <s v="-"/>
    <s v="-"/>
    <s v="-"/>
    <s v="-"/>
    <s v="04-05-2024"/>
    <s v="05"/>
    <s v="2024"/>
    <s v="-"/>
    <s v="-"/>
    <s v=""/>
  </r>
  <r>
    <s v="TKT906168"/>
    <x v="19"/>
    <d v="2022-11-06T13:03:00"/>
    <s v="Billing"/>
    <s v="Payment Failure"/>
    <s v="CUST39261"/>
    <s v="Resolved"/>
    <s v="19-05-2022"/>
    <d v="1899-12-30T13:03:12"/>
    <d v="2022-11-06T00:00:00"/>
    <d v="1899-12-30T13:03:00"/>
    <s v="-"/>
    <s v="-"/>
    <s v="19-05-2022"/>
    <s v="05"/>
    <s v="2022"/>
    <s v="-"/>
    <s v="06-11-2022"/>
    <s v="11"/>
  </r>
  <r>
    <s v="TKT960345"/>
    <x v="30"/>
    <s v="-"/>
    <s v="Billing"/>
    <s v="Overcharge"/>
    <s v="CUST86148"/>
    <s v="Open"/>
    <s v="23-07-2022"/>
    <d v="1899-12-30T21:40:47"/>
    <s v="-"/>
    <s v="-"/>
    <s v="-"/>
    <s v="-"/>
    <s v="23-07-2022"/>
    <s v="07"/>
    <s v="2022"/>
    <s v="-"/>
    <s v="-"/>
    <s v=""/>
  </r>
  <r>
    <s v="TKT809517"/>
    <x v="10"/>
    <s v="-"/>
    <s v="Account"/>
    <s v="Password Reset"/>
    <s v="CUST30061"/>
    <s v="Open"/>
    <s v="18-04-2022"/>
    <d v="1899-12-30T04:06:57"/>
    <s v="-"/>
    <s v="-"/>
    <s v="-"/>
    <s v="-"/>
    <s v="18-04-2022"/>
    <s v="04"/>
    <s v="2022"/>
    <s v="-"/>
    <s v="-"/>
    <s v=""/>
  </r>
  <r>
    <s v="TKT306385"/>
    <x v="23"/>
    <s v="-"/>
    <s v="Service"/>
    <s v="Service Upgrade"/>
    <s v="CUST32936"/>
    <s v="In Progress"/>
    <s v="15-06-2023"/>
    <d v="1899-12-30T21:01:55"/>
    <s v="-"/>
    <s v="-"/>
    <s v="-"/>
    <s v="-"/>
    <s v="15-06-2023"/>
    <s v="06"/>
    <s v="2023"/>
    <s v="-"/>
    <s v="-"/>
    <s v=""/>
  </r>
  <r>
    <s v="TKT776522"/>
    <x v="25"/>
    <d v="2024-09-11T16:44:00"/>
    <s v="Service"/>
    <s v="Slow Service"/>
    <s v="CUST20987"/>
    <s v="Resolved"/>
    <d v="2024-11-10T00:00:00"/>
    <d v="1899-12-30T16:44:00"/>
    <d v="2024-09-11T00:00:00"/>
    <d v="1899-12-30T16:44:00"/>
    <s v="-"/>
    <s v="-"/>
    <s v="10-11-2024"/>
    <s v="11"/>
    <s v="2024"/>
    <s v="-"/>
    <s v="11-09-2024"/>
    <s v="09"/>
  </r>
  <r>
    <s v="TKT543984"/>
    <x v="28"/>
    <s v="-"/>
    <s v="Billing"/>
    <s v="Payment Failure"/>
    <s v="CUST11911"/>
    <s v="In Progress"/>
    <s v="24-07-2020"/>
    <d v="1899-12-30T13:33:49"/>
    <s v="-"/>
    <s v="-"/>
    <s v="-"/>
    <s v="-"/>
    <s v="24-07-2020"/>
    <s v="07"/>
    <s v="2020"/>
    <s v="-"/>
    <s v="-"/>
    <s v=""/>
  </r>
  <r>
    <s v="TKT697761"/>
    <x v="19"/>
    <s v="-"/>
    <s v="Billing"/>
    <s v="Payment Failure"/>
    <s v="CUST80637"/>
    <s v="Open"/>
    <d v="2022-09-06T00:00:00"/>
    <d v="1899-12-30T17:02:00"/>
    <s v="-"/>
    <s v="-"/>
    <s v="-"/>
    <s v="-"/>
    <s v="06-09-2022"/>
    <s v="09"/>
    <s v="2022"/>
    <s v="-"/>
    <s v="-"/>
    <s v=""/>
  </r>
  <r>
    <s v="TKT769934"/>
    <x v="23"/>
    <d v="2021-02-03T11:07:00"/>
    <s v="Service"/>
    <s v="Service Upgrade"/>
    <s v="CUST11123"/>
    <s v="Resolved"/>
    <d v="2021-08-02T00:00:00"/>
    <d v="1899-12-30T11:07:00"/>
    <d v="2021-02-03T00:00:00"/>
    <d v="1899-12-30T11:07:00"/>
    <s v="-"/>
    <s v="-"/>
    <s v="02-08-2021"/>
    <s v="08"/>
    <s v="2021"/>
    <s v="-"/>
    <s v="03-02-2021"/>
    <s v="02"/>
  </r>
  <r>
    <s v="TKT860591"/>
    <x v="29"/>
    <s v="-"/>
    <s v="Service"/>
    <s v="Service Upgrade"/>
    <s v="CUST82650"/>
    <s v="Open"/>
    <s v="25-04-2020"/>
    <d v="1899-12-30T07:16:06"/>
    <s v="-"/>
    <s v="-"/>
    <s v="-"/>
    <s v="-"/>
    <s v="25-04-2020"/>
    <s v="04"/>
    <s v="2020"/>
    <s v="-"/>
    <s v="-"/>
    <s v=""/>
  </r>
  <r>
    <s v="TKT812948"/>
    <x v="11"/>
    <s v="22-01-2023 12:28:27"/>
    <s v="Billing"/>
    <s v="Overcharge"/>
    <s v="CUST63963"/>
    <s v="Resolved"/>
    <s v="21-01-2023"/>
    <d v="1899-12-30T12:28:27"/>
    <s v="22-01-2023"/>
    <d v="1899-12-30T12:28:27"/>
    <s v="-"/>
    <s v="-"/>
    <s v="21-01-2023"/>
    <s v="01"/>
    <s v="2023"/>
    <s v="-"/>
    <s v="22-01-2023"/>
    <s v="01"/>
  </r>
  <r>
    <s v="TKT495785"/>
    <x v="5"/>
    <s v="-"/>
    <s v="Technical"/>
    <s v="Hardware Issue"/>
    <s v="CUST32430"/>
    <s v="In Progress"/>
    <s v="21-10-2020"/>
    <d v="1899-12-30T12:56:43"/>
    <s v="-"/>
    <s v="-"/>
    <s v="-"/>
    <s v="-"/>
    <s v="21-10-2020"/>
    <s v="10"/>
    <s v="2020"/>
    <s v="-"/>
    <s v="-"/>
    <s v=""/>
  </r>
  <r>
    <s v="TKT460218"/>
    <x v="35"/>
    <s v="-"/>
    <s v="Service"/>
    <s v="Service Upgrade"/>
    <s v="CUST32208"/>
    <s v="In Progress"/>
    <d v="2022-06-08T00:00:00"/>
    <d v="1899-12-30T02:42:00"/>
    <s v="-"/>
    <s v="-"/>
    <s v="-"/>
    <s v="-"/>
    <s v="08-06-2022"/>
    <s v="06"/>
    <s v="2022"/>
    <s v="-"/>
    <s v="-"/>
    <s v=""/>
  </r>
  <r>
    <s v="TKT407862"/>
    <x v="29"/>
    <s v="-"/>
    <s v="Service"/>
    <s v="Service Upgrade"/>
    <s v="CUST42369"/>
    <s v="In Progress"/>
    <s v="15-08-2024"/>
    <d v="1899-12-30T15:42:34"/>
    <s v="-"/>
    <s v="-"/>
    <s v="-"/>
    <s v="-"/>
    <s v="15-08-2024"/>
    <s v="08"/>
    <s v="2024"/>
    <s v="-"/>
    <s v="-"/>
    <s v=""/>
  </r>
  <r>
    <s v="TKT116593"/>
    <x v="11"/>
    <s v="-"/>
    <s v="Billing"/>
    <s v="Overcharge"/>
    <s v="CUST72671"/>
    <s v="Open"/>
    <s v="25-05-2020"/>
    <d v="1899-12-30T07:42:34"/>
    <s v="-"/>
    <s v="-"/>
    <s v="-"/>
    <s v="-"/>
    <s v="25-05-2020"/>
    <s v="05"/>
    <s v="2020"/>
    <s v="-"/>
    <s v="-"/>
    <s v=""/>
  </r>
  <r>
    <s v="TKT453505"/>
    <x v="18"/>
    <d v="2021-11-03T16:03:00"/>
    <s v="Account"/>
    <s v="Password Reset"/>
    <s v="CUST82609"/>
    <s v="Resolved"/>
    <s v="19-02-2021"/>
    <d v="1899-12-30T16:03:03"/>
    <d v="2021-11-03T00:00:00"/>
    <d v="1899-12-30T16:03:00"/>
    <s v="-"/>
    <s v="-"/>
    <s v="19-02-2021"/>
    <s v="02"/>
    <s v="2021"/>
    <s v="-"/>
    <s v="03-11-2021"/>
    <s v="11"/>
  </r>
  <r>
    <s v="TKT184311"/>
    <x v="9"/>
    <d v="2024-04-02T16:41:00"/>
    <s v="Technical"/>
    <s v="Hardware Issue"/>
    <s v="CUST71439"/>
    <s v="Resolved"/>
    <d v="2024-11-01T00:00:00"/>
    <d v="1899-12-30T16:41:00"/>
    <d v="2024-04-02T00:00:00"/>
    <d v="1899-12-30T16:41:00"/>
    <s v="-"/>
    <s v="-"/>
    <s v="01-11-2024"/>
    <s v="11"/>
    <s v="2024"/>
    <s v="-"/>
    <s v="02-04-2024"/>
    <s v="04"/>
  </r>
  <r>
    <s v="TKT283285"/>
    <x v="20"/>
    <s v="30-03-2020 05:11:35"/>
    <s v="Billing"/>
    <s v="Payment Failure"/>
    <s v="CUST92737"/>
    <s v="Resolved"/>
    <d v="2020-03-03T00:00:00"/>
    <d v="1899-12-30T05:11:00"/>
    <s v="30-03-2020"/>
    <d v="1899-12-30T05:11:35"/>
    <s v="-"/>
    <s v="-"/>
    <s v="03-03-2020"/>
    <s v="03"/>
    <s v="2020"/>
    <s v="-"/>
    <s v="30-03-2020"/>
    <s v="03"/>
  </r>
  <r>
    <s v="TKT961830"/>
    <x v="32"/>
    <s v="-"/>
    <s v="Technical"/>
    <s v="Software Bug"/>
    <s v="CUST60122"/>
    <s v="Open"/>
    <s v="25-01-2022"/>
    <d v="1899-12-30T02:05:04"/>
    <s v="-"/>
    <s v="-"/>
    <s v="-"/>
    <s v="-"/>
    <s v="25-01-2022"/>
    <s v="01"/>
    <s v="2022"/>
    <s v="-"/>
    <s v="-"/>
    <s v=""/>
  </r>
  <r>
    <s v="TKT580762"/>
    <x v="26"/>
    <d v="2020-10-04T23:40:00"/>
    <s v="Technical"/>
    <s v="Software Bug"/>
    <s v="CUST84908"/>
    <s v="Resolved"/>
    <s v="14-03-2020"/>
    <d v="1899-12-30T23:40:26"/>
    <d v="2020-10-04T00:00:00"/>
    <d v="1899-12-30T23:40:00"/>
    <s v="-"/>
    <s v="-"/>
    <s v="14-03-2020"/>
    <s v="03"/>
    <s v="2020"/>
    <s v="-"/>
    <s v="04-10-2020"/>
    <s v="10"/>
  </r>
  <r>
    <s v="TKT688623"/>
    <x v="9"/>
    <s v="-"/>
    <s v="Technical"/>
    <s v="Hardware Issue"/>
    <s v="CUST91833"/>
    <s v="Open"/>
    <d v="2021-05-02T00:00:00"/>
    <d v="1899-12-30T16:45:00"/>
    <s v="-"/>
    <s v="-"/>
    <s v="-"/>
    <s v="-"/>
    <s v="02-05-2021"/>
    <s v="05"/>
    <s v="2021"/>
    <s v="-"/>
    <s v="-"/>
    <s v=""/>
  </r>
  <r>
    <s v="TKT970149"/>
    <x v="30"/>
    <d v="2024-10-07T15:23:00"/>
    <s v="Billing"/>
    <s v="Overcharge"/>
    <s v="CUST66414"/>
    <s v="Resolved"/>
    <d v="2024-07-07T00:00:00"/>
    <d v="1899-12-30T15:23:00"/>
    <d v="2024-10-07T00:00:00"/>
    <d v="1899-12-30T15:23:00"/>
    <s v="-"/>
    <s v="-"/>
    <s v="07-07-2024"/>
    <s v="07"/>
    <s v="2024"/>
    <s v="-"/>
    <s v="07-10-2024"/>
    <s v="10"/>
  </r>
  <r>
    <s v="TKT468405"/>
    <x v="2"/>
    <s v="-"/>
    <s v="Billing"/>
    <s v="Overcharge"/>
    <s v="CUST34958"/>
    <s v="Open"/>
    <s v="24-08-2022"/>
    <d v="1899-12-30T00:34:44"/>
    <s v="-"/>
    <s v="-"/>
    <s v="-"/>
    <s v="-"/>
    <s v="24-08-2022"/>
    <s v="08"/>
    <s v="2022"/>
    <s v="-"/>
    <s v="-"/>
    <s v=""/>
  </r>
  <r>
    <s v="TKT491617"/>
    <x v="1"/>
    <s v="-"/>
    <s v="Billing"/>
    <s v="Refund Request"/>
    <s v="CUST26251"/>
    <s v="In Progress"/>
    <s v="23-12-2021"/>
    <d v="1899-12-30T00:50:19"/>
    <s v="-"/>
    <s v="-"/>
    <s v="-"/>
    <s v="-"/>
    <s v="23-12-2021"/>
    <s v="12"/>
    <s v="2021"/>
    <s v="-"/>
    <s v="-"/>
    <s v=""/>
  </r>
  <r>
    <s v="TKT184257"/>
    <x v="32"/>
    <s v="-"/>
    <s v="Technical"/>
    <s v="Software Bug"/>
    <s v="CUST20094"/>
    <s v="In Progress"/>
    <s v="16-08-2024"/>
    <d v="1899-12-30T03:56:02"/>
    <s v="-"/>
    <s v="-"/>
    <s v="-"/>
    <s v="-"/>
    <s v="16-08-2024"/>
    <s v="08"/>
    <s v="2024"/>
    <s v="-"/>
    <s v="-"/>
    <s v=""/>
  </r>
  <r>
    <s v="TKT941018"/>
    <x v="31"/>
    <s v="-"/>
    <s v="Billing"/>
    <s v="Refund Request"/>
    <s v="CUST88362"/>
    <s v="Open"/>
    <d v="2020-11-02T00:00:00"/>
    <d v="1899-12-30T20:09:00"/>
    <s v="-"/>
    <s v="-"/>
    <s v="-"/>
    <s v="-"/>
    <s v="02-11-2020"/>
    <s v="11"/>
    <s v="2020"/>
    <s v="-"/>
    <s v="-"/>
    <s v=""/>
  </r>
  <r>
    <s v="TKT385730"/>
    <x v="26"/>
    <s v="-"/>
    <s v="Technical"/>
    <s v="Software Bug"/>
    <s v="CUST65646"/>
    <s v="Open"/>
    <d v="2020-03-09T00:00:00"/>
    <d v="1899-12-30T01:19:00"/>
    <s v="-"/>
    <s v="-"/>
    <s v="-"/>
    <s v="-"/>
    <s v="09-03-2020"/>
    <s v="03"/>
    <s v="2020"/>
    <s v="-"/>
    <s v="-"/>
    <s v=""/>
  </r>
  <r>
    <s v="TKT193505"/>
    <x v="26"/>
    <s v="-"/>
    <s v="Technical"/>
    <s v="Software Bug"/>
    <s v="CUST35856"/>
    <s v="In Progress"/>
    <s v="15-09-2022"/>
    <d v="1899-12-30T10:28:27"/>
    <s v="-"/>
    <s v="-"/>
    <s v="-"/>
    <s v="-"/>
    <s v="15-09-2022"/>
    <s v="09"/>
    <s v="2022"/>
    <s v="-"/>
    <s v="-"/>
    <s v=""/>
  </r>
  <r>
    <s v="TKT875438"/>
    <x v="28"/>
    <s v="-"/>
    <s v="Billing"/>
    <s v="Payment Failure"/>
    <s v="CUST62457"/>
    <s v="In Progress"/>
    <d v="2024-05-01T00:00:00"/>
    <d v="1899-12-30T01:30:00"/>
    <s v="-"/>
    <s v="-"/>
    <s v="-"/>
    <s v="-"/>
    <s v="01-05-2024"/>
    <s v="05"/>
    <s v="2024"/>
    <s v="-"/>
    <s v="-"/>
    <s v=""/>
  </r>
  <r>
    <s v="TKT326595"/>
    <x v="32"/>
    <s v="-"/>
    <s v="Technical"/>
    <s v="Software Bug"/>
    <s v="CUST90248"/>
    <s v="In Progress"/>
    <s v="16-12-2022"/>
    <d v="1899-12-30T11:12:23"/>
    <s v="-"/>
    <s v="-"/>
    <s v="-"/>
    <s v="-"/>
    <s v="16-12-2022"/>
    <s v="12"/>
    <s v="2022"/>
    <s v="-"/>
    <s v="-"/>
    <s v=""/>
  </r>
  <r>
    <s v="TKT957360"/>
    <x v="25"/>
    <s v="-"/>
    <s v="Service"/>
    <s v="Slow Service"/>
    <s v="CUST61909"/>
    <s v="Open"/>
    <s v="23-11-2020"/>
    <d v="1899-12-30T18:09:02"/>
    <s v="-"/>
    <s v="-"/>
    <s v="-"/>
    <s v="-"/>
    <s v="23-11-2020"/>
    <s v="11"/>
    <s v="2020"/>
    <s v="-"/>
    <s v="-"/>
    <s v=""/>
  </r>
  <r>
    <s v="TKT930576"/>
    <x v="16"/>
    <s v="-"/>
    <s v="Account"/>
    <s v="Login Issue"/>
    <s v="CUST61000"/>
    <s v="Open"/>
    <s v="29-08-2020"/>
    <d v="1899-12-30T17:33:09"/>
    <s v="-"/>
    <s v="-"/>
    <s v="-"/>
    <s v="-"/>
    <s v="29-08-2020"/>
    <s v="08"/>
    <s v="2020"/>
    <s v="-"/>
    <s v="-"/>
    <s v=""/>
  </r>
  <r>
    <s v="TKT164556"/>
    <x v="24"/>
    <s v="-"/>
    <s v="Service"/>
    <s v="Service Outage"/>
    <s v="CUST63848"/>
    <s v="In Progress"/>
    <s v="13-10-2024"/>
    <d v="1899-12-30T08:22:59"/>
    <s v="-"/>
    <s v="-"/>
    <s v="-"/>
    <s v="-"/>
    <s v="13-10-2024"/>
    <s v="10"/>
    <s v="2024"/>
    <s v="-"/>
    <s v="-"/>
    <s v=""/>
  </r>
  <r>
    <s v="TKT856754"/>
    <x v="32"/>
    <s v="-"/>
    <s v="Technical"/>
    <s v="Software Bug"/>
    <s v="CUST18574"/>
    <s v="In Progress"/>
    <s v="15-01-2024"/>
    <d v="1899-12-30T03:09:30"/>
    <s v="-"/>
    <s v="-"/>
    <s v="-"/>
    <s v="-"/>
    <s v="15-01-2024"/>
    <s v="01"/>
    <s v="2024"/>
    <s v="-"/>
    <s v="-"/>
    <s v=""/>
  </r>
  <r>
    <s v="TKT181179"/>
    <x v="14"/>
    <s v="-"/>
    <s v="Service"/>
    <s v="Slow Service"/>
    <s v="CUST96676"/>
    <s v="Open"/>
    <d v="2022-05-01T00:00:00"/>
    <d v="1899-12-30T18:58:00"/>
    <s v="-"/>
    <s v="-"/>
    <s v="-"/>
    <s v="-"/>
    <s v="01-05-2022"/>
    <s v="05"/>
    <s v="2022"/>
    <s v="-"/>
    <s v="-"/>
    <s v=""/>
  </r>
  <r>
    <s v="TKT768403"/>
    <x v="24"/>
    <s v="-"/>
    <s v="Service"/>
    <s v="Service Outage"/>
    <s v="CUST63934"/>
    <s v="In Progress"/>
    <s v="17-06-2023"/>
    <d v="1899-12-30T17:54:21"/>
    <s v="-"/>
    <s v="-"/>
    <s v="-"/>
    <s v="-"/>
    <s v="17-06-2023"/>
    <s v="06"/>
    <s v="2023"/>
    <s v="-"/>
    <s v="-"/>
    <s v=""/>
  </r>
  <r>
    <s v="TKT846324"/>
    <x v="27"/>
    <s v="-"/>
    <s v="Account"/>
    <s v="Login Issue"/>
    <s v="CUST71048"/>
    <s v="In Progress"/>
    <s v="19-01-2022"/>
    <d v="1899-12-30T01:45:11"/>
    <s v="-"/>
    <s v="-"/>
    <s v="-"/>
    <s v="-"/>
    <s v="19-01-2022"/>
    <s v="01"/>
    <s v="2022"/>
    <s v="-"/>
    <s v="-"/>
    <s v=""/>
  </r>
  <r>
    <s v="TKT194052"/>
    <x v="2"/>
    <s v="-"/>
    <s v="Billing"/>
    <s v="Overcharge"/>
    <s v="CUST14572"/>
    <s v="In Progress"/>
    <d v="2023-10-12T00:00:00"/>
    <d v="1899-12-30T05:29:00"/>
    <s v="-"/>
    <s v="-"/>
    <s v="-"/>
    <s v="-"/>
    <s v="12-10-2023"/>
    <s v="10"/>
    <s v="2023"/>
    <s v="-"/>
    <s v="-"/>
    <s v=""/>
  </r>
  <r>
    <s v="TKT478903"/>
    <x v="22"/>
    <s v="-"/>
    <s v="Account"/>
    <s v="Login Issue"/>
    <s v="CUST59207"/>
    <s v="In Progress"/>
    <s v="27-12-2023"/>
    <d v="1899-12-30T06:03:49"/>
    <s v="-"/>
    <s v="-"/>
    <s v="-"/>
    <s v="-"/>
    <s v="27-12-2023"/>
    <s v="12"/>
    <s v="2023"/>
    <s v="-"/>
    <s v="-"/>
    <s v=""/>
  </r>
  <r>
    <s v="TKT350722"/>
    <x v="8"/>
    <s v="-"/>
    <s v="Technical"/>
    <s v="Network Problem"/>
    <s v="CUST28467"/>
    <s v="In Progress"/>
    <d v="2023-04-06T00:00:00"/>
    <d v="1899-12-30T08:31:00"/>
    <s v="-"/>
    <s v="-"/>
    <s v="-"/>
    <s v="-"/>
    <s v="06-04-2023"/>
    <s v="04"/>
    <s v="2023"/>
    <s v="-"/>
    <s v="-"/>
    <s v=""/>
  </r>
  <r>
    <s v="TKT847255"/>
    <x v="26"/>
    <s v="-"/>
    <s v="Technical"/>
    <s v="Software Bug"/>
    <s v="CUST81119"/>
    <s v="In Progress"/>
    <s v="20-04-2024"/>
    <d v="1899-12-30T20:32:28"/>
    <s v="-"/>
    <s v="-"/>
    <s v="-"/>
    <s v="-"/>
    <s v="20-04-2024"/>
    <s v="04"/>
    <s v="2024"/>
    <s v="-"/>
    <s v="-"/>
    <s v=""/>
  </r>
  <r>
    <s v="TKT549599"/>
    <x v="3"/>
    <s v="-"/>
    <s v="Account"/>
    <s v="Account Suspension"/>
    <s v="CUST40439"/>
    <s v="Open"/>
    <d v="2022-12-12T00:00:00"/>
    <d v="1899-12-30T07:35:00"/>
    <s v="-"/>
    <s v="-"/>
    <s v="-"/>
    <s v="-"/>
    <s v="12-12-2022"/>
    <s v="12"/>
    <s v="2022"/>
    <s v="-"/>
    <s v="-"/>
    <s v=""/>
  </r>
  <r>
    <s v="TKT988210"/>
    <x v="12"/>
    <s v="17-12-2023 00:00:28"/>
    <s v="Billing"/>
    <s v="Refund Request"/>
    <s v="CUST46007"/>
    <s v="Resolved"/>
    <s v="14-12-2023"/>
    <d v="1899-12-30T00:00:28"/>
    <s v="17-12-2023"/>
    <d v="1899-12-30T00:00:28"/>
    <s v="-"/>
    <s v="-"/>
    <s v="14-12-2023"/>
    <s v="12"/>
    <s v="2023"/>
    <s v="-"/>
    <s v="17-12-2023"/>
    <s v="12"/>
  </r>
  <r>
    <s v="TKT867653"/>
    <x v="11"/>
    <s v="-"/>
    <s v="Billing"/>
    <s v="Overcharge"/>
    <s v="CUST44899"/>
    <s v="In Progress"/>
    <s v="17-09-2022"/>
    <d v="1899-12-30T13:54:53"/>
    <s v="-"/>
    <s v="-"/>
    <s v="-"/>
    <s v="-"/>
    <s v="17-09-2022"/>
    <s v="09"/>
    <s v="2022"/>
    <s v="-"/>
    <s v="-"/>
    <s v=""/>
  </r>
  <r>
    <s v="TKT484479"/>
    <x v="14"/>
    <s v="-"/>
    <s v="Service"/>
    <s v="Slow Service"/>
    <s v="CUST56700"/>
    <s v="In Progress"/>
    <d v="2020-03-05T00:00:00"/>
    <d v="1899-12-30T10:33:00"/>
    <s v="-"/>
    <s v="-"/>
    <s v="-"/>
    <s v="-"/>
    <s v="05-03-2020"/>
    <s v="03"/>
    <s v="2020"/>
    <s v="-"/>
    <s v="-"/>
    <s v=""/>
  </r>
  <r>
    <s v="TKT663002"/>
    <x v="9"/>
    <d v="2022-04-11T17:04:00"/>
    <s v="Technical"/>
    <s v="Hardware Issue"/>
    <s v="CUST76863"/>
    <s v="Resolved"/>
    <d v="2022-07-10T00:00:00"/>
    <d v="1899-12-30T17:04:00"/>
    <d v="2022-04-11T00:00:00"/>
    <d v="1899-12-30T17:04:00"/>
    <s v="-"/>
    <s v="-"/>
    <s v="10-07-2022"/>
    <s v="07"/>
    <s v="2022"/>
    <s v="-"/>
    <s v="11-04-2022"/>
    <s v="04"/>
  </r>
  <r>
    <s v="TKT151703"/>
    <x v="25"/>
    <s v="-"/>
    <s v="Service"/>
    <s v="Slow Service"/>
    <s v="CUST60269"/>
    <s v="In Progress"/>
    <d v="2023-05-06T00:00:00"/>
    <d v="1899-12-30T04:18:00"/>
    <s v="-"/>
    <s v="-"/>
    <s v="-"/>
    <s v="-"/>
    <s v="06-05-2023"/>
    <s v="05"/>
    <s v="2023"/>
    <s v="-"/>
    <s v="-"/>
    <s v=""/>
  </r>
  <r>
    <s v="TKT193083"/>
    <x v="33"/>
    <s v="-"/>
    <s v="Technical"/>
    <s v="Network Problem"/>
    <s v="CUST45679"/>
    <s v="In Progress"/>
    <s v="23-05-2021"/>
    <d v="1899-12-30T08:22:33"/>
    <s v="-"/>
    <s v="-"/>
    <s v="-"/>
    <s v="-"/>
    <s v="23-05-2021"/>
    <s v="05"/>
    <s v="2021"/>
    <s v="-"/>
    <s v="-"/>
    <s v=""/>
  </r>
  <r>
    <s v="TKT312740"/>
    <x v="16"/>
    <s v="-"/>
    <s v="Account"/>
    <s v="Login Issue"/>
    <s v="CUST98456"/>
    <s v="In Progress"/>
    <d v="2023-10-04T00:00:00"/>
    <d v="1899-12-30T13:01:00"/>
    <s v="-"/>
    <s v="-"/>
    <s v="-"/>
    <s v="-"/>
    <s v="04-10-2023"/>
    <s v="10"/>
    <s v="2023"/>
    <s v="-"/>
    <s v="-"/>
    <s v=""/>
  </r>
  <r>
    <s v="TKT466146"/>
    <x v="4"/>
    <s v="-"/>
    <s v="Account"/>
    <s v="Password Reset"/>
    <s v="CUST24242"/>
    <s v="In Progress"/>
    <d v="2021-09-08T00:00:00"/>
    <d v="1899-12-30T18:55:00"/>
    <s v="-"/>
    <s v="-"/>
    <s v="-"/>
    <s v="-"/>
    <s v="08-09-2021"/>
    <s v="09"/>
    <s v="2021"/>
    <s v="-"/>
    <s v="-"/>
    <s v=""/>
  </r>
  <r>
    <s v="TKT127090"/>
    <x v="20"/>
    <s v="-"/>
    <s v="Billing"/>
    <s v="Payment Failure"/>
    <s v="CUST56385"/>
    <s v="In Progress"/>
    <s v="30-12-2022"/>
    <d v="1899-12-30T04:11:41"/>
    <s v="-"/>
    <s v="-"/>
    <s v="-"/>
    <s v="-"/>
    <s v="30-12-2022"/>
    <s v="12"/>
    <s v="2022"/>
    <s v="-"/>
    <s v="-"/>
    <s v=""/>
  </r>
  <r>
    <s v="TKT276247"/>
    <x v="35"/>
    <d v="2023-02-08T00:31:00"/>
    <s v="Service"/>
    <s v="Service Upgrade"/>
    <s v="CUST27540"/>
    <s v="Resolved"/>
    <d v="2023-05-07T00:00:00"/>
    <d v="1899-12-30T00:31:00"/>
    <d v="2023-02-08T00:00:00"/>
    <d v="1899-12-30T00:31:00"/>
    <s v="-"/>
    <s v="-"/>
    <s v="07-05-2023"/>
    <s v="05"/>
    <s v="2023"/>
    <s v="-"/>
    <s v="08-02-2023"/>
    <s v="02"/>
  </r>
  <r>
    <s v="TKT996780"/>
    <x v="25"/>
    <s v="-"/>
    <s v="Service"/>
    <s v="Slow Service"/>
    <s v="CUST83516"/>
    <s v="Open"/>
    <s v="26-04-2022"/>
    <d v="1899-12-30T21:54:06"/>
    <s v="-"/>
    <s v="-"/>
    <s v="-"/>
    <s v="-"/>
    <s v="26-04-2022"/>
    <s v="04"/>
    <s v="2022"/>
    <s v="-"/>
    <s v="-"/>
    <s v=""/>
  </r>
  <r>
    <s v="TKT971870"/>
    <x v="11"/>
    <s v="-"/>
    <s v="Billing"/>
    <s v="Overcharge"/>
    <s v="CUST27338"/>
    <s v="In Progress"/>
    <d v="2021-08-01T00:00:00"/>
    <d v="1899-12-30T22:45:00"/>
    <s v="-"/>
    <s v="-"/>
    <s v="-"/>
    <s v="-"/>
    <s v="01-08-2021"/>
    <s v="08"/>
    <s v="2021"/>
    <s v="-"/>
    <s v="-"/>
    <s v=""/>
  </r>
  <r>
    <s v="TKT968244"/>
    <x v="32"/>
    <s v="-"/>
    <s v="Technical"/>
    <s v="Software Bug"/>
    <s v="CUST19804"/>
    <s v="Open"/>
    <s v="15-10-2023"/>
    <d v="1899-12-30T07:04:39"/>
    <s v="-"/>
    <s v="-"/>
    <s v="-"/>
    <s v="-"/>
    <s v="15-10-2023"/>
    <s v="10"/>
    <s v="2023"/>
    <s v="-"/>
    <s v="-"/>
    <s v=""/>
  </r>
  <r>
    <s v="TKT687303"/>
    <x v="24"/>
    <s v="-"/>
    <s v="Service"/>
    <s v="Service Outage"/>
    <s v="CUST57243"/>
    <s v="In Progress"/>
    <s v="22-12-2022"/>
    <d v="1899-12-30T14:37:47"/>
    <s v="-"/>
    <s v="-"/>
    <s v="-"/>
    <s v="-"/>
    <s v="22-12-2022"/>
    <s v="12"/>
    <s v="2022"/>
    <s v="-"/>
    <s v="-"/>
    <s v=""/>
  </r>
  <r>
    <s v="TKT540771"/>
    <x v="30"/>
    <d v="2023-07-12T15:35:00"/>
    <s v="Billing"/>
    <s v="Overcharge"/>
    <s v="CUST76410"/>
    <s v="Resolved"/>
    <s v="19-11-2023"/>
    <d v="1899-12-30T15:35:44"/>
    <d v="2023-07-12T00:00:00"/>
    <d v="1899-12-30T15:35:00"/>
    <s v="-"/>
    <s v="-"/>
    <s v="19-11-2023"/>
    <s v="11"/>
    <s v="2023"/>
    <s v="-"/>
    <s v="12-07-2023"/>
    <s v="07"/>
  </r>
  <r>
    <s v="TKT574163"/>
    <x v="16"/>
    <s v="16-04-2021 02:53:17"/>
    <s v="Account"/>
    <s v="Login Issue"/>
    <s v="CUST88999"/>
    <s v="Resolved"/>
    <d v="2021-10-04T00:00:00"/>
    <d v="1899-12-30T02:53:00"/>
    <s v="16-04-2021"/>
    <d v="1899-12-30T02:53:17"/>
    <s v="-"/>
    <s v="-"/>
    <s v="04-10-2021"/>
    <s v="10"/>
    <s v="2021"/>
    <s v="-"/>
    <s v="16-04-2021"/>
    <s v="04"/>
  </r>
  <r>
    <s v="TKT507191"/>
    <x v="21"/>
    <s v="-"/>
    <s v="Technical"/>
    <s v="Network Problem"/>
    <s v="CUST81231"/>
    <s v="In Progress"/>
    <s v="14-11-2024"/>
    <d v="1899-12-30T11:31:15"/>
    <s v="-"/>
    <s v="-"/>
    <s v="-"/>
    <s v="-"/>
    <s v="14-11-2024"/>
    <s v="11"/>
    <s v="2024"/>
    <s v="-"/>
    <s v="-"/>
    <s v=""/>
  </r>
  <r>
    <s v="TKT664432"/>
    <x v="33"/>
    <s v="25-05-2024 20:45:18"/>
    <s v="Technical"/>
    <s v="Network Problem"/>
    <s v="CUST17823"/>
    <s v="Resolved"/>
    <d v="2024-09-05T00:00:00"/>
    <d v="1899-12-30T20:45:00"/>
    <s v="25-05-2024"/>
    <d v="1899-12-30T20:45:18"/>
    <s v="-"/>
    <s v="-"/>
    <s v="05-09-2024"/>
    <s v="09"/>
    <s v="2024"/>
    <s v="-"/>
    <s v="25-05-2024"/>
    <s v="05"/>
  </r>
  <r>
    <s v="TKT919115"/>
    <x v="33"/>
    <s v="21-07-2021 23:47:57"/>
    <s v="Technical"/>
    <s v="Network Problem"/>
    <s v="CUST20216"/>
    <s v="Resolved"/>
    <s v="21-06-2021"/>
    <d v="1899-12-30T23:47:57"/>
    <s v="21-07-2021"/>
    <d v="1899-12-30T23:47:57"/>
    <s v="-"/>
    <s v="-"/>
    <s v="21-06-2021"/>
    <s v="06"/>
    <s v="2021"/>
    <s v="-"/>
    <s v="21-07-2021"/>
    <s v="07"/>
  </r>
  <r>
    <s v="TKT114702"/>
    <x v="24"/>
    <s v="-"/>
    <s v="Service"/>
    <s v="Service Outage"/>
    <s v="CUST14291"/>
    <s v="In Progress"/>
    <s v="22-09-2020"/>
    <d v="1899-12-30T00:05:36"/>
    <s v="-"/>
    <s v="-"/>
    <s v="-"/>
    <s v="-"/>
    <s v="22-09-2020"/>
    <s v="09"/>
    <s v="2020"/>
    <s v="-"/>
    <s v="-"/>
    <s v=""/>
  </r>
  <r>
    <s v="TKT381490"/>
    <x v="33"/>
    <s v="13-12-2021 13:41:46"/>
    <s v="Technical"/>
    <s v="Network Problem"/>
    <s v="CUST91697"/>
    <s v="Resolved"/>
    <s v="24-11-2021"/>
    <d v="1899-12-30T13:41:46"/>
    <s v="13-12-2021"/>
    <d v="1899-12-30T13:41:46"/>
    <s v="-"/>
    <s v="-"/>
    <s v="24-11-2021"/>
    <s v="11"/>
    <s v="2021"/>
    <s v="-"/>
    <s v="13-12-2021"/>
    <s v="12"/>
  </r>
  <r>
    <s v="TKT978729"/>
    <x v="1"/>
    <s v="-"/>
    <s v="Billing"/>
    <s v="Refund Request"/>
    <s v="CUST13454"/>
    <s v="In Progress"/>
    <s v="27-05-2021"/>
    <d v="1899-12-30T23:54:59"/>
    <s v="-"/>
    <s v="-"/>
    <s v="-"/>
    <s v="-"/>
    <s v="27-05-2021"/>
    <s v="05"/>
    <s v="2021"/>
    <s v="-"/>
    <s v="-"/>
    <s v=""/>
  </r>
  <r>
    <s v="TKT972624"/>
    <x v="26"/>
    <s v="-"/>
    <s v="Technical"/>
    <s v="Software Bug"/>
    <s v="CUST30417"/>
    <s v="Open"/>
    <d v="2022-09-06T00:00:00"/>
    <d v="1899-12-30T11:25:00"/>
    <s v="-"/>
    <s v="-"/>
    <s v="-"/>
    <s v="-"/>
    <s v="06-09-2022"/>
    <s v="09"/>
    <s v="2022"/>
    <s v="-"/>
    <s v="-"/>
    <s v=""/>
  </r>
  <r>
    <s v="TKT307308"/>
    <x v="11"/>
    <s v="27-05-2020 17:25:42"/>
    <s v="Billing"/>
    <s v="Overcharge"/>
    <s v="CUST56802"/>
    <s v="Resolved"/>
    <s v="30-04-2020"/>
    <d v="1899-12-30T17:25:42"/>
    <s v="27-05-2020"/>
    <d v="1899-12-30T17:25:42"/>
    <s v="-"/>
    <s v="-"/>
    <s v="30-04-2020"/>
    <s v="04"/>
    <s v="2020"/>
    <s v="-"/>
    <s v="27-05-2020"/>
    <s v="05"/>
  </r>
  <r>
    <s v="TKT851061"/>
    <x v="9"/>
    <s v="-"/>
    <s v="Technical"/>
    <s v="Hardware Issue"/>
    <s v="CUST78336"/>
    <s v="Open"/>
    <d v="2024-08-04T00:00:00"/>
    <d v="1899-12-30T08:50:00"/>
    <s v="-"/>
    <s v="-"/>
    <s v="-"/>
    <s v="-"/>
    <s v="04-08-2024"/>
    <s v="08"/>
    <s v="2024"/>
    <s v="-"/>
    <s v="-"/>
    <s v=""/>
  </r>
  <r>
    <s v="TKT852523"/>
    <x v="16"/>
    <s v="26-08-2022 12:28:08"/>
    <s v="Account"/>
    <s v="Login Issue"/>
    <s v="CUST35288"/>
    <s v="Resolved"/>
    <d v="2022-09-08T00:00:00"/>
    <d v="1899-12-30T12:28:00"/>
    <s v="26-08-2022"/>
    <d v="1899-12-30T12:28:08"/>
    <s v="-"/>
    <s v="-"/>
    <s v="08-09-2022"/>
    <s v="09"/>
    <s v="2022"/>
    <s v="-"/>
    <s v="26-08-2022"/>
    <s v="08"/>
  </r>
  <r>
    <s v="TKT971248"/>
    <x v="9"/>
    <s v="-"/>
    <s v="Technical"/>
    <s v="Hardware Issue"/>
    <s v="CUST90391"/>
    <s v="In Progress"/>
    <s v="29-05-2020"/>
    <d v="1899-12-30T20:30:09"/>
    <s v="-"/>
    <s v="-"/>
    <s v="-"/>
    <s v="-"/>
    <s v="29-05-2020"/>
    <s v="05"/>
    <s v="2020"/>
    <s v="-"/>
    <s v="-"/>
    <s v=""/>
  </r>
  <r>
    <s v="TKT141652"/>
    <x v="23"/>
    <s v="-"/>
    <s v="Service"/>
    <s v="Service Upgrade"/>
    <s v="CUST72164"/>
    <s v="In Progress"/>
    <s v="18-03-2021"/>
    <d v="1899-12-30T02:25:15"/>
    <s v="-"/>
    <s v="-"/>
    <s v="-"/>
    <s v="-"/>
    <s v="18-03-2021"/>
    <s v="03"/>
    <s v="2021"/>
    <s v="-"/>
    <s v="-"/>
    <s v=""/>
  </r>
  <r>
    <s v="TKT919994"/>
    <x v="19"/>
    <s v="-"/>
    <s v="Billing"/>
    <s v="Payment Failure"/>
    <s v="CUST37882"/>
    <s v="In Progress"/>
    <s v="13-05-2021"/>
    <d v="1899-12-30T15:52:18"/>
    <s v="-"/>
    <s v="-"/>
    <s v="-"/>
    <s v="-"/>
    <s v="13-05-2021"/>
    <s v="05"/>
    <s v="2021"/>
    <s v="-"/>
    <s v="-"/>
    <s v=""/>
  </r>
  <r>
    <s v="TKT440116"/>
    <x v="16"/>
    <d v="2020-05-11T01:03:00"/>
    <s v="Account"/>
    <s v="Login Issue"/>
    <s v="CUST67829"/>
    <s v="Resolved"/>
    <d v="2020-04-11T00:00:00"/>
    <d v="1899-12-30T01:03:00"/>
    <d v="2020-05-11T00:00:00"/>
    <d v="1899-12-30T01:03:00"/>
    <s v="-"/>
    <s v="-"/>
    <s v="11-04-2020"/>
    <s v="04"/>
    <s v="2020"/>
    <s v="-"/>
    <s v="11-05-2020"/>
    <s v="05"/>
  </r>
  <r>
    <s v="TKT884549"/>
    <x v="14"/>
    <s v="-"/>
    <s v="Service"/>
    <s v="Slow Service"/>
    <s v="CUST68895"/>
    <s v="In Progress"/>
    <s v="24-04-2023"/>
    <d v="1899-12-30T13:55:56"/>
    <s v="-"/>
    <s v="-"/>
    <s v="-"/>
    <s v="-"/>
    <s v="24-04-2023"/>
    <s v="04"/>
    <s v="2023"/>
    <s v="-"/>
    <s v="-"/>
    <s v=""/>
  </r>
  <r>
    <s v="TKT487028"/>
    <x v="14"/>
    <s v="-"/>
    <s v="Service"/>
    <s v="Slow Service"/>
    <s v="CUST45082"/>
    <s v="In Progress"/>
    <s v="23-04-2023"/>
    <d v="1899-12-30T21:22:49"/>
    <s v="-"/>
    <s v="-"/>
    <s v="-"/>
    <s v="-"/>
    <s v="23-04-2023"/>
    <s v="04"/>
    <s v="2023"/>
    <s v="-"/>
    <s v="-"/>
    <s v=""/>
  </r>
  <r>
    <s v="TKT383169"/>
    <x v="13"/>
    <s v="-"/>
    <s v="Account"/>
    <s v="Account Suspension"/>
    <s v="CUST80596"/>
    <s v="Open"/>
    <d v="2020-09-02T00:00:00"/>
    <d v="1899-12-30T13:22:00"/>
    <s v="-"/>
    <s v="-"/>
    <s v="-"/>
    <s v="-"/>
    <s v="02-09-2020"/>
    <s v="09"/>
    <s v="2020"/>
    <s v="-"/>
    <s v="-"/>
    <s v=""/>
  </r>
  <r>
    <s v="TKT262334"/>
    <x v="1"/>
    <s v="30-10-2022 20:44:26"/>
    <s v="Billing"/>
    <s v="Refund Request"/>
    <s v="CUST48666"/>
    <s v="Resolved"/>
    <s v="21-10-2022"/>
    <d v="1899-12-30T20:44:26"/>
    <s v="30-10-2022"/>
    <d v="1899-12-30T20:44:26"/>
    <s v="-"/>
    <s v="-"/>
    <s v="21-10-2022"/>
    <s v="10"/>
    <s v="2022"/>
    <s v="-"/>
    <s v="30-10-2022"/>
    <s v="10"/>
  </r>
  <r>
    <s v="TKT100432"/>
    <x v="8"/>
    <s v="27-02-2023 02:38:51"/>
    <s v="Technical"/>
    <s v="Network Problem"/>
    <s v="CUST46932"/>
    <s v="Resolved"/>
    <d v="2023-05-02T00:00:00"/>
    <d v="1899-12-30T02:38:00"/>
    <s v="27-02-2023"/>
    <d v="1899-12-30T02:38:51"/>
    <s v="-"/>
    <s v="-"/>
    <s v="02-05-2023"/>
    <s v="05"/>
    <s v="2023"/>
    <s v="-"/>
    <s v="27-02-2023"/>
    <s v="02"/>
  </r>
  <r>
    <s v="TKT574347"/>
    <x v="13"/>
    <s v="-"/>
    <s v="Account"/>
    <s v="Account Suspension"/>
    <s v="CUST20392"/>
    <s v="Open"/>
    <s v="16-04-2024"/>
    <d v="1899-12-30T00:18:55"/>
    <s v="-"/>
    <s v="-"/>
    <s v="-"/>
    <s v="-"/>
    <s v="16-04-2024"/>
    <s v="04"/>
    <s v="2024"/>
    <s v="-"/>
    <s v="-"/>
    <s v=""/>
  </r>
  <r>
    <s v="TKT954422"/>
    <x v="30"/>
    <s v="-"/>
    <s v="Billing"/>
    <s v="Overcharge"/>
    <s v="CUST83150"/>
    <s v="Open"/>
    <d v="2020-10-03T00:00:00"/>
    <d v="1899-12-30T10:57:00"/>
    <s v="-"/>
    <s v="-"/>
    <s v="-"/>
    <s v="-"/>
    <s v="03-10-2020"/>
    <s v="10"/>
    <s v="2020"/>
    <s v="-"/>
    <s v="-"/>
    <s v=""/>
  </r>
  <r>
    <s v="TKT801709"/>
    <x v="20"/>
    <s v="-"/>
    <s v="Billing"/>
    <s v="Payment Failure"/>
    <s v="CUST90510"/>
    <s v="Open"/>
    <d v="2021-12-04T00:00:00"/>
    <d v="1899-12-30T02:14:00"/>
    <s v="-"/>
    <s v="-"/>
    <s v="-"/>
    <s v="-"/>
    <s v="04-12-2021"/>
    <s v="12"/>
    <s v="2021"/>
    <s v="-"/>
    <s v="-"/>
    <s v=""/>
  </r>
  <r>
    <s v="TKT663111"/>
    <x v="35"/>
    <d v="2024-03-12T14:27:00"/>
    <s v="Service"/>
    <s v="Service Upgrade"/>
    <s v="CUST65700"/>
    <s v="Resolved"/>
    <s v="23-11-2024"/>
    <d v="1899-12-30T14:27:31"/>
    <d v="2024-03-12T00:00:00"/>
    <d v="1899-12-30T14:27:00"/>
    <s v="-"/>
    <s v="-"/>
    <s v="23-11-2024"/>
    <s v="11"/>
    <s v="2024"/>
    <s v="-"/>
    <s v="12-03-2024"/>
    <s v="03"/>
  </r>
  <r>
    <s v="TKT609942"/>
    <x v="16"/>
    <s v="-"/>
    <s v="Account"/>
    <s v="Login Issue"/>
    <s v="CUST43795"/>
    <s v="Open"/>
    <s v="15-03-2021"/>
    <d v="1899-12-30T04:58:54"/>
    <s v="-"/>
    <s v="-"/>
    <s v="-"/>
    <s v="-"/>
    <s v="15-03-2021"/>
    <s v="03"/>
    <s v="2021"/>
    <s v="-"/>
    <s v="-"/>
    <s v=""/>
  </r>
  <r>
    <s v="TKT338495"/>
    <x v="34"/>
    <s v="-"/>
    <s v="Technical"/>
    <s v="Hardware Issue"/>
    <s v="CUST14110"/>
    <s v="Open"/>
    <s v="16-05-2022"/>
    <d v="1899-12-30T23:40:49"/>
    <s v="-"/>
    <s v="-"/>
    <s v="-"/>
    <s v="-"/>
    <s v="16-05-2022"/>
    <s v="05"/>
    <s v="2022"/>
    <s v="-"/>
    <s v="-"/>
    <s v=""/>
  </r>
  <r>
    <s v="TKT584110"/>
    <x v="13"/>
    <s v="-"/>
    <s v="Account"/>
    <s v="Account Suspension"/>
    <s v="CUST77469"/>
    <s v="Open"/>
    <s v="30-08-2020"/>
    <d v="1899-12-30T13:43:11"/>
    <s v="-"/>
    <s v="-"/>
    <s v="-"/>
    <s v="-"/>
    <s v="30-08-2020"/>
    <s v="08"/>
    <s v="2020"/>
    <s v="-"/>
    <s v="-"/>
    <s v=""/>
  </r>
  <r>
    <s v="TKT257768"/>
    <x v="4"/>
    <s v="-"/>
    <s v="Account"/>
    <s v="Password Reset"/>
    <s v="CUST65973"/>
    <s v="In Progress"/>
    <d v="2020-02-02T00:00:00"/>
    <d v="1899-12-30T15:12:00"/>
    <s v="-"/>
    <s v="-"/>
    <s v="-"/>
    <s v="-"/>
    <s v="02-02-2020"/>
    <s v="02"/>
    <s v="2020"/>
    <s v="-"/>
    <s v="-"/>
    <s v=""/>
  </r>
  <r>
    <s v="TKT839822"/>
    <x v="30"/>
    <s v="-"/>
    <s v="Billing"/>
    <s v="Overcharge"/>
    <s v="CUST36856"/>
    <s v="In Progress"/>
    <s v="29-08-2021"/>
    <d v="1899-12-30T20:20:57"/>
    <s v="-"/>
    <s v="-"/>
    <s v="-"/>
    <s v="-"/>
    <s v="29-08-2021"/>
    <s v="08"/>
    <s v="2021"/>
    <s v="-"/>
    <s v="-"/>
    <s v=""/>
  </r>
  <r>
    <s v="TKT162642"/>
    <x v="20"/>
    <s v="-"/>
    <s v="Billing"/>
    <s v="Payment Failure"/>
    <s v="CUST10430"/>
    <s v="Open"/>
    <s v="27-01-2024"/>
    <d v="1899-12-30T23:01:00"/>
    <s v="-"/>
    <s v="-"/>
    <s v="-"/>
    <s v="-"/>
    <s v="27-01-2024"/>
    <s v="01"/>
    <s v="2024"/>
    <s v="-"/>
    <s v="-"/>
    <s v=""/>
  </r>
  <r>
    <s v="TKT163009"/>
    <x v="33"/>
    <s v="20-09-2020 01:14:16"/>
    <s v="Technical"/>
    <s v="Network Problem"/>
    <s v="CUST97689"/>
    <s v="Resolved"/>
    <d v="2020-03-09T00:00:00"/>
    <d v="1899-12-30T01:14:00"/>
    <s v="20-09-2020"/>
    <d v="1899-12-30T01:14:16"/>
    <s v="-"/>
    <s v="-"/>
    <s v="09-03-2020"/>
    <s v="03"/>
    <s v="2020"/>
    <s v="-"/>
    <s v="20-09-2020"/>
    <s v="09"/>
  </r>
  <r>
    <s v="TKT216516"/>
    <x v="31"/>
    <s v="-"/>
    <s v="Billing"/>
    <s v="Refund Request"/>
    <s v="CUST30163"/>
    <s v="In Progress"/>
    <d v="2023-04-11T00:00:00"/>
    <d v="1899-12-30T22:38:00"/>
    <s v="-"/>
    <s v="-"/>
    <s v="-"/>
    <s v="-"/>
    <s v="11-04-2023"/>
    <s v="04"/>
    <s v="2023"/>
    <s v="-"/>
    <s v="-"/>
    <s v=""/>
  </r>
  <r>
    <s v="TKT660554"/>
    <x v="30"/>
    <s v="-"/>
    <s v="Billing"/>
    <s v="Overcharge"/>
    <s v="CUST40587"/>
    <s v="Open"/>
    <s v="29-01-2022"/>
    <d v="1899-12-30T18:27:05"/>
    <s v="-"/>
    <s v="-"/>
    <s v="-"/>
    <s v="-"/>
    <s v="29-01-2022"/>
    <s v="01"/>
    <s v="2022"/>
    <s v="-"/>
    <s v="-"/>
    <s v=""/>
  </r>
  <r>
    <s v="TKT409271"/>
    <x v="26"/>
    <s v="19-11-2021 04:26:19"/>
    <s v="Technical"/>
    <s v="Software Bug"/>
    <s v="CUST36173"/>
    <s v="Resolved"/>
    <s v="16-11-2021"/>
    <d v="1899-12-30T04:26:19"/>
    <s v="19-11-2021"/>
    <d v="1899-12-30T04:26:19"/>
    <s v="-"/>
    <s v="-"/>
    <s v="16-11-2021"/>
    <s v="11"/>
    <s v="2021"/>
    <s v="-"/>
    <s v="19-11-2021"/>
    <s v="11"/>
  </r>
  <r>
    <s v="TKT456123"/>
    <x v="20"/>
    <s v="-"/>
    <s v="Billing"/>
    <s v="Payment Failure"/>
    <s v="CUST94299"/>
    <s v="Open"/>
    <s v="28-06-2021"/>
    <d v="1899-12-30T22:48:51"/>
    <s v="-"/>
    <s v="-"/>
    <s v="-"/>
    <s v="-"/>
    <s v="28-06-2021"/>
    <s v="06"/>
    <s v="2021"/>
    <s v="-"/>
    <s v="-"/>
    <s v=""/>
  </r>
  <r>
    <s v="TKT930054"/>
    <x v="24"/>
    <s v="-"/>
    <s v="Service"/>
    <s v="Service Outage"/>
    <s v="CUST10634"/>
    <s v="In Progress"/>
    <s v="20-01-2024"/>
    <d v="1899-12-30T18:15:19"/>
    <s v="-"/>
    <s v="-"/>
    <s v="-"/>
    <s v="-"/>
    <s v="20-01-2024"/>
    <s v="01"/>
    <s v="2024"/>
    <s v="-"/>
    <s v="-"/>
    <s v=""/>
  </r>
  <r>
    <s v="TKT276984"/>
    <x v="1"/>
    <s v="-"/>
    <s v="Billing"/>
    <s v="Refund Request"/>
    <s v="CUST45446"/>
    <s v="In Progress"/>
    <d v="2022-06-07T00:00:00"/>
    <d v="1899-12-30T03:47:00"/>
    <s v="-"/>
    <s v="-"/>
    <s v="-"/>
    <s v="-"/>
    <s v="07-06-2022"/>
    <s v="06"/>
    <s v="2022"/>
    <s v="-"/>
    <s v="-"/>
    <s v=""/>
  </r>
  <r>
    <s v="TKT374813"/>
    <x v="13"/>
    <s v="-"/>
    <s v="Account"/>
    <s v="Account Suspension"/>
    <s v="CUST50236"/>
    <s v="In Progress"/>
    <d v="2021-08-08T00:00:00"/>
    <d v="1899-12-30T14:27:00"/>
    <s v="-"/>
    <s v="-"/>
    <s v="-"/>
    <s v="-"/>
    <s v="08-08-2021"/>
    <s v="08"/>
    <s v="2021"/>
    <s v="-"/>
    <s v="-"/>
    <s v=""/>
  </r>
  <r>
    <s v="TKT688812"/>
    <x v="19"/>
    <s v="-"/>
    <s v="Billing"/>
    <s v="Payment Failure"/>
    <s v="CUST62565"/>
    <s v="In Progress"/>
    <s v="31-12-2022"/>
    <d v="1899-12-30T12:11:54"/>
    <s v="-"/>
    <s v="-"/>
    <s v="-"/>
    <s v="-"/>
    <s v="31-12-2022"/>
    <s v="12"/>
    <s v="2022"/>
    <s v="-"/>
    <s v="-"/>
    <s v=""/>
  </r>
  <r>
    <s v="TKT142980"/>
    <x v="6"/>
    <s v="-"/>
    <s v="Service"/>
    <s v="Service Outage"/>
    <s v="CUST76640"/>
    <s v="In Progress"/>
    <d v="2023-05-10T00:00:00"/>
    <d v="1899-12-30T05:07:00"/>
    <s v="-"/>
    <s v="-"/>
    <s v="-"/>
    <s v="-"/>
    <s v="10-05-2023"/>
    <s v="05"/>
    <s v="2023"/>
    <s v="-"/>
    <s v="-"/>
    <s v=""/>
  </r>
  <r>
    <s v="TKT245009"/>
    <x v="17"/>
    <s v="-"/>
    <s v="Service"/>
    <s v="Slow Service"/>
    <s v="CUST47147"/>
    <s v="In Progress"/>
    <s v="20-07-2023"/>
    <d v="1899-12-30T03:51:04"/>
    <s v="-"/>
    <s v="-"/>
    <s v="-"/>
    <s v="-"/>
    <s v="20-07-2023"/>
    <s v="07"/>
    <s v="2023"/>
    <s v="-"/>
    <s v="-"/>
    <s v=""/>
  </r>
  <r>
    <s v="TKT525813"/>
    <x v="28"/>
    <s v="-"/>
    <s v="Billing"/>
    <s v="Payment Failure"/>
    <s v="CUST26136"/>
    <s v="In Progress"/>
    <d v="2020-01-10T00:00:00"/>
    <d v="1899-12-30T23:11:00"/>
    <s v="-"/>
    <s v="-"/>
    <s v="-"/>
    <s v="-"/>
    <s v="10-01-2020"/>
    <s v="01"/>
    <s v="2020"/>
    <s v="-"/>
    <s v="-"/>
    <s v=""/>
  </r>
  <r>
    <s v="TKT313584"/>
    <x v="23"/>
    <s v="-"/>
    <s v="Service"/>
    <s v="Service Upgrade"/>
    <s v="CUST38822"/>
    <s v="Open"/>
    <s v="17-09-2023"/>
    <d v="1899-12-30T15:36:28"/>
    <s v="-"/>
    <s v="-"/>
    <s v="-"/>
    <s v="-"/>
    <s v="17-09-2023"/>
    <s v="09"/>
    <s v="2023"/>
    <s v="-"/>
    <s v="-"/>
    <s v=""/>
  </r>
  <r>
    <s v="TKT975446"/>
    <x v="12"/>
    <s v="19-08-2021 04:56:22"/>
    <s v="Billing"/>
    <s v="Refund Request"/>
    <s v="CUST90573"/>
    <s v="Resolved"/>
    <d v="2021-09-08T00:00:00"/>
    <d v="1899-12-30T04:56:00"/>
    <s v="19-08-2021"/>
    <d v="1899-12-30T04:56:22"/>
    <s v="-"/>
    <s v="-"/>
    <s v="08-09-2021"/>
    <s v="09"/>
    <s v="2021"/>
    <s v="-"/>
    <s v="19-08-2021"/>
    <s v="08"/>
  </r>
  <r>
    <s v="TKT434211"/>
    <x v="32"/>
    <s v="-"/>
    <s v="Technical"/>
    <s v="Software Bug"/>
    <s v="CUST32097"/>
    <s v="Open"/>
    <d v="2021-01-03T00:00:00"/>
    <d v="1899-12-30T21:50:00"/>
    <s v="-"/>
    <s v="-"/>
    <s v="-"/>
    <s v="-"/>
    <s v="03-01-2021"/>
    <s v="01"/>
    <s v="2021"/>
    <s v="-"/>
    <s v="-"/>
    <s v=""/>
  </r>
  <r>
    <s v="TKT933168"/>
    <x v="20"/>
    <s v="25-05-2022 01:43:31"/>
    <s v="Billing"/>
    <s v="Payment Failure"/>
    <s v="CUST48726"/>
    <s v="Resolved"/>
    <s v="16-05-2022"/>
    <d v="1899-12-30T01:43:31"/>
    <s v="25-05-2022"/>
    <d v="1899-12-30T01:43:31"/>
    <s v="-"/>
    <s v="-"/>
    <s v="16-05-2022"/>
    <s v="05"/>
    <s v="2022"/>
    <s v="-"/>
    <s v="25-05-2022"/>
    <s v="05"/>
  </r>
  <r>
    <s v="TKT430080"/>
    <x v="35"/>
    <s v="13-08-2022 21:47:47"/>
    <s v="Service"/>
    <s v="Service Upgrade"/>
    <s v="CUST64851"/>
    <s v="Resolved"/>
    <d v="2022-09-08T00:00:00"/>
    <d v="1899-12-30T21:47:00"/>
    <s v="13-08-2022"/>
    <d v="1899-12-30T21:47:47"/>
    <s v="-"/>
    <s v="-"/>
    <s v="08-09-2022"/>
    <s v="09"/>
    <s v="2022"/>
    <s v="-"/>
    <s v="13-08-2022"/>
    <s v="08"/>
  </r>
  <r>
    <s v="TKT622009"/>
    <x v="28"/>
    <s v="-"/>
    <s v="Billing"/>
    <s v="Payment Failure"/>
    <s v="CUST73112"/>
    <s v="In Progress"/>
    <s v="23-12-2024"/>
    <d v="1899-12-30T00:10:38"/>
    <s v="-"/>
    <s v="-"/>
    <s v="-"/>
    <s v="-"/>
    <s v="23-12-2024"/>
    <s v="12"/>
    <s v="2024"/>
    <s v="-"/>
    <s v="-"/>
    <s v=""/>
  </r>
  <r>
    <s v="TKT963186"/>
    <x v="19"/>
    <s v="27-10-2022 22:40:38"/>
    <s v="Billing"/>
    <s v="Payment Failure"/>
    <s v="CUST72666"/>
    <s v="Resolved"/>
    <d v="2022-07-10T00:00:00"/>
    <d v="1899-12-30T22:40:00"/>
    <s v="27-10-2022"/>
    <d v="1899-12-30T22:40:38"/>
    <s v="-"/>
    <s v="-"/>
    <s v="10-07-2022"/>
    <s v="07"/>
    <s v="2022"/>
    <s v="-"/>
    <s v="27-10-2022"/>
    <s v="10"/>
  </r>
  <r>
    <s v="TKT960655"/>
    <x v="26"/>
    <s v="-"/>
    <s v="Technical"/>
    <s v="Software Bug"/>
    <s v="CUST89506"/>
    <s v="In Progress"/>
    <d v="2024-05-10T00:00:00"/>
    <d v="1899-12-30T13:06:00"/>
    <s v="-"/>
    <s v="-"/>
    <s v="-"/>
    <s v="-"/>
    <s v="10-05-2024"/>
    <s v="05"/>
    <s v="2024"/>
    <s v="-"/>
    <s v="-"/>
    <s v=""/>
  </r>
  <r>
    <s v="TKT794015"/>
    <x v="1"/>
    <s v="-"/>
    <s v="Billing"/>
    <s v="Refund Request"/>
    <s v="CUST60148"/>
    <s v="In Progress"/>
    <d v="2022-11-02T00:00:00"/>
    <d v="1899-12-30T17:36:00"/>
    <s v="-"/>
    <s v="-"/>
    <s v="-"/>
    <s v="-"/>
    <s v="02-11-2022"/>
    <s v="11"/>
    <s v="2022"/>
    <s v="-"/>
    <s v="-"/>
    <s v=""/>
  </r>
  <r>
    <s v="TKT538568"/>
    <x v="3"/>
    <d v="2021-11-06T12:24:00"/>
    <s v="Account"/>
    <s v="Account Suspension"/>
    <s v="CUST96714"/>
    <s v="Resolved"/>
    <s v="16-05-2021"/>
    <d v="1899-12-30T12:24:08"/>
    <d v="2021-11-06T00:00:00"/>
    <d v="1899-12-30T12:24:00"/>
    <s v="-"/>
    <s v="-"/>
    <s v="16-05-2021"/>
    <s v="05"/>
    <s v="2021"/>
    <s v="-"/>
    <s v="06-11-2021"/>
    <s v="11"/>
  </r>
  <r>
    <s v="TKT164900"/>
    <x v="35"/>
    <s v="-"/>
    <s v="Service"/>
    <s v="Service Upgrade"/>
    <s v="CUST87137"/>
    <s v="In Progress"/>
    <d v="2020-06-05T00:00:00"/>
    <d v="1899-12-30T13:39:00"/>
    <s v="-"/>
    <s v="-"/>
    <s v="-"/>
    <s v="-"/>
    <s v="05-06-2020"/>
    <s v="06"/>
    <s v="2020"/>
    <s v="-"/>
    <s v="-"/>
    <s v=""/>
  </r>
  <r>
    <s v="TKT519863"/>
    <x v="7"/>
    <s v="-"/>
    <s v="Technical"/>
    <s v="Software Bug"/>
    <s v="CUST37950"/>
    <s v="In Progress"/>
    <s v="14-02-2024"/>
    <d v="1899-12-30T07:48:27"/>
    <s v="-"/>
    <s v="-"/>
    <s v="-"/>
    <s v="-"/>
    <s v="14-02-2024"/>
    <s v="02"/>
    <s v="2024"/>
    <s v="-"/>
    <s v="-"/>
    <s v=""/>
  </r>
  <r>
    <s v="TKT614130"/>
    <x v="17"/>
    <s v="-"/>
    <s v="Service"/>
    <s v="Slow Service"/>
    <s v="CUST67332"/>
    <s v="Open"/>
    <s v="13-05-2023"/>
    <d v="1899-12-30T13:40:57"/>
    <s v="-"/>
    <s v="-"/>
    <s v="-"/>
    <s v="-"/>
    <s v="13-05-2023"/>
    <s v="05"/>
    <s v="2023"/>
    <s v="-"/>
    <s v="-"/>
    <s v=""/>
  </r>
  <r>
    <s v="TKT670395"/>
    <x v="17"/>
    <d v="2022-12-08T19:01:00"/>
    <s v="Service"/>
    <s v="Slow Service"/>
    <s v="CUST36279"/>
    <s v="Resolved"/>
    <d v="2022-04-08T00:00:00"/>
    <d v="1899-12-30T19:01:00"/>
    <d v="2022-12-08T00:00:00"/>
    <d v="1899-12-30T19:01:00"/>
    <s v="-"/>
    <s v="-"/>
    <s v="08-04-2022"/>
    <s v="04"/>
    <s v="2022"/>
    <s v="-"/>
    <s v="08-12-2022"/>
    <s v="12"/>
  </r>
  <r>
    <s v="TKT966823"/>
    <x v="28"/>
    <s v="-"/>
    <s v="Billing"/>
    <s v="Payment Failure"/>
    <s v="CUST92820"/>
    <s v="In Progress"/>
    <s v="25-10-2022"/>
    <d v="1899-12-30T04:18:45"/>
    <s v="-"/>
    <s v="-"/>
    <s v="-"/>
    <s v="-"/>
    <s v="25-10-2022"/>
    <s v="10"/>
    <s v="2022"/>
    <s v="-"/>
    <s v="-"/>
    <s v=""/>
  </r>
  <r>
    <s v="TKT148209"/>
    <x v="3"/>
    <s v="-"/>
    <s v="Account"/>
    <s v="Account Suspension"/>
    <s v="CUST54261"/>
    <s v="In Progress"/>
    <d v="2020-11-03T00:00:00"/>
    <d v="1899-12-30T22:13:00"/>
    <s v="-"/>
    <s v="-"/>
    <s v="-"/>
    <s v="-"/>
    <s v="03-11-2020"/>
    <s v="11"/>
    <s v="2020"/>
    <s v="-"/>
    <s v="-"/>
    <s v=""/>
  </r>
  <r>
    <s v="TKT454283"/>
    <x v="21"/>
    <s v="-"/>
    <s v="Technical"/>
    <s v="Network Problem"/>
    <s v="CUST65229"/>
    <s v="Open"/>
    <d v="2021-01-05T00:00:00"/>
    <d v="1899-12-30T17:59:00"/>
    <s v="-"/>
    <s v="-"/>
    <s v="-"/>
    <s v="-"/>
    <s v="05-01-2021"/>
    <s v="01"/>
    <s v="2021"/>
    <s v="-"/>
    <s v="-"/>
    <s v=""/>
  </r>
  <r>
    <s v="TKT667262"/>
    <x v="10"/>
    <s v="-"/>
    <s v="Account"/>
    <s v="Password Reset"/>
    <s v="CUST95530"/>
    <s v="In Progress"/>
    <s v="27-10-2021"/>
    <d v="1899-12-30T07:49:32"/>
    <s v="-"/>
    <s v="-"/>
    <s v="-"/>
    <s v="-"/>
    <s v="27-10-2021"/>
    <s v="10"/>
    <s v="2021"/>
    <s v="-"/>
    <s v="-"/>
    <s v=""/>
  </r>
  <r>
    <s v="TKT144793"/>
    <x v="8"/>
    <s v="-"/>
    <s v="Technical"/>
    <s v="Network Problem"/>
    <s v="CUST91983"/>
    <s v="In Progress"/>
    <d v="2020-03-05T00:00:00"/>
    <d v="1899-12-30T15:00:00"/>
    <s v="-"/>
    <s v="-"/>
    <s v="-"/>
    <s v="-"/>
    <s v="05-03-2020"/>
    <s v="03"/>
    <s v="2020"/>
    <s v="-"/>
    <s v="-"/>
    <s v=""/>
  </r>
  <r>
    <s v="TKT290175"/>
    <x v="34"/>
    <s v="-"/>
    <s v="Technical"/>
    <s v="Hardware Issue"/>
    <s v="CUST49206"/>
    <s v="In Progress"/>
    <s v="21-06-2023"/>
    <d v="1899-12-30T08:32:42"/>
    <s v="-"/>
    <s v="-"/>
    <s v="-"/>
    <s v="-"/>
    <s v="21-06-2023"/>
    <s v="06"/>
    <s v="2023"/>
    <s v="-"/>
    <s v="-"/>
    <s v=""/>
  </r>
  <r>
    <s v="TKT373802"/>
    <x v="30"/>
    <s v="-"/>
    <s v="Billing"/>
    <s v="Overcharge"/>
    <s v="CUST57006"/>
    <s v="Open"/>
    <d v="2021-01-02T00:00:00"/>
    <d v="1899-12-30T13:32:00"/>
    <s v="-"/>
    <s v="-"/>
    <s v="-"/>
    <s v="-"/>
    <s v="02-01-2021"/>
    <s v="01"/>
    <s v="2021"/>
    <s v="-"/>
    <s v="-"/>
    <s v=""/>
  </r>
  <r>
    <s v="TKT196763"/>
    <x v="8"/>
    <s v="-"/>
    <s v="Technical"/>
    <s v="Network Problem"/>
    <s v="CUST22515"/>
    <s v="Open"/>
    <s v="18-02-2024"/>
    <d v="1899-12-30T06:25:58"/>
    <s v="-"/>
    <s v="-"/>
    <s v="-"/>
    <s v="-"/>
    <s v="18-02-2024"/>
    <s v="02"/>
    <s v="2024"/>
    <s v="-"/>
    <s v="-"/>
    <s v=""/>
  </r>
  <r>
    <s v="TKT992811"/>
    <x v="13"/>
    <s v="-"/>
    <s v="Account"/>
    <s v="Account Suspension"/>
    <s v="CUST72007"/>
    <s v="In Progress"/>
    <s v="24-04-2023"/>
    <d v="1899-12-30T19:58:34"/>
    <s v="-"/>
    <s v="-"/>
    <s v="-"/>
    <s v="-"/>
    <s v="24-04-2023"/>
    <s v="04"/>
    <s v="2023"/>
    <s v="-"/>
    <s v="-"/>
    <s v=""/>
  </r>
  <r>
    <s v="TKT142871"/>
    <x v="31"/>
    <d v="2023-06-02T11:59:00"/>
    <s v="Billing"/>
    <s v="Refund Request"/>
    <s v="CUST88889"/>
    <s v="Resolved"/>
    <s v="29-01-2023"/>
    <d v="1899-12-30T11:59:46"/>
    <d v="2023-06-02T00:00:00"/>
    <d v="1899-12-30T11:59:00"/>
    <s v="-"/>
    <s v="-"/>
    <s v="29-01-2023"/>
    <s v="01"/>
    <s v="2023"/>
    <s v="-"/>
    <s v="02-06-2023"/>
    <s v="06"/>
  </r>
  <r>
    <s v="TKT468342"/>
    <x v="12"/>
    <s v="-"/>
    <s v="Billing"/>
    <s v="Refund Request"/>
    <s v="CUST30874"/>
    <s v="Open"/>
    <d v="2024-11-06T00:00:00"/>
    <d v="1899-12-30T20:23:00"/>
    <s v="-"/>
    <s v="-"/>
    <s v="-"/>
    <s v="-"/>
    <s v="06-11-2024"/>
    <s v="11"/>
    <s v="2024"/>
    <s v="-"/>
    <s v="-"/>
    <s v=""/>
  </r>
  <r>
    <s v="TKT215162"/>
    <x v="35"/>
    <s v="16-07-2022 15:23:11"/>
    <s v="Service"/>
    <s v="Service Upgrade"/>
    <s v="CUST97482"/>
    <s v="Resolved"/>
    <s v="13-07-2022"/>
    <d v="1899-12-30T15:23:11"/>
    <s v="16-07-2022"/>
    <d v="1899-12-30T15:23:11"/>
    <s v="-"/>
    <s v="-"/>
    <s v="13-07-2022"/>
    <s v="07"/>
    <s v="2022"/>
    <s v="-"/>
    <s v="16-07-2022"/>
    <s v="07"/>
  </r>
  <r>
    <s v="TKT651433"/>
    <x v="1"/>
    <s v="28-07-2021 03:55:16"/>
    <s v="Billing"/>
    <s v="Refund Request"/>
    <s v="CUST59367"/>
    <s v="Resolved"/>
    <d v="2021-08-07T00:00:00"/>
    <d v="1899-12-30T03:55:00"/>
    <s v="28-07-2021"/>
    <d v="1899-12-30T03:55:16"/>
    <s v="-"/>
    <s v="-"/>
    <s v="07-08-2021"/>
    <s v="08"/>
    <s v="2021"/>
    <s v="-"/>
    <s v="28-07-2021"/>
    <s v="07"/>
  </r>
  <r>
    <s v="TKT559215"/>
    <x v="11"/>
    <s v="-"/>
    <s v="Billing"/>
    <s v="Overcharge"/>
    <s v="CUST23173"/>
    <s v="Open"/>
    <s v="24-09-2021"/>
    <d v="1899-12-30T19:57:37"/>
    <s v="-"/>
    <s v="-"/>
    <s v="-"/>
    <s v="-"/>
    <s v="24-09-2021"/>
    <s v="09"/>
    <s v="2021"/>
    <s v="-"/>
    <s v="-"/>
    <s v=""/>
  </r>
  <r>
    <s v="TKT255141"/>
    <x v="1"/>
    <s v="-"/>
    <s v="Billing"/>
    <s v="Refund Request"/>
    <s v="CUST30691"/>
    <s v="In Progress"/>
    <s v="18-02-2023"/>
    <d v="1899-12-30T23:46:20"/>
    <s v="-"/>
    <s v="-"/>
    <s v="-"/>
    <s v="-"/>
    <s v="18-02-2023"/>
    <s v="02"/>
    <s v="2023"/>
    <s v="-"/>
    <s v="-"/>
    <s v=""/>
  </r>
  <r>
    <s v="TKT869321"/>
    <x v="34"/>
    <s v="-"/>
    <s v="Technical"/>
    <s v="Hardware Issue"/>
    <s v="CUST22297"/>
    <s v="Open"/>
    <s v="26-11-2022"/>
    <d v="1899-12-30T09:49:41"/>
    <s v="-"/>
    <s v="-"/>
    <s v="-"/>
    <s v="-"/>
    <s v="26-11-2022"/>
    <s v="11"/>
    <s v="2022"/>
    <s v="-"/>
    <s v="-"/>
    <s v=""/>
  </r>
  <r>
    <s v="TKT138581"/>
    <x v="7"/>
    <s v="-"/>
    <s v="Technical"/>
    <s v="Software Bug"/>
    <s v="CUST59126"/>
    <s v="Open"/>
    <s v="27-01-2024"/>
    <d v="1899-12-30T05:29:08"/>
    <s v="-"/>
    <s v="-"/>
    <s v="-"/>
    <s v="-"/>
    <s v="27-01-2024"/>
    <s v="01"/>
    <s v="2024"/>
    <s v="-"/>
    <s v="-"/>
    <s v=""/>
  </r>
  <r>
    <s v="TKT178216"/>
    <x v="20"/>
    <s v="-"/>
    <s v="Billing"/>
    <s v="Payment Failure"/>
    <s v="CUST72567"/>
    <s v="Open"/>
    <s v="18-05-2020"/>
    <d v="1899-12-30T05:30:52"/>
    <s v="-"/>
    <s v="-"/>
    <s v="-"/>
    <s v="-"/>
    <s v="18-05-2020"/>
    <s v="05"/>
    <s v="2020"/>
    <s v="-"/>
    <s v="-"/>
    <s v=""/>
  </r>
  <r>
    <s v="TKT905303"/>
    <x v="25"/>
    <s v="-"/>
    <s v="Service"/>
    <s v="Slow Service"/>
    <s v="CUST45780"/>
    <s v="In Progress"/>
    <s v="16-08-2022"/>
    <d v="1899-12-30T21:18:05"/>
    <s v="-"/>
    <s v="-"/>
    <s v="-"/>
    <s v="-"/>
    <s v="16-08-2022"/>
    <s v="08"/>
    <s v="2022"/>
    <s v="-"/>
    <s v="-"/>
    <s v=""/>
  </r>
  <r>
    <s v="TKT508779"/>
    <x v="3"/>
    <s v="30-09-2023 05:21:37"/>
    <s v="Account"/>
    <s v="Account Suspension"/>
    <s v="CUST43382"/>
    <s v="Resolved"/>
    <d v="2023-02-09T00:00:00"/>
    <d v="1899-12-30T05:21:00"/>
    <s v="30-09-2023"/>
    <d v="1899-12-30T05:21:37"/>
    <s v="-"/>
    <s v="-"/>
    <s v="09-02-2023"/>
    <s v="02"/>
    <s v="2023"/>
    <s v="-"/>
    <s v="30-09-2023"/>
    <s v="09"/>
  </r>
  <r>
    <s v="TKT973813"/>
    <x v="4"/>
    <s v="29-06-2024 22:43:23"/>
    <s v="Account"/>
    <s v="Password Reset"/>
    <s v="CUST47390"/>
    <s v="Resolved"/>
    <d v="2024-04-06T00:00:00"/>
    <d v="1899-12-30T22:43:00"/>
    <s v="29-06-2024"/>
    <d v="1899-12-30T22:43:23"/>
    <s v="-"/>
    <s v="-"/>
    <s v="06-04-2024"/>
    <s v="04"/>
    <s v="2024"/>
    <s v="-"/>
    <s v="29-06-2024"/>
    <s v="06"/>
  </r>
  <r>
    <s v="TKT312914"/>
    <x v="4"/>
    <d v="2023-05-03T14:16:00"/>
    <s v="Account"/>
    <s v="Password Reset"/>
    <s v="CUST58193"/>
    <s v="Resolved"/>
    <s v="19-02-2023"/>
    <d v="1899-12-30T14:16:22"/>
    <d v="2023-05-03T00:00:00"/>
    <d v="1899-12-30T14:16:00"/>
    <s v="-"/>
    <s v="-"/>
    <s v="19-02-2023"/>
    <s v="02"/>
    <s v="2023"/>
    <s v="-"/>
    <s v="03-05-2023"/>
    <s v="05"/>
  </r>
  <r>
    <s v="TKT712640"/>
    <x v="26"/>
    <s v="-"/>
    <s v="Technical"/>
    <s v="Software Bug"/>
    <s v="CUST41025"/>
    <s v="In Progress"/>
    <s v="14-09-2021"/>
    <d v="1899-12-30T14:06:58"/>
    <s v="-"/>
    <s v="-"/>
    <s v="-"/>
    <s v="-"/>
    <s v="14-09-2021"/>
    <s v="09"/>
    <s v="2021"/>
    <s v="-"/>
    <s v="-"/>
    <s v=""/>
  </r>
  <r>
    <s v="TKT997719"/>
    <x v="20"/>
    <s v="-"/>
    <s v="Billing"/>
    <s v="Payment Failure"/>
    <s v="CUST59701"/>
    <s v="Open"/>
    <d v="2024-11-07T00:00:00"/>
    <d v="1899-12-30T14:57:00"/>
    <s v="-"/>
    <s v="-"/>
    <s v="-"/>
    <s v="-"/>
    <s v="07-11-2024"/>
    <s v="11"/>
    <s v="2024"/>
    <s v="-"/>
    <s v="-"/>
    <s v=""/>
  </r>
  <r>
    <s v="TKT151754"/>
    <x v="5"/>
    <s v="-"/>
    <s v="Technical"/>
    <s v="Hardware Issue"/>
    <s v="CUST35398"/>
    <s v="In Progress"/>
    <d v="2024-09-08T00:00:00"/>
    <d v="1899-12-30T15:36:00"/>
    <s v="-"/>
    <s v="-"/>
    <s v="-"/>
    <s v="-"/>
    <s v="08-09-2024"/>
    <s v="09"/>
    <s v="2024"/>
    <s v="-"/>
    <s v="-"/>
    <s v=""/>
  </r>
  <r>
    <s v="TKT321691"/>
    <x v="32"/>
    <s v="29-01-2022 10:43:39"/>
    <s v="Technical"/>
    <s v="Software Bug"/>
    <s v="CUST94623"/>
    <s v="Resolved"/>
    <s v="26-01-2022"/>
    <d v="1899-12-30T10:43:39"/>
    <s v="29-01-2022"/>
    <d v="1899-12-30T10:43:39"/>
    <s v="-"/>
    <s v="-"/>
    <s v="26-01-2022"/>
    <s v="01"/>
    <s v="2022"/>
    <s v="-"/>
    <s v="29-01-2022"/>
    <s v="01"/>
  </r>
  <r>
    <s v="TKT782077"/>
    <x v="22"/>
    <s v="-"/>
    <s v="Account"/>
    <s v="Login Issue"/>
    <s v="CUST72241"/>
    <s v="Open"/>
    <d v="2020-10-08T00:00:00"/>
    <d v="1899-12-30T23:35:00"/>
    <s v="-"/>
    <s v="-"/>
    <s v="-"/>
    <s v="-"/>
    <s v="08-10-2020"/>
    <s v="10"/>
    <s v="2020"/>
    <s v="-"/>
    <s v="-"/>
    <s v=""/>
  </r>
  <r>
    <s v="TKT383243"/>
    <x v="32"/>
    <s v="-"/>
    <s v="Technical"/>
    <s v="Software Bug"/>
    <s v="CUST13759"/>
    <s v="In Progress"/>
    <s v="17-03-2024"/>
    <d v="1899-12-30T08:36:29"/>
    <s v="-"/>
    <s v="-"/>
    <s v="-"/>
    <s v="-"/>
    <s v="17-03-2024"/>
    <s v="03"/>
    <s v="2024"/>
    <s v="-"/>
    <s v="-"/>
    <s v=""/>
  </r>
  <r>
    <s v="TKT177563"/>
    <x v="8"/>
    <s v="18-11-2021 12:43:44"/>
    <s v="Technical"/>
    <s v="Network Problem"/>
    <s v="CUST28976"/>
    <s v="Resolved"/>
    <s v="15-11-2021"/>
    <d v="1899-12-30T12:43:44"/>
    <s v="18-11-2021"/>
    <d v="1899-12-30T12:43:44"/>
    <s v="-"/>
    <s v="-"/>
    <s v="15-11-2021"/>
    <s v="11"/>
    <s v="2021"/>
    <s v="-"/>
    <s v="18-11-2021"/>
    <s v="11"/>
  </r>
  <r>
    <s v="TKT878937"/>
    <x v="11"/>
    <s v="-"/>
    <s v="Billing"/>
    <s v="Overcharge"/>
    <s v="CUST99220"/>
    <s v="Open"/>
    <d v="2023-03-04T00:00:00"/>
    <d v="1899-12-30T14:37:00"/>
    <s v="-"/>
    <s v="-"/>
    <s v="-"/>
    <s v="-"/>
    <s v="04-03-2023"/>
    <s v="03"/>
    <s v="2023"/>
    <s v="-"/>
    <s v="-"/>
    <s v=""/>
  </r>
  <r>
    <s v="TKT401340"/>
    <x v="28"/>
    <d v="2020-10-11T21:18:00"/>
    <s v="Billing"/>
    <s v="Payment Failure"/>
    <s v="CUST82102"/>
    <s v="Resolved"/>
    <s v="28-10-2020"/>
    <d v="1899-12-30T21:18:53"/>
    <d v="2020-10-11T00:00:00"/>
    <d v="1899-12-30T21:18:00"/>
    <s v="-"/>
    <s v="-"/>
    <s v="28-10-2020"/>
    <s v="10"/>
    <s v="2020"/>
    <s v="-"/>
    <s v="11-10-2020"/>
    <s v="10"/>
  </r>
  <r>
    <s v="TKT921445"/>
    <x v="15"/>
    <d v="2022-08-09T20:44:00"/>
    <s v="Account"/>
    <s v="Account Suspension"/>
    <s v="CUST56852"/>
    <s v="Resolved"/>
    <s v="26-08-2022"/>
    <d v="1899-12-30T20:44:51"/>
    <d v="2022-08-09T00:00:00"/>
    <d v="1899-12-30T20:44:00"/>
    <s v="-"/>
    <s v="-"/>
    <s v="26-08-2022"/>
    <s v="08"/>
    <s v="2022"/>
    <s v="-"/>
    <s v="09-08-2022"/>
    <s v="08"/>
  </r>
  <r>
    <s v="TKT815626"/>
    <x v="24"/>
    <s v="-"/>
    <s v="Service"/>
    <s v="Service Outage"/>
    <s v="CUST28451"/>
    <s v="Open"/>
    <s v="19-04-2021"/>
    <d v="1899-12-30T12:07:59"/>
    <s v="-"/>
    <s v="-"/>
    <s v="-"/>
    <s v="-"/>
    <s v="19-04-2021"/>
    <s v="04"/>
    <s v="2021"/>
    <s v="-"/>
    <s v="-"/>
    <s v=""/>
  </r>
  <r>
    <s v="TKT422777"/>
    <x v="13"/>
    <s v="-"/>
    <s v="Account"/>
    <s v="Account Suspension"/>
    <s v="CUST69164"/>
    <s v="Open"/>
    <s v="25-04-2020"/>
    <d v="1899-12-30T06:34:02"/>
    <s v="-"/>
    <s v="-"/>
    <s v="-"/>
    <s v="-"/>
    <s v="25-04-2020"/>
    <s v="04"/>
    <s v="2020"/>
    <s v="-"/>
    <s v="-"/>
    <s v=""/>
  </r>
  <r>
    <s v="TKT293844"/>
    <x v="22"/>
    <s v="24-01-2023 17:58:45"/>
    <s v="Account"/>
    <s v="Login Issue"/>
    <s v="CUST93692"/>
    <s v="Resolved"/>
    <s v="30-12-2022"/>
    <d v="1899-12-30T17:58:45"/>
    <s v="24-01-2023"/>
    <d v="1899-12-30T17:58:45"/>
    <s v="-"/>
    <s v="-"/>
    <s v="30-12-2022"/>
    <s v="12"/>
    <s v="2022"/>
    <s v="-"/>
    <s v="24-01-2023"/>
    <s v="01"/>
  </r>
  <r>
    <s v="TKT687065"/>
    <x v="24"/>
    <s v="-"/>
    <s v="Service"/>
    <s v="Service Outage"/>
    <s v="CUST48743"/>
    <s v="In Progress"/>
    <d v="2022-02-02T00:00:00"/>
    <d v="1899-12-30T19:23:00"/>
    <s v="-"/>
    <s v="-"/>
    <s v="-"/>
    <s v="-"/>
    <s v="02-02-2022"/>
    <s v="02"/>
    <s v="2022"/>
    <s v="-"/>
    <s v="-"/>
    <s v=""/>
  </r>
  <r>
    <s v="TKT936979"/>
    <x v="8"/>
    <s v="-"/>
    <s v="Technical"/>
    <s v="Network Problem"/>
    <s v="CUST38097"/>
    <s v="Open"/>
    <d v="2022-08-06T00:00:00"/>
    <d v="1899-12-30T15:19:00"/>
    <s v="-"/>
    <s v="-"/>
    <s v="-"/>
    <s v="-"/>
    <s v="06-08-2022"/>
    <s v="08"/>
    <s v="2022"/>
    <s v="-"/>
    <s v="-"/>
    <s v=""/>
  </r>
  <r>
    <s v="TKT669709"/>
    <x v="19"/>
    <s v="19-05-2020 07:15:01"/>
    <s v="Billing"/>
    <s v="Payment Failure"/>
    <s v="CUST59726"/>
    <s v="Resolved"/>
    <s v="15-05-2020"/>
    <d v="1899-12-30T07:15:01"/>
    <s v="19-05-2020"/>
    <d v="1899-12-30T07:15:01"/>
    <s v="-"/>
    <s v="-"/>
    <s v="15-05-2020"/>
    <s v="05"/>
    <s v="2020"/>
    <s v="-"/>
    <s v="19-05-2020"/>
    <s v="05"/>
  </r>
  <r>
    <s v="TKT155613"/>
    <x v="25"/>
    <s v="-"/>
    <s v="Service"/>
    <s v="Slow Service"/>
    <s v="CUST68677"/>
    <s v="In Progress"/>
    <d v="2020-12-04T00:00:00"/>
    <d v="1899-12-30T17:54:00"/>
    <s v="-"/>
    <s v="-"/>
    <s v="-"/>
    <s v="-"/>
    <s v="04-12-2020"/>
    <s v="12"/>
    <s v="2020"/>
    <s v="-"/>
    <s v="-"/>
    <s v=""/>
  </r>
  <r>
    <s v="TKT408842"/>
    <x v="27"/>
    <s v="-"/>
    <s v="Account"/>
    <s v="Login Issue"/>
    <s v="CUST98515"/>
    <s v="In Progress"/>
    <d v="2021-08-12T00:00:00"/>
    <d v="1899-12-30T14:16:00"/>
    <s v="-"/>
    <s v="-"/>
    <s v="-"/>
    <s v="-"/>
    <s v="12-08-2021"/>
    <s v="08"/>
    <s v="2021"/>
    <s v="-"/>
    <s v="-"/>
    <s v=""/>
  </r>
  <r>
    <s v="TKT926112"/>
    <x v="0"/>
    <s v="15-07-2023 20:09:38"/>
    <s v="Service"/>
    <s v="Service Outage"/>
    <s v="CUST90200"/>
    <s v="Resolved"/>
    <d v="2023-04-07T00:00:00"/>
    <d v="1899-12-30T20:09:00"/>
    <s v="15-07-2023"/>
    <d v="1899-12-30T20:09:38"/>
    <s v="-"/>
    <s v="-"/>
    <s v="07-04-2023"/>
    <s v="04"/>
    <s v="2023"/>
    <s v="-"/>
    <s v="15-07-2023"/>
    <s v="07"/>
  </r>
  <r>
    <s v="TKT211958"/>
    <x v="25"/>
    <s v="25-05-2021 01:28:24"/>
    <s v="Service"/>
    <s v="Slow Service"/>
    <s v="CUST72603"/>
    <s v="Resolved"/>
    <s v="20-05-2021"/>
    <d v="1899-12-30T01:28:24"/>
    <s v="25-05-2021"/>
    <d v="1899-12-30T01:28:24"/>
    <s v="-"/>
    <s v="-"/>
    <s v="20-05-2021"/>
    <s v="05"/>
    <s v="2021"/>
    <s v="-"/>
    <s v="25-05-2021"/>
    <s v="05"/>
  </r>
  <r>
    <s v="TKT270037"/>
    <x v="22"/>
    <s v="-"/>
    <s v="Account"/>
    <s v="Login Issue"/>
    <s v="CUST38400"/>
    <s v="In Progress"/>
    <d v="2023-04-08T00:00:00"/>
    <d v="1899-12-30T21:01:00"/>
    <s v="-"/>
    <s v="-"/>
    <s v="-"/>
    <s v="-"/>
    <s v="08-04-2023"/>
    <s v="04"/>
    <s v="2023"/>
    <s v="-"/>
    <s v="-"/>
    <s v=""/>
  </r>
  <r>
    <s v="TKT998793"/>
    <x v="1"/>
    <s v="-"/>
    <s v="Billing"/>
    <s v="Refund Request"/>
    <s v="CUST29532"/>
    <s v="In Progress"/>
    <s v="22-02-2022"/>
    <d v="1899-12-30T14:45:29"/>
    <s v="-"/>
    <s v="-"/>
    <s v="-"/>
    <s v="-"/>
    <s v="22-02-2022"/>
    <s v="02"/>
    <s v="2022"/>
    <s v="-"/>
    <s v="-"/>
    <s v=""/>
  </r>
  <r>
    <s v="TKT432217"/>
    <x v="25"/>
    <s v="-"/>
    <s v="Service"/>
    <s v="Slow Service"/>
    <s v="CUST36585"/>
    <s v="In Progress"/>
    <s v="29-07-2022"/>
    <d v="1899-12-30T08:22:48"/>
    <s v="-"/>
    <s v="-"/>
    <s v="-"/>
    <s v="-"/>
    <s v="29-07-2022"/>
    <s v="07"/>
    <s v="2022"/>
    <s v="-"/>
    <s v="-"/>
    <s v=""/>
  </r>
  <r>
    <s v="TKT391413"/>
    <x v="14"/>
    <s v="-"/>
    <s v="Service"/>
    <s v="Slow Service"/>
    <s v="CUST39413"/>
    <s v="Open"/>
    <s v="13-04-2024"/>
    <d v="1899-12-30T14:29:22"/>
    <s v="-"/>
    <s v="-"/>
    <s v="-"/>
    <s v="-"/>
    <s v="13-04-2024"/>
    <s v="04"/>
    <s v="2024"/>
    <s v="-"/>
    <s v="-"/>
    <s v=""/>
  </r>
  <r>
    <s v="TKT794372"/>
    <x v="31"/>
    <d v="2021-02-04T21:13:00"/>
    <s v="Billing"/>
    <s v="Refund Request"/>
    <s v="CUST19654"/>
    <s v="Resolved"/>
    <s v="25-03-2021"/>
    <d v="1899-12-30T21:13:22"/>
    <d v="2021-02-04T00:00:00"/>
    <d v="1899-12-30T21:13:00"/>
    <s v="-"/>
    <s v="-"/>
    <s v="25-03-2021"/>
    <s v="03"/>
    <s v="2021"/>
    <s v="-"/>
    <s v="04-02-2021"/>
    <s v="02"/>
  </r>
  <r>
    <s v="TKT666388"/>
    <x v="28"/>
    <s v="-"/>
    <s v="Billing"/>
    <s v="Payment Failure"/>
    <s v="CUST76663"/>
    <s v="In Progress"/>
    <d v="2024-08-10T00:00:00"/>
    <d v="1899-12-30T20:51:00"/>
    <s v="-"/>
    <s v="-"/>
    <s v="-"/>
    <s v="-"/>
    <s v="10-08-2024"/>
    <s v="08"/>
    <s v="2024"/>
    <s v="-"/>
    <s v="-"/>
    <s v=""/>
  </r>
  <r>
    <s v="TKT580154"/>
    <x v="33"/>
    <s v="-"/>
    <s v="Technical"/>
    <s v="Network Problem"/>
    <s v="CUST94785"/>
    <s v="Open"/>
    <d v="2020-01-03T00:00:00"/>
    <d v="1899-12-30T22:01:00"/>
    <s v="-"/>
    <s v="-"/>
    <s v="-"/>
    <s v="-"/>
    <s v="03-01-2020"/>
    <s v="01"/>
    <s v="2020"/>
    <s v="-"/>
    <s v="-"/>
    <s v=""/>
  </r>
  <r>
    <s v="TKT223241"/>
    <x v="18"/>
    <s v="28-06-2021 18:42:22"/>
    <s v="Account"/>
    <s v="Password Reset"/>
    <s v="CUST56911"/>
    <s v="Resolved"/>
    <s v="17-06-2021"/>
    <d v="1899-12-30T18:42:22"/>
    <s v="28-06-2021"/>
    <d v="1899-12-30T18:42:22"/>
    <s v="-"/>
    <s v="-"/>
    <s v="17-06-2021"/>
    <s v="06"/>
    <s v="2021"/>
    <s v="-"/>
    <s v="28-06-2021"/>
    <s v="06"/>
  </r>
  <r>
    <s v="TKT675121"/>
    <x v="10"/>
    <s v="-"/>
    <s v="Account"/>
    <s v="Password Reset"/>
    <s v="CUST70528"/>
    <s v="Open"/>
    <s v="15-10-2024"/>
    <d v="1899-12-30T02:08:05"/>
    <s v="-"/>
    <s v="-"/>
    <s v="-"/>
    <s v="-"/>
    <s v="15-10-2024"/>
    <s v="10"/>
    <s v="2024"/>
    <s v="-"/>
    <s v="-"/>
    <s v=""/>
  </r>
  <r>
    <s v="TKT474718"/>
    <x v="32"/>
    <s v="-"/>
    <s v="Technical"/>
    <s v="Software Bug"/>
    <s v="CUST33517"/>
    <s v="Open"/>
    <s v="22-04-2020"/>
    <d v="1899-12-30T23:23:26"/>
    <s v="-"/>
    <s v="-"/>
    <s v="-"/>
    <s v="-"/>
    <s v="22-04-2020"/>
    <s v="04"/>
    <s v="2020"/>
    <s v="-"/>
    <s v="-"/>
    <s v=""/>
  </r>
  <r>
    <s v="TKT680424"/>
    <x v="34"/>
    <s v="-"/>
    <s v="Technical"/>
    <s v="Hardware Issue"/>
    <s v="CUST57545"/>
    <s v="Open"/>
    <s v="22-07-2023"/>
    <d v="1899-12-30T02:01:47"/>
    <s v="-"/>
    <s v="-"/>
    <s v="-"/>
    <s v="-"/>
    <s v="22-07-2023"/>
    <s v="07"/>
    <s v="2023"/>
    <s v="-"/>
    <s v="-"/>
    <s v=""/>
  </r>
  <r>
    <s v="TKT436743"/>
    <x v="17"/>
    <s v="-"/>
    <s v="Service"/>
    <s v="Slow Service"/>
    <s v="CUST35782"/>
    <s v="In Progress"/>
    <s v="30-04-2023"/>
    <d v="1899-12-30T07:29:16"/>
    <s v="-"/>
    <s v="-"/>
    <s v="-"/>
    <s v="-"/>
    <s v="30-04-2023"/>
    <s v="04"/>
    <s v="2023"/>
    <s v="-"/>
    <s v="-"/>
    <s v=""/>
  </r>
  <r>
    <s v="TKT834416"/>
    <x v="34"/>
    <s v="-"/>
    <s v="Technical"/>
    <s v="Hardware Issue"/>
    <s v="CUST90358"/>
    <s v="In Progress"/>
    <s v="26-01-2024"/>
    <d v="1899-12-30T03:04:27"/>
    <s v="-"/>
    <s v="-"/>
    <s v="-"/>
    <s v="-"/>
    <s v="26-01-2024"/>
    <s v="01"/>
    <s v="2024"/>
    <s v="-"/>
    <s v="-"/>
    <s v=""/>
  </r>
  <r>
    <s v="TKT853828"/>
    <x v="1"/>
    <s v="-"/>
    <s v="Billing"/>
    <s v="Refund Request"/>
    <s v="CUST45009"/>
    <s v="Open"/>
    <s v="15-10-2021"/>
    <d v="1899-12-30T14:03:30"/>
    <s v="-"/>
    <s v="-"/>
    <s v="-"/>
    <s v="-"/>
    <s v="15-10-2021"/>
    <s v="10"/>
    <s v="2021"/>
    <s v="-"/>
    <s v="-"/>
    <s v=""/>
  </r>
  <r>
    <s v="TKT961070"/>
    <x v="10"/>
    <s v="-"/>
    <s v="Account"/>
    <s v="Password Reset"/>
    <s v="CUST63784"/>
    <s v="In Progress"/>
    <d v="2020-12-08T00:00:00"/>
    <d v="1899-12-30T12:21:00"/>
    <s v="-"/>
    <s v="-"/>
    <s v="-"/>
    <s v="-"/>
    <s v="08-12-2020"/>
    <s v="12"/>
    <s v="2020"/>
    <s v="-"/>
    <s v="-"/>
    <s v=""/>
  </r>
  <r>
    <s v="TKT889182"/>
    <x v="21"/>
    <s v="-"/>
    <s v="Technical"/>
    <s v="Network Problem"/>
    <s v="CUST39835"/>
    <s v="Open"/>
    <s v="27-09-2022"/>
    <d v="1899-12-30T22:20:07"/>
    <s v="-"/>
    <s v="-"/>
    <s v="-"/>
    <s v="-"/>
    <s v="27-09-2022"/>
    <s v="09"/>
    <s v="2022"/>
    <s v="-"/>
    <s v="-"/>
    <s v=""/>
  </r>
  <r>
    <s v="TKT583544"/>
    <x v="30"/>
    <s v="16-05-2023 10:40:07"/>
    <s v="Billing"/>
    <s v="Overcharge"/>
    <s v="CUST40016"/>
    <s v="Resolved"/>
    <s v="28-04-2023"/>
    <d v="1899-12-30T10:40:07"/>
    <s v="16-05-2023"/>
    <d v="1899-12-30T10:40:07"/>
    <s v="-"/>
    <s v="-"/>
    <s v="28-04-2023"/>
    <s v="04"/>
    <s v="2023"/>
    <s v="-"/>
    <s v="16-05-2023"/>
    <s v="05"/>
  </r>
  <r>
    <s v="TKT837625"/>
    <x v="3"/>
    <s v="-"/>
    <s v="Account"/>
    <s v="Account Suspension"/>
    <s v="CUST37329"/>
    <s v="In Progress"/>
    <s v="19-11-2022"/>
    <d v="1899-12-30T17:40:35"/>
    <s v="-"/>
    <s v="-"/>
    <s v="-"/>
    <s v="-"/>
    <s v="19-11-2022"/>
    <s v="11"/>
    <s v="2022"/>
    <s v="-"/>
    <s v="-"/>
    <s v=""/>
  </r>
  <r>
    <s v="TKT872010"/>
    <x v="30"/>
    <s v="-"/>
    <s v="Billing"/>
    <s v="Overcharge"/>
    <s v="CUST65624"/>
    <s v="Open"/>
    <s v="31-01-2022"/>
    <d v="1899-12-30T05:04:36"/>
    <s v="-"/>
    <s v="-"/>
    <s v="-"/>
    <s v="-"/>
    <s v="31-01-2022"/>
    <s v="01"/>
    <s v="2022"/>
    <s v="-"/>
    <s v="-"/>
    <s v=""/>
  </r>
  <r>
    <s v="TKT488636"/>
    <x v="28"/>
    <s v="-"/>
    <s v="Billing"/>
    <s v="Payment Failure"/>
    <s v="CUST10622"/>
    <s v="Open"/>
    <s v="25-07-2021"/>
    <d v="1899-12-30T15:04:25"/>
    <s v="-"/>
    <s v="-"/>
    <s v="-"/>
    <s v="-"/>
    <s v="25-07-2021"/>
    <s v="07"/>
    <s v="2021"/>
    <s v="-"/>
    <s v="-"/>
    <s v=""/>
  </r>
  <r>
    <s v="TKT174784"/>
    <x v="15"/>
    <s v="-"/>
    <s v="Account"/>
    <s v="Account Suspension"/>
    <s v="CUST84568"/>
    <s v="Open"/>
    <s v="14-05-2023"/>
    <d v="1899-12-30T05:34:02"/>
    <s v="-"/>
    <s v="-"/>
    <s v="-"/>
    <s v="-"/>
    <s v="14-05-2023"/>
    <s v="05"/>
    <s v="2023"/>
    <s v="-"/>
    <s v="-"/>
    <s v=""/>
  </r>
  <r>
    <s v="TKT539782"/>
    <x v="3"/>
    <s v="-"/>
    <s v="Account"/>
    <s v="Account Suspension"/>
    <s v="CUST56278"/>
    <s v="Open"/>
    <s v="13-02-2021"/>
    <d v="1899-12-30T09:03:52"/>
    <s v="-"/>
    <s v="-"/>
    <s v="-"/>
    <s v="-"/>
    <s v="13-02-2021"/>
    <s v="02"/>
    <s v="2021"/>
    <s v="-"/>
    <s v="-"/>
    <s v=""/>
  </r>
  <r>
    <s v="TKT358500"/>
    <x v="27"/>
    <s v="-"/>
    <s v="Account"/>
    <s v="Login Issue"/>
    <s v="CUST29927"/>
    <s v="Open"/>
    <s v="14-08-2020"/>
    <d v="1899-12-30T14:54:45"/>
    <s v="-"/>
    <s v="-"/>
    <s v="-"/>
    <s v="-"/>
    <s v="14-08-2020"/>
    <s v="08"/>
    <s v="2020"/>
    <s v="-"/>
    <s v="-"/>
    <s v=""/>
  </r>
  <r>
    <s v="TKT198255"/>
    <x v="2"/>
    <s v="-"/>
    <s v="Billing"/>
    <s v="Overcharge"/>
    <s v="CUST70003"/>
    <s v="Open"/>
    <s v="25-03-2020"/>
    <d v="1899-12-30T06:00:52"/>
    <s v="-"/>
    <s v="-"/>
    <s v="-"/>
    <s v="-"/>
    <s v="25-03-2020"/>
    <s v="03"/>
    <s v="2020"/>
    <s v="-"/>
    <s v="-"/>
    <s v=""/>
  </r>
  <r>
    <s v="TKT185228"/>
    <x v="26"/>
    <s v="26-12-2020 07:47:49"/>
    <s v="Technical"/>
    <s v="Software Bug"/>
    <s v="CUST82655"/>
    <s v="Resolved"/>
    <s v="20-12-2020"/>
    <d v="1899-12-30T07:47:49"/>
    <s v="26-12-2020"/>
    <d v="1899-12-30T07:47:49"/>
    <s v="-"/>
    <s v="-"/>
    <s v="20-12-2020"/>
    <s v="12"/>
    <s v="2020"/>
    <s v="-"/>
    <s v="26-12-2020"/>
    <s v="12"/>
  </r>
  <r>
    <s v="TKT806562"/>
    <x v="3"/>
    <s v="-"/>
    <s v="Account"/>
    <s v="Account Suspension"/>
    <s v="CUST33525"/>
    <s v="In Progress"/>
    <s v="22-07-2020"/>
    <d v="1899-12-30T01:23:03"/>
    <s v="-"/>
    <s v="-"/>
    <s v="-"/>
    <s v="-"/>
    <s v="22-07-2020"/>
    <s v="07"/>
    <s v="2020"/>
    <s v="-"/>
    <s v="-"/>
    <s v=""/>
  </r>
  <r>
    <s v="TKT146852"/>
    <x v="24"/>
    <s v="-"/>
    <s v="Service"/>
    <s v="Service Outage"/>
    <s v="CUST98787"/>
    <s v="Open"/>
    <s v="23-08-2022"/>
    <d v="1899-12-30T15:19:26"/>
    <s v="-"/>
    <s v="-"/>
    <s v="-"/>
    <s v="-"/>
    <s v="23-08-2022"/>
    <s v="08"/>
    <s v="2022"/>
    <s v="-"/>
    <s v="-"/>
    <s v=""/>
  </r>
  <r>
    <s v="TKT608324"/>
    <x v="13"/>
    <s v="29-01-2020 17:30:56"/>
    <s v="Account"/>
    <s v="Account Suspension"/>
    <s v="CUST10653"/>
    <s v="Resolved"/>
    <d v="2020-11-01T00:00:00"/>
    <d v="1899-12-30T17:30:00"/>
    <s v="29-01-2020"/>
    <d v="1899-12-30T17:30:56"/>
    <s v="-"/>
    <s v="-"/>
    <s v="01-11-2020"/>
    <s v="11"/>
    <s v="2020"/>
    <s v="-"/>
    <s v="29-01-2020"/>
    <s v="01"/>
  </r>
  <r>
    <s v="TKT359954"/>
    <x v="31"/>
    <s v="-"/>
    <s v="Billing"/>
    <s v="Refund Request"/>
    <s v="CUST77482"/>
    <s v="In Progress"/>
    <d v="2023-03-10T00:00:00"/>
    <d v="1899-12-30T12:06:00"/>
    <s v="-"/>
    <s v="-"/>
    <s v="-"/>
    <s v="-"/>
    <s v="10-03-2023"/>
    <s v="03"/>
    <s v="2023"/>
    <s v="-"/>
    <s v="-"/>
    <s v=""/>
  </r>
  <r>
    <s v="TKT816188"/>
    <x v="0"/>
    <d v="2022-06-04T06:49:00"/>
    <s v="Service"/>
    <s v="Service Outage"/>
    <s v="CUST43284"/>
    <s v="Resolved"/>
    <s v="20-03-2022"/>
    <d v="1899-12-30T06:49:13"/>
    <d v="2022-06-04T00:00:00"/>
    <d v="1899-12-30T06:49:00"/>
    <s v="-"/>
    <s v="-"/>
    <s v="20-03-2022"/>
    <s v="03"/>
    <s v="2022"/>
    <s v="-"/>
    <s v="04-06-2022"/>
    <s v="06"/>
  </r>
  <r>
    <s v="TKT261989"/>
    <x v="8"/>
    <d v="2024-09-01T10:08:00"/>
    <s v="Technical"/>
    <s v="Network Problem"/>
    <s v="CUST15509"/>
    <s v="Resolved"/>
    <s v="28-12-2023"/>
    <d v="1899-12-30T10:08:39"/>
    <d v="2024-09-01T00:00:00"/>
    <d v="1899-12-30T10:08:00"/>
    <s v="-"/>
    <s v="-"/>
    <s v="28-12-2023"/>
    <s v="12"/>
    <s v="2023"/>
    <s v="-"/>
    <s v="01-09-2024"/>
    <s v="09"/>
  </r>
  <r>
    <s v="TKT475744"/>
    <x v="16"/>
    <s v="-"/>
    <s v="Account"/>
    <s v="Login Issue"/>
    <s v="CUST27907"/>
    <s v="Open"/>
    <s v="13-02-2023"/>
    <d v="1899-12-30T11:02:56"/>
    <s v="-"/>
    <s v="-"/>
    <s v="-"/>
    <s v="-"/>
    <s v="13-02-2023"/>
    <s v="02"/>
    <s v="2023"/>
    <s v="-"/>
    <s v="-"/>
    <s v=""/>
  </r>
  <r>
    <s v="TKT784514"/>
    <x v="4"/>
    <s v="-"/>
    <s v="Account"/>
    <s v="Password Reset"/>
    <s v="CUST22146"/>
    <s v="Open"/>
    <s v="15-12-2021"/>
    <d v="1899-12-30T18:21:27"/>
    <s v="-"/>
    <s v="-"/>
    <s v="-"/>
    <s v="-"/>
    <s v="15-12-2021"/>
    <s v="12"/>
    <s v="2021"/>
    <s v="-"/>
    <s v="-"/>
    <s v=""/>
  </r>
  <r>
    <s v="TKT707109"/>
    <x v="34"/>
    <s v="-"/>
    <s v="Technical"/>
    <s v="Hardware Issue"/>
    <s v="CUST25599"/>
    <s v="In Progress"/>
    <s v="18-07-2021"/>
    <d v="1899-12-30T02:16:42"/>
    <s v="-"/>
    <s v="-"/>
    <s v="-"/>
    <s v="-"/>
    <s v="18-07-2021"/>
    <s v="07"/>
    <s v="2021"/>
    <s v="-"/>
    <s v="-"/>
    <s v=""/>
  </r>
  <r>
    <s v="TKT627416"/>
    <x v="30"/>
    <s v="-"/>
    <s v="Billing"/>
    <s v="Overcharge"/>
    <s v="CUST32152"/>
    <s v="In Progress"/>
    <d v="2023-07-03T00:00:00"/>
    <d v="1899-12-30T23:57:00"/>
    <s v="-"/>
    <s v="-"/>
    <s v="-"/>
    <s v="-"/>
    <s v="03-07-2023"/>
    <s v="07"/>
    <s v="2023"/>
    <s v="-"/>
    <s v="-"/>
    <s v=""/>
  </r>
  <r>
    <s v="TKT420117"/>
    <x v="22"/>
    <s v="-"/>
    <s v="Account"/>
    <s v="Login Issue"/>
    <s v="CUST93814"/>
    <s v="In Progress"/>
    <d v="2023-04-03T00:00:00"/>
    <d v="1899-12-30T05:33:00"/>
    <s v="-"/>
    <s v="-"/>
    <s v="-"/>
    <s v="-"/>
    <s v="03-04-2023"/>
    <s v="04"/>
    <s v="2023"/>
    <s v="-"/>
    <s v="-"/>
    <s v=""/>
  </r>
  <r>
    <s v="TKT909786"/>
    <x v="34"/>
    <s v="-"/>
    <s v="Technical"/>
    <s v="Hardware Issue"/>
    <s v="CUST56412"/>
    <s v="Open"/>
    <d v="2020-06-04T00:00:00"/>
    <d v="1899-12-30T16:15:00"/>
    <s v="-"/>
    <s v="-"/>
    <s v="-"/>
    <s v="-"/>
    <s v="04-06-2020"/>
    <s v="06"/>
    <s v="2020"/>
    <s v="-"/>
    <s v="-"/>
    <s v=""/>
  </r>
  <r>
    <s v="TKT217161"/>
    <x v="10"/>
    <s v="29-09-2024 15:40:58"/>
    <s v="Account"/>
    <s v="Password Reset"/>
    <s v="CUST81503"/>
    <s v="Resolved"/>
    <d v="2024-11-09T00:00:00"/>
    <d v="1899-12-30T15:40:00"/>
    <s v="29-09-2024"/>
    <d v="1899-12-30T15:40:58"/>
    <s v="-"/>
    <s v="-"/>
    <s v="09-11-2024"/>
    <s v="11"/>
    <s v="2024"/>
    <s v="-"/>
    <s v="29-09-2024"/>
    <s v="09"/>
  </r>
  <r>
    <s v="TKT520255"/>
    <x v="4"/>
    <d v="2020-02-04T10:22:00"/>
    <s v="Account"/>
    <s v="Password Reset"/>
    <s v="CUST63429"/>
    <s v="Resolved"/>
    <s v="13-03-2020"/>
    <d v="1899-12-30T10:22:26"/>
    <d v="2020-02-04T00:00:00"/>
    <d v="1899-12-30T10:22:00"/>
    <s v="-"/>
    <s v="-"/>
    <s v="13-03-2020"/>
    <s v="03"/>
    <s v="2020"/>
    <s v="-"/>
    <s v="04-02-2020"/>
    <s v="02"/>
  </r>
  <r>
    <s v="TKT201531"/>
    <x v="25"/>
    <s v="-"/>
    <s v="Service"/>
    <s v="Slow Service"/>
    <s v="CUST29846"/>
    <s v="Open"/>
    <d v="2023-07-03T00:00:00"/>
    <d v="1899-12-30T01:23:00"/>
    <s v="-"/>
    <s v="-"/>
    <s v="-"/>
    <s v="-"/>
    <s v="03-07-2023"/>
    <s v="07"/>
    <s v="2023"/>
    <s v="-"/>
    <s v="-"/>
    <s v=""/>
  </r>
  <r>
    <s v="TKT558225"/>
    <x v="23"/>
    <s v="13-02-2024 12:46:44"/>
    <s v="Service"/>
    <s v="Service Upgrade"/>
    <s v="CUST16797"/>
    <s v="Resolved"/>
    <s v="22-01-2024"/>
    <d v="1899-12-30T12:46:44"/>
    <s v="13-02-2024"/>
    <d v="1899-12-30T12:46:44"/>
    <s v="-"/>
    <s v="-"/>
    <s v="22-01-2024"/>
    <s v="01"/>
    <s v="2024"/>
    <s v="-"/>
    <s v="13-02-2024"/>
    <s v="02"/>
  </r>
  <r>
    <s v="TKT889304"/>
    <x v="31"/>
    <s v="-"/>
    <s v="Billing"/>
    <s v="Refund Request"/>
    <s v="CUST27767"/>
    <s v="In Progress"/>
    <d v="2021-05-04T00:00:00"/>
    <d v="1899-12-30T05:14:00"/>
    <s v="-"/>
    <s v="-"/>
    <s v="-"/>
    <s v="-"/>
    <s v="04-05-2021"/>
    <s v="05"/>
    <s v="2021"/>
    <s v="-"/>
    <s v="-"/>
    <s v=""/>
  </r>
  <r>
    <s v="TKT140811"/>
    <x v="18"/>
    <d v="2020-11-05T09:30:00"/>
    <s v="Account"/>
    <s v="Password Reset"/>
    <s v="CUST85217"/>
    <s v="Resolved"/>
    <s v="18-04-2020"/>
    <d v="1899-12-30T09:30:56"/>
    <d v="2020-11-05T00:00:00"/>
    <d v="1899-12-30T09:30:00"/>
    <s v="-"/>
    <s v="-"/>
    <s v="18-04-2020"/>
    <s v="04"/>
    <s v="2020"/>
    <s v="-"/>
    <s v="05-11-2020"/>
    <s v="11"/>
  </r>
  <r>
    <s v="TKT836368"/>
    <x v="6"/>
    <s v="-"/>
    <s v="Service"/>
    <s v="Service Outage"/>
    <s v="CUST74765"/>
    <s v="Open"/>
    <d v="2020-05-10T00:00:00"/>
    <d v="1899-12-30T12:26:00"/>
    <s v="-"/>
    <s v="-"/>
    <s v="-"/>
    <s v="-"/>
    <s v="10-05-2020"/>
    <s v="05"/>
    <s v="2020"/>
    <s v="-"/>
    <s v="-"/>
    <s v=""/>
  </r>
  <r>
    <s v="TKT317737"/>
    <x v="6"/>
    <s v="-"/>
    <s v="Service"/>
    <s v="Service Outage"/>
    <s v="CUST76366"/>
    <s v="Open"/>
    <s v="18-04-2021"/>
    <d v="1899-12-30T10:38:31"/>
    <s v="-"/>
    <s v="-"/>
    <s v="-"/>
    <s v="-"/>
    <s v="18-04-2021"/>
    <s v="04"/>
    <s v="2021"/>
    <s v="-"/>
    <s v="-"/>
    <s v=""/>
  </r>
  <r>
    <s v="TKT633120"/>
    <x v="17"/>
    <s v="-"/>
    <s v="Service"/>
    <s v="Slow Service"/>
    <s v="CUST72279"/>
    <s v="In Progress"/>
    <d v="2020-07-12T00:00:00"/>
    <d v="1899-12-30T22:12:00"/>
    <s v="-"/>
    <s v="-"/>
    <s v="-"/>
    <s v="-"/>
    <s v="12-07-2020"/>
    <s v="07"/>
    <s v="2020"/>
    <s v="-"/>
    <s v="-"/>
    <s v=""/>
  </r>
  <r>
    <s v="TKT908280"/>
    <x v="3"/>
    <s v="-"/>
    <s v="Account"/>
    <s v="Account Suspension"/>
    <s v="CUST12119"/>
    <s v="Open"/>
    <s v="24-07-2023"/>
    <d v="1899-12-30T21:30:14"/>
    <s v="-"/>
    <s v="-"/>
    <s v="-"/>
    <s v="-"/>
    <s v="24-07-2023"/>
    <s v="07"/>
    <s v="2023"/>
    <s v="-"/>
    <s v="-"/>
    <s v=""/>
  </r>
  <r>
    <s v="TKT154352"/>
    <x v="30"/>
    <s v="-"/>
    <s v="Billing"/>
    <s v="Overcharge"/>
    <s v="CUST63671"/>
    <s v="Open"/>
    <s v="13-11-2022"/>
    <d v="1899-12-30T06:42:50"/>
    <s v="-"/>
    <s v="-"/>
    <s v="-"/>
    <s v="-"/>
    <s v="13-11-2022"/>
    <s v="11"/>
    <s v="2022"/>
    <s v="-"/>
    <s v="-"/>
    <s v=""/>
  </r>
  <r>
    <s v="TKT461359"/>
    <x v="7"/>
    <s v="18-04-2024 10:33:21"/>
    <s v="Technical"/>
    <s v="Software Bug"/>
    <s v="CUST46835"/>
    <s v="Resolved"/>
    <d v="2024-04-04T00:00:00"/>
    <d v="1899-12-30T10:33:00"/>
    <s v="18-04-2024"/>
    <d v="1899-12-30T10:33:21"/>
    <s v="-"/>
    <s v="-"/>
    <s v="04-04-2024"/>
    <s v="04"/>
    <s v="2024"/>
    <s v="-"/>
    <s v="18-04-2024"/>
    <s v="04"/>
  </r>
  <r>
    <s v="TKT474018"/>
    <x v="14"/>
    <d v="2021-12-07T10:45:00"/>
    <s v="Service"/>
    <s v="Slow Service"/>
    <s v="CUST50348"/>
    <s v="Resolved"/>
    <d v="2021-04-07T00:00:00"/>
    <d v="1899-12-30T10:45:00"/>
    <d v="2021-12-07T00:00:00"/>
    <d v="1899-12-30T10:45:00"/>
    <s v="-"/>
    <s v="-"/>
    <s v="07-04-2021"/>
    <s v="04"/>
    <s v="2021"/>
    <s v="-"/>
    <s v="07-12-2021"/>
    <s v="12"/>
  </r>
  <r>
    <s v="TKT994822"/>
    <x v="26"/>
    <s v="-"/>
    <s v="Technical"/>
    <s v="Software Bug"/>
    <s v="CUST41289"/>
    <s v="In Progress"/>
    <d v="2024-09-03T00:00:00"/>
    <d v="1899-12-30T18:58:00"/>
    <s v="-"/>
    <s v="-"/>
    <s v="-"/>
    <s v="-"/>
    <s v="03-09-2024"/>
    <s v="09"/>
    <s v="2024"/>
    <s v="-"/>
    <s v="-"/>
    <s v=""/>
  </r>
  <r>
    <s v="TKT716734"/>
    <x v="34"/>
    <s v="-"/>
    <s v="Technical"/>
    <s v="Hardware Issue"/>
    <s v="CUST99110"/>
    <s v="In Progress"/>
    <s v="31-08-2021"/>
    <d v="1899-12-30T21:42:02"/>
    <s v="-"/>
    <s v="-"/>
    <s v="-"/>
    <s v="-"/>
    <s v="31-08-2021"/>
    <s v="08"/>
    <s v="2021"/>
    <s v="-"/>
    <s v="-"/>
    <s v=""/>
  </r>
  <r>
    <s v="TKT491634"/>
    <x v="18"/>
    <d v="2021-03-05T22:31:00"/>
    <s v="Account"/>
    <s v="Password Reset"/>
    <s v="CUST81058"/>
    <s v="Resolved"/>
    <d v="2021-11-04T00:00:00"/>
    <d v="1899-12-30T22:31:00"/>
    <d v="2021-03-05T00:00:00"/>
    <d v="1899-12-30T22:31:00"/>
    <s v="-"/>
    <s v="-"/>
    <s v="04-11-2021"/>
    <s v="11"/>
    <s v="2021"/>
    <s v="-"/>
    <s v="05-03-2021"/>
    <s v="03"/>
  </r>
  <r>
    <s v="TKT552848"/>
    <x v="28"/>
    <s v="20-06-2020 18:43:15"/>
    <s v="Billing"/>
    <s v="Payment Failure"/>
    <s v="CUST95383"/>
    <s v="Resolved"/>
    <s v="14-06-2020"/>
    <d v="1899-12-30T18:43:15"/>
    <s v="20-06-2020"/>
    <d v="1899-12-30T18:43:15"/>
    <s v="-"/>
    <s v="-"/>
    <s v="14-06-2020"/>
    <s v="06"/>
    <s v="2020"/>
    <s v="-"/>
    <s v="20-06-2020"/>
    <s v="06"/>
  </r>
  <r>
    <s v="TKT357362"/>
    <x v="7"/>
    <s v="-"/>
    <s v="Technical"/>
    <s v="Software Bug"/>
    <s v="CUST95642"/>
    <s v="Open"/>
    <d v="2024-02-06T00:00:00"/>
    <d v="1899-12-30T13:15:00"/>
    <s v="-"/>
    <s v="-"/>
    <s v="-"/>
    <s v="-"/>
    <s v="06-02-2024"/>
    <s v="02"/>
    <s v="2024"/>
    <s v="-"/>
    <s v="-"/>
    <s v=""/>
  </r>
  <r>
    <s v="TKT188030"/>
    <x v="2"/>
    <s v="15-01-2024 06:34:44"/>
    <s v="Billing"/>
    <s v="Overcharge"/>
    <s v="CUST73944"/>
    <s v="Resolved"/>
    <s v="29-12-2023"/>
    <d v="1899-12-30T06:34:44"/>
    <s v="15-01-2024"/>
    <d v="1899-12-30T06:34:44"/>
    <s v="-"/>
    <s v="-"/>
    <s v="29-12-2023"/>
    <s v="12"/>
    <s v="2023"/>
    <s v="-"/>
    <s v="15-01-2024"/>
    <s v="01"/>
  </r>
  <r>
    <s v="TKT162951"/>
    <x v="27"/>
    <s v="22-01-2021 13:45:42"/>
    <s v="Account"/>
    <s v="Login Issue"/>
    <s v="CUST18159"/>
    <s v="Resolved"/>
    <d v="2021-02-01T00:00:00"/>
    <d v="1899-12-30T13:45:00"/>
    <s v="22-01-2021"/>
    <d v="1899-12-30T13:45:42"/>
    <s v="-"/>
    <s v="-"/>
    <s v="01-02-2021"/>
    <s v="02"/>
    <s v="2021"/>
    <s v="-"/>
    <s v="22-01-2021"/>
    <s v="01"/>
  </r>
  <r>
    <s v="TKT510863"/>
    <x v="31"/>
    <s v="20-01-2021 16:27:36"/>
    <s v="Billing"/>
    <s v="Refund Request"/>
    <s v="CUST56787"/>
    <s v="Resolved"/>
    <s v="26-12-2020"/>
    <d v="1899-12-30T16:27:36"/>
    <s v="20-01-2021"/>
    <d v="1899-12-30T16:27:36"/>
    <s v="-"/>
    <s v="-"/>
    <s v="26-12-2020"/>
    <s v="12"/>
    <s v="2020"/>
    <s v="-"/>
    <s v="20-01-2021"/>
    <s v="01"/>
  </r>
  <r>
    <s v="TKT716721"/>
    <x v="10"/>
    <s v="21-05-2022 03:08:21"/>
    <s v="Account"/>
    <s v="Password Reset"/>
    <s v="CUST35949"/>
    <s v="Resolved"/>
    <d v="2022-09-05T00:00:00"/>
    <d v="1899-12-30T03:08:00"/>
    <s v="21-05-2022"/>
    <d v="1899-12-30T03:08:21"/>
    <s v="-"/>
    <s v="-"/>
    <s v="05-09-2022"/>
    <s v="09"/>
    <s v="2022"/>
    <s v="-"/>
    <s v="21-05-2022"/>
    <s v="05"/>
  </r>
  <r>
    <s v="TKT303653"/>
    <x v="17"/>
    <s v="-"/>
    <s v="Service"/>
    <s v="Slow Service"/>
    <s v="CUST91177"/>
    <s v="Open"/>
    <s v="29-11-2020"/>
    <d v="1899-12-30T13:21:45"/>
    <s v="-"/>
    <s v="-"/>
    <s v="-"/>
    <s v="-"/>
    <s v="29-11-2020"/>
    <s v="11"/>
    <s v="2020"/>
    <s v="-"/>
    <s v="-"/>
    <s v=""/>
  </r>
  <r>
    <s v="TKT824553"/>
    <x v="26"/>
    <s v="-"/>
    <s v="Technical"/>
    <s v="Software Bug"/>
    <s v="CUST99062"/>
    <s v="Open"/>
    <d v="2020-10-02T00:00:00"/>
    <d v="1899-12-30T18:54:00"/>
    <s v="-"/>
    <s v="-"/>
    <s v="-"/>
    <s v="-"/>
    <s v="02-10-2020"/>
    <s v="10"/>
    <s v="2020"/>
    <s v="-"/>
    <s v="-"/>
    <s v=""/>
  </r>
  <r>
    <s v="TKT910274"/>
    <x v="26"/>
    <s v="-"/>
    <s v="Technical"/>
    <s v="Software Bug"/>
    <s v="CUST32611"/>
    <s v="Open"/>
    <s v="27-05-2020"/>
    <d v="1899-12-30T22:17:50"/>
    <s v="-"/>
    <s v="-"/>
    <s v="-"/>
    <s v="-"/>
    <s v="27-05-2020"/>
    <s v="05"/>
    <s v="2020"/>
    <s v="-"/>
    <s v="-"/>
    <s v=""/>
  </r>
  <r>
    <s v="TKT980334"/>
    <x v="12"/>
    <s v="24-01-2022 11:13:06"/>
    <s v="Billing"/>
    <s v="Refund Request"/>
    <s v="CUST24215"/>
    <s v="Resolved"/>
    <s v="28-12-2021"/>
    <d v="1899-12-30T11:13:06"/>
    <s v="24-01-2022"/>
    <d v="1899-12-30T11:13:06"/>
    <s v="-"/>
    <s v="-"/>
    <s v="28-12-2021"/>
    <s v="12"/>
    <s v="2021"/>
    <s v="-"/>
    <s v="24-01-2022"/>
    <s v="01"/>
  </r>
  <r>
    <s v="TKT711480"/>
    <x v="25"/>
    <s v="19-01-2024 21:27:22"/>
    <s v="Service"/>
    <s v="Slow Service"/>
    <s v="CUST96332"/>
    <s v="Resolved"/>
    <d v="2024-05-01T00:00:00"/>
    <d v="1899-12-30T21:27:00"/>
    <s v="19-01-2024"/>
    <d v="1899-12-30T21:27:22"/>
    <s v="-"/>
    <s v="-"/>
    <s v="01-05-2024"/>
    <s v="05"/>
    <s v="2024"/>
    <s v="-"/>
    <s v="19-01-2024"/>
    <s v="01"/>
  </r>
  <r>
    <s v="TKT238874"/>
    <x v="10"/>
    <s v="22-12-2022 10:24:34"/>
    <s v="Account"/>
    <s v="Password Reset"/>
    <s v="CUST37960"/>
    <s v="Resolved"/>
    <d v="2022-06-12T00:00:00"/>
    <d v="1899-12-30T10:24:00"/>
    <s v="22-12-2022"/>
    <d v="1899-12-30T10:24:34"/>
    <s v="-"/>
    <s v="-"/>
    <s v="12-06-2022"/>
    <s v="06"/>
    <s v="2022"/>
    <s v="-"/>
    <s v="22-12-2022"/>
    <s v="12"/>
  </r>
  <r>
    <s v="TKT362484"/>
    <x v="19"/>
    <s v="-"/>
    <s v="Billing"/>
    <s v="Payment Failure"/>
    <s v="CUST24003"/>
    <s v="Open"/>
    <s v="27-04-2024"/>
    <d v="1899-12-30T21:39:11"/>
    <s v="-"/>
    <s v="-"/>
    <s v="-"/>
    <s v="-"/>
    <s v="27-04-2024"/>
    <s v="04"/>
    <s v="2024"/>
    <s v="-"/>
    <s v="-"/>
    <s v=""/>
  </r>
  <r>
    <s v="TKT797141"/>
    <x v="32"/>
    <s v="-"/>
    <s v="Technical"/>
    <s v="Software Bug"/>
    <s v="CUST13263"/>
    <s v="In Progress"/>
    <d v="2021-01-03T00:00:00"/>
    <d v="1899-12-30T23:22:00"/>
    <s v="-"/>
    <s v="-"/>
    <s v="-"/>
    <s v="-"/>
    <s v="03-01-2021"/>
    <s v="01"/>
    <s v="2021"/>
    <s v="-"/>
    <s v="-"/>
    <s v=""/>
  </r>
  <r>
    <s v="TKT362918"/>
    <x v="2"/>
    <s v="-"/>
    <s v="Billing"/>
    <s v="Overcharge"/>
    <s v="CUST57094"/>
    <s v="In Progress"/>
    <d v="2020-03-10T00:00:00"/>
    <d v="1899-12-30T14:44:00"/>
    <s v="-"/>
    <s v="-"/>
    <s v="-"/>
    <s v="-"/>
    <s v="10-03-2020"/>
    <s v="03"/>
    <s v="2020"/>
    <s v="-"/>
    <s v="-"/>
    <s v=""/>
  </r>
  <r>
    <s v="TKT755381"/>
    <x v="19"/>
    <s v="28-12-2022 16:01:32"/>
    <s v="Billing"/>
    <s v="Payment Failure"/>
    <s v="CUST96114"/>
    <s v="Resolved"/>
    <d v="2022-06-12T00:00:00"/>
    <d v="1899-12-30T16:01:00"/>
    <s v="28-12-2022"/>
    <d v="1899-12-30T16:01:32"/>
    <s v="-"/>
    <s v="-"/>
    <s v="12-06-2022"/>
    <s v="06"/>
    <s v="2022"/>
    <s v="-"/>
    <s v="28-12-2022"/>
    <s v="12"/>
  </r>
  <r>
    <s v="TKT624076"/>
    <x v="35"/>
    <s v="-"/>
    <s v="Service"/>
    <s v="Service Upgrade"/>
    <s v="CUST15058"/>
    <s v="Open"/>
    <s v="29-01-2024"/>
    <d v="1899-12-30T06:06:29"/>
    <s v="-"/>
    <s v="-"/>
    <s v="-"/>
    <s v="-"/>
    <s v="29-01-2024"/>
    <s v="01"/>
    <s v="2024"/>
    <s v="-"/>
    <s v="-"/>
    <s v=""/>
  </r>
  <r>
    <s v="TKT628290"/>
    <x v="7"/>
    <s v="-"/>
    <s v="Technical"/>
    <s v="Software Bug"/>
    <s v="CUST39628"/>
    <s v="In Progress"/>
    <s v="26-07-2024"/>
    <d v="1899-12-30T13:42:20"/>
    <s v="-"/>
    <s v="-"/>
    <s v="-"/>
    <s v="-"/>
    <s v="26-07-2024"/>
    <s v="07"/>
    <s v="2024"/>
    <s v="-"/>
    <s v="-"/>
    <s v=""/>
  </r>
  <r>
    <s v="TKT897927"/>
    <x v="32"/>
    <s v="-"/>
    <s v="Technical"/>
    <s v="Software Bug"/>
    <s v="CUST66365"/>
    <s v="In Progress"/>
    <d v="2020-02-07T00:00:00"/>
    <d v="1899-12-30T00:17:00"/>
    <s v="-"/>
    <s v="-"/>
    <s v="-"/>
    <s v="-"/>
    <s v="07-02-2020"/>
    <s v="02"/>
    <s v="2020"/>
    <s v="-"/>
    <s v="-"/>
    <s v=""/>
  </r>
  <r>
    <s v="TKT452395"/>
    <x v="18"/>
    <s v="-"/>
    <s v="Account"/>
    <s v="Password Reset"/>
    <s v="CUST23326"/>
    <s v="In Progress"/>
    <s v="24-07-2024"/>
    <d v="1899-12-30T09:27:26"/>
    <s v="-"/>
    <s v="-"/>
    <s v="-"/>
    <s v="-"/>
    <s v="24-07-2024"/>
    <s v="07"/>
    <s v="2024"/>
    <s v="-"/>
    <s v="-"/>
    <s v=""/>
  </r>
  <r>
    <s v="TKT274738"/>
    <x v="26"/>
    <s v="-"/>
    <s v="Technical"/>
    <s v="Software Bug"/>
    <s v="CUST61951"/>
    <s v="In Progress"/>
    <s v="13-06-2022"/>
    <d v="1899-12-30T15:58:23"/>
    <s v="-"/>
    <s v="-"/>
    <s v="-"/>
    <s v="-"/>
    <s v="13-06-2022"/>
    <s v="06"/>
    <s v="2022"/>
    <s v="-"/>
    <s v="-"/>
    <s v=""/>
  </r>
  <r>
    <s v="TKT356743"/>
    <x v="22"/>
    <s v="-"/>
    <s v="Account"/>
    <s v="Login Issue"/>
    <s v="CUST44851"/>
    <s v="In Progress"/>
    <s v="24-11-2022"/>
    <d v="1899-12-30T08:01:21"/>
    <s v="-"/>
    <s v="-"/>
    <s v="-"/>
    <s v="-"/>
    <s v="24-11-2022"/>
    <s v="11"/>
    <s v="2022"/>
    <s v="-"/>
    <s v="-"/>
    <s v=""/>
  </r>
  <r>
    <s v="TKT175506"/>
    <x v="4"/>
    <s v="-"/>
    <s v="Account"/>
    <s v="Password Reset"/>
    <s v="CUST13768"/>
    <s v="Open"/>
    <s v="20-10-2022"/>
    <d v="1899-12-30T19:29:06"/>
    <s v="-"/>
    <s v="-"/>
    <s v="-"/>
    <s v="-"/>
    <s v="20-10-2022"/>
    <s v="10"/>
    <s v="2022"/>
    <s v="-"/>
    <s v="-"/>
    <s v=""/>
  </r>
  <r>
    <s v="TKT568325"/>
    <x v="13"/>
    <s v="-"/>
    <s v="Account"/>
    <s v="Account Suspension"/>
    <s v="CUST38971"/>
    <s v="In Progress"/>
    <s v="14-12-2023"/>
    <d v="1899-12-30T08:28:13"/>
    <s v="-"/>
    <s v="-"/>
    <s v="-"/>
    <s v="-"/>
    <s v="14-12-2023"/>
    <s v="12"/>
    <s v="2023"/>
    <s v="-"/>
    <s v="-"/>
    <s v=""/>
  </r>
  <r>
    <s v="TKT534211"/>
    <x v="18"/>
    <d v="2022-02-07T23:29:00"/>
    <s v="Account"/>
    <s v="Password Reset"/>
    <s v="CUST23568"/>
    <s v="Resolved"/>
    <s v="13-06-2022"/>
    <d v="1899-12-30T23:29:01"/>
    <d v="2022-02-07T00:00:00"/>
    <d v="1899-12-30T23:29:00"/>
    <s v="-"/>
    <s v="-"/>
    <s v="13-06-2022"/>
    <s v="06"/>
    <s v="2022"/>
    <s v="-"/>
    <s v="07-02-2022"/>
    <s v="02"/>
  </r>
  <r>
    <s v="TKT131441"/>
    <x v="0"/>
    <s v="-"/>
    <s v="Service"/>
    <s v="Service Outage"/>
    <s v="CUST66913"/>
    <s v="Open"/>
    <d v="2022-05-03T00:00:00"/>
    <d v="1899-12-30T22:00:00"/>
    <s v="-"/>
    <s v="-"/>
    <s v="-"/>
    <s v="-"/>
    <s v="03-05-2022"/>
    <s v="05"/>
    <s v="2022"/>
    <s v="-"/>
    <s v="-"/>
    <s v=""/>
  </r>
  <r>
    <s v="TKT506804"/>
    <x v="30"/>
    <s v="-"/>
    <s v="Billing"/>
    <s v="Overcharge"/>
    <s v="CUST21508"/>
    <s v="Open"/>
    <s v="24-07-2021"/>
    <d v="1899-12-30T09:38:48"/>
    <s v="-"/>
    <s v="-"/>
    <s v="-"/>
    <s v="-"/>
    <s v="24-07-2021"/>
    <s v="07"/>
    <s v="2021"/>
    <s v="-"/>
    <s v="-"/>
    <s v=""/>
  </r>
  <r>
    <s v="TKT256939"/>
    <x v="4"/>
    <s v="29-05-2020 08:50:39"/>
    <s v="Account"/>
    <s v="Password Reset"/>
    <s v="CUST56013"/>
    <s v="Resolved"/>
    <d v="2020-12-05T00:00:00"/>
    <d v="1899-12-30T08:50:00"/>
    <s v="29-05-2020"/>
    <d v="1899-12-30T08:50:39"/>
    <s v="-"/>
    <s v="-"/>
    <s v="05-12-2020"/>
    <s v="12"/>
    <s v="2020"/>
    <s v="-"/>
    <s v="29-05-2020"/>
    <s v="05"/>
  </r>
  <r>
    <s v="TKT173803"/>
    <x v="9"/>
    <s v="-"/>
    <s v="Technical"/>
    <s v="Hardware Issue"/>
    <s v="CUST65369"/>
    <s v="Open"/>
    <d v="2024-10-07T00:00:00"/>
    <d v="1899-12-30T18:11:00"/>
    <s v="-"/>
    <s v="-"/>
    <s v="-"/>
    <s v="-"/>
    <s v="07-10-2024"/>
    <s v="10"/>
    <s v="2024"/>
    <s v="-"/>
    <s v="-"/>
    <s v=""/>
  </r>
  <r>
    <s v="TKT762739"/>
    <x v="8"/>
    <s v="-"/>
    <s v="Technical"/>
    <s v="Network Problem"/>
    <s v="CUST90762"/>
    <s v="In Progress"/>
    <d v="2021-10-09T00:00:00"/>
    <d v="1899-12-30T01:39:00"/>
    <s v="-"/>
    <s v="-"/>
    <s v="-"/>
    <s v="-"/>
    <s v="09-10-2021"/>
    <s v="10"/>
    <s v="2021"/>
    <s v="-"/>
    <s v="-"/>
    <s v=""/>
  </r>
  <r>
    <s v="TKT918563"/>
    <x v="17"/>
    <s v="-"/>
    <s v="Service"/>
    <s v="Slow Service"/>
    <s v="CUST32078"/>
    <s v="Open"/>
    <s v="27-09-2021"/>
    <d v="1899-12-30T18:52:33"/>
    <s v="-"/>
    <s v="-"/>
    <s v="-"/>
    <s v="-"/>
    <s v="27-09-2021"/>
    <s v="09"/>
    <s v="2021"/>
    <s v="-"/>
    <s v="-"/>
    <s v=""/>
  </r>
  <r>
    <s v="TKT108944"/>
    <x v="21"/>
    <s v="27-02-2024 21:15:05"/>
    <s v="Technical"/>
    <s v="Network Problem"/>
    <s v="CUST65234"/>
    <s v="Resolved"/>
    <s v="16-02-2024"/>
    <d v="1899-12-30T21:15:05"/>
    <s v="27-02-2024"/>
    <d v="1899-12-30T21:15:05"/>
    <s v="-"/>
    <s v="-"/>
    <s v="16-02-2024"/>
    <s v="02"/>
    <s v="2024"/>
    <s v="-"/>
    <s v="27-02-2024"/>
    <s v="02"/>
  </r>
  <r>
    <s v="TKT260548"/>
    <x v="0"/>
    <s v="-"/>
    <s v="Service"/>
    <s v="Service Outage"/>
    <s v="CUST79044"/>
    <s v="In Progress"/>
    <s v="26-08-2024"/>
    <d v="1899-12-30T13:51:01"/>
    <s v="-"/>
    <s v="-"/>
    <s v="-"/>
    <s v="-"/>
    <s v="26-08-2024"/>
    <s v="08"/>
    <s v="2024"/>
    <s v="-"/>
    <s v="-"/>
    <s v=""/>
  </r>
  <r>
    <s v="TKT119436"/>
    <x v="17"/>
    <s v="-"/>
    <s v="Service"/>
    <s v="Slow Service"/>
    <s v="CUST33548"/>
    <s v="In Progress"/>
    <d v="2024-12-06T00:00:00"/>
    <d v="1899-12-30T14:04:00"/>
    <s v="-"/>
    <s v="-"/>
    <s v="-"/>
    <s v="-"/>
    <s v="06-12-2024"/>
    <s v="12"/>
    <s v="2024"/>
    <s v="-"/>
    <s v="-"/>
    <s v=""/>
  </r>
  <r>
    <s v="TKT438544"/>
    <x v="18"/>
    <s v="-"/>
    <s v="Account"/>
    <s v="Password Reset"/>
    <s v="CUST75978"/>
    <s v="In Progress"/>
    <s v="23-02-2024"/>
    <d v="1899-12-30T04:00:59"/>
    <s v="-"/>
    <s v="-"/>
    <s v="-"/>
    <s v="-"/>
    <s v="23-02-2024"/>
    <s v="02"/>
    <s v="2024"/>
    <s v="-"/>
    <s v="-"/>
    <s v=""/>
  </r>
  <r>
    <s v="TKT310953"/>
    <x v="29"/>
    <s v="15-04-2021 07:12:02"/>
    <s v="Service"/>
    <s v="Service Upgrade"/>
    <s v="CUST83200"/>
    <s v="Resolved"/>
    <s v="19-03-2021"/>
    <d v="1899-12-30T07:12:02"/>
    <s v="15-04-2021"/>
    <d v="1899-12-30T07:12:02"/>
    <s v="-"/>
    <s v="-"/>
    <s v="19-03-2021"/>
    <s v="03"/>
    <s v="2021"/>
    <s v="-"/>
    <s v="15-04-2021"/>
    <s v="04"/>
  </r>
  <r>
    <s v="TKT782764"/>
    <x v="22"/>
    <s v="-"/>
    <s v="Account"/>
    <s v="Login Issue"/>
    <s v="CUST86909"/>
    <s v="In Progress"/>
    <s v="18-08-2022"/>
    <d v="1899-12-30T13:03:50"/>
    <s v="-"/>
    <s v="-"/>
    <s v="-"/>
    <s v="-"/>
    <s v="18-08-2022"/>
    <s v="08"/>
    <s v="2022"/>
    <s v="-"/>
    <s v="-"/>
    <s v=""/>
  </r>
  <r>
    <s v="TKT958855"/>
    <x v="12"/>
    <s v="15-06-2022 21:18:19"/>
    <s v="Billing"/>
    <s v="Refund Request"/>
    <s v="CUST60517"/>
    <s v="Resolved"/>
    <d v="2022-09-06T00:00:00"/>
    <d v="1899-12-30T21:18:00"/>
    <s v="15-06-2022"/>
    <d v="1899-12-30T21:18:19"/>
    <s v="-"/>
    <s v="-"/>
    <s v="06-09-2022"/>
    <s v="09"/>
    <s v="2022"/>
    <s v="-"/>
    <s v="15-06-2022"/>
    <s v="06"/>
  </r>
  <r>
    <s v="TKT737655"/>
    <x v="4"/>
    <s v="-"/>
    <s v="Account"/>
    <s v="Password Reset"/>
    <s v="CUST22150"/>
    <s v="Open"/>
    <s v="16-05-2024"/>
    <d v="1899-12-30T07:48:32"/>
    <s v="-"/>
    <s v="-"/>
    <s v="-"/>
    <s v="-"/>
    <s v="16-05-2024"/>
    <s v="05"/>
    <s v="2024"/>
    <s v="-"/>
    <s v="-"/>
    <s v=""/>
  </r>
  <r>
    <s v="TKT935335"/>
    <x v="7"/>
    <s v="-"/>
    <s v="Technical"/>
    <s v="Software Bug"/>
    <s v="CUST56166"/>
    <s v="Open"/>
    <s v="16-01-2022"/>
    <d v="1899-12-30T13:55:15"/>
    <s v="-"/>
    <s v="-"/>
    <s v="-"/>
    <s v="-"/>
    <s v="16-01-2022"/>
    <s v="01"/>
    <s v="2022"/>
    <s v="-"/>
    <s v="-"/>
    <s v=""/>
  </r>
  <r>
    <s v="TKT410427"/>
    <x v="20"/>
    <s v="-"/>
    <s v="Billing"/>
    <s v="Payment Failure"/>
    <s v="CUST94529"/>
    <s v="Open"/>
    <d v="2020-09-10T00:00:00"/>
    <d v="1899-12-30T10:49:00"/>
    <s v="-"/>
    <s v="-"/>
    <s v="-"/>
    <s v="-"/>
    <s v="10-09-2020"/>
    <s v="09"/>
    <s v="2020"/>
    <s v="-"/>
    <s v="-"/>
    <s v=""/>
  </r>
  <r>
    <s v="TKT769785"/>
    <x v="22"/>
    <s v="18-11-2020 16:34:05"/>
    <s v="Account"/>
    <s v="Login Issue"/>
    <s v="CUST68739"/>
    <s v="Resolved"/>
    <s v="15-11-2020"/>
    <d v="1899-12-30T16:34:05"/>
    <s v="18-11-2020"/>
    <d v="1899-12-30T16:34:05"/>
    <s v="-"/>
    <s v="-"/>
    <s v="15-11-2020"/>
    <s v="11"/>
    <s v="2020"/>
    <s v="-"/>
    <s v="18-11-2020"/>
    <s v="11"/>
  </r>
  <r>
    <s v="TKT930929"/>
    <x v="6"/>
    <s v="-"/>
    <s v="Service"/>
    <s v="Service Outage"/>
    <s v="CUST73556"/>
    <s v="Open"/>
    <s v="29-07-2021"/>
    <d v="1899-12-30T18:00:07"/>
    <s v="-"/>
    <s v="-"/>
    <s v="-"/>
    <s v="-"/>
    <s v="29-07-2021"/>
    <s v="07"/>
    <s v="2021"/>
    <s v="-"/>
    <s v="-"/>
    <s v=""/>
  </r>
  <r>
    <s v="TKT653127"/>
    <x v="22"/>
    <s v="-"/>
    <s v="Account"/>
    <s v="Login Issue"/>
    <s v="CUST94553"/>
    <s v="In Progress"/>
    <d v="2021-09-04T00:00:00"/>
    <d v="1899-12-30T15:32:00"/>
    <s v="-"/>
    <s v="-"/>
    <s v="-"/>
    <s v="-"/>
    <s v="04-09-2021"/>
    <s v="09"/>
    <s v="2021"/>
    <s v="-"/>
    <s v="-"/>
    <s v=""/>
  </r>
  <r>
    <s v="TKT164771"/>
    <x v="2"/>
    <s v="20-05-2022 01:15:38"/>
    <s v="Billing"/>
    <s v="Overcharge"/>
    <s v="CUST30466"/>
    <s v="Resolved"/>
    <s v="30-04-2022"/>
    <d v="1899-12-30T01:15:38"/>
    <s v="20-05-2022"/>
    <d v="1899-12-30T01:15:38"/>
    <s v="-"/>
    <s v="-"/>
    <s v="30-04-2022"/>
    <s v="04"/>
    <s v="2022"/>
    <s v="-"/>
    <s v="20-05-2022"/>
    <s v="05"/>
  </r>
  <r>
    <s v="TKT125027"/>
    <x v="22"/>
    <s v="-"/>
    <s v="Account"/>
    <s v="Login Issue"/>
    <s v="CUST81083"/>
    <s v="In Progress"/>
    <d v="2022-02-04T00:00:00"/>
    <d v="1899-12-30T12:53:00"/>
    <s v="-"/>
    <s v="-"/>
    <s v="-"/>
    <s v="-"/>
    <s v="04-02-2022"/>
    <s v="02"/>
    <s v="2022"/>
    <s v="-"/>
    <s v="-"/>
    <s v=""/>
  </r>
  <r>
    <s v="TKT322745"/>
    <x v="5"/>
    <s v="27-06-2021 08:15:19"/>
    <s v="Technical"/>
    <s v="Hardware Issue"/>
    <s v="CUST78319"/>
    <s v="Resolved"/>
    <s v="29-05-2021"/>
    <d v="1899-12-30T08:15:19"/>
    <s v="27-06-2021"/>
    <d v="1899-12-30T08:15:19"/>
    <s v="-"/>
    <s v="-"/>
    <s v="29-05-2021"/>
    <s v="05"/>
    <s v="2021"/>
    <s v="-"/>
    <s v="27-06-2021"/>
    <s v="06"/>
  </r>
  <r>
    <s v="TKT103191"/>
    <x v="35"/>
    <s v="-"/>
    <s v="Service"/>
    <s v="Service Upgrade"/>
    <s v="CUST15323"/>
    <s v="Open"/>
    <d v="2021-03-02T00:00:00"/>
    <d v="1899-12-30T07:54:00"/>
    <s v="-"/>
    <s v="-"/>
    <s v="-"/>
    <s v="-"/>
    <s v="02-03-2021"/>
    <s v="03"/>
    <s v="2021"/>
    <s v="-"/>
    <s v="-"/>
    <s v=""/>
  </r>
  <r>
    <s v="TKT312132"/>
    <x v="18"/>
    <d v="2021-09-09T01:42:00"/>
    <s v="Account"/>
    <s v="Password Reset"/>
    <s v="CUST96157"/>
    <s v="Resolved"/>
    <s v="25-08-2021"/>
    <d v="1899-12-30T01:42:50"/>
    <d v="2021-09-09T00:00:00"/>
    <d v="1899-12-30T01:42:00"/>
    <s v="-"/>
    <s v="-"/>
    <s v="25-08-2021"/>
    <s v="08"/>
    <s v="2021"/>
    <s v="-"/>
    <s v="09-09-2021"/>
    <s v="09"/>
  </r>
  <r>
    <s v="TKT263310"/>
    <x v="1"/>
    <s v="-"/>
    <s v="Billing"/>
    <s v="Refund Request"/>
    <s v="CUST35666"/>
    <s v="In Progress"/>
    <d v="2020-09-06T00:00:00"/>
    <d v="1899-12-30T09:11:00"/>
    <s v="-"/>
    <s v="-"/>
    <s v="-"/>
    <s v="-"/>
    <s v="06-09-2020"/>
    <s v="09"/>
    <s v="2020"/>
    <s v="-"/>
    <s v="-"/>
    <s v=""/>
  </r>
  <r>
    <s v="TKT962107"/>
    <x v="19"/>
    <d v="2023-11-12T10:28:00"/>
    <s v="Billing"/>
    <s v="Payment Failure"/>
    <s v="CUST93098"/>
    <s v="Resolved"/>
    <s v="18-11-2023"/>
    <d v="1899-12-30T10:28:30"/>
    <d v="2023-11-12T00:00:00"/>
    <d v="1899-12-30T10:28:00"/>
    <s v="-"/>
    <s v="-"/>
    <s v="18-11-2023"/>
    <s v="11"/>
    <s v="2023"/>
    <s v="-"/>
    <s v="12-11-2023"/>
    <s v="11"/>
  </r>
  <r>
    <s v="TKT811143"/>
    <x v="8"/>
    <d v="2024-01-04T21:35:00"/>
    <s v="Technical"/>
    <s v="Network Problem"/>
    <s v="CUST44139"/>
    <s v="Resolved"/>
    <s v="27-03-2024"/>
    <d v="1899-12-30T21:35:33"/>
    <d v="2024-01-04T00:00:00"/>
    <d v="1899-12-30T21:35:00"/>
    <s v="-"/>
    <s v="-"/>
    <s v="27-03-2024"/>
    <s v="03"/>
    <s v="2024"/>
    <s v="-"/>
    <s v="04-01-2024"/>
    <s v="01"/>
  </r>
  <r>
    <s v="TKT366897"/>
    <x v="35"/>
    <s v="-"/>
    <s v="Service"/>
    <s v="Service Upgrade"/>
    <s v="CUST39946"/>
    <s v="In Progress"/>
    <d v="2021-01-05T00:00:00"/>
    <d v="1899-12-30T12:04:00"/>
    <s v="-"/>
    <s v="-"/>
    <s v="-"/>
    <s v="-"/>
    <s v="05-01-2021"/>
    <s v="01"/>
    <s v="2021"/>
    <s v="-"/>
    <s v="-"/>
    <s v=""/>
  </r>
  <r>
    <s v="TKT601896"/>
    <x v="15"/>
    <s v="-"/>
    <s v="Account"/>
    <s v="Account Suspension"/>
    <s v="CUST60309"/>
    <s v="Open"/>
    <s v="21-01-2023"/>
    <d v="1899-12-30T18:09:28"/>
    <s v="-"/>
    <s v="-"/>
    <s v="-"/>
    <s v="-"/>
    <s v="21-01-2023"/>
    <s v="01"/>
    <s v="2023"/>
    <s v="-"/>
    <s v="-"/>
    <s v=""/>
  </r>
  <r>
    <s v="TKT971500"/>
    <x v="1"/>
    <s v="-"/>
    <s v="Billing"/>
    <s v="Refund Request"/>
    <s v="CUST76185"/>
    <s v="In Progress"/>
    <s v="26-06-2024"/>
    <d v="1899-12-30T11:34:04"/>
    <s v="-"/>
    <s v="-"/>
    <s v="-"/>
    <s v="-"/>
    <s v="26-06-2024"/>
    <s v="06"/>
    <s v="2024"/>
    <s v="-"/>
    <s v="-"/>
    <s v=""/>
  </r>
  <r>
    <s v="TKT831118"/>
    <x v="19"/>
    <s v="-"/>
    <s v="Billing"/>
    <s v="Payment Failure"/>
    <s v="CUST40249"/>
    <s v="Open"/>
    <s v="19-04-2022"/>
    <d v="1899-12-30T11:16:44"/>
    <s v="-"/>
    <s v="-"/>
    <s v="-"/>
    <s v="-"/>
    <s v="19-04-2022"/>
    <s v="04"/>
    <s v="2022"/>
    <s v="-"/>
    <s v="-"/>
    <s v=""/>
  </r>
  <r>
    <s v="TKT296927"/>
    <x v="25"/>
    <s v="-"/>
    <s v="Service"/>
    <s v="Slow Service"/>
    <s v="CUST96385"/>
    <s v="Open"/>
    <s v="27-10-2020"/>
    <d v="1899-12-30T23:39:33"/>
    <s v="-"/>
    <s v="-"/>
    <s v="-"/>
    <s v="-"/>
    <s v="27-10-2020"/>
    <s v="10"/>
    <s v="2020"/>
    <s v="-"/>
    <s v="-"/>
    <s v=""/>
  </r>
  <r>
    <s v="TKT210869"/>
    <x v="26"/>
    <s v="-"/>
    <s v="Technical"/>
    <s v="Software Bug"/>
    <s v="CUST96063"/>
    <s v="Open"/>
    <d v="2023-05-09T00:00:00"/>
    <d v="1899-12-30T21:48:00"/>
    <s v="-"/>
    <s v="-"/>
    <s v="-"/>
    <s v="-"/>
    <s v="09-05-2023"/>
    <s v="05"/>
    <s v="2023"/>
    <s v="-"/>
    <s v="-"/>
    <s v=""/>
  </r>
  <r>
    <s v="TKT221275"/>
    <x v="27"/>
    <d v="2023-07-09T13:22:00"/>
    <s v="Account"/>
    <s v="Login Issue"/>
    <s v="CUST38683"/>
    <s v="Resolved"/>
    <d v="2023-02-09T00:00:00"/>
    <d v="1899-12-30T13:22:00"/>
    <d v="2023-07-09T00:00:00"/>
    <d v="1899-12-30T13:22:00"/>
    <s v="-"/>
    <s v="-"/>
    <s v="09-02-2023"/>
    <s v="02"/>
    <s v="2023"/>
    <s v="-"/>
    <s v="09-07-2023"/>
    <s v="07"/>
  </r>
  <r>
    <s v="TKT796480"/>
    <x v="34"/>
    <d v="2021-03-07T13:14:00"/>
    <s v="Technical"/>
    <s v="Hardware Issue"/>
    <s v="CUST86260"/>
    <s v="Resolved"/>
    <d v="2021-07-06T00:00:00"/>
    <d v="1899-12-30T13:14:00"/>
    <d v="2021-03-07T00:00:00"/>
    <d v="1899-12-30T13:14:00"/>
    <s v="-"/>
    <s v="-"/>
    <s v="06-07-2021"/>
    <s v="07"/>
    <s v="2021"/>
    <s v="-"/>
    <s v="07-03-2021"/>
    <s v="03"/>
  </r>
  <r>
    <s v="TKT724018"/>
    <x v="27"/>
    <s v="-"/>
    <s v="Account"/>
    <s v="Login Issue"/>
    <s v="CUST66140"/>
    <s v="Open"/>
    <s v="17-11-2023"/>
    <d v="1899-12-30T20:01:21"/>
    <s v="-"/>
    <s v="-"/>
    <s v="-"/>
    <s v="-"/>
    <s v="17-11-2023"/>
    <s v="11"/>
    <s v="2023"/>
    <s v="-"/>
    <s v="-"/>
    <s v=""/>
  </r>
  <r>
    <s v="TKT152670"/>
    <x v="19"/>
    <s v="-"/>
    <s v="Billing"/>
    <s v="Payment Failure"/>
    <s v="CUST75138"/>
    <s v="Open"/>
    <s v="16-05-2022"/>
    <d v="1899-12-30T20:03:25"/>
    <s v="-"/>
    <s v="-"/>
    <s v="-"/>
    <s v="-"/>
    <s v="16-05-2022"/>
    <s v="05"/>
    <s v="2022"/>
    <s v="-"/>
    <s v="-"/>
    <s v=""/>
  </r>
  <r>
    <s v="TKT580964"/>
    <x v="29"/>
    <d v="2022-06-04T10:00:00"/>
    <s v="Service"/>
    <s v="Service Upgrade"/>
    <s v="CUST91219"/>
    <s v="Resolved"/>
    <d v="2022-04-04T00:00:00"/>
    <d v="1899-12-30T10:00:00"/>
    <d v="2022-06-04T00:00:00"/>
    <d v="1899-12-30T10:00:00"/>
    <s v="-"/>
    <s v="-"/>
    <s v="04-04-2022"/>
    <s v="04"/>
    <s v="2022"/>
    <s v="-"/>
    <s v="04-06-2022"/>
    <s v="06"/>
  </r>
  <r>
    <s v="TKT291607"/>
    <x v="2"/>
    <s v="-"/>
    <s v="Billing"/>
    <s v="Overcharge"/>
    <s v="CUST65588"/>
    <s v="In Progress"/>
    <s v="19-05-2021"/>
    <d v="1899-12-30T22:16:38"/>
    <s v="-"/>
    <s v="-"/>
    <s v="-"/>
    <s v="-"/>
    <s v="19-05-2021"/>
    <s v="05"/>
    <s v="2021"/>
    <s v="-"/>
    <s v="-"/>
    <s v=""/>
  </r>
  <r>
    <s v="TKT292620"/>
    <x v="35"/>
    <s v="-"/>
    <s v="Service"/>
    <s v="Service Upgrade"/>
    <s v="CUST38948"/>
    <s v="In Progress"/>
    <s v="14-07-2022"/>
    <d v="1899-12-30T13:53:56"/>
    <s v="-"/>
    <s v="-"/>
    <s v="-"/>
    <s v="-"/>
    <s v="14-07-2022"/>
    <s v="07"/>
    <s v="2022"/>
    <s v="-"/>
    <s v="-"/>
    <s v=""/>
  </r>
  <r>
    <s v="TKT409338"/>
    <x v="14"/>
    <s v="-"/>
    <s v="Service"/>
    <s v="Slow Service"/>
    <s v="CUST56161"/>
    <s v="In Progress"/>
    <s v="17-07-2022"/>
    <d v="1899-12-30T21:38:17"/>
    <s v="-"/>
    <s v="-"/>
    <s v="-"/>
    <s v="-"/>
    <s v="17-07-2022"/>
    <s v="07"/>
    <s v="2022"/>
    <s v="-"/>
    <s v="-"/>
    <s v=""/>
  </r>
  <r>
    <s v="TKT398672"/>
    <x v="16"/>
    <s v="-"/>
    <s v="Account"/>
    <s v="Login Issue"/>
    <s v="CUST27083"/>
    <s v="In Progress"/>
    <d v="2023-06-03T00:00:00"/>
    <d v="1899-12-30T23:22:00"/>
    <s v="-"/>
    <s v="-"/>
    <s v="-"/>
    <s v="-"/>
    <s v="03-06-2023"/>
    <s v="06"/>
    <s v="2023"/>
    <s v="-"/>
    <s v="-"/>
    <s v=""/>
  </r>
  <r>
    <s v="TKT325675"/>
    <x v="27"/>
    <s v="-"/>
    <s v="Account"/>
    <s v="Login Issue"/>
    <s v="CUST54193"/>
    <s v="In Progress"/>
    <d v="2021-06-05T00:00:00"/>
    <d v="1899-12-30T07:38:00"/>
    <s v="-"/>
    <s v="-"/>
    <s v="-"/>
    <s v="-"/>
    <s v="05-06-2021"/>
    <s v="06"/>
    <s v="2021"/>
    <s v="-"/>
    <s v="-"/>
    <s v=""/>
  </r>
  <r>
    <s v="TKT187302"/>
    <x v="28"/>
    <s v="-"/>
    <s v="Billing"/>
    <s v="Payment Failure"/>
    <s v="CUST92464"/>
    <s v="Open"/>
    <d v="2021-10-12T00:00:00"/>
    <d v="1899-12-30T18:17:00"/>
    <s v="-"/>
    <s v="-"/>
    <s v="-"/>
    <s v="-"/>
    <s v="12-10-2021"/>
    <s v="10"/>
    <s v="2021"/>
    <s v="-"/>
    <s v="-"/>
    <s v=""/>
  </r>
  <r>
    <s v="TKT889509"/>
    <x v="20"/>
    <s v="26-01-2023 07:55:37"/>
    <s v="Billing"/>
    <s v="Payment Failure"/>
    <s v="CUST94026"/>
    <s v="Resolved"/>
    <d v="2023-02-01T00:00:00"/>
    <d v="1899-12-30T07:55:00"/>
    <s v="26-01-2023"/>
    <d v="1899-12-30T07:55:37"/>
    <s v="-"/>
    <s v="-"/>
    <s v="01-02-2023"/>
    <s v="02"/>
    <s v="2023"/>
    <s v="-"/>
    <s v="26-01-2023"/>
    <s v="01"/>
  </r>
  <r>
    <s v="TKT354864"/>
    <x v="2"/>
    <s v="-"/>
    <s v="Billing"/>
    <s v="Overcharge"/>
    <s v="CUST87361"/>
    <s v="In Progress"/>
    <d v="2021-02-12T00:00:00"/>
    <d v="1899-12-30T03:39:00"/>
    <s v="-"/>
    <s v="-"/>
    <s v="-"/>
    <s v="-"/>
    <s v="12-02-2021"/>
    <s v="02"/>
    <s v="2021"/>
    <s v="-"/>
    <s v="-"/>
    <s v=""/>
  </r>
  <r>
    <s v="TKT312668"/>
    <x v="17"/>
    <s v="-"/>
    <s v="Service"/>
    <s v="Slow Service"/>
    <s v="CUST36220"/>
    <s v="In Progress"/>
    <d v="2022-08-02T00:00:00"/>
    <d v="1899-12-30T02:35:00"/>
    <s v="-"/>
    <s v="-"/>
    <s v="-"/>
    <s v="-"/>
    <s v="02-08-2022"/>
    <s v="08"/>
    <s v="2022"/>
    <s v="-"/>
    <s v="-"/>
    <s v=""/>
  </r>
  <r>
    <s v="TKT798147"/>
    <x v="14"/>
    <s v="-"/>
    <s v="Service"/>
    <s v="Slow Service"/>
    <s v="CUST77932"/>
    <s v="Open"/>
    <s v="30-08-2021"/>
    <d v="1899-12-30T18:00:24"/>
    <s v="-"/>
    <s v="-"/>
    <s v="-"/>
    <s v="-"/>
    <s v="30-08-2021"/>
    <s v="08"/>
    <s v="2021"/>
    <s v="-"/>
    <s v="-"/>
    <s v=""/>
  </r>
  <r>
    <s v="TKT129956"/>
    <x v="0"/>
    <s v="-"/>
    <s v="Service"/>
    <s v="Service Outage"/>
    <s v="CUST84143"/>
    <s v="In Progress"/>
    <d v="2020-04-06T00:00:00"/>
    <d v="1899-12-30T14:46:00"/>
    <s v="-"/>
    <s v="-"/>
    <s v="-"/>
    <s v="-"/>
    <s v="06-04-2020"/>
    <s v="04"/>
    <s v="2020"/>
    <s v="-"/>
    <s v="-"/>
    <s v=""/>
  </r>
  <r>
    <s v="TKT195405"/>
    <x v="7"/>
    <s v="22-07-2021 17:23:42"/>
    <s v="Technical"/>
    <s v="Software Bug"/>
    <s v="CUST29364"/>
    <s v="Resolved"/>
    <d v="2021-06-07T00:00:00"/>
    <d v="1899-12-30T17:23:00"/>
    <s v="22-07-2021"/>
    <d v="1899-12-30T17:23:42"/>
    <s v="-"/>
    <s v="-"/>
    <s v="07-06-2021"/>
    <s v="06"/>
    <s v="2021"/>
    <s v="-"/>
    <s v="22-07-2021"/>
    <s v="07"/>
  </r>
  <r>
    <s v="TKT990597"/>
    <x v="10"/>
    <s v="25-08-2024 09:54:45"/>
    <s v="Account"/>
    <s v="Password Reset"/>
    <s v="CUST54340"/>
    <s v="Resolved"/>
    <s v="20-08-2024"/>
    <d v="1899-12-30T09:54:45"/>
    <s v="25-08-2024"/>
    <d v="1899-12-30T09:54:45"/>
    <s v="-"/>
    <s v="-"/>
    <s v="20-08-2024"/>
    <s v="08"/>
    <s v="2024"/>
    <s v="-"/>
    <s v="25-08-2024"/>
    <s v="08"/>
  </r>
  <r>
    <s v="TKT517919"/>
    <x v="11"/>
    <s v="-"/>
    <s v="Billing"/>
    <s v="Overcharge"/>
    <s v="CUST96636"/>
    <s v="Open"/>
    <s v="26-01-2020"/>
    <d v="1899-12-30T20:42:15"/>
    <s v="-"/>
    <s v="-"/>
    <s v="-"/>
    <s v="-"/>
    <s v="26-01-2020"/>
    <s v="01"/>
    <s v="2020"/>
    <s v="-"/>
    <s v="-"/>
    <s v=""/>
  </r>
  <r>
    <s v="TKT907668"/>
    <x v="16"/>
    <s v="-"/>
    <s v="Account"/>
    <s v="Login Issue"/>
    <s v="CUST96271"/>
    <s v="Open"/>
    <d v="2020-05-04T00:00:00"/>
    <d v="1899-12-30T11:36:00"/>
    <s v="-"/>
    <s v="-"/>
    <s v="-"/>
    <s v="-"/>
    <s v="04-05-2020"/>
    <s v="05"/>
    <s v="2020"/>
    <s v="-"/>
    <s v="-"/>
    <s v=""/>
  </r>
  <r>
    <s v="TKT159030"/>
    <x v="27"/>
    <s v="-"/>
    <s v="Account"/>
    <s v="Login Issue"/>
    <s v="CUST35267"/>
    <s v="Open"/>
    <s v="27-07-2022"/>
    <d v="1899-12-30T04:41:28"/>
    <s v="-"/>
    <s v="-"/>
    <s v="-"/>
    <s v="-"/>
    <s v="27-07-2022"/>
    <s v="07"/>
    <s v="2022"/>
    <s v="-"/>
    <s v="-"/>
    <s v=""/>
  </r>
  <r>
    <s v="TKT402065"/>
    <x v="22"/>
    <s v="19-08-2024 11:13:22"/>
    <s v="Account"/>
    <s v="Login Issue"/>
    <s v="CUST73034"/>
    <s v="Resolved"/>
    <s v="31-07-2024"/>
    <d v="1899-12-30T11:13:22"/>
    <s v="19-08-2024"/>
    <d v="1899-12-30T11:13:22"/>
    <s v="-"/>
    <s v="-"/>
    <s v="31-07-2024"/>
    <s v="07"/>
    <s v="2024"/>
    <s v="-"/>
    <s v="19-08-2024"/>
    <s v="08"/>
  </r>
  <r>
    <s v="TKT521782"/>
    <x v="31"/>
    <s v="-"/>
    <s v="Billing"/>
    <s v="Refund Request"/>
    <s v="CUST75101"/>
    <s v="Open"/>
    <s v="28-11-2024"/>
    <d v="1899-12-30T06:40:07"/>
    <s v="-"/>
    <s v="-"/>
    <s v="-"/>
    <s v="-"/>
    <s v="28-11-2024"/>
    <s v="11"/>
    <s v="2024"/>
    <s v="-"/>
    <s v="-"/>
    <s v=""/>
  </r>
  <r>
    <s v="TKT304421"/>
    <x v="27"/>
    <s v="-"/>
    <s v="Account"/>
    <s v="Login Issue"/>
    <s v="CUST80653"/>
    <s v="In Progress"/>
    <d v="2021-02-08T00:00:00"/>
    <d v="1899-12-30T05:04:00"/>
    <s v="-"/>
    <s v="-"/>
    <s v="-"/>
    <s v="-"/>
    <s v="08-02-2021"/>
    <s v="02"/>
    <s v="2021"/>
    <s v="-"/>
    <s v="-"/>
    <s v=""/>
  </r>
  <r>
    <s v="TKT561990"/>
    <x v="35"/>
    <s v="-"/>
    <s v="Service"/>
    <s v="Service Upgrade"/>
    <s v="CUST60073"/>
    <s v="In Progress"/>
    <d v="2024-01-11T00:00:00"/>
    <d v="1899-12-30T10:25:00"/>
    <s v="-"/>
    <s v="-"/>
    <s v="-"/>
    <s v="-"/>
    <s v="11-01-2024"/>
    <s v="01"/>
    <s v="2024"/>
    <s v="-"/>
    <s v="-"/>
    <s v=""/>
  </r>
  <r>
    <s v="TKT529614"/>
    <x v="16"/>
    <s v="24-02-2020 03:41:30"/>
    <s v="Account"/>
    <s v="Login Issue"/>
    <s v="CUST33401"/>
    <s v="Resolved"/>
    <d v="2020-10-02T00:00:00"/>
    <d v="1899-12-30T03:41:00"/>
    <s v="24-02-2020"/>
    <d v="1899-12-30T03:41:30"/>
    <s v="-"/>
    <s v="-"/>
    <s v="02-10-2020"/>
    <s v="10"/>
    <s v="2020"/>
    <s v="-"/>
    <s v="24-02-2020"/>
    <s v="02"/>
  </r>
  <r>
    <s v="TKT484740"/>
    <x v="11"/>
    <s v="-"/>
    <s v="Billing"/>
    <s v="Overcharge"/>
    <s v="CUST60257"/>
    <s v="In Progress"/>
    <s v="20-07-2021"/>
    <d v="1899-12-30T18:15:04"/>
    <s v="-"/>
    <s v="-"/>
    <s v="-"/>
    <s v="-"/>
    <s v="20-07-2021"/>
    <s v="07"/>
    <s v="2021"/>
    <s v="-"/>
    <s v="-"/>
    <s v=""/>
  </r>
  <r>
    <s v="TKT172235"/>
    <x v="24"/>
    <s v="-"/>
    <s v="Service"/>
    <s v="Service Outage"/>
    <s v="CUST49417"/>
    <s v="Open"/>
    <d v="2020-04-09T00:00:00"/>
    <d v="1899-12-30T15:42:00"/>
    <s v="-"/>
    <s v="-"/>
    <s v="-"/>
    <s v="-"/>
    <s v="09-04-2020"/>
    <s v="04"/>
    <s v="2020"/>
    <s v="-"/>
    <s v="-"/>
    <s v=""/>
  </r>
  <r>
    <s v="TKT778409"/>
    <x v="18"/>
    <s v="-"/>
    <s v="Account"/>
    <s v="Password Reset"/>
    <s v="CUST23866"/>
    <s v="Open"/>
    <s v="20-08-2020"/>
    <d v="1899-12-30T12:38:58"/>
    <s v="-"/>
    <s v="-"/>
    <s v="-"/>
    <s v="-"/>
    <s v="20-08-2020"/>
    <s v="08"/>
    <s v="2020"/>
    <s v="-"/>
    <s v="-"/>
    <s v=""/>
  </r>
  <r>
    <s v="TKT742027"/>
    <x v="21"/>
    <s v="26-09-2020 20:28:34"/>
    <s v="Technical"/>
    <s v="Network Problem"/>
    <s v="CUST42274"/>
    <s v="Resolved"/>
    <d v="2020-09-09T00:00:00"/>
    <d v="1899-12-30T20:28:00"/>
    <s v="26-09-2020"/>
    <d v="1899-12-30T20:28:34"/>
    <s v="-"/>
    <s v="-"/>
    <s v="09-09-2020"/>
    <s v="09"/>
    <s v="2020"/>
    <s v="-"/>
    <s v="26-09-2020"/>
    <s v="09"/>
  </r>
  <r>
    <s v="TKT984625"/>
    <x v="28"/>
    <s v="24-05-2022 12:04:30"/>
    <s v="Billing"/>
    <s v="Payment Failure"/>
    <s v="CUST35358"/>
    <s v="Resolved"/>
    <s v="25-04-2022"/>
    <d v="1899-12-30T12:04:30"/>
    <s v="24-05-2022"/>
    <d v="1899-12-30T12:04:30"/>
    <s v="-"/>
    <s v="-"/>
    <s v="25-04-2022"/>
    <s v="04"/>
    <s v="2022"/>
    <s v="-"/>
    <s v="24-05-2022"/>
    <s v="05"/>
  </r>
  <r>
    <s v="TKT215214"/>
    <x v="34"/>
    <s v="-"/>
    <s v="Technical"/>
    <s v="Hardware Issue"/>
    <s v="CUST87005"/>
    <s v="Open"/>
    <d v="2020-10-11T00:00:00"/>
    <d v="1899-12-30T14:35:00"/>
    <s v="-"/>
    <s v="-"/>
    <s v="-"/>
    <s v="-"/>
    <s v="11-10-2020"/>
    <s v="10"/>
    <s v="2020"/>
    <s v="-"/>
    <s v="-"/>
    <s v=""/>
  </r>
  <r>
    <s v="TKT210663"/>
    <x v="14"/>
    <s v="25-12-2020 13:42:29"/>
    <s v="Service"/>
    <s v="Slow Service"/>
    <s v="CUST17910"/>
    <s v="Resolved"/>
    <s v="23-12-2020"/>
    <d v="1899-12-30T13:42:29"/>
    <s v="25-12-2020"/>
    <d v="1899-12-30T13:42:29"/>
    <s v="-"/>
    <s v="-"/>
    <s v="23-12-2020"/>
    <s v="12"/>
    <s v="2020"/>
    <s v="-"/>
    <s v="25-12-2020"/>
    <s v="12"/>
  </r>
  <r>
    <s v="TKT229933"/>
    <x v="6"/>
    <d v="2024-09-10T19:37:00"/>
    <s v="Service"/>
    <s v="Service Outage"/>
    <s v="CUST96396"/>
    <s v="Resolved"/>
    <d v="2024-05-10T00:00:00"/>
    <d v="1899-12-30T19:37:00"/>
    <d v="2024-09-10T00:00:00"/>
    <d v="1899-12-30T19:37:00"/>
    <s v="-"/>
    <s v="-"/>
    <s v="10-05-2024"/>
    <s v="05"/>
    <s v="2024"/>
    <s v="-"/>
    <s v="10-09-2024"/>
    <s v="09"/>
  </r>
  <r>
    <s v="TKT526490"/>
    <x v="34"/>
    <s v="27-11-2021 17:15:48"/>
    <s v="Technical"/>
    <s v="Hardware Issue"/>
    <s v="CUST83165"/>
    <s v="Resolved"/>
    <s v="16-11-2021"/>
    <d v="1899-12-30T17:15:48"/>
    <s v="27-11-2021"/>
    <d v="1899-12-30T17:15:48"/>
    <s v="-"/>
    <s v="-"/>
    <s v="16-11-2021"/>
    <s v="11"/>
    <s v="2021"/>
    <s v="-"/>
    <s v="27-11-2021"/>
    <s v="11"/>
  </r>
  <r>
    <s v="TKT871262"/>
    <x v="2"/>
    <s v="-"/>
    <s v="Billing"/>
    <s v="Overcharge"/>
    <s v="CUST89481"/>
    <s v="In Progress"/>
    <s v="16-11-2024"/>
    <d v="1899-12-30T15:11:52"/>
    <s v="-"/>
    <s v="-"/>
    <s v="-"/>
    <s v="-"/>
    <s v="16-11-2024"/>
    <s v="11"/>
    <s v="2024"/>
    <s v="-"/>
    <s v="-"/>
    <s v=""/>
  </r>
  <r>
    <s v="TKT690846"/>
    <x v="7"/>
    <s v="-"/>
    <s v="Technical"/>
    <s v="Software Bug"/>
    <s v="CUST89183"/>
    <s v="In Progress"/>
    <d v="2020-06-11T00:00:00"/>
    <d v="1899-12-30T12:21:00"/>
    <s v="-"/>
    <s v="-"/>
    <s v="-"/>
    <s v="-"/>
    <s v="11-06-2020"/>
    <s v="06"/>
    <s v="2020"/>
    <s v="-"/>
    <s v="-"/>
    <s v=""/>
  </r>
  <r>
    <s v="TKT526907"/>
    <x v="2"/>
    <d v="2020-12-10T19:42:00"/>
    <s v="Billing"/>
    <s v="Overcharge"/>
    <s v="CUST83155"/>
    <s v="Resolved"/>
    <d v="2020-09-10T00:00:00"/>
    <d v="1899-12-30T19:42:00"/>
    <d v="2020-12-10T00:00:00"/>
    <d v="1899-12-30T19:42:00"/>
    <s v="-"/>
    <s v="-"/>
    <s v="10-09-2020"/>
    <s v="09"/>
    <s v="2020"/>
    <s v="-"/>
    <s v="10-12-2020"/>
    <s v="12"/>
  </r>
  <r>
    <s v="TKT542316"/>
    <x v="29"/>
    <s v="-"/>
    <s v="Service"/>
    <s v="Service Upgrade"/>
    <s v="CUST31272"/>
    <s v="In Progress"/>
    <s v="19-11-2024"/>
    <d v="1899-12-30T08:22:27"/>
    <s v="-"/>
    <s v="-"/>
    <s v="-"/>
    <s v="-"/>
    <s v="19-11-2024"/>
    <s v="11"/>
    <s v="2024"/>
    <s v="-"/>
    <s v="-"/>
    <s v=""/>
  </r>
  <r>
    <s v="TKT581121"/>
    <x v="27"/>
    <d v="2020-06-07T12:46:00"/>
    <s v="Account"/>
    <s v="Login Issue"/>
    <s v="CUST35171"/>
    <s v="Resolved"/>
    <s v="20-06-2020"/>
    <d v="1899-12-30T12:46:06"/>
    <d v="2020-06-07T00:00:00"/>
    <d v="1899-12-30T12:46:00"/>
    <s v="-"/>
    <s v="-"/>
    <s v="20-06-2020"/>
    <s v="06"/>
    <s v="2020"/>
    <s v="-"/>
    <s v="07-06-2020"/>
    <s v="06"/>
  </r>
  <r>
    <s v="TKT543966"/>
    <x v="22"/>
    <s v="-"/>
    <s v="Account"/>
    <s v="Login Issue"/>
    <s v="CUST37634"/>
    <s v="In Progress"/>
    <d v="2022-12-02T00:00:00"/>
    <d v="1899-12-30T05:48:00"/>
    <s v="-"/>
    <s v="-"/>
    <s v="-"/>
    <s v="-"/>
    <s v="02-12-2022"/>
    <s v="12"/>
    <s v="2022"/>
    <s v="-"/>
    <s v="-"/>
    <s v=""/>
  </r>
  <r>
    <s v="TKT888118"/>
    <x v="35"/>
    <s v="-"/>
    <s v="Service"/>
    <s v="Service Upgrade"/>
    <s v="CUST58298"/>
    <s v="Open"/>
    <d v="2024-11-01T00:00:00"/>
    <d v="1899-12-30T01:15:00"/>
    <s v="-"/>
    <s v="-"/>
    <s v="-"/>
    <s v="-"/>
    <s v="01-11-2024"/>
    <s v="11"/>
    <s v="2024"/>
    <s v="-"/>
    <s v="-"/>
    <s v=""/>
  </r>
  <r>
    <s v="TKT796789"/>
    <x v="18"/>
    <s v="-"/>
    <s v="Account"/>
    <s v="Password Reset"/>
    <s v="CUST21856"/>
    <s v="Open"/>
    <d v="2021-07-07T00:00:00"/>
    <d v="1899-12-30T06:14:00"/>
    <s v="-"/>
    <s v="-"/>
    <s v="-"/>
    <s v="-"/>
    <s v="07-07-2021"/>
    <s v="07"/>
    <s v="2021"/>
    <s v="-"/>
    <s v="-"/>
    <s v=""/>
  </r>
  <r>
    <s v="TKT108517"/>
    <x v="12"/>
    <s v="-"/>
    <s v="Billing"/>
    <s v="Refund Request"/>
    <s v="CUST54394"/>
    <s v="In Progress"/>
    <s v="24-01-2024"/>
    <d v="1899-12-30T15:43:41"/>
    <s v="-"/>
    <s v="-"/>
    <s v="-"/>
    <s v="-"/>
    <s v="24-01-2024"/>
    <s v="01"/>
    <s v="2024"/>
    <s v="-"/>
    <s v="-"/>
    <s v=""/>
  </r>
  <r>
    <s v="TKT166732"/>
    <x v="17"/>
    <s v="-"/>
    <s v="Service"/>
    <s v="Slow Service"/>
    <s v="CUST34975"/>
    <s v="In Progress"/>
    <d v="2020-09-12T00:00:00"/>
    <d v="1899-12-30T11:36:00"/>
    <s v="-"/>
    <s v="-"/>
    <s v="-"/>
    <s v="-"/>
    <s v="12-09-2020"/>
    <s v="09"/>
    <s v="2020"/>
    <s v="-"/>
    <s v="-"/>
    <s v=""/>
  </r>
  <r>
    <s v="TKT974863"/>
    <x v="25"/>
    <s v="-"/>
    <s v="Service"/>
    <s v="Slow Service"/>
    <s v="CUST64126"/>
    <s v="In Progress"/>
    <s v="30-12-2021"/>
    <d v="1899-12-30T14:01:48"/>
    <s v="-"/>
    <s v="-"/>
    <s v="-"/>
    <s v="-"/>
    <s v="30-12-2021"/>
    <s v="12"/>
    <s v="2021"/>
    <s v="-"/>
    <s v="-"/>
    <s v=""/>
  </r>
  <r>
    <s v="TKT391113"/>
    <x v="9"/>
    <s v="-"/>
    <s v="Technical"/>
    <s v="Hardware Issue"/>
    <s v="CUST44245"/>
    <s v="Open"/>
    <d v="2022-04-03T00:00:00"/>
    <d v="1899-12-30T11:38:00"/>
    <s v="-"/>
    <s v="-"/>
    <s v="-"/>
    <s v="-"/>
    <s v="03-04-2022"/>
    <s v="04"/>
    <s v="2022"/>
    <s v="-"/>
    <s v="-"/>
    <s v=""/>
  </r>
  <r>
    <s v="TKT308933"/>
    <x v="22"/>
    <s v="-"/>
    <s v="Account"/>
    <s v="Login Issue"/>
    <s v="CUST45085"/>
    <s v="In Progress"/>
    <d v="2021-05-09T00:00:00"/>
    <d v="1899-12-30T18:05:00"/>
    <s v="-"/>
    <s v="-"/>
    <s v="-"/>
    <s v="-"/>
    <s v="09-05-2021"/>
    <s v="05"/>
    <s v="2021"/>
    <s v="-"/>
    <s v="-"/>
    <s v=""/>
  </r>
  <r>
    <s v="TKT904667"/>
    <x v="3"/>
    <s v="29-05-2024 14:12:43"/>
    <s v="Account"/>
    <s v="Account Suspension"/>
    <s v="CUST87586"/>
    <s v="Resolved"/>
    <s v="27-05-2024"/>
    <d v="1899-12-30T14:12:43"/>
    <s v="29-05-2024"/>
    <d v="1899-12-30T14:12:43"/>
    <s v="-"/>
    <s v="-"/>
    <s v="27-05-2024"/>
    <s v="05"/>
    <s v="2024"/>
    <s v="-"/>
    <s v="29-05-2024"/>
    <s v="05"/>
  </r>
  <r>
    <s v="TKT667166"/>
    <x v="31"/>
    <s v="-"/>
    <s v="Billing"/>
    <s v="Refund Request"/>
    <s v="CUST14212"/>
    <s v="Open"/>
    <s v="21-09-2024"/>
    <d v="1899-12-30T11:23:25"/>
    <s v="-"/>
    <s v="-"/>
    <s v="-"/>
    <s v="-"/>
    <s v="21-09-2024"/>
    <s v="09"/>
    <s v="2024"/>
    <s v="-"/>
    <s v="-"/>
    <s v=""/>
  </r>
  <r>
    <s v="TKT380602"/>
    <x v="28"/>
    <d v="2024-12-02T08:57:00"/>
    <s v="Billing"/>
    <s v="Payment Failure"/>
    <s v="CUST90544"/>
    <s v="Resolved"/>
    <d v="2024-10-02T00:00:00"/>
    <d v="1899-12-30T08:57:00"/>
    <d v="2024-12-02T00:00:00"/>
    <d v="1899-12-30T08:57:00"/>
    <s v="-"/>
    <s v="-"/>
    <s v="02-10-2024"/>
    <s v="10"/>
    <s v="2024"/>
    <s v="-"/>
    <s v="02-12-2024"/>
    <s v="12"/>
  </r>
  <r>
    <s v="TKT394468"/>
    <x v="11"/>
    <s v="-"/>
    <s v="Billing"/>
    <s v="Overcharge"/>
    <s v="CUST60412"/>
    <s v="In Progress"/>
    <s v="23-10-2022"/>
    <d v="1899-12-30T09:42:19"/>
    <s v="-"/>
    <s v="-"/>
    <s v="-"/>
    <s v="-"/>
    <s v="23-10-2022"/>
    <s v="10"/>
    <s v="2022"/>
    <s v="-"/>
    <s v="-"/>
    <s v=""/>
  </r>
  <r>
    <s v="TKT988637"/>
    <x v="9"/>
    <d v="2022-12-12T09:45:00"/>
    <s v="Technical"/>
    <s v="Hardware Issue"/>
    <s v="CUST40089"/>
    <s v="Resolved"/>
    <s v="28-11-2022"/>
    <d v="1899-12-30T09:45:04"/>
    <d v="2022-12-12T00:00:00"/>
    <d v="1899-12-30T09:45:00"/>
    <s v="-"/>
    <s v="-"/>
    <s v="28-11-2022"/>
    <s v="11"/>
    <s v="2022"/>
    <s v="-"/>
    <s v="12-12-2022"/>
    <s v="12"/>
  </r>
  <r>
    <s v="TKT546953"/>
    <x v="29"/>
    <d v="2022-03-01T03:58:00"/>
    <s v="Service"/>
    <s v="Service Upgrade"/>
    <s v="CUST51046"/>
    <s v="Resolved"/>
    <d v="2021-11-12T00:00:00"/>
    <d v="1899-12-30T03:58:00"/>
    <d v="2022-03-01T00:00:00"/>
    <d v="1899-12-30T03:58:00"/>
    <s v="-"/>
    <s v="-"/>
    <s v="12-11-2021"/>
    <s v="11"/>
    <s v="2021"/>
    <s v="-"/>
    <s v="01-03-2022"/>
    <s v="03"/>
  </r>
  <r>
    <s v="TKT324645"/>
    <x v="30"/>
    <s v="-"/>
    <s v="Billing"/>
    <s v="Overcharge"/>
    <s v="CUST52741"/>
    <s v="In Progress"/>
    <d v="2020-01-08T00:00:00"/>
    <d v="1899-12-30T05:44:00"/>
    <s v="-"/>
    <s v="-"/>
    <s v="-"/>
    <s v="-"/>
    <s v="08-01-2020"/>
    <s v="01"/>
    <s v="2020"/>
    <s v="-"/>
    <s v="-"/>
    <s v=""/>
  </r>
  <r>
    <s v="TKT219045"/>
    <x v="31"/>
    <d v="2023-02-04T11:15:00"/>
    <s v="Billing"/>
    <s v="Refund Request"/>
    <s v="CUST56933"/>
    <s v="Resolved"/>
    <s v="26-03-2023"/>
    <d v="1899-12-30T11:15:48"/>
    <d v="2023-02-04T00:00:00"/>
    <d v="1899-12-30T11:15:00"/>
    <s v="-"/>
    <s v="-"/>
    <s v="26-03-2023"/>
    <s v="03"/>
    <s v="2023"/>
    <s v="-"/>
    <s v="04-02-2023"/>
    <s v="02"/>
  </r>
  <r>
    <s v="TKT769492"/>
    <x v="3"/>
    <s v="26-03-2023 20:26:10"/>
    <s v="Account"/>
    <s v="Account Suspension"/>
    <s v="CUST48439"/>
    <s v="Resolved"/>
    <s v="14-03-2023"/>
    <d v="1899-12-30T20:26:10"/>
    <s v="26-03-2023"/>
    <d v="1899-12-30T20:26:10"/>
    <s v="-"/>
    <s v="-"/>
    <s v="14-03-2023"/>
    <s v="03"/>
    <s v="2023"/>
    <s v="-"/>
    <s v="26-03-2023"/>
    <s v="03"/>
  </r>
  <r>
    <s v="TKT766948"/>
    <x v="12"/>
    <d v="2022-07-11T09:07:00"/>
    <s v="Billing"/>
    <s v="Refund Request"/>
    <s v="CUST80801"/>
    <s v="Resolved"/>
    <d v="2022-10-10T00:00:00"/>
    <d v="1899-12-30T09:07:00"/>
    <d v="2022-07-11T00:00:00"/>
    <d v="1899-12-30T09:07:00"/>
    <s v="-"/>
    <s v="-"/>
    <s v="10-10-2022"/>
    <s v="10"/>
    <s v="2022"/>
    <s v="-"/>
    <s v="11-07-2022"/>
    <s v="07"/>
  </r>
  <r>
    <s v="TKT750782"/>
    <x v="10"/>
    <s v="27-01-2021 03:49:30"/>
    <s v="Account"/>
    <s v="Password Reset"/>
    <s v="CUST75293"/>
    <s v="Resolved"/>
    <d v="2021-06-01T00:00:00"/>
    <d v="1899-12-30T03:49:00"/>
    <s v="27-01-2021"/>
    <d v="1899-12-30T03:49:30"/>
    <s v="-"/>
    <s v="-"/>
    <s v="01-06-2021"/>
    <s v="06"/>
    <s v="2021"/>
    <s v="-"/>
    <s v="27-01-2021"/>
    <s v="01"/>
  </r>
  <r>
    <s v="TKT601168"/>
    <x v="19"/>
    <s v="-"/>
    <s v="Billing"/>
    <s v="Payment Failure"/>
    <s v="CUST20462"/>
    <s v="Open"/>
    <s v="30-11-2024"/>
    <d v="1899-12-30T05:47:59"/>
    <s v="-"/>
    <s v="-"/>
    <s v="-"/>
    <s v="-"/>
    <s v="30-11-2024"/>
    <s v="11"/>
    <s v="2024"/>
    <s v="-"/>
    <s v="-"/>
    <s v=""/>
  </r>
  <r>
    <s v="TKT554408"/>
    <x v="24"/>
    <s v="-"/>
    <s v="Service"/>
    <s v="Service Outage"/>
    <s v="CUST94444"/>
    <s v="Open"/>
    <s v="21-10-2021"/>
    <d v="1899-12-30T02:23:00"/>
    <s v="-"/>
    <s v="-"/>
    <s v="-"/>
    <s v="-"/>
    <s v="21-10-2021"/>
    <s v="10"/>
    <s v="2021"/>
    <s v="-"/>
    <s v="-"/>
    <s v=""/>
  </r>
  <r>
    <s v="TKT953778"/>
    <x v="33"/>
    <s v="-"/>
    <s v="Technical"/>
    <s v="Network Problem"/>
    <s v="CUST98858"/>
    <s v="Open"/>
    <s v="29-09-2022"/>
    <d v="1899-12-30T11:32:52"/>
    <s v="-"/>
    <s v="-"/>
    <s v="-"/>
    <s v="-"/>
    <s v="29-09-2022"/>
    <s v="09"/>
    <s v="2022"/>
    <s v="-"/>
    <s v="-"/>
    <s v=""/>
  </r>
  <r>
    <s v="TKT856550"/>
    <x v="5"/>
    <s v="23-06-2022 19:13:51"/>
    <s v="Technical"/>
    <s v="Hardware Issue"/>
    <s v="CUST15147"/>
    <s v="Resolved"/>
    <s v="25-05-2022"/>
    <d v="1899-12-30T19:13:51"/>
    <s v="23-06-2022"/>
    <d v="1899-12-30T19:13:51"/>
    <s v="-"/>
    <s v="-"/>
    <s v="25-05-2022"/>
    <s v="05"/>
    <s v="2022"/>
    <s v="-"/>
    <s v="23-06-2022"/>
    <s v="06"/>
  </r>
  <r>
    <s v="TKT694780"/>
    <x v="11"/>
    <s v="-"/>
    <s v="Billing"/>
    <s v="Overcharge"/>
    <s v="CUST73030"/>
    <s v="Open"/>
    <d v="2022-12-04T00:00:00"/>
    <d v="1899-12-30T16:05:00"/>
    <s v="-"/>
    <s v="-"/>
    <s v="-"/>
    <s v="-"/>
    <s v="04-12-2022"/>
    <s v="12"/>
    <s v="2022"/>
    <s v="-"/>
    <s v="-"/>
    <s v=""/>
  </r>
  <r>
    <s v="TKT604279"/>
    <x v="17"/>
    <s v="-"/>
    <s v="Service"/>
    <s v="Slow Service"/>
    <s v="CUST43849"/>
    <s v="In Progress"/>
    <s v="23-03-2024"/>
    <d v="1899-12-30T15:14:49"/>
    <s v="-"/>
    <s v="-"/>
    <s v="-"/>
    <s v="-"/>
    <s v="23-03-2024"/>
    <s v="03"/>
    <s v="2024"/>
    <s v="-"/>
    <s v="-"/>
    <s v=""/>
  </r>
  <r>
    <s v="TKT541330"/>
    <x v="32"/>
    <s v="-"/>
    <s v="Technical"/>
    <s v="Software Bug"/>
    <s v="CUST43942"/>
    <s v="In Progress"/>
    <d v="2022-07-05T00:00:00"/>
    <d v="1899-12-30T13:47:00"/>
    <s v="-"/>
    <s v="-"/>
    <s v="-"/>
    <s v="-"/>
    <s v="05-07-2022"/>
    <s v="07"/>
    <s v="2022"/>
    <s v="-"/>
    <s v="-"/>
    <s v=""/>
  </r>
  <r>
    <s v="TKT792372"/>
    <x v="11"/>
    <s v="-"/>
    <s v="Billing"/>
    <s v="Overcharge"/>
    <s v="CUST29593"/>
    <s v="Open"/>
    <s v="22-04-2021"/>
    <d v="1899-12-30T03:37:57"/>
    <s v="-"/>
    <s v="-"/>
    <s v="-"/>
    <s v="-"/>
    <s v="22-04-2021"/>
    <s v="04"/>
    <s v="2021"/>
    <s v="-"/>
    <s v="-"/>
    <s v=""/>
  </r>
  <r>
    <s v="TKT208351"/>
    <x v="12"/>
    <s v="14-11-2024 07:49:59"/>
    <s v="Billing"/>
    <s v="Refund Request"/>
    <s v="CUST47030"/>
    <s v="Resolved"/>
    <d v="2024-12-11T00:00:00"/>
    <d v="1899-12-30T07:49:00"/>
    <s v="14-11-2024"/>
    <d v="1899-12-30T07:49:59"/>
    <s v="-"/>
    <s v="-"/>
    <s v="11-12-2024"/>
    <s v="12"/>
    <s v="2024"/>
    <s v="-"/>
    <s v="14-11-2024"/>
    <s v="11"/>
  </r>
  <r>
    <s v="TKT373379"/>
    <x v="34"/>
    <s v="24-10-2020 12:50:06"/>
    <s v="Technical"/>
    <s v="Hardware Issue"/>
    <s v="CUST56413"/>
    <s v="Resolved"/>
    <s v="16-10-2020"/>
    <d v="1899-12-30T12:50:06"/>
    <s v="24-10-2020"/>
    <d v="1899-12-30T12:50:06"/>
    <s v="-"/>
    <s v="-"/>
    <s v="16-10-2020"/>
    <s v="10"/>
    <s v="2020"/>
    <s v="-"/>
    <s v="24-10-2020"/>
    <s v="10"/>
  </r>
  <r>
    <s v="TKT171651"/>
    <x v="19"/>
    <s v="-"/>
    <s v="Billing"/>
    <s v="Payment Failure"/>
    <s v="CUST94816"/>
    <s v="Open"/>
    <s v="28-04-2024"/>
    <d v="1899-12-30T23:02:09"/>
    <s v="-"/>
    <s v="-"/>
    <s v="-"/>
    <s v="-"/>
    <s v="28-04-2024"/>
    <s v="04"/>
    <s v="2024"/>
    <s v="-"/>
    <s v="-"/>
    <s v=""/>
  </r>
  <r>
    <s v="TKT418896"/>
    <x v="33"/>
    <s v="-"/>
    <s v="Technical"/>
    <s v="Network Problem"/>
    <s v="CUST13948"/>
    <s v="Open"/>
    <s v="29-07-2021"/>
    <d v="1899-12-30T09:34:03"/>
    <s v="-"/>
    <s v="-"/>
    <s v="-"/>
    <s v="-"/>
    <s v="29-07-2021"/>
    <s v="07"/>
    <s v="2021"/>
    <s v="-"/>
    <s v="-"/>
    <s v=""/>
  </r>
  <r>
    <s v="TKT619214"/>
    <x v="16"/>
    <s v="-"/>
    <s v="Account"/>
    <s v="Login Issue"/>
    <s v="CUST14644"/>
    <s v="In Progress"/>
    <s v="27-02-2023"/>
    <d v="1899-12-30T14:15:19"/>
    <s v="-"/>
    <s v="-"/>
    <s v="-"/>
    <s v="-"/>
    <s v="27-02-2023"/>
    <s v="02"/>
    <s v="2023"/>
    <s v="-"/>
    <s v="-"/>
    <s v=""/>
  </r>
  <r>
    <s v="TKT957135"/>
    <x v="20"/>
    <s v="-"/>
    <s v="Billing"/>
    <s v="Payment Failure"/>
    <s v="CUST47035"/>
    <s v="Open"/>
    <s v="24-08-2023"/>
    <d v="1899-12-30T18:27:20"/>
    <s v="-"/>
    <s v="-"/>
    <s v="-"/>
    <s v="-"/>
    <s v="24-08-2023"/>
    <s v="08"/>
    <s v="2023"/>
    <s v="-"/>
    <s v="-"/>
    <s v=""/>
  </r>
  <r>
    <s v="TKT843116"/>
    <x v="33"/>
    <s v="-"/>
    <s v="Technical"/>
    <s v="Network Problem"/>
    <s v="CUST42596"/>
    <s v="In Progress"/>
    <s v="15-10-2022"/>
    <d v="1899-12-30T17:04:43"/>
    <s v="-"/>
    <s v="-"/>
    <s v="-"/>
    <s v="-"/>
    <s v="15-10-2022"/>
    <s v="10"/>
    <s v="2022"/>
    <s v="-"/>
    <s v="-"/>
    <s v=""/>
  </r>
  <r>
    <s v="TKT984105"/>
    <x v="27"/>
    <s v="26-02-2024 18:36:14"/>
    <s v="Account"/>
    <s v="Login Issue"/>
    <s v="CUST46158"/>
    <s v="Resolved"/>
    <s v="31-01-2024"/>
    <d v="1899-12-30T18:36:14"/>
    <s v="26-02-2024"/>
    <d v="1899-12-30T18:36:14"/>
    <s v="-"/>
    <s v="-"/>
    <s v="31-01-2024"/>
    <s v="01"/>
    <s v="2024"/>
    <s v="-"/>
    <s v="26-02-2024"/>
    <s v="02"/>
  </r>
  <r>
    <s v="TKT484767"/>
    <x v="5"/>
    <s v="20-02-2022 15:57:41"/>
    <s v="Technical"/>
    <s v="Hardware Issue"/>
    <s v="CUST48417"/>
    <s v="Resolved"/>
    <s v="18-02-2022"/>
    <d v="1899-12-30T15:57:41"/>
    <s v="20-02-2022"/>
    <d v="1899-12-30T15:57:41"/>
    <s v="-"/>
    <s v="-"/>
    <s v="18-02-2022"/>
    <s v="02"/>
    <s v="2022"/>
    <s v="-"/>
    <s v="20-02-2022"/>
    <s v="02"/>
  </r>
  <r>
    <s v="TKT750699"/>
    <x v="2"/>
    <s v="-"/>
    <s v="Billing"/>
    <s v="Overcharge"/>
    <s v="CUST71667"/>
    <s v="Open"/>
    <d v="2023-01-06T00:00:00"/>
    <d v="1899-12-30T19:47:00"/>
    <s v="-"/>
    <s v="-"/>
    <s v="-"/>
    <s v="-"/>
    <s v="06-01-2023"/>
    <s v="01"/>
    <s v="2023"/>
    <s v="-"/>
    <s v="-"/>
    <s v=""/>
  </r>
  <r>
    <s v="TKT199464"/>
    <x v="7"/>
    <s v="-"/>
    <s v="Technical"/>
    <s v="Software Bug"/>
    <s v="CUST10765"/>
    <s v="Open"/>
    <d v="2023-09-11T00:00:00"/>
    <d v="1899-12-30T05:42:00"/>
    <s v="-"/>
    <s v="-"/>
    <s v="-"/>
    <s v="-"/>
    <s v="11-09-2023"/>
    <s v="09"/>
    <s v="2023"/>
    <s v="-"/>
    <s v="-"/>
    <s v=""/>
  </r>
  <r>
    <s v="TKT192119"/>
    <x v="7"/>
    <d v="2024-05-03T05:13:00"/>
    <s v="Technical"/>
    <s v="Software Bug"/>
    <s v="CUST91799"/>
    <s v="Resolved"/>
    <d v="2024-07-02T00:00:00"/>
    <d v="1899-12-30T05:13:00"/>
    <d v="2024-05-03T00:00:00"/>
    <d v="1899-12-30T05:13:00"/>
    <s v="-"/>
    <s v="-"/>
    <s v="02-07-2024"/>
    <s v="07"/>
    <s v="2024"/>
    <s v="-"/>
    <s v="03-05-2024"/>
    <s v="05"/>
  </r>
  <r>
    <s v="TKT378905"/>
    <x v="25"/>
    <d v="2021-02-07T06:49:00"/>
    <s v="Service"/>
    <s v="Slow Service"/>
    <s v="CUST97742"/>
    <s v="Resolved"/>
    <s v="25-06-2021"/>
    <d v="1899-12-30T06:49:45"/>
    <d v="2021-02-07T00:00:00"/>
    <d v="1899-12-30T06:49:00"/>
    <s v="-"/>
    <s v="-"/>
    <s v="25-06-2021"/>
    <s v="06"/>
    <s v="2021"/>
    <s v="-"/>
    <s v="07-02-2021"/>
    <s v="02"/>
  </r>
  <r>
    <s v="TKT979828"/>
    <x v="28"/>
    <s v="-"/>
    <s v="Billing"/>
    <s v="Payment Failure"/>
    <s v="CUST38241"/>
    <s v="Open"/>
    <s v="14-08-2021"/>
    <d v="1899-12-30T18:11:01"/>
    <s v="-"/>
    <s v="-"/>
    <s v="-"/>
    <s v="-"/>
    <s v="14-08-2021"/>
    <s v="08"/>
    <s v="2021"/>
    <s v="-"/>
    <s v="-"/>
    <s v=""/>
  </r>
  <r>
    <s v="TKT967797"/>
    <x v="34"/>
    <s v="17-03-2020 07:48:18"/>
    <s v="Technical"/>
    <s v="Hardware Issue"/>
    <s v="CUST98244"/>
    <s v="Resolved"/>
    <d v="2020-10-03T00:00:00"/>
    <d v="1899-12-30T07:48:00"/>
    <s v="17-03-2020"/>
    <d v="1899-12-30T07:48:18"/>
    <s v="-"/>
    <s v="-"/>
    <s v="03-10-2020"/>
    <s v="10"/>
    <s v="2020"/>
    <s v="-"/>
    <s v="17-03-2020"/>
    <s v="03"/>
  </r>
  <r>
    <s v="TKT640873"/>
    <x v="26"/>
    <s v="-"/>
    <s v="Technical"/>
    <s v="Software Bug"/>
    <s v="CUST80653"/>
    <s v="Open"/>
    <s v="31-03-2023"/>
    <d v="1899-12-30T05:33:40"/>
    <s v="-"/>
    <s v="-"/>
    <s v="-"/>
    <s v="-"/>
    <s v="31-03-2023"/>
    <s v="03"/>
    <s v="2023"/>
    <s v="-"/>
    <s v="-"/>
    <s v=""/>
  </r>
  <r>
    <s v="TKT571000"/>
    <x v="32"/>
    <s v="-"/>
    <s v="Technical"/>
    <s v="Software Bug"/>
    <s v="CUST12879"/>
    <s v="Open"/>
    <d v="2024-03-04T00:00:00"/>
    <d v="1899-12-30T08:31:00"/>
    <s v="-"/>
    <s v="-"/>
    <s v="-"/>
    <s v="-"/>
    <s v="04-03-2024"/>
    <s v="03"/>
    <s v="2024"/>
    <s v="-"/>
    <s v="-"/>
    <s v=""/>
  </r>
  <r>
    <s v="TKT858717"/>
    <x v="3"/>
    <s v="-"/>
    <s v="Account"/>
    <s v="Account Suspension"/>
    <s v="CUST96889"/>
    <s v="In Progress"/>
    <s v="24-10-2023"/>
    <d v="1899-12-30T05:05:10"/>
    <s v="-"/>
    <s v="-"/>
    <s v="-"/>
    <s v="-"/>
    <s v="24-10-2023"/>
    <s v="10"/>
    <s v="2023"/>
    <s v="-"/>
    <s v="-"/>
    <s v=""/>
  </r>
  <r>
    <s v="TKT989518"/>
    <x v="14"/>
    <s v="-"/>
    <s v="Service"/>
    <s v="Slow Service"/>
    <s v="CUST46252"/>
    <s v="In Progress"/>
    <d v="2023-10-01T00:00:00"/>
    <d v="1899-12-30T14:49:00"/>
    <s v="-"/>
    <s v="-"/>
    <s v="-"/>
    <s v="-"/>
    <s v="01-10-2023"/>
    <s v="10"/>
    <s v="2023"/>
    <s v="-"/>
    <s v="-"/>
    <s v=""/>
  </r>
  <r>
    <s v="TKT856758"/>
    <x v="19"/>
    <s v="-"/>
    <s v="Billing"/>
    <s v="Payment Failure"/>
    <s v="CUST55831"/>
    <s v="In Progress"/>
    <s v="29-01-2023"/>
    <d v="1899-12-30T05:04:33"/>
    <s v="-"/>
    <s v="-"/>
    <s v="-"/>
    <s v="-"/>
    <s v="29-01-2023"/>
    <s v="01"/>
    <s v="2023"/>
    <s v="-"/>
    <s v="-"/>
    <s v=""/>
  </r>
  <r>
    <s v="TKT290421"/>
    <x v="7"/>
    <s v="-"/>
    <s v="Technical"/>
    <s v="Software Bug"/>
    <s v="CUST43441"/>
    <s v="In Progress"/>
    <d v="2022-02-07T00:00:00"/>
    <d v="1899-12-30T18:57:00"/>
    <s v="-"/>
    <s v="-"/>
    <s v="-"/>
    <s v="-"/>
    <s v="07-02-2022"/>
    <s v="02"/>
    <s v="2022"/>
    <s v="-"/>
    <s v="-"/>
    <s v=""/>
  </r>
  <r>
    <s v="TKT735398"/>
    <x v="4"/>
    <s v="-"/>
    <s v="Account"/>
    <s v="Password Reset"/>
    <s v="CUST34794"/>
    <s v="Open"/>
    <s v="25-07-2021"/>
    <d v="1899-12-30T02:42:35"/>
    <s v="-"/>
    <s v="-"/>
    <s v="-"/>
    <s v="-"/>
    <s v="25-07-2021"/>
    <s v="07"/>
    <s v="2021"/>
    <s v="-"/>
    <s v="-"/>
    <s v=""/>
  </r>
  <r>
    <s v="TKT506748"/>
    <x v="30"/>
    <s v="-"/>
    <s v="Billing"/>
    <s v="Overcharge"/>
    <s v="CUST26174"/>
    <s v="In Progress"/>
    <s v="26-11-2021"/>
    <d v="1899-12-30T20:58:56"/>
    <s v="-"/>
    <s v="-"/>
    <s v="-"/>
    <s v="-"/>
    <s v="26-11-2021"/>
    <s v="11"/>
    <s v="2021"/>
    <s v="-"/>
    <s v="-"/>
    <s v=""/>
  </r>
  <r>
    <s v="TKT500485"/>
    <x v="1"/>
    <s v="-"/>
    <s v="Billing"/>
    <s v="Refund Request"/>
    <s v="CUST18340"/>
    <s v="In Progress"/>
    <s v="27-06-2020"/>
    <d v="1899-12-30T05:29:53"/>
    <s v="-"/>
    <s v="-"/>
    <s v="-"/>
    <s v="-"/>
    <s v="27-06-2020"/>
    <s v="06"/>
    <s v="2020"/>
    <s v="-"/>
    <s v="-"/>
    <s v=""/>
  </r>
  <r>
    <s v="TKT518352"/>
    <x v="4"/>
    <s v="-"/>
    <s v="Account"/>
    <s v="Password Reset"/>
    <s v="CUST23031"/>
    <s v="Open"/>
    <d v="2024-01-09T00:00:00"/>
    <d v="1899-12-30T13:13:00"/>
    <s v="-"/>
    <s v="-"/>
    <s v="-"/>
    <s v="-"/>
    <s v="09-01-2024"/>
    <s v="01"/>
    <s v="2024"/>
    <s v="-"/>
    <s v="-"/>
    <s v=""/>
  </r>
  <r>
    <s v="TKT987066"/>
    <x v="15"/>
    <s v="-"/>
    <s v="Account"/>
    <s v="Account Suspension"/>
    <s v="CUST34800"/>
    <s v="In Progress"/>
    <s v="21-12-2023"/>
    <d v="1899-12-30T20:37:13"/>
    <s v="-"/>
    <s v="-"/>
    <s v="-"/>
    <s v="-"/>
    <s v="21-12-2023"/>
    <s v="12"/>
    <s v="2023"/>
    <s v="-"/>
    <s v="-"/>
    <s v=""/>
  </r>
  <r>
    <s v="TKT203964"/>
    <x v="19"/>
    <s v="-"/>
    <s v="Billing"/>
    <s v="Payment Failure"/>
    <s v="CUST31239"/>
    <s v="In Progress"/>
    <s v="15-02-2023"/>
    <d v="1899-12-30T01:31:20"/>
    <s v="-"/>
    <s v="-"/>
    <s v="-"/>
    <s v="-"/>
    <s v="15-02-2023"/>
    <s v="02"/>
    <s v="2023"/>
    <s v="-"/>
    <s v="-"/>
    <s v=""/>
  </r>
  <r>
    <s v="TKT237644"/>
    <x v="19"/>
    <s v="30-01-2021 02:15:34"/>
    <s v="Billing"/>
    <s v="Payment Failure"/>
    <s v="CUST72110"/>
    <s v="Resolved"/>
    <s v="24-01-2021"/>
    <d v="1899-12-30T02:15:34"/>
    <s v="30-01-2021"/>
    <d v="1899-12-30T02:15:34"/>
    <s v="-"/>
    <s v="-"/>
    <s v="24-01-2021"/>
    <s v="01"/>
    <s v="2021"/>
    <s v="-"/>
    <s v="30-01-2021"/>
    <s v="01"/>
  </r>
  <r>
    <s v="TKT307799"/>
    <x v="29"/>
    <s v="-"/>
    <s v="Service"/>
    <s v="Service Upgrade"/>
    <s v="CUST71741"/>
    <s v="Open"/>
    <s v="16-01-2021"/>
    <d v="1899-12-30T03:33:07"/>
    <s v="-"/>
    <s v="-"/>
    <s v="-"/>
    <s v="-"/>
    <s v="16-01-2021"/>
    <s v="01"/>
    <s v="2021"/>
    <s v="-"/>
    <s v="-"/>
    <s v=""/>
  </r>
  <r>
    <s v="TKT665559"/>
    <x v="31"/>
    <s v="-"/>
    <s v="Billing"/>
    <s v="Refund Request"/>
    <s v="CUST65081"/>
    <s v="Open"/>
    <d v="2024-12-02T00:00:00"/>
    <d v="1899-12-30T10:26:00"/>
    <s v="-"/>
    <s v="-"/>
    <s v="-"/>
    <s v="-"/>
    <s v="02-12-2024"/>
    <s v="12"/>
    <s v="2024"/>
    <s v="-"/>
    <s v="-"/>
    <s v=""/>
  </r>
  <r>
    <s v="TKT956897"/>
    <x v="7"/>
    <s v="27-06-2023 05:35:13"/>
    <s v="Technical"/>
    <s v="Software Bug"/>
    <s v="CUST46927"/>
    <s v="Resolved"/>
    <d v="2023-08-06T00:00:00"/>
    <d v="1899-12-30T05:35:00"/>
    <s v="27-06-2023"/>
    <d v="1899-12-30T05:35:13"/>
    <s v="-"/>
    <s v="-"/>
    <s v="06-08-2023"/>
    <s v="08"/>
    <s v="2023"/>
    <s v="-"/>
    <s v="27-06-2023"/>
    <s v="06"/>
  </r>
  <r>
    <s v="TKT538927"/>
    <x v="15"/>
    <s v="-"/>
    <s v="Account"/>
    <s v="Account Suspension"/>
    <s v="CUST10539"/>
    <s v="Open"/>
    <s v="29-11-2024"/>
    <d v="1899-12-30T04:36:14"/>
    <s v="-"/>
    <s v="-"/>
    <s v="-"/>
    <s v="-"/>
    <s v="29-11-2024"/>
    <s v="11"/>
    <s v="2024"/>
    <s v="-"/>
    <s v="-"/>
    <s v=""/>
  </r>
  <r>
    <s v="TKT132124"/>
    <x v="30"/>
    <s v="14-03-2021 09:32:13"/>
    <s v="Billing"/>
    <s v="Overcharge"/>
    <s v="CUST25151"/>
    <s v="Resolved"/>
    <s v="16-02-2021"/>
    <d v="1899-12-30T09:32:13"/>
    <s v="14-03-2021"/>
    <d v="1899-12-30T09:32:13"/>
    <s v="-"/>
    <s v="-"/>
    <s v="16-02-2021"/>
    <s v="02"/>
    <s v="2021"/>
    <s v="-"/>
    <s v="14-03-2021"/>
    <s v="03"/>
  </r>
  <r>
    <s v="TKT994217"/>
    <x v="27"/>
    <s v="-"/>
    <s v="Account"/>
    <s v="Login Issue"/>
    <s v="CUST55766"/>
    <s v="In Progress"/>
    <d v="2024-03-03T00:00:00"/>
    <d v="1899-12-30T15:07:00"/>
    <s v="-"/>
    <s v="-"/>
    <s v="-"/>
    <s v="-"/>
    <s v="03-03-2024"/>
    <s v="03"/>
    <s v="2024"/>
    <s v="-"/>
    <s v="-"/>
    <s v=""/>
  </r>
  <r>
    <s v="TKT530912"/>
    <x v="5"/>
    <s v="-"/>
    <s v="Technical"/>
    <s v="Hardware Issue"/>
    <s v="CUST76321"/>
    <s v="In Progress"/>
    <s v="23-07-2022"/>
    <d v="1899-12-30T02:37:49"/>
    <s v="-"/>
    <s v="-"/>
    <s v="-"/>
    <s v="-"/>
    <s v="23-07-2022"/>
    <s v="07"/>
    <s v="2022"/>
    <s v="-"/>
    <s v="-"/>
    <s v=""/>
  </r>
  <r>
    <s v="TKT212427"/>
    <x v="24"/>
    <s v="-"/>
    <s v="Service"/>
    <s v="Service Outage"/>
    <s v="CUST18361"/>
    <s v="Open"/>
    <d v="2024-01-09T00:00:00"/>
    <d v="1899-12-30T04:44:00"/>
    <s v="-"/>
    <s v="-"/>
    <s v="-"/>
    <s v="-"/>
    <s v="09-01-2024"/>
    <s v="01"/>
    <s v="2024"/>
    <s v="-"/>
    <s v="-"/>
    <s v=""/>
  </r>
  <r>
    <s v="TKT912374"/>
    <x v="6"/>
    <s v="-"/>
    <s v="Service"/>
    <s v="Service Outage"/>
    <s v="CUST52663"/>
    <s v="Open"/>
    <d v="2020-11-11T00:00:00"/>
    <d v="1899-12-30T09:10:00"/>
    <s v="-"/>
    <s v="-"/>
    <s v="-"/>
    <s v="-"/>
    <s v="11-11-2020"/>
    <s v="11"/>
    <s v="2020"/>
    <s v="-"/>
    <s v="-"/>
    <s v=""/>
  </r>
  <r>
    <s v="TKT789056"/>
    <x v="22"/>
    <s v="27-09-2023 03:45:34"/>
    <s v="Account"/>
    <s v="Login Issue"/>
    <s v="CUST31903"/>
    <s v="Resolved"/>
    <s v="26-09-2023"/>
    <d v="1899-12-30T03:45:34"/>
    <s v="27-09-2023"/>
    <d v="1899-12-30T03:45:34"/>
    <s v="-"/>
    <s v="-"/>
    <s v="26-09-2023"/>
    <s v="09"/>
    <s v="2023"/>
    <s v="-"/>
    <s v="27-09-2023"/>
    <s v="09"/>
  </r>
  <r>
    <s v="TKT653256"/>
    <x v="9"/>
    <s v="-"/>
    <s v="Technical"/>
    <s v="Hardware Issue"/>
    <s v="CUST24958"/>
    <s v="In Progress"/>
    <d v="2020-06-09T00:00:00"/>
    <d v="1899-12-30T12:26:00"/>
    <s v="-"/>
    <s v="-"/>
    <s v="-"/>
    <s v="-"/>
    <s v="09-06-2020"/>
    <s v="06"/>
    <s v="2020"/>
    <s v="-"/>
    <s v="-"/>
    <s v=""/>
  </r>
  <r>
    <s v="TKT758901"/>
    <x v="20"/>
    <s v="-"/>
    <s v="Billing"/>
    <s v="Payment Failure"/>
    <s v="CUST20790"/>
    <s v="Open"/>
    <s v="20-07-2024"/>
    <d v="1899-12-30T03:49:07"/>
    <s v="-"/>
    <s v="-"/>
    <s v="-"/>
    <s v="-"/>
    <s v="20-07-2024"/>
    <s v="07"/>
    <s v="2024"/>
    <s v="-"/>
    <s v="-"/>
    <s v=""/>
  </r>
  <r>
    <s v="TKT651189"/>
    <x v="9"/>
    <s v="-"/>
    <s v="Technical"/>
    <s v="Hardware Issue"/>
    <s v="CUST52744"/>
    <s v="Open"/>
    <d v="2020-12-12T00:00:00"/>
    <d v="1899-12-30T00:45:00"/>
    <s v="-"/>
    <s v="-"/>
    <s v="-"/>
    <s v="-"/>
    <s v="12-12-2020"/>
    <s v="12"/>
    <s v="2020"/>
    <s v="-"/>
    <s v="-"/>
    <s v=""/>
  </r>
  <r>
    <s v="TKT997864"/>
    <x v="35"/>
    <s v="16-08-2020 20:00:41"/>
    <s v="Service"/>
    <s v="Service Upgrade"/>
    <s v="CUST72691"/>
    <s v="Resolved"/>
    <d v="2020-01-08T00:00:00"/>
    <d v="1899-12-30T20:00:00"/>
    <s v="16-08-2020"/>
    <d v="1899-12-30T20:00:41"/>
    <s v="-"/>
    <s v="-"/>
    <s v="08-01-2020"/>
    <s v="01"/>
    <s v="2020"/>
    <s v="-"/>
    <s v="16-08-2020"/>
    <s v="08"/>
  </r>
  <r>
    <s v="TKT789214"/>
    <x v="13"/>
    <s v="17-10-2023 15:38:14"/>
    <s v="Account"/>
    <s v="Account Suspension"/>
    <s v="CUST13281"/>
    <s v="Resolved"/>
    <d v="2023-11-10T00:00:00"/>
    <d v="1899-12-30T15:38:00"/>
    <s v="17-10-2023"/>
    <d v="1899-12-30T15:38:14"/>
    <s v="-"/>
    <s v="-"/>
    <s v="10-11-2023"/>
    <s v="11"/>
    <s v="2023"/>
    <s v="-"/>
    <s v="17-10-2023"/>
    <s v="10"/>
  </r>
  <r>
    <s v="TKT879685"/>
    <x v="23"/>
    <s v="-"/>
    <s v="Service"/>
    <s v="Service Upgrade"/>
    <s v="CUST45171"/>
    <s v="In Progress"/>
    <s v="21-02-2022"/>
    <d v="1899-12-30T08:07:44"/>
    <s v="-"/>
    <s v="-"/>
    <s v="-"/>
    <s v="-"/>
    <s v="21-02-2022"/>
    <s v="02"/>
    <s v="2022"/>
    <s v="-"/>
    <s v="-"/>
    <s v=""/>
  </r>
  <r>
    <s v="TKT498729"/>
    <x v="32"/>
    <s v="-"/>
    <s v="Technical"/>
    <s v="Software Bug"/>
    <s v="CUST14143"/>
    <s v="In Progress"/>
    <s v="26-09-2022"/>
    <d v="1899-12-30T03:45:31"/>
    <s v="-"/>
    <s v="-"/>
    <s v="-"/>
    <s v="-"/>
    <s v="26-09-2022"/>
    <s v="09"/>
    <s v="2022"/>
    <s v="-"/>
    <s v="-"/>
    <s v=""/>
  </r>
  <r>
    <s v="TKT847776"/>
    <x v="6"/>
    <s v="25-08-2023 21:30:47"/>
    <s v="Service"/>
    <s v="Service Outage"/>
    <s v="CUST73106"/>
    <s v="Resolved"/>
    <s v="27-07-2023"/>
    <d v="1899-12-30T21:30:47"/>
    <s v="25-08-2023"/>
    <d v="1899-12-30T21:30:47"/>
    <s v="-"/>
    <s v="-"/>
    <s v="27-07-2023"/>
    <s v="07"/>
    <s v="2023"/>
    <s v="-"/>
    <s v="25-08-2023"/>
    <s v="08"/>
  </r>
  <r>
    <s v="TKT767096"/>
    <x v="31"/>
    <s v="-"/>
    <s v="Billing"/>
    <s v="Refund Request"/>
    <s v="CUST84631"/>
    <s v="Open"/>
    <d v="2024-12-04T00:00:00"/>
    <d v="1899-12-30T10:10:00"/>
    <s v="-"/>
    <s v="-"/>
    <s v="-"/>
    <s v="-"/>
    <s v="04-12-2024"/>
    <s v="12"/>
    <s v="2024"/>
    <s v="-"/>
    <s v="-"/>
    <s v=""/>
  </r>
  <r>
    <s v="TKT500963"/>
    <x v="9"/>
    <s v="-"/>
    <s v="Technical"/>
    <s v="Hardware Issue"/>
    <s v="CUST63457"/>
    <s v="In Progress"/>
    <s v="28-03-2020"/>
    <d v="1899-12-30T13:20:44"/>
    <s v="-"/>
    <s v="-"/>
    <s v="-"/>
    <s v="-"/>
    <s v="28-03-2020"/>
    <s v="03"/>
    <s v="2020"/>
    <s v="-"/>
    <s v="-"/>
    <s v=""/>
  </r>
  <r>
    <s v="TKT502526"/>
    <x v="25"/>
    <s v="30-06-2021 10:32:04"/>
    <s v="Service"/>
    <s v="Slow Service"/>
    <s v="CUST70749"/>
    <s v="Resolved"/>
    <s v="24-06-2021"/>
    <d v="1899-12-30T10:32:04"/>
    <s v="30-06-2021"/>
    <d v="1899-12-30T10:32:04"/>
    <s v="-"/>
    <s v="-"/>
    <s v="24-06-2021"/>
    <s v="06"/>
    <s v="2021"/>
    <s v="-"/>
    <s v="30-06-2021"/>
    <s v="06"/>
  </r>
  <r>
    <s v="TKT231303"/>
    <x v="31"/>
    <s v="-"/>
    <s v="Billing"/>
    <s v="Refund Request"/>
    <s v="CUST25565"/>
    <s v="In Progress"/>
    <d v="2023-05-10T00:00:00"/>
    <d v="1899-12-30T18:57:00"/>
    <s v="-"/>
    <s v="-"/>
    <s v="-"/>
    <s v="-"/>
    <s v="10-05-2023"/>
    <s v="05"/>
    <s v="2023"/>
    <s v="-"/>
    <s v="-"/>
    <s v=""/>
  </r>
  <r>
    <s v="TKT132755"/>
    <x v="35"/>
    <s v="-"/>
    <s v="Service"/>
    <s v="Service Upgrade"/>
    <s v="CUST13203"/>
    <s v="In Progress"/>
    <s v="24-11-2024"/>
    <d v="1899-12-30T10:51:38"/>
    <s v="-"/>
    <s v="-"/>
    <s v="-"/>
    <s v="-"/>
    <s v="24-11-2024"/>
    <s v="11"/>
    <s v="2024"/>
    <s v="-"/>
    <s v="-"/>
    <s v=""/>
  </r>
  <r>
    <s v="TKT397604"/>
    <x v="35"/>
    <s v="-"/>
    <s v="Service"/>
    <s v="Service Upgrade"/>
    <s v="CUST62741"/>
    <s v="Open"/>
    <d v="2022-06-08T00:00:00"/>
    <d v="1899-12-30T12:09:00"/>
    <s v="-"/>
    <s v="-"/>
    <s v="-"/>
    <s v="-"/>
    <s v="08-06-2022"/>
    <s v="06"/>
    <s v="2022"/>
    <s v="-"/>
    <s v="-"/>
    <s v=""/>
  </r>
  <r>
    <s v="TKT906221"/>
    <x v="31"/>
    <s v="-"/>
    <s v="Billing"/>
    <s v="Refund Request"/>
    <s v="CUST88109"/>
    <s v="In Progress"/>
    <s v="22-09-2021"/>
    <d v="1899-12-30T03:57:38"/>
    <s v="-"/>
    <s v="-"/>
    <s v="-"/>
    <s v="-"/>
    <s v="22-09-2021"/>
    <s v="09"/>
    <s v="2021"/>
    <s v="-"/>
    <s v="-"/>
    <s v=""/>
  </r>
  <r>
    <s v="TKT389121"/>
    <x v="6"/>
    <s v="20-06-2024 07:07:48"/>
    <s v="Service"/>
    <s v="Service Outage"/>
    <s v="CUST81863"/>
    <s v="Resolved"/>
    <s v="31-05-2024"/>
    <d v="1899-12-30T07:07:48"/>
    <s v="20-06-2024"/>
    <d v="1899-12-30T07:07:48"/>
    <s v="-"/>
    <s v="-"/>
    <s v="31-05-2024"/>
    <s v="05"/>
    <s v="2024"/>
    <s v="-"/>
    <s v="20-06-2024"/>
    <s v="06"/>
  </r>
  <r>
    <s v="TKT527708"/>
    <x v="10"/>
    <s v="-"/>
    <s v="Account"/>
    <s v="Password Reset"/>
    <s v="CUST76480"/>
    <s v="Open"/>
    <d v="2024-12-11T00:00:00"/>
    <d v="1899-12-30T10:25:00"/>
    <s v="-"/>
    <s v="-"/>
    <s v="-"/>
    <s v="-"/>
    <s v="11-12-2024"/>
    <s v="12"/>
    <s v="2024"/>
    <s v="-"/>
    <s v="-"/>
    <s v=""/>
  </r>
  <r>
    <s v="TKT522371"/>
    <x v="16"/>
    <s v="-"/>
    <s v="Account"/>
    <s v="Login Issue"/>
    <s v="CUST88830"/>
    <s v="Open"/>
    <d v="2020-02-11T00:00:00"/>
    <d v="1899-12-30T00:59:00"/>
    <s v="-"/>
    <s v="-"/>
    <s v="-"/>
    <s v="-"/>
    <s v="11-02-2020"/>
    <s v="02"/>
    <s v="2020"/>
    <s v="-"/>
    <s v="-"/>
    <s v=""/>
  </r>
  <r>
    <s v="TKT553013"/>
    <x v="4"/>
    <s v="-"/>
    <s v="Account"/>
    <s v="Password Reset"/>
    <s v="CUST23481"/>
    <s v="In Progress"/>
    <s v="20-08-2022"/>
    <d v="1899-12-30T18:35:56"/>
    <s v="-"/>
    <s v="-"/>
    <s v="-"/>
    <s v="-"/>
    <s v="20-08-2022"/>
    <s v="08"/>
    <s v="2022"/>
    <s v="-"/>
    <s v="-"/>
    <s v=""/>
  </r>
  <r>
    <s v="TKT676763"/>
    <x v="27"/>
    <s v="-"/>
    <s v="Account"/>
    <s v="Login Issue"/>
    <s v="CUST75760"/>
    <s v="In Progress"/>
    <d v="2022-07-01T00:00:00"/>
    <d v="1899-12-30T05:57:00"/>
    <s v="-"/>
    <s v="-"/>
    <s v="-"/>
    <s v="-"/>
    <s v="01-07-2022"/>
    <s v="07"/>
    <s v="2022"/>
    <s v="-"/>
    <s v="-"/>
    <s v=""/>
  </r>
  <r>
    <s v="TKT962802"/>
    <x v="33"/>
    <s v="-"/>
    <s v="Technical"/>
    <s v="Network Problem"/>
    <s v="CUST99141"/>
    <s v="Open"/>
    <d v="2022-05-12T00:00:00"/>
    <d v="1899-12-30T20:11:00"/>
    <s v="-"/>
    <s v="-"/>
    <s v="-"/>
    <s v="-"/>
    <s v="12-05-2022"/>
    <s v="05"/>
    <s v="2022"/>
    <s v="-"/>
    <s v="-"/>
    <s v=""/>
  </r>
  <r>
    <s v="TKT755730"/>
    <x v="24"/>
    <s v="-"/>
    <s v="Service"/>
    <s v="Service Outage"/>
    <s v="CUST70289"/>
    <s v="In Progress"/>
    <s v="14-11-2023"/>
    <d v="1899-12-30T09:08:49"/>
    <s v="-"/>
    <s v="-"/>
    <s v="-"/>
    <s v="-"/>
    <s v="14-11-2023"/>
    <s v="11"/>
    <s v="2023"/>
    <s v="-"/>
    <s v="-"/>
    <s v=""/>
  </r>
  <r>
    <s v="TKT942946"/>
    <x v="1"/>
    <s v="23-09-2024 09:25:53"/>
    <s v="Billing"/>
    <s v="Refund Request"/>
    <s v="CUST19654"/>
    <s v="Resolved"/>
    <d v="2024-05-09T00:00:00"/>
    <d v="1899-12-30T09:25:00"/>
    <s v="23-09-2024"/>
    <d v="1899-12-30T09:25:53"/>
    <s v="-"/>
    <s v="-"/>
    <s v="09-05-2024"/>
    <s v="05"/>
    <s v="2024"/>
    <s v="-"/>
    <s v="23-09-2024"/>
    <s v="09"/>
  </r>
  <r>
    <s v="TKT995431"/>
    <x v="13"/>
    <s v="-"/>
    <s v="Account"/>
    <s v="Account Suspension"/>
    <s v="CUST76178"/>
    <s v="In Progress"/>
    <s v="16-06-2020"/>
    <d v="1899-12-30T02:53:39"/>
    <s v="-"/>
    <s v="-"/>
    <s v="-"/>
    <s v="-"/>
    <s v="16-06-2020"/>
    <s v="06"/>
    <s v="2020"/>
    <s v="-"/>
    <s v="-"/>
    <s v=""/>
  </r>
  <r>
    <s v="TKT956484"/>
    <x v="19"/>
    <s v="23-03-2020 06:52:23"/>
    <s v="Billing"/>
    <s v="Payment Failure"/>
    <s v="CUST54284"/>
    <s v="Resolved"/>
    <s v="22-03-2020"/>
    <d v="1899-12-30T06:52:23"/>
    <s v="23-03-2020"/>
    <d v="1899-12-30T06:52:23"/>
    <s v="-"/>
    <s v="-"/>
    <s v="22-03-2020"/>
    <s v="03"/>
    <s v="2020"/>
    <s v="-"/>
    <s v="23-03-2020"/>
    <s v="03"/>
  </r>
  <r>
    <s v="TKT963411"/>
    <x v="31"/>
    <s v="-"/>
    <s v="Billing"/>
    <s v="Refund Request"/>
    <s v="CUST77931"/>
    <s v="Open"/>
    <d v="2023-07-09T00:00:00"/>
    <d v="1899-12-30T21:31:00"/>
    <s v="-"/>
    <s v="-"/>
    <s v="-"/>
    <s v="-"/>
    <s v="09-07-2023"/>
    <s v="07"/>
    <s v="2023"/>
    <s v="-"/>
    <s v="-"/>
    <s v=""/>
  </r>
  <r>
    <s v="TKT290663"/>
    <x v="30"/>
    <s v="-"/>
    <s v="Billing"/>
    <s v="Overcharge"/>
    <s v="CUST47272"/>
    <s v="In Progress"/>
    <s v="18-09-2023"/>
    <d v="1899-12-30T17:41:25"/>
    <s v="-"/>
    <s v="-"/>
    <s v="-"/>
    <s v="-"/>
    <s v="18-09-2023"/>
    <s v="09"/>
    <s v="2023"/>
    <s v="-"/>
    <s v="-"/>
    <s v=""/>
  </r>
  <r>
    <s v="TKT939541"/>
    <x v="8"/>
    <s v="15-11-2021 05:50:02"/>
    <s v="Technical"/>
    <s v="Network Problem"/>
    <s v="CUST53604"/>
    <s v="Resolved"/>
    <d v="2021-08-11T00:00:00"/>
    <d v="1899-12-30T05:50:00"/>
    <s v="15-11-2021"/>
    <d v="1899-12-30T05:50:02"/>
    <s v="-"/>
    <s v="-"/>
    <s v="11-08-2021"/>
    <s v="08"/>
    <s v="2021"/>
    <s v="-"/>
    <s v="15-11-2021"/>
    <s v="11"/>
  </r>
  <r>
    <s v="TKT460541"/>
    <x v="9"/>
    <s v="-"/>
    <s v="Technical"/>
    <s v="Hardware Issue"/>
    <s v="CUST49881"/>
    <s v="In Progress"/>
    <s v="17-04-2023"/>
    <d v="1899-12-30T06:01:19"/>
    <s v="-"/>
    <s v="-"/>
    <s v="-"/>
    <s v="-"/>
    <s v="17-04-2023"/>
    <s v="04"/>
    <s v="2023"/>
    <s v="-"/>
    <s v="-"/>
    <s v=""/>
  </r>
  <r>
    <s v="TKT365239"/>
    <x v="1"/>
    <s v="-"/>
    <s v="Billing"/>
    <s v="Refund Request"/>
    <s v="CUST87729"/>
    <s v="In Progress"/>
    <d v="2024-11-12T00:00:00"/>
    <d v="1899-12-30T09:02:00"/>
    <s v="-"/>
    <s v="-"/>
    <s v="-"/>
    <s v="-"/>
    <s v="12-11-2024"/>
    <s v="11"/>
    <s v="2024"/>
    <s v="-"/>
    <s v="-"/>
    <s v=""/>
  </r>
  <r>
    <s v="TKT282719"/>
    <x v="15"/>
    <s v="-"/>
    <s v="Account"/>
    <s v="Account Suspension"/>
    <s v="CUST43558"/>
    <s v="In Progress"/>
    <s v="16-01-2021"/>
    <d v="1899-12-30T10:05:52"/>
    <s v="-"/>
    <s v="-"/>
    <s v="-"/>
    <s v="-"/>
    <s v="16-01-2021"/>
    <s v="01"/>
    <s v="2021"/>
    <s v="-"/>
    <s v="-"/>
    <s v=""/>
  </r>
  <r>
    <s v="TKT888927"/>
    <x v="28"/>
    <s v="-"/>
    <s v="Billing"/>
    <s v="Payment Failure"/>
    <s v="CUST61250"/>
    <s v="In Progress"/>
    <d v="2024-02-04T00:00:00"/>
    <d v="1899-12-30T22:53:00"/>
    <s v="-"/>
    <s v="-"/>
    <s v="-"/>
    <s v="-"/>
    <s v="04-02-2024"/>
    <s v="02"/>
    <s v="2024"/>
    <s v="-"/>
    <s v="-"/>
    <s v=""/>
  </r>
  <r>
    <s v="TKT681766"/>
    <x v="6"/>
    <d v="2021-09-03T05:45:00"/>
    <s v="Service"/>
    <s v="Service Outage"/>
    <s v="CUST24229"/>
    <s v="Resolved"/>
    <s v="14-02-2021"/>
    <d v="1899-12-30T05:45:25"/>
    <d v="2021-09-03T00:00:00"/>
    <d v="1899-12-30T05:45:00"/>
    <s v="-"/>
    <s v="-"/>
    <s v="14-02-2021"/>
    <s v="02"/>
    <s v="2021"/>
    <s v="-"/>
    <s v="03-09-2021"/>
    <s v="09"/>
  </r>
  <r>
    <s v="TKT663645"/>
    <x v="22"/>
    <s v="-"/>
    <s v="Account"/>
    <s v="Login Issue"/>
    <s v="CUST51569"/>
    <s v="Open"/>
    <s v="16-06-2021"/>
    <d v="1899-12-30T08:49:09"/>
    <s v="-"/>
    <s v="-"/>
    <s v="-"/>
    <s v="-"/>
    <s v="16-06-2021"/>
    <s v="06"/>
    <s v="2021"/>
    <s v="-"/>
    <s v="-"/>
    <s v=""/>
  </r>
  <r>
    <s v="TKT669181"/>
    <x v="7"/>
    <s v="14-05-2022 06:13:33"/>
    <s v="Technical"/>
    <s v="Software Bug"/>
    <s v="CUST73669"/>
    <s v="Resolved"/>
    <d v="2022-05-05T00:00:00"/>
    <d v="1899-12-30T06:13:00"/>
    <s v="14-05-2022"/>
    <d v="1899-12-30T06:13:33"/>
    <s v="-"/>
    <s v="-"/>
    <s v="05-05-2022"/>
    <s v="05"/>
    <s v="2022"/>
    <s v="-"/>
    <s v="14-05-2022"/>
    <s v="05"/>
  </r>
  <r>
    <s v="TKT510411"/>
    <x v="25"/>
    <s v="-"/>
    <s v="Service"/>
    <s v="Slow Service"/>
    <s v="CUST90389"/>
    <s v="In Progress"/>
    <d v="2022-09-09T00:00:00"/>
    <d v="1899-12-30T04:59:00"/>
    <s v="-"/>
    <s v="-"/>
    <s v="-"/>
    <s v="-"/>
    <s v="09-09-2022"/>
    <s v="09"/>
    <s v="2022"/>
    <s v="-"/>
    <s v="-"/>
    <s v=""/>
  </r>
  <r>
    <s v="TKT732970"/>
    <x v="10"/>
    <d v="2024-02-07T10:08:00"/>
    <s v="Account"/>
    <s v="Password Reset"/>
    <s v="CUST11132"/>
    <s v="Resolved"/>
    <d v="2024-11-06T00:00:00"/>
    <d v="1899-12-30T10:08:00"/>
    <d v="2024-02-07T00:00:00"/>
    <d v="1899-12-30T10:08:00"/>
    <s v="-"/>
    <s v="-"/>
    <s v="06-11-2024"/>
    <s v="11"/>
    <s v="2024"/>
    <s v="-"/>
    <s v="07-02-2024"/>
    <s v="02"/>
  </r>
  <r>
    <s v="TKT943950"/>
    <x v="21"/>
    <s v="-"/>
    <s v="Technical"/>
    <s v="Network Problem"/>
    <s v="CUST84150"/>
    <s v="In Progress"/>
    <s v="30-04-2022"/>
    <d v="1899-12-30T11:12:26"/>
    <s v="-"/>
    <s v="-"/>
    <s v="-"/>
    <s v="-"/>
    <s v="30-04-2022"/>
    <s v="04"/>
    <s v="2022"/>
    <s v="-"/>
    <s v="-"/>
    <s v=""/>
  </r>
  <r>
    <s v="TKT770487"/>
    <x v="23"/>
    <s v="-"/>
    <s v="Service"/>
    <s v="Service Upgrade"/>
    <s v="CUST37952"/>
    <s v="Open"/>
    <s v="27-06-2023"/>
    <d v="1899-12-30T13:39:14"/>
    <s v="-"/>
    <s v="-"/>
    <s v="-"/>
    <s v="-"/>
    <s v="27-06-2023"/>
    <s v="06"/>
    <s v="2023"/>
    <s v="-"/>
    <s v="-"/>
    <s v=""/>
  </r>
  <r>
    <s v="TKT480934"/>
    <x v="10"/>
    <s v="-"/>
    <s v="Account"/>
    <s v="Password Reset"/>
    <s v="CUST37989"/>
    <s v="Open"/>
    <s v="24-11-2024"/>
    <d v="1899-12-30T05:06:57"/>
    <s v="-"/>
    <s v="-"/>
    <s v="-"/>
    <s v="-"/>
    <s v="24-11-2024"/>
    <s v="11"/>
    <s v="2024"/>
    <s v="-"/>
    <s v="-"/>
    <s v=""/>
  </r>
  <r>
    <s v="TKT787797"/>
    <x v="34"/>
    <d v="2022-11-02T15:50:00"/>
    <s v="Technical"/>
    <s v="Hardware Issue"/>
    <s v="CUST31760"/>
    <s v="Resolved"/>
    <s v="29-01-2022"/>
    <d v="1899-12-30T15:50:44"/>
    <d v="2022-11-02T00:00:00"/>
    <d v="1899-12-30T15:50:00"/>
    <s v="-"/>
    <s v="-"/>
    <s v="29-01-2022"/>
    <s v="01"/>
    <s v="2022"/>
    <s v="-"/>
    <s v="02-11-2022"/>
    <s v="11"/>
  </r>
  <r>
    <s v="TKT503838"/>
    <x v="26"/>
    <s v="-"/>
    <s v="Technical"/>
    <s v="Software Bug"/>
    <s v="CUST54385"/>
    <s v="In Progress"/>
    <s v="24-10-2020"/>
    <d v="1899-12-30T22:47:58"/>
    <s v="-"/>
    <s v="-"/>
    <s v="-"/>
    <s v="-"/>
    <s v="24-10-2020"/>
    <s v="10"/>
    <s v="2020"/>
    <s v="-"/>
    <s v="-"/>
    <s v=""/>
  </r>
  <r>
    <s v="TKT161356"/>
    <x v="3"/>
    <s v="-"/>
    <s v="Account"/>
    <s v="Account Suspension"/>
    <s v="CUST86873"/>
    <s v="In Progress"/>
    <s v="22-10-2024"/>
    <d v="1899-12-30T10:33:42"/>
    <s v="-"/>
    <s v="-"/>
    <s v="-"/>
    <s v="-"/>
    <s v="22-10-2024"/>
    <s v="10"/>
    <s v="2024"/>
    <s v="-"/>
    <s v="-"/>
    <s v=""/>
  </r>
  <r>
    <s v="TKT912078"/>
    <x v="29"/>
    <s v="-"/>
    <s v="Service"/>
    <s v="Service Upgrade"/>
    <s v="CUST29752"/>
    <s v="In Progress"/>
    <d v="2023-10-08T00:00:00"/>
    <d v="1899-12-30T17:11:00"/>
    <s v="-"/>
    <s v="-"/>
    <s v="-"/>
    <s v="-"/>
    <s v="08-10-2023"/>
    <s v="10"/>
    <s v="2023"/>
    <s v="-"/>
    <s v="-"/>
    <s v=""/>
  </r>
  <r>
    <s v="TKT656275"/>
    <x v="1"/>
    <s v="28-12-2024 09:38:42"/>
    <s v="Billing"/>
    <s v="Refund Request"/>
    <s v="CUST48886"/>
    <s v="Resolved"/>
    <d v="2024-12-12T00:00:00"/>
    <d v="1899-12-30T09:38:00"/>
    <s v="28-12-2024"/>
    <d v="1899-12-30T09:38:42"/>
    <s v="-"/>
    <s v="-"/>
    <s v="12-12-2024"/>
    <s v="12"/>
    <s v="2024"/>
    <s v="-"/>
    <s v="28-12-2024"/>
    <s v="12"/>
  </r>
  <r>
    <s v="TKT778164"/>
    <x v="35"/>
    <s v="-"/>
    <s v="Service"/>
    <s v="Service Upgrade"/>
    <s v="CUST42567"/>
    <s v="In Progress"/>
    <d v="2023-07-09T00:00:00"/>
    <d v="1899-12-30T14:39:00"/>
    <s v="-"/>
    <s v="-"/>
    <s v="-"/>
    <s v="-"/>
    <s v="09-07-2023"/>
    <s v="07"/>
    <s v="2023"/>
    <s v="-"/>
    <s v="-"/>
    <s v=""/>
  </r>
  <r>
    <s v="TKT256821"/>
    <x v="24"/>
    <s v="20-04-2022 05:35:41"/>
    <s v="Service"/>
    <s v="Service Outage"/>
    <s v="CUST68225"/>
    <s v="Resolved"/>
    <d v="2022-03-04T00:00:00"/>
    <d v="1899-12-30T05:35:00"/>
    <s v="20-04-2022"/>
    <d v="1899-12-30T05:35:41"/>
    <s v="-"/>
    <s v="-"/>
    <s v="04-03-2022"/>
    <s v="03"/>
    <s v="2022"/>
    <s v="-"/>
    <s v="20-04-2022"/>
    <s v="04"/>
  </r>
  <r>
    <s v="TKT359985"/>
    <x v="20"/>
    <s v="27-01-2024 05:10:31"/>
    <s v="Billing"/>
    <s v="Payment Failure"/>
    <s v="CUST57134"/>
    <s v="Resolved"/>
    <s v="25-01-2024"/>
    <d v="1899-12-30T05:10:31"/>
    <s v="27-01-2024"/>
    <d v="1899-12-30T05:10:31"/>
    <s v="-"/>
    <s v="-"/>
    <s v="25-01-2024"/>
    <s v="01"/>
    <s v="2024"/>
    <s v="-"/>
    <s v="27-01-2024"/>
    <s v="01"/>
  </r>
  <r>
    <s v="TKT343921"/>
    <x v="10"/>
    <d v="2022-08-03T00:22:00"/>
    <s v="Account"/>
    <s v="Password Reset"/>
    <s v="CUST62166"/>
    <s v="Resolved"/>
    <d v="2022-02-03T00:00:00"/>
    <d v="1899-12-30T00:22:00"/>
    <d v="2022-08-03T00:00:00"/>
    <d v="1899-12-30T00:22:00"/>
    <s v="-"/>
    <s v="-"/>
    <s v="03-02-2022"/>
    <s v="02"/>
    <s v="2022"/>
    <s v="-"/>
    <s v="03-08-2022"/>
    <s v="08"/>
  </r>
  <r>
    <s v="TKT283766"/>
    <x v="11"/>
    <s v="-"/>
    <s v="Billing"/>
    <s v="Overcharge"/>
    <s v="CUST22738"/>
    <s v="In Progress"/>
    <s v="26-02-2020"/>
    <d v="1899-12-30T12:12:48"/>
    <s v="-"/>
    <s v="-"/>
    <s v="-"/>
    <s v="-"/>
    <s v="26-02-2020"/>
    <s v="02"/>
    <s v="2020"/>
    <s v="-"/>
    <s v="-"/>
    <s v=""/>
  </r>
  <r>
    <s v="TKT889613"/>
    <x v="6"/>
    <s v="-"/>
    <s v="Service"/>
    <s v="Service Outage"/>
    <s v="CUST84714"/>
    <s v="In Progress"/>
    <d v="2023-01-08T00:00:00"/>
    <d v="1899-12-30T10:20:00"/>
    <s v="-"/>
    <s v="-"/>
    <s v="-"/>
    <s v="-"/>
    <s v="08-01-2023"/>
    <s v="01"/>
    <s v="2023"/>
    <s v="-"/>
    <s v="-"/>
    <s v=""/>
  </r>
  <r>
    <s v="TKT845238"/>
    <x v="5"/>
    <s v="-"/>
    <s v="Technical"/>
    <s v="Hardware Issue"/>
    <s v="CUST50351"/>
    <s v="Open"/>
    <d v="2022-11-03T00:00:00"/>
    <d v="1899-12-30T12:13:00"/>
    <s v="-"/>
    <s v="-"/>
    <s v="-"/>
    <s v="-"/>
    <s v="03-11-2022"/>
    <s v="11"/>
    <s v="2022"/>
    <s v="-"/>
    <s v="-"/>
    <s v=""/>
  </r>
  <r>
    <s v="TKT944546"/>
    <x v="13"/>
    <s v="20-08-2021 21:26:49"/>
    <s v="Account"/>
    <s v="Account Suspension"/>
    <s v="CUST12541"/>
    <s v="Resolved"/>
    <d v="2021-04-08T00:00:00"/>
    <d v="1899-12-30T21:26:00"/>
    <s v="20-08-2021"/>
    <d v="1899-12-30T21:26:49"/>
    <s v="-"/>
    <s v="-"/>
    <s v="08-04-2021"/>
    <s v="04"/>
    <s v="2021"/>
    <s v="-"/>
    <s v="20-08-2021"/>
    <s v="08"/>
  </r>
  <r>
    <s v="TKT366460"/>
    <x v="17"/>
    <s v="-"/>
    <s v="Service"/>
    <s v="Slow Service"/>
    <s v="CUST35697"/>
    <s v="Open"/>
    <d v="2021-01-11T00:00:00"/>
    <d v="1899-12-30T05:34:00"/>
    <s v="-"/>
    <s v="-"/>
    <s v="-"/>
    <s v="-"/>
    <s v="11-01-2021"/>
    <s v="01"/>
    <s v="2021"/>
    <s v="-"/>
    <s v="-"/>
    <s v=""/>
  </r>
  <r>
    <s v="TKT781678"/>
    <x v="19"/>
    <s v="-"/>
    <s v="Billing"/>
    <s v="Payment Failure"/>
    <s v="CUST89894"/>
    <s v="In Progress"/>
    <s v="19-01-2022"/>
    <d v="1899-12-30T04:07:46"/>
    <s v="-"/>
    <s v="-"/>
    <s v="-"/>
    <s v="-"/>
    <s v="19-01-2022"/>
    <s v="01"/>
    <s v="2022"/>
    <s v="-"/>
    <s v="-"/>
    <s v=""/>
  </r>
  <r>
    <s v="TKT347784"/>
    <x v="5"/>
    <s v="-"/>
    <s v="Technical"/>
    <s v="Hardware Issue"/>
    <s v="CUST20650"/>
    <s v="Open"/>
    <s v="18-01-2020"/>
    <d v="1899-12-30T07:44:48"/>
    <s v="-"/>
    <s v="-"/>
    <s v="-"/>
    <s v="-"/>
    <s v="18-01-2020"/>
    <s v="01"/>
    <s v="2020"/>
    <s v="-"/>
    <s v="-"/>
    <s v=""/>
  </r>
  <r>
    <s v="TKT415127"/>
    <x v="31"/>
    <s v="-"/>
    <s v="Billing"/>
    <s v="Refund Request"/>
    <s v="CUST16240"/>
    <s v="Open"/>
    <s v="14-10-2023"/>
    <d v="1899-12-30T21:55:41"/>
    <s v="-"/>
    <s v="-"/>
    <s v="-"/>
    <s v="-"/>
    <s v="14-10-2023"/>
    <s v="10"/>
    <s v="2023"/>
    <s v="-"/>
    <s v="-"/>
    <s v=""/>
  </r>
  <r>
    <s v="TKT947306"/>
    <x v="7"/>
    <s v="-"/>
    <s v="Technical"/>
    <s v="Software Bug"/>
    <s v="CUST27653"/>
    <s v="Open"/>
    <d v="2021-10-12T00:00:00"/>
    <d v="1899-12-30T06:40:00"/>
    <s v="-"/>
    <s v="-"/>
    <s v="-"/>
    <s v="-"/>
    <s v="12-10-2021"/>
    <s v="10"/>
    <s v="2021"/>
    <s v="-"/>
    <s v="-"/>
    <s v=""/>
  </r>
  <r>
    <s v="TKT945042"/>
    <x v="19"/>
    <s v="-"/>
    <s v="Billing"/>
    <s v="Payment Failure"/>
    <s v="CUST23507"/>
    <s v="Open"/>
    <s v="19-12-2020"/>
    <d v="1899-12-30T12:54:58"/>
    <s v="-"/>
    <s v="-"/>
    <s v="-"/>
    <s v="-"/>
    <s v="19-12-2020"/>
    <s v="12"/>
    <s v="2020"/>
    <s v="-"/>
    <s v="-"/>
    <s v=""/>
  </r>
  <r>
    <s v="TKT702855"/>
    <x v="1"/>
    <s v="-"/>
    <s v="Billing"/>
    <s v="Refund Request"/>
    <s v="CUST22917"/>
    <s v="In Progress"/>
    <d v="2021-12-08T00:00:00"/>
    <d v="1899-12-30T04:06:00"/>
    <s v="-"/>
    <s v="-"/>
    <s v="-"/>
    <s v="-"/>
    <s v="08-12-2021"/>
    <s v="12"/>
    <s v="2021"/>
    <s v="-"/>
    <s v="-"/>
    <s v=""/>
  </r>
  <r>
    <s v="TKT237996"/>
    <x v="1"/>
    <s v="-"/>
    <s v="Billing"/>
    <s v="Refund Request"/>
    <s v="CUST75603"/>
    <s v="In Progress"/>
    <s v="20-09-2023"/>
    <d v="1899-12-30T23:45:16"/>
    <s v="-"/>
    <s v="-"/>
    <s v="-"/>
    <s v="-"/>
    <s v="20-09-2023"/>
    <s v="09"/>
    <s v="2023"/>
    <s v="-"/>
    <s v="-"/>
    <s v=""/>
  </r>
  <r>
    <s v="TKT720633"/>
    <x v="9"/>
    <s v="-"/>
    <s v="Technical"/>
    <s v="Hardware Issue"/>
    <s v="CUST80592"/>
    <s v="Open"/>
    <s v="21-06-2020"/>
    <d v="1899-12-30T11:25:11"/>
    <s v="-"/>
    <s v="-"/>
    <s v="-"/>
    <s v="-"/>
    <s v="21-06-2020"/>
    <s v="06"/>
    <s v="2020"/>
    <s v="-"/>
    <s v="-"/>
    <s v=""/>
  </r>
  <r>
    <s v="TKT629598"/>
    <x v="5"/>
    <s v="-"/>
    <s v="Technical"/>
    <s v="Hardware Issue"/>
    <s v="CUST81380"/>
    <s v="Open"/>
    <d v="2024-01-03T00:00:00"/>
    <d v="1899-12-30T10:16:00"/>
    <s v="-"/>
    <s v="-"/>
    <s v="-"/>
    <s v="-"/>
    <s v="03-01-2024"/>
    <s v="01"/>
    <s v="2024"/>
    <s v="-"/>
    <s v="-"/>
    <s v=""/>
  </r>
  <r>
    <s v="TKT551974"/>
    <x v="35"/>
    <s v="-"/>
    <s v="Service"/>
    <s v="Service Upgrade"/>
    <s v="CUST29954"/>
    <s v="Open"/>
    <d v="2024-05-10T00:00:00"/>
    <d v="1899-12-30T09:35:00"/>
    <s v="-"/>
    <s v="-"/>
    <s v="-"/>
    <s v="-"/>
    <s v="10-05-2024"/>
    <s v="05"/>
    <s v="2024"/>
    <s v="-"/>
    <s v="-"/>
    <s v=""/>
  </r>
  <r>
    <s v="TKT419954"/>
    <x v="28"/>
    <s v="-"/>
    <s v="Billing"/>
    <s v="Payment Failure"/>
    <s v="CUST16140"/>
    <s v="Open"/>
    <s v="26-04-2023"/>
    <d v="1899-12-30T21:57:15"/>
    <s v="-"/>
    <s v="-"/>
    <s v="-"/>
    <s v="-"/>
    <s v="26-04-2023"/>
    <s v="04"/>
    <s v="2023"/>
    <s v="-"/>
    <s v="-"/>
    <s v=""/>
  </r>
  <r>
    <s v="TKT489083"/>
    <x v="22"/>
    <s v="-"/>
    <s v="Account"/>
    <s v="Login Issue"/>
    <s v="CUST95938"/>
    <s v="Open"/>
    <s v="29-07-2024"/>
    <d v="1899-12-30T13:44:09"/>
    <s v="-"/>
    <s v="-"/>
    <s v="-"/>
    <s v="-"/>
    <s v="29-07-2024"/>
    <s v="07"/>
    <s v="2024"/>
    <s v="-"/>
    <s v="-"/>
    <s v=""/>
  </r>
  <r>
    <s v="TKT949743"/>
    <x v="16"/>
    <s v="19-01-2023 21:56:42"/>
    <s v="Account"/>
    <s v="Login Issue"/>
    <s v="CUST35541"/>
    <s v="Resolved"/>
    <s v="31-12-2022"/>
    <d v="1899-12-30T21:56:42"/>
    <s v="19-01-2023"/>
    <d v="1899-12-30T21:56:42"/>
    <s v="-"/>
    <s v="-"/>
    <s v="31-12-2022"/>
    <s v="12"/>
    <s v="2022"/>
    <s v="-"/>
    <s v="19-01-2023"/>
    <s v="01"/>
  </r>
  <r>
    <s v="TKT148785"/>
    <x v="34"/>
    <d v="2021-12-09T00:37:00"/>
    <s v="Technical"/>
    <s v="Hardware Issue"/>
    <s v="CUST10866"/>
    <s v="Resolved"/>
    <d v="2021-01-09T00:00:00"/>
    <d v="1899-12-30T00:37:00"/>
    <d v="2021-12-09T00:00:00"/>
    <d v="1899-12-30T00:37:00"/>
    <s v="-"/>
    <s v="-"/>
    <s v="09-01-2021"/>
    <s v="01"/>
    <s v="2021"/>
    <s v="-"/>
    <s v="09-12-2021"/>
    <s v="12"/>
  </r>
  <r>
    <s v="TKT936822"/>
    <x v="33"/>
    <s v="19-08-2024 01:01:22"/>
    <s v="Technical"/>
    <s v="Network Problem"/>
    <s v="CUST16596"/>
    <s v="Resolved"/>
    <d v="2024-08-08T00:00:00"/>
    <d v="1899-12-30T01:01:00"/>
    <s v="19-08-2024"/>
    <d v="1899-12-30T01:01:22"/>
    <s v="-"/>
    <s v="-"/>
    <s v="08-08-2024"/>
    <s v="08"/>
    <s v="2024"/>
    <s v="-"/>
    <s v="19-08-2024"/>
    <s v="08"/>
  </r>
  <r>
    <s v="TKT513493"/>
    <x v="15"/>
    <s v="-"/>
    <s v="Account"/>
    <s v="Account Suspension"/>
    <s v="CUST86690"/>
    <s v="Open"/>
    <s v="26-12-2021"/>
    <d v="1899-12-30T07:59:08"/>
    <s v="-"/>
    <s v="-"/>
    <s v="-"/>
    <s v="-"/>
    <s v="26-12-2021"/>
    <s v="12"/>
    <s v="2021"/>
    <s v="-"/>
    <s v="-"/>
    <s v=""/>
  </r>
  <r>
    <s v="TKT296240"/>
    <x v="1"/>
    <s v="-"/>
    <s v="Billing"/>
    <s v="Refund Request"/>
    <s v="CUST63100"/>
    <s v="In Progress"/>
    <s v="16-04-2024"/>
    <d v="1899-12-30T20:27:23"/>
    <s v="-"/>
    <s v="-"/>
    <s v="-"/>
    <s v="-"/>
    <s v="16-04-2024"/>
    <s v="04"/>
    <s v="2024"/>
    <s v="-"/>
    <s v="-"/>
    <s v=""/>
  </r>
  <r>
    <s v="TKT880262"/>
    <x v="22"/>
    <s v="15-12-2020 00:20:07"/>
    <s v="Account"/>
    <s v="Login Issue"/>
    <s v="CUST19602"/>
    <s v="Resolved"/>
    <d v="2020-07-12T00:00:00"/>
    <d v="1899-12-30T00:20:00"/>
    <s v="15-12-2020"/>
    <d v="1899-12-30T00:20:07"/>
    <s v="-"/>
    <s v="-"/>
    <s v="12-07-2020"/>
    <s v="07"/>
    <s v="2020"/>
    <s v="-"/>
    <s v="15-12-2020"/>
    <s v="12"/>
  </r>
  <r>
    <s v="TKT794770"/>
    <x v="7"/>
    <d v="2024-07-01T08:24:00"/>
    <s v="Technical"/>
    <s v="Software Bug"/>
    <s v="CUST52278"/>
    <s v="Resolved"/>
    <d v="2024-06-01T00:00:00"/>
    <d v="1899-12-30T08:24:00"/>
    <d v="2024-07-01T00:00:00"/>
    <d v="1899-12-30T08:24:00"/>
    <s v="-"/>
    <s v="-"/>
    <s v="01-06-2024"/>
    <s v="06"/>
    <s v="2024"/>
    <s v="-"/>
    <s v="01-07-2024"/>
    <s v="07"/>
  </r>
  <r>
    <s v="TKT444276"/>
    <x v="19"/>
    <s v="-"/>
    <s v="Billing"/>
    <s v="Payment Failure"/>
    <s v="CUST14636"/>
    <s v="Open"/>
    <s v="19-12-2023"/>
    <d v="1899-12-30T10:59:27"/>
    <s v="-"/>
    <s v="-"/>
    <s v="-"/>
    <s v="-"/>
    <s v="19-12-2023"/>
    <s v="12"/>
    <s v="2023"/>
    <s v="-"/>
    <s v="-"/>
    <s v=""/>
  </r>
  <r>
    <s v="TKT394769"/>
    <x v="30"/>
    <s v="16-08-2020 12:35:57"/>
    <s v="Billing"/>
    <s v="Overcharge"/>
    <s v="CUST38855"/>
    <s v="Resolved"/>
    <s v="22-07-2020"/>
    <d v="1899-12-30T12:35:57"/>
    <s v="16-08-2020"/>
    <d v="1899-12-30T12:35:57"/>
    <s v="-"/>
    <s v="-"/>
    <s v="22-07-2020"/>
    <s v="07"/>
    <s v="2020"/>
    <s v="-"/>
    <s v="16-08-2020"/>
    <s v="08"/>
  </r>
  <r>
    <s v="TKT885160"/>
    <x v="17"/>
    <s v="-"/>
    <s v="Service"/>
    <s v="Slow Service"/>
    <s v="CUST24689"/>
    <s v="Open"/>
    <s v="18-05-2023"/>
    <d v="1899-12-30T03:14:06"/>
    <s v="-"/>
    <s v="-"/>
    <s v="-"/>
    <s v="-"/>
    <s v="18-05-2023"/>
    <s v="05"/>
    <s v="2023"/>
    <s v="-"/>
    <s v="-"/>
    <s v=""/>
  </r>
  <r>
    <s v="TKT615881"/>
    <x v="14"/>
    <s v="-"/>
    <s v="Service"/>
    <s v="Slow Service"/>
    <s v="CUST92510"/>
    <s v="Open"/>
    <s v="15-12-2020"/>
    <d v="1899-12-30T03:58:14"/>
    <s v="-"/>
    <s v="-"/>
    <s v="-"/>
    <s v="-"/>
    <s v="15-12-2020"/>
    <s v="12"/>
    <s v="2020"/>
    <s v="-"/>
    <s v="-"/>
    <s v=""/>
  </r>
  <r>
    <s v="TKT565035"/>
    <x v="16"/>
    <s v="-"/>
    <s v="Account"/>
    <s v="Login Issue"/>
    <s v="CUST91916"/>
    <s v="In Progress"/>
    <d v="2024-03-10T00:00:00"/>
    <d v="1899-12-30T09:45:00"/>
    <s v="-"/>
    <s v="-"/>
    <s v="-"/>
    <s v="-"/>
    <s v="10-03-2024"/>
    <s v="03"/>
    <s v="2024"/>
    <s v="-"/>
    <s v="-"/>
    <s v=""/>
  </r>
  <r>
    <s v="TKT793961"/>
    <x v="22"/>
    <d v="2023-09-11T04:15:00"/>
    <s v="Account"/>
    <s v="Login Issue"/>
    <s v="CUST97322"/>
    <s v="Resolved"/>
    <s v="22-10-2023"/>
    <d v="1899-12-30T04:15:55"/>
    <d v="2023-09-11T00:00:00"/>
    <d v="1899-12-30T04:15:00"/>
    <s v="-"/>
    <s v="-"/>
    <s v="22-10-2023"/>
    <s v="10"/>
    <s v="2023"/>
    <s v="-"/>
    <s v="11-09-2023"/>
    <s v="09"/>
  </r>
  <r>
    <s v="TKT882456"/>
    <x v="34"/>
    <s v="-"/>
    <s v="Technical"/>
    <s v="Hardware Issue"/>
    <s v="CUST29726"/>
    <s v="Open"/>
    <s v="19-02-2023"/>
    <d v="1899-12-30T09:40:31"/>
    <s v="-"/>
    <s v="-"/>
    <s v="-"/>
    <s v="-"/>
    <s v="19-02-2023"/>
    <s v="02"/>
    <s v="2023"/>
    <s v="-"/>
    <s v="-"/>
    <s v=""/>
  </r>
  <r>
    <s v="TKT285953"/>
    <x v="1"/>
    <s v="-"/>
    <s v="Billing"/>
    <s v="Refund Request"/>
    <s v="CUST63237"/>
    <s v="In Progress"/>
    <d v="2023-11-09T00:00:00"/>
    <d v="1899-12-30T22:48:00"/>
    <s v="-"/>
    <s v="-"/>
    <s v="-"/>
    <s v="-"/>
    <s v="09-11-2023"/>
    <s v="11"/>
    <s v="2023"/>
    <s v="-"/>
    <s v="-"/>
    <s v=""/>
  </r>
  <r>
    <s v="TKT612510"/>
    <x v="5"/>
    <s v="-"/>
    <s v="Technical"/>
    <s v="Hardware Issue"/>
    <s v="CUST41900"/>
    <s v="In Progress"/>
    <d v="2021-02-01T00:00:00"/>
    <d v="1899-12-30T12:27:00"/>
    <s v="-"/>
    <s v="-"/>
    <s v="-"/>
    <s v="-"/>
    <s v="01-02-2021"/>
    <s v="02"/>
    <s v="2021"/>
    <s v="-"/>
    <s v="-"/>
    <s v=""/>
  </r>
  <r>
    <s v="TKT367299"/>
    <x v="5"/>
    <s v="-"/>
    <s v="Technical"/>
    <s v="Hardware Issue"/>
    <s v="CUST60289"/>
    <s v="Open"/>
    <s v="19-11-2020"/>
    <d v="1899-12-30T00:21:02"/>
    <s v="-"/>
    <s v="-"/>
    <s v="-"/>
    <s v="-"/>
    <s v="19-11-2020"/>
    <s v="11"/>
    <s v="2020"/>
    <s v="-"/>
    <s v="-"/>
    <s v=""/>
  </r>
  <r>
    <s v="TKT198474"/>
    <x v="10"/>
    <s v="-"/>
    <s v="Account"/>
    <s v="Password Reset"/>
    <s v="CUST96160"/>
    <s v="Open"/>
    <s v="25-09-2024"/>
    <d v="1899-12-30T08:41:15"/>
    <s v="-"/>
    <s v="-"/>
    <s v="-"/>
    <s v="-"/>
    <s v="25-09-2024"/>
    <s v="09"/>
    <s v="2024"/>
    <s v="-"/>
    <s v="-"/>
    <s v=""/>
  </r>
  <r>
    <s v="TKT223969"/>
    <x v="17"/>
    <s v="-"/>
    <s v="Service"/>
    <s v="Slow Service"/>
    <s v="CUST72695"/>
    <s v="Open"/>
    <s v="15-04-2023"/>
    <d v="1899-12-30T09:59:47"/>
    <s v="-"/>
    <s v="-"/>
    <s v="-"/>
    <s v="-"/>
    <s v="15-04-2023"/>
    <s v="04"/>
    <s v="2023"/>
    <s v="-"/>
    <s v="-"/>
    <s v=""/>
  </r>
  <r>
    <s v="TKT336105"/>
    <x v="1"/>
    <s v="-"/>
    <s v="Billing"/>
    <s v="Refund Request"/>
    <s v="CUST79908"/>
    <s v="Open"/>
    <s v="27-09-2023"/>
    <d v="1899-12-30T14:17:33"/>
    <s v="-"/>
    <s v="-"/>
    <s v="-"/>
    <s v="-"/>
    <s v="27-09-2023"/>
    <s v="09"/>
    <s v="2023"/>
    <s v="-"/>
    <s v="-"/>
    <s v=""/>
  </r>
  <r>
    <s v="TKT361875"/>
    <x v="22"/>
    <s v="31-07-2022 17:48:41"/>
    <s v="Account"/>
    <s v="Login Issue"/>
    <s v="CUST47847"/>
    <s v="Resolved"/>
    <s v="30-07-2022"/>
    <d v="1899-12-30T17:48:41"/>
    <s v="31-07-2022"/>
    <d v="1899-12-30T17:48:41"/>
    <s v="-"/>
    <s v="-"/>
    <s v="30-07-2022"/>
    <s v="07"/>
    <s v="2022"/>
    <s v="-"/>
    <s v="31-07-2022"/>
    <s v="07"/>
  </r>
  <r>
    <s v="TKT455634"/>
    <x v="28"/>
    <d v="2025-08-01T22:45:00"/>
    <s v="Billing"/>
    <s v="Payment Failure"/>
    <s v="CUST97772"/>
    <s v="Resolved"/>
    <d v="2024-10-12T00:00:00"/>
    <d v="1899-12-30T22:45:00"/>
    <d v="2025-08-01T00:00:00"/>
    <d v="1899-12-30T22:45:00"/>
    <s v="-"/>
    <s v="-"/>
    <s v="12-10-2024"/>
    <s v="10"/>
    <s v="2024"/>
    <s v="-"/>
    <s v="01-08-2025"/>
    <s v="08"/>
  </r>
  <r>
    <s v="TKT422694"/>
    <x v="34"/>
    <s v="-"/>
    <s v="Technical"/>
    <s v="Hardware Issue"/>
    <s v="CUST78018"/>
    <s v="Open"/>
    <s v="26-08-2021"/>
    <d v="1899-12-30T22:37:13"/>
    <s v="-"/>
    <s v="-"/>
    <s v="-"/>
    <s v="-"/>
    <s v="26-08-2021"/>
    <s v="08"/>
    <s v="2021"/>
    <s v="-"/>
    <s v="-"/>
    <s v=""/>
  </r>
  <r>
    <s v="TKT931477"/>
    <x v="13"/>
    <s v="-"/>
    <s v="Account"/>
    <s v="Account Suspension"/>
    <s v="CUST33075"/>
    <s v="In Progress"/>
    <s v="14-12-2021"/>
    <d v="1899-12-30T07:36:02"/>
    <s v="-"/>
    <s v="-"/>
    <s v="-"/>
    <s v="-"/>
    <s v="14-12-2021"/>
    <s v="12"/>
    <s v="2021"/>
    <s v="-"/>
    <s v="-"/>
    <s v=""/>
  </r>
  <r>
    <s v="TKT571607"/>
    <x v="20"/>
    <s v="-"/>
    <s v="Billing"/>
    <s v="Payment Failure"/>
    <s v="CUST67546"/>
    <s v="In Progress"/>
    <d v="2022-12-07T00:00:00"/>
    <d v="1899-12-30T07:27:00"/>
    <s v="-"/>
    <s v="-"/>
    <s v="-"/>
    <s v="-"/>
    <s v="07-12-2022"/>
    <s v="12"/>
    <s v="2022"/>
    <s v="-"/>
    <s v="-"/>
    <s v=""/>
  </r>
  <r>
    <s v="TKT599007"/>
    <x v="26"/>
    <s v="-"/>
    <s v="Technical"/>
    <s v="Software Bug"/>
    <s v="CUST58778"/>
    <s v="Open"/>
    <d v="2023-04-06T00:00:00"/>
    <d v="1899-12-30T15:48:00"/>
    <s v="-"/>
    <s v="-"/>
    <s v="-"/>
    <s v="-"/>
    <s v="06-04-2023"/>
    <s v="04"/>
    <s v="2023"/>
    <s v="-"/>
    <s v="-"/>
    <s v=""/>
  </r>
  <r>
    <s v="TKT924229"/>
    <x v="33"/>
    <s v="23-05-2024 21:57:42"/>
    <s v="Technical"/>
    <s v="Network Problem"/>
    <s v="CUST54871"/>
    <s v="Resolved"/>
    <d v="2024-08-05T00:00:00"/>
    <d v="1899-12-30T21:57:00"/>
    <s v="23-05-2024"/>
    <d v="1899-12-30T21:57:42"/>
    <s v="-"/>
    <s v="-"/>
    <s v="05-08-2024"/>
    <s v="08"/>
    <s v="2024"/>
    <s v="-"/>
    <s v="23-05-2024"/>
    <s v="05"/>
  </r>
  <r>
    <s v="TKT957753"/>
    <x v="29"/>
    <s v="27-06-2020 18:55:21"/>
    <s v="Service"/>
    <s v="Service Upgrade"/>
    <s v="CUST50110"/>
    <s v="Resolved"/>
    <d v="2020-03-06T00:00:00"/>
    <d v="1899-12-30T18:55:00"/>
    <s v="27-06-2020"/>
    <d v="1899-12-30T18:55:21"/>
    <s v="-"/>
    <s v="-"/>
    <s v="06-03-2020"/>
    <s v="03"/>
    <s v="2020"/>
    <s v="-"/>
    <s v="27-06-2020"/>
    <s v="06"/>
  </r>
  <r>
    <s v="TKT575975"/>
    <x v="28"/>
    <d v="2022-05-02T08:50:00"/>
    <s v="Billing"/>
    <s v="Payment Failure"/>
    <s v="CUST59987"/>
    <s v="Resolved"/>
    <s v="20-01-2022"/>
    <d v="1899-12-30T08:50:28"/>
    <d v="2022-05-02T00:00:00"/>
    <d v="1899-12-30T08:50:00"/>
    <s v="-"/>
    <s v="-"/>
    <s v="20-01-2022"/>
    <s v="01"/>
    <s v="2022"/>
    <s v="-"/>
    <s v="02-05-2022"/>
    <s v="05"/>
  </r>
  <r>
    <s v="TKT278740"/>
    <x v="9"/>
    <s v="-"/>
    <s v="Technical"/>
    <s v="Hardware Issue"/>
    <s v="CUST90739"/>
    <s v="In Progress"/>
    <d v="2021-01-10T00:00:00"/>
    <d v="1899-12-30T23:55:00"/>
    <s v="-"/>
    <s v="-"/>
    <s v="-"/>
    <s v="-"/>
    <s v="10-01-2021"/>
    <s v="01"/>
    <s v="2021"/>
    <s v="-"/>
    <s v="-"/>
    <s v=""/>
  </r>
  <r>
    <s v="TKT273070"/>
    <x v="34"/>
    <s v="17-04-2021 10:18:22"/>
    <s v="Technical"/>
    <s v="Hardware Issue"/>
    <s v="CUST33841"/>
    <s v="Resolved"/>
    <d v="2021-12-04T00:00:00"/>
    <d v="1899-12-30T10:18:00"/>
    <s v="17-04-2021"/>
    <d v="1899-12-30T10:18:22"/>
    <s v="-"/>
    <s v="-"/>
    <s v="04-12-2021"/>
    <s v="12"/>
    <s v="2021"/>
    <s v="-"/>
    <s v="17-04-2021"/>
    <s v="04"/>
  </r>
  <r>
    <s v="TKT115714"/>
    <x v="12"/>
    <s v="17-02-2022 04:37:07"/>
    <s v="Billing"/>
    <s v="Refund Request"/>
    <s v="CUST23824"/>
    <s v="Resolved"/>
    <s v="27-01-2022"/>
    <d v="1899-12-30T04:37:07"/>
    <s v="17-02-2022"/>
    <d v="1899-12-30T04:37:07"/>
    <s v="-"/>
    <s v="-"/>
    <s v="27-01-2022"/>
    <s v="01"/>
    <s v="2022"/>
    <s v="-"/>
    <s v="17-02-2022"/>
    <s v="02"/>
  </r>
  <r>
    <s v="TKT812280"/>
    <x v="21"/>
    <s v="18-02-2021 12:46:41"/>
    <s v="Technical"/>
    <s v="Network Problem"/>
    <s v="CUST99719"/>
    <s v="Resolved"/>
    <d v="2021-11-02T00:00:00"/>
    <d v="1899-12-30T12:46:00"/>
    <s v="18-02-2021"/>
    <d v="1899-12-30T12:46:41"/>
    <s v="-"/>
    <s v="-"/>
    <s v="02-11-2021"/>
    <s v="11"/>
    <s v="2021"/>
    <s v="-"/>
    <s v="18-02-2021"/>
    <s v="02"/>
  </r>
  <r>
    <s v="TKT562377"/>
    <x v="5"/>
    <s v="24-02-2020 05:14:44"/>
    <s v="Technical"/>
    <s v="Hardware Issue"/>
    <s v="CUST88884"/>
    <s v="Resolved"/>
    <d v="2020-11-02T00:00:00"/>
    <d v="1899-12-30T05:14:00"/>
    <s v="24-02-2020"/>
    <d v="1899-12-30T05:14:44"/>
    <s v="-"/>
    <s v="-"/>
    <s v="02-11-2020"/>
    <s v="11"/>
    <s v="2020"/>
    <s v="-"/>
    <s v="24-02-2020"/>
    <s v="02"/>
  </r>
  <r>
    <s v="TKT454795"/>
    <x v="15"/>
    <d v="2020-04-12T04:46:00"/>
    <s v="Account"/>
    <s v="Account Suspension"/>
    <s v="CUST22383"/>
    <s v="Resolved"/>
    <s v="20-11-2020"/>
    <d v="1899-12-30T04:46:14"/>
    <d v="2020-04-12T00:00:00"/>
    <d v="1899-12-30T04:46:00"/>
    <s v="-"/>
    <s v="-"/>
    <s v="20-11-2020"/>
    <s v="11"/>
    <s v="2020"/>
    <s v="-"/>
    <s v="12-04-2020"/>
    <s v="04"/>
  </r>
  <r>
    <s v="TKT525046"/>
    <x v="16"/>
    <s v="-"/>
    <s v="Account"/>
    <s v="Login Issue"/>
    <s v="CUST52066"/>
    <s v="In Progress"/>
    <s v="18-02-2020"/>
    <d v="1899-12-30T20:45:04"/>
    <s v="-"/>
    <s v="-"/>
    <s v="-"/>
    <s v="-"/>
    <s v="18-02-2020"/>
    <s v="02"/>
    <s v="2020"/>
    <s v="-"/>
    <s v="-"/>
    <s v=""/>
  </r>
  <r>
    <s v="TKT921904"/>
    <x v="26"/>
    <s v="-"/>
    <s v="Technical"/>
    <s v="Software Bug"/>
    <s v="CUST35880"/>
    <s v="In Progress"/>
    <d v="2021-11-12T00:00:00"/>
    <d v="1899-12-30T08:33:00"/>
    <s v="-"/>
    <s v="-"/>
    <s v="-"/>
    <s v="-"/>
    <s v="12-11-2021"/>
    <s v="11"/>
    <s v="2021"/>
    <s v="-"/>
    <s v="-"/>
    <s v=""/>
  </r>
  <r>
    <s v="TKT913893"/>
    <x v="34"/>
    <s v="-"/>
    <s v="Technical"/>
    <s v="Hardware Issue"/>
    <s v="CUST52053"/>
    <s v="Open"/>
    <s v="25-07-2023"/>
    <d v="1899-12-30T23:06:11"/>
    <s v="-"/>
    <s v="-"/>
    <s v="-"/>
    <s v="-"/>
    <s v="25-07-2023"/>
    <s v="07"/>
    <s v="2023"/>
    <s v="-"/>
    <s v="-"/>
    <s v=""/>
  </r>
  <r>
    <s v="TKT318235"/>
    <x v="4"/>
    <s v="21-01-2020 03:42:33"/>
    <s v="Account"/>
    <s v="Password Reset"/>
    <s v="CUST94389"/>
    <s v="Resolved"/>
    <s v="13-01-2020"/>
    <d v="1899-12-30T03:42:33"/>
    <s v="21-01-2020"/>
    <d v="1899-12-30T03:42:33"/>
    <s v="-"/>
    <s v="-"/>
    <s v="13-01-2020"/>
    <s v="01"/>
    <s v="2020"/>
    <s v="-"/>
    <s v="21-01-2020"/>
    <s v="01"/>
  </r>
  <r>
    <s v="TKT425983"/>
    <x v="25"/>
    <s v="-"/>
    <s v="Service"/>
    <s v="Slow Service"/>
    <s v="CUST59553"/>
    <s v="Open"/>
    <s v="29-07-2020"/>
    <d v="1899-12-30T02:13:31"/>
    <s v="-"/>
    <s v="-"/>
    <s v="-"/>
    <s v="-"/>
    <s v="29-07-2020"/>
    <s v="07"/>
    <s v="2020"/>
    <s v="-"/>
    <s v="-"/>
    <s v=""/>
  </r>
  <r>
    <s v="TKT643445"/>
    <x v="13"/>
    <s v="-"/>
    <s v="Account"/>
    <s v="Account Suspension"/>
    <s v="CUST44651"/>
    <s v="Open"/>
    <s v="20-12-2020"/>
    <d v="1899-12-30T07:17:45"/>
    <s v="-"/>
    <s v="-"/>
    <s v="-"/>
    <s v="-"/>
    <s v="20-12-2020"/>
    <s v="12"/>
    <s v="2020"/>
    <s v="-"/>
    <s v="-"/>
    <s v=""/>
  </r>
  <r>
    <s v="TKT974926"/>
    <x v="2"/>
    <s v="-"/>
    <s v="Billing"/>
    <s v="Overcharge"/>
    <s v="CUST10327"/>
    <s v="Open"/>
    <s v="19-05-2021"/>
    <d v="1899-12-30T03:19:14"/>
    <s v="-"/>
    <s v="-"/>
    <s v="-"/>
    <s v="-"/>
    <s v="19-05-2021"/>
    <s v="05"/>
    <s v="2021"/>
    <s v="-"/>
    <s v="-"/>
    <s v=""/>
  </r>
  <r>
    <s v="TKT568629"/>
    <x v="24"/>
    <s v="-"/>
    <s v="Service"/>
    <s v="Service Outage"/>
    <s v="CUST24338"/>
    <s v="In Progress"/>
    <d v="2020-01-09T00:00:00"/>
    <d v="1899-12-30T00:44:00"/>
    <s v="-"/>
    <s v="-"/>
    <s v="-"/>
    <s v="-"/>
    <s v="09-01-2020"/>
    <s v="01"/>
    <s v="2020"/>
    <s v="-"/>
    <s v="-"/>
    <s v=""/>
  </r>
  <r>
    <s v="TKT242455"/>
    <x v="27"/>
    <s v="-"/>
    <s v="Account"/>
    <s v="Login Issue"/>
    <s v="CUST82409"/>
    <s v="Open"/>
    <s v="31-08-2024"/>
    <d v="1899-12-30T00:10:52"/>
    <s v="-"/>
    <s v="-"/>
    <s v="-"/>
    <s v="-"/>
    <s v="31-08-2024"/>
    <s v="08"/>
    <s v="2024"/>
    <s v="-"/>
    <s v="-"/>
    <s v=""/>
  </r>
  <r>
    <s v="TKT742869"/>
    <x v="4"/>
    <s v="-"/>
    <s v="Account"/>
    <s v="Password Reset"/>
    <s v="CUST34375"/>
    <s v="Open"/>
    <d v="2020-08-07T00:00:00"/>
    <d v="1899-12-30T16:25:00"/>
    <s v="-"/>
    <s v="-"/>
    <s v="-"/>
    <s v="-"/>
    <s v="07-08-2020"/>
    <s v="08"/>
    <s v="2020"/>
    <s v="-"/>
    <s v="-"/>
    <s v=""/>
  </r>
  <r>
    <s v="TKT684496"/>
    <x v="25"/>
    <s v="-"/>
    <s v="Service"/>
    <s v="Slow Service"/>
    <s v="CUST92720"/>
    <s v="Open"/>
    <s v="13-01-2020"/>
    <d v="1899-12-30T05:20:21"/>
    <s v="-"/>
    <s v="-"/>
    <s v="-"/>
    <s v="-"/>
    <s v="13-01-2020"/>
    <s v="01"/>
    <s v="2020"/>
    <s v="-"/>
    <s v="-"/>
    <s v=""/>
  </r>
  <r>
    <s v="TKT485870"/>
    <x v="6"/>
    <d v="2020-06-10T12:32:00"/>
    <s v="Service"/>
    <s v="Service Outage"/>
    <s v="CUST63277"/>
    <s v="Resolved"/>
    <s v="19-09-2020"/>
    <d v="1899-12-30T12:32:09"/>
    <d v="2020-06-10T00:00:00"/>
    <d v="1899-12-30T12:32:00"/>
    <s v="-"/>
    <s v="-"/>
    <s v="19-09-2020"/>
    <s v="09"/>
    <s v="2020"/>
    <s v="-"/>
    <s v="10-06-2020"/>
    <s v="06"/>
  </r>
  <r>
    <s v="TKT974841"/>
    <x v="16"/>
    <s v="-"/>
    <s v="Account"/>
    <s v="Login Issue"/>
    <s v="CUST25943"/>
    <s v="Open"/>
    <d v="2024-11-06T00:00:00"/>
    <d v="1899-12-30T12:50:00"/>
    <s v="-"/>
    <s v="-"/>
    <s v="-"/>
    <s v="-"/>
    <s v="06-11-2024"/>
    <s v="11"/>
    <s v="2024"/>
    <s v="-"/>
    <s v="-"/>
    <s v=""/>
  </r>
  <r>
    <s v="TKT535150"/>
    <x v="24"/>
    <s v="23-07-2024 06:40:19"/>
    <s v="Service"/>
    <s v="Service Outage"/>
    <s v="CUST11357"/>
    <s v="Resolved"/>
    <d v="2024-02-07T00:00:00"/>
    <d v="1899-12-30T06:40:00"/>
    <s v="23-07-2024"/>
    <d v="1899-12-30T06:40:19"/>
    <s v="-"/>
    <s v="-"/>
    <s v="07-02-2024"/>
    <s v="02"/>
    <s v="2024"/>
    <s v="-"/>
    <s v="23-07-2024"/>
    <s v="07"/>
  </r>
  <r>
    <s v="TKT925617"/>
    <x v="26"/>
    <s v="23-02-2023 08:50:52"/>
    <s v="Technical"/>
    <s v="Software Bug"/>
    <s v="CUST54382"/>
    <s v="Resolved"/>
    <d v="2023-06-02T00:00:00"/>
    <d v="1899-12-30T08:50:00"/>
    <s v="23-02-2023"/>
    <d v="1899-12-30T08:50:52"/>
    <s v="-"/>
    <s v="-"/>
    <s v="02-06-2023"/>
    <s v="06"/>
    <s v="2023"/>
    <s v="-"/>
    <s v="23-02-2023"/>
    <s v="02"/>
  </r>
  <r>
    <s v="TKT926467"/>
    <x v="18"/>
    <s v="-"/>
    <s v="Account"/>
    <s v="Password Reset"/>
    <s v="CUST34023"/>
    <s v="In Progress"/>
    <d v="2022-02-11T00:00:00"/>
    <d v="1899-12-30T09:56:00"/>
    <s v="-"/>
    <s v="-"/>
    <s v="-"/>
    <s v="-"/>
    <s v="11-02-2022"/>
    <s v="02"/>
    <s v="2022"/>
    <s v="-"/>
    <s v="-"/>
    <s v=""/>
  </r>
  <r>
    <s v="TKT268335"/>
    <x v="26"/>
    <s v="-"/>
    <s v="Technical"/>
    <s v="Software Bug"/>
    <s v="CUST12592"/>
    <s v="Open"/>
    <d v="2021-11-03T00:00:00"/>
    <d v="1899-12-30T13:32:00"/>
    <s v="-"/>
    <s v="-"/>
    <s v="-"/>
    <s v="-"/>
    <s v="03-11-2021"/>
    <s v="11"/>
    <s v="2021"/>
    <s v="-"/>
    <s v="-"/>
    <s v=""/>
  </r>
  <r>
    <s v="TKT649031"/>
    <x v="18"/>
    <s v="-"/>
    <s v="Account"/>
    <s v="Password Reset"/>
    <s v="CUST60523"/>
    <s v="In Progress"/>
    <d v="2020-01-01T00:00:00"/>
    <d v="1899-12-30T08:11:00"/>
    <s v="-"/>
    <s v="-"/>
    <s v="-"/>
    <s v="-"/>
    <s v="01-01-2020"/>
    <s v="01"/>
    <s v="2020"/>
    <s v="-"/>
    <s v="-"/>
    <s v=""/>
  </r>
  <r>
    <s v="TKT236805"/>
    <x v="15"/>
    <s v="-"/>
    <s v="Account"/>
    <s v="Account Suspension"/>
    <s v="CUST89358"/>
    <s v="Open"/>
    <d v="2022-01-07T00:00:00"/>
    <d v="1899-12-30T01:42:00"/>
    <s v="-"/>
    <s v="-"/>
    <s v="-"/>
    <s v="-"/>
    <s v="07-01-2022"/>
    <s v="01"/>
    <s v="2022"/>
    <s v="-"/>
    <s v="-"/>
    <s v=""/>
  </r>
  <r>
    <s v="TKT337503"/>
    <x v="33"/>
    <s v="-"/>
    <s v="Technical"/>
    <s v="Network Problem"/>
    <s v="CUST93339"/>
    <s v="Open"/>
    <s v="22-03-2020"/>
    <d v="1899-12-30T09:13:20"/>
    <s v="-"/>
    <s v="-"/>
    <s v="-"/>
    <s v="-"/>
    <s v="22-03-2020"/>
    <s v="03"/>
    <s v="2020"/>
    <s v="-"/>
    <s v="-"/>
    <s v=""/>
  </r>
  <r>
    <s v="TKT153210"/>
    <x v="19"/>
    <s v="-"/>
    <s v="Billing"/>
    <s v="Payment Failure"/>
    <s v="CUST89286"/>
    <s v="Open"/>
    <s v="29-12-2021"/>
    <d v="1899-12-30T05:36:32"/>
    <s v="-"/>
    <s v="-"/>
    <s v="-"/>
    <s v="-"/>
    <s v="29-12-2021"/>
    <s v="12"/>
    <s v="2021"/>
    <s v="-"/>
    <s v="-"/>
    <s v=""/>
  </r>
  <r>
    <s v="TKT588855"/>
    <x v="18"/>
    <s v="-"/>
    <s v="Account"/>
    <s v="Password Reset"/>
    <s v="CUST97630"/>
    <s v="Open"/>
    <s v="17-11-2020"/>
    <d v="1899-12-30T07:47:07"/>
    <s v="-"/>
    <s v="-"/>
    <s v="-"/>
    <s v="-"/>
    <s v="17-11-2020"/>
    <s v="11"/>
    <s v="2020"/>
    <s v="-"/>
    <s v="-"/>
    <s v=""/>
  </r>
  <r>
    <s v="TKT662021"/>
    <x v="24"/>
    <d v="2021-05-01T21:36:00"/>
    <s v="Service"/>
    <s v="Service Outage"/>
    <s v="CUST43881"/>
    <s v="Resolved"/>
    <d v="2021-03-01T00:00:00"/>
    <d v="1899-12-30T21:36:00"/>
    <d v="2021-05-01T00:00:00"/>
    <d v="1899-12-30T21:36:00"/>
    <s v="-"/>
    <s v="-"/>
    <s v="01-03-2021"/>
    <s v="03"/>
    <s v="2021"/>
    <s v="-"/>
    <s v="01-05-2021"/>
    <s v="05"/>
  </r>
  <r>
    <s v="TKT627651"/>
    <x v="33"/>
    <s v="-"/>
    <s v="Technical"/>
    <s v="Network Problem"/>
    <s v="CUST51792"/>
    <s v="In Progress"/>
    <s v="15-02-2021"/>
    <d v="1899-12-30T13:10:22"/>
    <s v="-"/>
    <s v="-"/>
    <s v="-"/>
    <s v="-"/>
    <s v="15-02-2021"/>
    <s v="02"/>
    <s v="2021"/>
    <s v="-"/>
    <s v="-"/>
    <s v=""/>
  </r>
  <r>
    <s v="TKT437497"/>
    <x v="32"/>
    <s v="-"/>
    <s v="Technical"/>
    <s v="Software Bug"/>
    <s v="CUST43786"/>
    <s v="Open"/>
    <s v="15-08-2024"/>
    <d v="1899-12-30T15:23:33"/>
    <s v="-"/>
    <s v="-"/>
    <s v="-"/>
    <s v="-"/>
    <s v="15-08-2024"/>
    <s v="08"/>
    <s v="2024"/>
    <s v="-"/>
    <s v="-"/>
    <s v=""/>
  </r>
  <r>
    <s v="TKT172056"/>
    <x v="13"/>
    <s v="-"/>
    <s v="Account"/>
    <s v="Account Suspension"/>
    <s v="CUST37597"/>
    <s v="Open"/>
    <s v="26-02-2020"/>
    <d v="1899-12-30T19:04:12"/>
    <s v="-"/>
    <s v="-"/>
    <s v="-"/>
    <s v="-"/>
    <s v="26-02-2020"/>
    <s v="02"/>
    <s v="2020"/>
    <s v="-"/>
    <s v="-"/>
    <s v=""/>
  </r>
  <r>
    <s v="TKT749584"/>
    <x v="6"/>
    <s v="-"/>
    <s v="Service"/>
    <s v="Service Outage"/>
    <s v="CUST76988"/>
    <s v="Open"/>
    <s v="23-07-2023"/>
    <d v="1899-12-30T01:26:22"/>
    <s v="-"/>
    <s v="-"/>
    <s v="-"/>
    <s v="-"/>
    <s v="23-07-2023"/>
    <s v="07"/>
    <s v="2023"/>
    <s v="-"/>
    <s v="-"/>
    <s v=""/>
  </r>
  <r>
    <s v="TKT966777"/>
    <x v="3"/>
    <s v="-"/>
    <s v="Account"/>
    <s v="Account Suspension"/>
    <s v="CUST65615"/>
    <s v="Open"/>
    <d v="2021-11-02T00:00:00"/>
    <d v="1899-12-30T08:35:00"/>
    <s v="-"/>
    <s v="-"/>
    <s v="-"/>
    <s v="-"/>
    <s v="02-11-2021"/>
    <s v="11"/>
    <s v="2021"/>
    <s v="-"/>
    <s v="-"/>
    <s v=""/>
  </r>
  <r>
    <s v="TKT891565"/>
    <x v="14"/>
    <s v="-"/>
    <s v="Service"/>
    <s v="Slow Service"/>
    <s v="CUST46536"/>
    <s v="In Progress"/>
    <d v="2022-09-02T00:00:00"/>
    <d v="1899-12-30T04:37:00"/>
    <s v="-"/>
    <s v="-"/>
    <s v="-"/>
    <s v="-"/>
    <s v="02-09-2022"/>
    <s v="09"/>
    <s v="2022"/>
    <s v="-"/>
    <s v="-"/>
    <s v=""/>
  </r>
  <r>
    <s v="TKT870598"/>
    <x v="13"/>
    <s v="-"/>
    <s v="Account"/>
    <s v="Account Suspension"/>
    <s v="CUST54465"/>
    <s v="In Progress"/>
    <s v="27-04-2023"/>
    <d v="1899-12-30T05:57:10"/>
    <s v="-"/>
    <s v="-"/>
    <s v="-"/>
    <s v="-"/>
    <s v="27-04-2023"/>
    <s v="04"/>
    <s v="2023"/>
    <s v="-"/>
    <s v="-"/>
    <s v=""/>
  </r>
  <r>
    <s v="TKT919690"/>
    <x v="32"/>
    <s v="-"/>
    <s v="Technical"/>
    <s v="Software Bug"/>
    <s v="CUST70659"/>
    <s v="In Progress"/>
    <s v="23-07-2024"/>
    <d v="1899-12-30T19:05:01"/>
    <s v="-"/>
    <s v="-"/>
    <s v="-"/>
    <s v="-"/>
    <s v="23-07-2024"/>
    <s v="07"/>
    <s v="2024"/>
    <s v="-"/>
    <s v="-"/>
    <s v=""/>
  </r>
  <r>
    <s v="TKT274494"/>
    <x v="20"/>
    <s v="26-08-2023 23:47:40"/>
    <s v="Billing"/>
    <s v="Payment Failure"/>
    <s v="CUST97220"/>
    <s v="Resolved"/>
    <s v="21-08-2023"/>
    <d v="1899-12-30T23:47:40"/>
    <s v="26-08-2023"/>
    <d v="1899-12-30T23:47:40"/>
    <s v="-"/>
    <s v="-"/>
    <s v="21-08-2023"/>
    <s v="08"/>
    <s v="2023"/>
    <s v="-"/>
    <s v="26-08-2023"/>
    <s v="08"/>
  </r>
  <r>
    <s v="TKT836022"/>
    <x v="29"/>
    <s v="-"/>
    <s v="Service"/>
    <s v="Service Upgrade"/>
    <s v="CUST33440"/>
    <s v="Open"/>
    <s v="27-02-2020"/>
    <d v="1899-12-30T11:59:42"/>
    <s v="-"/>
    <s v="-"/>
    <s v="-"/>
    <s v="-"/>
    <s v="27-02-2020"/>
    <s v="02"/>
    <s v="2020"/>
    <s v="-"/>
    <s v="-"/>
    <s v=""/>
  </r>
  <r>
    <s v="TKT219391"/>
    <x v="17"/>
    <s v="-"/>
    <s v="Service"/>
    <s v="Slow Service"/>
    <s v="CUST52327"/>
    <s v="In Progress"/>
    <s v="24-09-2021"/>
    <d v="1899-12-30T20:30:48"/>
    <s v="-"/>
    <s v="-"/>
    <s v="-"/>
    <s v="-"/>
    <s v="24-09-2021"/>
    <s v="09"/>
    <s v="2021"/>
    <s v="-"/>
    <s v="-"/>
    <s v=""/>
  </r>
  <r>
    <s v="TKT707632"/>
    <x v="19"/>
    <s v="-"/>
    <s v="Billing"/>
    <s v="Payment Failure"/>
    <s v="CUST88524"/>
    <s v="Open"/>
    <d v="2023-05-06T00:00:00"/>
    <d v="1899-12-30T22:15:00"/>
    <s v="-"/>
    <s v="-"/>
    <s v="-"/>
    <s v="-"/>
    <s v="06-05-2023"/>
    <s v="05"/>
    <s v="2023"/>
    <s v="-"/>
    <s v="-"/>
    <s v=""/>
  </r>
  <r>
    <s v="TKT357741"/>
    <x v="13"/>
    <s v="-"/>
    <s v="Account"/>
    <s v="Account Suspension"/>
    <s v="CUST97277"/>
    <s v="In Progress"/>
    <d v="2022-07-09T00:00:00"/>
    <d v="1899-12-30T00:33:00"/>
    <s v="-"/>
    <s v="-"/>
    <s v="-"/>
    <s v="-"/>
    <s v="09-07-2022"/>
    <s v="07"/>
    <s v="2022"/>
    <s v="-"/>
    <s v="-"/>
    <s v=""/>
  </r>
  <r>
    <s v="TKT177590"/>
    <x v="27"/>
    <s v="-"/>
    <s v="Account"/>
    <s v="Login Issue"/>
    <s v="CUST98617"/>
    <s v="Open"/>
    <s v="30-11-2020"/>
    <d v="1899-12-30T21:46:53"/>
    <s v="-"/>
    <s v="-"/>
    <s v="-"/>
    <s v="-"/>
    <s v="30-11-2020"/>
    <s v="11"/>
    <s v="2020"/>
    <s v="-"/>
    <s v="-"/>
    <s v=""/>
  </r>
  <r>
    <s v="TKT616884"/>
    <x v="25"/>
    <s v="-"/>
    <s v="Service"/>
    <s v="Slow Service"/>
    <s v="CUST36334"/>
    <s v="In Progress"/>
    <s v="20-08-2020"/>
    <d v="1899-12-30T06:17:35"/>
    <s v="-"/>
    <s v="-"/>
    <s v="-"/>
    <s v="-"/>
    <s v="20-08-2020"/>
    <s v="08"/>
    <s v="2020"/>
    <s v="-"/>
    <s v="-"/>
    <s v=""/>
  </r>
  <r>
    <s v="TKT546815"/>
    <x v="5"/>
    <s v="-"/>
    <s v="Technical"/>
    <s v="Hardware Issue"/>
    <s v="CUST70504"/>
    <s v="In Progress"/>
    <s v="19-03-2022"/>
    <d v="1899-12-30T03:36:55"/>
    <s v="-"/>
    <s v="-"/>
    <s v="-"/>
    <s v="-"/>
    <s v="19-03-2022"/>
    <s v="03"/>
    <s v="2022"/>
    <s v="-"/>
    <s v="-"/>
    <s v=""/>
  </r>
  <r>
    <s v="TKT716014"/>
    <x v="8"/>
    <s v="26-03-2020 21:06:57"/>
    <s v="Technical"/>
    <s v="Network Problem"/>
    <s v="CUST97261"/>
    <s v="Resolved"/>
    <s v="15-03-2020"/>
    <d v="1899-12-30T21:06:57"/>
    <s v="26-03-2020"/>
    <d v="1899-12-30T21:06:57"/>
    <s v="-"/>
    <s v="-"/>
    <s v="15-03-2020"/>
    <s v="03"/>
    <s v="2020"/>
    <s v="-"/>
    <s v="26-03-2020"/>
    <s v="03"/>
  </r>
  <r>
    <s v="TKT159049"/>
    <x v="2"/>
    <s v="-"/>
    <s v="Billing"/>
    <s v="Overcharge"/>
    <s v="CUST58856"/>
    <s v="Open"/>
    <d v="2023-07-12T00:00:00"/>
    <d v="1899-12-30T07:47:00"/>
    <s v="-"/>
    <s v="-"/>
    <s v="-"/>
    <s v="-"/>
    <s v="12-07-2023"/>
    <s v="07"/>
    <s v="2023"/>
    <s v="-"/>
    <s v="-"/>
    <s v=""/>
  </r>
  <r>
    <s v="TKT129389"/>
    <x v="22"/>
    <s v="-"/>
    <s v="Account"/>
    <s v="Login Issue"/>
    <s v="CUST69167"/>
    <s v="In Progress"/>
    <s v="26-06-2023"/>
    <d v="1899-12-30T19:25:37"/>
    <s v="-"/>
    <s v="-"/>
    <s v="-"/>
    <s v="-"/>
    <s v="26-06-2023"/>
    <s v="06"/>
    <s v="2023"/>
    <s v="-"/>
    <s v="-"/>
    <s v=""/>
  </r>
  <r>
    <s v="TKT241643"/>
    <x v="23"/>
    <s v="-"/>
    <s v="Service"/>
    <s v="Service Upgrade"/>
    <s v="CUST87607"/>
    <s v="In Progress"/>
    <s v="22-11-2022"/>
    <d v="1899-12-30T15:23:51"/>
    <s v="-"/>
    <s v="-"/>
    <s v="-"/>
    <s v="-"/>
    <s v="22-11-2022"/>
    <s v="11"/>
    <s v="2022"/>
    <s v="-"/>
    <s v="-"/>
    <s v=""/>
  </r>
  <r>
    <s v="TKT411329"/>
    <x v="11"/>
    <s v="-"/>
    <s v="Billing"/>
    <s v="Overcharge"/>
    <s v="CUST43519"/>
    <s v="Open"/>
    <s v="25-01-2024"/>
    <d v="1899-12-30T18:59:20"/>
    <s v="-"/>
    <s v="-"/>
    <s v="-"/>
    <s v="-"/>
    <s v="25-01-2024"/>
    <s v="01"/>
    <s v="2024"/>
    <s v="-"/>
    <s v="-"/>
    <s v=""/>
  </r>
  <r>
    <s v="TKT916187"/>
    <x v="6"/>
    <s v="-"/>
    <s v="Service"/>
    <s v="Service Outage"/>
    <s v="CUST11771"/>
    <s v="In Progress"/>
    <d v="2024-03-10T00:00:00"/>
    <d v="1899-12-30T05:14:00"/>
    <s v="-"/>
    <s v="-"/>
    <s v="-"/>
    <s v="-"/>
    <s v="10-03-2024"/>
    <s v="03"/>
    <s v="2024"/>
    <s v="-"/>
    <s v="-"/>
    <s v=""/>
  </r>
  <r>
    <s v="TKT435215"/>
    <x v="25"/>
    <s v="-"/>
    <s v="Service"/>
    <s v="Slow Service"/>
    <s v="CUST89811"/>
    <s v="Open"/>
    <s v="28-05-2020"/>
    <d v="1899-12-30T15:53:15"/>
    <s v="-"/>
    <s v="-"/>
    <s v="-"/>
    <s v="-"/>
    <s v="28-05-2020"/>
    <s v="05"/>
    <s v="2020"/>
    <s v="-"/>
    <s v="-"/>
    <s v=""/>
  </r>
  <r>
    <s v="TKT725681"/>
    <x v="24"/>
    <s v="-"/>
    <s v="Service"/>
    <s v="Service Outage"/>
    <s v="CUST61349"/>
    <s v="Open"/>
    <s v="19-09-2024"/>
    <d v="1899-12-30T20:21:59"/>
    <s v="-"/>
    <s v="-"/>
    <s v="-"/>
    <s v="-"/>
    <s v="19-09-2024"/>
    <s v="09"/>
    <s v="2024"/>
    <s v="-"/>
    <s v="-"/>
    <s v=""/>
  </r>
  <r>
    <s v="TKT185026"/>
    <x v="27"/>
    <s v="-"/>
    <s v="Account"/>
    <s v="Login Issue"/>
    <s v="CUST80622"/>
    <s v="In Progress"/>
    <d v="2021-05-10T00:00:00"/>
    <d v="1899-12-30T01:48:00"/>
    <s v="-"/>
    <s v="-"/>
    <s v="-"/>
    <s v="-"/>
    <s v="10-05-2021"/>
    <s v="05"/>
    <s v="2021"/>
    <s v="-"/>
    <s v="-"/>
    <s v=""/>
  </r>
  <r>
    <s v="TKT516424"/>
    <x v="5"/>
    <s v="22-06-2023 19:01:04"/>
    <s v="Technical"/>
    <s v="Hardware Issue"/>
    <s v="CUST10295"/>
    <s v="Resolved"/>
    <d v="2023-01-06T00:00:00"/>
    <d v="1899-12-30T19:01:00"/>
    <s v="22-06-2023"/>
    <d v="1899-12-30T19:01:04"/>
    <s v="-"/>
    <s v="-"/>
    <s v="06-01-2023"/>
    <s v="01"/>
    <s v="2023"/>
    <s v="-"/>
    <s v="22-06-2023"/>
    <s v="06"/>
  </r>
  <r>
    <s v="TKT679494"/>
    <x v="3"/>
    <s v="18-11-2023 23:27:25"/>
    <s v="Account"/>
    <s v="Account Suspension"/>
    <s v="CUST59828"/>
    <s v="Resolved"/>
    <d v="2023-03-11T00:00:00"/>
    <d v="1899-12-30T23:27:00"/>
    <s v="18-11-2023"/>
    <d v="1899-12-30T23:27:25"/>
    <s v="-"/>
    <s v="-"/>
    <s v="11-03-2023"/>
    <s v="03"/>
    <s v="2023"/>
    <s v="-"/>
    <s v="18-11-2023"/>
    <s v="11"/>
  </r>
  <r>
    <s v="TKT859919"/>
    <x v="13"/>
    <s v="-"/>
    <s v="Account"/>
    <s v="Account Suspension"/>
    <s v="CUST62184"/>
    <s v="In Progress"/>
    <d v="2021-09-06T00:00:00"/>
    <d v="1899-12-30T09:59:00"/>
    <s v="-"/>
    <s v="-"/>
    <s v="-"/>
    <s v="-"/>
    <s v="06-09-2021"/>
    <s v="09"/>
    <s v="2021"/>
    <s v="-"/>
    <s v="-"/>
    <s v=""/>
  </r>
  <r>
    <s v="TKT560507"/>
    <x v="15"/>
    <s v="-"/>
    <s v="Account"/>
    <s v="Account Suspension"/>
    <s v="CUST52276"/>
    <s v="In Progress"/>
    <s v="21-02-2020"/>
    <d v="1899-12-30T06:22:01"/>
    <s v="-"/>
    <s v="-"/>
    <s v="-"/>
    <s v="-"/>
    <s v="21-02-2020"/>
    <s v="02"/>
    <s v="2020"/>
    <s v="-"/>
    <s v="-"/>
    <s v=""/>
  </r>
  <r>
    <s v="TKT635299"/>
    <x v="23"/>
    <d v="2023-02-08T05:00:00"/>
    <s v="Service"/>
    <s v="Service Upgrade"/>
    <s v="CUST86034"/>
    <s v="Resolved"/>
    <s v="13-07-2023"/>
    <d v="1899-12-30T05:00:04"/>
    <d v="2023-02-08T00:00:00"/>
    <d v="1899-12-30T05:00:00"/>
    <s v="-"/>
    <s v="-"/>
    <s v="13-07-2023"/>
    <s v="07"/>
    <s v="2023"/>
    <s v="-"/>
    <s v="08-02-2023"/>
    <s v="02"/>
  </r>
  <r>
    <s v="TKT368604"/>
    <x v="18"/>
    <s v="-"/>
    <s v="Account"/>
    <s v="Password Reset"/>
    <s v="CUST44574"/>
    <s v="Open"/>
    <d v="2020-05-08T00:00:00"/>
    <d v="1899-12-30T10:49:00"/>
    <s v="-"/>
    <s v="-"/>
    <s v="-"/>
    <s v="-"/>
    <s v="08-05-2020"/>
    <s v="05"/>
    <s v="2020"/>
    <s v="-"/>
    <s v="-"/>
    <s v=""/>
  </r>
  <r>
    <s v="TKT523007"/>
    <x v="28"/>
    <s v="-"/>
    <s v="Billing"/>
    <s v="Payment Failure"/>
    <s v="CUST73862"/>
    <s v="In Progress"/>
    <d v="2021-04-09T00:00:00"/>
    <d v="1899-12-30T23:44:00"/>
    <s v="-"/>
    <s v="-"/>
    <s v="-"/>
    <s v="-"/>
    <s v="09-04-2021"/>
    <s v="04"/>
    <s v="2021"/>
    <s v="-"/>
    <s v="-"/>
    <s v=""/>
  </r>
  <r>
    <s v="TKT731749"/>
    <x v="10"/>
    <s v="-"/>
    <s v="Account"/>
    <s v="Password Reset"/>
    <s v="CUST66153"/>
    <s v="Open"/>
    <d v="2022-08-03T00:00:00"/>
    <d v="1899-12-30T11:05:00"/>
    <s v="-"/>
    <s v="-"/>
    <s v="-"/>
    <s v="-"/>
    <s v="03-08-2022"/>
    <s v="08"/>
    <s v="2022"/>
    <s v="-"/>
    <s v="-"/>
    <s v=""/>
  </r>
  <r>
    <s v="TKT529872"/>
    <x v="9"/>
    <s v="-"/>
    <s v="Technical"/>
    <s v="Hardware Issue"/>
    <s v="CUST17043"/>
    <s v="Open"/>
    <s v="23-08-2021"/>
    <d v="1899-12-30T00:46:03"/>
    <s v="-"/>
    <s v="-"/>
    <s v="-"/>
    <s v="-"/>
    <s v="23-08-2021"/>
    <s v="08"/>
    <s v="2021"/>
    <s v="-"/>
    <s v="-"/>
    <s v=""/>
  </r>
  <r>
    <s v="TKT770943"/>
    <x v="9"/>
    <d v="2022-09-08T23:28:00"/>
    <s v="Technical"/>
    <s v="Hardware Issue"/>
    <s v="CUST79504"/>
    <s v="Resolved"/>
    <s v="21-07-2022"/>
    <d v="1899-12-30T23:28:24"/>
    <d v="2022-09-08T00:00:00"/>
    <d v="1899-12-30T23:28:00"/>
    <s v="-"/>
    <s v="-"/>
    <s v="21-07-2022"/>
    <s v="07"/>
    <s v="2022"/>
    <s v="-"/>
    <s v="08-09-2022"/>
    <s v="09"/>
  </r>
  <r>
    <s v="TKT714370"/>
    <x v="13"/>
    <s v="-"/>
    <s v="Account"/>
    <s v="Account Suspension"/>
    <s v="CUST20467"/>
    <s v="Open"/>
    <d v="2024-04-11T00:00:00"/>
    <d v="1899-12-30T16:30:00"/>
    <s v="-"/>
    <s v="-"/>
    <s v="-"/>
    <s v="-"/>
    <s v="11-04-2024"/>
    <s v="04"/>
    <s v="2024"/>
    <s v="-"/>
    <s v="-"/>
    <s v=""/>
  </r>
  <r>
    <s v="TKT486400"/>
    <x v="33"/>
    <s v="-"/>
    <s v="Technical"/>
    <s v="Network Problem"/>
    <s v="CUST37630"/>
    <s v="In Progress"/>
    <s v="15-09-2022"/>
    <d v="1899-12-30T05:23:09"/>
    <s v="-"/>
    <s v="-"/>
    <s v="-"/>
    <s v="-"/>
    <s v="15-09-2022"/>
    <s v="09"/>
    <s v="2022"/>
    <s v="-"/>
    <s v="-"/>
    <s v=""/>
  </r>
  <r>
    <s v="TKT790777"/>
    <x v="22"/>
    <s v="23-12-2023 20:09:10"/>
    <s v="Account"/>
    <s v="Login Issue"/>
    <s v="CUST97301"/>
    <s v="Resolved"/>
    <s v="27-11-2023"/>
    <d v="1899-12-30T20:09:10"/>
    <s v="23-12-2023"/>
    <d v="1899-12-30T20:09:10"/>
    <s v="-"/>
    <s v="-"/>
    <s v="27-11-2023"/>
    <s v="11"/>
    <s v="2023"/>
    <s v="-"/>
    <s v="23-12-2023"/>
    <s v="12"/>
  </r>
  <r>
    <s v="TKT519898"/>
    <x v="33"/>
    <s v="-"/>
    <s v="Technical"/>
    <s v="Network Problem"/>
    <s v="CUST86894"/>
    <s v="Open"/>
    <d v="2022-01-12T00:00:00"/>
    <d v="1899-12-30T14:24:00"/>
    <s v="-"/>
    <s v="-"/>
    <s v="-"/>
    <s v="-"/>
    <s v="12-01-2022"/>
    <s v="01"/>
    <s v="2022"/>
    <s v="-"/>
    <s v="-"/>
    <s v=""/>
  </r>
  <r>
    <s v="TKT345354"/>
    <x v="2"/>
    <s v="-"/>
    <s v="Billing"/>
    <s v="Overcharge"/>
    <s v="CUST78870"/>
    <s v="In Progress"/>
    <s v="23-04-2020"/>
    <d v="1899-12-30T05:02:03"/>
    <s v="-"/>
    <s v="-"/>
    <s v="-"/>
    <s v="-"/>
    <s v="23-04-2020"/>
    <s v="04"/>
    <s v="2020"/>
    <s v="-"/>
    <s v="-"/>
    <s v=""/>
  </r>
  <r>
    <s v="TKT666655"/>
    <x v="26"/>
    <s v="30-09-2020 16:56:29"/>
    <s v="Technical"/>
    <s v="Software Bug"/>
    <s v="CUST31911"/>
    <s v="Resolved"/>
    <s v="25-09-2020"/>
    <d v="1899-12-30T16:56:29"/>
    <s v="30-09-2020"/>
    <d v="1899-12-30T16:56:29"/>
    <s v="-"/>
    <s v="-"/>
    <s v="25-09-2020"/>
    <s v="09"/>
    <s v="2020"/>
    <s v="-"/>
    <s v="30-09-2020"/>
    <s v="09"/>
  </r>
  <r>
    <s v="TKT329683"/>
    <x v="20"/>
    <s v="-"/>
    <s v="Billing"/>
    <s v="Payment Failure"/>
    <s v="CUST48036"/>
    <s v="Open"/>
    <d v="2022-06-05T00:00:00"/>
    <d v="1899-12-30T12:59:00"/>
    <s v="-"/>
    <s v="-"/>
    <s v="-"/>
    <s v="-"/>
    <s v="05-06-2022"/>
    <s v="06"/>
    <s v="2022"/>
    <s v="-"/>
    <s v="-"/>
    <s v=""/>
  </r>
  <r>
    <s v="TKT689779"/>
    <x v="1"/>
    <s v="-"/>
    <s v="Billing"/>
    <s v="Refund Request"/>
    <s v="CUST89353"/>
    <s v="In Progress"/>
    <d v="2022-09-03T00:00:00"/>
    <d v="1899-12-30T13:12:00"/>
    <s v="-"/>
    <s v="-"/>
    <s v="-"/>
    <s v="-"/>
    <s v="03-09-2022"/>
    <s v="09"/>
    <s v="2022"/>
    <s v="-"/>
    <s v="-"/>
    <s v=""/>
  </r>
  <r>
    <s v="TKT907463"/>
    <x v="19"/>
    <s v="-"/>
    <s v="Billing"/>
    <s v="Payment Failure"/>
    <s v="CUST10186"/>
    <s v="Open"/>
    <d v="2022-03-11T00:00:00"/>
    <d v="1899-12-30T12:29:00"/>
    <s v="-"/>
    <s v="-"/>
    <s v="-"/>
    <s v="-"/>
    <s v="11-03-2022"/>
    <s v="03"/>
    <s v="2022"/>
    <s v="-"/>
    <s v="-"/>
    <s v=""/>
  </r>
  <r>
    <s v="TKT814281"/>
    <x v="29"/>
    <d v="2022-10-08T13:52:00"/>
    <s v="Service"/>
    <s v="Service Upgrade"/>
    <s v="CUST40963"/>
    <s v="Resolved"/>
    <s v="27-07-2022"/>
    <d v="1899-12-30T13:52:43"/>
    <d v="2022-10-08T00:00:00"/>
    <d v="1899-12-30T13:52:00"/>
    <s v="-"/>
    <s v="-"/>
    <s v="27-07-2022"/>
    <s v="07"/>
    <s v="2022"/>
    <s v="-"/>
    <s v="08-10-2022"/>
    <s v="10"/>
  </r>
  <r>
    <s v="TKT705308"/>
    <x v="24"/>
    <s v="-"/>
    <s v="Service"/>
    <s v="Service Outage"/>
    <s v="CUST18435"/>
    <s v="In Progress"/>
    <d v="2020-02-08T00:00:00"/>
    <d v="1899-12-30T05:17:00"/>
    <s v="-"/>
    <s v="-"/>
    <s v="-"/>
    <s v="-"/>
    <s v="08-02-2020"/>
    <s v="02"/>
    <s v="2020"/>
    <s v="-"/>
    <s v="-"/>
    <s v=""/>
  </r>
  <r>
    <s v="TKT123635"/>
    <x v="17"/>
    <s v="-"/>
    <s v="Service"/>
    <s v="Slow Service"/>
    <s v="CUST93220"/>
    <s v="In Progress"/>
    <d v="2023-12-09T00:00:00"/>
    <d v="1899-12-30T01:36:00"/>
    <s v="-"/>
    <s v="-"/>
    <s v="-"/>
    <s v="-"/>
    <s v="09-12-2023"/>
    <s v="12"/>
    <s v="2023"/>
    <s v="-"/>
    <s v="-"/>
    <s v=""/>
  </r>
  <r>
    <s v="TKT915956"/>
    <x v="28"/>
    <s v="-"/>
    <s v="Billing"/>
    <s v="Payment Failure"/>
    <s v="CUST72776"/>
    <s v="In Progress"/>
    <s v="22-10-2024"/>
    <d v="1899-12-30T18:07:59"/>
    <s v="-"/>
    <s v="-"/>
    <s v="-"/>
    <s v="-"/>
    <s v="22-10-2024"/>
    <s v="10"/>
    <s v="2024"/>
    <s v="-"/>
    <s v="-"/>
    <s v=""/>
  </r>
  <r>
    <s v="TKT195334"/>
    <x v="11"/>
    <s v="-"/>
    <s v="Billing"/>
    <s v="Overcharge"/>
    <s v="CUST77657"/>
    <s v="In Progress"/>
    <s v="23-02-2022"/>
    <d v="1899-12-30T20:54:11"/>
    <s v="-"/>
    <s v="-"/>
    <s v="-"/>
    <s v="-"/>
    <s v="23-02-2022"/>
    <s v="02"/>
    <s v="2022"/>
    <s v="-"/>
    <s v="-"/>
    <s v=""/>
  </r>
  <r>
    <s v="TKT578624"/>
    <x v="11"/>
    <s v="-"/>
    <s v="Billing"/>
    <s v="Overcharge"/>
    <s v="CUST15589"/>
    <s v="In Progress"/>
    <d v="2021-12-04T00:00:00"/>
    <d v="1899-12-30T23:22:00"/>
    <s v="-"/>
    <s v="-"/>
    <s v="-"/>
    <s v="-"/>
    <s v="04-12-2021"/>
    <s v="12"/>
    <s v="2021"/>
    <s v="-"/>
    <s v="-"/>
    <s v=""/>
  </r>
  <r>
    <s v="TKT901700"/>
    <x v="0"/>
    <s v="-"/>
    <s v="Service"/>
    <s v="Service Outage"/>
    <s v="CUST57420"/>
    <s v="Open"/>
    <s v="15-09-2024"/>
    <d v="1899-12-30T12:02:44"/>
    <s v="-"/>
    <s v="-"/>
    <s v="-"/>
    <s v="-"/>
    <s v="15-09-2024"/>
    <s v="09"/>
    <s v="2024"/>
    <s v="-"/>
    <s v="-"/>
    <s v=""/>
  </r>
  <r>
    <s v="TKT222840"/>
    <x v="23"/>
    <s v="-"/>
    <s v="Service"/>
    <s v="Service Upgrade"/>
    <s v="CUST84905"/>
    <s v="Open"/>
    <d v="2024-12-12T00:00:00"/>
    <d v="1899-12-30T08:21:00"/>
    <s v="-"/>
    <s v="-"/>
    <s v="-"/>
    <s v="-"/>
    <s v="12-12-2024"/>
    <s v="12"/>
    <s v="2024"/>
    <s v="-"/>
    <s v="-"/>
    <s v=""/>
  </r>
  <r>
    <s v="TKT441425"/>
    <x v="11"/>
    <s v="-"/>
    <s v="Billing"/>
    <s v="Overcharge"/>
    <s v="CUST30116"/>
    <s v="In Progress"/>
    <d v="2021-08-08T00:00:00"/>
    <d v="1899-12-30T08:15:00"/>
    <s v="-"/>
    <s v="-"/>
    <s v="-"/>
    <s v="-"/>
    <s v="08-08-2021"/>
    <s v="08"/>
    <s v="2021"/>
    <s v="-"/>
    <s v="-"/>
    <s v=""/>
  </r>
  <r>
    <s v="TKT183590"/>
    <x v="13"/>
    <s v="-"/>
    <s v="Account"/>
    <s v="Account Suspension"/>
    <s v="CUST10641"/>
    <s v="In Progress"/>
    <s v="14-04-2020"/>
    <d v="1899-12-30T05:13:56"/>
    <s v="-"/>
    <s v="-"/>
    <s v="-"/>
    <s v="-"/>
    <s v="14-04-2020"/>
    <s v="04"/>
    <s v="2020"/>
    <s v="-"/>
    <s v="-"/>
    <s v=""/>
  </r>
  <r>
    <s v="TKT868786"/>
    <x v="30"/>
    <s v="-"/>
    <s v="Billing"/>
    <s v="Overcharge"/>
    <s v="CUST63945"/>
    <s v="Open"/>
    <d v="2022-09-05T00:00:00"/>
    <d v="1899-12-30T10:05:00"/>
    <s v="-"/>
    <s v="-"/>
    <s v="-"/>
    <s v="-"/>
    <s v="05-09-2022"/>
    <s v="09"/>
    <s v="2022"/>
    <s v="-"/>
    <s v="-"/>
    <s v=""/>
  </r>
  <r>
    <s v="TKT282753"/>
    <x v="23"/>
    <d v="2020-12-11T07:14:00"/>
    <s v="Service"/>
    <s v="Service Upgrade"/>
    <s v="CUST44114"/>
    <s v="Resolved"/>
    <s v="17-10-2020"/>
    <d v="1899-12-30T07:14:22"/>
    <d v="2020-12-11T00:00:00"/>
    <d v="1899-12-30T07:14:00"/>
    <s v="-"/>
    <s v="-"/>
    <s v="17-10-2020"/>
    <s v="10"/>
    <s v="2020"/>
    <s v="-"/>
    <s v="11-12-2020"/>
    <s v="12"/>
  </r>
  <r>
    <s v="TKT689586"/>
    <x v="18"/>
    <s v="-"/>
    <s v="Account"/>
    <s v="Password Reset"/>
    <s v="CUST50590"/>
    <s v="Open"/>
    <s v="22-11-2021"/>
    <d v="1899-12-30T12:41:10"/>
    <s v="-"/>
    <s v="-"/>
    <s v="-"/>
    <s v="-"/>
    <s v="22-11-2021"/>
    <s v="11"/>
    <s v="2021"/>
    <s v="-"/>
    <s v="-"/>
    <s v=""/>
  </r>
  <r>
    <s v="TKT882722"/>
    <x v="0"/>
    <s v="-"/>
    <s v="Service"/>
    <s v="Service Outage"/>
    <s v="CUST22954"/>
    <s v="In Progress"/>
    <s v="15-03-2021"/>
    <d v="1899-12-30T04:25:25"/>
    <s v="-"/>
    <s v="-"/>
    <s v="-"/>
    <s v="-"/>
    <s v="15-03-2021"/>
    <s v="03"/>
    <s v="2021"/>
    <s v="-"/>
    <s v="-"/>
    <s v=""/>
  </r>
  <r>
    <s v="TKT308075"/>
    <x v="28"/>
    <s v="-"/>
    <s v="Billing"/>
    <s v="Payment Failure"/>
    <s v="CUST92769"/>
    <s v="In Progress"/>
    <s v="18-07-2024"/>
    <d v="1899-12-30T21:08:12"/>
    <s v="-"/>
    <s v="-"/>
    <s v="-"/>
    <s v="-"/>
    <s v="18-07-2024"/>
    <s v="07"/>
    <s v="2024"/>
    <s v="-"/>
    <s v="-"/>
    <s v=""/>
  </r>
  <r>
    <s v="TKT921410"/>
    <x v="4"/>
    <s v="-"/>
    <s v="Account"/>
    <s v="Password Reset"/>
    <s v="CUST60579"/>
    <s v="Open"/>
    <d v="2021-02-09T00:00:00"/>
    <d v="1899-12-30T23:25:00"/>
    <s v="-"/>
    <s v="-"/>
    <s v="-"/>
    <s v="-"/>
    <s v="09-02-2021"/>
    <s v="02"/>
    <s v="2021"/>
    <s v="-"/>
    <s v="-"/>
    <s v=""/>
  </r>
  <r>
    <s v="TKT191057"/>
    <x v="32"/>
    <s v="-"/>
    <s v="Technical"/>
    <s v="Software Bug"/>
    <s v="CUST97496"/>
    <s v="Open"/>
    <d v="2023-08-04T00:00:00"/>
    <d v="1899-12-30T17:58:00"/>
    <s v="-"/>
    <s v="-"/>
    <s v="-"/>
    <s v="-"/>
    <s v="04-08-2023"/>
    <s v="08"/>
    <s v="2023"/>
    <s v="-"/>
    <s v="-"/>
    <s v=""/>
  </r>
  <r>
    <s v="TKT911748"/>
    <x v="30"/>
    <s v="-"/>
    <s v="Billing"/>
    <s v="Overcharge"/>
    <s v="CUST44268"/>
    <s v="In Progress"/>
    <s v="16-10-2024"/>
    <d v="1899-12-30T14:49:03"/>
    <s v="-"/>
    <s v="-"/>
    <s v="-"/>
    <s v="-"/>
    <s v="16-10-2024"/>
    <s v="10"/>
    <s v="2024"/>
    <s v="-"/>
    <s v="-"/>
    <s v=""/>
  </r>
  <r>
    <s v="TKT119350"/>
    <x v="33"/>
    <s v="-"/>
    <s v="Technical"/>
    <s v="Network Problem"/>
    <s v="CUST51449"/>
    <s v="Open"/>
    <d v="2020-06-02T00:00:00"/>
    <d v="1899-12-30T20:06:00"/>
    <s v="-"/>
    <s v="-"/>
    <s v="-"/>
    <s v="-"/>
    <s v="02-06-2020"/>
    <s v="06"/>
    <s v="2020"/>
    <s v="-"/>
    <s v="-"/>
    <s v=""/>
  </r>
  <r>
    <s v="TKT697850"/>
    <x v="32"/>
    <d v="2024-06-10T03:11:00"/>
    <s v="Technical"/>
    <s v="Software Bug"/>
    <s v="CUST43133"/>
    <s v="Resolved"/>
    <s v="23-09-2024"/>
    <d v="1899-12-30T03:11:57"/>
    <d v="2024-06-10T00:00:00"/>
    <d v="1899-12-30T03:11:00"/>
    <s v="-"/>
    <s v="-"/>
    <s v="23-09-2024"/>
    <s v="09"/>
    <s v="2024"/>
    <s v="-"/>
    <s v="10-06-2024"/>
    <s v="06"/>
  </r>
  <r>
    <s v="TKT150737"/>
    <x v="17"/>
    <s v="-"/>
    <s v="Service"/>
    <s v="Slow Service"/>
    <s v="CUST25395"/>
    <s v="Open"/>
    <s v="28-11-2022"/>
    <d v="1899-12-30T19:31:54"/>
    <s v="-"/>
    <s v="-"/>
    <s v="-"/>
    <s v="-"/>
    <s v="28-11-2022"/>
    <s v="11"/>
    <s v="2022"/>
    <s v="-"/>
    <s v="-"/>
    <s v=""/>
  </r>
  <r>
    <s v="TKT195367"/>
    <x v="13"/>
    <s v="-"/>
    <s v="Account"/>
    <s v="Account Suspension"/>
    <s v="CUST50338"/>
    <s v="Open"/>
    <s v="25-12-2020"/>
    <d v="1899-12-30T17:00:45"/>
    <s v="-"/>
    <s v="-"/>
    <s v="-"/>
    <s v="-"/>
    <s v="25-12-2020"/>
    <s v="12"/>
    <s v="2020"/>
    <s v="-"/>
    <s v="-"/>
    <s v=""/>
  </r>
  <r>
    <s v="TKT260635"/>
    <x v="18"/>
    <s v="-"/>
    <s v="Account"/>
    <s v="Password Reset"/>
    <s v="CUST49816"/>
    <s v="In Progress"/>
    <s v="23-06-2024"/>
    <d v="1899-12-30T17:23:02"/>
    <s v="-"/>
    <s v="-"/>
    <s v="-"/>
    <s v="-"/>
    <s v="23-06-2024"/>
    <s v="06"/>
    <s v="2024"/>
    <s v="-"/>
    <s v="-"/>
    <s v=""/>
  </r>
  <r>
    <s v="TKT499243"/>
    <x v="30"/>
    <s v="-"/>
    <s v="Billing"/>
    <s v="Overcharge"/>
    <s v="CUST46098"/>
    <s v="In Progress"/>
    <s v="27-01-2020"/>
    <d v="1899-12-30T01:21:49"/>
    <s v="-"/>
    <s v="-"/>
    <s v="-"/>
    <s v="-"/>
    <s v="27-01-2020"/>
    <s v="01"/>
    <s v="2020"/>
    <s v="-"/>
    <s v="-"/>
    <s v=""/>
  </r>
  <r>
    <s v="TKT863025"/>
    <x v="24"/>
    <s v="-"/>
    <s v="Service"/>
    <s v="Service Outage"/>
    <s v="CUST94489"/>
    <s v="Open"/>
    <s v="18-11-2020"/>
    <d v="1899-12-30T13:02:05"/>
    <s v="-"/>
    <s v="-"/>
    <s v="-"/>
    <s v="-"/>
    <s v="18-11-2020"/>
    <s v="11"/>
    <s v="2020"/>
    <s v="-"/>
    <s v="-"/>
    <s v=""/>
  </r>
  <r>
    <s v="TKT230370"/>
    <x v="13"/>
    <d v="2021-06-08T12:14:00"/>
    <s v="Account"/>
    <s v="Account Suspension"/>
    <s v="CUST93223"/>
    <s v="Resolved"/>
    <s v="26-07-2021"/>
    <d v="1899-12-30T12:14:41"/>
    <d v="2021-06-08T00:00:00"/>
    <d v="1899-12-30T12:14:00"/>
    <s v="-"/>
    <s v="-"/>
    <s v="26-07-2021"/>
    <s v="07"/>
    <s v="2021"/>
    <s v="-"/>
    <s v="08-06-2021"/>
    <s v="06"/>
  </r>
  <r>
    <s v="TKT943423"/>
    <x v="33"/>
    <s v="-"/>
    <s v="Technical"/>
    <s v="Network Problem"/>
    <s v="CUST14733"/>
    <s v="In Progress"/>
    <d v="2020-03-07T00:00:00"/>
    <d v="1899-12-30T02:09:00"/>
    <s v="-"/>
    <s v="-"/>
    <s v="-"/>
    <s v="-"/>
    <s v="07-03-2020"/>
    <s v="03"/>
    <s v="2020"/>
    <s v="-"/>
    <s v="-"/>
    <s v=""/>
  </r>
  <r>
    <s v="TKT555188"/>
    <x v="33"/>
    <s v="21-12-2022 07:20:27"/>
    <s v="Technical"/>
    <s v="Network Problem"/>
    <s v="CUST50791"/>
    <s v="Resolved"/>
    <s v="22-11-2022"/>
    <d v="1899-12-30T07:20:27"/>
    <s v="21-12-2022"/>
    <d v="1899-12-30T07:20:27"/>
    <s v="-"/>
    <s v="-"/>
    <s v="22-11-2022"/>
    <s v="11"/>
    <s v="2022"/>
    <s v="-"/>
    <s v="21-12-2022"/>
    <s v="12"/>
  </r>
  <r>
    <s v="TKT507285"/>
    <x v="32"/>
    <s v="-"/>
    <s v="Technical"/>
    <s v="Software Bug"/>
    <s v="CUST86064"/>
    <s v="In Progress"/>
    <d v="2024-02-03T00:00:00"/>
    <d v="1899-12-30T18:05:00"/>
    <s v="-"/>
    <s v="-"/>
    <s v="-"/>
    <s v="-"/>
    <s v="03-02-2024"/>
    <s v="02"/>
    <s v="2024"/>
    <s v="-"/>
    <s v="-"/>
    <s v=""/>
  </r>
  <r>
    <s v="TKT770723"/>
    <x v="7"/>
    <s v="-"/>
    <s v="Technical"/>
    <s v="Software Bug"/>
    <s v="CUST53629"/>
    <s v="In Progress"/>
    <s v="14-10-2024"/>
    <d v="1899-12-30T20:39:50"/>
    <s v="-"/>
    <s v="-"/>
    <s v="-"/>
    <s v="-"/>
    <s v="14-10-2024"/>
    <s v="10"/>
    <s v="2024"/>
    <s v="-"/>
    <s v="-"/>
    <s v=""/>
  </r>
  <r>
    <s v="TKT469641"/>
    <x v="34"/>
    <s v="21-05-2021 15:30:26"/>
    <s v="Technical"/>
    <s v="Hardware Issue"/>
    <s v="CUST55706"/>
    <s v="Resolved"/>
    <s v="19-05-2021"/>
    <d v="1899-12-30T15:30:26"/>
    <s v="21-05-2021"/>
    <d v="1899-12-30T15:30:26"/>
    <s v="-"/>
    <s v="-"/>
    <s v="19-05-2021"/>
    <s v="05"/>
    <s v="2021"/>
    <s v="-"/>
    <s v="21-05-2021"/>
    <s v="05"/>
  </r>
  <r>
    <s v="TKT246440"/>
    <x v="6"/>
    <d v="2020-03-12T23:41:00"/>
    <s v="Service"/>
    <s v="Service Outage"/>
    <s v="CUST77640"/>
    <s v="Resolved"/>
    <d v="2020-10-11T00:00:00"/>
    <d v="1899-12-30T23:41:00"/>
    <d v="2020-03-12T00:00:00"/>
    <d v="1899-12-30T23:41:00"/>
    <s v="-"/>
    <s v="-"/>
    <s v="11-10-2020"/>
    <s v="10"/>
    <s v="2020"/>
    <s v="-"/>
    <s v="12-03-2020"/>
    <s v="03"/>
  </r>
  <r>
    <s v="TKT104222"/>
    <x v="2"/>
    <s v="-"/>
    <s v="Billing"/>
    <s v="Overcharge"/>
    <s v="CUST90857"/>
    <s v="In Progress"/>
    <d v="2022-11-12T00:00:00"/>
    <d v="1899-12-30T10:13:00"/>
    <s v="-"/>
    <s v="-"/>
    <s v="-"/>
    <s v="-"/>
    <s v="12-11-2022"/>
    <s v="11"/>
    <s v="2022"/>
    <s v="-"/>
    <s v="-"/>
    <s v=""/>
  </r>
  <r>
    <s v="TKT242718"/>
    <x v="27"/>
    <s v="19-07-2024 11:48:21"/>
    <s v="Account"/>
    <s v="Login Issue"/>
    <s v="CUST23756"/>
    <s v="Resolved"/>
    <s v="24-06-2024"/>
    <d v="1899-12-30T11:48:21"/>
    <s v="19-07-2024"/>
    <d v="1899-12-30T11:48:21"/>
    <s v="-"/>
    <s v="-"/>
    <s v="24-06-2024"/>
    <s v="06"/>
    <s v="2024"/>
    <s v="-"/>
    <s v="19-07-2024"/>
    <s v="07"/>
  </r>
  <r>
    <s v="TKT181067"/>
    <x v="14"/>
    <d v="2024-04-11T12:23:00"/>
    <s v="Service"/>
    <s v="Slow Service"/>
    <s v="CUST15543"/>
    <s v="Resolved"/>
    <d v="2024-06-10T00:00:00"/>
    <d v="1899-12-30T12:23:00"/>
    <d v="2024-04-11T00:00:00"/>
    <d v="1899-12-30T12:23:00"/>
    <s v="-"/>
    <s v="-"/>
    <s v="10-06-2024"/>
    <s v="06"/>
    <s v="2024"/>
    <s v="-"/>
    <s v="11-04-2024"/>
    <s v="04"/>
  </r>
  <r>
    <s v="TKT538458"/>
    <x v="28"/>
    <d v="2024-03-08T19:59:00"/>
    <s v="Billing"/>
    <s v="Payment Failure"/>
    <s v="CUST19804"/>
    <s v="Resolved"/>
    <s v="16-07-2024"/>
    <d v="1899-12-30T19:59:08"/>
    <d v="2024-03-08T00:00:00"/>
    <d v="1899-12-30T19:59:00"/>
    <s v="-"/>
    <s v="-"/>
    <s v="16-07-2024"/>
    <s v="07"/>
    <s v="2024"/>
    <s v="-"/>
    <s v="08-03-2024"/>
    <s v="03"/>
  </r>
  <r>
    <s v="TKT861581"/>
    <x v="28"/>
    <s v="-"/>
    <s v="Billing"/>
    <s v="Payment Failure"/>
    <s v="CUST30798"/>
    <s v="Open"/>
    <s v="29-05-2020"/>
    <d v="1899-12-30T11:57:44"/>
    <s v="-"/>
    <s v="-"/>
    <s v="-"/>
    <s v="-"/>
    <s v="29-05-2020"/>
    <s v="05"/>
    <s v="2020"/>
    <s v="-"/>
    <s v="-"/>
    <s v=""/>
  </r>
  <r>
    <s v="TKT653060"/>
    <x v="10"/>
    <s v="24-10-2022 01:11:37"/>
    <s v="Account"/>
    <s v="Password Reset"/>
    <s v="CUST93737"/>
    <s v="Resolved"/>
    <d v="2022-01-10T00:00:00"/>
    <d v="1899-12-30T01:11:00"/>
    <s v="24-10-2022"/>
    <d v="1899-12-30T01:11:37"/>
    <s v="-"/>
    <s v="-"/>
    <s v="10-01-2022"/>
    <s v="01"/>
    <s v="2022"/>
    <s v="-"/>
    <s v="24-10-2022"/>
    <s v="10"/>
  </r>
  <r>
    <s v="TKT417597"/>
    <x v="29"/>
    <s v="16-03-2023 15:37:45"/>
    <s v="Service"/>
    <s v="Service Upgrade"/>
    <s v="CUST62545"/>
    <s v="Resolved"/>
    <s v="26-02-2023"/>
    <d v="1899-12-30T15:37:45"/>
    <s v="16-03-2023"/>
    <d v="1899-12-30T15:37:45"/>
    <s v="-"/>
    <s v="-"/>
    <s v="26-02-2023"/>
    <s v="02"/>
    <s v="2023"/>
    <s v="-"/>
    <s v="16-03-2023"/>
    <s v="03"/>
  </r>
  <r>
    <s v="TKT231957"/>
    <x v="8"/>
    <s v="-"/>
    <s v="Technical"/>
    <s v="Network Problem"/>
    <s v="CUST70402"/>
    <s v="In Progress"/>
    <s v="17-05-2023"/>
    <d v="1899-12-30T13:12:55"/>
    <s v="-"/>
    <s v="-"/>
    <s v="-"/>
    <s v="-"/>
    <s v="17-05-2023"/>
    <s v="05"/>
    <s v="2023"/>
    <s v="-"/>
    <s v="-"/>
    <s v=""/>
  </r>
  <r>
    <s v="TKT777756"/>
    <x v="3"/>
    <s v="22-05-2021 14:13:58"/>
    <s v="Account"/>
    <s v="Account Suspension"/>
    <s v="CUST92952"/>
    <s v="Resolved"/>
    <d v="2021-01-05T00:00:00"/>
    <d v="1899-12-30T14:13:00"/>
    <s v="22-05-2021"/>
    <d v="1899-12-30T14:13:58"/>
    <s v="-"/>
    <s v="-"/>
    <s v="05-01-2021"/>
    <s v="01"/>
    <s v="2021"/>
    <s v="-"/>
    <s v="22-05-2021"/>
    <s v="05"/>
  </r>
  <r>
    <s v="TKT654852"/>
    <x v="0"/>
    <s v="-"/>
    <s v="Service"/>
    <s v="Service Outage"/>
    <s v="CUST56256"/>
    <s v="Open"/>
    <d v="2024-01-01T00:00:00"/>
    <d v="1899-12-30T17:09:00"/>
    <s v="-"/>
    <s v="-"/>
    <s v="-"/>
    <s v="-"/>
    <s v="01-01-2024"/>
    <s v="01"/>
    <s v="2024"/>
    <s v="-"/>
    <s v="-"/>
    <s v=""/>
  </r>
  <r>
    <s v="TKT960679"/>
    <x v="17"/>
    <d v="2021-12-03T16:05:00"/>
    <s v="Service"/>
    <s v="Slow Service"/>
    <s v="CUST10953"/>
    <s v="Resolved"/>
    <s v="19-02-2021"/>
    <d v="1899-12-30T16:05:37"/>
    <d v="2021-12-03T00:00:00"/>
    <d v="1899-12-30T16:05:00"/>
    <s v="-"/>
    <s v="-"/>
    <s v="19-02-2021"/>
    <s v="02"/>
    <s v="2021"/>
    <s v="-"/>
    <s v="03-12-2021"/>
    <s v="12"/>
  </r>
  <r>
    <s v="TKT515186"/>
    <x v="8"/>
    <s v="24-09-2023 22:57:50"/>
    <s v="Technical"/>
    <s v="Network Problem"/>
    <s v="CUST50922"/>
    <s v="Resolved"/>
    <s v="19-09-2023"/>
    <d v="1899-12-30T22:57:50"/>
    <s v="24-09-2023"/>
    <d v="1899-12-30T22:57:50"/>
    <s v="-"/>
    <s v="-"/>
    <s v="19-09-2023"/>
    <s v="09"/>
    <s v="2023"/>
    <s v="-"/>
    <s v="24-09-2023"/>
    <s v="09"/>
  </r>
  <r>
    <s v="TKT661849"/>
    <x v="26"/>
    <d v="2023-06-06T13:51:00"/>
    <s v="Technical"/>
    <s v="Software Bug"/>
    <s v="CUST79597"/>
    <s v="Resolved"/>
    <s v="27-05-2023"/>
    <d v="1899-12-30T13:51:59"/>
    <d v="2023-06-06T00:00:00"/>
    <d v="1899-12-30T13:51:00"/>
    <s v="-"/>
    <s v="-"/>
    <s v="27-05-2023"/>
    <s v="05"/>
    <s v="2023"/>
    <s v="-"/>
    <s v="06-06-2023"/>
    <s v="06"/>
  </r>
  <r>
    <s v="TKT399898"/>
    <x v="25"/>
    <s v="-"/>
    <s v="Service"/>
    <s v="Slow Service"/>
    <s v="CUST42261"/>
    <s v="Open"/>
    <d v="2020-10-08T00:00:00"/>
    <d v="1899-12-30T21:01:00"/>
    <s v="-"/>
    <s v="-"/>
    <s v="-"/>
    <s v="-"/>
    <s v="08-10-2020"/>
    <s v="10"/>
    <s v="2020"/>
    <s v="-"/>
    <s v="-"/>
    <s v=""/>
  </r>
  <r>
    <s v="TKT640598"/>
    <x v="27"/>
    <s v="-"/>
    <s v="Account"/>
    <s v="Login Issue"/>
    <s v="CUST95568"/>
    <s v="Open"/>
    <s v="30-09-2021"/>
    <d v="1899-12-30T20:15:04"/>
    <s v="-"/>
    <s v="-"/>
    <s v="-"/>
    <s v="-"/>
    <s v="30-09-2021"/>
    <s v="09"/>
    <s v="2021"/>
    <s v="-"/>
    <s v="-"/>
    <s v=""/>
  </r>
  <r>
    <s v="TKT165760"/>
    <x v="6"/>
    <s v="-"/>
    <s v="Service"/>
    <s v="Service Outage"/>
    <s v="CUST94025"/>
    <s v="In Progress"/>
    <s v="28-11-2023"/>
    <d v="1899-12-30T11:32:21"/>
    <s v="-"/>
    <s v="-"/>
    <s v="-"/>
    <s v="-"/>
    <s v="28-11-2023"/>
    <s v="11"/>
    <s v="2023"/>
    <s v="-"/>
    <s v="-"/>
    <s v=""/>
  </r>
  <r>
    <s v="TKT650242"/>
    <x v="19"/>
    <s v="17-08-2020 02:09:31"/>
    <s v="Billing"/>
    <s v="Payment Failure"/>
    <s v="CUST36427"/>
    <s v="Resolved"/>
    <d v="2020-10-08T00:00:00"/>
    <d v="1899-12-30T02:09:00"/>
    <s v="17-08-2020"/>
    <d v="1899-12-30T02:09:31"/>
    <s v="-"/>
    <s v="-"/>
    <s v="08-10-2020"/>
    <s v="10"/>
    <s v="2020"/>
    <s v="-"/>
    <s v="17-08-2020"/>
    <s v="08"/>
  </r>
  <r>
    <s v="TKT474952"/>
    <x v="24"/>
    <s v="16-10-2020 22:42:47"/>
    <s v="Service"/>
    <s v="Service Outage"/>
    <s v="CUST51295"/>
    <s v="Resolved"/>
    <s v="25-09-2020"/>
    <d v="1899-12-30T22:42:47"/>
    <s v="16-10-2020"/>
    <d v="1899-12-30T22:42:47"/>
    <s v="-"/>
    <s v="-"/>
    <s v="25-09-2020"/>
    <s v="09"/>
    <s v="2020"/>
    <s v="-"/>
    <s v="16-10-2020"/>
    <s v="10"/>
  </r>
  <r>
    <s v="TKT410360"/>
    <x v="18"/>
    <s v="15-09-2022 09:42:10"/>
    <s v="Account"/>
    <s v="Password Reset"/>
    <s v="CUST14838"/>
    <s v="Resolved"/>
    <s v="30-08-2022"/>
    <d v="1899-12-30T09:42:10"/>
    <s v="15-09-2022"/>
    <d v="1899-12-30T09:42:10"/>
    <s v="-"/>
    <s v="-"/>
    <s v="30-08-2022"/>
    <s v="08"/>
    <s v="2022"/>
    <s v="-"/>
    <s v="15-09-2022"/>
    <s v="09"/>
  </r>
  <r>
    <s v="TKT107804"/>
    <x v="11"/>
    <s v="20-05-2024 22:55:35"/>
    <s v="Billing"/>
    <s v="Overcharge"/>
    <s v="CUST46892"/>
    <s v="Resolved"/>
    <s v="21-04-2024"/>
    <d v="1899-12-30T22:55:35"/>
    <s v="20-05-2024"/>
    <d v="1899-12-30T22:55:35"/>
    <s v="-"/>
    <s v="-"/>
    <s v="21-04-2024"/>
    <s v="04"/>
    <s v="2024"/>
    <s v="-"/>
    <s v="20-05-2024"/>
    <s v="05"/>
  </r>
  <r>
    <s v="TKT546471"/>
    <x v="21"/>
    <s v="-"/>
    <s v="Technical"/>
    <s v="Network Problem"/>
    <s v="CUST52927"/>
    <s v="Open"/>
    <s v="28-06-2024"/>
    <d v="1899-12-30T13:06:49"/>
    <s v="-"/>
    <s v="-"/>
    <s v="-"/>
    <s v="-"/>
    <s v="28-06-2024"/>
    <s v="06"/>
    <s v="2024"/>
    <s v="-"/>
    <s v="-"/>
    <s v=""/>
  </r>
  <r>
    <s v="TKT351971"/>
    <x v="23"/>
    <d v="2023-07-01T21:40:00"/>
    <s v="Service"/>
    <s v="Service Upgrade"/>
    <s v="CUST40199"/>
    <s v="Resolved"/>
    <d v="2022-09-12T00:00:00"/>
    <d v="1899-12-30T21:40:00"/>
    <d v="2023-07-01T00:00:00"/>
    <d v="1899-12-30T21:40:00"/>
    <s v="-"/>
    <s v="-"/>
    <s v="12-09-2022"/>
    <s v="09"/>
    <s v="2022"/>
    <s v="-"/>
    <s v="01-07-2023"/>
    <s v="07"/>
  </r>
  <r>
    <s v="TKT605642"/>
    <x v="7"/>
    <d v="2020-02-02T20:34:00"/>
    <s v="Technical"/>
    <s v="Software Bug"/>
    <s v="CUST10038"/>
    <s v="Resolved"/>
    <s v="30-01-2020"/>
    <d v="1899-12-30T20:34:00"/>
    <d v="2020-02-02T00:00:00"/>
    <d v="1899-12-30T20:34:00"/>
    <s v="-"/>
    <s v="-"/>
    <s v="30-01-2020"/>
    <s v="01"/>
    <s v="2020"/>
    <s v="-"/>
    <s v="02-02-2020"/>
    <s v="02"/>
  </r>
  <r>
    <s v="TKT921588"/>
    <x v="11"/>
    <s v="-"/>
    <s v="Billing"/>
    <s v="Overcharge"/>
    <s v="CUST20121"/>
    <s v="Open"/>
    <s v="17-08-2023"/>
    <d v="1899-12-30T01:33:09"/>
    <s v="-"/>
    <s v="-"/>
    <s v="-"/>
    <s v="-"/>
    <s v="17-08-2023"/>
    <s v="08"/>
    <s v="2023"/>
    <s v="-"/>
    <s v="-"/>
    <s v=""/>
  </r>
  <r>
    <s v="TKT193049"/>
    <x v="34"/>
    <s v="-"/>
    <s v="Technical"/>
    <s v="Hardware Issue"/>
    <s v="CUST78277"/>
    <s v="Open"/>
    <s v="23-01-2024"/>
    <d v="1899-12-30T05:40:02"/>
    <s v="-"/>
    <s v="-"/>
    <s v="-"/>
    <s v="-"/>
    <s v="23-01-2024"/>
    <s v="01"/>
    <s v="2024"/>
    <s v="-"/>
    <s v="-"/>
    <s v=""/>
  </r>
  <r>
    <s v="TKT500162"/>
    <x v="32"/>
    <s v="-"/>
    <s v="Technical"/>
    <s v="Software Bug"/>
    <s v="CUST38073"/>
    <s v="Open"/>
    <d v="2020-04-12T00:00:00"/>
    <d v="1899-12-30T01:19:00"/>
    <s v="-"/>
    <s v="-"/>
    <s v="-"/>
    <s v="-"/>
    <s v="12-04-2020"/>
    <s v="04"/>
    <s v="2020"/>
    <s v="-"/>
    <s v="-"/>
    <s v=""/>
  </r>
  <r>
    <s v="TKT825128"/>
    <x v="7"/>
    <s v="-"/>
    <s v="Technical"/>
    <s v="Software Bug"/>
    <s v="CUST13169"/>
    <s v="In Progress"/>
    <d v="2021-10-01T00:00:00"/>
    <d v="1899-12-30T14:54:00"/>
    <s v="-"/>
    <s v="-"/>
    <s v="-"/>
    <s v="-"/>
    <s v="01-10-2021"/>
    <s v="10"/>
    <s v="2021"/>
    <s v="-"/>
    <s v="-"/>
    <s v=""/>
  </r>
  <r>
    <s v="TKT819068"/>
    <x v="6"/>
    <s v="17-01-2022 16:42:49"/>
    <s v="Service"/>
    <s v="Service Outage"/>
    <s v="CUST72854"/>
    <s v="Resolved"/>
    <s v="28-12-2021"/>
    <d v="1899-12-30T16:42:49"/>
    <s v="17-01-2022"/>
    <d v="1899-12-30T16:42:49"/>
    <s v="-"/>
    <s v="-"/>
    <s v="28-12-2021"/>
    <s v="12"/>
    <s v="2021"/>
    <s v="-"/>
    <s v="17-01-2022"/>
    <s v="01"/>
  </r>
  <r>
    <s v="TKT378594"/>
    <x v="7"/>
    <s v="15-09-2022 13:37:51"/>
    <s v="Technical"/>
    <s v="Software Bug"/>
    <s v="CUST34805"/>
    <s v="Resolved"/>
    <s v="16-08-2022"/>
    <d v="1899-12-30T13:37:51"/>
    <s v="15-09-2022"/>
    <d v="1899-12-30T13:37:51"/>
    <s v="-"/>
    <s v="-"/>
    <s v="16-08-2022"/>
    <s v="08"/>
    <s v="2022"/>
    <s v="-"/>
    <s v="15-09-2022"/>
    <s v="09"/>
  </r>
  <r>
    <s v="TKT322984"/>
    <x v="2"/>
    <d v="2024-11-07T09:53:00"/>
    <s v="Billing"/>
    <s v="Overcharge"/>
    <s v="CUST49180"/>
    <s v="Resolved"/>
    <s v="16-06-2024"/>
    <d v="1899-12-30T09:53:18"/>
    <d v="2024-11-07T00:00:00"/>
    <d v="1899-12-30T09:53:00"/>
    <s v="-"/>
    <s v="-"/>
    <s v="16-06-2024"/>
    <s v="06"/>
    <s v="2024"/>
    <s v="-"/>
    <s v="07-11-2024"/>
    <s v="11"/>
  </r>
  <r>
    <s v="TKT419812"/>
    <x v="30"/>
    <s v="-"/>
    <s v="Billing"/>
    <s v="Overcharge"/>
    <s v="CUST50262"/>
    <s v="Open"/>
    <s v="13-11-2024"/>
    <d v="1899-12-30T04:40:58"/>
    <s v="-"/>
    <s v="-"/>
    <s v="-"/>
    <s v="-"/>
    <s v="13-11-2024"/>
    <s v="11"/>
    <s v="2024"/>
    <s v="-"/>
    <s v="-"/>
    <s v=""/>
  </r>
  <r>
    <s v="TKT843283"/>
    <x v="4"/>
    <s v="-"/>
    <s v="Account"/>
    <s v="Password Reset"/>
    <s v="CUST32521"/>
    <s v="Open"/>
    <d v="2024-02-04T00:00:00"/>
    <d v="1899-12-30T00:28:00"/>
    <s v="-"/>
    <s v="-"/>
    <s v="-"/>
    <s v="-"/>
    <s v="04-02-2024"/>
    <s v="02"/>
    <s v="2024"/>
    <s v="-"/>
    <s v="-"/>
    <s v=""/>
  </r>
  <r>
    <s v="TKT874012"/>
    <x v="2"/>
    <s v="-"/>
    <s v="Billing"/>
    <s v="Overcharge"/>
    <s v="CUST74577"/>
    <s v="Open"/>
    <s v="14-04-2020"/>
    <d v="1899-12-30T19:43:34"/>
    <s v="-"/>
    <s v="-"/>
    <s v="-"/>
    <s v="-"/>
    <s v="14-04-2020"/>
    <s v="04"/>
    <s v="2020"/>
    <s v="-"/>
    <s v="-"/>
    <s v=""/>
  </r>
  <r>
    <s v="TKT738138"/>
    <x v="19"/>
    <s v="-"/>
    <s v="Billing"/>
    <s v="Payment Failure"/>
    <s v="CUST48425"/>
    <s v="Open"/>
    <s v="17-09-2024"/>
    <d v="1899-12-30T01:27:40"/>
    <s v="-"/>
    <s v="-"/>
    <s v="-"/>
    <s v="-"/>
    <s v="17-09-2024"/>
    <s v="09"/>
    <s v="2024"/>
    <s v="-"/>
    <s v="-"/>
    <s v=""/>
  </r>
  <r>
    <s v="TKT747490"/>
    <x v="5"/>
    <d v="2021-01-06T18:18:00"/>
    <s v="Technical"/>
    <s v="Hardware Issue"/>
    <s v="CUST78090"/>
    <s v="Resolved"/>
    <d v="2021-11-05T00:00:00"/>
    <d v="1899-12-30T18:18:00"/>
    <d v="2021-01-06T00:00:00"/>
    <d v="1899-12-30T18:18:00"/>
    <s v="-"/>
    <s v="-"/>
    <s v="05-11-2021"/>
    <s v="11"/>
    <s v="2021"/>
    <s v="-"/>
    <s v="06-01-2021"/>
    <s v="01"/>
  </r>
  <r>
    <s v="TKT210392"/>
    <x v="21"/>
    <s v="-"/>
    <s v="Technical"/>
    <s v="Network Problem"/>
    <s v="CUST59235"/>
    <s v="Open"/>
    <d v="2020-10-06T00:00:00"/>
    <d v="1899-12-30T00:14:00"/>
    <s v="-"/>
    <s v="-"/>
    <s v="-"/>
    <s v="-"/>
    <s v="06-10-2020"/>
    <s v="10"/>
    <s v="2020"/>
    <s v="-"/>
    <s v="-"/>
    <s v=""/>
  </r>
  <r>
    <s v="TKT303469"/>
    <x v="9"/>
    <s v="13-04-2022 21:43:15"/>
    <s v="Technical"/>
    <s v="Hardware Issue"/>
    <s v="CUST57794"/>
    <s v="Resolved"/>
    <d v="2022-06-04T00:00:00"/>
    <d v="1899-12-30T21:43:00"/>
    <s v="13-04-2022"/>
    <d v="1899-12-30T21:43:15"/>
    <s v="-"/>
    <s v="-"/>
    <s v="04-06-2022"/>
    <s v="06"/>
    <s v="2022"/>
    <s v="-"/>
    <s v="13-04-2022"/>
    <s v="04"/>
  </r>
  <r>
    <s v="TKT336307"/>
    <x v="1"/>
    <s v="-"/>
    <s v="Billing"/>
    <s v="Refund Request"/>
    <s v="CUST11932"/>
    <s v="Open"/>
    <d v="2024-12-07T00:00:00"/>
    <d v="1899-12-30T10:57:00"/>
    <s v="-"/>
    <s v="-"/>
    <s v="-"/>
    <s v="-"/>
    <s v="07-12-2024"/>
    <s v="12"/>
    <s v="2024"/>
    <s v="-"/>
    <s v="-"/>
    <s v=""/>
  </r>
  <r>
    <s v="TKT125639"/>
    <x v="2"/>
    <s v="-"/>
    <s v="Billing"/>
    <s v="Overcharge"/>
    <s v="CUST50839"/>
    <s v="Open"/>
    <s v="26-10-2024"/>
    <d v="1899-12-30T02:35:52"/>
    <s v="-"/>
    <s v="-"/>
    <s v="-"/>
    <s v="-"/>
    <s v="26-10-2024"/>
    <s v="10"/>
    <s v="2024"/>
    <s v="-"/>
    <s v="-"/>
    <s v=""/>
  </r>
  <r>
    <s v="TKT972323"/>
    <x v="14"/>
    <s v="-"/>
    <s v="Service"/>
    <s v="Slow Service"/>
    <s v="CUST52119"/>
    <s v="In Progress"/>
    <d v="2020-01-06T00:00:00"/>
    <d v="1899-12-30T23:56:00"/>
    <s v="-"/>
    <s v="-"/>
    <s v="-"/>
    <s v="-"/>
    <s v="06-01-2020"/>
    <s v="01"/>
    <s v="2020"/>
    <s v="-"/>
    <s v="-"/>
    <s v=""/>
  </r>
  <r>
    <s v="TKT351793"/>
    <x v="34"/>
    <s v="-"/>
    <s v="Technical"/>
    <s v="Hardware Issue"/>
    <s v="CUST32558"/>
    <s v="In Progress"/>
    <d v="2022-03-01T00:00:00"/>
    <d v="1899-12-30T19:19:00"/>
    <s v="-"/>
    <s v="-"/>
    <s v="-"/>
    <s v="-"/>
    <s v="01-03-2022"/>
    <s v="03"/>
    <s v="2022"/>
    <s v="-"/>
    <s v="-"/>
    <s v=""/>
  </r>
  <r>
    <s v="TKT876030"/>
    <x v="19"/>
    <s v="26-06-2024 13:25:30"/>
    <s v="Billing"/>
    <s v="Payment Failure"/>
    <s v="CUST94806"/>
    <s v="Resolved"/>
    <s v="23-06-2024"/>
    <d v="1899-12-30T13:25:30"/>
    <s v="26-06-2024"/>
    <d v="1899-12-30T13:25:30"/>
    <s v="-"/>
    <s v="-"/>
    <s v="23-06-2024"/>
    <s v="06"/>
    <s v="2024"/>
    <s v="-"/>
    <s v="26-06-2024"/>
    <s v="06"/>
  </r>
  <r>
    <s v="TKT508076"/>
    <x v="6"/>
    <s v="-"/>
    <s v="Service"/>
    <s v="Service Outage"/>
    <s v="CUST60822"/>
    <s v="In Progress"/>
    <s v="13-08-2021"/>
    <d v="1899-12-30T20:41:38"/>
    <s v="-"/>
    <s v="-"/>
    <s v="-"/>
    <s v="-"/>
    <s v="13-08-2021"/>
    <s v="08"/>
    <s v="2021"/>
    <s v="-"/>
    <s v="-"/>
    <s v=""/>
  </r>
  <r>
    <s v="TKT185539"/>
    <x v="32"/>
    <s v="15-01-2022 22:31:04"/>
    <s v="Technical"/>
    <s v="Software Bug"/>
    <s v="CUST93226"/>
    <s v="Resolved"/>
    <d v="2022-12-01T00:00:00"/>
    <d v="1899-12-30T22:31:00"/>
    <s v="15-01-2022"/>
    <d v="1899-12-30T22:31:04"/>
    <s v="-"/>
    <s v="-"/>
    <s v="01-12-2022"/>
    <s v="12"/>
    <s v="2022"/>
    <s v="-"/>
    <s v="15-01-2022"/>
    <s v="01"/>
  </r>
  <r>
    <s v="TKT308823"/>
    <x v="10"/>
    <d v="2022-02-10T12:10:00"/>
    <s v="Account"/>
    <s v="Password Reset"/>
    <s v="CUST12565"/>
    <s v="Resolved"/>
    <s v="30-09-2022"/>
    <d v="1899-12-30T12:10:20"/>
    <d v="2022-02-10T00:00:00"/>
    <d v="1899-12-30T12:10:00"/>
    <s v="-"/>
    <s v="-"/>
    <s v="30-09-2022"/>
    <s v="09"/>
    <s v="2022"/>
    <s v="-"/>
    <s v="10-02-2022"/>
    <s v="02"/>
  </r>
  <r>
    <s v="TKT788599"/>
    <x v="2"/>
    <s v="-"/>
    <s v="Billing"/>
    <s v="Overcharge"/>
    <s v="CUST11920"/>
    <s v="In Progress"/>
    <s v="24-01-2024"/>
    <d v="1899-12-30T06:28:35"/>
    <s v="-"/>
    <s v="-"/>
    <s v="-"/>
    <s v="-"/>
    <s v="24-01-2024"/>
    <s v="01"/>
    <s v="2024"/>
    <s v="-"/>
    <s v="-"/>
    <s v=""/>
  </r>
  <r>
    <s v="TKT803129"/>
    <x v="28"/>
    <s v="25-03-2024 10:14:11"/>
    <s v="Billing"/>
    <s v="Payment Failure"/>
    <s v="CUST94782"/>
    <s v="Resolved"/>
    <s v="15-03-2024"/>
    <d v="1899-12-30T10:14:11"/>
    <s v="25-03-2024"/>
    <d v="1899-12-30T10:14:11"/>
    <s v="-"/>
    <s v="-"/>
    <s v="15-03-2024"/>
    <s v="03"/>
    <s v="2024"/>
    <s v="-"/>
    <s v="25-03-2024"/>
    <s v="03"/>
  </r>
  <r>
    <s v="TKT285517"/>
    <x v="28"/>
    <d v="2022-11-10T21:14:00"/>
    <s v="Billing"/>
    <s v="Payment Failure"/>
    <s v="CUST29261"/>
    <s v="Resolved"/>
    <d v="2022-12-09T00:00:00"/>
    <d v="1899-12-30T21:14:00"/>
    <d v="2022-11-10T00:00:00"/>
    <d v="1899-12-30T21:14:00"/>
    <s v="-"/>
    <s v="-"/>
    <s v="09-12-2022"/>
    <s v="12"/>
    <s v="2022"/>
    <s v="-"/>
    <s v="10-11-2022"/>
    <s v="11"/>
  </r>
  <r>
    <s v="TKT210675"/>
    <x v="4"/>
    <s v="-"/>
    <s v="Account"/>
    <s v="Password Reset"/>
    <s v="CUST76764"/>
    <s v="In Progress"/>
    <d v="2020-08-01T00:00:00"/>
    <d v="1899-12-30T20:57:00"/>
    <s v="-"/>
    <s v="-"/>
    <s v="-"/>
    <s v="-"/>
    <s v="01-08-2020"/>
    <s v="08"/>
    <s v="2020"/>
    <s v="-"/>
    <s v="-"/>
    <s v=""/>
  </r>
  <r>
    <s v="TKT456906"/>
    <x v="6"/>
    <s v="-"/>
    <s v="Service"/>
    <s v="Service Outage"/>
    <s v="CUST56991"/>
    <s v="Open"/>
    <s v="14-09-2022"/>
    <d v="1899-12-30T09:14:48"/>
    <s v="-"/>
    <s v="-"/>
    <s v="-"/>
    <s v="-"/>
    <s v="14-09-2022"/>
    <s v="09"/>
    <s v="2022"/>
    <s v="-"/>
    <s v="-"/>
    <s v=""/>
  </r>
  <r>
    <s v="TKT304660"/>
    <x v="31"/>
    <s v="-"/>
    <s v="Billing"/>
    <s v="Refund Request"/>
    <s v="CUST26905"/>
    <s v="Open"/>
    <s v="30-01-2022"/>
    <d v="1899-12-30T00:05:15"/>
    <s v="-"/>
    <s v="-"/>
    <s v="-"/>
    <s v="-"/>
    <s v="30-01-2022"/>
    <s v="01"/>
    <s v="2022"/>
    <s v="-"/>
    <s v="-"/>
    <s v=""/>
  </r>
  <r>
    <s v="TKT782772"/>
    <x v="14"/>
    <s v="-"/>
    <s v="Service"/>
    <s v="Slow Service"/>
    <s v="CUST40465"/>
    <s v="Open"/>
    <s v="29-10-2021"/>
    <d v="1899-12-30T18:40:28"/>
    <s v="-"/>
    <s v="-"/>
    <s v="-"/>
    <s v="-"/>
    <s v="29-10-2021"/>
    <s v="10"/>
    <s v="2021"/>
    <s v="-"/>
    <s v="-"/>
    <s v=""/>
  </r>
  <r>
    <s v="TKT616408"/>
    <x v="15"/>
    <s v="-"/>
    <s v="Account"/>
    <s v="Account Suspension"/>
    <s v="CUST66448"/>
    <s v="In Progress"/>
    <d v="2024-04-05T00:00:00"/>
    <d v="1899-12-30T17:12:00"/>
    <s v="-"/>
    <s v="-"/>
    <s v="-"/>
    <s v="-"/>
    <s v="05-04-2024"/>
    <s v="04"/>
    <s v="2024"/>
    <s v="-"/>
    <s v="-"/>
    <s v=""/>
  </r>
  <r>
    <s v="TKT165712"/>
    <x v="31"/>
    <s v="-"/>
    <s v="Billing"/>
    <s v="Refund Request"/>
    <s v="CUST31255"/>
    <s v="In Progress"/>
    <d v="2023-04-09T00:00:00"/>
    <d v="1899-12-30T13:13:00"/>
    <s v="-"/>
    <s v="-"/>
    <s v="-"/>
    <s v="-"/>
    <s v="09-04-2023"/>
    <s v="04"/>
    <s v="2023"/>
    <s v="-"/>
    <s v="-"/>
    <s v=""/>
  </r>
  <r>
    <s v="TKT893480"/>
    <x v="10"/>
    <s v="23-02-2020 22:26:15"/>
    <s v="Account"/>
    <s v="Password Reset"/>
    <s v="CUST60721"/>
    <s v="Resolved"/>
    <d v="2020-01-02T00:00:00"/>
    <d v="1899-12-30T22:26:00"/>
    <s v="23-02-2020"/>
    <d v="1899-12-30T22:26:15"/>
    <s v="-"/>
    <s v="-"/>
    <s v="02-01-2020"/>
    <s v="01"/>
    <s v="2020"/>
    <s v="-"/>
    <s v="23-02-2020"/>
    <s v="02"/>
  </r>
  <r>
    <s v="TKT575276"/>
    <x v="21"/>
    <s v="-"/>
    <s v="Technical"/>
    <s v="Network Problem"/>
    <s v="CUST12207"/>
    <s v="In Progress"/>
    <d v="2020-10-05T00:00:00"/>
    <d v="1899-12-30T02:10:00"/>
    <s v="-"/>
    <s v="-"/>
    <s v="-"/>
    <s v="-"/>
    <s v="05-10-2020"/>
    <s v="10"/>
    <s v="2020"/>
    <s v="-"/>
    <s v="-"/>
    <s v=""/>
  </r>
  <r>
    <s v="TKT958774"/>
    <x v="26"/>
    <s v="-"/>
    <s v="Technical"/>
    <s v="Software Bug"/>
    <s v="CUST63823"/>
    <s v="In Progress"/>
    <s v="24-03-2023"/>
    <d v="1899-12-30T19:28:38"/>
    <s v="-"/>
    <s v="-"/>
    <s v="-"/>
    <s v="-"/>
    <s v="24-03-2023"/>
    <s v="03"/>
    <s v="2023"/>
    <s v="-"/>
    <s v="-"/>
    <s v=""/>
  </r>
  <r>
    <s v="TKT611013"/>
    <x v="0"/>
    <s v="-"/>
    <s v="Service"/>
    <s v="Service Outage"/>
    <s v="CUST40314"/>
    <s v="Open"/>
    <s v="18-10-2020"/>
    <d v="1899-12-30T05:08:03"/>
    <s v="-"/>
    <s v="-"/>
    <s v="-"/>
    <s v="-"/>
    <s v="18-10-2020"/>
    <s v="10"/>
    <s v="2020"/>
    <s v="-"/>
    <s v="-"/>
    <s v=""/>
  </r>
  <r>
    <s v="TKT488029"/>
    <x v="19"/>
    <s v="-"/>
    <s v="Billing"/>
    <s v="Payment Failure"/>
    <s v="CUST54437"/>
    <s v="Open"/>
    <s v="26-09-2020"/>
    <d v="1899-12-30T09:04:34"/>
    <s v="-"/>
    <s v="-"/>
    <s v="-"/>
    <s v="-"/>
    <s v="26-09-2020"/>
    <s v="09"/>
    <s v="2020"/>
    <s v="-"/>
    <s v="-"/>
    <s v=""/>
  </r>
  <r>
    <s v="TKT583193"/>
    <x v="32"/>
    <s v="20-02-2023 13:18:30"/>
    <s v="Technical"/>
    <s v="Software Bug"/>
    <s v="CUST29683"/>
    <s v="Resolved"/>
    <s v="16-02-2023"/>
    <d v="1899-12-30T13:18:30"/>
    <s v="20-02-2023"/>
    <d v="1899-12-30T13:18:30"/>
    <s v="-"/>
    <s v="-"/>
    <s v="16-02-2023"/>
    <s v="02"/>
    <s v="2023"/>
    <s v="-"/>
    <s v="20-02-2023"/>
    <s v="02"/>
  </r>
  <r>
    <s v="TKT330387"/>
    <x v="25"/>
    <s v="-"/>
    <s v="Service"/>
    <s v="Slow Service"/>
    <s v="CUST14375"/>
    <s v="In Progress"/>
    <d v="2022-04-06T00:00:00"/>
    <d v="1899-12-30T14:02:00"/>
    <s v="-"/>
    <s v="-"/>
    <s v="-"/>
    <s v="-"/>
    <s v="06-04-2022"/>
    <s v="04"/>
    <s v="2022"/>
    <s v="-"/>
    <s v="-"/>
    <s v=""/>
  </r>
  <r>
    <s v="TKT575862"/>
    <x v="28"/>
    <s v="-"/>
    <s v="Billing"/>
    <s v="Payment Failure"/>
    <s v="CUST80303"/>
    <s v="In Progress"/>
    <s v="22-11-2022"/>
    <d v="1899-12-30T21:40:31"/>
    <s v="-"/>
    <s v="-"/>
    <s v="-"/>
    <s v="-"/>
    <s v="22-11-2022"/>
    <s v="11"/>
    <s v="2022"/>
    <s v="-"/>
    <s v="-"/>
    <s v=""/>
  </r>
  <r>
    <s v="TKT221425"/>
    <x v="28"/>
    <s v="-"/>
    <s v="Billing"/>
    <s v="Payment Failure"/>
    <s v="CUST44794"/>
    <s v="In Progress"/>
    <s v="30-07-2021"/>
    <d v="1899-12-30T13:12:08"/>
    <s v="-"/>
    <s v="-"/>
    <s v="-"/>
    <s v="-"/>
    <s v="30-07-2021"/>
    <s v="07"/>
    <s v="2021"/>
    <s v="-"/>
    <s v="-"/>
    <s v=""/>
  </r>
  <r>
    <s v="TKT571536"/>
    <x v="29"/>
    <s v="27-06-2022 03:28:30"/>
    <s v="Service"/>
    <s v="Service Upgrade"/>
    <s v="CUST28011"/>
    <s v="Resolved"/>
    <s v="21-06-2022"/>
    <d v="1899-12-30T03:28:30"/>
    <s v="27-06-2022"/>
    <d v="1899-12-30T03:28:30"/>
    <s v="-"/>
    <s v="-"/>
    <s v="21-06-2022"/>
    <s v="06"/>
    <s v="2022"/>
    <s v="-"/>
    <s v="27-06-2022"/>
    <s v="06"/>
  </r>
  <r>
    <s v="TKT935964"/>
    <x v="10"/>
    <s v="-"/>
    <s v="Account"/>
    <s v="Password Reset"/>
    <s v="CUST26503"/>
    <s v="In Progress"/>
    <d v="2023-01-11T00:00:00"/>
    <d v="1899-12-30T04:03:00"/>
    <s v="-"/>
    <s v="-"/>
    <s v="-"/>
    <s v="-"/>
    <s v="11-01-2023"/>
    <s v="01"/>
    <s v="2023"/>
    <s v="-"/>
    <s v="-"/>
    <s v=""/>
  </r>
  <r>
    <s v="TKT311003"/>
    <x v="21"/>
    <s v="-"/>
    <s v="Technical"/>
    <s v="Network Problem"/>
    <s v="CUST97315"/>
    <s v="Open"/>
    <s v="30-06-2023"/>
    <d v="1899-12-30T17:01:57"/>
    <s v="-"/>
    <s v="-"/>
    <s v="-"/>
    <s v="-"/>
    <s v="30-06-2023"/>
    <s v="06"/>
    <s v="2023"/>
    <s v="-"/>
    <s v="-"/>
    <s v=""/>
  </r>
  <r>
    <s v="TKT358448"/>
    <x v="8"/>
    <s v="20-05-2023 06:26:56"/>
    <s v="Technical"/>
    <s v="Network Problem"/>
    <s v="CUST60940"/>
    <s v="Resolved"/>
    <s v="16-05-2023"/>
    <d v="1899-12-30T06:26:56"/>
    <s v="20-05-2023"/>
    <d v="1899-12-30T06:26:56"/>
    <s v="-"/>
    <s v="-"/>
    <s v="16-05-2023"/>
    <s v="05"/>
    <s v="2023"/>
    <s v="-"/>
    <s v="20-05-2023"/>
    <s v="05"/>
  </r>
  <r>
    <s v="TKT342417"/>
    <x v="0"/>
    <s v="-"/>
    <s v="Service"/>
    <s v="Service Outage"/>
    <s v="CUST47823"/>
    <s v="In Progress"/>
    <d v="2022-02-06T00:00:00"/>
    <d v="1899-12-30T12:49:00"/>
    <s v="-"/>
    <s v="-"/>
    <s v="-"/>
    <s v="-"/>
    <s v="06-02-2022"/>
    <s v="02"/>
    <s v="2022"/>
    <s v="-"/>
    <s v="-"/>
    <s v=""/>
  </r>
  <r>
    <s v="TKT659692"/>
    <x v="16"/>
    <s v="19-10-2020 17:27:58"/>
    <s v="Account"/>
    <s v="Login Issue"/>
    <s v="CUST59662"/>
    <s v="Resolved"/>
    <s v="30-09-2020"/>
    <d v="1899-12-30T17:27:58"/>
    <s v="19-10-2020"/>
    <d v="1899-12-30T17:27:58"/>
    <s v="-"/>
    <s v="-"/>
    <s v="30-09-2020"/>
    <s v="09"/>
    <s v="2020"/>
    <s v="-"/>
    <s v="19-10-2020"/>
    <s v="10"/>
  </r>
  <r>
    <s v="TKT545817"/>
    <x v="1"/>
    <s v="-"/>
    <s v="Billing"/>
    <s v="Refund Request"/>
    <s v="CUST39477"/>
    <s v="In Progress"/>
    <s v="18-03-2022"/>
    <d v="1899-12-30T13:05:23"/>
    <s v="-"/>
    <s v="-"/>
    <s v="-"/>
    <s v="-"/>
    <s v="18-03-2022"/>
    <s v="03"/>
    <s v="2022"/>
    <s v="-"/>
    <s v="-"/>
    <s v=""/>
  </r>
  <r>
    <s v="TKT614882"/>
    <x v="25"/>
    <s v="-"/>
    <s v="Service"/>
    <s v="Slow Service"/>
    <s v="CUST15888"/>
    <s v="In Progress"/>
    <d v="2021-10-05T00:00:00"/>
    <d v="1899-12-30T12:03:00"/>
    <s v="-"/>
    <s v="-"/>
    <s v="-"/>
    <s v="-"/>
    <s v="05-10-2021"/>
    <s v="10"/>
    <s v="2021"/>
    <s v="-"/>
    <s v="-"/>
    <s v=""/>
  </r>
  <r>
    <s v="TKT551824"/>
    <x v="14"/>
    <s v="-"/>
    <s v="Service"/>
    <s v="Slow Service"/>
    <s v="CUST72447"/>
    <s v="In Progress"/>
    <d v="2020-06-07T00:00:00"/>
    <d v="1899-12-30T21:31:00"/>
    <s v="-"/>
    <s v="-"/>
    <s v="-"/>
    <s v="-"/>
    <s v="07-06-2020"/>
    <s v="06"/>
    <s v="2020"/>
    <s v="-"/>
    <s v="-"/>
    <s v=""/>
  </r>
  <r>
    <s v="TKT948120"/>
    <x v="7"/>
    <s v="-"/>
    <s v="Technical"/>
    <s v="Software Bug"/>
    <s v="CUST48758"/>
    <s v="In Progress"/>
    <d v="2022-08-12T00:00:00"/>
    <d v="1899-12-30T09:58:00"/>
    <s v="-"/>
    <s v="-"/>
    <s v="-"/>
    <s v="-"/>
    <s v="12-08-2022"/>
    <s v="08"/>
    <s v="2022"/>
    <s v="-"/>
    <s v="-"/>
    <s v=""/>
  </r>
  <r>
    <s v="TKT599987"/>
    <x v="7"/>
    <s v="-"/>
    <s v="Technical"/>
    <s v="Software Bug"/>
    <s v="CUST47642"/>
    <s v="In Progress"/>
    <s v="27-11-2024"/>
    <d v="1899-12-30T07:12:44"/>
    <s v="-"/>
    <s v="-"/>
    <s v="-"/>
    <s v="-"/>
    <s v="27-11-2024"/>
    <s v="11"/>
    <s v="2024"/>
    <s v="-"/>
    <s v="-"/>
    <s v=""/>
  </r>
  <r>
    <s v="TKT635217"/>
    <x v="0"/>
    <s v="-"/>
    <s v="Service"/>
    <s v="Service Outage"/>
    <s v="CUST96263"/>
    <s v="Open"/>
    <d v="2023-05-01T00:00:00"/>
    <d v="1899-12-30T17:07:00"/>
    <s v="-"/>
    <s v="-"/>
    <s v="-"/>
    <s v="-"/>
    <s v="01-05-2023"/>
    <s v="05"/>
    <s v="2023"/>
    <s v="-"/>
    <s v="-"/>
    <s v=""/>
  </r>
  <r>
    <s v="TKT933704"/>
    <x v="34"/>
    <s v="24-11-2024 05:11:07"/>
    <s v="Technical"/>
    <s v="Hardware Issue"/>
    <s v="CUST30021"/>
    <s v="Resolved"/>
    <d v="2024-05-11T00:00:00"/>
    <d v="1899-12-30T05:11:00"/>
    <s v="24-11-2024"/>
    <d v="1899-12-30T05:11:07"/>
    <s v="-"/>
    <s v="-"/>
    <s v="11-05-2024"/>
    <s v="05"/>
    <s v="2024"/>
    <s v="-"/>
    <s v="24-11-2024"/>
    <s v="11"/>
  </r>
  <r>
    <s v="TKT396998"/>
    <x v="14"/>
    <d v="2020-11-11T15:24:00"/>
    <s v="Service"/>
    <s v="Slow Service"/>
    <s v="CUST77439"/>
    <s v="Resolved"/>
    <s v="25-10-2020"/>
    <d v="1899-12-30T15:24:26"/>
    <d v="2020-11-11T00:00:00"/>
    <d v="1899-12-30T15:24:00"/>
    <s v="-"/>
    <s v="-"/>
    <s v="25-10-2020"/>
    <s v="10"/>
    <s v="2020"/>
    <s v="-"/>
    <s v="11-11-2020"/>
    <s v="11"/>
  </r>
  <r>
    <s v="TKT280193"/>
    <x v="31"/>
    <d v="2022-06-10T19:21:00"/>
    <s v="Billing"/>
    <s v="Refund Request"/>
    <s v="CUST74317"/>
    <s v="Resolved"/>
    <d v="2022-11-09T00:00:00"/>
    <d v="1899-12-30T19:21:00"/>
    <d v="2022-06-10T00:00:00"/>
    <d v="1899-12-30T19:21:00"/>
    <s v="-"/>
    <s v="-"/>
    <s v="09-11-2022"/>
    <s v="11"/>
    <s v="2022"/>
    <s v="-"/>
    <s v="10-06-2022"/>
    <s v="06"/>
  </r>
  <r>
    <s v="TKT375016"/>
    <x v="28"/>
    <d v="2024-07-12T13:29:00"/>
    <s v="Billing"/>
    <s v="Payment Failure"/>
    <s v="CUST91612"/>
    <s v="Resolved"/>
    <s v="27-11-2024"/>
    <d v="1899-12-30T13:29:51"/>
    <d v="2024-07-12T00:00:00"/>
    <d v="1899-12-30T13:29:00"/>
    <s v="-"/>
    <s v="-"/>
    <s v="27-11-2024"/>
    <s v="11"/>
    <s v="2024"/>
    <s v="-"/>
    <s v="12-07-2024"/>
    <s v="07"/>
  </r>
  <r>
    <s v="TKT295975"/>
    <x v="11"/>
    <s v="-"/>
    <s v="Billing"/>
    <s v="Overcharge"/>
    <s v="CUST50517"/>
    <s v="Open"/>
    <d v="2022-09-04T00:00:00"/>
    <d v="1899-12-30T06:24:00"/>
    <s v="-"/>
    <s v="-"/>
    <s v="-"/>
    <s v="-"/>
    <s v="04-09-2022"/>
    <s v="09"/>
    <s v="2022"/>
    <s v="-"/>
    <s v="-"/>
    <s v=""/>
  </r>
  <r>
    <s v="TKT876923"/>
    <x v="31"/>
    <s v="-"/>
    <s v="Billing"/>
    <s v="Refund Request"/>
    <s v="CUST45861"/>
    <s v="In Progress"/>
    <s v="30-05-2020"/>
    <d v="1899-12-30T11:47:20"/>
    <s v="-"/>
    <s v="-"/>
    <s v="-"/>
    <s v="-"/>
    <s v="30-05-2020"/>
    <s v="05"/>
    <s v="2020"/>
    <s v="-"/>
    <s v="-"/>
    <s v=""/>
  </r>
  <r>
    <s v="TKT386989"/>
    <x v="25"/>
    <d v="2024-01-06T09:44:00"/>
    <s v="Service"/>
    <s v="Slow Service"/>
    <s v="CUST88489"/>
    <s v="Resolved"/>
    <s v="31-05-2024"/>
    <d v="1899-12-30T09:44:23"/>
    <d v="2024-01-06T00:00:00"/>
    <d v="1899-12-30T09:44:00"/>
    <s v="-"/>
    <s v="-"/>
    <s v="31-05-2024"/>
    <s v="05"/>
    <s v="2024"/>
    <s v="-"/>
    <s v="06-01-2024"/>
    <s v="01"/>
  </r>
  <r>
    <s v="TKT564427"/>
    <x v="21"/>
    <s v="-"/>
    <s v="Technical"/>
    <s v="Network Problem"/>
    <s v="CUST88444"/>
    <s v="In Progress"/>
    <d v="2020-05-09T00:00:00"/>
    <d v="1899-12-30T09:44:00"/>
    <s v="-"/>
    <s v="-"/>
    <s v="-"/>
    <s v="-"/>
    <s v="09-05-2020"/>
    <s v="05"/>
    <s v="2020"/>
    <s v="-"/>
    <s v="-"/>
    <s v=""/>
  </r>
  <r>
    <s v="TKT530627"/>
    <x v="14"/>
    <s v="-"/>
    <s v="Service"/>
    <s v="Slow Service"/>
    <s v="CUST70230"/>
    <s v="In Progress"/>
    <s v="24-10-2024"/>
    <d v="1899-12-30T18:17:26"/>
    <s v="-"/>
    <s v="-"/>
    <s v="-"/>
    <s v="-"/>
    <s v="24-10-2024"/>
    <s v="10"/>
    <s v="2024"/>
    <s v="-"/>
    <s v="-"/>
    <s v=""/>
  </r>
  <r>
    <s v="TKT301494"/>
    <x v="4"/>
    <s v="-"/>
    <s v="Account"/>
    <s v="Password Reset"/>
    <s v="CUST31966"/>
    <s v="In Progress"/>
    <s v="24-01-2022"/>
    <d v="1899-12-30T20:56:25"/>
    <s v="-"/>
    <s v="-"/>
    <s v="-"/>
    <s v="-"/>
    <s v="24-01-2022"/>
    <s v="01"/>
    <s v="2022"/>
    <s v="-"/>
    <s v="-"/>
    <s v=""/>
  </r>
  <r>
    <s v="TKT871263"/>
    <x v="14"/>
    <s v="-"/>
    <s v="Service"/>
    <s v="Slow Service"/>
    <s v="CUST48513"/>
    <s v="In Progress"/>
    <d v="2024-12-05T00:00:00"/>
    <d v="1899-12-30T07:51:00"/>
    <s v="-"/>
    <s v="-"/>
    <s v="-"/>
    <s v="-"/>
    <s v="05-12-2024"/>
    <s v="12"/>
    <s v="2024"/>
    <s v="-"/>
    <s v="-"/>
    <s v=""/>
  </r>
  <r>
    <s v="TKT922288"/>
    <x v="0"/>
    <s v="29-08-2021 11:19:53"/>
    <s v="Service"/>
    <s v="Service Outage"/>
    <s v="CUST50533"/>
    <s v="Resolved"/>
    <s v="16-08-2021"/>
    <d v="1899-12-30T11:19:53"/>
    <s v="29-08-2021"/>
    <d v="1899-12-30T11:19:53"/>
    <s v="-"/>
    <s v="-"/>
    <s v="16-08-2021"/>
    <s v="08"/>
    <s v="2021"/>
    <s v="-"/>
    <s v="29-08-2021"/>
    <s v="08"/>
  </r>
  <r>
    <s v="TKT447922"/>
    <x v="1"/>
    <s v="-"/>
    <s v="Billing"/>
    <s v="Refund Request"/>
    <s v="CUST60363"/>
    <s v="In Progress"/>
    <d v="2021-02-02T00:00:00"/>
    <d v="1899-12-30T20:06:00"/>
    <s v="-"/>
    <s v="-"/>
    <s v="-"/>
    <s v="-"/>
    <s v="02-02-2021"/>
    <s v="02"/>
    <s v="2021"/>
    <s v="-"/>
    <s v="-"/>
    <s v=""/>
  </r>
  <r>
    <s v="TKT866266"/>
    <x v="14"/>
    <s v="-"/>
    <s v="Service"/>
    <s v="Slow Service"/>
    <s v="CUST17580"/>
    <s v="Open"/>
    <d v="2023-03-08T00:00:00"/>
    <d v="1899-12-30T16:49:00"/>
    <s v="-"/>
    <s v="-"/>
    <s v="-"/>
    <s v="-"/>
    <s v="08-03-2023"/>
    <s v="03"/>
    <s v="2023"/>
    <s v="-"/>
    <s v="-"/>
    <s v=""/>
  </r>
  <r>
    <s v="TKT787392"/>
    <x v="18"/>
    <d v="2022-06-03T21:49:00"/>
    <s v="Account"/>
    <s v="Password Reset"/>
    <s v="CUST44812"/>
    <s v="Resolved"/>
    <s v="25-02-2022"/>
    <d v="1899-12-30T21:49:44"/>
    <d v="2022-06-03T00:00:00"/>
    <d v="1899-12-30T21:49:00"/>
    <s v="-"/>
    <s v="-"/>
    <s v="25-02-2022"/>
    <s v="02"/>
    <s v="2022"/>
    <s v="-"/>
    <s v="03-06-2022"/>
    <s v="06"/>
  </r>
  <r>
    <s v="TKT191647"/>
    <x v="9"/>
    <s v="-"/>
    <s v="Technical"/>
    <s v="Hardware Issue"/>
    <s v="CUST49664"/>
    <s v="Open"/>
    <d v="2022-04-08T00:00:00"/>
    <d v="1899-12-30T21:23:00"/>
    <s v="-"/>
    <s v="-"/>
    <s v="-"/>
    <s v="-"/>
    <s v="08-04-2022"/>
    <s v="04"/>
    <s v="2022"/>
    <s v="-"/>
    <s v="-"/>
    <s v=""/>
  </r>
  <r>
    <s v="TKT940423"/>
    <x v="34"/>
    <s v="-"/>
    <s v="Technical"/>
    <s v="Hardware Issue"/>
    <s v="CUST31292"/>
    <s v="In Progress"/>
    <s v="24-03-2023"/>
    <d v="1899-12-30T14:18:59"/>
    <s v="-"/>
    <s v="-"/>
    <s v="-"/>
    <s v="-"/>
    <s v="24-03-2023"/>
    <s v="03"/>
    <s v="2023"/>
    <s v="-"/>
    <s v="-"/>
    <s v=""/>
  </r>
  <r>
    <s v="TKT327405"/>
    <x v="32"/>
    <s v="-"/>
    <s v="Technical"/>
    <s v="Software Bug"/>
    <s v="CUST74030"/>
    <s v="Open"/>
    <d v="2023-10-04T00:00:00"/>
    <d v="1899-12-30T15:53:00"/>
    <s v="-"/>
    <s v="-"/>
    <s v="-"/>
    <s v="-"/>
    <s v="04-10-2023"/>
    <s v="10"/>
    <s v="2023"/>
    <s v="-"/>
    <s v="-"/>
    <s v=""/>
  </r>
  <r>
    <s v="TKT338408"/>
    <x v="0"/>
    <s v="-"/>
    <s v="Service"/>
    <s v="Service Outage"/>
    <s v="CUST31408"/>
    <s v="In Progress"/>
    <s v="19-12-2020"/>
    <d v="1899-12-30T20:32:27"/>
    <s v="-"/>
    <s v="-"/>
    <s v="-"/>
    <s v="-"/>
    <s v="19-12-2020"/>
    <s v="12"/>
    <s v="2020"/>
    <s v="-"/>
    <s v="-"/>
    <s v=""/>
  </r>
  <r>
    <s v="TKT223095"/>
    <x v="27"/>
    <s v="31-03-2021 11:28:08"/>
    <s v="Account"/>
    <s v="Login Issue"/>
    <s v="CUST57594"/>
    <s v="Resolved"/>
    <d v="2021-12-03T00:00:00"/>
    <d v="1899-12-30T11:28:00"/>
    <s v="31-03-2021"/>
    <d v="1899-12-30T11:28:08"/>
    <s v="-"/>
    <s v="-"/>
    <s v="03-12-2021"/>
    <s v="12"/>
    <s v="2021"/>
    <s v="-"/>
    <s v="31-03-2021"/>
    <s v="03"/>
  </r>
  <r>
    <s v="TKT693447"/>
    <x v="17"/>
    <s v="29-08-2020 01:24:14"/>
    <s v="Service"/>
    <s v="Slow Service"/>
    <s v="CUST46575"/>
    <s v="Resolved"/>
    <s v="13-08-2020"/>
    <d v="1899-12-30T01:24:14"/>
    <s v="29-08-2020"/>
    <d v="1899-12-30T01:24:14"/>
    <s v="-"/>
    <s v="-"/>
    <s v="13-08-2020"/>
    <s v="08"/>
    <s v="2020"/>
    <s v="-"/>
    <s v="29-08-2020"/>
    <s v="08"/>
  </r>
  <r>
    <s v="TKT324080"/>
    <x v="9"/>
    <s v="-"/>
    <s v="Technical"/>
    <s v="Hardware Issue"/>
    <s v="CUST68602"/>
    <s v="In Progress"/>
    <s v="23-11-2022"/>
    <d v="1899-12-30T08:04:48"/>
    <s v="-"/>
    <s v="-"/>
    <s v="-"/>
    <s v="-"/>
    <s v="23-11-2022"/>
    <s v="11"/>
    <s v="2022"/>
    <s v="-"/>
    <s v="-"/>
    <s v=""/>
  </r>
  <r>
    <s v="TKT103725"/>
    <x v="15"/>
    <s v="-"/>
    <s v="Account"/>
    <s v="Account Suspension"/>
    <s v="CUST72879"/>
    <s v="Open"/>
    <s v="23-11-2023"/>
    <d v="1899-12-30T23:14:25"/>
    <s v="-"/>
    <s v="-"/>
    <s v="-"/>
    <s v="-"/>
    <s v="23-11-2023"/>
    <s v="11"/>
    <s v="2023"/>
    <s v="-"/>
    <s v="-"/>
    <s v=""/>
  </r>
  <r>
    <s v="TKT923279"/>
    <x v="26"/>
    <s v="-"/>
    <s v="Technical"/>
    <s v="Software Bug"/>
    <s v="CUST69614"/>
    <s v="In Progress"/>
    <d v="2020-12-11T00:00:00"/>
    <d v="1899-12-30T03:49:00"/>
    <s v="-"/>
    <s v="-"/>
    <s v="-"/>
    <s v="-"/>
    <s v="11-12-2020"/>
    <s v="12"/>
    <s v="2020"/>
    <s v="-"/>
    <s v="-"/>
    <s v=""/>
  </r>
  <r>
    <s v="TKT805370"/>
    <x v="1"/>
    <s v="-"/>
    <s v="Billing"/>
    <s v="Refund Request"/>
    <s v="CUST71690"/>
    <s v="In Progress"/>
    <d v="2020-12-07T00:00:00"/>
    <d v="1899-12-30T02:45:00"/>
    <s v="-"/>
    <s v="-"/>
    <s v="-"/>
    <s v="-"/>
    <s v="07-12-2020"/>
    <s v="12"/>
    <s v="2020"/>
    <s v="-"/>
    <s v="-"/>
    <s v=""/>
  </r>
  <r>
    <s v="TKT463845"/>
    <x v="32"/>
    <s v="-"/>
    <s v="Technical"/>
    <s v="Software Bug"/>
    <s v="CUST36668"/>
    <s v="In Progress"/>
    <d v="2021-09-04T00:00:00"/>
    <d v="1899-12-30T17:26:00"/>
    <s v="-"/>
    <s v="-"/>
    <s v="-"/>
    <s v="-"/>
    <s v="04-09-2021"/>
    <s v="09"/>
    <s v="2021"/>
    <s v="-"/>
    <s v="-"/>
    <s v=""/>
  </r>
  <r>
    <s v="TKT505120"/>
    <x v="5"/>
    <s v="-"/>
    <s v="Technical"/>
    <s v="Hardware Issue"/>
    <s v="CUST66013"/>
    <s v="In Progress"/>
    <d v="2021-07-02T00:00:00"/>
    <d v="1899-12-30T08:50:00"/>
    <s v="-"/>
    <s v="-"/>
    <s v="-"/>
    <s v="-"/>
    <s v="02-07-2021"/>
    <s v="07"/>
    <s v="2021"/>
    <s v="-"/>
    <s v="-"/>
    <s v=""/>
  </r>
  <r>
    <s v="TKT978616"/>
    <x v="25"/>
    <s v="15-08-2022 17:37:36"/>
    <s v="Service"/>
    <s v="Slow Service"/>
    <s v="CUST92417"/>
    <s v="Resolved"/>
    <d v="2022-02-08T00:00:00"/>
    <d v="1899-12-30T17:37:00"/>
    <s v="15-08-2022"/>
    <d v="1899-12-30T17:37:36"/>
    <s v="-"/>
    <s v="-"/>
    <s v="08-02-2022"/>
    <s v="02"/>
    <s v="2022"/>
    <s v="-"/>
    <s v="15-08-2022"/>
    <s v="08"/>
  </r>
  <r>
    <s v="TKT760983"/>
    <x v="1"/>
    <s v="-"/>
    <s v="Billing"/>
    <s v="Refund Request"/>
    <s v="CUST93713"/>
    <s v="Open"/>
    <d v="2021-08-03T00:00:00"/>
    <d v="1899-12-30T01:33:00"/>
    <s v="-"/>
    <s v="-"/>
    <s v="-"/>
    <s v="-"/>
    <s v="03-08-2021"/>
    <s v="08"/>
    <s v="2021"/>
    <s v="-"/>
    <s v="-"/>
    <s v=""/>
  </r>
  <r>
    <s v="TKT248762"/>
    <x v="6"/>
    <s v="-"/>
    <s v="Service"/>
    <s v="Service Outage"/>
    <s v="CUST81970"/>
    <s v="In Progress"/>
    <s v="22-01-2021"/>
    <d v="1899-12-30T20:55:35"/>
    <s v="-"/>
    <s v="-"/>
    <s v="-"/>
    <s v="-"/>
    <s v="22-01-2021"/>
    <s v="01"/>
    <s v="2021"/>
    <s v="-"/>
    <s v="-"/>
    <s v=""/>
  </r>
  <r>
    <s v="TKT322704"/>
    <x v="8"/>
    <d v="2023-01-10T04:43:00"/>
    <s v="Technical"/>
    <s v="Network Problem"/>
    <s v="CUST29252"/>
    <s v="Resolved"/>
    <s v="27-09-2023"/>
    <d v="1899-12-30T04:43:21"/>
    <d v="2023-01-10T00:00:00"/>
    <d v="1899-12-30T04:43:00"/>
    <s v="-"/>
    <s v="-"/>
    <s v="27-09-2023"/>
    <s v="09"/>
    <s v="2023"/>
    <s v="-"/>
    <s v="10-01-2023"/>
    <s v="01"/>
  </r>
  <r>
    <s v="TKT372974"/>
    <x v="32"/>
    <s v="-"/>
    <s v="Technical"/>
    <s v="Software Bug"/>
    <s v="CUST45178"/>
    <s v="In Progress"/>
    <s v="17-04-2020"/>
    <d v="1899-12-30T09:54:01"/>
    <s v="-"/>
    <s v="-"/>
    <s v="-"/>
    <s v="-"/>
    <s v="17-04-2020"/>
    <s v="04"/>
    <s v="2020"/>
    <s v="-"/>
    <s v="-"/>
    <s v=""/>
  </r>
  <r>
    <s v="TKT725415"/>
    <x v="17"/>
    <s v="-"/>
    <s v="Service"/>
    <s v="Slow Service"/>
    <s v="CUST65834"/>
    <s v="In Progress"/>
    <s v="15-12-2020"/>
    <d v="1899-12-30T10:34:06"/>
    <s v="-"/>
    <s v="-"/>
    <s v="-"/>
    <s v="-"/>
    <s v="15-12-2020"/>
    <s v="12"/>
    <s v="2020"/>
    <s v="-"/>
    <s v="-"/>
    <s v=""/>
  </r>
  <r>
    <s v="TKT183589"/>
    <x v="21"/>
    <s v="25-08-2020 12:29:17"/>
    <s v="Technical"/>
    <s v="Network Problem"/>
    <s v="CUST49672"/>
    <s v="Resolved"/>
    <d v="2020-11-08T00:00:00"/>
    <d v="1899-12-30T12:29:00"/>
    <s v="25-08-2020"/>
    <d v="1899-12-30T12:29:17"/>
    <s v="-"/>
    <s v="-"/>
    <s v="08-11-2020"/>
    <s v="11"/>
    <s v="2020"/>
    <s v="-"/>
    <s v="25-08-2020"/>
    <s v="08"/>
  </r>
  <r>
    <s v="TKT588486"/>
    <x v="17"/>
    <s v="-"/>
    <s v="Service"/>
    <s v="Slow Service"/>
    <s v="CUST42752"/>
    <s v="Open"/>
    <d v="2022-04-01T00:00:00"/>
    <d v="1899-12-30T18:14:00"/>
    <s v="-"/>
    <s v="-"/>
    <s v="-"/>
    <s v="-"/>
    <s v="01-04-2022"/>
    <s v="04"/>
    <s v="2022"/>
    <s v="-"/>
    <s v="-"/>
    <s v=""/>
  </r>
  <r>
    <s v="TKT781159"/>
    <x v="16"/>
    <s v="-"/>
    <s v="Account"/>
    <s v="Login Issue"/>
    <s v="CUST64212"/>
    <s v="Open"/>
    <s v="16-03-2020"/>
    <d v="1899-12-30T22:58:56"/>
    <s v="-"/>
    <s v="-"/>
    <s v="-"/>
    <s v="-"/>
    <s v="16-03-2020"/>
    <s v="03"/>
    <s v="2020"/>
    <s v="-"/>
    <s v="-"/>
    <s v=""/>
  </r>
  <r>
    <s v="TKT293720"/>
    <x v="33"/>
    <s v="-"/>
    <s v="Technical"/>
    <s v="Network Problem"/>
    <s v="CUST12114"/>
    <s v="In Progress"/>
    <s v="17-07-2023"/>
    <d v="1899-12-30T07:19:09"/>
    <s v="-"/>
    <s v="-"/>
    <s v="-"/>
    <s v="-"/>
    <s v="17-07-2023"/>
    <s v="07"/>
    <s v="2023"/>
    <s v="-"/>
    <s v="-"/>
    <s v=""/>
  </r>
  <r>
    <s v="TKT499485"/>
    <x v="28"/>
    <s v="-"/>
    <s v="Billing"/>
    <s v="Payment Failure"/>
    <s v="CUST80769"/>
    <s v="In Progress"/>
    <s v="30-05-2021"/>
    <d v="1899-12-30T05:30:57"/>
    <s v="-"/>
    <s v="-"/>
    <s v="-"/>
    <s v="-"/>
    <s v="30-05-2021"/>
    <s v="05"/>
    <s v="2021"/>
    <s v="-"/>
    <s v="-"/>
    <s v=""/>
  </r>
  <r>
    <s v="TKT632419"/>
    <x v="20"/>
    <s v="-"/>
    <s v="Billing"/>
    <s v="Payment Failure"/>
    <s v="CUST39966"/>
    <s v="Open"/>
    <s v="24-05-2023"/>
    <d v="1899-12-30T01:14:30"/>
    <s v="-"/>
    <s v="-"/>
    <s v="-"/>
    <s v="-"/>
    <s v="24-05-2023"/>
    <s v="05"/>
    <s v="2023"/>
    <s v="-"/>
    <s v="-"/>
    <s v=""/>
  </r>
  <r>
    <s v="TKT819169"/>
    <x v="2"/>
    <s v="-"/>
    <s v="Billing"/>
    <s v="Overcharge"/>
    <s v="CUST61157"/>
    <s v="In Progress"/>
    <d v="2021-11-04T00:00:00"/>
    <d v="1899-12-30T18:53:00"/>
    <s v="-"/>
    <s v="-"/>
    <s v="-"/>
    <s v="-"/>
    <s v="04-11-2021"/>
    <s v="11"/>
    <s v="2021"/>
    <s v="-"/>
    <s v="-"/>
    <s v=""/>
  </r>
  <r>
    <s v="TKT528851"/>
    <x v="9"/>
    <s v="-"/>
    <s v="Technical"/>
    <s v="Hardware Issue"/>
    <s v="CUST51877"/>
    <s v="In Progress"/>
    <d v="2022-08-11T00:00:00"/>
    <d v="1899-12-30T16:37:00"/>
    <s v="-"/>
    <s v="-"/>
    <s v="-"/>
    <s v="-"/>
    <s v="11-08-2022"/>
    <s v="08"/>
    <s v="2022"/>
    <s v="-"/>
    <s v="-"/>
    <s v=""/>
  </r>
  <r>
    <s v="TKT838756"/>
    <x v="22"/>
    <d v="2020-05-04T02:19:00"/>
    <s v="Account"/>
    <s v="Login Issue"/>
    <s v="CUST59046"/>
    <s v="Resolved"/>
    <d v="2020-01-04T00:00:00"/>
    <d v="1899-12-30T02:19:00"/>
    <d v="2020-05-04T00:00:00"/>
    <d v="1899-12-30T02:19:00"/>
    <s v="-"/>
    <s v="-"/>
    <s v="04-01-2020"/>
    <s v="01"/>
    <s v="2020"/>
    <s v="-"/>
    <s v="04-05-2020"/>
    <s v="05"/>
  </r>
  <r>
    <s v="TKT968831"/>
    <x v="8"/>
    <s v="-"/>
    <s v="Technical"/>
    <s v="Network Problem"/>
    <s v="CUST41274"/>
    <s v="Open"/>
    <d v="2024-11-05T00:00:00"/>
    <d v="1899-12-30T02:05:00"/>
    <s v="-"/>
    <s v="-"/>
    <s v="-"/>
    <s v="-"/>
    <s v="05-11-2024"/>
    <s v="11"/>
    <s v="2024"/>
    <s v="-"/>
    <s v="-"/>
    <s v=""/>
  </r>
  <r>
    <s v="TKT948955"/>
    <x v="16"/>
    <s v="14-08-2024 08:06:50"/>
    <s v="Account"/>
    <s v="Login Issue"/>
    <s v="CUST27520"/>
    <s v="Resolved"/>
    <s v="27-07-2024"/>
    <d v="1899-12-30T08:06:50"/>
    <s v="14-08-2024"/>
    <d v="1899-12-30T08:06:50"/>
    <s v="-"/>
    <s v="-"/>
    <s v="27-07-2024"/>
    <s v="07"/>
    <s v="2024"/>
    <s v="-"/>
    <s v="14-08-2024"/>
    <s v="08"/>
  </r>
  <r>
    <s v="TKT549509"/>
    <x v="22"/>
    <s v="-"/>
    <s v="Account"/>
    <s v="Login Issue"/>
    <s v="CUST33278"/>
    <s v="In Progress"/>
    <d v="2022-11-03T00:00:00"/>
    <d v="1899-12-30T14:30:00"/>
    <s v="-"/>
    <s v="-"/>
    <s v="-"/>
    <s v="-"/>
    <s v="03-11-2022"/>
    <s v="11"/>
    <s v="2022"/>
    <s v="-"/>
    <s v="-"/>
    <s v=""/>
  </r>
  <r>
    <s v="TKT251016"/>
    <x v="32"/>
    <s v="-"/>
    <s v="Technical"/>
    <s v="Software Bug"/>
    <s v="CUST61572"/>
    <s v="In Progress"/>
    <s v="25-12-2022"/>
    <d v="1899-12-30T08:02:29"/>
    <s v="-"/>
    <s v="-"/>
    <s v="-"/>
    <s v="-"/>
    <s v="25-12-2022"/>
    <s v="12"/>
    <s v="2022"/>
    <s v="-"/>
    <s v="-"/>
    <s v=""/>
  </r>
  <r>
    <s v="TKT788712"/>
    <x v="26"/>
    <s v="-"/>
    <s v="Technical"/>
    <s v="Software Bug"/>
    <s v="CUST84329"/>
    <s v="Open"/>
    <d v="2023-09-10T00:00:00"/>
    <d v="1899-12-30T18:25:00"/>
    <s v="-"/>
    <s v="-"/>
    <s v="-"/>
    <s v="-"/>
    <s v="10-09-2023"/>
    <s v="09"/>
    <s v="2023"/>
    <s v="-"/>
    <s v="-"/>
    <s v=""/>
  </r>
  <r>
    <s v="TKT348714"/>
    <x v="25"/>
    <s v="-"/>
    <s v="Service"/>
    <s v="Slow Service"/>
    <s v="CUST19078"/>
    <s v="Open"/>
    <s v="14-01-2020"/>
    <d v="1899-12-30T03:54:05"/>
    <s v="-"/>
    <s v="-"/>
    <s v="-"/>
    <s v="-"/>
    <s v="14-01-2020"/>
    <s v="01"/>
    <s v="2020"/>
    <s v="-"/>
    <s v="-"/>
    <s v=""/>
  </r>
  <r>
    <s v="TKT798084"/>
    <x v="28"/>
    <s v="-"/>
    <s v="Billing"/>
    <s v="Payment Failure"/>
    <s v="CUST10933"/>
    <s v="In Progress"/>
    <s v="19-09-2021"/>
    <d v="1899-12-30T19:58:13"/>
    <s v="-"/>
    <s v="-"/>
    <s v="-"/>
    <s v="-"/>
    <s v="19-09-2021"/>
    <s v="09"/>
    <s v="2021"/>
    <s v="-"/>
    <s v="-"/>
    <s v=""/>
  </r>
  <r>
    <s v="TKT982840"/>
    <x v="7"/>
    <d v="2024-07-07T00:02:00"/>
    <s v="Technical"/>
    <s v="Software Bug"/>
    <s v="CUST51856"/>
    <s v="Resolved"/>
    <s v="21-06-2024"/>
    <d v="1899-12-30T00:02:07"/>
    <d v="2024-07-07T00:00:00"/>
    <d v="1899-12-30T00:02:00"/>
    <s v="-"/>
    <s v="-"/>
    <s v="21-06-2024"/>
    <s v="06"/>
    <s v="2024"/>
    <s v="-"/>
    <s v="07-07-2024"/>
    <s v="07"/>
  </r>
  <r>
    <s v="TKT202438"/>
    <x v="4"/>
    <s v="-"/>
    <s v="Account"/>
    <s v="Password Reset"/>
    <s v="CUST20897"/>
    <s v="Open"/>
    <s v="14-09-2022"/>
    <d v="1899-12-30T01:55:06"/>
    <s v="-"/>
    <s v="-"/>
    <s v="-"/>
    <s v="-"/>
    <s v="14-09-2022"/>
    <s v="09"/>
    <s v="2022"/>
    <s v="-"/>
    <s v="-"/>
    <s v=""/>
  </r>
  <r>
    <s v="TKT253194"/>
    <x v="13"/>
    <s v="-"/>
    <s v="Account"/>
    <s v="Account Suspension"/>
    <s v="CUST24842"/>
    <s v="Open"/>
    <s v="22-09-2022"/>
    <d v="1899-12-30T10:35:10"/>
    <s v="-"/>
    <s v="-"/>
    <s v="-"/>
    <s v="-"/>
    <s v="22-09-2022"/>
    <s v="09"/>
    <s v="2022"/>
    <s v="-"/>
    <s v="-"/>
    <s v=""/>
  </r>
  <r>
    <s v="TKT857877"/>
    <x v="15"/>
    <s v="-"/>
    <s v="Account"/>
    <s v="Account Suspension"/>
    <s v="CUST52924"/>
    <s v="Open"/>
    <s v="20-04-2023"/>
    <d v="1899-12-30T10:56:39"/>
    <s v="-"/>
    <s v="-"/>
    <s v="-"/>
    <s v="-"/>
    <s v="20-04-2023"/>
    <s v="04"/>
    <s v="2023"/>
    <s v="-"/>
    <s v="-"/>
    <s v=""/>
  </r>
  <r>
    <s v="TKT706356"/>
    <x v="14"/>
    <s v="-"/>
    <s v="Service"/>
    <s v="Slow Service"/>
    <s v="CUST31174"/>
    <s v="Open"/>
    <d v="2021-09-04T00:00:00"/>
    <d v="1899-12-30T13:52:00"/>
    <s v="-"/>
    <s v="-"/>
    <s v="-"/>
    <s v="-"/>
    <s v="04-09-2021"/>
    <s v="09"/>
    <s v="2021"/>
    <s v="-"/>
    <s v="-"/>
    <s v=""/>
  </r>
  <r>
    <s v="TKT296279"/>
    <x v="0"/>
    <s v="-"/>
    <s v="Service"/>
    <s v="Service Outage"/>
    <s v="CUST82563"/>
    <s v="Open"/>
    <d v="2023-08-11T00:00:00"/>
    <d v="1899-12-30T13:34:00"/>
    <s v="-"/>
    <s v="-"/>
    <s v="-"/>
    <s v="-"/>
    <s v="11-08-2023"/>
    <s v="08"/>
    <s v="2023"/>
    <s v="-"/>
    <s v="-"/>
    <s v=""/>
  </r>
  <r>
    <s v="TKT804359"/>
    <x v="4"/>
    <s v="-"/>
    <s v="Account"/>
    <s v="Password Reset"/>
    <s v="CUST25092"/>
    <s v="Open"/>
    <d v="2024-07-11T00:00:00"/>
    <d v="1899-12-30T00:09:00"/>
    <s v="-"/>
    <s v="-"/>
    <s v="-"/>
    <s v="-"/>
    <s v="11-07-2024"/>
    <s v="07"/>
    <s v="2024"/>
    <s v="-"/>
    <s v="-"/>
    <s v=""/>
  </r>
  <r>
    <s v="TKT453954"/>
    <x v="19"/>
    <s v="-"/>
    <s v="Billing"/>
    <s v="Payment Failure"/>
    <s v="CUST21950"/>
    <s v="Open"/>
    <s v="14-03-2021"/>
    <d v="1899-12-30T18:06:48"/>
    <s v="-"/>
    <s v="-"/>
    <s v="-"/>
    <s v="-"/>
    <s v="14-03-2021"/>
    <s v="03"/>
    <s v="2021"/>
    <s v="-"/>
    <s v="-"/>
    <s v=""/>
  </r>
  <r>
    <s v="TKT459323"/>
    <x v="0"/>
    <s v="15-07-2024 18:17:41"/>
    <s v="Service"/>
    <s v="Service Outage"/>
    <s v="CUST73387"/>
    <s v="Resolved"/>
    <d v="2024-04-07T00:00:00"/>
    <d v="1899-12-30T18:17:00"/>
    <s v="15-07-2024"/>
    <d v="1899-12-30T18:17:41"/>
    <s v="-"/>
    <s v="-"/>
    <s v="07-04-2024"/>
    <s v="04"/>
    <s v="2024"/>
    <s v="-"/>
    <s v="15-07-2024"/>
    <s v="07"/>
  </r>
  <r>
    <s v="TKT131148"/>
    <x v="11"/>
    <s v="-"/>
    <s v="Billing"/>
    <s v="Overcharge"/>
    <s v="CUST72215"/>
    <s v="In Progress"/>
    <d v="2020-12-08T00:00:00"/>
    <d v="1899-12-30T23:19:00"/>
    <s v="-"/>
    <s v="-"/>
    <s v="-"/>
    <s v="-"/>
    <s v="08-12-2020"/>
    <s v="12"/>
    <s v="2020"/>
    <s v="-"/>
    <s v="-"/>
    <s v=""/>
  </r>
  <r>
    <s v="TKT205666"/>
    <x v="7"/>
    <d v="2022-10-01T12:23:00"/>
    <s v="Technical"/>
    <s v="Software Bug"/>
    <s v="CUST57636"/>
    <s v="Resolved"/>
    <d v="2022-04-01T00:00:00"/>
    <d v="1899-12-30T12:23:00"/>
    <d v="2022-10-01T00:00:00"/>
    <d v="1899-12-30T12:23:00"/>
    <s v="-"/>
    <s v="-"/>
    <s v="01-04-2022"/>
    <s v="04"/>
    <s v="2022"/>
    <s v="-"/>
    <s v="01-10-2022"/>
    <s v="10"/>
  </r>
  <r>
    <s v="TKT950542"/>
    <x v="7"/>
    <s v="-"/>
    <s v="Technical"/>
    <s v="Software Bug"/>
    <s v="CUST28970"/>
    <s v="In Progress"/>
    <d v="2020-03-02T00:00:00"/>
    <d v="1899-12-30T11:24:00"/>
    <s v="-"/>
    <s v="-"/>
    <s v="-"/>
    <s v="-"/>
    <s v="02-03-2020"/>
    <s v="03"/>
    <s v="2020"/>
    <s v="-"/>
    <s v="-"/>
    <s v=""/>
  </r>
  <r>
    <s v="TKT630856"/>
    <x v="17"/>
    <s v="-"/>
    <s v="Service"/>
    <s v="Slow Service"/>
    <s v="CUST36084"/>
    <s v="In Progress"/>
    <d v="2021-03-06T00:00:00"/>
    <d v="1899-12-30T21:14:00"/>
    <s v="-"/>
    <s v="-"/>
    <s v="-"/>
    <s v="-"/>
    <s v="06-03-2021"/>
    <s v="03"/>
    <s v="2021"/>
    <s v="-"/>
    <s v="-"/>
    <s v=""/>
  </r>
  <r>
    <s v="TKT402070"/>
    <x v="8"/>
    <s v="-"/>
    <s v="Technical"/>
    <s v="Network Problem"/>
    <s v="CUST93403"/>
    <s v="In Progress"/>
    <d v="2022-06-01T00:00:00"/>
    <d v="1899-12-30T04:03:00"/>
    <s v="-"/>
    <s v="-"/>
    <s v="-"/>
    <s v="-"/>
    <s v="01-06-2022"/>
    <s v="06"/>
    <s v="2022"/>
    <s v="-"/>
    <s v="-"/>
    <s v=""/>
  </r>
  <r>
    <s v="TKT253184"/>
    <x v="17"/>
    <s v="-"/>
    <s v="Service"/>
    <s v="Slow Service"/>
    <s v="CUST35137"/>
    <s v="Open"/>
    <d v="2023-04-10T00:00:00"/>
    <d v="1899-12-30T04:32:00"/>
    <s v="-"/>
    <s v="-"/>
    <s v="-"/>
    <s v="-"/>
    <s v="10-04-2023"/>
    <s v="04"/>
    <s v="2023"/>
    <s v="-"/>
    <s v="-"/>
    <s v=""/>
  </r>
  <r>
    <s v="TKT526099"/>
    <x v="19"/>
    <s v="20-04-2021 10:50:21"/>
    <s v="Billing"/>
    <s v="Payment Failure"/>
    <s v="CUST36246"/>
    <s v="Resolved"/>
    <d v="2021-10-04T00:00:00"/>
    <d v="1899-12-30T10:50:00"/>
    <s v="20-04-2021"/>
    <d v="1899-12-30T10:50:21"/>
    <s v="-"/>
    <s v="-"/>
    <s v="04-10-2021"/>
    <s v="10"/>
    <s v="2021"/>
    <s v="-"/>
    <s v="20-04-2021"/>
    <s v="04"/>
  </r>
  <r>
    <s v="TKT501127"/>
    <x v="32"/>
    <s v="-"/>
    <s v="Technical"/>
    <s v="Software Bug"/>
    <s v="CUST22666"/>
    <s v="In Progress"/>
    <s v="28-05-2021"/>
    <d v="1899-12-30T01:48:58"/>
    <s v="-"/>
    <s v="-"/>
    <s v="-"/>
    <s v="-"/>
    <s v="28-05-2021"/>
    <s v="05"/>
    <s v="2021"/>
    <s v="-"/>
    <s v="-"/>
    <s v=""/>
  </r>
  <r>
    <s v="TKT191961"/>
    <x v="7"/>
    <s v="-"/>
    <s v="Technical"/>
    <s v="Software Bug"/>
    <s v="CUST22483"/>
    <s v="Open"/>
    <d v="2020-05-08T00:00:00"/>
    <d v="1899-12-30T19:33:00"/>
    <s v="-"/>
    <s v="-"/>
    <s v="-"/>
    <s v="-"/>
    <s v="08-05-2020"/>
    <s v="05"/>
    <s v="2020"/>
    <s v="-"/>
    <s v="-"/>
    <s v=""/>
  </r>
  <r>
    <s v="TKT357812"/>
    <x v="21"/>
    <s v="-"/>
    <s v="Technical"/>
    <s v="Network Problem"/>
    <s v="CUST52159"/>
    <s v="In Progress"/>
    <s v="13-04-2023"/>
    <d v="1899-12-30T03:26:26"/>
    <s v="-"/>
    <s v="-"/>
    <s v="-"/>
    <s v="-"/>
    <s v="13-04-2023"/>
    <s v="04"/>
    <s v="2023"/>
    <s v="-"/>
    <s v="-"/>
    <s v=""/>
  </r>
  <r>
    <s v="TKT867356"/>
    <x v="19"/>
    <s v="-"/>
    <s v="Billing"/>
    <s v="Payment Failure"/>
    <s v="CUST90942"/>
    <s v="Open"/>
    <d v="2021-10-06T00:00:00"/>
    <d v="1899-12-30T12:01:00"/>
    <s v="-"/>
    <s v="-"/>
    <s v="-"/>
    <s v="-"/>
    <s v="06-10-2021"/>
    <s v="10"/>
    <s v="2021"/>
    <s v="-"/>
    <s v="-"/>
    <s v=""/>
  </r>
  <r>
    <s v="TKT716445"/>
    <x v="31"/>
    <s v="-"/>
    <s v="Billing"/>
    <s v="Refund Request"/>
    <s v="CUST25243"/>
    <s v="Open"/>
    <s v="29-11-2020"/>
    <d v="1899-12-30T20:41:13"/>
    <s v="-"/>
    <s v="-"/>
    <s v="-"/>
    <s v="-"/>
    <s v="29-11-2020"/>
    <s v="11"/>
    <s v="2020"/>
    <s v="-"/>
    <s v="-"/>
    <s v=""/>
  </r>
  <r>
    <s v="TKT385757"/>
    <x v="33"/>
    <s v="-"/>
    <s v="Technical"/>
    <s v="Network Problem"/>
    <s v="CUST74415"/>
    <s v="Open"/>
    <d v="2021-05-08T00:00:00"/>
    <d v="1899-12-30T01:14:00"/>
    <s v="-"/>
    <s v="-"/>
    <s v="-"/>
    <s v="-"/>
    <s v="08-05-2021"/>
    <s v="05"/>
    <s v="2021"/>
    <s v="-"/>
    <s v="-"/>
    <s v=""/>
  </r>
  <r>
    <s v="TKT355222"/>
    <x v="29"/>
    <s v="17-01-2023 14:55:11"/>
    <s v="Service"/>
    <s v="Service Upgrade"/>
    <s v="CUST38669"/>
    <s v="Resolved"/>
    <s v="22-12-2022"/>
    <d v="1899-12-30T14:55:11"/>
    <s v="17-01-2023"/>
    <d v="1899-12-30T14:55:11"/>
    <s v="-"/>
    <s v="-"/>
    <s v="22-12-2022"/>
    <s v="12"/>
    <s v="2022"/>
    <s v="-"/>
    <s v="17-01-2023"/>
    <s v="01"/>
  </r>
  <r>
    <s v="TKT493338"/>
    <x v="22"/>
    <s v="-"/>
    <s v="Account"/>
    <s v="Login Issue"/>
    <s v="CUST89812"/>
    <s v="Open"/>
    <s v="19-01-2022"/>
    <d v="1899-12-30T20:22:13"/>
    <s v="-"/>
    <s v="-"/>
    <s v="-"/>
    <s v="-"/>
    <s v="19-01-2022"/>
    <s v="01"/>
    <s v="2022"/>
    <s v="-"/>
    <s v="-"/>
    <s v=""/>
  </r>
  <r>
    <s v="TKT944953"/>
    <x v="11"/>
    <s v="-"/>
    <s v="Billing"/>
    <s v="Overcharge"/>
    <s v="CUST35570"/>
    <s v="Open"/>
    <s v="21-04-2024"/>
    <d v="1899-12-30T12:53:21"/>
    <s v="-"/>
    <s v="-"/>
    <s v="-"/>
    <s v="-"/>
    <s v="21-04-2024"/>
    <s v="04"/>
    <s v="2024"/>
    <s v="-"/>
    <s v="-"/>
    <s v=""/>
  </r>
  <r>
    <s v="TKT481162"/>
    <x v="31"/>
    <s v="-"/>
    <s v="Billing"/>
    <s v="Refund Request"/>
    <s v="CUST28891"/>
    <s v="Open"/>
    <d v="2024-11-11T00:00:00"/>
    <d v="1899-12-30T03:00:00"/>
    <s v="-"/>
    <s v="-"/>
    <s v="-"/>
    <s v="-"/>
    <s v="11-11-2024"/>
    <s v="11"/>
    <s v="2024"/>
    <s v="-"/>
    <s v="-"/>
    <s v=""/>
  </r>
  <r>
    <s v="TKT192729"/>
    <x v="14"/>
    <s v="13-12-2023 16:34:40"/>
    <s v="Service"/>
    <s v="Slow Service"/>
    <s v="CUST14952"/>
    <s v="Resolved"/>
    <s v="24-11-2023"/>
    <d v="1899-12-30T16:34:40"/>
    <s v="13-12-2023"/>
    <d v="1899-12-30T16:34:40"/>
    <s v="-"/>
    <s v="-"/>
    <s v="24-11-2023"/>
    <s v="11"/>
    <s v="2023"/>
    <s v="-"/>
    <s v="13-12-2023"/>
    <s v="12"/>
  </r>
  <r>
    <s v="TKT345975"/>
    <x v="7"/>
    <s v="-"/>
    <s v="Technical"/>
    <s v="Software Bug"/>
    <s v="CUST82012"/>
    <s v="In Progress"/>
    <d v="2020-07-12T00:00:00"/>
    <d v="1899-12-30T10:50:00"/>
    <s v="-"/>
    <s v="-"/>
    <s v="-"/>
    <s v="-"/>
    <s v="12-07-2020"/>
    <s v="07"/>
    <s v="2020"/>
    <s v="-"/>
    <s v="-"/>
    <s v=""/>
  </r>
  <r>
    <s v="TKT701226"/>
    <x v="30"/>
    <d v="2024-02-12T07:36:00"/>
    <s v="Billing"/>
    <s v="Overcharge"/>
    <s v="CUST39649"/>
    <s v="Resolved"/>
    <s v="22-11-2024"/>
    <d v="1899-12-30T07:36:24"/>
    <d v="2024-02-12T00:00:00"/>
    <d v="1899-12-30T07:36:00"/>
    <s v="-"/>
    <s v="-"/>
    <s v="22-11-2024"/>
    <s v="11"/>
    <s v="2024"/>
    <s v="-"/>
    <s v="12-02-2024"/>
    <s v="02"/>
  </r>
  <r>
    <s v="TKT537946"/>
    <x v="25"/>
    <s v="-"/>
    <s v="Service"/>
    <s v="Slow Service"/>
    <s v="CUST80662"/>
    <s v="In Progress"/>
    <s v="13-03-2021"/>
    <d v="1899-12-30T12:17:07"/>
    <s v="-"/>
    <s v="-"/>
    <s v="-"/>
    <s v="-"/>
    <s v="13-03-2021"/>
    <s v="03"/>
    <s v="2021"/>
    <s v="-"/>
    <s v="-"/>
    <s v=""/>
  </r>
  <r>
    <s v="TKT567028"/>
    <x v="22"/>
    <s v="15-10-2022 18:03:53"/>
    <s v="Account"/>
    <s v="Login Issue"/>
    <s v="CUST28280"/>
    <s v="Resolved"/>
    <s v="24-09-2022"/>
    <d v="1899-12-30T18:03:53"/>
    <s v="15-10-2022"/>
    <d v="1899-12-30T18:03:53"/>
    <s v="-"/>
    <s v="-"/>
    <s v="24-09-2022"/>
    <s v="09"/>
    <s v="2022"/>
    <s v="-"/>
    <s v="15-10-2022"/>
    <s v="10"/>
  </r>
  <r>
    <s v="TKT691456"/>
    <x v="19"/>
    <s v="-"/>
    <s v="Billing"/>
    <s v="Payment Failure"/>
    <s v="CUST11201"/>
    <s v="In Progress"/>
    <d v="2022-07-02T00:00:00"/>
    <d v="1899-12-30T11:23:00"/>
    <s v="-"/>
    <s v="-"/>
    <s v="-"/>
    <s v="-"/>
    <s v="02-07-2022"/>
    <s v="07"/>
    <s v="2022"/>
    <s v="-"/>
    <s v="-"/>
    <s v=""/>
  </r>
  <r>
    <s v="TKT273416"/>
    <x v="6"/>
    <s v="-"/>
    <s v="Service"/>
    <s v="Service Outage"/>
    <s v="CUST51573"/>
    <s v="Open"/>
    <s v="13-02-2021"/>
    <d v="1899-12-30T03:03:52"/>
    <s v="-"/>
    <s v="-"/>
    <s v="-"/>
    <s v="-"/>
    <s v="13-02-2021"/>
    <s v="02"/>
    <s v="2021"/>
    <s v="-"/>
    <s v="-"/>
    <s v=""/>
  </r>
  <r>
    <s v="TKT462141"/>
    <x v="0"/>
    <s v="-"/>
    <s v="Service"/>
    <s v="Service Outage"/>
    <s v="CUST65108"/>
    <s v="Open"/>
    <d v="2024-06-08T00:00:00"/>
    <d v="1899-12-30T18:41:00"/>
    <s v="-"/>
    <s v="-"/>
    <s v="-"/>
    <s v="-"/>
    <s v="08-06-2024"/>
    <s v="06"/>
    <s v="2024"/>
    <s v="-"/>
    <s v="-"/>
    <s v=""/>
  </r>
  <r>
    <s v="TKT376266"/>
    <x v="15"/>
    <s v="29-08-2020 08:10:32"/>
    <s v="Account"/>
    <s v="Account Suspension"/>
    <s v="CUST79838"/>
    <s v="Resolved"/>
    <d v="2020-01-08T00:00:00"/>
    <d v="1899-12-30T08:10:00"/>
    <s v="29-08-2020"/>
    <d v="1899-12-30T08:10:32"/>
    <s v="-"/>
    <s v="-"/>
    <s v="08-01-2020"/>
    <s v="01"/>
    <s v="2020"/>
    <s v="-"/>
    <s v="29-08-2020"/>
    <s v="08"/>
  </r>
  <r>
    <s v="TKT318499"/>
    <x v="26"/>
    <d v="2021-03-02T07:01:00"/>
    <s v="Technical"/>
    <s v="Software Bug"/>
    <s v="CUST75439"/>
    <s v="Resolved"/>
    <d v="2021-07-01T00:00:00"/>
    <d v="1899-12-30T07:01:00"/>
    <d v="2021-03-02T00:00:00"/>
    <d v="1899-12-30T07:01:00"/>
    <s v="-"/>
    <s v="-"/>
    <s v="01-07-2021"/>
    <s v="07"/>
    <s v="2021"/>
    <s v="-"/>
    <s v="02-03-2021"/>
    <s v="03"/>
  </r>
  <r>
    <s v="TKT891397"/>
    <x v="29"/>
    <s v="-"/>
    <s v="Service"/>
    <s v="Service Upgrade"/>
    <s v="CUST20361"/>
    <s v="In Progress"/>
    <d v="2022-01-09T00:00:00"/>
    <d v="1899-12-30T12:18:00"/>
    <s v="-"/>
    <s v="-"/>
    <s v="-"/>
    <s v="-"/>
    <s v="09-01-2022"/>
    <s v="01"/>
    <s v="2022"/>
    <s v="-"/>
    <s v="-"/>
    <s v=""/>
  </r>
  <r>
    <s v="TKT269527"/>
    <x v="2"/>
    <s v="-"/>
    <s v="Billing"/>
    <s v="Overcharge"/>
    <s v="CUST66185"/>
    <s v="In Progress"/>
    <s v="13-04-2023"/>
    <d v="1899-12-30T00:23:48"/>
    <s v="-"/>
    <s v="-"/>
    <s v="-"/>
    <s v="-"/>
    <s v="13-04-2023"/>
    <s v="04"/>
    <s v="2023"/>
    <s v="-"/>
    <s v="-"/>
    <s v=""/>
  </r>
  <r>
    <s v="TKT797243"/>
    <x v="26"/>
    <s v="-"/>
    <s v="Technical"/>
    <s v="Software Bug"/>
    <s v="CUST25363"/>
    <s v="Open"/>
    <d v="2024-12-04T00:00:00"/>
    <d v="1899-12-30T21:21:00"/>
    <s v="-"/>
    <s v="-"/>
    <s v="-"/>
    <s v="-"/>
    <s v="04-12-2024"/>
    <s v="12"/>
    <s v="2024"/>
    <s v="-"/>
    <s v="-"/>
    <s v=""/>
  </r>
  <r>
    <s v="TKT473179"/>
    <x v="17"/>
    <s v="-"/>
    <s v="Service"/>
    <s v="Slow Service"/>
    <s v="CUST21361"/>
    <s v="Open"/>
    <s v="28-12-2024"/>
    <d v="1899-12-30T04:45:28"/>
    <s v="-"/>
    <s v="-"/>
    <s v="-"/>
    <s v="-"/>
    <s v="28-12-2024"/>
    <s v="12"/>
    <s v="2024"/>
    <s v="-"/>
    <s v="-"/>
    <s v=""/>
  </r>
  <r>
    <s v="TKT512381"/>
    <x v="9"/>
    <s v="-"/>
    <s v="Technical"/>
    <s v="Hardware Issue"/>
    <s v="CUST69578"/>
    <s v="In Progress"/>
    <d v="2023-07-04T00:00:00"/>
    <d v="1899-12-30T08:38:00"/>
    <s v="-"/>
    <s v="-"/>
    <s v="-"/>
    <s v="-"/>
    <s v="04-07-2023"/>
    <s v="07"/>
    <s v="2023"/>
    <s v="-"/>
    <s v="-"/>
    <s v=""/>
  </r>
  <r>
    <s v="TKT782653"/>
    <x v="33"/>
    <d v="2023-11-08T16:02:00"/>
    <s v="Technical"/>
    <s v="Network Problem"/>
    <s v="CUST61839"/>
    <s v="Resolved"/>
    <s v="13-07-2023"/>
    <d v="1899-12-30T16:02:11"/>
    <d v="2023-11-08T00:00:00"/>
    <d v="1899-12-30T16:02:00"/>
    <s v="-"/>
    <s v="-"/>
    <s v="13-07-2023"/>
    <s v="07"/>
    <s v="2023"/>
    <s v="-"/>
    <s v="08-11-2023"/>
    <s v="11"/>
  </r>
  <r>
    <s v="TKT866076"/>
    <x v="32"/>
    <s v="-"/>
    <s v="Technical"/>
    <s v="Software Bug"/>
    <s v="CUST84857"/>
    <s v="In Progress"/>
    <s v="22-04-2023"/>
    <d v="1899-12-30T10:03:34"/>
    <s v="-"/>
    <s v="-"/>
    <s v="-"/>
    <s v="-"/>
    <s v="22-04-2023"/>
    <s v="04"/>
    <s v="2023"/>
    <s v="-"/>
    <s v="-"/>
    <s v=""/>
  </r>
  <r>
    <s v="TKT523633"/>
    <x v="26"/>
    <s v="-"/>
    <s v="Technical"/>
    <s v="Software Bug"/>
    <s v="CUST65782"/>
    <s v="Open"/>
    <s v="20-09-2023"/>
    <d v="1899-12-30T16:22:09"/>
    <s v="-"/>
    <s v="-"/>
    <s v="-"/>
    <s v="-"/>
    <s v="20-09-2023"/>
    <s v="09"/>
    <s v="2023"/>
    <s v="-"/>
    <s v="-"/>
    <s v=""/>
  </r>
  <r>
    <s v="TKT422503"/>
    <x v="17"/>
    <s v="-"/>
    <s v="Service"/>
    <s v="Slow Service"/>
    <s v="CUST17352"/>
    <s v="In Progress"/>
    <s v="24-12-2021"/>
    <d v="1899-12-30T12:04:20"/>
    <s v="-"/>
    <s v="-"/>
    <s v="-"/>
    <s v="-"/>
    <s v="24-12-2021"/>
    <s v="12"/>
    <s v="2021"/>
    <s v="-"/>
    <s v="-"/>
    <s v=""/>
  </r>
  <r>
    <s v="TKT312946"/>
    <x v="16"/>
    <s v="-"/>
    <s v="Account"/>
    <s v="Login Issue"/>
    <s v="CUST87269"/>
    <s v="In Progress"/>
    <s v="20-03-2022"/>
    <d v="1899-12-30T22:37:19"/>
    <s v="-"/>
    <s v="-"/>
    <s v="-"/>
    <s v="-"/>
    <s v="20-03-2022"/>
    <s v="03"/>
    <s v="2022"/>
    <s v="-"/>
    <s v="-"/>
    <s v=""/>
  </r>
  <r>
    <s v="TKT710747"/>
    <x v="30"/>
    <s v="-"/>
    <s v="Billing"/>
    <s v="Overcharge"/>
    <s v="CUST80772"/>
    <s v="Open"/>
    <s v="24-02-2023"/>
    <d v="1899-12-30T19:23:45"/>
    <s v="-"/>
    <s v="-"/>
    <s v="-"/>
    <s v="-"/>
    <s v="24-02-2023"/>
    <s v="02"/>
    <s v="2023"/>
    <s v="-"/>
    <s v="-"/>
    <s v=""/>
  </r>
  <r>
    <s v="TKT853755"/>
    <x v="2"/>
    <s v="-"/>
    <s v="Billing"/>
    <s v="Overcharge"/>
    <s v="CUST16095"/>
    <s v="Open"/>
    <s v="30-01-2020"/>
    <d v="1899-12-30T15:36:19"/>
    <s v="-"/>
    <s v="-"/>
    <s v="-"/>
    <s v="-"/>
    <s v="30-01-2020"/>
    <s v="01"/>
    <s v="2020"/>
    <s v="-"/>
    <s v="-"/>
    <s v=""/>
  </r>
  <r>
    <s v="TKT855067"/>
    <x v="25"/>
    <s v="-"/>
    <s v="Service"/>
    <s v="Slow Service"/>
    <s v="CUST49774"/>
    <s v="In Progress"/>
    <d v="2020-07-11T00:00:00"/>
    <d v="1899-12-30T04:58:00"/>
    <s v="-"/>
    <s v="-"/>
    <s v="-"/>
    <s v="-"/>
    <s v="11-07-2020"/>
    <s v="07"/>
    <s v="2020"/>
    <s v="-"/>
    <s v="-"/>
    <s v=""/>
  </r>
  <r>
    <s v="TKT528141"/>
    <x v="19"/>
    <s v="-"/>
    <s v="Billing"/>
    <s v="Payment Failure"/>
    <s v="CUST38546"/>
    <s v="In Progress"/>
    <d v="2020-10-12T00:00:00"/>
    <d v="1899-12-30T03:59:00"/>
    <s v="-"/>
    <s v="-"/>
    <s v="-"/>
    <s v="-"/>
    <s v="12-10-2020"/>
    <s v="10"/>
    <s v="2020"/>
    <s v="-"/>
    <s v="-"/>
    <s v=""/>
  </r>
  <r>
    <s v="TKT307785"/>
    <x v="18"/>
    <d v="2022-10-01T09:57:00"/>
    <s v="Account"/>
    <s v="Password Reset"/>
    <s v="CUST40357"/>
    <s v="Resolved"/>
    <s v="15-12-2021"/>
    <d v="1899-12-30T09:57:09"/>
    <d v="2022-10-01T00:00:00"/>
    <d v="1899-12-30T09:57:00"/>
    <s v="-"/>
    <s v="-"/>
    <s v="15-12-2021"/>
    <s v="12"/>
    <s v="2021"/>
    <s v="-"/>
    <s v="01-10-2022"/>
    <s v="10"/>
  </r>
  <r>
    <s v="TKT149649"/>
    <x v="12"/>
    <s v="-"/>
    <s v="Billing"/>
    <s v="Refund Request"/>
    <s v="CUST99486"/>
    <s v="Open"/>
    <s v="13-12-2020"/>
    <d v="1899-12-30T20:24:49"/>
    <s v="-"/>
    <s v="-"/>
    <s v="-"/>
    <s v="-"/>
    <s v="13-12-2020"/>
    <s v="12"/>
    <s v="2020"/>
    <s v="-"/>
    <s v="-"/>
    <s v=""/>
  </r>
  <r>
    <s v="TKT834293"/>
    <x v="24"/>
    <s v="-"/>
    <s v="Service"/>
    <s v="Service Outage"/>
    <s v="CUST73856"/>
    <s v="Open"/>
    <d v="2020-12-02T00:00:00"/>
    <d v="1899-12-30T10:43:00"/>
    <s v="-"/>
    <s v="-"/>
    <s v="-"/>
    <s v="-"/>
    <s v="02-12-2020"/>
    <s v="12"/>
    <s v="2020"/>
    <s v="-"/>
    <s v="-"/>
    <s v=""/>
  </r>
  <r>
    <s v="TKT840470"/>
    <x v="27"/>
    <s v="-"/>
    <s v="Account"/>
    <s v="Login Issue"/>
    <s v="CUST97638"/>
    <s v="Open"/>
    <s v="16-07-2023"/>
    <d v="1899-12-30T15:21:30"/>
    <s v="-"/>
    <s v="-"/>
    <s v="-"/>
    <s v="-"/>
    <s v="16-07-2023"/>
    <s v="07"/>
    <s v="2023"/>
    <s v="-"/>
    <s v="-"/>
    <s v=""/>
  </r>
  <r>
    <s v="TKT372638"/>
    <x v="27"/>
    <s v="31-05-2022 22:52:04"/>
    <s v="Account"/>
    <s v="Login Issue"/>
    <s v="CUST52678"/>
    <s v="Resolved"/>
    <d v="2022-12-05T00:00:00"/>
    <d v="1899-12-30T22:52:00"/>
    <s v="31-05-2022"/>
    <d v="1899-12-30T22:52:04"/>
    <s v="-"/>
    <s v="-"/>
    <s v="05-12-2022"/>
    <s v="12"/>
    <s v="2022"/>
    <s v="-"/>
    <s v="31-05-2022"/>
    <s v="05"/>
  </r>
  <r>
    <s v="TKT610199"/>
    <x v="31"/>
    <s v="-"/>
    <s v="Billing"/>
    <s v="Refund Request"/>
    <s v="CUST52406"/>
    <s v="In Progress"/>
    <s v="15-05-2023"/>
    <d v="1899-12-30T12:08:05"/>
    <s v="-"/>
    <s v="-"/>
    <s v="-"/>
    <s v="-"/>
    <s v="15-05-2023"/>
    <s v="05"/>
    <s v="2023"/>
    <s v="-"/>
    <s v="-"/>
    <s v=""/>
  </r>
  <r>
    <s v="TKT873846"/>
    <x v="29"/>
    <s v="-"/>
    <s v="Service"/>
    <s v="Service Upgrade"/>
    <s v="CUST38788"/>
    <s v="In Progress"/>
    <s v="17-10-2022"/>
    <d v="1899-12-30T11:42:25"/>
    <s v="-"/>
    <s v="-"/>
    <s v="-"/>
    <s v="-"/>
    <s v="17-10-2022"/>
    <s v="10"/>
    <s v="2022"/>
    <s v="-"/>
    <s v="-"/>
    <s v=""/>
  </r>
  <r>
    <s v="TKT253303"/>
    <x v="1"/>
    <s v="18-09-2023 07:31:30"/>
    <s v="Billing"/>
    <s v="Refund Request"/>
    <s v="CUST36874"/>
    <s v="Resolved"/>
    <s v="22-08-2023"/>
    <d v="1899-12-30T07:31:30"/>
    <s v="18-09-2023"/>
    <d v="1899-12-30T07:31:30"/>
    <s v="-"/>
    <s v="-"/>
    <s v="22-08-2023"/>
    <s v="08"/>
    <s v="2023"/>
    <s v="-"/>
    <s v="18-09-2023"/>
    <s v="09"/>
  </r>
  <r>
    <s v="TKT572554"/>
    <x v="16"/>
    <s v="-"/>
    <s v="Account"/>
    <s v="Login Issue"/>
    <s v="CUST39019"/>
    <s v="Open"/>
    <s v="18-05-2020"/>
    <d v="1899-12-30T22:08:49"/>
    <s v="-"/>
    <s v="-"/>
    <s v="-"/>
    <s v="-"/>
    <s v="18-05-2020"/>
    <s v="05"/>
    <s v="2020"/>
    <s v="-"/>
    <s v="-"/>
    <s v=""/>
  </r>
  <r>
    <s v="TKT667863"/>
    <x v="31"/>
    <s v="30-05-2021 00:40:01"/>
    <s v="Billing"/>
    <s v="Refund Request"/>
    <s v="CUST76467"/>
    <s v="Resolved"/>
    <s v="24-05-2021"/>
    <d v="1899-12-30T00:40:01"/>
    <s v="30-05-2021"/>
    <d v="1899-12-30T00:40:01"/>
    <s v="-"/>
    <s v="-"/>
    <s v="24-05-2021"/>
    <s v="05"/>
    <s v="2021"/>
    <s v="-"/>
    <s v="30-05-2021"/>
    <s v="05"/>
  </r>
  <r>
    <s v="TKT362464"/>
    <x v="19"/>
    <s v="-"/>
    <s v="Billing"/>
    <s v="Payment Failure"/>
    <s v="CUST71049"/>
    <s v="Open"/>
    <s v="20-09-2021"/>
    <d v="1899-12-30T05:31:42"/>
    <s v="-"/>
    <s v="-"/>
    <s v="-"/>
    <s v="-"/>
    <s v="20-09-2021"/>
    <s v="09"/>
    <s v="2021"/>
    <s v="-"/>
    <s v="-"/>
    <s v=""/>
  </r>
  <r>
    <s v="TKT455537"/>
    <x v="30"/>
    <s v="25-05-2021 10:43:07"/>
    <s v="Billing"/>
    <s v="Overcharge"/>
    <s v="CUST15902"/>
    <s v="Resolved"/>
    <s v="16-05-2021"/>
    <d v="1899-12-30T10:43:07"/>
    <s v="25-05-2021"/>
    <d v="1899-12-30T10:43:07"/>
    <s v="-"/>
    <s v="-"/>
    <s v="16-05-2021"/>
    <s v="05"/>
    <s v="2021"/>
    <s v="-"/>
    <s v="25-05-2021"/>
    <s v="05"/>
  </r>
  <r>
    <s v="TKT206121"/>
    <x v="32"/>
    <s v="-"/>
    <s v="Technical"/>
    <s v="Software Bug"/>
    <s v="CUST73753"/>
    <s v="In Progress"/>
    <s v="19-09-2023"/>
    <d v="1899-12-30T12:43:12"/>
    <s v="-"/>
    <s v="-"/>
    <s v="-"/>
    <s v="-"/>
    <s v="19-09-2023"/>
    <s v="09"/>
    <s v="2023"/>
    <s v="-"/>
    <s v="-"/>
    <s v=""/>
  </r>
  <r>
    <s v="TKT530241"/>
    <x v="7"/>
    <s v="-"/>
    <s v="Technical"/>
    <s v="Software Bug"/>
    <s v="CUST70013"/>
    <s v="Open"/>
    <d v="2020-05-10T00:00:00"/>
    <d v="1899-12-30T18:34:00"/>
    <s v="-"/>
    <s v="-"/>
    <s v="-"/>
    <s v="-"/>
    <s v="10-05-2020"/>
    <s v="05"/>
    <s v="2020"/>
    <s v="-"/>
    <s v="-"/>
    <s v=""/>
  </r>
  <r>
    <s v="TKT460370"/>
    <x v="5"/>
    <s v="-"/>
    <s v="Technical"/>
    <s v="Hardware Issue"/>
    <s v="CUST67691"/>
    <s v="Open"/>
    <s v="19-07-2020"/>
    <d v="1899-12-30T07:34:49"/>
    <s v="-"/>
    <s v="-"/>
    <s v="-"/>
    <s v="-"/>
    <s v="19-07-2020"/>
    <s v="07"/>
    <s v="2020"/>
    <s v="-"/>
    <s v="-"/>
    <s v=""/>
  </r>
  <r>
    <s v="TKT323657"/>
    <x v="7"/>
    <s v="-"/>
    <s v="Technical"/>
    <s v="Software Bug"/>
    <s v="CUST43525"/>
    <s v="Open"/>
    <s v="17-05-2021"/>
    <d v="1899-12-30T21:46:21"/>
    <s v="-"/>
    <s v="-"/>
    <s v="-"/>
    <s v="-"/>
    <s v="17-05-2021"/>
    <s v="05"/>
    <s v="2021"/>
    <s v="-"/>
    <s v="-"/>
    <s v=""/>
  </r>
  <r>
    <s v="TKT760794"/>
    <x v="6"/>
    <s v="-"/>
    <s v="Service"/>
    <s v="Service Outage"/>
    <s v="CUST55758"/>
    <s v="In Progress"/>
    <d v="2024-07-10T00:00:00"/>
    <d v="1899-12-30T22:37:00"/>
    <s v="-"/>
    <s v="-"/>
    <s v="-"/>
    <s v="-"/>
    <s v="10-07-2024"/>
    <s v="07"/>
    <s v="2024"/>
    <s v="-"/>
    <s v="-"/>
    <s v=""/>
  </r>
  <r>
    <s v="TKT609820"/>
    <x v="15"/>
    <d v="2020-05-08T18:01:00"/>
    <s v="Account"/>
    <s v="Account Suspension"/>
    <s v="CUST34922"/>
    <s v="Resolved"/>
    <d v="2020-09-07T00:00:00"/>
    <d v="1899-12-30T18:01:00"/>
    <d v="2020-05-08T00:00:00"/>
    <d v="1899-12-30T18:01:00"/>
    <s v="-"/>
    <s v="-"/>
    <s v="07-09-2020"/>
    <s v="09"/>
    <s v="2020"/>
    <s v="-"/>
    <s v="08-05-2020"/>
    <s v="05"/>
  </r>
  <r>
    <s v="TKT452986"/>
    <x v="11"/>
    <s v="-"/>
    <s v="Billing"/>
    <s v="Overcharge"/>
    <s v="CUST39568"/>
    <s v="In Progress"/>
    <d v="2024-05-06T00:00:00"/>
    <d v="1899-12-30T03:36:00"/>
    <s v="-"/>
    <s v="-"/>
    <s v="-"/>
    <s v="-"/>
    <s v="06-05-2024"/>
    <s v="05"/>
    <s v="2024"/>
    <s v="-"/>
    <s v="-"/>
    <s v=""/>
  </r>
  <r>
    <s v="TKT329283"/>
    <x v="22"/>
    <s v="-"/>
    <s v="Account"/>
    <s v="Login Issue"/>
    <s v="CUST62224"/>
    <s v="In Progress"/>
    <s v="27-11-2023"/>
    <d v="1899-12-30T15:49:43"/>
    <s v="-"/>
    <s v="-"/>
    <s v="-"/>
    <s v="-"/>
    <s v="27-11-2023"/>
    <s v="11"/>
    <s v="2023"/>
    <s v="-"/>
    <s v="-"/>
    <s v=""/>
  </r>
  <r>
    <s v="TKT130327"/>
    <x v="2"/>
    <s v="-"/>
    <s v="Billing"/>
    <s v="Overcharge"/>
    <s v="CUST85853"/>
    <s v="Open"/>
    <s v="20-10-2023"/>
    <d v="1899-12-30T04:16:40"/>
    <s v="-"/>
    <s v="-"/>
    <s v="-"/>
    <s v="-"/>
    <s v="20-10-2023"/>
    <s v="10"/>
    <s v="2023"/>
    <s v="-"/>
    <s v="-"/>
    <s v=""/>
  </r>
  <r>
    <s v="TKT641023"/>
    <x v="0"/>
    <s v="-"/>
    <s v="Service"/>
    <s v="Service Outage"/>
    <s v="CUST79125"/>
    <s v="In Progress"/>
    <d v="2021-10-06T00:00:00"/>
    <d v="1899-12-30T13:42:00"/>
    <s v="-"/>
    <s v="-"/>
    <s v="-"/>
    <s v="-"/>
    <s v="06-10-2021"/>
    <s v="10"/>
    <s v="2021"/>
    <s v="-"/>
    <s v="-"/>
    <s v=""/>
  </r>
  <r>
    <s v="TKT901652"/>
    <x v="3"/>
    <d v="2024-07-04T14:33:00"/>
    <s v="Account"/>
    <s v="Account Suspension"/>
    <s v="CUST76259"/>
    <s v="Resolved"/>
    <d v="2024-10-03T00:00:00"/>
    <d v="1899-12-30T14:33:00"/>
    <d v="2024-07-04T00:00:00"/>
    <d v="1899-12-30T14:33:00"/>
    <s v="-"/>
    <s v="-"/>
    <s v="03-10-2024"/>
    <s v="10"/>
    <s v="2024"/>
    <s v="-"/>
    <s v="04-07-2024"/>
    <s v="07"/>
  </r>
  <r>
    <s v="TKT933276"/>
    <x v="10"/>
    <s v="-"/>
    <s v="Account"/>
    <s v="Password Reset"/>
    <s v="CUST56667"/>
    <s v="In Progress"/>
    <s v="25-03-2021"/>
    <d v="1899-12-30T00:14:55"/>
    <s v="-"/>
    <s v="-"/>
    <s v="-"/>
    <s v="-"/>
    <s v="25-03-2021"/>
    <s v="03"/>
    <s v="2021"/>
    <s v="-"/>
    <s v="-"/>
    <s v=""/>
  </r>
  <r>
    <s v="TKT188813"/>
    <x v="17"/>
    <s v="-"/>
    <s v="Service"/>
    <s v="Slow Service"/>
    <s v="CUST40951"/>
    <s v="In Progress"/>
    <s v="23-10-2023"/>
    <d v="1899-12-30T17:22:41"/>
    <s v="-"/>
    <s v="-"/>
    <s v="-"/>
    <s v="-"/>
    <s v="23-10-2023"/>
    <s v="10"/>
    <s v="2023"/>
    <s v="-"/>
    <s v="-"/>
    <s v=""/>
  </r>
  <r>
    <s v="TKT282062"/>
    <x v="19"/>
    <s v="13-07-2024 08:33:18"/>
    <s v="Billing"/>
    <s v="Payment Failure"/>
    <s v="CUST26818"/>
    <s v="Resolved"/>
    <d v="2024-12-07T00:00:00"/>
    <d v="1899-12-30T08:33:00"/>
    <s v="13-07-2024"/>
    <d v="1899-12-30T08:33:18"/>
    <s v="-"/>
    <s v="-"/>
    <s v="07-12-2024"/>
    <s v="12"/>
    <s v="2024"/>
    <s v="-"/>
    <s v="13-07-2024"/>
    <s v="07"/>
  </r>
  <r>
    <s v="TKT747761"/>
    <x v="21"/>
    <s v="26-08-2021 16:50:06"/>
    <s v="Technical"/>
    <s v="Network Problem"/>
    <s v="CUST68529"/>
    <s v="Resolved"/>
    <s v="20-08-2021"/>
    <d v="1899-12-30T16:50:06"/>
    <s v="26-08-2021"/>
    <d v="1899-12-30T16:50:06"/>
    <s v="-"/>
    <s v="-"/>
    <s v="20-08-2021"/>
    <s v="08"/>
    <s v="2021"/>
    <s v="-"/>
    <s v="26-08-2021"/>
    <s v="08"/>
  </r>
  <r>
    <s v="TKT474631"/>
    <x v="14"/>
    <s v="-"/>
    <s v="Service"/>
    <s v="Slow Service"/>
    <s v="CUST97423"/>
    <s v="Open"/>
    <d v="2021-04-02T00:00:00"/>
    <d v="1899-12-30T15:12:00"/>
    <s v="-"/>
    <s v="-"/>
    <s v="-"/>
    <s v="-"/>
    <s v="02-04-2021"/>
    <s v="04"/>
    <s v="2021"/>
    <s v="-"/>
    <s v="-"/>
    <s v=""/>
  </r>
  <r>
    <s v="TKT137318"/>
    <x v="25"/>
    <d v="2022-01-08T01:50:00"/>
    <s v="Service"/>
    <s v="Slow Service"/>
    <s v="CUST41257"/>
    <s v="Resolved"/>
    <s v="24-07-2022"/>
    <d v="1899-12-30T01:50:00"/>
    <d v="2022-01-08T00:00:00"/>
    <d v="1899-12-30T01:50:00"/>
    <s v="-"/>
    <s v="-"/>
    <s v="24-07-2022"/>
    <s v="07"/>
    <s v="2022"/>
    <s v="-"/>
    <s v="08-01-2022"/>
    <s v="01"/>
  </r>
  <r>
    <s v="TKT657560"/>
    <x v="25"/>
    <s v="-"/>
    <s v="Service"/>
    <s v="Slow Service"/>
    <s v="CUST95920"/>
    <s v="Open"/>
    <s v="19-03-2024"/>
    <d v="1899-12-30T04:27:46"/>
    <s v="-"/>
    <s v="-"/>
    <s v="-"/>
    <s v="-"/>
    <s v="19-03-2024"/>
    <s v="03"/>
    <s v="2024"/>
    <s v="-"/>
    <s v="-"/>
    <s v=""/>
  </r>
  <r>
    <s v="TKT100758"/>
    <x v="4"/>
    <d v="2021-05-09T15:09:00"/>
    <s v="Account"/>
    <s v="Password Reset"/>
    <s v="CUST43540"/>
    <s v="Resolved"/>
    <s v="15-08-2021"/>
    <d v="1899-12-30T15:09:52"/>
    <d v="2021-05-09T00:00:00"/>
    <d v="1899-12-30T15:09:00"/>
    <s v="-"/>
    <s v="-"/>
    <s v="15-08-2021"/>
    <s v="08"/>
    <s v="2021"/>
    <s v="-"/>
    <s v="09-05-2021"/>
    <s v="05"/>
  </r>
  <r>
    <s v="TKT794100"/>
    <x v="35"/>
    <s v="18-10-2023 01:40:22"/>
    <s v="Service"/>
    <s v="Service Upgrade"/>
    <s v="CUST31500"/>
    <s v="Resolved"/>
    <s v="28-09-2023"/>
    <d v="1899-12-30T01:40:22"/>
    <s v="18-10-2023"/>
    <d v="1899-12-30T01:40:22"/>
    <s v="-"/>
    <s v="-"/>
    <s v="28-09-2023"/>
    <s v="09"/>
    <s v="2023"/>
    <s v="-"/>
    <s v="18-10-2023"/>
    <s v="10"/>
  </r>
  <r>
    <s v="TKT346624"/>
    <x v="34"/>
    <s v="17-03-2020 08:46:28"/>
    <s v="Technical"/>
    <s v="Hardware Issue"/>
    <s v="CUST26210"/>
    <s v="Resolved"/>
    <s v="13-03-2020"/>
    <d v="1899-12-30T08:46:28"/>
    <s v="17-03-2020"/>
    <d v="1899-12-30T08:46:28"/>
    <s v="-"/>
    <s v="-"/>
    <s v="13-03-2020"/>
    <s v="03"/>
    <s v="2020"/>
    <s v="-"/>
    <s v="17-03-2020"/>
    <s v="03"/>
  </r>
  <r>
    <s v="TKT782099"/>
    <x v="24"/>
    <s v="13-06-2021 10:40:05"/>
    <s v="Service"/>
    <s v="Service Outage"/>
    <s v="CUST89407"/>
    <s v="Resolved"/>
    <d v="2021-10-06T00:00:00"/>
    <d v="1899-12-30T10:40:00"/>
    <s v="13-06-2021"/>
    <d v="1899-12-30T10:40:05"/>
    <s v="-"/>
    <s v="-"/>
    <s v="06-10-2021"/>
    <s v="10"/>
    <s v="2021"/>
    <s v="-"/>
    <s v="13-06-2021"/>
    <s v="06"/>
  </r>
  <r>
    <s v="TKT211051"/>
    <x v="29"/>
    <s v="-"/>
    <s v="Service"/>
    <s v="Service Upgrade"/>
    <s v="CUST27867"/>
    <s v="In Progress"/>
    <s v="20-12-2021"/>
    <d v="1899-12-30T13:33:42"/>
    <s v="-"/>
    <s v="-"/>
    <s v="-"/>
    <s v="-"/>
    <s v="20-12-2021"/>
    <s v="12"/>
    <s v="2021"/>
    <s v="-"/>
    <s v="-"/>
    <s v=""/>
  </r>
  <r>
    <s v="TKT330353"/>
    <x v="23"/>
    <s v="-"/>
    <s v="Service"/>
    <s v="Service Upgrade"/>
    <s v="CUST20623"/>
    <s v="In Progress"/>
    <d v="2023-04-01T00:00:00"/>
    <d v="1899-12-30T15:00:00"/>
    <s v="-"/>
    <s v="-"/>
    <s v="-"/>
    <s v="-"/>
    <s v="01-04-2023"/>
    <s v="04"/>
    <s v="2023"/>
    <s v="-"/>
    <s v="-"/>
    <s v=""/>
  </r>
  <r>
    <s v="TKT511095"/>
    <x v="7"/>
    <s v="-"/>
    <s v="Technical"/>
    <s v="Software Bug"/>
    <s v="CUST27562"/>
    <s v="Open"/>
    <d v="2020-02-04T00:00:00"/>
    <d v="1899-12-30T20:43:00"/>
    <s v="-"/>
    <s v="-"/>
    <s v="-"/>
    <s v="-"/>
    <s v="04-02-2020"/>
    <s v="02"/>
    <s v="2020"/>
    <s v="-"/>
    <s v="-"/>
    <s v=""/>
  </r>
  <r>
    <s v="TKT421796"/>
    <x v="25"/>
    <s v="-"/>
    <s v="Service"/>
    <s v="Slow Service"/>
    <s v="CUST42641"/>
    <s v="Open"/>
    <s v="28-01-2021"/>
    <d v="1899-12-30T10:16:00"/>
    <s v="-"/>
    <s v="-"/>
    <s v="-"/>
    <s v="-"/>
    <s v="28-01-2021"/>
    <s v="01"/>
    <s v="2021"/>
    <s v="-"/>
    <s v="-"/>
    <s v=""/>
  </r>
  <r>
    <s v="TKT315036"/>
    <x v="13"/>
    <s v="29-04-2023 04:50:57"/>
    <s v="Account"/>
    <s v="Account Suspension"/>
    <s v="CUST91860"/>
    <s v="Resolved"/>
    <d v="2023-04-04T00:00:00"/>
    <d v="1899-12-30T04:50:00"/>
    <s v="29-04-2023"/>
    <d v="1899-12-30T04:50:57"/>
    <s v="-"/>
    <s v="-"/>
    <s v="04-04-2023"/>
    <s v="04"/>
    <s v="2023"/>
    <s v="-"/>
    <s v="29-04-2023"/>
    <s v="04"/>
  </r>
  <r>
    <s v="TKT771937"/>
    <x v="24"/>
    <d v="2024-12-04T01:36:00"/>
    <s v="Service"/>
    <s v="Service Outage"/>
    <s v="CUST28703"/>
    <s v="Resolved"/>
    <s v="22-03-2024"/>
    <d v="1899-12-30T01:36:58"/>
    <d v="2024-12-04T00:00:00"/>
    <d v="1899-12-30T01:36:00"/>
    <s v="-"/>
    <s v="-"/>
    <s v="22-03-2024"/>
    <s v="03"/>
    <s v="2024"/>
    <s v="-"/>
    <s v="04-12-2024"/>
    <s v="12"/>
  </r>
  <r>
    <s v="TKT183870"/>
    <x v="23"/>
    <s v="-"/>
    <s v="Service"/>
    <s v="Service Upgrade"/>
    <s v="CUST43339"/>
    <s v="Open"/>
    <s v="27-11-2023"/>
    <d v="1899-12-30T19:05:24"/>
    <s v="-"/>
    <s v="-"/>
    <s v="-"/>
    <s v="-"/>
    <s v="27-11-2023"/>
    <s v="11"/>
    <s v="2023"/>
    <s v="-"/>
    <s v="-"/>
    <s v=""/>
  </r>
  <r>
    <s v="TKT270299"/>
    <x v="5"/>
    <s v="31-08-2024 15:32:18"/>
    <s v="Technical"/>
    <s v="Hardware Issue"/>
    <s v="CUST56222"/>
    <s v="Resolved"/>
    <d v="2024-12-08T00:00:00"/>
    <d v="1899-12-30T15:32:00"/>
    <s v="31-08-2024"/>
    <d v="1899-12-30T15:32:18"/>
    <s v="-"/>
    <s v="-"/>
    <s v="08-12-2024"/>
    <s v="12"/>
    <s v="2024"/>
    <s v="-"/>
    <s v="31-08-2024"/>
    <s v="08"/>
  </r>
  <r>
    <s v="TKT466095"/>
    <x v="10"/>
    <s v="-"/>
    <s v="Account"/>
    <s v="Password Reset"/>
    <s v="CUST22453"/>
    <s v="In Progress"/>
    <d v="2024-04-05T00:00:00"/>
    <d v="1899-12-30T16:29:00"/>
    <s v="-"/>
    <s v="-"/>
    <s v="-"/>
    <s v="-"/>
    <s v="05-04-2024"/>
    <s v="04"/>
    <s v="2024"/>
    <s v="-"/>
    <s v="-"/>
    <s v=""/>
  </r>
  <r>
    <s v="TKT496155"/>
    <x v="5"/>
    <s v="14-01-2021 21:19:27"/>
    <s v="Technical"/>
    <s v="Hardware Issue"/>
    <s v="CUST93976"/>
    <s v="Resolved"/>
    <s v="31-12-2020"/>
    <d v="1899-12-30T21:19:27"/>
    <s v="14-01-2021"/>
    <d v="1899-12-30T21:19:27"/>
    <s v="-"/>
    <s v="-"/>
    <s v="31-12-2020"/>
    <s v="12"/>
    <s v="2020"/>
    <s v="-"/>
    <s v="14-01-2021"/>
    <s v="01"/>
  </r>
  <r>
    <s v="TKT303591"/>
    <x v="33"/>
    <s v="17-06-2022 02:16:01"/>
    <s v="Technical"/>
    <s v="Network Problem"/>
    <s v="CUST44816"/>
    <s v="Resolved"/>
    <s v="29-05-2022"/>
    <d v="1899-12-30T02:16:01"/>
    <s v="17-06-2022"/>
    <d v="1899-12-30T02:16:01"/>
    <s v="-"/>
    <s v="-"/>
    <s v="29-05-2022"/>
    <s v="05"/>
    <s v="2022"/>
    <s v="-"/>
    <s v="17-06-2022"/>
    <s v="06"/>
  </r>
  <r>
    <s v="TKT756316"/>
    <x v="21"/>
    <s v="30-06-2022 15:03:45"/>
    <s v="Technical"/>
    <s v="Network Problem"/>
    <s v="CUST96947"/>
    <s v="Resolved"/>
    <d v="2022-08-06T00:00:00"/>
    <d v="1899-12-30T15:03:00"/>
    <s v="30-06-2022"/>
    <d v="1899-12-30T15:03:45"/>
    <s v="-"/>
    <s v="-"/>
    <s v="06-08-2022"/>
    <s v="08"/>
    <s v="2022"/>
    <s v="-"/>
    <s v="30-06-2022"/>
    <s v="06"/>
  </r>
  <r>
    <s v="TKT522946"/>
    <x v="17"/>
    <s v="29-10-2020 21:51:25"/>
    <s v="Service"/>
    <s v="Slow Service"/>
    <s v="CUST52050"/>
    <s v="Resolved"/>
    <d v="2020-12-10T00:00:00"/>
    <d v="1899-12-30T21:51:00"/>
    <s v="29-10-2020"/>
    <d v="1899-12-30T21:51:25"/>
    <s v="-"/>
    <s v="-"/>
    <s v="10-12-2020"/>
    <s v="12"/>
    <s v="2020"/>
    <s v="-"/>
    <s v="29-10-2020"/>
    <s v="10"/>
  </r>
  <r>
    <s v="TKT529607"/>
    <x v="26"/>
    <s v="-"/>
    <s v="Technical"/>
    <s v="Software Bug"/>
    <s v="CUST62486"/>
    <s v="Open"/>
    <s v="26-10-2020"/>
    <d v="1899-12-30T00:02:49"/>
    <s v="-"/>
    <s v="-"/>
    <s v="-"/>
    <s v="-"/>
    <s v="26-10-2020"/>
    <s v="10"/>
    <s v="2020"/>
    <s v="-"/>
    <s v="-"/>
    <s v=""/>
  </r>
  <r>
    <s v="TKT325336"/>
    <x v="20"/>
    <s v="-"/>
    <s v="Billing"/>
    <s v="Payment Failure"/>
    <s v="CUST72301"/>
    <s v="In Progress"/>
    <s v="28-11-2024"/>
    <d v="1899-12-30T14:17:35"/>
    <s v="-"/>
    <s v="-"/>
    <s v="-"/>
    <s v="-"/>
    <s v="28-11-2024"/>
    <s v="11"/>
    <s v="2024"/>
    <s v="-"/>
    <s v="-"/>
    <s v=""/>
  </r>
  <r>
    <s v="TKT365119"/>
    <x v="31"/>
    <d v="2024-05-05T17:30:00"/>
    <s v="Billing"/>
    <s v="Refund Request"/>
    <s v="CUST59546"/>
    <s v="Resolved"/>
    <s v="19-04-2024"/>
    <d v="1899-12-30T17:30:42"/>
    <d v="2024-05-05T00:00:00"/>
    <d v="1899-12-30T17:30:00"/>
    <s v="-"/>
    <s v="-"/>
    <s v="19-04-2024"/>
    <s v="04"/>
    <s v="2024"/>
    <s v="-"/>
    <s v="05-05-2024"/>
    <s v="05"/>
  </r>
  <r>
    <s v="TKT110933"/>
    <x v="10"/>
    <s v="-"/>
    <s v="Account"/>
    <s v="Password Reset"/>
    <s v="CUST60331"/>
    <s v="Open"/>
    <s v="22-06-2022"/>
    <d v="1899-12-30T17:59:25"/>
    <s v="-"/>
    <s v="-"/>
    <s v="-"/>
    <s v="-"/>
    <s v="22-06-2022"/>
    <s v="06"/>
    <s v="2022"/>
    <s v="-"/>
    <s v="-"/>
    <s v=""/>
  </r>
  <r>
    <s v="TKT514027"/>
    <x v="23"/>
    <d v="2023-08-11T11:12:00"/>
    <s v="Service"/>
    <s v="Service Upgrade"/>
    <s v="CUST66329"/>
    <s v="Resolved"/>
    <s v="15-10-2023"/>
    <d v="1899-12-30T11:12:23"/>
    <d v="2023-08-11T00:00:00"/>
    <d v="1899-12-30T11:12:00"/>
    <s v="-"/>
    <s v="-"/>
    <s v="15-10-2023"/>
    <s v="10"/>
    <s v="2023"/>
    <s v="-"/>
    <s v="11-08-2023"/>
    <s v="08"/>
  </r>
  <r>
    <s v="TKT668736"/>
    <x v="35"/>
    <s v="-"/>
    <s v="Service"/>
    <s v="Service Upgrade"/>
    <s v="CUST78643"/>
    <s v="Open"/>
    <d v="2021-12-11T00:00:00"/>
    <d v="1899-12-30T17:09:00"/>
    <s v="-"/>
    <s v="-"/>
    <s v="-"/>
    <s v="-"/>
    <s v="11-12-2021"/>
    <s v="12"/>
    <s v="2021"/>
    <s v="-"/>
    <s v="-"/>
    <s v=""/>
  </r>
  <r>
    <s v="TKT861177"/>
    <x v="17"/>
    <s v="-"/>
    <s v="Service"/>
    <s v="Slow Service"/>
    <s v="CUST93994"/>
    <s v="Open"/>
    <s v="25-12-2024"/>
    <d v="1899-12-30T12:01:56"/>
    <s v="-"/>
    <s v="-"/>
    <s v="-"/>
    <s v="-"/>
    <s v="25-12-2024"/>
    <s v="12"/>
    <s v="2024"/>
    <s v="-"/>
    <s v="-"/>
    <s v=""/>
  </r>
  <r>
    <s v="TKT501453"/>
    <x v="27"/>
    <s v="26-12-2024 22:44:14"/>
    <s v="Account"/>
    <s v="Login Issue"/>
    <s v="CUST26828"/>
    <s v="Resolved"/>
    <d v="2024-12-12T00:00:00"/>
    <d v="1899-12-30T22:44:00"/>
    <s v="26-12-2024"/>
    <d v="1899-12-30T22:44:14"/>
    <s v="-"/>
    <s v="-"/>
    <s v="12-12-2024"/>
    <s v="12"/>
    <s v="2024"/>
    <s v="-"/>
    <s v="26-12-2024"/>
    <s v="12"/>
  </r>
  <r>
    <s v="TKT199470"/>
    <x v="23"/>
    <s v="-"/>
    <s v="Service"/>
    <s v="Service Upgrade"/>
    <s v="CUST98120"/>
    <s v="Open"/>
    <d v="2022-10-06T00:00:00"/>
    <d v="1899-12-30T17:17:00"/>
    <s v="-"/>
    <s v="-"/>
    <s v="-"/>
    <s v="-"/>
    <s v="06-10-2022"/>
    <s v="10"/>
    <s v="2022"/>
    <s v="-"/>
    <s v="-"/>
    <s v=""/>
  </r>
  <r>
    <s v="TKT580562"/>
    <x v="3"/>
    <s v="-"/>
    <s v="Account"/>
    <s v="Account Suspension"/>
    <s v="CUST71079"/>
    <s v="In Progress"/>
    <d v="2021-11-04T00:00:00"/>
    <d v="1899-12-30T14:06:00"/>
    <s v="-"/>
    <s v="-"/>
    <s v="-"/>
    <s v="-"/>
    <s v="04-11-2021"/>
    <s v="11"/>
    <s v="2021"/>
    <s v="-"/>
    <s v="-"/>
    <s v=""/>
  </r>
  <r>
    <s v="TKT193097"/>
    <x v="25"/>
    <s v="-"/>
    <s v="Service"/>
    <s v="Slow Service"/>
    <s v="CUST83839"/>
    <s v="Open"/>
    <s v="27-10-2020"/>
    <d v="1899-12-30T18:39:30"/>
    <s v="-"/>
    <s v="-"/>
    <s v="-"/>
    <s v="-"/>
    <s v="27-10-2020"/>
    <s v="10"/>
    <s v="2020"/>
    <s v="-"/>
    <s v="-"/>
    <s v=""/>
  </r>
  <r>
    <s v="TKT489882"/>
    <x v="35"/>
    <s v="-"/>
    <s v="Service"/>
    <s v="Service Upgrade"/>
    <s v="CUST10935"/>
    <s v="In Progress"/>
    <d v="2024-03-07T00:00:00"/>
    <d v="1899-12-30T08:24:00"/>
    <s v="-"/>
    <s v="-"/>
    <s v="-"/>
    <s v="-"/>
    <s v="07-03-2024"/>
    <s v="03"/>
    <s v="2024"/>
    <s v="-"/>
    <s v="-"/>
    <s v=""/>
  </r>
  <r>
    <s v="TKT519146"/>
    <x v="13"/>
    <s v="-"/>
    <s v="Account"/>
    <s v="Account Suspension"/>
    <s v="CUST15605"/>
    <s v="In Progress"/>
    <s v="20-04-2020"/>
    <d v="1899-12-30T12:27:12"/>
    <s v="-"/>
    <s v="-"/>
    <s v="-"/>
    <s v="-"/>
    <s v="20-04-2020"/>
    <s v="04"/>
    <s v="2020"/>
    <s v="-"/>
    <s v="-"/>
    <s v=""/>
  </r>
  <r>
    <s v="TKT439083"/>
    <x v="2"/>
    <s v="-"/>
    <s v="Billing"/>
    <s v="Overcharge"/>
    <s v="CUST36196"/>
    <s v="In Progress"/>
    <d v="2022-06-09T00:00:00"/>
    <d v="1899-12-30T11:19:00"/>
    <s v="-"/>
    <s v="-"/>
    <s v="-"/>
    <s v="-"/>
    <s v="09-06-2022"/>
    <s v="06"/>
    <s v="2022"/>
    <s v="-"/>
    <s v="-"/>
    <s v=""/>
  </r>
  <r>
    <s v="TKT393051"/>
    <x v="12"/>
    <s v="-"/>
    <s v="Billing"/>
    <s v="Refund Request"/>
    <s v="CUST92728"/>
    <s v="In Progress"/>
    <d v="2023-09-06T00:00:00"/>
    <d v="1899-12-30T11:51:00"/>
    <s v="-"/>
    <s v="-"/>
    <s v="-"/>
    <s v="-"/>
    <s v="06-09-2023"/>
    <s v="09"/>
    <s v="2023"/>
    <s v="-"/>
    <s v="-"/>
    <s v=""/>
  </r>
  <r>
    <s v="TKT471870"/>
    <x v="33"/>
    <s v="17-06-2023 17:02:56"/>
    <s v="Technical"/>
    <s v="Network Problem"/>
    <s v="CUST29610"/>
    <s v="Resolved"/>
    <s v="13-06-2023"/>
    <d v="1899-12-30T17:02:56"/>
    <s v="17-06-2023"/>
    <d v="1899-12-30T17:02:56"/>
    <s v="-"/>
    <s v="-"/>
    <s v="13-06-2023"/>
    <s v="06"/>
    <s v="2023"/>
    <s v="-"/>
    <s v="17-06-2023"/>
    <s v="06"/>
  </r>
  <r>
    <s v="TKT763681"/>
    <x v="23"/>
    <d v="2024-03-10T02:31:00"/>
    <s v="Service"/>
    <s v="Service Upgrade"/>
    <s v="CUST40813"/>
    <s v="Resolved"/>
    <s v="27-09-2024"/>
    <d v="1899-12-30T02:31:56"/>
    <d v="2024-03-10T00:00:00"/>
    <d v="1899-12-30T02:31:00"/>
    <s v="-"/>
    <s v="-"/>
    <s v="27-09-2024"/>
    <s v="09"/>
    <s v="2024"/>
    <s v="-"/>
    <s v="10-03-2024"/>
    <s v="03"/>
  </r>
  <r>
    <s v="TKT428480"/>
    <x v="18"/>
    <s v="-"/>
    <s v="Account"/>
    <s v="Password Reset"/>
    <s v="CUST26639"/>
    <s v="In Progress"/>
    <s v="30-01-2020"/>
    <d v="1899-12-30T10:45:36"/>
    <s v="-"/>
    <s v="-"/>
    <s v="-"/>
    <s v="-"/>
    <s v="30-01-2020"/>
    <s v="01"/>
    <s v="2020"/>
    <s v="-"/>
    <s v="-"/>
    <s v=""/>
  </r>
  <r>
    <s v="TKT577761"/>
    <x v="29"/>
    <s v="-"/>
    <s v="Service"/>
    <s v="Service Upgrade"/>
    <s v="CUST32224"/>
    <s v="In Progress"/>
    <s v="15-01-2021"/>
    <d v="1899-12-30T17:42:23"/>
    <s v="-"/>
    <s v="-"/>
    <s v="-"/>
    <s v="-"/>
    <s v="15-01-2021"/>
    <s v="01"/>
    <s v="2021"/>
    <s v="-"/>
    <s v="-"/>
    <s v=""/>
  </r>
  <r>
    <s v="TKT495125"/>
    <x v="18"/>
    <s v="-"/>
    <s v="Account"/>
    <s v="Password Reset"/>
    <s v="CUST99278"/>
    <s v="Open"/>
    <s v="27-06-2021"/>
    <d v="1899-12-30T11:45:28"/>
    <s v="-"/>
    <s v="-"/>
    <s v="-"/>
    <s v="-"/>
    <s v="27-06-2021"/>
    <s v="06"/>
    <s v="2021"/>
    <s v="-"/>
    <s v="-"/>
    <s v=""/>
  </r>
  <r>
    <s v="TKT215576"/>
    <x v="26"/>
    <s v="-"/>
    <s v="Technical"/>
    <s v="Software Bug"/>
    <s v="CUST81183"/>
    <s v="In Progress"/>
    <s v="21-11-2023"/>
    <d v="1899-12-30T10:09:27"/>
    <s v="-"/>
    <s v="-"/>
    <s v="-"/>
    <s v="-"/>
    <s v="21-11-2023"/>
    <s v="11"/>
    <s v="2023"/>
    <s v="-"/>
    <s v="-"/>
    <s v=""/>
  </r>
  <r>
    <s v="TKT487085"/>
    <x v="1"/>
    <s v="15-02-2021 14:17:49"/>
    <s v="Billing"/>
    <s v="Refund Request"/>
    <s v="CUST50668"/>
    <s v="Resolved"/>
    <s v="31-01-2021"/>
    <d v="1899-12-30T14:17:49"/>
    <s v="15-02-2021"/>
    <d v="1899-12-30T14:17:49"/>
    <s v="-"/>
    <s v="-"/>
    <s v="31-01-2021"/>
    <s v="01"/>
    <s v="2021"/>
    <s v="-"/>
    <s v="15-02-2021"/>
    <s v="02"/>
  </r>
  <r>
    <s v="TKT935558"/>
    <x v="4"/>
    <s v="-"/>
    <s v="Account"/>
    <s v="Password Reset"/>
    <s v="CUST27437"/>
    <s v="In Progress"/>
    <d v="2020-06-09T00:00:00"/>
    <d v="1899-12-30T21:20:00"/>
    <s v="-"/>
    <s v="-"/>
    <s v="-"/>
    <s v="-"/>
    <s v="09-06-2020"/>
    <s v="06"/>
    <s v="2020"/>
    <s v="-"/>
    <s v="-"/>
    <s v=""/>
  </r>
  <r>
    <s v="TKT249680"/>
    <x v="22"/>
    <s v="-"/>
    <s v="Account"/>
    <s v="Login Issue"/>
    <s v="CUST34765"/>
    <s v="Open"/>
    <d v="2020-07-06T00:00:00"/>
    <d v="1899-12-30T01:14:00"/>
    <s v="-"/>
    <s v="-"/>
    <s v="-"/>
    <s v="-"/>
    <s v="06-07-2020"/>
    <s v="07"/>
    <s v="2020"/>
    <s v="-"/>
    <s v="-"/>
    <s v=""/>
  </r>
  <r>
    <s v="TKT857631"/>
    <x v="3"/>
    <s v="-"/>
    <s v="Account"/>
    <s v="Account Suspension"/>
    <s v="CUST76101"/>
    <s v="In Progress"/>
    <s v="19-04-2022"/>
    <d v="1899-12-30T01:00:02"/>
    <s v="-"/>
    <s v="-"/>
    <s v="-"/>
    <s v="-"/>
    <s v="19-04-2022"/>
    <s v="04"/>
    <s v="2022"/>
    <s v="-"/>
    <s v="-"/>
    <s v=""/>
  </r>
  <r>
    <s v="TKT940703"/>
    <x v="21"/>
    <s v="-"/>
    <s v="Technical"/>
    <s v="Network Problem"/>
    <s v="CUST53315"/>
    <s v="Open"/>
    <d v="2022-01-10T00:00:00"/>
    <d v="1899-12-30T00:05:00"/>
    <s v="-"/>
    <s v="-"/>
    <s v="-"/>
    <s v="-"/>
    <s v="10-01-2022"/>
    <s v="01"/>
    <s v="2022"/>
    <s v="-"/>
    <s v="-"/>
    <s v=""/>
  </r>
  <r>
    <s v="TKT865710"/>
    <x v="33"/>
    <s v="-"/>
    <s v="Technical"/>
    <s v="Network Problem"/>
    <s v="CUST90096"/>
    <s v="Open"/>
    <s v="29-04-2021"/>
    <d v="1899-12-30T08:54:03"/>
    <s v="-"/>
    <s v="-"/>
    <s v="-"/>
    <s v="-"/>
    <s v="29-04-2021"/>
    <s v="04"/>
    <s v="2021"/>
    <s v="-"/>
    <s v="-"/>
    <s v=""/>
  </r>
  <r>
    <s v="TKT145134"/>
    <x v="14"/>
    <s v="-"/>
    <s v="Service"/>
    <s v="Slow Service"/>
    <s v="CUST50024"/>
    <s v="Open"/>
    <s v="31-10-2024"/>
    <d v="1899-12-30T02:14:55"/>
    <s v="-"/>
    <s v="-"/>
    <s v="-"/>
    <s v="-"/>
    <s v="31-10-2024"/>
    <s v="10"/>
    <s v="2024"/>
    <s v="-"/>
    <s v="-"/>
    <s v=""/>
  </r>
  <r>
    <s v="TKT226595"/>
    <x v="3"/>
    <s v="-"/>
    <s v="Account"/>
    <s v="Account Suspension"/>
    <s v="CUST48084"/>
    <s v="In Progress"/>
    <d v="2022-02-01T00:00:00"/>
    <d v="1899-12-30T20:02:00"/>
    <s v="-"/>
    <s v="-"/>
    <s v="-"/>
    <s v="-"/>
    <s v="01-02-2022"/>
    <s v="02"/>
    <s v="2022"/>
    <s v="-"/>
    <s v="-"/>
    <s v=""/>
  </r>
  <r>
    <s v="TKT906074"/>
    <x v="17"/>
    <s v="-"/>
    <s v="Service"/>
    <s v="Slow Service"/>
    <s v="CUST52980"/>
    <s v="In Progress"/>
    <s v="16-08-2024"/>
    <d v="1899-12-30T22:03:21"/>
    <s v="-"/>
    <s v="-"/>
    <s v="-"/>
    <s v="-"/>
    <s v="16-08-2024"/>
    <s v="08"/>
    <s v="2024"/>
    <s v="-"/>
    <s v="-"/>
    <s v=""/>
  </r>
  <r>
    <s v="TKT208328"/>
    <x v="30"/>
    <s v="-"/>
    <s v="Billing"/>
    <s v="Overcharge"/>
    <s v="CUST66750"/>
    <s v="Open"/>
    <d v="2024-03-06T00:00:00"/>
    <d v="1899-12-30T10:05:00"/>
    <s v="-"/>
    <s v="-"/>
    <s v="-"/>
    <s v="-"/>
    <s v="06-03-2024"/>
    <s v="03"/>
    <s v="2024"/>
    <s v="-"/>
    <s v="-"/>
    <s v=""/>
  </r>
  <r>
    <s v="TKT514923"/>
    <x v="16"/>
    <s v="28-02-2024 10:45:07"/>
    <s v="Account"/>
    <s v="Login Issue"/>
    <s v="CUST38629"/>
    <s v="Resolved"/>
    <s v="18-02-2024"/>
    <d v="1899-12-30T10:45:07"/>
    <s v="28-02-2024"/>
    <d v="1899-12-30T10:45:07"/>
    <s v="-"/>
    <s v="-"/>
    <s v="18-02-2024"/>
    <s v="02"/>
    <s v="2024"/>
    <s v="-"/>
    <s v="28-02-2024"/>
    <s v="02"/>
  </r>
  <r>
    <s v="TKT906367"/>
    <x v="2"/>
    <s v="-"/>
    <s v="Billing"/>
    <s v="Overcharge"/>
    <s v="CUST35827"/>
    <s v="Open"/>
    <d v="2022-01-12T00:00:00"/>
    <d v="1899-12-30T15:59:00"/>
    <s v="-"/>
    <s v="-"/>
    <s v="-"/>
    <s v="-"/>
    <s v="12-01-2022"/>
    <s v="01"/>
    <s v="2022"/>
    <s v="-"/>
    <s v="-"/>
    <s v=""/>
  </r>
  <r>
    <s v="TKT883413"/>
    <x v="10"/>
    <s v="-"/>
    <s v="Account"/>
    <s v="Password Reset"/>
    <s v="CUST63176"/>
    <s v="Open"/>
    <s v="23-05-2022"/>
    <d v="1899-12-30T04:05:15"/>
    <s v="-"/>
    <s v="-"/>
    <s v="-"/>
    <s v="-"/>
    <s v="23-05-2022"/>
    <s v="05"/>
    <s v="2022"/>
    <s v="-"/>
    <s v="-"/>
    <s v=""/>
  </r>
  <r>
    <s v="TKT291796"/>
    <x v="7"/>
    <s v="13-01-2024 09:00:39"/>
    <s v="Technical"/>
    <s v="Software Bug"/>
    <s v="CUST79972"/>
    <s v="Resolved"/>
    <s v="21-12-2023"/>
    <d v="1899-12-30T09:00:39"/>
    <s v="13-01-2024"/>
    <d v="1899-12-30T09:00:39"/>
    <s v="-"/>
    <s v="-"/>
    <s v="21-12-2023"/>
    <s v="12"/>
    <s v="2023"/>
    <s v="-"/>
    <s v="13-01-2024"/>
    <s v="01"/>
  </r>
  <r>
    <s v="TKT860997"/>
    <x v="5"/>
    <s v="-"/>
    <s v="Technical"/>
    <s v="Hardware Issue"/>
    <s v="CUST45189"/>
    <s v="Open"/>
    <d v="2024-01-04T00:00:00"/>
    <d v="1899-12-30T00:57:00"/>
    <s v="-"/>
    <s v="-"/>
    <s v="-"/>
    <s v="-"/>
    <s v="04-01-2024"/>
    <s v="01"/>
    <s v="2024"/>
    <s v="-"/>
    <s v="-"/>
    <s v=""/>
  </r>
  <r>
    <s v="TKT885310"/>
    <x v="22"/>
    <d v="2020-06-10T15:18:00"/>
    <s v="Account"/>
    <s v="Login Issue"/>
    <s v="CUST23139"/>
    <s v="Resolved"/>
    <d v="2020-06-09T00:00:00"/>
    <d v="1899-12-30T15:18:00"/>
    <d v="2020-06-10T00:00:00"/>
    <d v="1899-12-30T15:18:00"/>
    <s v="-"/>
    <s v="-"/>
    <s v="09-06-2020"/>
    <s v="06"/>
    <s v="2020"/>
    <s v="-"/>
    <s v="10-06-2020"/>
    <s v="06"/>
  </r>
  <r>
    <s v="TKT933785"/>
    <x v="5"/>
    <s v="-"/>
    <s v="Technical"/>
    <s v="Hardware Issue"/>
    <s v="CUST80067"/>
    <s v="Open"/>
    <d v="2021-01-08T00:00:00"/>
    <d v="1899-12-30T07:49:00"/>
    <s v="-"/>
    <s v="-"/>
    <s v="-"/>
    <s v="-"/>
    <s v="08-01-2021"/>
    <s v="01"/>
    <s v="2021"/>
    <s v="-"/>
    <s v="-"/>
    <s v=""/>
  </r>
  <r>
    <s v="TKT577055"/>
    <x v="6"/>
    <s v="-"/>
    <s v="Service"/>
    <s v="Service Outage"/>
    <s v="CUST10514"/>
    <s v="Open"/>
    <s v="24-03-2020"/>
    <d v="1899-12-30T21:42:14"/>
    <s v="-"/>
    <s v="-"/>
    <s v="-"/>
    <s v="-"/>
    <s v="24-03-2020"/>
    <s v="03"/>
    <s v="2020"/>
    <s v="-"/>
    <s v="-"/>
    <s v=""/>
  </r>
  <r>
    <s v="TKT895801"/>
    <x v="21"/>
    <s v="-"/>
    <s v="Technical"/>
    <s v="Network Problem"/>
    <s v="CUST66725"/>
    <s v="In Progress"/>
    <d v="2021-11-08T00:00:00"/>
    <d v="1899-12-30T22:56:00"/>
    <s v="-"/>
    <s v="-"/>
    <s v="-"/>
    <s v="-"/>
    <s v="08-11-2021"/>
    <s v="11"/>
    <s v="2021"/>
    <s v="-"/>
    <s v="-"/>
    <s v=""/>
  </r>
  <r>
    <s v="TKT456532"/>
    <x v="29"/>
    <s v="-"/>
    <s v="Service"/>
    <s v="Service Upgrade"/>
    <s v="CUST73723"/>
    <s v="In Progress"/>
    <d v="2023-07-04T00:00:00"/>
    <d v="1899-12-30T05:46:00"/>
    <s v="-"/>
    <s v="-"/>
    <s v="-"/>
    <s v="-"/>
    <s v="04-07-2023"/>
    <s v="07"/>
    <s v="2023"/>
    <s v="-"/>
    <s v="-"/>
    <s v=""/>
  </r>
  <r>
    <s v="TKT240497"/>
    <x v="26"/>
    <s v="14-05-2023 08:45:10"/>
    <s v="Technical"/>
    <s v="Software Bug"/>
    <s v="CUST87976"/>
    <s v="Resolved"/>
    <s v="21-04-2023"/>
    <d v="1899-12-30T08:45:10"/>
    <s v="14-05-2023"/>
    <d v="1899-12-30T08:45:10"/>
    <s v="-"/>
    <s v="-"/>
    <s v="21-04-2023"/>
    <s v="04"/>
    <s v="2023"/>
    <s v="-"/>
    <s v="14-05-2023"/>
    <s v="05"/>
  </r>
  <r>
    <s v="TKT578438"/>
    <x v="2"/>
    <s v="-"/>
    <s v="Billing"/>
    <s v="Overcharge"/>
    <s v="CUST88684"/>
    <s v="Open"/>
    <d v="2021-02-03T00:00:00"/>
    <d v="1899-12-30T14:09:00"/>
    <s v="-"/>
    <s v="-"/>
    <s v="-"/>
    <s v="-"/>
    <s v="03-02-2021"/>
    <s v="02"/>
    <s v="2021"/>
    <s v="-"/>
    <s v="-"/>
    <s v=""/>
  </r>
  <r>
    <s v="TKT744508"/>
    <x v="7"/>
    <s v="-"/>
    <s v="Technical"/>
    <s v="Software Bug"/>
    <s v="CUST64522"/>
    <s v="In Progress"/>
    <s v="22-03-2023"/>
    <d v="1899-12-30T09:39:10"/>
    <s v="-"/>
    <s v="-"/>
    <s v="-"/>
    <s v="-"/>
    <s v="22-03-2023"/>
    <s v="03"/>
    <s v="2023"/>
    <s v="-"/>
    <s v="-"/>
    <s v=""/>
  </r>
  <r>
    <s v="TKT948953"/>
    <x v="26"/>
    <s v="-"/>
    <s v="Technical"/>
    <s v="Software Bug"/>
    <s v="CUST31348"/>
    <s v="Open"/>
    <s v="18-11-2023"/>
    <d v="1899-12-30T18:15:50"/>
    <s v="-"/>
    <s v="-"/>
    <s v="-"/>
    <s v="-"/>
    <s v="18-11-2023"/>
    <s v="11"/>
    <s v="2023"/>
    <s v="-"/>
    <s v="-"/>
    <s v=""/>
  </r>
  <r>
    <s v="TKT225624"/>
    <x v="30"/>
    <d v="2021-07-02T04:10:00"/>
    <s v="Billing"/>
    <s v="Overcharge"/>
    <s v="CUST15705"/>
    <s v="Resolved"/>
    <s v="30-01-2021"/>
    <d v="1899-12-30T04:10:54"/>
    <d v="2021-07-02T00:00:00"/>
    <d v="1899-12-30T04:10:00"/>
    <s v="-"/>
    <s v="-"/>
    <s v="30-01-2021"/>
    <s v="01"/>
    <s v="2021"/>
    <s v="-"/>
    <s v="02-07-2021"/>
    <s v="07"/>
  </r>
  <r>
    <s v="TKT770244"/>
    <x v="33"/>
    <s v="-"/>
    <s v="Technical"/>
    <s v="Network Problem"/>
    <s v="CUST13562"/>
    <s v="In Progress"/>
    <d v="2020-08-08T00:00:00"/>
    <d v="1899-12-30T15:16:00"/>
    <s v="-"/>
    <s v="-"/>
    <s v="-"/>
    <s v="-"/>
    <s v="08-08-2020"/>
    <s v="08"/>
    <s v="2020"/>
    <s v="-"/>
    <s v="-"/>
    <s v=""/>
  </r>
  <r>
    <s v="TKT692264"/>
    <x v="10"/>
    <s v="-"/>
    <s v="Account"/>
    <s v="Password Reset"/>
    <s v="CUST88379"/>
    <s v="Open"/>
    <s v="30-03-2024"/>
    <d v="1899-12-30T04:48:12"/>
    <s v="-"/>
    <s v="-"/>
    <s v="-"/>
    <s v="-"/>
    <s v="30-03-2024"/>
    <s v="03"/>
    <s v="2024"/>
    <s v="-"/>
    <s v="-"/>
    <s v=""/>
  </r>
  <r>
    <s v="TKT935452"/>
    <x v="7"/>
    <s v="-"/>
    <s v="Technical"/>
    <s v="Software Bug"/>
    <s v="CUST85001"/>
    <s v="Open"/>
    <s v="15-01-2021"/>
    <d v="1899-12-30T14:24:07"/>
    <s v="-"/>
    <s v="-"/>
    <s v="-"/>
    <s v="-"/>
    <s v="15-01-2021"/>
    <s v="01"/>
    <s v="2021"/>
    <s v="-"/>
    <s v="-"/>
    <s v=""/>
  </r>
  <r>
    <s v="TKT565252"/>
    <x v="19"/>
    <s v="22-08-2020 02:23:00"/>
    <s v="Billing"/>
    <s v="Payment Failure"/>
    <s v="CUST56811"/>
    <s v="Resolved"/>
    <d v="2020-03-08T00:00:00"/>
    <d v="1899-12-30T02:23:00"/>
    <s v="22-08-2020"/>
    <d v="1899-12-30T02:23:00"/>
    <s v="-"/>
    <s v="-"/>
    <s v="08-03-2020"/>
    <s v="03"/>
    <s v="2020"/>
    <s v="-"/>
    <s v="22-08-2020"/>
    <s v="08"/>
  </r>
  <r>
    <s v="TKT529871"/>
    <x v="28"/>
    <d v="2022-05-07T10:56:00"/>
    <s v="Billing"/>
    <s v="Payment Failure"/>
    <s v="CUST53074"/>
    <s v="Resolved"/>
    <s v="15-06-2022"/>
    <d v="1899-12-30T10:56:20"/>
    <d v="2022-05-07T00:00:00"/>
    <d v="1899-12-30T10:56:00"/>
    <s v="-"/>
    <s v="-"/>
    <s v="15-06-2022"/>
    <s v="06"/>
    <s v="2022"/>
    <s v="-"/>
    <s v="07-05-2022"/>
    <s v="05"/>
  </r>
  <r>
    <s v="TKT398868"/>
    <x v="1"/>
    <s v="-"/>
    <s v="Billing"/>
    <s v="Refund Request"/>
    <s v="CUST12911"/>
    <s v="Open"/>
    <s v="28-12-2021"/>
    <d v="1899-12-30T14:15:40"/>
    <s v="-"/>
    <s v="-"/>
    <s v="-"/>
    <s v="-"/>
    <s v="28-12-2021"/>
    <s v="12"/>
    <s v="2021"/>
    <s v="-"/>
    <s v="-"/>
    <s v=""/>
  </r>
  <r>
    <s v="TKT445531"/>
    <x v="16"/>
    <s v="-"/>
    <s v="Account"/>
    <s v="Login Issue"/>
    <s v="CUST75688"/>
    <s v="In Progress"/>
    <s v="17-07-2024"/>
    <d v="1899-12-30T01:40:02"/>
    <s v="-"/>
    <s v="-"/>
    <s v="-"/>
    <s v="-"/>
    <s v="17-07-2024"/>
    <s v="07"/>
    <s v="2024"/>
    <s v="-"/>
    <s v="-"/>
    <s v=""/>
  </r>
  <r>
    <s v="TKT300853"/>
    <x v="35"/>
    <s v="-"/>
    <s v="Service"/>
    <s v="Service Upgrade"/>
    <s v="CUST70955"/>
    <s v="Open"/>
    <s v="31-10-2022"/>
    <d v="1899-12-30T12:05:46"/>
    <s v="-"/>
    <s v="-"/>
    <s v="-"/>
    <s v="-"/>
    <s v="31-10-2022"/>
    <s v="10"/>
    <s v="2022"/>
    <s v="-"/>
    <s v="-"/>
    <s v=""/>
  </r>
  <r>
    <s v="TKT213992"/>
    <x v="34"/>
    <d v="2021-07-03T04:24:00"/>
    <s v="Technical"/>
    <s v="Hardware Issue"/>
    <s v="CUST83668"/>
    <s v="Resolved"/>
    <d v="2021-06-03T00:00:00"/>
    <d v="1899-12-30T04:24:00"/>
    <d v="2021-07-03T00:00:00"/>
    <d v="1899-12-30T04:24:00"/>
    <s v="-"/>
    <s v="-"/>
    <s v="03-06-2021"/>
    <s v="06"/>
    <s v="2021"/>
    <s v="-"/>
    <s v="03-07-2021"/>
    <s v="07"/>
  </r>
  <r>
    <s v="TKT877672"/>
    <x v="3"/>
    <s v="19-05-2023 16:13:21"/>
    <s v="Account"/>
    <s v="Account Suspension"/>
    <s v="CUST90126"/>
    <s v="Resolved"/>
    <d v="2023-11-05T00:00:00"/>
    <d v="1899-12-30T16:13:00"/>
    <s v="19-05-2023"/>
    <d v="1899-12-30T16:13:21"/>
    <s v="-"/>
    <s v="-"/>
    <s v="05-11-2023"/>
    <s v="11"/>
    <s v="2023"/>
    <s v="-"/>
    <s v="19-05-2023"/>
    <s v="05"/>
  </r>
  <r>
    <s v="TKT303570"/>
    <x v="22"/>
    <s v="-"/>
    <s v="Account"/>
    <s v="Login Issue"/>
    <s v="CUST47566"/>
    <s v="In Progress"/>
    <d v="2024-11-04T00:00:00"/>
    <d v="1899-12-30T11:45:00"/>
    <s v="-"/>
    <s v="-"/>
    <s v="-"/>
    <s v="-"/>
    <s v="04-11-2024"/>
    <s v="11"/>
    <s v="2024"/>
    <s v="-"/>
    <s v="-"/>
    <s v=""/>
  </r>
  <r>
    <s v="TKT809421"/>
    <x v="12"/>
    <s v="-"/>
    <s v="Billing"/>
    <s v="Refund Request"/>
    <s v="CUST29371"/>
    <s v="In Progress"/>
    <s v="21-11-2024"/>
    <d v="1899-12-30T19:51:32"/>
    <s v="-"/>
    <s v="-"/>
    <s v="-"/>
    <s v="-"/>
    <s v="21-11-2024"/>
    <s v="11"/>
    <s v="2024"/>
    <s v="-"/>
    <s v="-"/>
    <s v=""/>
  </r>
  <r>
    <s v="TKT441250"/>
    <x v="11"/>
    <d v="2020-02-12T06:26:00"/>
    <s v="Billing"/>
    <s v="Overcharge"/>
    <s v="CUST70740"/>
    <s v="Resolved"/>
    <d v="2020-01-12T00:00:00"/>
    <d v="1899-12-30T06:26:00"/>
    <d v="2020-02-12T00:00:00"/>
    <d v="1899-12-30T06:26:00"/>
    <s v="-"/>
    <s v="-"/>
    <s v="12-01-2020"/>
    <s v="01"/>
    <s v="2020"/>
    <s v="-"/>
    <s v="12-02-2020"/>
    <s v="02"/>
  </r>
  <r>
    <s v="TKT139765"/>
    <x v="32"/>
    <s v="14-04-2023 13:59:07"/>
    <s v="Technical"/>
    <s v="Software Bug"/>
    <s v="CUST37606"/>
    <s v="Resolved"/>
    <s v="17-03-2023"/>
    <d v="1899-12-30T13:59:07"/>
    <s v="14-04-2023"/>
    <d v="1899-12-30T13:59:07"/>
    <s v="-"/>
    <s v="-"/>
    <s v="17-03-2023"/>
    <s v="03"/>
    <s v="2023"/>
    <s v="-"/>
    <s v="14-04-2023"/>
    <s v="04"/>
  </r>
  <r>
    <s v="TKT149861"/>
    <x v="8"/>
    <s v="-"/>
    <s v="Technical"/>
    <s v="Network Problem"/>
    <s v="CUST58091"/>
    <s v="Open"/>
    <d v="2024-09-08T00:00:00"/>
    <d v="1899-12-30T13:44:00"/>
    <s v="-"/>
    <s v="-"/>
    <s v="-"/>
    <s v="-"/>
    <s v="08-09-2024"/>
    <s v="09"/>
    <s v="2024"/>
    <s v="-"/>
    <s v="-"/>
    <s v=""/>
  </r>
  <r>
    <s v="TKT709496"/>
    <x v="16"/>
    <s v="29-03-2021 00:41:15"/>
    <s v="Account"/>
    <s v="Login Issue"/>
    <s v="CUST84497"/>
    <s v="Resolved"/>
    <s v="22-03-2021"/>
    <d v="1899-12-30T00:41:15"/>
    <s v="29-03-2021"/>
    <d v="1899-12-30T00:41:15"/>
    <s v="-"/>
    <s v="-"/>
    <s v="22-03-2021"/>
    <s v="03"/>
    <s v="2021"/>
    <s v="-"/>
    <s v="29-03-2021"/>
    <s v="03"/>
  </r>
  <r>
    <s v="TKT842340"/>
    <x v="28"/>
    <s v="-"/>
    <s v="Billing"/>
    <s v="Payment Failure"/>
    <s v="CUST88945"/>
    <s v="Open"/>
    <s v="13-03-2024"/>
    <d v="1899-12-30T12:59:15"/>
    <s v="-"/>
    <s v="-"/>
    <s v="-"/>
    <s v="-"/>
    <s v="13-03-2024"/>
    <s v="03"/>
    <s v="2024"/>
    <s v="-"/>
    <s v="-"/>
    <s v=""/>
  </r>
  <r>
    <s v="TKT242944"/>
    <x v="18"/>
    <s v="-"/>
    <s v="Account"/>
    <s v="Password Reset"/>
    <s v="CUST59141"/>
    <s v="In Progress"/>
    <s v="20-12-2022"/>
    <d v="1899-12-30T05:55:10"/>
    <s v="-"/>
    <s v="-"/>
    <s v="-"/>
    <s v="-"/>
    <s v="20-12-2022"/>
    <s v="12"/>
    <s v="2022"/>
    <s v="-"/>
    <s v="-"/>
    <s v=""/>
  </r>
  <r>
    <s v="TKT409791"/>
    <x v="19"/>
    <s v="-"/>
    <s v="Billing"/>
    <s v="Payment Failure"/>
    <s v="CUST47288"/>
    <s v="Open"/>
    <s v="25-10-2020"/>
    <d v="1899-12-30T22:45:56"/>
    <s v="-"/>
    <s v="-"/>
    <s v="-"/>
    <s v="-"/>
    <s v="25-10-2020"/>
    <s v="10"/>
    <s v="2020"/>
    <s v="-"/>
    <s v="-"/>
    <s v=""/>
  </r>
  <r>
    <s v="TKT630471"/>
    <x v="2"/>
    <s v="-"/>
    <s v="Billing"/>
    <s v="Overcharge"/>
    <s v="CUST97488"/>
    <s v="Open"/>
    <d v="2021-02-05T00:00:00"/>
    <d v="1899-12-30T10:18:00"/>
    <s v="-"/>
    <s v="-"/>
    <s v="-"/>
    <s v="-"/>
    <s v="05-02-2021"/>
    <s v="02"/>
    <s v="2021"/>
    <s v="-"/>
    <s v="-"/>
    <s v=""/>
  </r>
  <r>
    <s v="TKT562690"/>
    <x v="15"/>
    <s v="-"/>
    <s v="Account"/>
    <s v="Account Suspension"/>
    <s v="CUST46583"/>
    <s v="Open"/>
    <s v="24-05-2022"/>
    <d v="1899-12-30T06:49:45"/>
    <s v="-"/>
    <s v="-"/>
    <s v="-"/>
    <s v="-"/>
    <s v="24-05-2022"/>
    <s v="05"/>
    <s v="2022"/>
    <s v="-"/>
    <s v="-"/>
    <s v=""/>
  </r>
  <r>
    <s v="TKT516823"/>
    <x v="34"/>
    <s v="-"/>
    <s v="Technical"/>
    <s v="Hardware Issue"/>
    <s v="CUST17977"/>
    <s v="Open"/>
    <s v="22-03-2023"/>
    <d v="1899-12-30T03:01:09"/>
    <s v="-"/>
    <s v="-"/>
    <s v="-"/>
    <s v="-"/>
    <s v="22-03-2023"/>
    <s v="03"/>
    <s v="2023"/>
    <s v="-"/>
    <s v="-"/>
    <s v=""/>
  </r>
  <r>
    <s v="TKT841462"/>
    <x v="6"/>
    <d v="2024-01-03T14:12:00"/>
    <s v="Service"/>
    <s v="Service Outage"/>
    <s v="CUST54379"/>
    <s v="Resolved"/>
    <s v="27-02-2024"/>
    <d v="1899-12-30T14:12:25"/>
    <d v="2024-01-03T00:00:00"/>
    <d v="1899-12-30T14:12:00"/>
    <s v="-"/>
    <s v="-"/>
    <s v="27-02-2024"/>
    <s v="02"/>
    <s v="2024"/>
    <s v="-"/>
    <s v="03-01-2024"/>
    <s v="01"/>
  </r>
  <r>
    <s v="TKT663927"/>
    <x v="16"/>
    <s v="15-07-2020 22:50:14"/>
    <s v="Account"/>
    <s v="Login Issue"/>
    <s v="CUST32117"/>
    <s v="Resolved"/>
    <s v="29-06-2020"/>
    <d v="1899-12-30T22:50:14"/>
    <s v="15-07-2020"/>
    <d v="1899-12-30T22:50:14"/>
    <s v="-"/>
    <s v="-"/>
    <s v="29-06-2020"/>
    <s v="06"/>
    <s v="2020"/>
    <s v="-"/>
    <s v="15-07-2020"/>
    <s v="07"/>
  </r>
  <r>
    <s v="TKT154844"/>
    <x v="21"/>
    <s v="-"/>
    <s v="Technical"/>
    <s v="Network Problem"/>
    <s v="CUST96745"/>
    <s v="Open"/>
    <s v="22-10-2024"/>
    <d v="1899-12-30T17:24:33"/>
    <s v="-"/>
    <s v="-"/>
    <s v="-"/>
    <s v="-"/>
    <s v="22-10-2024"/>
    <s v="10"/>
    <s v="2024"/>
    <s v="-"/>
    <s v="-"/>
    <s v=""/>
  </r>
  <r>
    <s v="TKT827633"/>
    <x v="13"/>
    <s v="-"/>
    <s v="Account"/>
    <s v="Account Suspension"/>
    <s v="CUST60318"/>
    <s v="In Progress"/>
    <d v="2022-12-11T00:00:00"/>
    <d v="1899-12-30T22:12:00"/>
    <s v="-"/>
    <s v="-"/>
    <s v="-"/>
    <s v="-"/>
    <s v="11-12-2022"/>
    <s v="12"/>
    <s v="2022"/>
    <s v="-"/>
    <s v="-"/>
    <s v=""/>
  </r>
  <r>
    <s v="TKT810134"/>
    <x v="7"/>
    <s v="15-10-2024 12:27:48"/>
    <s v="Technical"/>
    <s v="Software Bug"/>
    <s v="CUST24337"/>
    <s v="Resolved"/>
    <d v="2024-04-10T00:00:00"/>
    <d v="1899-12-30T12:27:00"/>
    <s v="15-10-2024"/>
    <d v="1899-12-30T12:27:48"/>
    <s v="-"/>
    <s v="-"/>
    <s v="10-04-2024"/>
    <s v="04"/>
    <s v="2024"/>
    <s v="-"/>
    <s v="15-10-2024"/>
    <s v="10"/>
  </r>
  <r>
    <s v="TKT737537"/>
    <x v="3"/>
    <d v="2024-10-12T17:56:00"/>
    <s v="Account"/>
    <s v="Account Suspension"/>
    <s v="CUST60186"/>
    <s v="Resolved"/>
    <s v="21-11-2024"/>
    <d v="1899-12-30T17:56:26"/>
    <d v="2024-10-12T00:00:00"/>
    <d v="1899-12-30T17:56:00"/>
    <s v="-"/>
    <s v="-"/>
    <s v="21-11-2024"/>
    <s v="11"/>
    <s v="2024"/>
    <s v="-"/>
    <s v="12-10-2024"/>
    <s v="10"/>
  </r>
  <r>
    <s v="TKT997531"/>
    <x v="35"/>
    <s v="-"/>
    <s v="Service"/>
    <s v="Service Upgrade"/>
    <s v="CUST16017"/>
    <s v="Open"/>
    <d v="2021-03-07T00:00:00"/>
    <d v="1899-12-30T13:59:00"/>
    <s v="-"/>
    <s v="-"/>
    <s v="-"/>
    <s v="-"/>
    <s v="07-03-2021"/>
    <s v="03"/>
    <s v="2021"/>
    <s v="-"/>
    <s v="-"/>
    <s v=""/>
  </r>
  <r>
    <s v="TKT686935"/>
    <x v="12"/>
    <s v="-"/>
    <s v="Billing"/>
    <s v="Refund Request"/>
    <s v="CUST21707"/>
    <s v="Open"/>
    <s v="22-01-2021"/>
    <d v="1899-12-30T02:54:04"/>
    <s v="-"/>
    <s v="-"/>
    <s v="-"/>
    <s v="-"/>
    <s v="22-01-2021"/>
    <s v="01"/>
    <s v="2021"/>
    <s v="-"/>
    <s v="-"/>
    <s v=""/>
  </r>
  <r>
    <s v="TKT588359"/>
    <x v="25"/>
    <d v="2022-01-04T08:34:00"/>
    <s v="Service"/>
    <s v="Slow Service"/>
    <s v="CUST20465"/>
    <s v="Resolved"/>
    <s v="31-03-2022"/>
    <d v="1899-12-30T08:34:31"/>
    <d v="2022-01-04T00:00:00"/>
    <d v="1899-12-30T08:34:00"/>
    <s v="-"/>
    <s v="-"/>
    <s v="31-03-2022"/>
    <s v="03"/>
    <s v="2022"/>
    <s v="-"/>
    <s v="04-01-2022"/>
    <s v="01"/>
  </r>
  <r>
    <s v="TKT751608"/>
    <x v="21"/>
    <s v="-"/>
    <s v="Technical"/>
    <s v="Network Problem"/>
    <s v="CUST10159"/>
    <s v="Open"/>
    <d v="2024-12-12T00:00:00"/>
    <d v="1899-12-30T04:23:00"/>
    <s v="-"/>
    <s v="-"/>
    <s v="-"/>
    <s v="-"/>
    <s v="12-12-2024"/>
    <s v="12"/>
    <s v="2024"/>
    <s v="-"/>
    <s v="-"/>
    <s v=""/>
  </r>
  <r>
    <s v="TKT930889"/>
    <x v="4"/>
    <s v="16-09-2020 16:06:04"/>
    <s v="Account"/>
    <s v="Password Reset"/>
    <s v="CUST97435"/>
    <s v="Resolved"/>
    <d v="2020-01-09T00:00:00"/>
    <d v="1899-12-30T16:06:00"/>
    <s v="16-09-2020"/>
    <d v="1899-12-30T16:06:04"/>
    <s v="-"/>
    <s v="-"/>
    <s v="09-01-2020"/>
    <s v="01"/>
    <s v="2020"/>
    <s v="-"/>
    <s v="16-09-2020"/>
    <s v="09"/>
  </r>
  <r>
    <s v="TKT222985"/>
    <x v="8"/>
    <s v="-"/>
    <s v="Technical"/>
    <s v="Network Problem"/>
    <s v="CUST45689"/>
    <s v="Open"/>
    <s v="30-01-2021"/>
    <d v="1899-12-30T10:21:15"/>
    <s v="-"/>
    <s v="-"/>
    <s v="-"/>
    <s v="-"/>
    <s v="30-01-2021"/>
    <s v="01"/>
    <s v="2021"/>
    <s v="-"/>
    <s v="-"/>
    <s v=""/>
  </r>
  <r>
    <s v="TKT205429"/>
    <x v="29"/>
    <s v="-"/>
    <s v="Service"/>
    <s v="Service Upgrade"/>
    <s v="CUST94025"/>
    <s v="In Progress"/>
    <s v="24-06-2023"/>
    <d v="1899-12-30T11:30:56"/>
    <s v="-"/>
    <s v="-"/>
    <s v="-"/>
    <s v="-"/>
    <s v="24-06-2023"/>
    <s v="06"/>
    <s v="2023"/>
    <s v="-"/>
    <s v="-"/>
    <s v=""/>
  </r>
  <r>
    <s v="TKT318097"/>
    <x v="32"/>
    <s v="22-07-2024 16:58:38"/>
    <s v="Technical"/>
    <s v="Software Bug"/>
    <s v="CUST59491"/>
    <s v="Resolved"/>
    <s v="29-06-2024"/>
    <d v="1899-12-30T16:58:38"/>
    <s v="22-07-2024"/>
    <d v="1899-12-30T16:58:38"/>
    <s v="-"/>
    <s v="-"/>
    <s v="29-06-2024"/>
    <s v="06"/>
    <s v="2024"/>
    <s v="-"/>
    <s v="22-07-2024"/>
    <s v="07"/>
  </r>
  <r>
    <s v="TKT784900"/>
    <x v="5"/>
    <s v="-"/>
    <s v="Technical"/>
    <s v="Hardware Issue"/>
    <s v="CUST38080"/>
    <s v="In Progress"/>
    <s v="19-12-2023"/>
    <d v="1899-12-30T03:10:16"/>
    <s v="-"/>
    <s v="-"/>
    <s v="-"/>
    <s v="-"/>
    <s v="19-12-2023"/>
    <s v="12"/>
    <s v="2023"/>
    <s v="-"/>
    <s v="-"/>
    <s v=""/>
  </r>
  <r>
    <s v="TKT990455"/>
    <x v="10"/>
    <s v="-"/>
    <s v="Account"/>
    <s v="Password Reset"/>
    <s v="CUST64756"/>
    <s v="Open"/>
    <s v="17-08-2021"/>
    <d v="1899-12-30T16:15:42"/>
    <s v="-"/>
    <s v="-"/>
    <s v="-"/>
    <s v="-"/>
    <s v="17-08-2021"/>
    <s v="08"/>
    <s v="2021"/>
    <s v="-"/>
    <s v="-"/>
    <s v=""/>
  </r>
  <r>
    <s v="TKT919432"/>
    <x v="30"/>
    <s v="22-10-2024 04:01:37"/>
    <s v="Billing"/>
    <s v="Overcharge"/>
    <s v="CUST12714"/>
    <s v="Resolved"/>
    <s v="30-09-2024"/>
    <d v="1899-12-30T04:01:37"/>
    <s v="22-10-2024"/>
    <d v="1899-12-30T04:01:37"/>
    <s v="-"/>
    <s v="-"/>
    <s v="30-09-2024"/>
    <s v="09"/>
    <s v="2024"/>
    <s v="-"/>
    <s v="22-10-2024"/>
    <s v="10"/>
  </r>
  <r>
    <s v="TKT915131"/>
    <x v="8"/>
    <s v="19-03-2024 18:07:29"/>
    <s v="Technical"/>
    <s v="Network Problem"/>
    <s v="CUST88879"/>
    <s v="Resolved"/>
    <d v="2024-01-03T00:00:00"/>
    <d v="1899-12-30T18:07:00"/>
    <s v="19-03-2024"/>
    <d v="1899-12-30T18:07:29"/>
    <s v="-"/>
    <s v="-"/>
    <s v="03-01-2024"/>
    <s v="01"/>
    <s v="2024"/>
    <s v="-"/>
    <s v="19-03-2024"/>
    <s v="03"/>
  </r>
  <r>
    <s v="TKT913833"/>
    <x v="17"/>
    <d v="2023-05-11T12:03:00"/>
    <s v="Service"/>
    <s v="Slow Service"/>
    <s v="CUST92012"/>
    <s v="Resolved"/>
    <s v="28-10-2023"/>
    <d v="1899-12-30T12:03:21"/>
    <d v="2023-05-11T00:00:00"/>
    <d v="1899-12-30T12:03:00"/>
    <s v="-"/>
    <s v="-"/>
    <s v="28-10-2023"/>
    <s v="10"/>
    <s v="2023"/>
    <s v="-"/>
    <s v="11-05-2023"/>
    <s v="05"/>
  </r>
  <r>
    <s v="TKT794103"/>
    <x v="22"/>
    <s v="17-01-2025 09:17:25"/>
    <s v="Account"/>
    <s v="Login Issue"/>
    <s v="CUST95259"/>
    <s v="Resolved"/>
    <s v="20-12-2024"/>
    <d v="1899-12-30T09:17:25"/>
    <s v="17-01-2025"/>
    <d v="1899-12-30T09:17:25"/>
    <s v="-"/>
    <s v="-"/>
    <s v="20-12-2024"/>
    <s v="12"/>
    <s v="2024"/>
    <s v="-"/>
    <s v="17-01-2025"/>
    <s v="01"/>
  </r>
  <r>
    <s v="TKT766358"/>
    <x v="27"/>
    <s v="-"/>
    <s v="Account"/>
    <s v="Login Issue"/>
    <s v="CUST57842"/>
    <s v="Open"/>
    <s v="29-10-2020"/>
    <d v="1899-12-30T14:41:14"/>
    <s v="-"/>
    <s v="-"/>
    <s v="-"/>
    <s v="-"/>
    <s v="29-10-2020"/>
    <s v="10"/>
    <s v="2020"/>
    <s v="-"/>
    <s v="-"/>
    <s v=""/>
  </r>
  <r>
    <s v="TKT888701"/>
    <x v="16"/>
    <s v="-"/>
    <s v="Account"/>
    <s v="Login Issue"/>
    <s v="CUST75489"/>
    <s v="In Progress"/>
    <s v="16-01-2023"/>
    <d v="1899-12-30T15:30:33"/>
    <s v="-"/>
    <s v="-"/>
    <s v="-"/>
    <s v="-"/>
    <s v="16-01-2023"/>
    <s v="01"/>
    <s v="2023"/>
    <s v="-"/>
    <s v="-"/>
    <s v=""/>
  </r>
  <r>
    <s v="TKT456141"/>
    <x v="18"/>
    <s v="-"/>
    <s v="Account"/>
    <s v="Password Reset"/>
    <s v="CUST95256"/>
    <s v="Open"/>
    <s v="14-05-2024"/>
    <d v="1899-12-30T16:10:36"/>
    <s v="-"/>
    <s v="-"/>
    <s v="-"/>
    <s v="-"/>
    <s v="14-05-2024"/>
    <s v="05"/>
    <s v="2024"/>
    <s v="-"/>
    <s v="-"/>
    <s v=""/>
  </r>
  <r>
    <s v="TKT762523"/>
    <x v="6"/>
    <d v="2021-01-03T12:48:00"/>
    <s v="Service"/>
    <s v="Service Outage"/>
    <s v="CUST73107"/>
    <s v="Resolved"/>
    <s v="13-02-2021"/>
    <d v="1899-12-30T12:48:22"/>
    <d v="2021-01-03T00:00:00"/>
    <d v="1899-12-30T12:48:00"/>
    <s v="-"/>
    <s v="-"/>
    <s v="13-02-2021"/>
    <s v="02"/>
    <s v="2021"/>
    <s v="-"/>
    <s v="03-01-2021"/>
    <s v="01"/>
  </r>
  <r>
    <s v="TKT305231"/>
    <x v="5"/>
    <s v="-"/>
    <s v="Technical"/>
    <s v="Hardware Issue"/>
    <s v="CUST24668"/>
    <s v="Open"/>
    <s v="14-11-2023"/>
    <d v="1899-12-30T19:06:33"/>
    <s v="-"/>
    <s v="-"/>
    <s v="-"/>
    <s v="-"/>
    <s v="14-11-2023"/>
    <s v="11"/>
    <s v="2023"/>
    <s v="-"/>
    <s v="-"/>
    <s v=""/>
  </r>
  <r>
    <s v="TKT818877"/>
    <x v="13"/>
    <s v="-"/>
    <s v="Account"/>
    <s v="Account Suspension"/>
    <s v="CUST48513"/>
    <s v="Open"/>
    <s v="15-07-2022"/>
    <d v="1899-12-30T04:10:05"/>
    <s v="-"/>
    <s v="-"/>
    <s v="-"/>
    <s v="-"/>
    <s v="15-07-2022"/>
    <s v="07"/>
    <s v="2022"/>
    <s v="-"/>
    <s v="-"/>
    <s v=""/>
  </r>
  <r>
    <s v="TKT524980"/>
    <x v="12"/>
    <s v="-"/>
    <s v="Billing"/>
    <s v="Refund Request"/>
    <s v="CUST71784"/>
    <s v="Open"/>
    <d v="2020-06-12T00:00:00"/>
    <d v="1899-12-30T04:23:00"/>
    <s v="-"/>
    <s v="-"/>
    <s v="-"/>
    <s v="-"/>
    <s v="12-06-2020"/>
    <s v="06"/>
    <s v="2020"/>
    <s v="-"/>
    <s v="-"/>
    <s v=""/>
  </r>
  <r>
    <s v="TKT820496"/>
    <x v="0"/>
    <s v="-"/>
    <s v="Service"/>
    <s v="Service Outage"/>
    <s v="CUST36716"/>
    <s v="Open"/>
    <s v="22-08-2020"/>
    <d v="1899-12-30T01:20:11"/>
    <s v="-"/>
    <s v="-"/>
    <s v="-"/>
    <s v="-"/>
    <s v="22-08-2020"/>
    <s v="08"/>
    <s v="2020"/>
    <s v="-"/>
    <s v="-"/>
    <s v=""/>
  </r>
  <r>
    <s v="TKT163740"/>
    <x v="13"/>
    <s v="29-10-2021 04:03:34"/>
    <s v="Account"/>
    <s v="Account Suspension"/>
    <s v="CUST43848"/>
    <s v="Resolved"/>
    <d v="2021-10-10T00:00:00"/>
    <d v="1899-12-30T04:03:00"/>
    <s v="29-10-2021"/>
    <d v="1899-12-30T04:03:34"/>
    <s v="-"/>
    <s v="-"/>
    <s v="10-10-2021"/>
    <s v="10"/>
    <s v="2021"/>
    <s v="-"/>
    <s v="29-10-2021"/>
    <s v="10"/>
  </r>
  <r>
    <s v="TKT103139"/>
    <x v="10"/>
    <s v="-"/>
    <s v="Account"/>
    <s v="Password Reset"/>
    <s v="CUST19906"/>
    <s v="In Progress"/>
    <s v="16-03-2022"/>
    <d v="1899-12-30T13:20:27"/>
    <s v="-"/>
    <s v="-"/>
    <s v="-"/>
    <s v="-"/>
    <s v="16-03-2022"/>
    <s v="03"/>
    <s v="2022"/>
    <s v="-"/>
    <s v="-"/>
    <s v=""/>
  </r>
  <r>
    <s v="TKT348863"/>
    <x v="30"/>
    <s v="-"/>
    <s v="Billing"/>
    <s v="Overcharge"/>
    <s v="CUST47660"/>
    <s v="In Progress"/>
    <d v="2022-06-09T00:00:00"/>
    <d v="1899-12-30T17:41:00"/>
    <s v="-"/>
    <s v="-"/>
    <s v="-"/>
    <s v="-"/>
    <s v="09-06-2022"/>
    <s v="06"/>
    <s v="2022"/>
    <s v="-"/>
    <s v="-"/>
    <s v=""/>
  </r>
  <r>
    <s v="TKT174730"/>
    <x v="6"/>
    <s v="25-03-2020 09:21:50"/>
    <s v="Service"/>
    <s v="Service Outage"/>
    <s v="CUST33924"/>
    <s v="Resolved"/>
    <d v="2020-09-03T00:00:00"/>
    <d v="1899-12-30T09:21:00"/>
    <s v="25-03-2020"/>
    <d v="1899-12-30T09:21:50"/>
    <s v="-"/>
    <s v="-"/>
    <s v="03-09-2020"/>
    <s v="09"/>
    <s v="2020"/>
    <s v="-"/>
    <s v="25-03-2020"/>
    <s v="03"/>
  </r>
  <r>
    <s v="TKT381576"/>
    <x v="2"/>
    <s v="15-12-2021 09:09:03"/>
    <s v="Billing"/>
    <s v="Overcharge"/>
    <s v="CUST21047"/>
    <s v="Resolved"/>
    <s v="24-11-2021"/>
    <d v="1899-12-30T09:09:03"/>
    <s v="15-12-2021"/>
    <d v="1899-12-30T09:09:03"/>
    <s v="-"/>
    <s v="-"/>
    <s v="24-11-2021"/>
    <s v="11"/>
    <s v="2021"/>
    <s v="-"/>
    <s v="15-12-2021"/>
    <s v="12"/>
  </r>
  <r>
    <s v="TKT385541"/>
    <x v="31"/>
    <s v="-"/>
    <s v="Billing"/>
    <s v="Refund Request"/>
    <s v="CUST72010"/>
    <s v="Open"/>
    <d v="2023-12-10T00:00:00"/>
    <d v="1899-12-30T00:18:00"/>
    <s v="-"/>
    <s v="-"/>
    <s v="-"/>
    <s v="-"/>
    <s v="10-12-2023"/>
    <s v="12"/>
    <s v="2023"/>
    <s v="-"/>
    <s v="-"/>
    <s v=""/>
  </r>
  <r>
    <s v="TKT892156"/>
    <x v="15"/>
    <s v="-"/>
    <s v="Account"/>
    <s v="Account Suspension"/>
    <s v="CUST50407"/>
    <s v="Open"/>
    <s v="24-04-2024"/>
    <d v="1899-12-30T11:13:50"/>
    <s v="-"/>
    <s v="-"/>
    <s v="-"/>
    <s v="-"/>
    <s v="24-04-2024"/>
    <s v="04"/>
    <s v="2024"/>
    <s v="-"/>
    <s v="-"/>
    <s v=""/>
  </r>
  <r>
    <s v="TKT651008"/>
    <x v="10"/>
    <s v="-"/>
    <s v="Account"/>
    <s v="Password Reset"/>
    <s v="CUST14459"/>
    <s v="Open"/>
    <s v="15-03-2020"/>
    <d v="1899-12-30T03:58:11"/>
    <s v="-"/>
    <s v="-"/>
    <s v="-"/>
    <s v="-"/>
    <s v="15-03-2020"/>
    <s v="03"/>
    <s v="2020"/>
    <s v="-"/>
    <s v="-"/>
    <s v=""/>
  </r>
  <r>
    <s v="TKT585099"/>
    <x v="8"/>
    <s v="-"/>
    <s v="Technical"/>
    <s v="Network Problem"/>
    <s v="CUST22969"/>
    <s v="Open"/>
    <s v="14-06-2024"/>
    <d v="1899-12-30T07:22:57"/>
    <s v="-"/>
    <s v="-"/>
    <s v="-"/>
    <s v="-"/>
    <s v="14-06-2024"/>
    <s v="06"/>
    <s v="2024"/>
    <s v="-"/>
    <s v="-"/>
    <s v=""/>
  </r>
  <r>
    <s v="TKT890195"/>
    <x v="7"/>
    <s v="-"/>
    <s v="Technical"/>
    <s v="Software Bug"/>
    <s v="CUST75641"/>
    <s v="Open"/>
    <s v="21-02-2022"/>
    <d v="1899-12-30T20:45:11"/>
    <s v="-"/>
    <s v="-"/>
    <s v="-"/>
    <s v="-"/>
    <s v="21-02-2022"/>
    <s v="02"/>
    <s v="2022"/>
    <s v="-"/>
    <s v="-"/>
    <s v=""/>
  </r>
  <r>
    <s v="TKT715158"/>
    <x v="5"/>
    <s v="-"/>
    <s v="Technical"/>
    <s v="Hardware Issue"/>
    <s v="CUST53274"/>
    <s v="Open"/>
    <s v="31-05-2023"/>
    <d v="1899-12-30T11:54:03"/>
    <s v="-"/>
    <s v="-"/>
    <s v="-"/>
    <s v="-"/>
    <s v="31-05-2023"/>
    <s v="05"/>
    <s v="2023"/>
    <s v="-"/>
    <s v="-"/>
    <s v=""/>
  </r>
  <r>
    <s v="TKT959281"/>
    <x v="25"/>
    <s v="-"/>
    <s v="Service"/>
    <s v="Slow Service"/>
    <s v="CUST31472"/>
    <s v="In Progress"/>
    <d v="2022-09-12T00:00:00"/>
    <d v="1899-12-30T02:11:00"/>
    <s v="-"/>
    <s v="-"/>
    <s v="-"/>
    <s v="-"/>
    <s v="12-09-2022"/>
    <s v="09"/>
    <s v="2022"/>
    <s v="-"/>
    <s v="-"/>
    <s v=""/>
  </r>
  <r>
    <s v="TKT640556"/>
    <x v="28"/>
    <s v="-"/>
    <s v="Billing"/>
    <s v="Payment Failure"/>
    <s v="CUST16720"/>
    <s v="In Progress"/>
    <s v="22-03-2023"/>
    <d v="1899-12-30T23:19:16"/>
    <s v="-"/>
    <s v="-"/>
    <s v="-"/>
    <s v="-"/>
    <s v="22-03-2023"/>
    <s v="03"/>
    <s v="2023"/>
    <s v="-"/>
    <s v="-"/>
    <s v=""/>
  </r>
  <r>
    <s v="TKT600310"/>
    <x v="9"/>
    <d v="2021-03-03T02:37:00"/>
    <s v="Technical"/>
    <s v="Hardware Issue"/>
    <s v="CUST19588"/>
    <s v="Resolved"/>
    <s v="27-02-2021"/>
    <d v="1899-12-30T02:37:28"/>
    <d v="2021-03-03T00:00:00"/>
    <d v="1899-12-30T02:37:00"/>
    <s v="-"/>
    <s v="-"/>
    <s v="27-02-2021"/>
    <s v="02"/>
    <s v="2021"/>
    <s v="-"/>
    <s v="03-03-2021"/>
    <s v="03"/>
  </r>
  <r>
    <s v="TKT204338"/>
    <x v="2"/>
    <s v="-"/>
    <s v="Billing"/>
    <s v="Overcharge"/>
    <s v="CUST52599"/>
    <s v="In Progress"/>
    <d v="2024-12-01T00:00:00"/>
    <d v="1899-12-30T10:26:00"/>
    <s v="-"/>
    <s v="-"/>
    <s v="-"/>
    <s v="-"/>
    <s v="01-12-2024"/>
    <s v="12"/>
    <s v="2024"/>
    <s v="-"/>
    <s v="-"/>
    <s v=""/>
  </r>
  <r>
    <s v="TKT860307"/>
    <x v="17"/>
    <d v="2020-01-03T15:20:00"/>
    <s v="Service"/>
    <s v="Slow Service"/>
    <s v="CUST48457"/>
    <s v="Resolved"/>
    <s v="21-02-2020"/>
    <d v="1899-12-30T15:20:09"/>
    <d v="2020-01-03T00:00:00"/>
    <d v="1899-12-30T15:20:00"/>
    <s v="-"/>
    <s v="-"/>
    <s v="21-02-2020"/>
    <s v="02"/>
    <s v="2020"/>
    <s v="-"/>
    <s v="03-01-2020"/>
    <s v="01"/>
  </r>
  <r>
    <s v="TKT815449"/>
    <x v="5"/>
    <s v="-"/>
    <s v="Technical"/>
    <s v="Hardware Issue"/>
    <s v="CUST82525"/>
    <s v="In Progress"/>
    <s v="25-12-2022"/>
    <d v="1899-12-30T23:22:00"/>
    <s v="-"/>
    <s v="-"/>
    <s v="-"/>
    <s v="-"/>
    <s v="25-12-2022"/>
    <s v="12"/>
    <s v="2022"/>
    <s v="-"/>
    <s v="-"/>
    <s v=""/>
  </r>
  <r>
    <s v="TKT992103"/>
    <x v="14"/>
    <s v="-"/>
    <s v="Service"/>
    <s v="Slow Service"/>
    <s v="CUST90022"/>
    <s v="Open"/>
    <s v="22-01-2024"/>
    <d v="1899-12-30T09:50:55"/>
    <s v="-"/>
    <s v="-"/>
    <s v="-"/>
    <s v="-"/>
    <s v="22-01-2024"/>
    <s v="01"/>
    <s v="2024"/>
    <s v="-"/>
    <s v="-"/>
    <s v=""/>
  </r>
  <r>
    <s v="TKT963677"/>
    <x v="31"/>
    <s v="-"/>
    <s v="Billing"/>
    <s v="Refund Request"/>
    <s v="CUST58910"/>
    <s v="Open"/>
    <s v="24-11-2024"/>
    <d v="1899-12-30T12:25:34"/>
    <s v="-"/>
    <s v="-"/>
    <s v="-"/>
    <s v="-"/>
    <s v="24-11-2024"/>
    <s v="11"/>
    <s v="2024"/>
    <s v="-"/>
    <s v="-"/>
    <s v=""/>
  </r>
  <r>
    <s v="TKT643940"/>
    <x v="31"/>
    <s v="-"/>
    <s v="Billing"/>
    <s v="Refund Request"/>
    <s v="CUST85344"/>
    <s v="In Progress"/>
    <s v="25-12-2024"/>
    <d v="1899-12-30T14:56:29"/>
    <s v="-"/>
    <s v="-"/>
    <s v="-"/>
    <s v="-"/>
    <s v="25-12-2024"/>
    <s v="12"/>
    <s v="2024"/>
    <s v="-"/>
    <s v="-"/>
    <s v=""/>
  </r>
  <r>
    <s v="TKT622488"/>
    <x v="10"/>
    <s v="-"/>
    <s v="Account"/>
    <s v="Password Reset"/>
    <s v="CUST64919"/>
    <s v="In Progress"/>
    <s v="28-05-2020"/>
    <d v="1899-12-30T19:03:28"/>
    <s v="-"/>
    <s v="-"/>
    <s v="-"/>
    <s v="-"/>
    <s v="28-05-2020"/>
    <s v="05"/>
    <s v="2020"/>
    <s v="-"/>
    <s v="-"/>
    <s v=""/>
  </r>
  <r>
    <s v="TKT867763"/>
    <x v="16"/>
    <s v="-"/>
    <s v="Account"/>
    <s v="Login Issue"/>
    <s v="CUST64599"/>
    <s v="Open"/>
    <s v="27-02-2023"/>
    <d v="1899-12-30T23:12:50"/>
    <s v="-"/>
    <s v="-"/>
    <s v="-"/>
    <s v="-"/>
    <s v="27-02-2023"/>
    <s v="02"/>
    <s v="2023"/>
    <s v="-"/>
    <s v="-"/>
    <s v=""/>
  </r>
  <r>
    <s v="TKT143185"/>
    <x v="25"/>
    <s v="30-08-2023 05:46:03"/>
    <s v="Service"/>
    <s v="Slow Service"/>
    <s v="CUST95636"/>
    <s v="Resolved"/>
    <s v="23-08-2023"/>
    <d v="1899-12-30T05:46:03"/>
    <s v="30-08-2023"/>
    <d v="1899-12-30T05:46:03"/>
    <s v="-"/>
    <s v="-"/>
    <s v="23-08-2023"/>
    <s v="08"/>
    <s v="2023"/>
    <s v="-"/>
    <s v="30-08-2023"/>
    <s v="08"/>
  </r>
  <r>
    <s v="TKT193970"/>
    <x v="1"/>
    <s v="-"/>
    <s v="Billing"/>
    <s v="Refund Request"/>
    <s v="CUST43648"/>
    <s v="In Progress"/>
    <d v="2020-05-02T00:00:00"/>
    <d v="1899-12-30T12:51:00"/>
    <s v="-"/>
    <s v="-"/>
    <s v="-"/>
    <s v="-"/>
    <s v="02-05-2020"/>
    <s v="05"/>
    <s v="2020"/>
    <s v="-"/>
    <s v="-"/>
    <s v=""/>
  </r>
  <r>
    <s v="TKT204361"/>
    <x v="8"/>
    <s v="-"/>
    <s v="Technical"/>
    <s v="Network Problem"/>
    <s v="CUST73684"/>
    <s v="Open"/>
    <d v="2020-09-10T00:00:00"/>
    <d v="1899-12-30T14:25:00"/>
    <s v="-"/>
    <s v="-"/>
    <s v="-"/>
    <s v="-"/>
    <s v="10-09-2020"/>
    <s v="09"/>
    <s v="2020"/>
    <s v="-"/>
    <s v="-"/>
    <s v=""/>
  </r>
  <r>
    <s v="TKT944962"/>
    <x v="29"/>
    <s v="30-03-2023 13:58:48"/>
    <s v="Service"/>
    <s v="Service Upgrade"/>
    <s v="CUST27297"/>
    <s v="Resolved"/>
    <d v="2023-01-03T00:00:00"/>
    <d v="1899-12-30T13:58:00"/>
    <s v="30-03-2023"/>
    <d v="1899-12-30T13:58:48"/>
    <s v="-"/>
    <s v="-"/>
    <s v="03-01-2023"/>
    <s v="01"/>
    <s v="2023"/>
    <s v="-"/>
    <s v="30-03-2023"/>
    <s v="03"/>
  </r>
  <r>
    <s v="TKT903093"/>
    <x v="9"/>
    <s v="23-10-2024 14:25:45"/>
    <s v="Technical"/>
    <s v="Hardware Issue"/>
    <s v="CUST85579"/>
    <s v="Resolved"/>
    <s v="16-10-2024"/>
    <d v="1899-12-30T14:25:45"/>
    <s v="23-10-2024"/>
    <d v="1899-12-30T14:25:45"/>
    <s v="-"/>
    <s v="-"/>
    <s v="16-10-2024"/>
    <s v="10"/>
    <s v="2024"/>
    <s v="-"/>
    <s v="23-10-2024"/>
    <s v="10"/>
  </r>
  <r>
    <s v="TKT848673"/>
    <x v="33"/>
    <s v="-"/>
    <s v="Technical"/>
    <s v="Network Problem"/>
    <s v="CUST44593"/>
    <s v="Open"/>
    <s v="20-07-2023"/>
    <d v="1899-12-30T23:57:33"/>
    <s v="-"/>
    <s v="-"/>
    <s v="-"/>
    <s v="-"/>
    <s v="20-07-2023"/>
    <s v="07"/>
    <s v="2023"/>
    <s v="-"/>
    <s v="-"/>
    <s v=""/>
  </r>
  <r>
    <s v="TKT555169"/>
    <x v="8"/>
    <s v="-"/>
    <s v="Technical"/>
    <s v="Network Problem"/>
    <s v="CUST69607"/>
    <s v="In Progress"/>
    <s v="28-07-2020"/>
    <d v="1899-12-30T22:51:34"/>
    <s v="-"/>
    <s v="-"/>
    <s v="-"/>
    <s v="-"/>
    <s v="28-07-2020"/>
    <s v="07"/>
    <s v="2020"/>
    <s v="-"/>
    <s v="-"/>
    <s v=""/>
  </r>
  <r>
    <s v="TKT650188"/>
    <x v="34"/>
    <s v="27-10-2021 16:38:29"/>
    <s v="Technical"/>
    <s v="Hardware Issue"/>
    <s v="CUST67902"/>
    <s v="Resolved"/>
    <s v="16-10-2021"/>
    <d v="1899-12-30T16:38:29"/>
    <s v="27-10-2021"/>
    <d v="1899-12-30T16:38:29"/>
    <s v="-"/>
    <s v="-"/>
    <s v="16-10-2021"/>
    <s v="10"/>
    <s v="2021"/>
    <s v="-"/>
    <s v="27-10-2021"/>
    <s v="10"/>
  </r>
  <r>
    <s v="TKT393648"/>
    <x v="25"/>
    <s v="-"/>
    <s v="Service"/>
    <s v="Slow Service"/>
    <s v="CUST86361"/>
    <s v="In Progress"/>
    <s v="24-05-2021"/>
    <d v="1899-12-30T05:33:55"/>
    <s v="-"/>
    <s v="-"/>
    <s v="-"/>
    <s v="-"/>
    <s v="24-05-2021"/>
    <s v="05"/>
    <s v="2021"/>
    <s v="-"/>
    <s v="-"/>
    <s v=""/>
  </r>
  <r>
    <s v="TKT809641"/>
    <x v="14"/>
    <d v="2022-05-08T02:51:00"/>
    <s v="Service"/>
    <s v="Slow Service"/>
    <s v="CUST95641"/>
    <s v="Resolved"/>
    <s v="26-07-2022"/>
    <d v="1899-12-30T02:51:44"/>
    <d v="2022-05-08T00:00:00"/>
    <d v="1899-12-30T02:51:00"/>
    <s v="-"/>
    <s v="-"/>
    <s v="26-07-2022"/>
    <s v="07"/>
    <s v="2022"/>
    <s v="-"/>
    <s v="08-05-2022"/>
    <s v="05"/>
  </r>
  <r>
    <s v="TKT811855"/>
    <x v="6"/>
    <s v="-"/>
    <s v="Service"/>
    <s v="Service Outage"/>
    <s v="CUST49201"/>
    <s v="In Progress"/>
    <s v="25-03-2023"/>
    <d v="1899-12-30T11:38:41"/>
    <s v="-"/>
    <s v="-"/>
    <s v="-"/>
    <s v="-"/>
    <s v="25-03-2023"/>
    <s v="03"/>
    <s v="2023"/>
    <s v="-"/>
    <s v="-"/>
    <s v=""/>
  </r>
  <r>
    <s v="TKT727338"/>
    <x v="34"/>
    <s v="-"/>
    <s v="Technical"/>
    <s v="Hardware Issue"/>
    <s v="CUST29323"/>
    <s v="In Progress"/>
    <d v="2022-05-09T00:00:00"/>
    <d v="1899-12-30T20:10:00"/>
    <s v="-"/>
    <s v="-"/>
    <s v="-"/>
    <s v="-"/>
    <s v="09-05-2022"/>
    <s v="05"/>
    <s v="2022"/>
    <s v="-"/>
    <s v="-"/>
    <s v=""/>
  </r>
  <r>
    <s v="TKT539841"/>
    <x v="14"/>
    <s v="-"/>
    <s v="Service"/>
    <s v="Slow Service"/>
    <s v="CUST94414"/>
    <s v="In Progress"/>
    <s v="20-01-2024"/>
    <d v="1899-12-30T04:43:56"/>
    <s v="-"/>
    <s v="-"/>
    <s v="-"/>
    <s v="-"/>
    <s v="20-01-2024"/>
    <s v="01"/>
    <s v="2024"/>
    <s v="-"/>
    <s v="-"/>
    <s v=""/>
  </r>
  <r>
    <s v="TKT727442"/>
    <x v="21"/>
    <s v="-"/>
    <s v="Technical"/>
    <s v="Network Problem"/>
    <s v="CUST19913"/>
    <s v="Open"/>
    <d v="2023-07-04T00:00:00"/>
    <d v="1899-12-30T12:03:00"/>
    <s v="-"/>
    <s v="-"/>
    <s v="-"/>
    <s v="-"/>
    <s v="04-07-2023"/>
    <s v="07"/>
    <s v="2023"/>
    <s v="-"/>
    <s v="-"/>
    <s v=""/>
  </r>
  <r>
    <s v="TKT820241"/>
    <x v="30"/>
    <s v="-"/>
    <s v="Billing"/>
    <s v="Overcharge"/>
    <s v="CUST36701"/>
    <s v="In Progress"/>
    <d v="2022-11-09T00:00:00"/>
    <d v="1899-12-30T16:42:00"/>
    <s v="-"/>
    <s v="-"/>
    <s v="-"/>
    <s v="-"/>
    <s v="09-11-2022"/>
    <s v="11"/>
    <s v="2022"/>
    <s v="-"/>
    <s v="-"/>
    <s v=""/>
  </r>
  <r>
    <s v="TKT849432"/>
    <x v="28"/>
    <s v="-"/>
    <s v="Billing"/>
    <s v="Payment Failure"/>
    <s v="CUST68180"/>
    <s v="In Progress"/>
    <s v="20-10-2022"/>
    <d v="1899-12-30T17:06:37"/>
    <s v="-"/>
    <s v="-"/>
    <s v="-"/>
    <s v="-"/>
    <s v="20-10-2022"/>
    <s v="10"/>
    <s v="2022"/>
    <s v="-"/>
    <s v="-"/>
    <s v=""/>
  </r>
  <r>
    <s v="TKT494058"/>
    <x v="0"/>
    <s v="-"/>
    <s v="Service"/>
    <s v="Service Outage"/>
    <s v="CUST83210"/>
    <s v="Open"/>
    <s v="24-10-2020"/>
    <d v="1899-12-30T10:50:39"/>
    <s v="-"/>
    <s v="-"/>
    <s v="-"/>
    <s v="-"/>
    <s v="24-10-2020"/>
    <s v="10"/>
    <s v="2020"/>
    <s v="-"/>
    <s v="-"/>
    <s v=""/>
  </r>
  <r>
    <s v="TKT775324"/>
    <x v="12"/>
    <s v="-"/>
    <s v="Billing"/>
    <s v="Refund Request"/>
    <s v="CUST31807"/>
    <s v="In Progress"/>
    <d v="2020-11-03T00:00:00"/>
    <d v="1899-12-30T20:37:00"/>
    <s v="-"/>
    <s v="-"/>
    <s v="-"/>
    <s v="-"/>
    <s v="03-11-2020"/>
    <s v="11"/>
    <s v="2020"/>
    <s v="-"/>
    <s v="-"/>
    <s v=""/>
  </r>
  <r>
    <s v="TKT116079"/>
    <x v="15"/>
    <s v="23-06-2022 19:55:27"/>
    <s v="Account"/>
    <s v="Account Suspension"/>
    <s v="CUST50346"/>
    <s v="Resolved"/>
    <d v="2022-11-06T00:00:00"/>
    <d v="1899-12-30T19:55:00"/>
    <s v="23-06-2022"/>
    <d v="1899-12-30T19:55:27"/>
    <s v="-"/>
    <s v="-"/>
    <s v="06-11-2022"/>
    <s v="11"/>
    <s v="2022"/>
    <s v="-"/>
    <s v="23-06-2022"/>
    <s v="06"/>
  </r>
  <r>
    <s v="TKT693202"/>
    <x v="2"/>
    <s v="-"/>
    <s v="Billing"/>
    <s v="Overcharge"/>
    <s v="CUST98359"/>
    <s v="In Progress"/>
    <s v="24-03-2020"/>
    <d v="1899-12-30T15:08:18"/>
    <s v="-"/>
    <s v="-"/>
    <s v="-"/>
    <s v="-"/>
    <s v="24-03-2020"/>
    <s v="03"/>
    <s v="2020"/>
    <s v="-"/>
    <s v="-"/>
    <s v=""/>
  </r>
  <r>
    <s v="TKT505149"/>
    <x v="10"/>
    <d v="2024-12-09T03:10:00"/>
    <s v="Account"/>
    <s v="Password Reset"/>
    <s v="CUST98188"/>
    <s v="Resolved"/>
    <d v="2024-07-09T00:00:00"/>
    <d v="1899-12-30T03:10:00"/>
    <d v="2024-12-09T00:00:00"/>
    <d v="1899-12-30T03:10:00"/>
    <s v="-"/>
    <s v="-"/>
    <s v="09-07-2024"/>
    <s v="07"/>
    <s v="2024"/>
    <s v="-"/>
    <s v="09-12-2024"/>
    <s v="12"/>
  </r>
  <r>
    <s v="TKT755857"/>
    <x v="32"/>
    <s v="-"/>
    <s v="Technical"/>
    <s v="Software Bug"/>
    <s v="CUST97575"/>
    <s v="In Progress"/>
    <s v="13-08-2024"/>
    <d v="1899-12-30T10:58:26"/>
    <s v="-"/>
    <s v="-"/>
    <s v="-"/>
    <s v="-"/>
    <s v="13-08-2024"/>
    <s v="08"/>
    <s v="2024"/>
    <s v="-"/>
    <s v="-"/>
    <s v=""/>
  </r>
  <r>
    <s v="TKT695528"/>
    <x v="22"/>
    <s v="24-05-2024 09:57:07"/>
    <s v="Account"/>
    <s v="Login Issue"/>
    <s v="CUST37309"/>
    <s v="Resolved"/>
    <d v="2024-01-05T00:00:00"/>
    <d v="1899-12-30T09:57:00"/>
    <s v="24-05-2024"/>
    <d v="1899-12-30T09:57:07"/>
    <s v="-"/>
    <s v="-"/>
    <s v="05-01-2024"/>
    <s v="01"/>
    <s v="2024"/>
    <s v="-"/>
    <s v="24-05-2024"/>
    <s v="05"/>
  </r>
  <r>
    <s v="TKT932034"/>
    <x v="30"/>
    <s v="-"/>
    <s v="Billing"/>
    <s v="Overcharge"/>
    <s v="CUST46114"/>
    <s v="Open"/>
    <d v="2022-02-05T00:00:00"/>
    <d v="1899-12-30T21:52:00"/>
    <s v="-"/>
    <s v="-"/>
    <s v="-"/>
    <s v="-"/>
    <s v="05-02-2022"/>
    <s v="02"/>
    <s v="2022"/>
    <s v="-"/>
    <s v="-"/>
    <s v=""/>
  </r>
  <r>
    <s v="TKT158106"/>
    <x v="2"/>
    <s v="-"/>
    <s v="Billing"/>
    <s v="Overcharge"/>
    <s v="CUST50663"/>
    <s v="Open"/>
    <d v="2022-01-04T00:00:00"/>
    <d v="1899-12-30T20:46:00"/>
    <s v="-"/>
    <s v="-"/>
    <s v="-"/>
    <s v="-"/>
    <s v="04-01-2022"/>
    <s v="01"/>
    <s v="2022"/>
    <s v="-"/>
    <s v="-"/>
    <s v=""/>
  </r>
  <r>
    <s v="TKT863886"/>
    <x v="0"/>
    <s v="17-03-2022 08:47:04"/>
    <s v="Service"/>
    <s v="Service Outage"/>
    <s v="CUST46028"/>
    <s v="Resolved"/>
    <s v="24-02-2022"/>
    <d v="1899-12-30T08:47:04"/>
    <s v="17-03-2022"/>
    <d v="1899-12-30T08:47:04"/>
    <s v="-"/>
    <s v="-"/>
    <s v="24-02-2022"/>
    <s v="02"/>
    <s v="2022"/>
    <s v="-"/>
    <s v="17-03-2022"/>
    <s v="03"/>
  </r>
  <r>
    <s v="TKT285639"/>
    <x v="33"/>
    <s v="-"/>
    <s v="Technical"/>
    <s v="Network Problem"/>
    <s v="CUST80880"/>
    <s v="Open"/>
    <s v="28-03-2024"/>
    <d v="1899-12-30T14:15:53"/>
    <s v="-"/>
    <s v="-"/>
    <s v="-"/>
    <s v="-"/>
    <s v="28-03-2024"/>
    <s v="03"/>
    <s v="2024"/>
    <s v="-"/>
    <s v="-"/>
    <s v=""/>
  </r>
  <r>
    <s v="TKT558685"/>
    <x v="24"/>
    <s v="21-01-2021 22:52:08"/>
    <s v="Service"/>
    <s v="Service Outage"/>
    <s v="CUST20774"/>
    <s v="Resolved"/>
    <s v="28-12-2020"/>
    <d v="1899-12-30T22:52:08"/>
    <s v="21-01-2021"/>
    <d v="1899-12-30T22:52:08"/>
    <s v="-"/>
    <s v="-"/>
    <s v="28-12-2020"/>
    <s v="12"/>
    <s v="2020"/>
    <s v="-"/>
    <s v="21-01-2021"/>
    <s v="01"/>
  </r>
  <r>
    <s v="TKT976244"/>
    <x v="7"/>
    <s v="-"/>
    <s v="Technical"/>
    <s v="Software Bug"/>
    <s v="CUST19698"/>
    <s v="Open"/>
    <d v="2024-09-05T00:00:00"/>
    <d v="1899-12-30T04:34:00"/>
    <s v="-"/>
    <s v="-"/>
    <s v="-"/>
    <s v="-"/>
    <s v="05-09-2024"/>
    <s v="09"/>
    <s v="2024"/>
    <s v="-"/>
    <s v="-"/>
    <s v=""/>
  </r>
  <r>
    <s v="TKT351550"/>
    <x v="29"/>
    <s v="-"/>
    <s v="Service"/>
    <s v="Service Upgrade"/>
    <s v="CUST13363"/>
    <s v="In Progress"/>
    <s v="23-02-2022"/>
    <d v="1899-12-30T06:11:32"/>
    <s v="-"/>
    <s v="-"/>
    <s v="-"/>
    <s v="-"/>
    <s v="23-02-2022"/>
    <s v="02"/>
    <s v="2022"/>
    <s v="-"/>
    <s v="-"/>
    <s v=""/>
  </r>
  <r>
    <s v="TKT818231"/>
    <x v="28"/>
    <s v="17-08-2022 04:59:52"/>
    <s v="Billing"/>
    <s v="Payment Failure"/>
    <s v="CUST79522"/>
    <s v="Resolved"/>
    <d v="2022-04-08T00:00:00"/>
    <d v="1899-12-30T04:59:00"/>
    <s v="17-08-2022"/>
    <d v="1899-12-30T04:59:52"/>
    <s v="-"/>
    <s v="-"/>
    <s v="08-04-2022"/>
    <s v="04"/>
    <s v="2022"/>
    <s v="-"/>
    <s v="17-08-2022"/>
    <s v="08"/>
  </r>
  <r>
    <s v="TKT705285"/>
    <x v="7"/>
    <s v="-"/>
    <s v="Technical"/>
    <s v="Software Bug"/>
    <s v="CUST96940"/>
    <s v="In Progress"/>
    <s v="31-07-2022"/>
    <d v="1899-12-30T15:47:18"/>
    <s v="-"/>
    <s v="-"/>
    <s v="-"/>
    <s v="-"/>
    <s v="31-07-2022"/>
    <s v="07"/>
    <s v="2022"/>
    <s v="-"/>
    <s v="-"/>
    <s v=""/>
  </r>
  <r>
    <s v="TKT512427"/>
    <x v="18"/>
    <d v="2024-11-02T05:34:00"/>
    <s v="Account"/>
    <s v="Password Reset"/>
    <s v="CUST62086"/>
    <s v="Resolved"/>
    <s v="18-01-2024"/>
    <d v="1899-12-30T05:34:29"/>
    <d v="2024-11-02T00:00:00"/>
    <d v="1899-12-30T05:34:00"/>
    <s v="-"/>
    <s v="-"/>
    <s v="18-01-2024"/>
    <s v="01"/>
    <s v="2024"/>
    <s v="-"/>
    <s v="02-11-2024"/>
    <s v="11"/>
  </r>
  <r>
    <s v="TKT825746"/>
    <x v="22"/>
    <s v="-"/>
    <s v="Account"/>
    <s v="Login Issue"/>
    <s v="CUST50893"/>
    <s v="In Progress"/>
    <d v="2024-09-08T00:00:00"/>
    <d v="1899-12-30T11:59:00"/>
    <s v="-"/>
    <s v="-"/>
    <s v="-"/>
    <s v="-"/>
    <s v="08-09-2024"/>
    <s v="09"/>
    <s v="2024"/>
    <s v="-"/>
    <s v="-"/>
    <s v=""/>
  </r>
  <r>
    <s v="TKT818710"/>
    <x v="32"/>
    <s v="-"/>
    <s v="Technical"/>
    <s v="Software Bug"/>
    <s v="CUST47018"/>
    <s v="In Progress"/>
    <s v="14-03-2024"/>
    <d v="1899-12-30T12:44:49"/>
    <s v="-"/>
    <s v="-"/>
    <s v="-"/>
    <s v="-"/>
    <s v="14-03-2024"/>
    <s v="03"/>
    <s v="2024"/>
    <s v="-"/>
    <s v="-"/>
    <s v=""/>
  </r>
  <r>
    <s v="TKT287583"/>
    <x v="30"/>
    <s v="13-06-2023 13:31:28"/>
    <s v="Billing"/>
    <s v="Overcharge"/>
    <s v="CUST71814"/>
    <s v="Resolved"/>
    <d v="2023-03-06T00:00:00"/>
    <d v="1899-12-30T13:31:00"/>
    <s v="13-06-2023"/>
    <d v="1899-12-30T13:31:28"/>
    <s v="-"/>
    <s v="-"/>
    <s v="06-03-2023"/>
    <s v="03"/>
    <s v="2023"/>
    <s v="-"/>
    <s v="13-06-2023"/>
    <s v="06"/>
  </r>
  <r>
    <s v="TKT245986"/>
    <x v="0"/>
    <s v="-"/>
    <s v="Service"/>
    <s v="Service Outage"/>
    <s v="CUST61233"/>
    <s v="Open"/>
    <s v="28-07-2021"/>
    <d v="1899-12-30T11:58:17"/>
    <s v="-"/>
    <s v="-"/>
    <s v="-"/>
    <s v="-"/>
    <s v="28-07-2021"/>
    <s v="07"/>
    <s v="2021"/>
    <s v="-"/>
    <s v="-"/>
    <s v=""/>
  </r>
  <r>
    <s v="TKT396664"/>
    <x v="13"/>
    <s v="26-06-2024 06:44:10"/>
    <s v="Account"/>
    <s v="Account Suspension"/>
    <s v="CUST36466"/>
    <s v="Resolved"/>
    <s v="18-06-2024"/>
    <d v="1899-12-30T06:44:10"/>
    <s v="26-06-2024"/>
    <d v="1899-12-30T06:44:10"/>
    <s v="-"/>
    <s v="-"/>
    <s v="18-06-2024"/>
    <s v="06"/>
    <s v="2024"/>
    <s v="-"/>
    <s v="26-06-2024"/>
    <s v="06"/>
  </r>
  <r>
    <s v="TKT796915"/>
    <x v="10"/>
    <d v="2021-08-11T23:40:00"/>
    <s v="Account"/>
    <s v="Password Reset"/>
    <s v="CUST98916"/>
    <s v="Resolved"/>
    <d v="2021-09-10T00:00:00"/>
    <d v="1899-12-30T23:40:00"/>
    <d v="2021-08-11T00:00:00"/>
    <d v="1899-12-30T23:40:00"/>
    <s v="-"/>
    <s v="-"/>
    <s v="10-09-2021"/>
    <s v="09"/>
    <s v="2021"/>
    <s v="-"/>
    <s v="11-08-2021"/>
    <s v="08"/>
  </r>
  <r>
    <s v="TKT749027"/>
    <x v="26"/>
    <s v="-"/>
    <s v="Technical"/>
    <s v="Software Bug"/>
    <s v="CUST96069"/>
    <s v="In Progress"/>
    <s v="28-10-2022"/>
    <d v="1899-12-30T16:55:58"/>
    <s v="-"/>
    <s v="-"/>
    <s v="-"/>
    <s v="-"/>
    <s v="28-10-2022"/>
    <s v="10"/>
    <s v="2022"/>
    <s v="-"/>
    <s v="-"/>
    <s v=""/>
  </r>
  <r>
    <s v="TKT949811"/>
    <x v="13"/>
    <d v="2024-09-06T23:44:00"/>
    <s v="Account"/>
    <s v="Account Suspension"/>
    <s v="CUST48679"/>
    <s v="Resolved"/>
    <s v="22-05-2024"/>
    <d v="1899-12-30T23:44:51"/>
    <d v="2024-09-06T00:00:00"/>
    <d v="1899-12-30T23:44:00"/>
    <s v="-"/>
    <s v="-"/>
    <s v="22-05-2024"/>
    <s v="05"/>
    <s v="2024"/>
    <s v="-"/>
    <s v="06-09-2024"/>
    <s v="09"/>
  </r>
  <r>
    <s v="TKT939581"/>
    <x v="15"/>
    <s v="-"/>
    <s v="Account"/>
    <s v="Account Suspension"/>
    <s v="CUST39850"/>
    <s v="In Progress"/>
    <d v="2021-04-02T00:00:00"/>
    <d v="1899-12-30T00:09:00"/>
    <s v="-"/>
    <s v="-"/>
    <s v="-"/>
    <s v="-"/>
    <s v="02-04-2021"/>
    <s v="04"/>
    <s v="2021"/>
    <s v="-"/>
    <s v="-"/>
    <s v=""/>
  </r>
  <r>
    <s v="TKT867043"/>
    <x v="2"/>
    <s v="-"/>
    <s v="Billing"/>
    <s v="Overcharge"/>
    <s v="CUST17144"/>
    <s v="Open"/>
    <s v="16-05-2021"/>
    <d v="1899-12-30T05:06:49"/>
    <s v="-"/>
    <s v="-"/>
    <s v="-"/>
    <s v="-"/>
    <s v="16-05-2021"/>
    <s v="05"/>
    <s v="2021"/>
    <s v="-"/>
    <s v="-"/>
    <s v=""/>
  </r>
  <r>
    <s v="TKT231322"/>
    <x v="28"/>
    <s v="-"/>
    <s v="Billing"/>
    <s v="Payment Failure"/>
    <s v="CUST87343"/>
    <s v="In Progress"/>
    <s v="30-12-2022"/>
    <d v="1899-12-30T20:41:10"/>
    <s v="-"/>
    <s v="-"/>
    <s v="-"/>
    <s v="-"/>
    <s v="30-12-2022"/>
    <s v="12"/>
    <s v="2022"/>
    <s v="-"/>
    <s v="-"/>
    <s v=""/>
  </r>
  <r>
    <s v="TKT841184"/>
    <x v="35"/>
    <d v="2020-11-07T16:29:00"/>
    <s v="Service"/>
    <s v="Service Upgrade"/>
    <s v="CUST83194"/>
    <s v="Resolved"/>
    <d v="2020-09-07T00:00:00"/>
    <d v="1899-12-30T16:29:00"/>
    <d v="2020-11-07T00:00:00"/>
    <d v="1899-12-30T16:29:00"/>
    <s v="-"/>
    <s v="-"/>
    <s v="07-09-2020"/>
    <s v="09"/>
    <s v="2020"/>
    <s v="-"/>
    <s v="07-11-2020"/>
    <s v="11"/>
  </r>
  <r>
    <s v="TKT583729"/>
    <x v="1"/>
    <s v="-"/>
    <s v="Billing"/>
    <s v="Refund Request"/>
    <s v="CUST10417"/>
    <s v="Open"/>
    <s v="31-01-2024"/>
    <d v="1899-12-30T10:52:09"/>
    <s v="-"/>
    <s v="-"/>
    <s v="-"/>
    <s v="-"/>
    <s v="31-01-2024"/>
    <s v="01"/>
    <s v="2024"/>
    <s v="-"/>
    <s v="-"/>
    <s v=""/>
  </r>
  <r>
    <s v="TKT503655"/>
    <x v="16"/>
    <s v="-"/>
    <s v="Account"/>
    <s v="Login Issue"/>
    <s v="CUST52442"/>
    <s v="In Progress"/>
    <d v="2023-08-03T00:00:00"/>
    <d v="1899-12-30T19:08:00"/>
    <s v="-"/>
    <s v="-"/>
    <s v="-"/>
    <s v="-"/>
    <s v="03-08-2023"/>
    <s v="08"/>
    <s v="2023"/>
    <s v="-"/>
    <s v="-"/>
    <s v=""/>
  </r>
  <r>
    <s v="TKT524640"/>
    <x v="9"/>
    <s v="-"/>
    <s v="Technical"/>
    <s v="Hardware Issue"/>
    <s v="CUST73308"/>
    <s v="In Progress"/>
    <s v="20-02-2024"/>
    <d v="1899-12-30T01:29:22"/>
    <s v="-"/>
    <s v="-"/>
    <s v="-"/>
    <s v="-"/>
    <s v="20-02-2024"/>
    <s v="02"/>
    <s v="2024"/>
    <s v="-"/>
    <s v="-"/>
    <s v=""/>
  </r>
  <r>
    <s v="TKT147108"/>
    <x v="21"/>
    <s v="-"/>
    <s v="Technical"/>
    <s v="Network Problem"/>
    <s v="CUST91210"/>
    <s v="In Progress"/>
    <s v="13-09-2020"/>
    <d v="1899-12-30T17:48:47"/>
    <s v="-"/>
    <s v="-"/>
    <s v="-"/>
    <s v="-"/>
    <s v="13-09-2020"/>
    <s v="09"/>
    <s v="2020"/>
    <s v="-"/>
    <s v="-"/>
    <s v=""/>
  </r>
  <r>
    <s v="TKT998544"/>
    <x v="17"/>
    <s v="21-12-2024 10:52:40"/>
    <s v="Service"/>
    <s v="Slow Service"/>
    <s v="CUST35359"/>
    <s v="Resolved"/>
    <s v="17-12-2024"/>
    <d v="1899-12-30T10:52:40"/>
    <s v="21-12-2024"/>
    <d v="1899-12-30T10:52:40"/>
    <s v="-"/>
    <s v="-"/>
    <s v="17-12-2024"/>
    <s v="12"/>
    <s v="2024"/>
    <s v="-"/>
    <s v="21-12-2024"/>
    <s v="12"/>
  </r>
  <r>
    <s v="TKT383461"/>
    <x v="35"/>
    <s v="15-02-2024 02:31:21"/>
    <s v="Service"/>
    <s v="Service Upgrade"/>
    <s v="CUST81364"/>
    <s v="Resolved"/>
    <s v="24-01-2024"/>
    <d v="1899-12-30T02:31:21"/>
    <s v="15-02-2024"/>
    <d v="1899-12-30T02:31:21"/>
    <s v="-"/>
    <s v="-"/>
    <s v="24-01-2024"/>
    <s v="01"/>
    <s v="2024"/>
    <s v="-"/>
    <s v="15-02-2024"/>
    <s v="02"/>
  </r>
  <r>
    <s v="TKT421890"/>
    <x v="28"/>
    <s v="31-10-2024 10:35:00"/>
    <s v="Billing"/>
    <s v="Payment Failure"/>
    <s v="CUST42556"/>
    <s v="Resolved"/>
    <s v="23-10-2024"/>
    <d v="1899-12-30T10:35:00"/>
    <s v="31-10-2024"/>
    <d v="1899-12-30T10:35:00"/>
    <s v="-"/>
    <s v="-"/>
    <s v="23-10-2024"/>
    <s v="10"/>
    <s v="2024"/>
    <s v="-"/>
    <s v="31-10-2024"/>
    <s v="10"/>
  </r>
  <r>
    <s v="TKT427566"/>
    <x v="2"/>
    <s v="-"/>
    <s v="Billing"/>
    <s v="Overcharge"/>
    <s v="CUST78284"/>
    <s v="In Progress"/>
    <s v="18-06-2021"/>
    <d v="1899-12-30T21:23:30"/>
    <s v="-"/>
    <s v="-"/>
    <s v="-"/>
    <s v="-"/>
    <s v="18-06-2021"/>
    <s v="06"/>
    <s v="2021"/>
    <s v="-"/>
    <s v="-"/>
    <s v=""/>
  </r>
  <r>
    <s v="TKT199676"/>
    <x v="2"/>
    <s v="28-07-2020 09:17:38"/>
    <s v="Billing"/>
    <s v="Overcharge"/>
    <s v="CUST12967"/>
    <s v="Resolved"/>
    <d v="2020-11-07T00:00:00"/>
    <d v="1899-12-30T09:17:00"/>
    <s v="28-07-2020"/>
    <d v="1899-12-30T09:17:38"/>
    <s v="-"/>
    <s v="-"/>
    <s v="07-11-2020"/>
    <s v="11"/>
    <s v="2020"/>
    <s v="-"/>
    <s v="28-07-2020"/>
    <s v="07"/>
  </r>
  <r>
    <s v="TKT990659"/>
    <x v="18"/>
    <s v="-"/>
    <s v="Account"/>
    <s v="Password Reset"/>
    <s v="CUST37251"/>
    <s v="Open"/>
    <s v="25-11-2023"/>
    <d v="1899-12-30T22:10:49"/>
    <s v="-"/>
    <s v="-"/>
    <s v="-"/>
    <s v="-"/>
    <s v="25-11-2023"/>
    <s v="11"/>
    <s v="2023"/>
    <s v="-"/>
    <s v="-"/>
    <s v=""/>
  </r>
  <r>
    <s v="TKT649493"/>
    <x v="17"/>
    <s v="22-05-2023 20:35:00"/>
    <s v="Service"/>
    <s v="Slow Service"/>
    <s v="CUST21286"/>
    <s v="Resolved"/>
    <s v="17-05-2023"/>
    <d v="1899-12-30T20:35:00"/>
    <s v="22-05-2023"/>
    <d v="1899-12-30T20:35:00"/>
    <s v="-"/>
    <s v="-"/>
    <s v="17-05-2023"/>
    <s v="05"/>
    <s v="2023"/>
    <s v="-"/>
    <s v="22-05-2023"/>
    <s v="05"/>
  </r>
  <r>
    <s v="TKT278931"/>
    <x v="5"/>
    <s v="-"/>
    <s v="Technical"/>
    <s v="Hardware Issue"/>
    <s v="CUST17594"/>
    <s v="In Progress"/>
    <d v="2022-06-10T00:00:00"/>
    <d v="1899-12-30T11:38:00"/>
    <s v="-"/>
    <s v="-"/>
    <s v="-"/>
    <s v="-"/>
    <s v="10-06-2022"/>
    <s v="06"/>
    <s v="2022"/>
    <s v="-"/>
    <s v="-"/>
    <s v=""/>
  </r>
  <r>
    <s v="TKT945359"/>
    <x v="25"/>
    <d v="2022-06-12T20:01:00"/>
    <s v="Service"/>
    <s v="Slow Service"/>
    <s v="CUST77112"/>
    <s v="Resolved"/>
    <s v="26-11-2022"/>
    <d v="1899-12-30T20:01:54"/>
    <d v="2022-06-12T00:00:00"/>
    <d v="1899-12-30T20:01:00"/>
    <s v="-"/>
    <s v="-"/>
    <s v="26-11-2022"/>
    <s v="11"/>
    <s v="2022"/>
    <s v="-"/>
    <s v="12-06-2022"/>
    <s v="06"/>
  </r>
  <r>
    <s v="TKT981603"/>
    <x v="30"/>
    <s v="-"/>
    <s v="Billing"/>
    <s v="Overcharge"/>
    <s v="CUST79140"/>
    <s v="Open"/>
    <s v="26-09-2023"/>
    <d v="1899-12-30T19:23:28"/>
    <s v="-"/>
    <s v="-"/>
    <s v="-"/>
    <s v="-"/>
    <s v="26-09-2023"/>
    <s v="09"/>
    <s v="2023"/>
    <s v="-"/>
    <s v="-"/>
    <s v=""/>
  </r>
  <r>
    <s v="TKT446940"/>
    <x v="6"/>
    <s v="-"/>
    <s v="Service"/>
    <s v="Service Outage"/>
    <s v="CUST49399"/>
    <s v="In Progress"/>
    <s v="20-07-2022"/>
    <d v="1899-12-30T01:50:24"/>
    <s v="-"/>
    <s v="-"/>
    <s v="-"/>
    <s v="-"/>
    <s v="20-07-2022"/>
    <s v="07"/>
    <s v="2022"/>
    <s v="-"/>
    <s v="-"/>
    <s v=""/>
  </r>
  <r>
    <s v="TKT480018"/>
    <x v="28"/>
    <s v="-"/>
    <s v="Billing"/>
    <s v="Payment Failure"/>
    <s v="CUST36996"/>
    <s v="Open"/>
    <d v="2020-08-09T00:00:00"/>
    <d v="1899-12-30T12:29:00"/>
    <s v="-"/>
    <s v="-"/>
    <s v="-"/>
    <s v="-"/>
    <s v="09-08-2020"/>
    <s v="08"/>
    <s v="2020"/>
    <s v="-"/>
    <s v="-"/>
    <s v=""/>
  </r>
  <r>
    <s v="TKT872520"/>
    <x v="13"/>
    <s v="-"/>
    <s v="Account"/>
    <s v="Account Suspension"/>
    <s v="CUST47196"/>
    <s v="In Progress"/>
    <d v="2022-10-02T00:00:00"/>
    <d v="1899-12-30T16:22:00"/>
    <s v="-"/>
    <s v="-"/>
    <s v="-"/>
    <s v="-"/>
    <s v="02-10-2022"/>
    <s v="10"/>
    <s v="2022"/>
    <s v="-"/>
    <s v="-"/>
    <s v=""/>
  </r>
  <r>
    <s v="TKT773566"/>
    <x v="21"/>
    <s v="14-04-2024 02:17:02"/>
    <s v="Technical"/>
    <s v="Network Problem"/>
    <s v="CUST63250"/>
    <s v="Resolved"/>
    <d v="2024-03-04T00:00:00"/>
    <d v="1899-12-30T02:17:00"/>
    <s v="14-04-2024"/>
    <d v="1899-12-30T02:17:02"/>
    <s v="-"/>
    <s v="-"/>
    <s v="04-03-2024"/>
    <s v="03"/>
    <s v="2024"/>
    <s v="-"/>
    <s v="14-04-2024"/>
    <s v="04"/>
  </r>
  <r>
    <s v="TKT254600"/>
    <x v="34"/>
    <s v="-"/>
    <s v="Technical"/>
    <s v="Hardware Issue"/>
    <s v="CUST41930"/>
    <s v="Open"/>
    <d v="2024-04-05T00:00:00"/>
    <d v="1899-12-30T00:13:00"/>
    <s v="-"/>
    <s v="-"/>
    <s v="-"/>
    <s v="-"/>
    <s v="05-04-2024"/>
    <s v="04"/>
    <s v="2024"/>
    <s v="-"/>
    <s v="-"/>
    <s v=""/>
  </r>
  <r>
    <s v="TKT718443"/>
    <x v="27"/>
    <s v="-"/>
    <s v="Account"/>
    <s v="Login Issue"/>
    <s v="CUST59774"/>
    <s v="Open"/>
    <s v="17-01-2023"/>
    <d v="1899-12-30T04:01:04"/>
    <s v="-"/>
    <s v="-"/>
    <s v="-"/>
    <s v="-"/>
    <s v="17-01-2023"/>
    <s v="01"/>
    <s v="2023"/>
    <s v="-"/>
    <s v="-"/>
    <s v=""/>
  </r>
  <r>
    <s v="TKT836229"/>
    <x v="9"/>
    <d v="2024-09-04T09:06:00"/>
    <s v="Technical"/>
    <s v="Hardware Issue"/>
    <s v="CUST41886"/>
    <s v="Resolved"/>
    <d v="2024-12-03T00:00:00"/>
    <d v="1899-12-30T09:06:00"/>
    <d v="2024-09-04T00:00:00"/>
    <d v="1899-12-30T09:06:00"/>
    <s v="-"/>
    <s v="-"/>
    <s v="03-12-2024"/>
    <s v="12"/>
    <s v="2024"/>
    <s v="-"/>
    <s v="04-09-2024"/>
    <s v="09"/>
  </r>
  <r>
    <s v="TKT554355"/>
    <x v="9"/>
    <s v="-"/>
    <s v="Technical"/>
    <s v="Hardware Issue"/>
    <s v="CUST88124"/>
    <s v="Open"/>
    <s v="14-11-2024"/>
    <d v="1899-12-30T07:33:27"/>
    <s v="-"/>
    <s v="-"/>
    <s v="-"/>
    <s v="-"/>
    <s v="14-11-2024"/>
    <s v="11"/>
    <s v="2024"/>
    <s v="-"/>
    <s v="-"/>
    <s v=""/>
  </r>
  <r>
    <s v="TKT951961"/>
    <x v="35"/>
    <s v="-"/>
    <s v="Service"/>
    <s v="Service Upgrade"/>
    <s v="CUST92933"/>
    <s v="Open"/>
    <s v="30-06-2024"/>
    <d v="1899-12-30T04:05:25"/>
    <s v="-"/>
    <s v="-"/>
    <s v="-"/>
    <s v="-"/>
    <s v="30-06-2024"/>
    <s v="06"/>
    <s v="2024"/>
    <s v="-"/>
    <s v="-"/>
    <s v=""/>
  </r>
  <r>
    <s v="TKT414285"/>
    <x v="19"/>
    <s v="-"/>
    <s v="Billing"/>
    <s v="Payment Failure"/>
    <s v="CUST86312"/>
    <s v="In Progress"/>
    <s v="30-12-2022"/>
    <d v="1899-12-30T01:34:14"/>
    <s v="-"/>
    <s v="-"/>
    <s v="-"/>
    <s v="-"/>
    <s v="30-12-2022"/>
    <s v="12"/>
    <s v="2022"/>
    <s v="-"/>
    <s v="-"/>
    <s v=""/>
  </r>
  <r>
    <s v="TKT120115"/>
    <x v="23"/>
    <s v="27-05-2024 16:51:23"/>
    <s v="Service"/>
    <s v="Service Upgrade"/>
    <s v="CUST11913"/>
    <s v="Resolved"/>
    <d v="2024-05-05T00:00:00"/>
    <d v="1899-12-30T16:51:00"/>
    <s v="27-05-2024"/>
    <d v="1899-12-30T16:51:23"/>
    <s v="-"/>
    <s v="-"/>
    <s v="05-05-2024"/>
    <s v="05"/>
    <s v="2024"/>
    <s v="-"/>
    <s v="27-05-2024"/>
    <s v="05"/>
  </r>
  <r>
    <s v="TKT889246"/>
    <x v="30"/>
    <s v="-"/>
    <s v="Billing"/>
    <s v="Overcharge"/>
    <s v="CUST51635"/>
    <s v="Open"/>
    <d v="2021-09-04T00:00:00"/>
    <d v="1899-12-30T15:59:00"/>
    <s v="-"/>
    <s v="-"/>
    <s v="-"/>
    <s v="-"/>
    <s v="04-09-2021"/>
    <s v="09"/>
    <s v="2021"/>
    <s v="-"/>
    <s v="-"/>
    <s v=""/>
  </r>
  <r>
    <s v="TKT885770"/>
    <x v="9"/>
    <s v="-"/>
    <s v="Technical"/>
    <s v="Hardware Issue"/>
    <s v="CUST34183"/>
    <s v="In Progress"/>
    <s v="22-03-2020"/>
    <d v="1899-12-30T04:51:04"/>
    <s v="-"/>
    <s v="-"/>
    <s v="-"/>
    <s v="-"/>
    <s v="22-03-2020"/>
    <s v="03"/>
    <s v="2020"/>
    <s v="-"/>
    <s v="-"/>
    <s v=""/>
  </r>
  <r>
    <s v="TKT469912"/>
    <x v="7"/>
    <s v="-"/>
    <s v="Technical"/>
    <s v="Software Bug"/>
    <s v="CUST38116"/>
    <s v="Open"/>
    <s v="14-06-2021"/>
    <d v="1899-12-30T02:07:08"/>
    <s v="-"/>
    <s v="-"/>
    <s v="-"/>
    <s v="-"/>
    <s v="14-06-2021"/>
    <s v="06"/>
    <s v="2021"/>
    <s v="-"/>
    <s v="-"/>
    <s v=""/>
  </r>
  <r>
    <s v="TKT974947"/>
    <x v="27"/>
    <d v="2021-10-05T15:02:00"/>
    <s v="Account"/>
    <s v="Login Issue"/>
    <s v="CUST22968"/>
    <s v="Resolved"/>
    <d v="2021-09-05T00:00:00"/>
    <d v="1899-12-30T15:02:00"/>
    <d v="2021-10-05T00:00:00"/>
    <d v="1899-12-30T15:02:00"/>
    <s v="-"/>
    <s v="-"/>
    <s v="05-09-2021"/>
    <s v="09"/>
    <s v="2021"/>
    <s v="-"/>
    <s v="05-10-2021"/>
    <s v="10"/>
  </r>
  <r>
    <s v="TKT796734"/>
    <x v="30"/>
    <d v="2021-07-04T12:00:00"/>
    <s v="Billing"/>
    <s v="Overcharge"/>
    <s v="CUST58938"/>
    <s v="Resolved"/>
    <s v="22-03-2021"/>
    <d v="1899-12-30T12:00:10"/>
    <d v="2021-07-04T00:00:00"/>
    <d v="1899-12-30T12:00:00"/>
    <s v="-"/>
    <s v="-"/>
    <s v="22-03-2021"/>
    <s v="03"/>
    <s v="2021"/>
    <s v="-"/>
    <s v="04-07-2021"/>
    <s v="07"/>
  </r>
  <r>
    <s v="TKT526721"/>
    <x v="13"/>
    <s v="-"/>
    <s v="Account"/>
    <s v="Account Suspension"/>
    <s v="CUST68559"/>
    <s v="In Progress"/>
    <s v="21-02-2024"/>
    <d v="1899-12-30T02:41:55"/>
    <s v="-"/>
    <s v="-"/>
    <s v="-"/>
    <s v="-"/>
    <s v="21-02-2024"/>
    <s v="02"/>
    <s v="2024"/>
    <s v="-"/>
    <s v="-"/>
    <s v=""/>
  </r>
  <r>
    <s v="TKT947893"/>
    <x v="29"/>
    <s v="-"/>
    <s v="Service"/>
    <s v="Service Upgrade"/>
    <s v="CUST48510"/>
    <s v="In Progress"/>
    <d v="2023-01-09T00:00:00"/>
    <d v="1899-12-30T13:30:00"/>
    <s v="-"/>
    <s v="-"/>
    <s v="-"/>
    <s v="-"/>
    <s v="09-01-2023"/>
    <s v="01"/>
    <s v="2023"/>
    <s v="-"/>
    <s v="-"/>
    <s v=""/>
  </r>
  <r>
    <s v="TKT951026"/>
    <x v="7"/>
    <s v="-"/>
    <s v="Technical"/>
    <s v="Software Bug"/>
    <s v="CUST31758"/>
    <s v="In Progress"/>
    <s v="19-09-2021"/>
    <d v="1899-12-30T02:13:19"/>
    <s v="-"/>
    <s v="-"/>
    <s v="-"/>
    <s v="-"/>
    <s v="19-09-2021"/>
    <s v="09"/>
    <s v="2021"/>
    <s v="-"/>
    <s v="-"/>
    <s v=""/>
  </r>
  <r>
    <s v="TKT359360"/>
    <x v="14"/>
    <s v="-"/>
    <s v="Service"/>
    <s v="Slow Service"/>
    <s v="CUST98827"/>
    <s v="Open"/>
    <s v="28-05-2020"/>
    <d v="1899-12-30T00:55:55"/>
    <s v="-"/>
    <s v="-"/>
    <s v="-"/>
    <s v="-"/>
    <s v="28-05-2020"/>
    <s v="05"/>
    <s v="2020"/>
    <s v="-"/>
    <s v="-"/>
    <s v=""/>
  </r>
  <r>
    <s v="TKT156931"/>
    <x v="15"/>
    <s v="17-07-2020 00:31:21"/>
    <s v="Account"/>
    <s v="Account Suspension"/>
    <s v="CUST43666"/>
    <s v="Resolved"/>
    <d v="2020-05-07T00:00:00"/>
    <d v="1899-12-30T00:31:00"/>
    <s v="17-07-2020"/>
    <d v="1899-12-30T00:31:21"/>
    <s v="-"/>
    <s v="-"/>
    <s v="07-05-2020"/>
    <s v="05"/>
    <s v="2020"/>
    <s v="-"/>
    <s v="17-07-2020"/>
    <s v="07"/>
  </r>
  <r>
    <s v="TKT494357"/>
    <x v="5"/>
    <s v="-"/>
    <s v="Technical"/>
    <s v="Hardware Issue"/>
    <s v="CUST90665"/>
    <s v="Open"/>
    <s v="30-10-2024"/>
    <d v="1899-12-30T20:47:48"/>
    <s v="-"/>
    <s v="-"/>
    <s v="-"/>
    <s v="-"/>
    <s v="30-10-2024"/>
    <s v="10"/>
    <s v="2024"/>
    <s v="-"/>
    <s v="-"/>
    <s v=""/>
  </r>
  <r>
    <s v="TKT689463"/>
    <x v="22"/>
    <s v="-"/>
    <s v="Account"/>
    <s v="Login Issue"/>
    <s v="CUST43104"/>
    <s v="Open"/>
    <s v="18-10-2021"/>
    <d v="1899-12-30T05:12:54"/>
    <s v="-"/>
    <s v="-"/>
    <s v="-"/>
    <s v="-"/>
    <s v="18-10-2021"/>
    <s v="10"/>
    <s v="2021"/>
    <s v="-"/>
    <s v="-"/>
    <s v=""/>
  </r>
  <r>
    <s v="TKT647303"/>
    <x v="22"/>
    <s v="-"/>
    <s v="Account"/>
    <s v="Login Issue"/>
    <s v="CUST88428"/>
    <s v="In Progress"/>
    <s v="20-02-2024"/>
    <d v="1899-12-30T20:35:57"/>
    <s v="-"/>
    <s v="-"/>
    <s v="-"/>
    <s v="-"/>
    <s v="20-02-2024"/>
    <s v="02"/>
    <s v="2024"/>
    <s v="-"/>
    <s v="-"/>
    <s v=""/>
  </r>
  <r>
    <s v="TKT719173"/>
    <x v="10"/>
    <s v="-"/>
    <s v="Account"/>
    <s v="Password Reset"/>
    <s v="CUST97332"/>
    <s v="In Progress"/>
    <s v="23-09-2023"/>
    <d v="1899-12-30T02:10:05"/>
    <s v="-"/>
    <s v="-"/>
    <s v="-"/>
    <s v="-"/>
    <s v="23-09-2023"/>
    <s v="09"/>
    <s v="2023"/>
    <s v="-"/>
    <s v="-"/>
    <s v=""/>
  </r>
  <r>
    <s v="TKT163204"/>
    <x v="10"/>
    <s v="-"/>
    <s v="Account"/>
    <s v="Password Reset"/>
    <s v="CUST85341"/>
    <s v="In Progress"/>
    <d v="2021-04-02T00:00:00"/>
    <d v="1899-12-30T09:01:00"/>
    <s v="-"/>
    <s v="-"/>
    <s v="-"/>
    <s v="-"/>
    <s v="02-04-2021"/>
    <s v="04"/>
    <s v="2021"/>
    <s v="-"/>
    <s v="-"/>
    <s v=""/>
  </r>
  <r>
    <s v="TKT258824"/>
    <x v="30"/>
    <s v="-"/>
    <s v="Billing"/>
    <s v="Overcharge"/>
    <s v="CUST75955"/>
    <s v="In Progress"/>
    <s v="21-01-2024"/>
    <d v="1899-12-30T21:36:47"/>
    <s v="-"/>
    <s v="-"/>
    <s v="-"/>
    <s v="-"/>
    <s v="21-01-2024"/>
    <s v="01"/>
    <s v="2024"/>
    <s v="-"/>
    <s v="-"/>
    <s v=""/>
  </r>
  <r>
    <s v="TKT770476"/>
    <x v="32"/>
    <s v="-"/>
    <s v="Technical"/>
    <s v="Software Bug"/>
    <s v="CUST44728"/>
    <s v="Open"/>
    <d v="2022-09-04T00:00:00"/>
    <d v="1899-12-30T14:28:00"/>
    <s v="-"/>
    <s v="-"/>
    <s v="-"/>
    <s v="-"/>
    <s v="04-09-2022"/>
    <s v="09"/>
    <s v="2022"/>
    <s v="-"/>
    <s v="-"/>
    <s v=""/>
  </r>
  <r>
    <s v="TKT512781"/>
    <x v="15"/>
    <s v="-"/>
    <s v="Account"/>
    <s v="Account Suspension"/>
    <s v="CUST56244"/>
    <s v="Open"/>
    <d v="2022-03-11T00:00:00"/>
    <d v="1899-12-30T01:35:00"/>
    <s v="-"/>
    <s v="-"/>
    <s v="-"/>
    <s v="-"/>
    <s v="11-03-2022"/>
    <s v="03"/>
    <s v="2022"/>
    <s v="-"/>
    <s v="-"/>
    <s v=""/>
  </r>
  <r>
    <s v="TKT260406"/>
    <x v="31"/>
    <s v="-"/>
    <s v="Billing"/>
    <s v="Refund Request"/>
    <s v="CUST74851"/>
    <s v="Open"/>
    <s v="21-07-2022"/>
    <d v="1899-12-30T11:49:24"/>
    <s v="-"/>
    <s v="-"/>
    <s v="-"/>
    <s v="-"/>
    <s v="21-07-2022"/>
    <s v="07"/>
    <s v="2022"/>
    <s v="-"/>
    <s v="-"/>
    <s v=""/>
  </r>
  <r>
    <s v="TKT246747"/>
    <x v="26"/>
    <s v="-"/>
    <s v="Technical"/>
    <s v="Software Bug"/>
    <s v="CUST57265"/>
    <s v="Open"/>
    <s v="25-07-2023"/>
    <d v="1899-12-30T07:32:18"/>
    <s v="-"/>
    <s v="-"/>
    <s v="-"/>
    <s v="-"/>
    <s v="25-07-2023"/>
    <s v="07"/>
    <s v="2023"/>
    <s v="-"/>
    <s v="-"/>
    <s v=""/>
  </r>
  <r>
    <s v="TKT349550"/>
    <x v="19"/>
    <s v="19-06-2020 17:33:42"/>
    <s v="Billing"/>
    <s v="Payment Failure"/>
    <s v="CUST62131"/>
    <s v="Resolved"/>
    <d v="2020-08-06T00:00:00"/>
    <d v="1899-12-30T17:33:00"/>
    <s v="19-06-2020"/>
    <d v="1899-12-30T17:33:42"/>
    <s v="-"/>
    <s v="-"/>
    <s v="06-08-2020"/>
    <s v="08"/>
    <s v="2020"/>
    <s v="-"/>
    <s v="19-06-2020"/>
    <s v="06"/>
  </r>
  <r>
    <s v="TKT668970"/>
    <x v="8"/>
    <s v="-"/>
    <s v="Technical"/>
    <s v="Network Problem"/>
    <s v="CUST74309"/>
    <s v="Open"/>
    <s v="20-06-2023"/>
    <d v="1899-12-30T02:37:19"/>
    <s v="-"/>
    <s v="-"/>
    <s v="-"/>
    <s v="-"/>
    <s v="20-06-2023"/>
    <s v="06"/>
    <s v="2023"/>
    <s v="-"/>
    <s v="-"/>
    <s v=""/>
  </r>
  <r>
    <s v="TKT314571"/>
    <x v="26"/>
    <s v="-"/>
    <s v="Technical"/>
    <s v="Software Bug"/>
    <s v="CUST37087"/>
    <s v="In Progress"/>
    <s v="28-01-2020"/>
    <d v="1899-12-30T14:39:07"/>
    <s v="-"/>
    <s v="-"/>
    <s v="-"/>
    <s v="-"/>
    <s v="28-01-2020"/>
    <s v="01"/>
    <s v="2020"/>
    <s v="-"/>
    <s v="-"/>
    <s v=""/>
  </r>
  <r>
    <s v="TKT519116"/>
    <x v="2"/>
    <s v="-"/>
    <s v="Billing"/>
    <s v="Overcharge"/>
    <s v="CUST98566"/>
    <s v="Open"/>
    <d v="2020-05-05T00:00:00"/>
    <d v="1899-12-30T11:02:00"/>
    <s v="-"/>
    <s v="-"/>
    <s v="-"/>
    <s v="-"/>
    <s v="05-05-2020"/>
    <s v="05"/>
    <s v="2020"/>
    <s v="-"/>
    <s v="-"/>
    <s v=""/>
  </r>
  <r>
    <s v="TKT938590"/>
    <x v="24"/>
    <s v="-"/>
    <s v="Service"/>
    <s v="Service Outage"/>
    <s v="CUST39846"/>
    <s v="In Progress"/>
    <d v="2022-12-07T00:00:00"/>
    <d v="1899-12-30T01:46:00"/>
    <s v="-"/>
    <s v="-"/>
    <s v="-"/>
    <s v="-"/>
    <s v="07-12-2022"/>
    <s v="12"/>
    <s v="2022"/>
    <s v="-"/>
    <s v="-"/>
    <s v=""/>
  </r>
  <r>
    <s v="TKT288369"/>
    <x v="23"/>
    <s v="-"/>
    <s v="Service"/>
    <s v="Service Upgrade"/>
    <s v="CUST75533"/>
    <s v="In Progress"/>
    <s v="26-05-2022"/>
    <d v="1899-12-30T10:35:34"/>
    <s v="-"/>
    <s v="-"/>
    <s v="-"/>
    <s v="-"/>
    <s v="26-05-2022"/>
    <s v="05"/>
    <s v="2022"/>
    <s v="-"/>
    <s v="-"/>
    <s v=""/>
  </r>
  <r>
    <s v="TKT356193"/>
    <x v="6"/>
    <s v="-"/>
    <s v="Service"/>
    <s v="Service Outage"/>
    <s v="CUST43005"/>
    <s v="In Progress"/>
    <d v="2023-06-02T00:00:00"/>
    <d v="1899-12-30T09:13:00"/>
    <s v="-"/>
    <s v="-"/>
    <s v="-"/>
    <s v="-"/>
    <s v="02-06-2023"/>
    <s v="06"/>
    <s v="2023"/>
    <s v="-"/>
    <s v="-"/>
    <s v=""/>
  </r>
  <r>
    <s v="TKT408650"/>
    <x v="28"/>
    <s v="-"/>
    <s v="Billing"/>
    <s v="Payment Failure"/>
    <s v="CUST14723"/>
    <s v="In Progress"/>
    <s v="15-06-2023"/>
    <d v="1899-12-30T07:09:24"/>
    <s v="-"/>
    <s v="-"/>
    <s v="-"/>
    <s v="-"/>
    <s v="15-06-2023"/>
    <s v="06"/>
    <s v="2023"/>
    <s v="-"/>
    <s v="-"/>
    <s v=""/>
  </r>
  <r>
    <s v="TKT370011"/>
    <x v="1"/>
    <s v="-"/>
    <s v="Billing"/>
    <s v="Refund Request"/>
    <s v="CUST78264"/>
    <s v="In Progress"/>
    <s v="29-09-2022"/>
    <d v="1899-12-30T09:49:33"/>
    <s v="-"/>
    <s v="-"/>
    <s v="-"/>
    <s v="-"/>
    <s v="29-09-2022"/>
    <s v="09"/>
    <s v="2022"/>
    <s v="-"/>
    <s v="-"/>
    <s v=""/>
  </r>
  <r>
    <s v="TKT993615"/>
    <x v="6"/>
    <s v="-"/>
    <s v="Service"/>
    <s v="Service Outage"/>
    <s v="CUST69196"/>
    <s v="In Progress"/>
    <s v="15-01-2024"/>
    <d v="1899-12-30T22:44:32"/>
    <s v="-"/>
    <s v="-"/>
    <s v="-"/>
    <s v="-"/>
    <s v="15-01-2024"/>
    <s v="01"/>
    <s v="2024"/>
    <s v="-"/>
    <s v="-"/>
    <s v=""/>
  </r>
  <r>
    <s v="TKT220313"/>
    <x v="20"/>
    <s v="-"/>
    <s v="Billing"/>
    <s v="Payment Failure"/>
    <s v="CUST60881"/>
    <s v="Open"/>
    <d v="2022-06-12T00:00:00"/>
    <d v="1899-12-30T06:51:00"/>
    <s v="-"/>
    <s v="-"/>
    <s v="-"/>
    <s v="-"/>
    <s v="12-06-2022"/>
    <s v="06"/>
    <s v="2022"/>
    <s v="-"/>
    <s v="-"/>
    <s v=""/>
  </r>
  <r>
    <s v="TKT886889"/>
    <x v="25"/>
    <s v="-"/>
    <s v="Service"/>
    <s v="Slow Service"/>
    <s v="CUST53929"/>
    <s v="Open"/>
    <d v="2024-11-09T00:00:00"/>
    <d v="1899-12-30T13:52:00"/>
    <s v="-"/>
    <s v="-"/>
    <s v="-"/>
    <s v="-"/>
    <s v="09-11-2024"/>
    <s v="11"/>
    <s v="2024"/>
    <s v="-"/>
    <s v="-"/>
    <s v=""/>
  </r>
  <r>
    <s v="TKT656257"/>
    <x v="20"/>
    <s v="25-09-2023 14:29:07"/>
    <s v="Billing"/>
    <s v="Payment Failure"/>
    <s v="CUST34560"/>
    <s v="Resolved"/>
    <s v="31-08-2023"/>
    <d v="1899-12-30T14:29:07"/>
    <s v="25-09-2023"/>
    <d v="1899-12-30T14:29:07"/>
    <s v="-"/>
    <s v="-"/>
    <s v="31-08-2023"/>
    <s v="08"/>
    <s v="2023"/>
    <s v="-"/>
    <s v="25-09-2023"/>
    <s v="09"/>
  </r>
  <r>
    <s v="TKT716058"/>
    <x v="12"/>
    <s v="-"/>
    <s v="Billing"/>
    <s v="Refund Request"/>
    <s v="CUST17201"/>
    <s v="Open"/>
    <s v="13-12-2020"/>
    <d v="1899-12-30T06:57:00"/>
    <s v="-"/>
    <s v="-"/>
    <s v="-"/>
    <s v="-"/>
    <s v="13-12-2020"/>
    <s v="12"/>
    <s v="2020"/>
    <s v="-"/>
    <s v="-"/>
    <s v=""/>
  </r>
  <r>
    <s v="TKT384504"/>
    <x v="0"/>
    <s v="-"/>
    <s v="Service"/>
    <s v="Service Outage"/>
    <s v="CUST45832"/>
    <s v="Open"/>
    <d v="2021-10-02T00:00:00"/>
    <d v="1899-12-30T04:54:00"/>
    <s v="-"/>
    <s v="-"/>
    <s v="-"/>
    <s v="-"/>
    <s v="02-10-2021"/>
    <s v="10"/>
    <s v="2021"/>
    <s v="-"/>
    <s v="-"/>
    <s v=""/>
  </r>
  <r>
    <s v="TKT408125"/>
    <x v="35"/>
    <s v="-"/>
    <s v="Service"/>
    <s v="Service Upgrade"/>
    <s v="CUST51302"/>
    <s v="In Progress"/>
    <s v="24-07-2022"/>
    <d v="1899-12-30T22:51:47"/>
    <s v="-"/>
    <s v="-"/>
    <s v="-"/>
    <s v="-"/>
    <s v="24-07-2022"/>
    <s v="07"/>
    <s v="2022"/>
    <s v="-"/>
    <s v="-"/>
    <s v=""/>
  </r>
  <r>
    <s v="TKT214413"/>
    <x v="2"/>
    <s v="-"/>
    <s v="Billing"/>
    <s v="Overcharge"/>
    <s v="CUST29855"/>
    <s v="Open"/>
    <s v="27-09-2021"/>
    <d v="1899-12-30T20:14:14"/>
    <s v="-"/>
    <s v="-"/>
    <s v="-"/>
    <s v="-"/>
    <s v="27-09-2021"/>
    <s v="09"/>
    <s v="2021"/>
    <s v="-"/>
    <s v="-"/>
    <s v=""/>
  </r>
  <r>
    <s v="TKT641662"/>
    <x v="17"/>
    <s v="-"/>
    <s v="Service"/>
    <s v="Slow Service"/>
    <s v="CUST14495"/>
    <s v="Open"/>
    <s v="30-05-2023"/>
    <d v="1899-12-30T21:32:13"/>
    <s v="-"/>
    <s v="-"/>
    <s v="-"/>
    <s v="-"/>
    <s v="30-05-2023"/>
    <s v="05"/>
    <s v="2023"/>
    <s v="-"/>
    <s v="-"/>
    <s v=""/>
  </r>
  <r>
    <s v="TKT661614"/>
    <x v="13"/>
    <s v="-"/>
    <s v="Account"/>
    <s v="Account Suspension"/>
    <s v="CUST40692"/>
    <s v="Open"/>
    <s v="15-10-2024"/>
    <d v="1899-12-30T15:53:07"/>
    <s v="-"/>
    <s v="-"/>
    <s v="-"/>
    <s v="-"/>
    <s v="15-10-2024"/>
    <s v="10"/>
    <s v="2024"/>
    <s v="-"/>
    <s v="-"/>
    <s v=""/>
  </r>
  <r>
    <s v="TKT505963"/>
    <x v="32"/>
    <s v="-"/>
    <s v="Technical"/>
    <s v="Software Bug"/>
    <s v="CUST65204"/>
    <s v="Open"/>
    <s v="25-06-2022"/>
    <d v="1899-12-30T10:05:57"/>
    <s v="-"/>
    <s v="-"/>
    <s v="-"/>
    <s v="-"/>
    <s v="25-06-2022"/>
    <s v="06"/>
    <s v="2022"/>
    <s v="-"/>
    <s v="-"/>
    <s v=""/>
  </r>
  <r>
    <s v="TKT681181"/>
    <x v="24"/>
    <d v="2023-04-09T07:09:00"/>
    <s v="Service"/>
    <s v="Service Outage"/>
    <s v="CUST28404"/>
    <s v="Resolved"/>
    <d v="2023-03-09T00:00:00"/>
    <d v="1899-12-30T07:09:00"/>
    <d v="2023-04-09T00:00:00"/>
    <d v="1899-12-30T07:09:00"/>
    <s v="-"/>
    <s v="-"/>
    <s v="09-03-2023"/>
    <s v="03"/>
    <s v="2023"/>
    <s v="-"/>
    <s v="09-04-2023"/>
    <s v="04"/>
  </r>
  <r>
    <s v="TKT681109"/>
    <x v="26"/>
    <s v="19-12-2020 11:24:15"/>
    <s v="Technical"/>
    <s v="Software Bug"/>
    <s v="CUST86422"/>
    <s v="Resolved"/>
    <s v="29-11-2020"/>
    <d v="1899-12-30T11:24:15"/>
    <s v="19-12-2020"/>
    <d v="1899-12-30T11:24:15"/>
    <s v="-"/>
    <s v="-"/>
    <s v="29-11-2020"/>
    <s v="11"/>
    <s v="2020"/>
    <s v="-"/>
    <s v="19-12-2020"/>
    <s v="12"/>
  </r>
  <r>
    <s v="TKT905501"/>
    <x v="10"/>
    <s v="-"/>
    <s v="Account"/>
    <s v="Password Reset"/>
    <s v="CUST46950"/>
    <s v="Open"/>
    <d v="2021-10-04T00:00:00"/>
    <d v="1899-12-30T17:59:00"/>
    <s v="-"/>
    <s v="-"/>
    <s v="-"/>
    <s v="-"/>
    <s v="04-10-2021"/>
    <s v="10"/>
    <s v="2021"/>
    <s v="-"/>
    <s v="-"/>
    <s v=""/>
  </r>
  <r>
    <s v="TKT516324"/>
    <x v="5"/>
    <s v="-"/>
    <s v="Technical"/>
    <s v="Hardware Issue"/>
    <s v="CUST51796"/>
    <s v="In Progress"/>
    <s v="26-09-2022"/>
    <d v="1899-12-30T23:36:03"/>
    <s v="-"/>
    <s v="-"/>
    <s v="-"/>
    <s v="-"/>
    <s v="26-09-2022"/>
    <s v="09"/>
    <s v="2022"/>
    <s v="-"/>
    <s v="-"/>
    <s v=""/>
  </r>
  <r>
    <s v="TKT773214"/>
    <x v="26"/>
    <s v="-"/>
    <s v="Technical"/>
    <s v="Software Bug"/>
    <s v="CUST32499"/>
    <s v="Open"/>
    <d v="2020-08-02T00:00:00"/>
    <d v="1899-12-30T01:09:00"/>
    <s v="-"/>
    <s v="-"/>
    <s v="-"/>
    <s v="-"/>
    <s v="02-08-2020"/>
    <s v="08"/>
    <s v="2020"/>
    <s v="-"/>
    <s v="-"/>
    <s v=""/>
  </r>
  <r>
    <s v="TKT212639"/>
    <x v="10"/>
    <s v="-"/>
    <s v="Account"/>
    <s v="Password Reset"/>
    <s v="CUST31272"/>
    <s v="Open"/>
    <s v="20-07-2021"/>
    <d v="1899-12-30T17:06:25"/>
    <s v="-"/>
    <s v="-"/>
    <s v="-"/>
    <s v="-"/>
    <s v="20-07-2021"/>
    <s v="07"/>
    <s v="2021"/>
    <s v="-"/>
    <s v="-"/>
    <s v=""/>
  </r>
  <r>
    <s v="TKT868842"/>
    <x v="34"/>
    <s v="-"/>
    <s v="Technical"/>
    <s v="Hardware Issue"/>
    <s v="CUST25100"/>
    <s v="In Progress"/>
    <s v="16-02-2024"/>
    <d v="1899-12-30T23:38:50"/>
    <s v="-"/>
    <s v="-"/>
    <s v="-"/>
    <s v="-"/>
    <s v="16-02-2024"/>
    <s v="02"/>
    <s v="2024"/>
    <s v="-"/>
    <s v="-"/>
    <s v=""/>
  </r>
  <r>
    <s v="TKT702131"/>
    <x v="9"/>
    <s v="-"/>
    <s v="Technical"/>
    <s v="Hardware Issue"/>
    <s v="CUST61032"/>
    <s v="In Progress"/>
    <d v="2020-05-05T00:00:00"/>
    <d v="1899-12-30T01:37:00"/>
    <s v="-"/>
    <s v="-"/>
    <s v="-"/>
    <s v="-"/>
    <s v="05-05-2020"/>
    <s v="05"/>
    <s v="2020"/>
    <s v="-"/>
    <s v="-"/>
    <s v=""/>
  </r>
  <r>
    <s v="TKT984350"/>
    <x v="6"/>
    <s v="-"/>
    <s v="Service"/>
    <s v="Service Outage"/>
    <s v="CUST62698"/>
    <s v="Open"/>
    <d v="2022-09-10T00:00:00"/>
    <d v="1899-12-30T19:35:00"/>
    <s v="-"/>
    <s v="-"/>
    <s v="-"/>
    <s v="-"/>
    <s v="10-09-2022"/>
    <s v="09"/>
    <s v="2022"/>
    <s v="-"/>
    <s v="-"/>
    <s v=""/>
  </r>
  <r>
    <s v="TKT545297"/>
    <x v="16"/>
    <s v="22-08-2024 12:08:36"/>
    <s v="Account"/>
    <s v="Login Issue"/>
    <s v="CUST24051"/>
    <s v="Resolved"/>
    <s v="27-07-2024"/>
    <d v="1899-12-30T12:08:36"/>
    <s v="22-08-2024"/>
    <d v="1899-12-30T12:08:36"/>
    <s v="-"/>
    <s v="-"/>
    <s v="27-07-2024"/>
    <s v="07"/>
    <s v="2024"/>
    <s v="-"/>
    <s v="22-08-2024"/>
    <s v="08"/>
  </r>
  <r>
    <s v="TKT101961"/>
    <x v="21"/>
    <d v="2021-07-03T17:30:00"/>
    <s v="Technical"/>
    <s v="Network Problem"/>
    <s v="CUST36883"/>
    <s v="Resolved"/>
    <d v="2021-05-03T00:00:00"/>
    <d v="1899-12-30T17:30:00"/>
    <d v="2021-07-03T00:00:00"/>
    <d v="1899-12-30T17:30:00"/>
    <s v="-"/>
    <s v="-"/>
    <s v="03-05-2021"/>
    <s v="05"/>
    <s v="2021"/>
    <s v="-"/>
    <s v="03-07-2021"/>
    <s v="07"/>
  </r>
  <r>
    <s v="TKT312387"/>
    <x v="14"/>
    <s v="-"/>
    <s v="Service"/>
    <s v="Slow Service"/>
    <s v="CUST34750"/>
    <s v="Open"/>
    <d v="2021-11-02T00:00:00"/>
    <d v="1899-12-30T09:19:00"/>
    <s v="-"/>
    <s v="-"/>
    <s v="-"/>
    <s v="-"/>
    <s v="02-11-2021"/>
    <s v="11"/>
    <s v="2021"/>
    <s v="-"/>
    <s v="-"/>
    <s v=""/>
  </r>
  <r>
    <s v="TKT601031"/>
    <x v="13"/>
    <s v="-"/>
    <s v="Account"/>
    <s v="Account Suspension"/>
    <s v="CUST53011"/>
    <s v="Open"/>
    <d v="2021-08-07T00:00:00"/>
    <d v="1899-12-30T02:38:00"/>
    <s v="-"/>
    <s v="-"/>
    <s v="-"/>
    <s v="-"/>
    <s v="07-08-2021"/>
    <s v="08"/>
    <s v="2021"/>
    <s v="-"/>
    <s v="-"/>
    <s v=""/>
  </r>
  <r>
    <s v="TKT533837"/>
    <x v="15"/>
    <s v="-"/>
    <s v="Account"/>
    <s v="Account Suspension"/>
    <s v="CUST89639"/>
    <s v="Open"/>
    <d v="2024-05-05T00:00:00"/>
    <d v="1899-12-30T01:34:00"/>
    <s v="-"/>
    <s v="-"/>
    <s v="-"/>
    <s v="-"/>
    <s v="05-05-2024"/>
    <s v="05"/>
    <s v="2024"/>
    <s v="-"/>
    <s v="-"/>
    <s v=""/>
  </r>
  <r>
    <s v="TKT755321"/>
    <x v="33"/>
    <d v="2024-11-11T17:34:00"/>
    <s v="Technical"/>
    <s v="Network Problem"/>
    <s v="CUST95664"/>
    <s v="Resolved"/>
    <s v="23-10-2024"/>
    <d v="1899-12-30T17:34:55"/>
    <d v="2024-11-11T00:00:00"/>
    <d v="1899-12-30T17:34:00"/>
    <s v="-"/>
    <s v="-"/>
    <s v="23-10-2024"/>
    <s v="10"/>
    <s v="2024"/>
    <s v="-"/>
    <s v="11-11-2024"/>
    <s v="11"/>
  </r>
  <r>
    <s v="TKT785689"/>
    <x v="32"/>
    <s v="-"/>
    <s v="Technical"/>
    <s v="Software Bug"/>
    <s v="CUST75331"/>
    <s v="In Progress"/>
    <d v="2021-10-11T00:00:00"/>
    <d v="1899-12-30T09:21:00"/>
    <s v="-"/>
    <s v="-"/>
    <s v="-"/>
    <s v="-"/>
    <s v="11-10-2021"/>
    <s v="10"/>
    <s v="2021"/>
    <s v="-"/>
    <s v="-"/>
    <s v=""/>
  </r>
  <r>
    <s v="TKT231596"/>
    <x v="3"/>
    <s v="-"/>
    <s v="Account"/>
    <s v="Account Suspension"/>
    <s v="CUST37531"/>
    <s v="Open"/>
    <d v="2020-04-04T00:00:00"/>
    <d v="1899-12-30T23:05:00"/>
    <s v="-"/>
    <s v="-"/>
    <s v="-"/>
    <s v="-"/>
    <s v="04-04-2020"/>
    <s v="04"/>
    <s v="2020"/>
    <s v="-"/>
    <s v="-"/>
    <s v=""/>
  </r>
  <r>
    <s v="TKT230868"/>
    <x v="2"/>
    <s v="-"/>
    <s v="Billing"/>
    <s v="Overcharge"/>
    <s v="CUST56992"/>
    <s v="Open"/>
    <s v="19-05-2023"/>
    <d v="1899-12-30T00:47:21"/>
    <s v="-"/>
    <s v="-"/>
    <s v="-"/>
    <s v="-"/>
    <s v="19-05-2023"/>
    <s v="05"/>
    <s v="2023"/>
    <s v="-"/>
    <s v="-"/>
    <s v=""/>
  </r>
  <r>
    <s v="TKT413327"/>
    <x v="17"/>
    <s v="-"/>
    <s v="Service"/>
    <s v="Slow Service"/>
    <s v="CUST42598"/>
    <s v="In Progress"/>
    <d v="2021-08-05T00:00:00"/>
    <d v="1899-12-30T02:07:00"/>
    <s v="-"/>
    <s v="-"/>
    <s v="-"/>
    <s v="-"/>
    <s v="05-08-2021"/>
    <s v="08"/>
    <s v="2021"/>
    <s v="-"/>
    <s v="-"/>
    <s v=""/>
  </r>
  <r>
    <s v="TKT118384"/>
    <x v="16"/>
    <s v="-"/>
    <s v="Account"/>
    <s v="Login Issue"/>
    <s v="CUST75268"/>
    <s v="Open"/>
    <d v="2022-07-02T00:00:00"/>
    <d v="1899-12-30T17:21:00"/>
    <s v="-"/>
    <s v="-"/>
    <s v="-"/>
    <s v="-"/>
    <s v="02-07-2022"/>
    <s v="07"/>
    <s v="2022"/>
    <s v="-"/>
    <s v="-"/>
    <s v=""/>
  </r>
  <r>
    <s v="TKT564109"/>
    <x v="24"/>
    <s v="-"/>
    <s v="Service"/>
    <s v="Service Outage"/>
    <s v="CUST91710"/>
    <s v="Open"/>
    <s v="21-12-2021"/>
    <d v="1899-12-30T09:44:31"/>
    <s v="-"/>
    <s v="-"/>
    <s v="-"/>
    <s v="-"/>
    <s v="21-12-2021"/>
    <s v="12"/>
    <s v="2021"/>
    <s v="-"/>
    <s v="-"/>
    <s v=""/>
  </r>
  <r>
    <s v="TKT837611"/>
    <x v="26"/>
    <d v="2021-03-10T23:32:00"/>
    <s v="Technical"/>
    <s v="Software Bug"/>
    <s v="CUST67819"/>
    <s v="Resolved"/>
    <s v="30-09-2021"/>
    <d v="1899-12-30T23:32:54"/>
    <d v="2021-03-10T00:00:00"/>
    <d v="1899-12-30T23:32:00"/>
    <s v="-"/>
    <s v="-"/>
    <s v="30-09-2021"/>
    <s v="09"/>
    <s v="2021"/>
    <s v="-"/>
    <s v="10-03-2021"/>
    <s v="03"/>
  </r>
  <r>
    <s v="TKT337151"/>
    <x v="6"/>
    <s v="22-11-2023 21:08:13"/>
    <s v="Service"/>
    <s v="Service Outage"/>
    <s v="CUST84515"/>
    <s v="Resolved"/>
    <s v="27-10-2023"/>
    <d v="1899-12-30T21:08:13"/>
    <s v="22-11-2023"/>
    <d v="1899-12-30T21:08:13"/>
    <s v="-"/>
    <s v="-"/>
    <s v="27-10-2023"/>
    <s v="10"/>
    <s v="2023"/>
    <s v="-"/>
    <s v="22-11-2023"/>
    <s v="11"/>
  </r>
  <r>
    <s v="TKT198274"/>
    <x v="16"/>
    <s v="-"/>
    <s v="Account"/>
    <s v="Login Issue"/>
    <s v="CUST78354"/>
    <s v="Open"/>
    <s v="27-07-2024"/>
    <d v="1899-12-30T06:41:32"/>
    <s v="-"/>
    <s v="-"/>
    <s v="-"/>
    <s v="-"/>
    <s v="27-07-2024"/>
    <s v="07"/>
    <s v="2024"/>
    <s v="-"/>
    <s v="-"/>
    <s v=""/>
  </r>
  <r>
    <s v="TKT344395"/>
    <x v="2"/>
    <s v="-"/>
    <s v="Billing"/>
    <s v="Overcharge"/>
    <s v="CUST66684"/>
    <s v="Open"/>
    <s v="24-05-2024"/>
    <d v="1899-12-30T11:03:51"/>
    <s v="-"/>
    <s v="-"/>
    <s v="-"/>
    <s v="-"/>
    <s v="24-05-2024"/>
    <s v="05"/>
    <s v="2024"/>
    <s v="-"/>
    <s v="-"/>
    <s v=""/>
  </r>
  <r>
    <s v="TKT450945"/>
    <x v="31"/>
    <s v="-"/>
    <s v="Billing"/>
    <s v="Refund Request"/>
    <s v="CUST53665"/>
    <s v="Open"/>
    <s v="27-03-2020"/>
    <d v="1899-12-30T05:00:18"/>
    <s v="-"/>
    <s v="-"/>
    <s v="-"/>
    <s v="-"/>
    <s v="27-03-2020"/>
    <s v="03"/>
    <s v="2020"/>
    <s v="-"/>
    <s v="-"/>
    <s v=""/>
  </r>
  <r>
    <s v="TKT773974"/>
    <x v="18"/>
    <s v="23-11-2021 02:01:13"/>
    <s v="Account"/>
    <s v="Password Reset"/>
    <s v="CUST47115"/>
    <s v="Resolved"/>
    <s v="25-10-2021"/>
    <d v="1899-12-30T02:01:13"/>
    <s v="23-11-2021"/>
    <d v="1899-12-30T02:01:13"/>
    <s v="-"/>
    <s v="-"/>
    <s v="25-10-2021"/>
    <s v="10"/>
    <s v="2021"/>
    <s v="-"/>
    <s v="23-11-2021"/>
    <s v="11"/>
  </r>
  <r>
    <s v="TKT445076"/>
    <x v="28"/>
    <s v="-"/>
    <s v="Billing"/>
    <s v="Payment Failure"/>
    <s v="CUST54999"/>
    <s v="In Progress"/>
    <s v="22-06-2020"/>
    <d v="1899-12-30T15:18:10"/>
    <s v="-"/>
    <s v="-"/>
    <s v="-"/>
    <s v="-"/>
    <s v="22-06-2020"/>
    <s v="06"/>
    <s v="2020"/>
    <s v="-"/>
    <s v="-"/>
    <s v=""/>
  </r>
  <r>
    <s v="TKT307719"/>
    <x v="19"/>
    <s v="-"/>
    <s v="Billing"/>
    <s v="Payment Failure"/>
    <s v="CUST85823"/>
    <s v="Open"/>
    <s v="30-05-2022"/>
    <d v="1899-12-30T04:25:24"/>
    <s v="-"/>
    <s v="-"/>
    <s v="-"/>
    <s v="-"/>
    <s v="30-05-2022"/>
    <s v="05"/>
    <s v="2022"/>
    <s v="-"/>
    <s v="-"/>
    <s v=""/>
  </r>
  <r>
    <s v="TKT596957"/>
    <x v="25"/>
    <d v="2022-11-07T17:30:00"/>
    <s v="Service"/>
    <s v="Slow Service"/>
    <s v="CUST78517"/>
    <s v="Resolved"/>
    <s v="21-06-2022"/>
    <d v="1899-12-30T17:30:59"/>
    <d v="2022-11-07T00:00:00"/>
    <d v="1899-12-30T17:30:00"/>
    <s v="-"/>
    <s v="-"/>
    <s v="21-06-2022"/>
    <s v="06"/>
    <s v="2022"/>
    <s v="-"/>
    <s v="07-11-2022"/>
    <s v="11"/>
  </r>
  <r>
    <s v="TKT479200"/>
    <x v="14"/>
    <s v="-"/>
    <s v="Service"/>
    <s v="Slow Service"/>
    <s v="CUST10193"/>
    <s v="In Progress"/>
    <s v="13-09-2023"/>
    <d v="1899-12-30T10:24:30"/>
    <s v="-"/>
    <s v="-"/>
    <s v="-"/>
    <s v="-"/>
    <s v="13-09-2023"/>
    <s v="09"/>
    <s v="2023"/>
    <s v="-"/>
    <s v="-"/>
    <s v=""/>
  </r>
  <r>
    <s v="TKT875145"/>
    <x v="33"/>
    <s v="28-12-2020 14:46:49"/>
    <s v="Technical"/>
    <s v="Network Problem"/>
    <s v="CUST94483"/>
    <s v="Resolved"/>
    <s v="30-11-2020"/>
    <d v="1899-12-30T14:46:49"/>
    <s v="28-12-2020"/>
    <d v="1899-12-30T14:46:49"/>
    <s v="-"/>
    <s v="-"/>
    <s v="30-11-2020"/>
    <s v="11"/>
    <s v="2020"/>
    <s v="-"/>
    <s v="28-12-2020"/>
    <s v="12"/>
  </r>
  <r>
    <s v="TKT299007"/>
    <x v="31"/>
    <s v="19-11-2021 18:17:55"/>
    <s v="Billing"/>
    <s v="Refund Request"/>
    <s v="CUST98785"/>
    <s v="Resolved"/>
    <s v="17-11-2021"/>
    <d v="1899-12-30T18:17:55"/>
    <s v="19-11-2021"/>
    <d v="1899-12-30T18:17:55"/>
    <s v="-"/>
    <s v="-"/>
    <s v="17-11-2021"/>
    <s v="11"/>
    <s v="2021"/>
    <s v="-"/>
    <s v="19-11-2021"/>
    <s v="11"/>
  </r>
  <r>
    <s v="TKT615585"/>
    <x v="14"/>
    <s v="-"/>
    <s v="Service"/>
    <s v="Slow Service"/>
    <s v="CUST26784"/>
    <s v="Open"/>
    <s v="19-04-2023"/>
    <d v="1899-12-30T14:51:13"/>
    <s v="-"/>
    <s v="-"/>
    <s v="-"/>
    <s v="-"/>
    <s v="19-04-2023"/>
    <s v="04"/>
    <s v="2023"/>
    <s v="-"/>
    <s v="-"/>
    <s v=""/>
  </r>
  <r>
    <s v="TKT920959"/>
    <x v="17"/>
    <s v="-"/>
    <s v="Service"/>
    <s v="Slow Service"/>
    <s v="CUST63885"/>
    <s v="Open"/>
    <s v="22-10-2022"/>
    <d v="1899-12-30T06:15:54"/>
    <s v="-"/>
    <s v="-"/>
    <s v="-"/>
    <s v="-"/>
    <s v="22-10-2022"/>
    <s v="10"/>
    <s v="2022"/>
    <s v="-"/>
    <s v="-"/>
    <s v=""/>
  </r>
  <r>
    <s v="TKT905384"/>
    <x v="19"/>
    <d v="2023-10-02T20:21:00"/>
    <s v="Billing"/>
    <s v="Payment Failure"/>
    <s v="CUST98209"/>
    <s v="Resolved"/>
    <d v="2023-05-02T00:00:00"/>
    <d v="1899-12-30T20:21:00"/>
    <d v="2023-10-02T00:00:00"/>
    <d v="1899-12-30T20:21:00"/>
    <s v="-"/>
    <s v="-"/>
    <s v="02-05-2023"/>
    <s v="05"/>
    <s v="2023"/>
    <s v="-"/>
    <s v="02-10-2023"/>
    <s v="10"/>
  </r>
  <r>
    <s v="TKT438005"/>
    <x v="1"/>
    <s v="-"/>
    <s v="Billing"/>
    <s v="Refund Request"/>
    <s v="CUST77681"/>
    <s v="In Progress"/>
    <d v="2020-01-11T00:00:00"/>
    <d v="1899-12-30T23:10:00"/>
    <s v="-"/>
    <s v="-"/>
    <s v="-"/>
    <s v="-"/>
    <s v="11-01-2020"/>
    <s v="01"/>
    <s v="2020"/>
    <s v="-"/>
    <s v="-"/>
    <s v=""/>
  </r>
  <r>
    <s v="TKT416982"/>
    <x v="24"/>
    <s v="-"/>
    <s v="Service"/>
    <s v="Service Outage"/>
    <s v="CUST15890"/>
    <s v="In Progress"/>
    <d v="2021-06-06T00:00:00"/>
    <d v="1899-12-30T10:25:00"/>
    <s v="-"/>
    <s v="-"/>
    <s v="-"/>
    <s v="-"/>
    <s v="06-06-2021"/>
    <s v="06"/>
    <s v="2021"/>
    <s v="-"/>
    <s v="-"/>
    <s v=""/>
  </r>
  <r>
    <s v="TKT151361"/>
    <x v="3"/>
    <s v="-"/>
    <s v="Account"/>
    <s v="Account Suspension"/>
    <s v="CUST71145"/>
    <s v="In Progress"/>
    <d v="2021-08-12T00:00:00"/>
    <d v="1899-12-30T16:11:00"/>
    <s v="-"/>
    <s v="-"/>
    <s v="-"/>
    <s v="-"/>
    <s v="12-08-2021"/>
    <s v="08"/>
    <s v="2021"/>
    <s v="-"/>
    <s v="-"/>
    <s v=""/>
  </r>
  <r>
    <s v="TKT808584"/>
    <x v="26"/>
    <d v="2024-08-06T17:46:00"/>
    <s v="Technical"/>
    <s v="Software Bug"/>
    <s v="CUST48180"/>
    <s v="Resolved"/>
    <d v="2024-04-06T00:00:00"/>
    <d v="1899-12-30T17:46:00"/>
    <d v="2024-08-06T00:00:00"/>
    <d v="1899-12-30T17:46:00"/>
    <s v="-"/>
    <s v="-"/>
    <s v="06-04-2024"/>
    <s v="04"/>
    <s v="2024"/>
    <s v="-"/>
    <s v="06-08-2024"/>
    <s v="08"/>
  </r>
  <r>
    <s v="TKT125329"/>
    <x v="5"/>
    <s v="-"/>
    <s v="Technical"/>
    <s v="Hardware Issue"/>
    <s v="CUST39761"/>
    <s v="Open"/>
    <s v="16-05-2023"/>
    <d v="1899-12-30T00:57:11"/>
    <s v="-"/>
    <s v="-"/>
    <s v="-"/>
    <s v="-"/>
    <s v="16-05-2023"/>
    <s v="05"/>
    <s v="2023"/>
    <s v="-"/>
    <s v="-"/>
    <s v=""/>
  </r>
  <r>
    <s v="TKT520265"/>
    <x v="7"/>
    <s v="-"/>
    <s v="Technical"/>
    <s v="Software Bug"/>
    <s v="CUST67600"/>
    <s v="In Progress"/>
    <d v="2021-10-08T00:00:00"/>
    <d v="1899-12-30T23:37:00"/>
    <s v="-"/>
    <s v="-"/>
    <s v="-"/>
    <s v="-"/>
    <s v="08-10-2021"/>
    <s v="10"/>
    <s v="2021"/>
    <s v="-"/>
    <s v="-"/>
    <s v=""/>
  </r>
  <r>
    <s v="TKT301229"/>
    <x v="30"/>
    <s v="24-03-2023 02:36:13"/>
    <s v="Billing"/>
    <s v="Overcharge"/>
    <s v="CUST71179"/>
    <s v="Resolved"/>
    <d v="2023-03-03T00:00:00"/>
    <d v="1899-12-30T02:36:00"/>
    <s v="24-03-2023"/>
    <d v="1899-12-30T02:36:13"/>
    <s v="-"/>
    <s v="-"/>
    <s v="03-03-2023"/>
    <s v="03"/>
    <s v="2023"/>
    <s v="-"/>
    <s v="24-03-2023"/>
    <s v="03"/>
  </r>
  <r>
    <s v="TKT391635"/>
    <x v="32"/>
    <s v="-"/>
    <s v="Technical"/>
    <s v="Software Bug"/>
    <s v="CUST84860"/>
    <s v="Open"/>
    <s v="26-01-2023"/>
    <d v="1899-12-30T09:27:28"/>
    <s v="-"/>
    <s v="-"/>
    <s v="-"/>
    <s v="-"/>
    <s v="26-01-2023"/>
    <s v="01"/>
    <s v="2023"/>
    <s v="-"/>
    <s v="-"/>
    <s v=""/>
  </r>
  <r>
    <s v="TKT610854"/>
    <x v="33"/>
    <s v="-"/>
    <s v="Technical"/>
    <s v="Network Problem"/>
    <s v="CUST89814"/>
    <s v="Open"/>
    <s v="30-10-2023"/>
    <d v="1899-12-30T03:19:47"/>
    <s v="-"/>
    <s v="-"/>
    <s v="-"/>
    <s v="-"/>
    <s v="30-10-2023"/>
    <s v="10"/>
    <s v="2023"/>
    <s v="-"/>
    <s v="-"/>
    <s v=""/>
  </r>
  <r>
    <s v="TKT134213"/>
    <x v="32"/>
    <s v="-"/>
    <s v="Technical"/>
    <s v="Software Bug"/>
    <s v="CUST12386"/>
    <s v="In Progress"/>
    <s v="20-02-2024"/>
    <d v="1899-12-30T16:42:39"/>
    <s v="-"/>
    <s v="-"/>
    <s v="-"/>
    <s v="-"/>
    <s v="20-02-2024"/>
    <s v="02"/>
    <s v="2024"/>
    <s v="-"/>
    <s v="-"/>
    <s v=""/>
  </r>
  <r>
    <s v="TKT101467"/>
    <x v="5"/>
    <s v="-"/>
    <s v="Technical"/>
    <s v="Hardware Issue"/>
    <s v="CUST30730"/>
    <s v="In Progress"/>
    <s v="29-11-2023"/>
    <d v="1899-12-30T00:03:17"/>
    <s v="-"/>
    <s v="-"/>
    <s v="-"/>
    <s v="-"/>
    <s v="29-11-2023"/>
    <s v="11"/>
    <s v="2023"/>
    <s v="-"/>
    <s v="-"/>
    <s v=""/>
  </r>
  <r>
    <s v="TKT538324"/>
    <x v="11"/>
    <s v="-"/>
    <s v="Billing"/>
    <s v="Overcharge"/>
    <s v="CUST76360"/>
    <s v="In Progress"/>
    <s v="13-11-2020"/>
    <d v="1899-12-30T18:28:13"/>
    <s v="-"/>
    <s v="-"/>
    <s v="-"/>
    <s v="-"/>
    <s v="13-11-2020"/>
    <s v="11"/>
    <s v="2020"/>
    <s v="-"/>
    <s v="-"/>
    <s v=""/>
  </r>
  <r>
    <s v="TKT764715"/>
    <x v="29"/>
    <s v="-"/>
    <s v="Service"/>
    <s v="Service Upgrade"/>
    <s v="CUST30316"/>
    <s v="In Progress"/>
    <d v="2021-04-07T00:00:00"/>
    <d v="1899-12-30T21:15:00"/>
    <s v="-"/>
    <s v="-"/>
    <s v="-"/>
    <s v="-"/>
    <s v="07-04-2021"/>
    <s v="04"/>
    <s v="2021"/>
    <s v="-"/>
    <s v="-"/>
    <s v=""/>
  </r>
  <r>
    <s v="TKT725490"/>
    <x v="32"/>
    <s v="-"/>
    <s v="Technical"/>
    <s v="Software Bug"/>
    <s v="CUST10242"/>
    <s v="In Progress"/>
    <d v="2024-08-07T00:00:00"/>
    <d v="1899-12-30T18:23:00"/>
    <s v="-"/>
    <s v="-"/>
    <s v="-"/>
    <s v="-"/>
    <s v="07-08-2024"/>
    <s v="08"/>
    <s v="2024"/>
    <s v="-"/>
    <s v="-"/>
    <s v=""/>
  </r>
  <r>
    <s v="TKT656048"/>
    <x v="17"/>
    <s v="-"/>
    <s v="Service"/>
    <s v="Slow Service"/>
    <s v="CUST36123"/>
    <s v="In Progress"/>
    <d v="2020-02-08T00:00:00"/>
    <d v="1899-12-30T02:32:00"/>
    <s v="-"/>
    <s v="-"/>
    <s v="-"/>
    <s v="-"/>
    <s v="08-02-2020"/>
    <s v="02"/>
    <s v="2020"/>
    <s v="-"/>
    <s v="-"/>
    <s v=""/>
  </r>
  <r>
    <s v="TKT305028"/>
    <x v="26"/>
    <s v="17-08-2021 04:57:03"/>
    <s v="Technical"/>
    <s v="Software Bug"/>
    <s v="CUST20537"/>
    <s v="Resolved"/>
    <s v="25-07-2021"/>
    <d v="1899-12-30T04:57:03"/>
    <s v="17-08-2021"/>
    <d v="1899-12-30T04:57:03"/>
    <s v="-"/>
    <s v="-"/>
    <s v="25-07-2021"/>
    <s v="07"/>
    <s v="2021"/>
    <s v="-"/>
    <s v="17-08-2021"/>
    <s v="08"/>
  </r>
  <r>
    <s v="TKT271809"/>
    <x v="21"/>
    <s v="-"/>
    <s v="Technical"/>
    <s v="Network Problem"/>
    <s v="CUST74580"/>
    <s v="In Progress"/>
    <d v="2021-09-07T00:00:00"/>
    <d v="1899-12-30T06:24:00"/>
    <s v="-"/>
    <s v="-"/>
    <s v="-"/>
    <s v="-"/>
    <s v="07-09-2021"/>
    <s v="09"/>
    <s v="2021"/>
    <s v="-"/>
    <s v="-"/>
    <s v=""/>
  </r>
  <r>
    <s v="TKT357264"/>
    <x v="5"/>
    <s v="-"/>
    <s v="Technical"/>
    <s v="Hardware Issue"/>
    <s v="CUST16727"/>
    <s v="In Progress"/>
    <s v="28-03-2024"/>
    <d v="1899-12-30T00:10:10"/>
    <s v="-"/>
    <s v="-"/>
    <s v="-"/>
    <s v="-"/>
    <s v="28-03-2024"/>
    <s v="03"/>
    <s v="2024"/>
    <s v="-"/>
    <s v="-"/>
    <s v=""/>
  </r>
  <r>
    <s v="TKT678351"/>
    <x v="15"/>
    <s v="-"/>
    <s v="Account"/>
    <s v="Account Suspension"/>
    <s v="CUST59566"/>
    <s v="In Progress"/>
    <s v="14-09-2020"/>
    <d v="1899-12-30T17:42:05"/>
    <s v="-"/>
    <s v="-"/>
    <s v="-"/>
    <s v="-"/>
    <s v="14-09-2020"/>
    <s v="09"/>
    <s v="2020"/>
    <s v="-"/>
    <s v="-"/>
    <s v=""/>
  </r>
  <r>
    <s v="TKT820209"/>
    <x v="35"/>
    <s v="-"/>
    <s v="Service"/>
    <s v="Service Upgrade"/>
    <s v="CUST24218"/>
    <s v="In Progress"/>
    <s v="25-08-2020"/>
    <d v="1899-12-30T14:52:24"/>
    <s v="-"/>
    <s v="-"/>
    <s v="-"/>
    <s v="-"/>
    <s v="25-08-2020"/>
    <s v="08"/>
    <s v="2020"/>
    <s v="-"/>
    <s v="-"/>
    <s v=""/>
  </r>
  <r>
    <s v="TKT703267"/>
    <x v="20"/>
    <s v="-"/>
    <s v="Billing"/>
    <s v="Payment Failure"/>
    <s v="CUST43526"/>
    <s v="Open"/>
    <s v="18-09-2022"/>
    <d v="1899-12-30T22:56:22"/>
    <s v="-"/>
    <s v="-"/>
    <s v="-"/>
    <s v="-"/>
    <s v="18-09-2022"/>
    <s v="09"/>
    <s v="2022"/>
    <s v="-"/>
    <s v="-"/>
    <s v=""/>
  </r>
  <r>
    <s v="TKT922822"/>
    <x v="32"/>
    <s v="-"/>
    <s v="Technical"/>
    <s v="Software Bug"/>
    <s v="CUST76097"/>
    <s v="In Progress"/>
    <d v="2024-10-03T00:00:00"/>
    <d v="1899-12-30T08:01:00"/>
    <s v="-"/>
    <s v="-"/>
    <s v="-"/>
    <s v="-"/>
    <s v="03-10-2024"/>
    <s v="10"/>
    <s v="2024"/>
    <s v="-"/>
    <s v="-"/>
    <s v=""/>
  </r>
  <r>
    <s v="TKT556094"/>
    <x v="6"/>
    <s v="-"/>
    <s v="Service"/>
    <s v="Service Outage"/>
    <s v="CUST69448"/>
    <s v="In Progress"/>
    <d v="2022-01-05T00:00:00"/>
    <d v="1899-12-30T22:38:00"/>
    <s v="-"/>
    <s v="-"/>
    <s v="-"/>
    <s v="-"/>
    <s v="05-01-2022"/>
    <s v="01"/>
    <s v="2022"/>
    <s v="-"/>
    <s v="-"/>
    <s v=""/>
  </r>
  <r>
    <s v="TKT628285"/>
    <x v="17"/>
    <s v="-"/>
    <s v="Service"/>
    <s v="Slow Service"/>
    <s v="CUST25726"/>
    <s v="Open"/>
    <s v="16-11-2020"/>
    <d v="1899-12-30T04:08:30"/>
    <s v="-"/>
    <s v="-"/>
    <s v="-"/>
    <s v="-"/>
    <s v="16-11-2020"/>
    <s v="11"/>
    <s v="2020"/>
    <s v="-"/>
    <s v="-"/>
    <s v=""/>
  </r>
  <r>
    <s v="TKT332103"/>
    <x v="28"/>
    <s v="-"/>
    <s v="Billing"/>
    <s v="Payment Failure"/>
    <s v="CUST64045"/>
    <s v="In Progress"/>
    <d v="2022-08-09T00:00:00"/>
    <d v="1899-12-30T06:41:00"/>
    <s v="-"/>
    <s v="-"/>
    <s v="-"/>
    <s v="-"/>
    <s v="09-08-2022"/>
    <s v="08"/>
    <s v="2022"/>
    <s v="-"/>
    <s v="-"/>
    <s v=""/>
  </r>
  <r>
    <s v="TKT491134"/>
    <x v="4"/>
    <s v="21-03-2022 18:56:19"/>
    <s v="Account"/>
    <s v="Password Reset"/>
    <s v="CUST11824"/>
    <s v="Resolved"/>
    <d v="2022-12-03T00:00:00"/>
    <d v="1899-12-30T18:56:00"/>
    <s v="21-03-2022"/>
    <d v="1899-12-30T18:56:19"/>
    <s v="-"/>
    <s v="-"/>
    <s v="03-12-2022"/>
    <s v="12"/>
    <s v="2022"/>
    <s v="-"/>
    <s v="21-03-2022"/>
    <s v="03"/>
  </r>
  <r>
    <s v="TKT592077"/>
    <x v="0"/>
    <d v="2022-10-11T16:14:00"/>
    <s v="Service"/>
    <s v="Service Outage"/>
    <s v="CUST68152"/>
    <s v="Resolved"/>
    <d v="2022-07-11T00:00:00"/>
    <d v="1899-12-30T16:14:00"/>
    <d v="2022-10-11T00:00:00"/>
    <d v="1899-12-30T16:14:00"/>
    <s v="-"/>
    <s v="-"/>
    <s v="11-07-2022"/>
    <s v="07"/>
    <s v="2022"/>
    <s v="-"/>
    <s v="11-10-2022"/>
    <s v="10"/>
  </r>
  <r>
    <s v="TKT721082"/>
    <x v="17"/>
    <s v="-"/>
    <s v="Service"/>
    <s v="Slow Service"/>
    <s v="CUST10310"/>
    <s v="Open"/>
    <d v="2022-08-07T00:00:00"/>
    <d v="1899-12-30T09:38:00"/>
    <s v="-"/>
    <s v="-"/>
    <s v="-"/>
    <s v="-"/>
    <s v="07-08-2022"/>
    <s v="08"/>
    <s v="2022"/>
    <s v="-"/>
    <s v="-"/>
    <s v=""/>
  </r>
  <r>
    <s v="TKT963253"/>
    <x v="9"/>
    <s v="30-03-2023 05:56:55"/>
    <s v="Technical"/>
    <s v="Hardware Issue"/>
    <s v="CUST94256"/>
    <s v="Resolved"/>
    <s v="21-03-2023"/>
    <d v="1899-12-30T05:56:55"/>
    <s v="30-03-2023"/>
    <d v="1899-12-30T05:56:55"/>
    <s v="-"/>
    <s v="-"/>
    <s v="21-03-2023"/>
    <s v="03"/>
    <s v="2023"/>
    <s v="-"/>
    <s v="30-03-2023"/>
    <s v="03"/>
  </r>
  <r>
    <s v="TKT126755"/>
    <x v="10"/>
    <s v="-"/>
    <s v="Account"/>
    <s v="Password Reset"/>
    <s v="CUST48263"/>
    <s v="In Progress"/>
    <d v="2024-04-08T00:00:00"/>
    <d v="1899-12-30T02:52:00"/>
    <s v="-"/>
    <s v="-"/>
    <s v="-"/>
    <s v="-"/>
    <s v="08-04-2024"/>
    <s v="04"/>
    <s v="2024"/>
    <s v="-"/>
    <s v="-"/>
    <s v=""/>
  </r>
  <r>
    <s v="TKT998547"/>
    <x v="3"/>
    <s v="-"/>
    <s v="Account"/>
    <s v="Account Suspension"/>
    <s v="CUST93861"/>
    <s v="In Progress"/>
    <s v="17-07-2020"/>
    <d v="1899-12-30T17:18:37"/>
    <s v="-"/>
    <s v="-"/>
    <s v="-"/>
    <s v="-"/>
    <s v="17-07-2020"/>
    <s v="07"/>
    <s v="2020"/>
    <s v="-"/>
    <s v="-"/>
    <s v=""/>
  </r>
  <r>
    <s v="TKT419414"/>
    <x v="1"/>
    <s v="-"/>
    <s v="Billing"/>
    <s v="Refund Request"/>
    <s v="CUST12532"/>
    <s v="Open"/>
    <s v="15-05-2021"/>
    <d v="1899-12-30T04:21:40"/>
    <s v="-"/>
    <s v="-"/>
    <s v="-"/>
    <s v="-"/>
    <s v="15-05-2021"/>
    <s v="05"/>
    <s v="2021"/>
    <s v="-"/>
    <s v="-"/>
    <s v=""/>
  </r>
  <r>
    <s v="TKT317355"/>
    <x v="5"/>
    <s v="-"/>
    <s v="Technical"/>
    <s v="Hardware Issue"/>
    <s v="CUST42857"/>
    <s v="Open"/>
    <s v="17-05-2020"/>
    <d v="1899-12-30T20:10:50"/>
    <s v="-"/>
    <s v="-"/>
    <s v="-"/>
    <s v="-"/>
    <s v="17-05-2020"/>
    <s v="05"/>
    <s v="2020"/>
    <s v="-"/>
    <s v="-"/>
    <s v=""/>
  </r>
  <r>
    <s v="TKT662425"/>
    <x v="2"/>
    <s v="-"/>
    <s v="Billing"/>
    <s v="Overcharge"/>
    <s v="CUST70302"/>
    <s v="In Progress"/>
    <s v="24-03-2024"/>
    <d v="1899-12-30T08:07:13"/>
    <s v="-"/>
    <s v="-"/>
    <s v="-"/>
    <s v="-"/>
    <s v="24-03-2024"/>
    <s v="03"/>
    <s v="2024"/>
    <s v="-"/>
    <s v="-"/>
    <s v=""/>
  </r>
  <r>
    <s v="TKT752733"/>
    <x v="10"/>
    <s v="-"/>
    <s v="Account"/>
    <s v="Password Reset"/>
    <s v="CUST49229"/>
    <s v="Open"/>
    <s v="17-03-2022"/>
    <d v="1899-12-30T14:45:45"/>
    <s v="-"/>
    <s v="-"/>
    <s v="-"/>
    <s v="-"/>
    <s v="17-03-2022"/>
    <s v="03"/>
    <s v="2022"/>
    <s v="-"/>
    <s v="-"/>
    <s v=""/>
  </r>
  <r>
    <s v="TKT516617"/>
    <x v="30"/>
    <s v="27-07-2023 17:40:18"/>
    <s v="Billing"/>
    <s v="Overcharge"/>
    <s v="CUST20747"/>
    <s v="Resolved"/>
    <s v="21-07-2023"/>
    <d v="1899-12-30T17:40:18"/>
    <s v="27-07-2023"/>
    <d v="1899-12-30T17:40:18"/>
    <s v="-"/>
    <s v="-"/>
    <s v="21-07-2023"/>
    <s v="07"/>
    <s v="2023"/>
    <s v="-"/>
    <s v="27-07-2023"/>
    <s v="07"/>
  </r>
  <r>
    <s v="TKT766830"/>
    <x v="31"/>
    <s v="-"/>
    <s v="Billing"/>
    <s v="Refund Request"/>
    <s v="CUST60406"/>
    <s v="Open"/>
    <d v="2020-06-12T00:00:00"/>
    <d v="1899-12-30T15:10:00"/>
    <s v="-"/>
    <s v="-"/>
    <s v="-"/>
    <s v="-"/>
    <s v="12-06-2020"/>
    <s v="06"/>
    <s v="2020"/>
    <s v="-"/>
    <s v="-"/>
    <s v=""/>
  </r>
  <r>
    <s v="TKT534270"/>
    <x v="7"/>
    <s v="-"/>
    <s v="Technical"/>
    <s v="Software Bug"/>
    <s v="CUST49173"/>
    <s v="Open"/>
    <s v="13-02-2023"/>
    <d v="1899-12-30T15:48:35"/>
    <s v="-"/>
    <s v="-"/>
    <s v="-"/>
    <s v="-"/>
    <s v="13-02-2023"/>
    <s v="02"/>
    <s v="2023"/>
    <s v="-"/>
    <s v="-"/>
    <s v=""/>
  </r>
  <r>
    <s v="TKT525621"/>
    <x v="2"/>
    <s v="-"/>
    <s v="Billing"/>
    <s v="Overcharge"/>
    <s v="CUST15913"/>
    <s v="In Progress"/>
    <d v="2022-12-03T00:00:00"/>
    <d v="1899-12-30T01:06:00"/>
    <s v="-"/>
    <s v="-"/>
    <s v="-"/>
    <s v="-"/>
    <s v="03-12-2022"/>
    <s v="12"/>
    <s v="2022"/>
    <s v="-"/>
    <s v="-"/>
    <s v=""/>
  </r>
  <r>
    <s v="TKT118810"/>
    <x v="9"/>
    <s v="-"/>
    <s v="Technical"/>
    <s v="Hardware Issue"/>
    <s v="CUST76563"/>
    <s v="Open"/>
    <s v="22-12-2024"/>
    <d v="1899-12-30T19:08:31"/>
    <s v="-"/>
    <s v="-"/>
    <s v="-"/>
    <s v="-"/>
    <s v="22-12-2024"/>
    <s v="12"/>
    <s v="2024"/>
    <s v="-"/>
    <s v="-"/>
    <s v=""/>
  </r>
  <r>
    <s v="TKT841018"/>
    <x v="13"/>
    <s v="-"/>
    <s v="Account"/>
    <s v="Account Suspension"/>
    <s v="CUST90615"/>
    <s v="In Progress"/>
    <s v="21-09-2020"/>
    <d v="1899-12-30T19:13:52"/>
    <s v="-"/>
    <s v="-"/>
    <s v="-"/>
    <s v="-"/>
    <s v="21-09-2020"/>
    <s v="09"/>
    <s v="2020"/>
    <s v="-"/>
    <s v="-"/>
    <s v=""/>
  </r>
  <r>
    <s v="TKT885041"/>
    <x v="14"/>
    <s v="-"/>
    <s v="Service"/>
    <s v="Slow Service"/>
    <s v="CUST42671"/>
    <s v="In Progress"/>
    <d v="2020-04-02T00:00:00"/>
    <d v="1899-12-30T09:34:00"/>
    <s v="-"/>
    <s v="-"/>
    <s v="-"/>
    <s v="-"/>
    <s v="02-04-2020"/>
    <s v="04"/>
    <s v="2020"/>
    <s v="-"/>
    <s v="-"/>
    <s v=""/>
  </r>
  <r>
    <s v="TKT371621"/>
    <x v="7"/>
    <s v="-"/>
    <s v="Technical"/>
    <s v="Software Bug"/>
    <s v="CUST70917"/>
    <s v="In Progress"/>
    <s v="16-07-2024"/>
    <d v="1899-12-30T19:47:37"/>
    <s v="-"/>
    <s v="-"/>
    <s v="-"/>
    <s v="-"/>
    <s v="16-07-2024"/>
    <s v="07"/>
    <s v="2024"/>
    <s v="-"/>
    <s v="-"/>
    <s v=""/>
  </r>
  <r>
    <s v="TKT876093"/>
    <x v="31"/>
    <s v="-"/>
    <s v="Billing"/>
    <s v="Refund Request"/>
    <s v="CUST71565"/>
    <s v="Open"/>
    <d v="2020-08-06T00:00:00"/>
    <d v="1899-12-30T10:43:00"/>
    <s v="-"/>
    <s v="-"/>
    <s v="-"/>
    <s v="-"/>
    <s v="06-08-2020"/>
    <s v="08"/>
    <s v="2020"/>
    <s v="-"/>
    <s v="-"/>
    <s v=""/>
  </r>
  <r>
    <s v="TKT770342"/>
    <x v="35"/>
    <s v="-"/>
    <s v="Service"/>
    <s v="Service Upgrade"/>
    <s v="CUST42719"/>
    <s v="In Progress"/>
    <s v="27-07-2021"/>
    <d v="1899-12-30T09:04:46"/>
    <s v="-"/>
    <s v="-"/>
    <s v="-"/>
    <s v="-"/>
    <s v="27-07-2021"/>
    <s v="07"/>
    <s v="2021"/>
    <s v="-"/>
    <s v="-"/>
    <s v=""/>
  </r>
  <r>
    <s v="TKT325542"/>
    <x v="35"/>
    <s v="-"/>
    <s v="Service"/>
    <s v="Service Upgrade"/>
    <s v="CUST68769"/>
    <s v="Open"/>
    <d v="2024-01-08T00:00:00"/>
    <d v="1899-12-30T04:32:00"/>
    <s v="-"/>
    <s v="-"/>
    <s v="-"/>
    <s v="-"/>
    <s v="08-01-2024"/>
    <s v="01"/>
    <s v="2024"/>
    <s v="-"/>
    <s v="-"/>
    <s v=""/>
  </r>
  <r>
    <s v="TKT918301"/>
    <x v="31"/>
    <s v="-"/>
    <s v="Billing"/>
    <s v="Refund Request"/>
    <s v="CUST53835"/>
    <s v="In Progress"/>
    <d v="2022-01-07T00:00:00"/>
    <d v="1899-12-30T05:27:00"/>
    <s v="-"/>
    <s v="-"/>
    <s v="-"/>
    <s v="-"/>
    <s v="07-01-2022"/>
    <s v="01"/>
    <s v="2022"/>
    <s v="-"/>
    <s v="-"/>
    <s v=""/>
  </r>
  <r>
    <s v="TKT438706"/>
    <x v="22"/>
    <d v="2020-06-02T17:31:00"/>
    <s v="Account"/>
    <s v="Login Issue"/>
    <s v="CUST54776"/>
    <s v="Resolved"/>
    <s v="17-01-2020"/>
    <d v="1899-12-30T17:31:34"/>
    <d v="2020-06-02T00:00:00"/>
    <d v="1899-12-30T17:31:00"/>
    <s v="-"/>
    <s v="-"/>
    <s v="17-01-2020"/>
    <s v="01"/>
    <s v="2020"/>
    <s v="-"/>
    <s v="02-06-2020"/>
    <s v="06"/>
  </r>
  <r>
    <s v="TKT880117"/>
    <x v="13"/>
    <s v="-"/>
    <s v="Account"/>
    <s v="Account Suspension"/>
    <s v="CUST70720"/>
    <s v="In Progress"/>
    <s v="30-05-2024"/>
    <d v="1899-12-30T07:35:19"/>
    <s v="-"/>
    <s v="-"/>
    <s v="-"/>
    <s v="-"/>
    <s v="30-05-2024"/>
    <s v="05"/>
    <s v="2024"/>
    <s v="-"/>
    <s v="-"/>
    <s v=""/>
  </r>
  <r>
    <s v="TKT890443"/>
    <x v="25"/>
    <s v="-"/>
    <s v="Service"/>
    <s v="Slow Service"/>
    <s v="CUST81974"/>
    <s v="In Progress"/>
    <s v="30-11-2023"/>
    <d v="1899-12-30T05:43:30"/>
    <s v="-"/>
    <s v="-"/>
    <s v="-"/>
    <s v="-"/>
    <s v="30-11-2023"/>
    <s v="11"/>
    <s v="2023"/>
    <s v="-"/>
    <s v="-"/>
    <s v=""/>
  </r>
  <r>
    <s v="TKT337195"/>
    <x v="34"/>
    <s v="-"/>
    <s v="Technical"/>
    <s v="Hardware Issue"/>
    <s v="CUST29469"/>
    <s v="Open"/>
    <s v="17-11-2021"/>
    <d v="1899-12-30T00:04:43"/>
    <s v="-"/>
    <s v="-"/>
    <s v="-"/>
    <s v="-"/>
    <s v="17-11-2021"/>
    <s v="11"/>
    <s v="2021"/>
    <s v="-"/>
    <s v="-"/>
    <s v=""/>
  </r>
  <r>
    <s v="TKT152649"/>
    <x v="25"/>
    <s v="13-11-2020 12:08:28"/>
    <s v="Service"/>
    <s v="Slow Service"/>
    <s v="CUST97292"/>
    <s v="Resolved"/>
    <d v="2020-06-11T00:00:00"/>
    <d v="1899-12-30T12:08:00"/>
    <s v="13-11-2020"/>
    <d v="1899-12-30T12:08:28"/>
    <s v="-"/>
    <s v="-"/>
    <s v="11-06-2020"/>
    <s v="06"/>
    <s v="2020"/>
    <s v="-"/>
    <s v="13-11-2020"/>
    <s v="11"/>
  </r>
  <r>
    <s v="TKT136019"/>
    <x v="20"/>
    <s v="21-07-2023 23:57:35"/>
    <s v="Billing"/>
    <s v="Payment Failure"/>
    <s v="CUST58994"/>
    <s v="Resolved"/>
    <s v="16-07-2023"/>
    <d v="1899-12-30T23:57:35"/>
    <s v="21-07-2023"/>
    <d v="1899-12-30T23:57:35"/>
    <s v="-"/>
    <s v="-"/>
    <s v="16-07-2023"/>
    <s v="07"/>
    <s v="2023"/>
    <s v="-"/>
    <s v="21-07-2023"/>
    <s v="07"/>
  </r>
  <r>
    <s v="TKT523476"/>
    <x v="12"/>
    <s v="-"/>
    <s v="Billing"/>
    <s v="Refund Request"/>
    <s v="CUST29909"/>
    <s v="Open"/>
    <s v="20-10-2023"/>
    <d v="1899-12-30T22:52:34"/>
    <s v="-"/>
    <s v="-"/>
    <s v="-"/>
    <s v="-"/>
    <s v="20-10-2023"/>
    <s v="10"/>
    <s v="2023"/>
    <s v="-"/>
    <s v="-"/>
    <s v=""/>
  </r>
  <r>
    <s v="TKT840103"/>
    <x v="24"/>
    <s v="-"/>
    <s v="Service"/>
    <s v="Service Outage"/>
    <s v="CUST41322"/>
    <s v="Open"/>
    <d v="2020-04-11T00:00:00"/>
    <d v="1899-12-30T14:45:00"/>
    <s v="-"/>
    <s v="-"/>
    <s v="-"/>
    <s v="-"/>
    <s v="11-04-2020"/>
    <s v="04"/>
    <s v="2020"/>
    <s v="-"/>
    <s v="-"/>
    <s v=""/>
  </r>
  <r>
    <s v="TKT894561"/>
    <x v="8"/>
    <s v="-"/>
    <s v="Technical"/>
    <s v="Network Problem"/>
    <s v="CUST93178"/>
    <s v="In Progress"/>
    <d v="2023-04-11T00:00:00"/>
    <d v="1899-12-30T23:40:00"/>
    <s v="-"/>
    <s v="-"/>
    <s v="-"/>
    <s v="-"/>
    <s v="11-04-2023"/>
    <s v="04"/>
    <s v="2023"/>
    <s v="-"/>
    <s v="-"/>
    <s v=""/>
  </r>
  <r>
    <s v="TKT758760"/>
    <x v="20"/>
    <s v="-"/>
    <s v="Billing"/>
    <s v="Payment Failure"/>
    <s v="CUST36113"/>
    <s v="Open"/>
    <s v="29-09-2024"/>
    <d v="1899-12-30T11:39:53"/>
    <s v="-"/>
    <s v="-"/>
    <s v="-"/>
    <s v="-"/>
    <s v="29-09-2024"/>
    <s v="09"/>
    <s v="2024"/>
    <s v="-"/>
    <s v="-"/>
    <s v=""/>
  </r>
  <r>
    <s v="TKT264953"/>
    <x v="29"/>
    <s v="-"/>
    <s v="Service"/>
    <s v="Service Upgrade"/>
    <s v="CUST40167"/>
    <s v="In Progress"/>
    <s v="17-12-2021"/>
    <d v="1899-12-30T21:26:11"/>
    <s v="-"/>
    <s v="-"/>
    <s v="-"/>
    <s v="-"/>
    <s v="17-12-2021"/>
    <s v="12"/>
    <s v="2021"/>
    <s v="-"/>
    <s v="-"/>
    <s v=""/>
  </r>
  <r>
    <s v="TKT879970"/>
    <x v="25"/>
    <s v="-"/>
    <s v="Service"/>
    <s v="Slow Service"/>
    <s v="CUST46699"/>
    <s v="In Progress"/>
    <s v="16-07-2024"/>
    <d v="1899-12-30T12:41:11"/>
    <s v="-"/>
    <s v="-"/>
    <s v="-"/>
    <s v="-"/>
    <s v="16-07-2024"/>
    <s v="07"/>
    <s v="2024"/>
    <s v="-"/>
    <s v="-"/>
    <s v=""/>
  </r>
  <r>
    <s v="TKT273659"/>
    <x v="20"/>
    <s v="-"/>
    <s v="Billing"/>
    <s v="Payment Failure"/>
    <s v="CUST28774"/>
    <s v="In Progress"/>
    <s v="23-03-2020"/>
    <d v="1899-12-30T06:39:21"/>
    <s v="-"/>
    <s v="-"/>
    <s v="-"/>
    <s v="-"/>
    <s v="23-03-2020"/>
    <s v="03"/>
    <s v="2020"/>
    <s v="-"/>
    <s v="-"/>
    <s v=""/>
  </r>
  <r>
    <s v="TKT149592"/>
    <x v="24"/>
    <s v="-"/>
    <s v="Service"/>
    <s v="Service Outage"/>
    <s v="CUST56397"/>
    <s v="In Progress"/>
    <s v="18-07-2022"/>
    <d v="1899-12-30T20:06:36"/>
    <s v="-"/>
    <s v="-"/>
    <s v="-"/>
    <s v="-"/>
    <s v="18-07-2022"/>
    <s v="07"/>
    <s v="2022"/>
    <s v="-"/>
    <s v="-"/>
    <s v=""/>
  </r>
  <r>
    <s v="TKT936889"/>
    <x v="5"/>
    <s v="-"/>
    <s v="Technical"/>
    <s v="Hardware Issue"/>
    <s v="CUST19450"/>
    <s v="In Progress"/>
    <s v="19-04-2020"/>
    <d v="1899-12-30T08:47:23"/>
    <s v="-"/>
    <s v="-"/>
    <s v="-"/>
    <s v="-"/>
    <s v="19-04-2020"/>
    <s v="04"/>
    <s v="2020"/>
    <s v="-"/>
    <s v="-"/>
    <s v=""/>
  </r>
  <r>
    <s v="TKT781209"/>
    <x v="24"/>
    <s v="-"/>
    <s v="Service"/>
    <s v="Service Outage"/>
    <s v="CUST67218"/>
    <s v="In Progress"/>
    <s v="16-12-2021"/>
    <d v="1899-12-30T23:49:11"/>
    <s v="-"/>
    <s v="-"/>
    <s v="-"/>
    <s v="-"/>
    <s v="16-12-2021"/>
    <s v="12"/>
    <s v="2021"/>
    <s v="-"/>
    <s v="-"/>
    <s v=""/>
  </r>
  <r>
    <s v="TKT633919"/>
    <x v="23"/>
    <d v="2021-01-10T20:28:00"/>
    <s v="Service"/>
    <s v="Service Upgrade"/>
    <s v="CUST50774"/>
    <s v="Resolved"/>
    <s v="30-09-2021"/>
    <d v="1899-12-30T20:28:59"/>
    <d v="2021-01-10T00:00:00"/>
    <d v="1899-12-30T20:28:00"/>
    <s v="-"/>
    <s v="-"/>
    <s v="30-09-2021"/>
    <s v="09"/>
    <s v="2021"/>
    <s v="-"/>
    <s v="10-01-2021"/>
    <s v="01"/>
  </r>
  <r>
    <s v="TKT165031"/>
    <x v="12"/>
    <s v="-"/>
    <s v="Billing"/>
    <s v="Refund Request"/>
    <s v="CUST53934"/>
    <s v="Open"/>
    <s v="31-01-2022"/>
    <d v="1899-12-30T08:28:58"/>
    <s v="-"/>
    <s v="-"/>
    <s v="-"/>
    <s v="-"/>
    <s v="31-01-2022"/>
    <s v="01"/>
    <s v="2022"/>
    <s v="-"/>
    <s v="-"/>
    <s v=""/>
  </r>
  <r>
    <s v="TKT957336"/>
    <x v="16"/>
    <s v="-"/>
    <s v="Account"/>
    <s v="Login Issue"/>
    <s v="CUST22671"/>
    <s v="In Progress"/>
    <d v="2022-03-09T00:00:00"/>
    <d v="1899-12-30T01:58:00"/>
    <s v="-"/>
    <s v="-"/>
    <s v="-"/>
    <s v="-"/>
    <s v="09-03-2022"/>
    <s v="03"/>
    <s v="2022"/>
    <s v="-"/>
    <s v="-"/>
    <s v=""/>
  </r>
  <r>
    <s v="TKT899144"/>
    <x v="32"/>
    <s v="-"/>
    <s v="Technical"/>
    <s v="Software Bug"/>
    <s v="CUST98747"/>
    <s v="In Progress"/>
    <d v="2022-04-01T00:00:00"/>
    <d v="1899-12-30T20:28:00"/>
    <s v="-"/>
    <s v="-"/>
    <s v="-"/>
    <s v="-"/>
    <s v="01-04-2022"/>
    <s v="04"/>
    <s v="2022"/>
    <s v="-"/>
    <s v="-"/>
    <s v=""/>
  </r>
  <r>
    <s v="TKT416329"/>
    <x v="7"/>
    <s v="30-06-2021 13:20:59"/>
    <s v="Technical"/>
    <s v="Software Bug"/>
    <s v="CUST45316"/>
    <s v="Resolved"/>
    <s v="22-06-2021"/>
    <d v="1899-12-30T13:20:59"/>
    <s v="30-06-2021"/>
    <d v="1899-12-30T13:20:59"/>
    <s v="-"/>
    <s v="-"/>
    <s v="22-06-2021"/>
    <s v="06"/>
    <s v="2021"/>
    <s v="-"/>
    <s v="30-06-2021"/>
    <s v="06"/>
  </r>
  <r>
    <s v="TKT707157"/>
    <x v="24"/>
    <s v="-"/>
    <s v="Service"/>
    <s v="Service Outage"/>
    <s v="CUST89826"/>
    <s v="Open"/>
    <d v="2021-09-08T00:00:00"/>
    <d v="1899-12-30T10:11:00"/>
    <s v="-"/>
    <s v="-"/>
    <s v="-"/>
    <s v="-"/>
    <s v="08-09-2021"/>
    <s v="09"/>
    <s v="2021"/>
    <s v="-"/>
    <s v="-"/>
    <s v=""/>
  </r>
  <r>
    <s v="TKT385404"/>
    <x v="11"/>
    <s v="-"/>
    <s v="Billing"/>
    <s v="Overcharge"/>
    <s v="CUST72380"/>
    <s v="Open"/>
    <s v="27-12-2022"/>
    <d v="1899-12-30T13:59:19"/>
    <s v="-"/>
    <s v="-"/>
    <s v="-"/>
    <s v="-"/>
    <s v="27-12-2022"/>
    <s v="12"/>
    <s v="2022"/>
    <s v="-"/>
    <s v="-"/>
    <s v=""/>
  </r>
  <r>
    <s v="TKT359132"/>
    <x v="30"/>
    <s v="-"/>
    <s v="Billing"/>
    <s v="Overcharge"/>
    <s v="CUST51549"/>
    <s v="In Progress"/>
    <s v="14-11-2021"/>
    <d v="1899-12-30T03:25:35"/>
    <s v="-"/>
    <s v="-"/>
    <s v="-"/>
    <s v="-"/>
    <s v="14-11-2021"/>
    <s v="11"/>
    <s v="2021"/>
    <s v="-"/>
    <s v="-"/>
    <s v=""/>
  </r>
  <r>
    <s v="TKT260699"/>
    <x v="22"/>
    <s v="17-03-2023 08:59:03"/>
    <s v="Account"/>
    <s v="Login Issue"/>
    <s v="CUST44562"/>
    <s v="Resolved"/>
    <s v="27-02-2023"/>
    <d v="1899-12-30T08:59:03"/>
    <s v="17-03-2023"/>
    <d v="1899-12-30T08:59:03"/>
    <s v="-"/>
    <s v="-"/>
    <s v="27-02-2023"/>
    <s v="02"/>
    <s v="2023"/>
    <s v="-"/>
    <s v="17-03-2023"/>
    <s v="03"/>
  </r>
  <r>
    <s v="TKT207739"/>
    <x v="34"/>
    <s v="14-07-2024 16:25:44"/>
    <s v="Technical"/>
    <s v="Hardware Issue"/>
    <s v="CUST53971"/>
    <s v="Resolved"/>
    <d v="2024-06-07T00:00:00"/>
    <d v="1899-12-30T16:25:00"/>
    <s v="14-07-2024"/>
    <d v="1899-12-30T16:25:44"/>
    <s v="-"/>
    <s v="-"/>
    <s v="07-06-2024"/>
    <s v="06"/>
    <s v="2024"/>
    <s v="-"/>
    <s v="14-07-2024"/>
    <s v="07"/>
  </r>
  <r>
    <s v="TKT692909"/>
    <x v="35"/>
    <s v="23-07-2021 22:31:18"/>
    <s v="Service"/>
    <s v="Service Upgrade"/>
    <s v="CUST95155"/>
    <s v="Resolved"/>
    <s v="30-06-2021"/>
    <d v="1899-12-30T22:31:18"/>
    <s v="23-07-2021"/>
    <d v="1899-12-30T22:31:18"/>
    <s v="-"/>
    <s v="-"/>
    <s v="30-06-2021"/>
    <s v="06"/>
    <s v="2021"/>
    <s v="-"/>
    <s v="23-07-2021"/>
    <s v="07"/>
  </r>
  <r>
    <s v="TKT235266"/>
    <x v="6"/>
    <s v="21-04-2023 05:31:38"/>
    <s v="Service"/>
    <s v="Service Outage"/>
    <s v="CUST88501"/>
    <s v="Resolved"/>
    <d v="2023-05-04T00:00:00"/>
    <d v="1899-12-30T05:31:00"/>
    <s v="21-04-2023"/>
    <d v="1899-12-30T05:31:38"/>
    <s v="-"/>
    <s v="-"/>
    <s v="04-05-2023"/>
    <s v="05"/>
    <s v="2023"/>
    <s v="-"/>
    <s v="21-04-2023"/>
    <s v="04"/>
  </r>
  <r>
    <s v="TKT955455"/>
    <x v="15"/>
    <s v="-"/>
    <s v="Account"/>
    <s v="Account Suspension"/>
    <s v="CUST56809"/>
    <s v="In Progress"/>
    <s v="26-04-2020"/>
    <d v="1899-12-30T06:22:00"/>
    <s v="-"/>
    <s v="-"/>
    <s v="-"/>
    <s v="-"/>
    <s v="26-04-2020"/>
    <s v="04"/>
    <s v="2020"/>
    <s v="-"/>
    <s v="-"/>
    <s v=""/>
  </r>
  <r>
    <s v="TKT703054"/>
    <x v="24"/>
    <d v="2021-07-02T16:29:00"/>
    <s v="Service"/>
    <s v="Service Outage"/>
    <s v="CUST83912"/>
    <s v="Resolved"/>
    <s v="29-01-2021"/>
    <d v="1899-12-30T16:29:28"/>
    <d v="2021-07-02T00:00:00"/>
    <d v="1899-12-30T16:29:00"/>
    <s v="-"/>
    <s v="-"/>
    <s v="29-01-2021"/>
    <s v="01"/>
    <s v="2021"/>
    <s v="-"/>
    <s v="02-07-2021"/>
    <s v="07"/>
  </r>
  <r>
    <s v="TKT243826"/>
    <x v="26"/>
    <s v="26-09-2023 00:04:46"/>
    <s v="Technical"/>
    <s v="Software Bug"/>
    <s v="CUST64042"/>
    <s v="Resolved"/>
    <d v="2023-01-09T00:00:00"/>
    <d v="1899-12-30T00:04:00"/>
    <s v="26-09-2023"/>
    <d v="1899-12-30T00:04:46"/>
    <s v="-"/>
    <s v="-"/>
    <s v="09-01-2023"/>
    <s v="01"/>
    <s v="2023"/>
    <s v="-"/>
    <s v="26-09-2023"/>
    <s v="09"/>
  </r>
  <r>
    <s v="TKT161063"/>
    <x v="19"/>
    <s v="-"/>
    <s v="Billing"/>
    <s v="Payment Failure"/>
    <s v="CUST63547"/>
    <s v="Open"/>
    <s v="20-04-2023"/>
    <d v="1899-12-30T23:13:29"/>
    <s v="-"/>
    <s v="-"/>
    <s v="-"/>
    <s v="-"/>
    <s v="20-04-2023"/>
    <s v="04"/>
    <s v="2023"/>
    <s v="-"/>
    <s v="-"/>
    <s v=""/>
  </r>
  <r>
    <s v="TKT188517"/>
    <x v="23"/>
    <s v="27-09-2023 10:10:48"/>
    <s v="Service"/>
    <s v="Service Upgrade"/>
    <s v="CUST62182"/>
    <s v="Resolved"/>
    <s v="19-09-2023"/>
    <d v="1899-12-30T10:10:48"/>
    <s v="27-09-2023"/>
    <d v="1899-12-30T10:10:48"/>
    <s v="-"/>
    <s v="-"/>
    <s v="19-09-2023"/>
    <s v="09"/>
    <s v="2023"/>
    <s v="-"/>
    <s v="27-09-2023"/>
    <s v="09"/>
  </r>
  <r>
    <s v="TKT322260"/>
    <x v="11"/>
    <s v="-"/>
    <s v="Billing"/>
    <s v="Overcharge"/>
    <s v="CUST47662"/>
    <s v="Open"/>
    <s v="18-02-2023"/>
    <d v="1899-12-30T16:55:14"/>
    <s v="-"/>
    <s v="-"/>
    <s v="-"/>
    <s v="-"/>
    <s v="18-02-2023"/>
    <s v="02"/>
    <s v="2023"/>
    <s v="-"/>
    <s v="-"/>
    <s v=""/>
  </r>
  <r>
    <s v="TKT655884"/>
    <x v="4"/>
    <s v="-"/>
    <s v="Account"/>
    <s v="Password Reset"/>
    <s v="CUST63593"/>
    <s v="In Progress"/>
    <d v="2023-05-04T00:00:00"/>
    <d v="1899-12-30T15:55:00"/>
    <s v="-"/>
    <s v="-"/>
    <s v="-"/>
    <s v="-"/>
    <s v="04-05-2023"/>
    <s v="05"/>
    <s v="2023"/>
    <s v="-"/>
    <s v="-"/>
    <s v=""/>
  </r>
  <r>
    <s v="TKT737472"/>
    <x v="27"/>
    <s v="-"/>
    <s v="Account"/>
    <s v="Login Issue"/>
    <s v="CUST49650"/>
    <s v="In Progress"/>
    <s v="31-08-2020"/>
    <d v="1899-12-30T01:36:06"/>
    <s v="-"/>
    <s v="-"/>
    <s v="-"/>
    <s v="-"/>
    <s v="31-08-2020"/>
    <s v="08"/>
    <s v="2020"/>
    <s v="-"/>
    <s v="-"/>
    <s v=""/>
  </r>
  <r>
    <s v="TKT703773"/>
    <x v="22"/>
    <d v="2023-08-09T06:07:00"/>
    <s v="Account"/>
    <s v="Login Issue"/>
    <s v="CUST13982"/>
    <s v="Resolved"/>
    <s v="28-08-2023"/>
    <d v="1899-12-30T06:07:18"/>
    <d v="2023-08-09T00:00:00"/>
    <d v="1899-12-30T06:07:00"/>
    <s v="-"/>
    <s v="-"/>
    <s v="28-08-2023"/>
    <s v="08"/>
    <s v="2023"/>
    <s v="-"/>
    <s v="09-08-2023"/>
    <s v="08"/>
  </r>
  <r>
    <s v="TKT467353"/>
    <x v="14"/>
    <d v="2024-09-03T11:25:00"/>
    <s v="Service"/>
    <s v="Slow Service"/>
    <s v="CUST72307"/>
    <s v="Resolved"/>
    <s v="17-02-2024"/>
    <d v="1899-12-30T11:25:34"/>
    <d v="2024-09-03T00:00:00"/>
    <d v="1899-12-30T11:25:00"/>
    <s v="-"/>
    <s v="-"/>
    <s v="17-02-2024"/>
    <s v="02"/>
    <s v="2024"/>
    <s v="-"/>
    <s v="03-09-2024"/>
    <s v="09"/>
  </r>
  <r>
    <s v="TKT764374"/>
    <x v="33"/>
    <s v="29-07-2022 06:32:57"/>
    <s v="Technical"/>
    <s v="Network Problem"/>
    <s v="CUST40833"/>
    <s v="Resolved"/>
    <d v="2022-09-07T00:00:00"/>
    <d v="1899-12-30T06:32:00"/>
    <s v="29-07-2022"/>
    <d v="1899-12-30T06:32:57"/>
    <s v="-"/>
    <s v="-"/>
    <s v="07-09-2022"/>
    <s v="09"/>
    <s v="2022"/>
    <s v="-"/>
    <s v="29-07-2022"/>
    <s v="07"/>
  </r>
  <r>
    <s v="TKT880345"/>
    <x v="33"/>
    <s v="-"/>
    <s v="Technical"/>
    <s v="Network Problem"/>
    <s v="CUST33521"/>
    <s v="In Progress"/>
    <d v="2020-04-06T00:00:00"/>
    <d v="1899-12-30T09:04:00"/>
    <s v="-"/>
    <s v="-"/>
    <s v="-"/>
    <s v="-"/>
    <s v="06-04-2020"/>
    <s v="04"/>
    <s v="2020"/>
    <s v="-"/>
    <s v="-"/>
    <s v=""/>
  </r>
  <r>
    <s v="TKT155409"/>
    <x v="35"/>
    <s v="-"/>
    <s v="Service"/>
    <s v="Service Upgrade"/>
    <s v="CUST68571"/>
    <s v="Open"/>
    <s v="14-02-2024"/>
    <d v="1899-12-30T08:13:43"/>
    <s v="-"/>
    <s v="-"/>
    <s v="-"/>
    <s v="-"/>
    <s v="14-02-2024"/>
    <s v="02"/>
    <s v="2024"/>
    <s v="-"/>
    <s v="-"/>
    <s v=""/>
  </r>
  <r>
    <s v="TKT153388"/>
    <x v="35"/>
    <s v="-"/>
    <s v="Service"/>
    <s v="Service Upgrade"/>
    <s v="CUST65778"/>
    <s v="Open"/>
    <d v="2021-02-09T00:00:00"/>
    <d v="1899-12-30T01:31:00"/>
    <s v="-"/>
    <s v="-"/>
    <s v="-"/>
    <s v="-"/>
    <s v="09-02-2021"/>
    <s v="02"/>
    <s v="2021"/>
    <s v="-"/>
    <s v="-"/>
    <s v=""/>
  </r>
  <r>
    <s v="TKT667781"/>
    <x v="17"/>
    <s v="-"/>
    <s v="Service"/>
    <s v="Slow Service"/>
    <s v="CUST91200"/>
    <s v="Open"/>
    <s v="24-09-2023"/>
    <d v="1899-12-30T01:04:38"/>
    <s v="-"/>
    <s v="-"/>
    <s v="-"/>
    <s v="-"/>
    <s v="24-09-2023"/>
    <s v="09"/>
    <s v="2023"/>
    <s v="-"/>
    <s v="-"/>
    <s v=""/>
  </r>
  <r>
    <s v="TKT607562"/>
    <x v="16"/>
    <d v="2022-01-08T22:56:00"/>
    <s v="Account"/>
    <s v="Login Issue"/>
    <s v="CUST88182"/>
    <s v="Resolved"/>
    <s v="14-07-2022"/>
    <d v="1899-12-30T22:56:49"/>
    <d v="2022-01-08T00:00:00"/>
    <d v="1899-12-30T22:56:00"/>
    <s v="-"/>
    <s v="-"/>
    <s v="14-07-2022"/>
    <s v="07"/>
    <s v="2022"/>
    <s v="-"/>
    <s v="08-01-2022"/>
    <s v="01"/>
  </r>
  <r>
    <s v="TKT764112"/>
    <x v="34"/>
    <s v="-"/>
    <s v="Technical"/>
    <s v="Hardware Issue"/>
    <s v="CUST81724"/>
    <s v="Open"/>
    <s v="18-04-2021"/>
    <d v="1899-12-30T07:39:07"/>
    <s v="-"/>
    <s v="-"/>
    <s v="-"/>
    <s v="-"/>
    <s v="18-04-2021"/>
    <s v="04"/>
    <s v="2021"/>
    <s v="-"/>
    <s v="-"/>
    <s v=""/>
  </r>
  <r>
    <s v="TKT930202"/>
    <x v="12"/>
    <s v="-"/>
    <s v="Billing"/>
    <s v="Refund Request"/>
    <s v="CUST60658"/>
    <s v="Open"/>
    <s v="28-01-2021"/>
    <d v="1899-12-30T11:16:44"/>
    <s v="-"/>
    <s v="-"/>
    <s v="-"/>
    <s v="-"/>
    <s v="28-01-2021"/>
    <s v="01"/>
    <s v="2021"/>
    <s v="-"/>
    <s v="-"/>
    <s v=""/>
  </r>
  <r>
    <s v="TKT764373"/>
    <x v="19"/>
    <s v="-"/>
    <s v="Billing"/>
    <s v="Payment Failure"/>
    <s v="CUST40824"/>
    <s v="Open"/>
    <s v="18-02-2020"/>
    <d v="1899-12-30T16:24:14"/>
    <s v="-"/>
    <s v="-"/>
    <s v="-"/>
    <s v="-"/>
    <s v="18-02-2020"/>
    <s v="02"/>
    <s v="2020"/>
    <s v="-"/>
    <s v="-"/>
    <s v=""/>
  </r>
  <r>
    <s v="TKT105901"/>
    <x v="3"/>
    <s v="-"/>
    <s v="Account"/>
    <s v="Account Suspension"/>
    <s v="CUST21580"/>
    <s v="Open"/>
    <d v="2022-07-12T00:00:00"/>
    <d v="1899-12-30T21:05:00"/>
    <s v="-"/>
    <s v="-"/>
    <s v="-"/>
    <s v="-"/>
    <s v="12-07-2022"/>
    <s v="07"/>
    <s v="2022"/>
    <s v="-"/>
    <s v="-"/>
    <s v=""/>
  </r>
  <r>
    <s v="TKT815646"/>
    <x v="1"/>
    <s v="-"/>
    <s v="Billing"/>
    <s v="Refund Request"/>
    <s v="CUST83214"/>
    <s v="In Progress"/>
    <d v="2021-10-02T00:00:00"/>
    <d v="1899-12-30T08:47:00"/>
    <s v="-"/>
    <s v="-"/>
    <s v="-"/>
    <s v="-"/>
    <s v="02-10-2021"/>
    <s v="10"/>
    <s v="2021"/>
    <s v="-"/>
    <s v="-"/>
    <s v=""/>
  </r>
  <r>
    <s v="TKT408982"/>
    <x v="25"/>
    <s v="17-11-2022 17:44:03"/>
    <s v="Service"/>
    <s v="Slow Service"/>
    <s v="CUST29597"/>
    <s v="Resolved"/>
    <d v="2022-09-11T00:00:00"/>
    <d v="1899-12-30T17:44:00"/>
    <s v="17-11-2022"/>
    <d v="1899-12-30T17:44:03"/>
    <s v="-"/>
    <s v="-"/>
    <s v="11-09-2022"/>
    <s v="09"/>
    <s v="2022"/>
    <s v="-"/>
    <s v="17-11-2022"/>
    <s v="11"/>
  </r>
  <r>
    <s v="TKT997696"/>
    <x v="8"/>
    <s v="-"/>
    <s v="Technical"/>
    <s v="Network Problem"/>
    <s v="CUST55274"/>
    <s v="Open"/>
    <s v="26-01-2020"/>
    <d v="1899-12-30T10:13:14"/>
    <s v="-"/>
    <s v="-"/>
    <s v="-"/>
    <s v="-"/>
    <s v="26-01-2020"/>
    <s v="01"/>
    <s v="2020"/>
    <s v="-"/>
    <s v="-"/>
    <s v=""/>
  </r>
  <r>
    <s v="TKT131175"/>
    <x v="31"/>
    <d v="2021-05-12T02:01:00"/>
    <s v="Billing"/>
    <s v="Refund Request"/>
    <s v="CUST57729"/>
    <s v="Resolved"/>
    <d v="2021-06-11T00:00:00"/>
    <d v="1899-12-30T02:01:00"/>
    <d v="2021-05-12T00:00:00"/>
    <d v="1899-12-30T02:01:00"/>
    <s v="-"/>
    <s v="-"/>
    <s v="11-06-2021"/>
    <s v="06"/>
    <s v="2021"/>
    <s v="-"/>
    <s v="12-05-2021"/>
    <s v="05"/>
  </r>
  <r>
    <s v="TKT237481"/>
    <x v="31"/>
    <s v="-"/>
    <s v="Billing"/>
    <s v="Refund Request"/>
    <s v="CUST13120"/>
    <s v="Open"/>
    <d v="2021-06-05T00:00:00"/>
    <d v="1899-12-30T18:14:00"/>
    <s v="-"/>
    <s v="-"/>
    <s v="-"/>
    <s v="-"/>
    <s v="05-06-2021"/>
    <s v="06"/>
    <s v="2021"/>
    <s v="-"/>
    <s v="-"/>
    <s v=""/>
  </r>
  <r>
    <s v="TKT670951"/>
    <x v="23"/>
    <s v="-"/>
    <s v="Service"/>
    <s v="Service Upgrade"/>
    <s v="CUST22473"/>
    <s v="In Progress"/>
    <s v="19-07-2023"/>
    <d v="1899-12-30T12:28:33"/>
    <s v="-"/>
    <s v="-"/>
    <s v="-"/>
    <s v="-"/>
    <s v="19-07-2023"/>
    <s v="07"/>
    <s v="2023"/>
    <s v="-"/>
    <s v="-"/>
    <s v=""/>
  </r>
  <r>
    <s v="TKT353209"/>
    <x v="13"/>
    <s v="-"/>
    <s v="Account"/>
    <s v="Account Suspension"/>
    <s v="CUST67024"/>
    <s v="In Progress"/>
    <d v="2024-12-12T00:00:00"/>
    <d v="1899-12-30T11:38:00"/>
    <s v="-"/>
    <s v="-"/>
    <s v="-"/>
    <s v="-"/>
    <s v="12-12-2024"/>
    <s v="12"/>
    <s v="2024"/>
    <s v="-"/>
    <s v="-"/>
    <s v=""/>
  </r>
  <r>
    <s v="TKT515439"/>
    <x v="26"/>
    <s v="-"/>
    <s v="Technical"/>
    <s v="Software Bug"/>
    <s v="CUST12917"/>
    <s v="In Progress"/>
    <s v="25-04-2021"/>
    <d v="1899-12-30T11:32:11"/>
    <s v="-"/>
    <s v="-"/>
    <s v="-"/>
    <s v="-"/>
    <s v="25-04-2021"/>
    <s v="04"/>
    <s v="2021"/>
    <s v="-"/>
    <s v="-"/>
    <s v=""/>
  </r>
  <r>
    <s v="TKT864452"/>
    <x v="12"/>
    <s v="21-04-2023 16:34:23"/>
    <s v="Billing"/>
    <s v="Refund Request"/>
    <s v="CUST88229"/>
    <s v="Resolved"/>
    <d v="2023-06-04T00:00:00"/>
    <d v="1899-12-30T16:34:00"/>
    <s v="21-04-2023"/>
    <d v="1899-12-30T16:34:23"/>
    <s v="-"/>
    <s v="-"/>
    <s v="04-06-2023"/>
    <s v="06"/>
    <s v="2023"/>
    <s v="-"/>
    <s v="21-04-2023"/>
    <s v="04"/>
  </r>
  <r>
    <s v="TKT334206"/>
    <x v="13"/>
    <s v="-"/>
    <s v="Account"/>
    <s v="Account Suspension"/>
    <s v="CUST40291"/>
    <s v="In Progress"/>
    <d v="2020-11-08T00:00:00"/>
    <d v="1899-12-30T16:01:00"/>
    <s v="-"/>
    <s v="-"/>
    <s v="-"/>
    <s v="-"/>
    <s v="08-11-2020"/>
    <s v="11"/>
    <s v="2020"/>
    <s v="-"/>
    <s v="-"/>
    <s v=""/>
  </r>
  <r>
    <s v="TKT626456"/>
    <x v="26"/>
    <s v="30-12-2021 02:24:22"/>
    <s v="Technical"/>
    <s v="Software Bug"/>
    <s v="CUST71699"/>
    <s v="Resolved"/>
    <s v="18-12-2021"/>
    <d v="1899-12-30T02:24:22"/>
    <s v="30-12-2021"/>
    <d v="1899-12-30T02:24:22"/>
    <s v="-"/>
    <s v="-"/>
    <s v="18-12-2021"/>
    <s v="12"/>
    <s v="2021"/>
    <s v="-"/>
    <s v="30-12-2021"/>
    <s v="12"/>
  </r>
  <r>
    <s v="TKT570228"/>
    <x v="20"/>
    <s v="19-07-2023 05:46:54"/>
    <s v="Billing"/>
    <s v="Payment Failure"/>
    <s v="CUST65312"/>
    <s v="Resolved"/>
    <d v="2023-04-07T00:00:00"/>
    <d v="1899-12-30T05:46:00"/>
    <s v="19-07-2023"/>
    <d v="1899-12-30T05:46:54"/>
    <s v="-"/>
    <s v="-"/>
    <s v="07-04-2023"/>
    <s v="04"/>
    <s v="2023"/>
    <s v="-"/>
    <s v="19-07-2023"/>
    <s v="07"/>
  </r>
  <r>
    <s v="TKT876698"/>
    <x v="23"/>
    <s v="26-09-2022 00:46:42"/>
    <s v="Service"/>
    <s v="Service Upgrade"/>
    <s v="CUST98980"/>
    <s v="Resolved"/>
    <s v="13-09-2022"/>
    <d v="1899-12-30T00:46:42"/>
    <s v="26-09-2022"/>
    <d v="1899-12-30T00:46:42"/>
    <s v="-"/>
    <s v="-"/>
    <s v="13-09-2022"/>
    <s v="09"/>
    <s v="2022"/>
    <s v="-"/>
    <s v="26-09-2022"/>
    <s v="09"/>
  </r>
  <r>
    <s v="TKT251690"/>
    <x v="17"/>
    <s v="-"/>
    <s v="Service"/>
    <s v="Slow Service"/>
    <s v="CUST71914"/>
    <s v="Open"/>
    <s v="14-08-2024"/>
    <d v="1899-12-30T03:20:31"/>
    <s v="-"/>
    <s v="-"/>
    <s v="-"/>
    <s v="-"/>
    <s v="14-08-2024"/>
    <s v="08"/>
    <s v="2024"/>
    <s v="-"/>
    <s v="-"/>
    <s v=""/>
  </r>
  <r>
    <s v="TKT539914"/>
    <x v="34"/>
    <d v="2023-06-10T15:08:00"/>
    <s v="Technical"/>
    <s v="Hardware Issue"/>
    <s v="CUST68237"/>
    <s v="Resolved"/>
    <d v="2023-05-10T00:00:00"/>
    <d v="1899-12-30T15:08:00"/>
    <d v="2023-06-10T00:00:00"/>
    <d v="1899-12-30T15:08:00"/>
    <s v="-"/>
    <s v="-"/>
    <s v="10-05-2023"/>
    <s v="05"/>
    <s v="2023"/>
    <s v="-"/>
    <s v="10-06-2023"/>
    <s v="06"/>
  </r>
  <r>
    <s v="TKT486671"/>
    <x v="9"/>
    <d v="2024-05-02T03:04:00"/>
    <s v="Technical"/>
    <s v="Hardware Issue"/>
    <s v="CUST58744"/>
    <s v="Resolved"/>
    <s v="22-01-2024"/>
    <d v="1899-12-30T03:04:23"/>
    <d v="2024-05-02T00:00:00"/>
    <d v="1899-12-30T03:04:00"/>
    <s v="-"/>
    <s v="-"/>
    <s v="22-01-2024"/>
    <s v="01"/>
    <s v="2024"/>
    <s v="-"/>
    <s v="02-05-2024"/>
    <s v="05"/>
  </r>
  <r>
    <s v="TKT985889"/>
    <x v="23"/>
    <s v="-"/>
    <s v="Service"/>
    <s v="Service Upgrade"/>
    <s v="CUST12096"/>
    <s v="Open"/>
    <s v="15-06-2020"/>
    <d v="1899-12-30T22:02:07"/>
    <s v="-"/>
    <s v="-"/>
    <s v="-"/>
    <s v="-"/>
    <s v="15-06-2020"/>
    <s v="06"/>
    <s v="2020"/>
    <s v="-"/>
    <s v="-"/>
    <s v=""/>
  </r>
  <r>
    <s v="TKT122496"/>
    <x v="15"/>
    <s v="-"/>
    <s v="Account"/>
    <s v="Account Suspension"/>
    <s v="CUST34105"/>
    <s v="Open"/>
    <s v="19-06-2024"/>
    <d v="1899-12-30T00:08:19"/>
    <s v="-"/>
    <s v="-"/>
    <s v="-"/>
    <s v="-"/>
    <s v="19-06-2024"/>
    <s v="06"/>
    <s v="2024"/>
    <s v="-"/>
    <s v="-"/>
    <s v=""/>
  </r>
  <r>
    <s v="TKT518376"/>
    <x v="35"/>
    <s v="-"/>
    <s v="Service"/>
    <s v="Service Upgrade"/>
    <s v="CUST49051"/>
    <s v="Open"/>
    <s v="29-10-2023"/>
    <d v="1899-12-30T13:39:32"/>
    <s v="-"/>
    <s v="-"/>
    <s v="-"/>
    <s v="-"/>
    <s v="29-10-2023"/>
    <s v="10"/>
    <s v="2023"/>
    <s v="-"/>
    <s v="-"/>
    <s v=""/>
  </r>
  <r>
    <s v="TKT628222"/>
    <x v="14"/>
    <s v="-"/>
    <s v="Service"/>
    <s v="Slow Service"/>
    <s v="CUST57791"/>
    <s v="Open"/>
    <s v="17-12-2024"/>
    <d v="1899-12-30T09:05:42"/>
    <s v="-"/>
    <s v="-"/>
    <s v="-"/>
    <s v="-"/>
    <s v="17-12-2024"/>
    <s v="12"/>
    <s v="2024"/>
    <s v="-"/>
    <s v="-"/>
    <s v=""/>
  </r>
  <r>
    <s v="TKT524326"/>
    <x v="26"/>
    <d v="2020-01-10T07:04:00"/>
    <s v="Technical"/>
    <s v="Software Bug"/>
    <s v="CUST75153"/>
    <s v="Resolved"/>
    <d v="2020-04-09T00:00:00"/>
    <d v="1899-12-30T07:04:00"/>
    <d v="2020-01-10T00:00:00"/>
    <d v="1899-12-30T07:04:00"/>
    <s v="-"/>
    <s v="-"/>
    <s v="09-04-2020"/>
    <s v="04"/>
    <s v="2020"/>
    <s v="-"/>
    <s v="10-01-2020"/>
    <s v="01"/>
  </r>
  <r>
    <s v="TKT979080"/>
    <x v="16"/>
    <s v="-"/>
    <s v="Account"/>
    <s v="Login Issue"/>
    <s v="CUST44140"/>
    <s v="Open"/>
    <s v="18-08-2024"/>
    <d v="1899-12-30T16:48:32"/>
    <s v="-"/>
    <s v="-"/>
    <s v="-"/>
    <s v="-"/>
    <s v="18-08-2024"/>
    <s v="08"/>
    <s v="2024"/>
    <s v="-"/>
    <s v="-"/>
    <s v=""/>
  </r>
  <r>
    <s v="TKT795415"/>
    <x v="33"/>
    <s v="-"/>
    <s v="Technical"/>
    <s v="Network Problem"/>
    <s v="CUST64049"/>
    <s v="Open"/>
    <s v="27-06-2023"/>
    <d v="1899-12-30T00:24:18"/>
    <s v="-"/>
    <s v="-"/>
    <s v="-"/>
    <s v="-"/>
    <s v="27-06-2023"/>
    <s v="06"/>
    <s v="2023"/>
    <s v="-"/>
    <s v="-"/>
    <s v=""/>
  </r>
  <r>
    <s v="TKT140842"/>
    <x v="34"/>
    <s v="-"/>
    <s v="Technical"/>
    <s v="Hardware Issue"/>
    <s v="CUST72358"/>
    <s v="In Progress"/>
    <s v="21-11-2021"/>
    <d v="1899-12-30T04:01:32"/>
    <s v="-"/>
    <s v="-"/>
    <s v="-"/>
    <s v="-"/>
    <s v="21-11-2021"/>
    <s v="11"/>
    <s v="2021"/>
    <s v="-"/>
    <s v="-"/>
    <s v=""/>
  </r>
  <r>
    <s v="TKT916736"/>
    <x v="4"/>
    <s v="18-09-2023 00:11:47"/>
    <s v="Account"/>
    <s v="Password Reset"/>
    <s v="CUST11265"/>
    <s v="Resolved"/>
    <s v="16-09-2023"/>
    <d v="1899-12-30T00:11:47"/>
    <s v="18-09-2023"/>
    <d v="1899-12-30T00:11:47"/>
    <s v="-"/>
    <s v="-"/>
    <s v="16-09-2023"/>
    <s v="09"/>
    <s v="2023"/>
    <s v="-"/>
    <s v="18-09-2023"/>
    <s v="09"/>
  </r>
  <r>
    <s v="TKT696415"/>
    <x v="32"/>
    <d v="2021-08-10T13:28:00"/>
    <s v="Technical"/>
    <s v="Software Bug"/>
    <s v="CUST24030"/>
    <s v="Resolved"/>
    <d v="2021-01-10T00:00:00"/>
    <d v="1899-12-30T13:28:00"/>
    <d v="2021-08-10T00:00:00"/>
    <d v="1899-12-30T13:28:00"/>
    <s v="-"/>
    <s v="-"/>
    <s v="10-01-2021"/>
    <s v="01"/>
    <s v="2021"/>
    <s v="-"/>
    <s v="10-08-2021"/>
    <s v="08"/>
  </r>
  <r>
    <s v="TKT922302"/>
    <x v="12"/>
    <s v="18-05-2020 05:53:45"/>
    <s v="Billing"/>
    <s v="Refund Request"/>
    <s v="CUST45140"/>
    <s v="Resolved"/>
    <d v="2020-09-05T00:00:00"/>
    <d v="1899-12-30T05:53:00"/>
    <s v="18-05-2020"/>
    <d v="1899-12-30T05:53:45"/>
    <s v="-"/>
    <s v="-"/>
    <s v="05-09-2020"/>
    <s v="09"/>
    <s v="2020"/>
    <s v="-"/>
    <s v="18-05-2020"/>
    <s v="05"/>
  </r>
  <r>
    <s v="TKT968043"/>
    <x v="32"/>
    <d v="2022-11-03T16:34:00"/>
    <s v="Technical"/>
    <s v="Software Bug"/>
    <s v="CUST28525"/>
    <s v="Resolved"/>
    <d v="2022-09-03T00:00:00"/>
    <d v="1899-12-30T16:34:00"/>
    <d v="2022-11-03T00:00:00"/>
    <d v="1899-12-30T16:34:00"/>
    <s v="-"/>
    <s v="-"/>
    <s v="03-09-2022"/>
    <s v="09"/>
    <s v="2022"/>
    <s v="-"/>
    <s v="03-11-2022"/>
    <s v="11"/>
  </r>
  <r>
    <s v="TKT616690"/>
    <x v="32"/>
    <s v="14-07-2020 01:22:40"/>
    <s v="Technical"/>
    <s v="Software Bug"/>
    <s v="CUST70690"/>
    <s v="Resolved"/>
    <s v="25-06-2020"/>
    <d v="1899-12-30T01:22:40"/>
    <s v="14-07-2020"/>
    <d v="1899-12-30T01:22:40"/>
    <s v="-"/>
    <s v="-"/>
    <s v="25-06-2020"/>
    <s v="06"/>
    <s v="2020"/>
    <s v="-"/>
    <s v="14-07-2020"/>
    <s v="07"/>
  </r>
  <r>
    <s v="TKT525177"/>
    <x v="27"/>
    <s v="-"/>
    <s v="Account"/>
    <s v="Login Issue"/>
    <s v="CUST76180"/>
    <s v="Open"/>
    <s v="29-04-2020"/>
    <d v="1899-12-30T09:18:05"/>
    <s v="-"/>
    <s v="-"/>
    <s v="-"/>
    <s v="-"/>
    <s v="29-04-2020"/>
    <s v="04"/>
    <s v="2020"/>
    <s v="-"/>
    <s v="-"/>
    <s v=""/>
  </r>
  <r>
    <s v="TKT426849"/>
    <x v="4"/>
    <s v="-"/>
    <s v="Account"/>
    <s v="Password Reset"/>
    <s v="CUST32320"/>
    <s v="In Progress"/>
    <s v="26-02-2023"/>
    <d v="1899-12-30T23:17:20"/>
    <s v="-"/>
    <s v="-"/>
    <s v="-"/>
    <s v="-"/>
    <s v="26-02-2023"/>
    <s v="02"/>
    <s v="2023"/>
    <s v="-"/>
    <s v="-"/>
    <s v=""/>
  </r>
  <r>
    <s v="TKT773405"/>
    <x v="34"/>
    <s v="30-01-2020 06:05:13"/>
    <s v="Technical"/>
    <s v="Hardware Issue"/>
    <s v="CUST12870"/>
    <s v="Resolved"/>
    <s v="15-01-2020"/>
    <d v="1899-12-30T06:05:13"/>
    <s v="30-01-2020"/>
    <d v="1899-12-30T06:05:13"/>
    <s v="-"/>
    <s v="-"/>
    <s v="15-01-2020"/>
    <s v="01"/>
    <s v="2020"/>
    <s v="-"/>
    <s v="30-01-2020"/>
    <s v="01"/>
  </r>
  <r>
    <s v="TKT551791"/>
    <x v="21"/>
    <s v="-"/>
    <s v="Technical"/>
    <s v="Network Problem"/>
    <s v="CUST42504"/>
    <s v="In Progress"/>
    <d v="2020-06-02T00:00:00"/>
    <d v="1899-12-30T21:34:00"/>
    <s v="-"/>
    <s v="-"/>
    <s v="-"/>
    <s v="-"/>
    <s v="02-06-2020"/>
    <s v="06"/>
    <s v="2020"/>
    <s v="-"/>
    <s v="-"/>
    <s v=""/>
  </r>
  <r>
    <s v="TKT445479"/>
    <x v="13"/>
    <s v="28-04-2023 10:27:02"/>
    <s v="Account"/>
    <s v="Account Suspension"/>
    <s v="CUST35452"/>
    <s v="Resolved"/>
    <s v="17-04-2023"/>
    <d v="1899-12-30T10:27:02"/>
    <s v="28-04-2023"/>
    <d v="1899-12-30T10:27:02"/>
    <s v="-"/>
    <s v="-"/>
    <s v="17-04-2023"/>
    <s v="04"/>
    <s v="2023"/>
    <s v="-"/>
    <s v="28-04-2023"/>
    <s v="04"/>
  </r>
  <r>
    <s v="TKT964629"/>
    <x v="0"/>
    <s v="-"/>
    <s v="Service"/>
    <s v="Service Outage"/>
    <s v="CUST18872"/>
    <s v="In Progress"/>
    <s v="27-12-2022"/>
    <d v="1899-12-30T15:16:30"/>
    <s v="-"/>
    <s v="-"/>
    <s v="-"/>
    <s v="-"/>
    <s v="27-12-2022"/>
    <s v="12"/>
    <s v="2022"/>
    <s v="-"/>
    <s v="-"/>
    <s v=""/>
  </r>
  <r>
    <s v="TKT472991"/>
    <x v="20"/>
    <d v="2022-09-05T04:05:00"/>
    <s v="Billing"/>
    <s v="Payment Failure"/>
    <s v="CUST54764"/>
    <s v="Resolved"/>
    <d v="2022-01-05T00:00:00"/>
    <d v="1899-12-30T04:05:00"/>
    <d v="2022-09-05T00:00:00"/>
    <d v="1899-12-30T04:05:00"/>
    <s v="-"/>
    <s v="-"/>
    <s v="05-01-2022"/>
    <s v="01"/>
    <s v="2022"/>
    <s v="-"/>
    <s v="05-09-2022"/>
    <s v="09"/>
  </r>
  <r>
    <s v="TKT805444"/>
    <x v="10"/>
    <s v="-"/>
    <s v="Account"/>
    <s v="Password Reset"/>
    <s v="CUST41614"/>
    <s v="In Progress"/>
    <s v="19-01-2021"/>
    <d v="1899-12-30T15:16:12"/>
    <s v="-"/>
    <s v="-"/>
    <s v="-"/>
    <s v="-"/>
    <s v="19-01-2021"/>
    <s v="01"/>
    <s v="2021"/>
    <s v="-"/>
    <s v="-"/>
    <s v=""/>
  </r>
  <r>
    <s v="TKT871453"/>
    <x v="13"/>
    <s v="-"/>
    <s v="Account"/>
    <s v="Account Suspension"/>
    <s v="CUST50373"/>
    <s v="In Progress"/>
    <d v="2024-06-04T00:00:00"/>
    <d v="1899-12-30T07:01:00"/>
    <s v="-"/>
    <s v="-"/>
    <s v="-"/>
    <s v="-"/>
    <s v="04-06-2024"/>
    <s v="06"/>
    <s v="2024"/>
    <s v="-"/>
    <s v="-"/>
    <s v=""/>
  </r>
  <r>
    <s v="TKT288389"/>
    <x v="18"/>
    <s v="-"/>
    <s v="Account"/>
    <s v="Password Reset"/>
    <s v="CUST62824"/>
    <s v="Open"/>
    <s v="17-05-2020"/>
    <d v="1899-12-30T14:04:21"/>
    <s v="-"/>
    <s v="-"/>
    <s v="-"/>
    <s v="-"/>
    <s v="17-05-2020"/>
    <s v="05"/>
    <s v="2020"/>
    <s v="-"/>
    <s v="-"/>
    <s v=""/>
  </r>
  <r>
    <s v="TKT789017"/>
    <x v="16"/>
    <s v="-"/>
    <s v="Account"/>
    <s v="Login Issue"/>
    <s v="CUST94662"/>
    <s v="In Progress"/>
    <d v="2023-04-03T00:00:00"/>
    <d v="1899-12-30T19:20:00"/>
    <s v="-"/>
    <s v="-"/>
    <s v="-"/>
    <s v="-"/>
    <s v="03-04-2023"/>
    <s v="04"/>
    <s v="2023"/>
    <s v="-"/>
    <s v="-"/>
    <s v=""/>
  </r>
  <r>
    <s v="TKT476234"/>
    <x v="2"/>
    <s v="-"/>
    <s v="Billing"/>
    <s v="Overcharge"/>
    <s v="CUST48319"/>
    <s v="In Progress"/>
    <d v="2021-09-02T00:00:00"/>
    <d v="1899-12-30T00:38:00"/>
    <s v="-"/>
    <s v="-"/>
    <s v="-"/>
    <s v="-"/>
    <s v="02-09-2021"/>
    <s v="09"/>
    <s v="2021"/>
    <s v="-"/>
    <s v="-"/>
    <s v=""/>
  </r>
  <r>
    <s v="TKT270137"/>
    <x v="9"/>
    <s v="-"/>
    <s v="Technical"/>
    <s v="Hardware Issue"/>
    <s v="CUST24302"/>
    <s v="Open"/>
    <s v="26-09-2024"/>
    <d v="1899-12-30T05:48:23"/>
    <s v="-"/>
    <s v="-"/>
    <s v="-"/>
    <s v="-"/>
    <s v="26-09-2024"/>
    <s v="09"/>
    <s v="2024"/>
    <s v="-"/>
    <s v="-"/>
    <s v=""/>
  </r>
  <r>
    <s v="TKT626527"/>
    <x v="35"/>
    <s v="30-05-2020 13:46:24"/>
    <s v="Service"/>
    <s v="Service Upgrade"/>
    <s v="CUST51993"/>
    <s v="Resolved"/>
    <s v="25-05-2020"/>
    <d v="1899-12-30T13:46:24"/>
    <s v="30-05-2020"/>
    <d v="1899-12-30T13:46:24"/>
    <s v="-"/>
    <s v="-"/>
    <s v="25-05-2020"/>
    <s v="05"/>
    <s v="2020"/>
    <s v="-"/>
    <s v="30-05-2020"/>
    <s v="05"/>
  </r>
  <r>
    <s v="TKT142715"/>
    <x v="9"/>
    <s v="-"/>
    <s v="Technical"/>
    <s v="Hardware Issue"/>
    <s v="CUST72235"/>
    <s v="In Progress"/>
    <d v="2024-02-05T00:00:00"/>
    <d v="1899-12-30T03:05:00"/>
    <s v="-"/>
    <s v="-"/>
    <s v="-"/>
    <s v="-"/>
    <s v="05-02-2024"/>
    <s v="02"/>
    <s v="2024"/>
    <s v="-"/>
    <s v="-"/>
    <s v=""/>
  </r>
  <r>
    <s v="TKT835014"/>
    <x v="25"/>
    <s v="-"/>
    <s v="Service"/>
    <s v="Slow Service"/>
    <s v="CUST88356"/>
    <s v="Open"/>
    <s v="18-10-2024"/>
    <d v="1899-12-30T11:46:58"/>
    <s v="-"/>
    <s v="-"/>
    <s v="-"/>
    <s v="-"/>
    <s v="18-10-2024"/>
    <s v="10"/>
    <s v="2024"/>
    <s v="-"/>
    <s v="-"/>
    <s v=""/>
  </r>
  <r>
    <s v="TKT918543"/>
    <x v="25"/>
    <d v="2024-05-09T23:40:00"/>
    <s v="Service"/>
    <s v="Slow Service"/>
    <s v="CUST66052"/>
    <s v="Resolved"/>
    <s v="25-08-2024"/>
    <d v="1899-12-30T23:40:39"/>
    <d v="2024-05-09T00:00:00"/>
    <d v="1899-12-30T23:40:00"/>
    <s v="-"/>
    <s v="-"/>
    <s v="25-08-2024"/>
    <s v="08"/>
    <s v="2024"/>
    <s v="-"/>
    <s v="09-05-2024"/>
    <s v="05"/>
  </r>
  <r>
    <s v="TKT623085"/>
    <x v="14"/>
    <s v="-"/>
    <s v="Service"/>
    <s v="Slow Service"/>
    <s v="CUST15129"/>
    <s v="Open"/>
    <s v="20-08-2021"/>
    <d v="1899-12-30T01:37:00"/>
    <s v="-"/>
    <s v="-"/>
    <s v="-"/>
    <s v="-"/>
    <s v="20-08-2021"/>
    <s v="08"/>
    <s v="2021"/>
    <s v="-"/>
    <s v="-"/>
    <s v=""/>
  </r>
  <r>
    <s v="TKT946871"/>
    <x v="25"/>
    <s v="20-11-2024 06:00:53"/>
    <s v="Service"/>
    <s v="Slow Service"/>
    <s v="CUST43599"/>
    <s v="Resolved"/>
    <s v="26-10-2024"/>
    <d v="1899-12-30T06:00:53"/>
    <s v="20-11-2024"/>
    <d v="1899-12-30T06:00:53"/>
    <s v="-"/>
    <s v="-"/>
    <s v="26-10-2024"/>
    <s v="10"/>
    <s v="2024"/>
    <s v="-"/>
    <s v="20-11-2024"/>
    <s v="11"/>
  </r>
  <r>
    <s v="TKT158830"/>
    <x v="5"/>
    <s v="-"/>
    <s v="Technical"/>
    <s v="Hardware Issue"/>
    <s v="CUST25912"/>
    <s v="In Progress"/>
    <d v="2020-04-01T00:00:00"/>
    <d v="1899-12-30T23:15:00"/>
    <s v="-"/>
    <s v="-"/>
    <s v="-"/>
    <s v="-"/>
    <s v="01-04-2020"/>
    <s v="04"/>
    <s v="2020"/>
    <s v="-"/>
    <s v="-"/>
    <s v=""/>
  </r>
  <r>
    <s v="TKT210314"/>
    <x v="24"/>
    <s v="-"/>
    <s v="Service"/>
    <s v="Service Outage"/>
    <s v="CUST22972"/>
    <s v="In Progress"/>
    <s v="20-10-2021"/>
    <d v="1899-12-30T06:37:03"/>
    <s v="-"/>
    <s v="-"/>
    <s v="-"/>
    <s v="-"/>
    <s v="20-10-2021"/>
    <s v="10"/>
    <s v="2021"/>
    <s v="-"/>
    <s v="-"/>
    <s v=""/>
  </r>
  <r>
    <s v="TKT201825"/>
    <x v="1"/>
    <s v="-"/>
    <s v="Billing"/>
    <s v="Refund Request"/>
    <s v="CUST99066"/>
    <s v="In Progress"/>
    <s v="15-10-2023"/>
    <d v="1899-12-30T04:45:10"/>
    <s v="-"/>
    <s v="-"/>
    <s v="-"/>
    <s v="-"/>
    <s v="15-10-2023"/>
    <s v="10"/>
    <s v="2023"/>
    <s v="-"/>
    <s v="-"/>
    <s v=""/>
  </r>
  <r>
    <s v="TKT689029"/>
    <x v="6"/>
    <s v="13-10-2020 09:13:36"/>
    <s v="Service"/>
    <s v="Service Outage"/>
    <s v="CUST30921"/>
    <s v="Resolved"/>
    <s v="28-09-2020"/>
    <d v="1899-12-30T09:13:36"/>
    <s v="13-10-2020"/>
    <d v="1899-12-30T09:13:36"/>
    <s v="-"/>
    <s v="-"/>
    <s v="28-09-2020"/>
    <s v="09"/>
    <s v="2020"/>
    <s v="-"/>
    <s v="13-10-2020"/>
    <s v="10"/>
  </r>
  <r>
    <s v="TKT314753"/>
    <x v="31"/>
    <s v="-"/>
    <s v="Billing"/>
    <s v="Refund Request"/>
    <s v="CUST57322"/>
    <s v="Open"/>
    <s v="14-10-2020"/>
    <d v="1899-12-30T05:59:17"/>
    <s v="-"/>
    <s v="-"/>
    <s v="-"/>
    <s v="-"/>
    <s v="14-10-2020"/>
    <s v="10"/>
    <s v="2020"/>
    <s v="-"/>
    <s v="-"/>
    <s v=""/>
  </r>
  <r>
    <s v="TKT325903"/>
    <x v="2"/>
    <s v="-"/>
    <s v="Billing"/>
    <s v="Overcharge"/>
    <s v="CUST92808"/>
    <s v="In Progress"/>
    <s v="21-09-2024"/>
    <d v="1899-12-30T12:29:47"/>
    <s v="-"/>
    <s v="-"/>
    <s v="-"/>
    <s v="-"/>
    <s v="21-09-2024"/>
    <s v="09"/>
    <s v="2024"/>
    <s v="-"/>
    <s v="-"/>
    <s v=""/>
  </r>
  <r>
    <s v="TKT285468"/>
    <x v="28"/>
    <s v="-"/>
    <s v="Billing"/>
    <s v="Payment Failure"/>
    <s v="CUST14645"/>
    <s v="In Progress"/>
    <d v="2022-08-01T00:00:00"/>
    <d v="1899-12-30T17:27:00"/>
    <s v="-"/>
    <s v="-"/>
    <s v="-"/>
    <s v="-"/>
    <s v="01-08-2022"/>
    <s v="08"/>
    <s v="2022"/>
    <s v="-"/>
    <s v="-"/>
    <s v=""/>
  </r>
  <r>
    <s v="TKT840702"/>
    <x v="21"/>
    <s v="-"/>
    <s v="Technical"/>
    <s v="Network Problem"/>
    <s v="CUST65511"/>
    <s v="In Progress"/>
    <s v="22-09-2021"/>
    <d v="1899-12-30T16:24:22"/>
    <s v="-"/>
    <s v="-"/>
    <s v="-"/>
    <s v="-"/>
    <s v="22-09-2021"/>
    <s v="09"/>
    <s v="2021"/>
    <s v="-"/>
    <s v="-"/>
    <s v=""/>
  </r>
  <r>
    <s v="TKT137175"/>
    <x v="4"/>
    <s v="17-03-2023 06:18:54"/>
    <s v="Account"/>
    <s v="Password Reset"/>
    <s v="CUST23203"/>
    <s v="Resolved"/>
    <d v="2023-09-03T00:00:00"/>
    <d v="1899-12-30T06:18:00"/>
    <s v="17-03-2023"/>
    <d v="1899-12-30T06:18:54"/>
    <s v="-"/>
    <s v="-"/>
    <s v="03-09-2023"/>
    <s v="09"/>
    <s v="2023"/>
    <s v="-"/>
    <s v="17-03-2023"/>
    <s v="03"/>
  </r>
  <r>
    <s v="TKT296648"/>
    <x v="32"/>
    <s v="14-09-2024 18:16:09"/>
    <s v="Technical"/>
    <s v="Software Bug"/>
    <s v="CUST47050"/>
    <s v="Resolved"/>
    <s v="25-08-2024"/>
    <d v="1899-12-30T18:16:09"/>
    <s v="14-09-2024"/>
    <d v="1899-12-30T18:16:09"/>
    <s v="-"/>
    <s v="-"/>
    <s v="25-08-2024"/>
    <s v="08"/>
    <s v="2024"/>
    <s v="-"/>
    <s v="14-09-2024"/>
    <s v="09"/>
  </r>
  <r>
    <s v="TKT289707"/>
    <x v="0"/>
    <s v="-"/>
    <s v="Service"/>
    <s v="Service Outage"/>
    <s v="CUST85443"/>
    <s v="Open"/>
    <d v="2020-10-06T00:00:00"/>
    <d v="1899-12-30T11:46:00"/>
    <s v="-"/>
    <s v="-"/>
    <s v="-"/>
    <s v="-"/>
    <s v="06-10-2020"/>
    <s v="10"/>
    <s v="2020"/>
    <s v="-"/>
    <s v="-"/>
    <s v=""/>
  </r>
  <r>
    <s v="TKT247811"/>
    <x v="23"/>
    <s v="-"/>
    <s v="Service"/>
    <s v="Service Upgrade"/>
    <s v="CUST64334"/>
    <s v="In Progress"/>
    <s v="26-03-2020"/>
    <d v="1899-12-30T03:35:05"/>
    <s v="-"/>
    <s v="-"/>
    <s v="-"/>
    <s v="-"/>
    <s v="26-03-2020"/>
    <s v="03"/>
    <s v="2020"/>
    <s v="-"/>
    <s v="-"/>
    <s v=""/>
  </r>
  <r>
    <s v="TKT425375"/>
    <x v="7"/>
    <d v="2024-09-12T23:05:00"/>
    <s v="Technical"/>
    <s v="Software Bug"/>
    <s v="CUST45017"/>
    <s v="Resolved"/>
    <d v="2024-12-11T00:00:00"/>
    <d v="1899-12-30T23:05:00"/>
    <d v="2024-09-12T00:00:00"/>
    <d v="1899-12-30T23:05:00"/>
    <s v="-"/>
    <s v="-"/>
    <s v="11-12-2024"/>
    <s v="12"/>
    <s v="2024"/>
    <s v="-"/>
    <s v="12-09-2024"/>
    <s v="09"/>
  </r>
  <r>
    <s v="TKT641058"/>
    <x v="29"/>
    <s v="-"/>
    <s v="Service"/>
    <s v="Service Upgrade"/>
    <s v="CUST59665"/>
    <s v="Open"/>
    <s v="28-08-2024"/>
    <d v="1899-12-30T16:02:07"/>
    <s v="-"/>
    <s v="-"/>
    <s v="-"/>
    <s v="-"/>
    <s v="28-08-2024"/>
    <s v="08"/>
    <s v="2024"/>
    <s v="-"/>
    <s v="-"/>
    <s v=""/>
  </r>
  <r>
    <s v="TKT643076"/>
    <x v="27"/>
    <s v="-"/>
    <s v="Account"/>
    <s v="Login Issue"/>
    <s v="CUST68370"/>
    <s v="Open"/>
    <s v="24-06-2021"/>
    <d v="1899-12-30T08:47:17"/>
    <s v="-"/>
    <s v="-"/>
    <s v="-"/>
    <s v="-"/>
    <s v="24-06-2021"/>
    <s v="06"/>
    <s v="2021"/>
    <s v="-"/>
    <s v="-"/>
    <s v=""/>
  </r>
  <r>
    <s v="TKT815104"/>
    <x v="30"/>
    <s v="-"/>
    <s v="Billing"/>
    <s v="Overcharge"/>
    <s v="CUST25779"/>
    <s v="Open"/>
    <s v="25-10-2023"/>
    <d v="1899-12-30T09:13:32"/>
    <s v="-"/>
    <s v="-"/>
    <s v="-"/>
    <s v="-"/>
    <s v="25-10-2023"/>
    <s v="10"/>
    <s v="2023"/>
    <s v="-"/>
    <s v="-"/>
    <s v=""/>
  </r>
  <r>
    <s v="TKT170835"/>
    <x v="29"/>
    <s v="26-09-2020 13:32:51"/>
    <s v="Service"/>
    <s v="Service Upgrade"/>
    <s v="CUST65256"/>
    <s v="Resolved"/>
    <d v="2020-10-09T00:00:00"/>
    <d v="1899-12-30T13:32:00"/>
    <s v="26-09-2020"/>
    <d v="1899-12-30T13:32:51"/>
    <s v="-"/>
    <s v="-"/>
    <s v="09-10-2020"/>
    <s v="10"/>
    <s v="2020"/>
    <s v="-"/>
    <s v="26-09-2020"/>
    <s v="09"/>
  </r>
  <r>
    <s v="TKT180025"/>
    <x v="10"/>
    <s v="-"/>
    <s v="Account"/>
    <s v="Password Reset"/>
    <s v="CUST24173"/>
    <s v="In Progress"/>
    <s v="15-05-2020"/>
    <d v="1899-12-30T08:24:57"/>
    <s v="-"/>
    <s v="-"/>
    <s v="-"/>
    <s v="-"/>
    <s v="15-05-2020"/>
    <s v="05"/>
    <s v="2020"/>
    <s v="-"/>
    <s v="-"/>
    <s v=""/>
  </r>
  <r>
    <s v="TKT508365"/>
    <x v="7"/>
    <s v="20-03-2021 13:14:51"/>
    <s v="Technical"/>
    <s v="Software Bug"/>
    <s v="CUST67797"/>
    <s v="Resolved"/>
    <d v="2021-11-03T00:00:00"/>
    <d v="1899-12-30T13:14:00"/>
    <s v="20-03-2021"/>
    <d v="1899-12-30T13:14:51"/>
    <s v="-"/>
    <s v="-"/>
    <s v="03-11-2021"/>
    <s v="11"/>
    <s v="2021"/>
    <s v="-"/>
    <s v="20-03-2021"/>
    <s v="03"/>
  </r>
  <r>
    <s v="TKT177114"/>
    <x v="33"/>
    <s v="-"/>
    <s v="Technical"/>
    <s v="Network Problem"/>
    <s v="CUST58740"/>
    <s v="In Progress"/>
    <s v="25-11-2023"/>
    <d v="1899-12-30T12:58:50"/>
    <s v="-"/>
    <s v="-"/>
    <s v="-"/>
    <s v="-"/>
    <s v="25-11-2023"/>
    <s v="11"/>
    <s v="2023"/>
    <s v="-"/>
    <s v="-"/>
    <s v=""/>
  </r>
  <r>
    <s v="TKT759365"/>
    <x v="21"/>
    <d v="2024-10-07T16:39:00"/>
    <s v="Technical"/>
    <s v="Network Problem"/>
    <s v="CUST89625"/>
    <s v="Resolved"/>
    <s v="19-06-2024"/>
    <d v="1899-12-30T16:39:16"/>
    <d v="2024-10-07T00:00:00"/>
    <d v="1899-12-30T16:39:00"/>
    <s v="-"/>
    <s v="-"/>
    <s v="19-06-2024"/>
    <s v="06"/>
    <s v="2024"/>
    <s v="-"/>
    <s v="07-10-2024"/>
    <s v="10"/>
  </r>
  <r>
    <s v="TKT302105"/>
    <x v="31"/>
    <s v="18-09-2021 06:51:53"/>
    <s v="Billing"/>
    <s v="Refund Request"/>
    <s v="CUST93017"/>
    <s v="Resolved"/>
    <d v="2021-07-09T00:00:00"/>
    <d v="1899-12-30T06:51:00"/>
    <s v="18-09-2021"/>
    <d v="1899-12-30T06:51:53"/>
    <s v="-"/>
    <s v="-"/>
    <s v="09-07-2021"/>
    <s v="07"/>
    <s v="2021"/>
    <s v="-"/>
    <s v="18-09-2021"/>
    <s v="09"/>
  </r>
  <r>
    <s v="TKT747490"/>
    <x v="10"/>
    <d v="2024-10-07T20:02:00"/>
    <s v="Account"/>
    <s v="Password Reset"/>
    <s v="CUST47344"/>
    <s v="Resolved"/>
    <d v="2024-09-07T00:00:00"/>
    <d v="1899-12-30T20:02:00"/>
    <d v="2024-10-07T00:00:00"/>
    <d v="1899-12-30T20:02:00"/>
    <s v="-"/>
    <s v="-"/>
    <s v="07-09-2024"/>
    <s v="09"/>
    <s v="2024"/>
    <s v="-"/>
    <s v="07-10-2024"/>
    <s v="10"/>
  </r>
  <r>
    <s v="TKT503747"/>
    <x v="35"/>
    <d v="2022-08-09T15:19:00"/>
    <s v="Service"/>
    <s v="Service Upgrade"/>
    <s v="CUST72907"/>
    <s v="Resolved"/>
    <d v="2022-03-09T00:00:00"/>
    <d v="1899-12-30T15:19:00"/>
    <d v="2022-08-09T00:00:00"/>
    <d v="1899-12-30T15:19:00"/>
    <s v="-"/>
    <s v="-"/>
    <s v="09-03-2022"/>
    <s v="03"/>
    <s v="2022"/>
    <s v="-"/>
    <s v="09-08-2022"/>
    <s v="08"/>
  </r>
  <r>
    <s v="TKT350055"/>
    <x v="11"/>
    <s v="-"/>
    <s v="Billing"/>
    <s v="Overcharge"/>
    <s v="CUST37882"/>
    <s v="Open"/>
    <d v="2021-03-11T00:00:00"/>
    <d v="1899-12-30T01:08:00"/>
    <s v="-"/>
    <s v="-"/>
    <s v="-"/>
    <s v="-"/>
    <s v="11-03-2021"/>
    <s v="03"/>
    <s v="2021"/>
    <s v="-"/>
    <s v="-"/>
    <s v=""/>
  </r>
  <r>
    <s v="TKT743514"/>
    <x v="35"/>
    <s v="-"/>
    <s v="Service"/>
    <s v="Service Upgrade"/>
    <s v="CUST37851"/>
    <s v="Open"/>
    <d v="2021-06-04T00:00:00"/>
    <d v="1899-12-30T03:55:00"/>
    <s v="-"/>
    <s v="-"/>
    <s v="-"/>
    <s v="-"/>
    <s v="04-06-2021"/>
    <s v="06"/>
    <s v="2021"/>
    <s v="-"/>
    <s v="-"/>
    <s v=""/>
  </r>
  <r>
    <s v="TKT705667"/>
    <x v="6"/>
    <s v="-"/>
    <s v="Service"/>
    <s v="Service Outage"/>
    <s v="CUST43081"/>
    <s v="Open"/>
    <s v="21-11-2021"/>
    <d v="1899-12-30T01:43:10"/>
    <s v="-"/>
    <s v="-"/>
    <s v="-"/>
    <s v="-"/>
    <s v="21-11-2021"/>
    <s v="11"/>
    <s v="2021"/>
    <s v="-"/>
    <s v="-"/>
    <s v=""/>
  </r>
  <r>
    <s v="TKT995265"/>
    <x v="21"/>
    <s v="16-02-2023 04:36:48"/>
    <s v="Technical"/>
    <s v="Network Problem"/>
    <s v="CUST71631"/>
    <s v="Resolved"/>
    <s v="21-01-2023"/>
    <d v="1899-12-30T04:36:48"/>
    <s v="16-02-2023"/>
    <d v="1899-12-30T04:36:48"/>
    <s v="-"/>
    <s v="-"/>
    <s v="21-01-2023"/>
    <s v="01"/>
    <s v="2023"/>
    <s v="-"/>
    <s v="16-02-2023"/>
    <s v="02"/>
  </r>
  <r>
    <s v="TKT679965"/>
    <x v="22"/>
    <s v="-"/>
    <s v="Account"/>
    <s v="Login Issue"/>
    <s v="CUST88830"/>
    <s v="Open"/>
    <d v="2020-06-05T00:00:00"/>
    <d v="1899-12-30T08:10:00"/>
    <s v="-"/>
    <s v="-"/>
    <s v="-"/>
    <s v="-"/>
    <s v="05-06-2020"/>
    <s v="06"/>
    <s v="2020"/>
    <s v="-"/>
    <s v="-"/>
    <s v=""/>
  </r>
  <r>
    <s v="TKT767802"/>
    <x v="3"/>
    <s v="-"/>
    <s v="Account"/>
    <s v="Account Suspension"/>
    <s v="CUST73210"/>
    <s v="Open"/>
    <s v="18-01-2020"/>
    <d v="1899-12-30T10:04:39"/>
    <s v="-"/>
    <s v="-"/>
    <s v="-"/>
    <s v="-"/>
    <s v="18-01-2020"/>
    <s v="01"/>
    <s v="2020"/>
    <s v="-"/>
    <s v="-"/>
    <s v=""/>
  </r>
  <r>
    <s v="TKT282818"/>
    <x v="30"/>
    <s v="-"/>
    <s v="Billing"/>
    <s v="Overcharge"/>
    <s v="CUST96532"/>
    <s v="Open"/>
    <s v="14-12-2020"/>
    <d v="1899-12-30T19:53:49"/>
    <s v="-"/>
    <s v="-"/>
    <s v="-"/>
    <s v="-"/>
    <s v="14-12-2020"/>
    <s v="12"/>
    <s v="2020"/>
    <s v="-"/>
    <s v="-"/>
    <s v=""/>
  </r>
  <r>
    <s v="TKT304720"/>
    <x v="7"/>
    <d v="2020-03-11T10:42:00"/>
    <s v="Technical"/>
    <s v="Software Bug"/>
    <s v="CUST48781"/>
    <s v="Resolved"/>
    <s v="26-10-2020"/>
    <d v="1899-12-30T10:42:11"/>
    <d v="2020-03-11T00:00:00"/>
    <d v="1899-12-30T10:42:00"/>
    <s v="-"/>
    <s v="-"/>
    <s v="26-10-2020"/>
    <s v="10"/>
    <s v="2020"/>
    <s v="-"/>
    <s v="11-03-2020"/>
    <s v="03"/>
  </r>
  <r>
    <s v="TKT179249"/>
    <x v="23"/>
    <s v="-"/>
    <s v="Service"/>
    <s v="Service Upgrade"/>
    <s v="CUST45737"/>
    <s v="In Progress"/>
    <s v="13-01-2020"/>
    <d v="1899-12-30T18:27:13"/>
    <s v="-"/>
    <s v="-"/>
    <s v="-"/>
    <s v="-"/>
    <s v="13-01-2020"/>
    <s v="01"/>
    <s v="2020"/>
    <s v="-"/>
    <s v="-"/>
    <s v=""/>
  </r>
  <r>
    <s v="TKT449485"/>
    <x v="2"/>
    <s v="-"/>
    <s v="Billing"/>
    <s v="Overcharge"/>
    <s v="CUST29143"/>
    <s v="Open"/>
    <s v="19-06-2023"/>
    <d v="1899-12-30T03:11:53"/>
    <s v="-"/>
    <s v="-"/>
    <s v="-"/>
    <s v="-"/>
    <s v="19-06-2023"/>
    <s v="06"/>
    <s v="2023"/>
    <s v="-"/>
    <s v="-"/>
    <s v=""/>
  </r>
  <r>
    <s v="TKT663385"/>
    <x v="7"/>
    <s v="-"/>
    <s v="Technical"/>
    <s v="Software Bug"/>
    <s v="CUST85704"/>
    <s v="Open"/>
    <d v="2022-12-04T00:00:00"/>
    <d v="1899-12-30T04:43:00"/>
    <s v="-"/>
    <s v="-"/>
    <s v="-"/>
    <s v="-"/>
    <s v="04-12-2022"/>
    <s v="12"/>
    <s v="2022"/>
    <s v="-"/>
    <s v="-"/>
    <s v=""/>
  </r>
  <r>
    <s v="TKT183315"/>
    <x v="23"/>
    <s v="-"/>
    <s v="Service"/>
    <s v="Service Upgrade"/>
    <s v="CUST92805"/>
    <s v="Open"/>
    <s v="30-07-2022"/>
    <d v="1899-12-30T19:58:03"/>
    <s v="-"/>
    <s v="-"/>
    <s v="-"/>
    <s v="-"/>
    <s v="30-07-2022"/>
    <s v="07"/>
    <s v="2022"/>
    <s v="-"/>
    <s v="-"/>
    <s v=""/>
  </r>
  <r>
    <s v="TKT794887"/>
    <x v="21"/>
    <s v="-"/>
    <s v="Technical"/>
    <s v="Network Problem"/>
    <s v="CUST66713"/>
    <s v="Open"/>
    <d v="2022-04-11T00:00:00"/>
    <d v="1899-12-30T19:46:00"/>
    <s v="-"/>
    <s v="-"/>
    <s v="-"/>
    <s v="-"/>
    <s v="11-04-2022"/>
    <s v="04"/>
    <s v="2022"/>
    <s v="-"/>
    <s v="-"/>
    <s v=""/>
  </r>
  <r>
    <s v="TKT860368"/>
    <x v="13"/>
    <s v="-"/>
    <s v="Account"/>
    <s v="Account Suspension"/>
    <s v="CUST39732"/>
    <s v="Open"/>
    <d v="2022-04-09T00:00:00"/>
    <d v="1899-12-30T02:29:00"/>
    <s v="-"/>
    <s v="-"/>
    <s v="-"/>
    <s v="-"/>
    <s v="09-04-2022"/>
    <s v="04"/>
    <s v="2022"/>
    <s v="-"/>
    <s v="-"/>
    <s v=""/>
  </r>
  <r>
    <s v="TKT614523"/>
    <x v="29"/>
    <s v="16-05-2022 18:57:50"/>
    <s v="Service"/>
    <s v="Service Upgrade"/>
    <s v="CUST27157"/>
    <s v="Resolved"/>
    <s v="29-04-2022"/>
    <d v="1899-12-30T18:57:50"/>
    <s v="16-05-2022"/>
    <d v="1899-12-30T18:57:50"/>
    <s v="-"/>
    <s v="-"/>
    <s v="29-04-2022"/>
    <s v="04"/>
    <s v="2022"/>
    <s v="-"/>
    <s v="16-05-2022"/>
    <s v="05"/>
  </r>
  <r>
    <s v="TKT359354"/>
    <x v="0"/>
    <s v="-"/>
    <s v="Service"/>
    <s v="Service Outage"/>
    <s v="CUST45321"/>
    <s v="Open"/>
    <s v="29-07-2022"/>
    <d v="1899-12-30T18:28:02"/>
    <s v="-"/>
    <s v="-"/>
    <s v="-"/>
    <s v="-"/>
    <s v="29-07-2022"/>
    <s v="07"/>
    <s v="2022"/>
    <s v="-"/>
    <s v="-"/>
    <s v=""/>
  </r>
  <r>
    <s v="TKT378142"/>
    <x v="30"/>
    <s v="23-06-2020 04:30:36"/>
    <s v="Billing"/>
    <s v="Overcharge"/>
    <s v="CUST10112"/>
    <s v="Resolved"/>
    <d v="2020-08-06T00:00:00"/>
    <d v="1899-12-30T04:30:00"/>
    <s v="23-06-2020"/>
    <d v="1899-12-30T04:30:36"/>
    <s v="-"/>
    <s v="-"/>
    <s v="06-08-2020"/>
    <s v="08"/>
    <s v="2020"/>
    <s v="-"/>
    <s v="23-06-2020"/>
    <s v="06"/>
  </r>
  <r>
    <s v="TKT531348"/>
    <x v="21"/>
    <s v="-"/>
    <s v="Technical"/>
    <s v="Network Problem"/>
    <s v="CUST94942"/>
    <s v="In Progress"/>
    <d v="2021-09-01T00:00:00"/>
    <d v="1899-12-30T01:37:00"/>
    <s v="-"/>
    <s v="-"/>
    <s v="-"/>
    <s v="-"/>
    <s v="01-09-2021"/>
    <s v="09"/>
    <s v="2021"/>
    <s v="-"/>
    <s v="-"/>
    <s v=""/>
  </r>
  <r>
    <s v="TKT189488"/>
    <x v="6"/>
    <s v="-"/>
    <s v="Service"/>
    <s v="Service Outage"/>
    <s v="CUST11171"/>
    <s v="Open"/>
    <d v="2023-05-03T00:00:00"/>
    <d v="1899-12-30T18:45:00"/>
    <s v="-"/>
    <s v="-"/>
    <s v="-"/>
    <s v="-"/>
    <s v="03-05-2023"/>
    <s v="05"/>
    <s v="2023"/>
    <s v="-"/>
    <s v="-"/>
    <s v=""/>
  </r>
  <r>
    <s v="TKT524747"/>
    <x v="13"/>
    <s v="19-05-2022 12:15:38"/>
    <s v="Account"/>
    <s v="Account Suspension"/>
    <s v="CUST92758"/>
    <s v="Resolved"/>
    <s v="13-05-2022"/>
    <d v="1899-12-30T12:15:38"/>
    <s v="19-05-2022"/>
    <d v="1899-12-30T12:15:38"/>
    <s v="-"/>
    <s v="-"/>
    <s v="13-05-2022"/>
    <s v="05"/>
    <s v="2022"/>
    <s v="-"/>
    <s v="19-05-2022"/>
    <s v="05"/>
  </r>
  <r>
    <s v="TKT275172"/>
    <x v="11"/>
    <s v="-"/>
    <s v="Billing"/>
    <s v="Overcharge"/>
    <s v="CUST27085"/>
    <s v="In Progress"/>
    <d v="2023-05-02T00:00:00"/>
    <d v="1899-12-30T01:33:00"/>
    <s v="-"/>
    <s v="-"/>
    <s v="-"/>
    <s v="-"/>
    <s v="02-05-2023"/>
    <s v="05"/>
    <s v="2023"/>
    <s v="-"/>
    <s v="-"/>
    <s v=""/>
  </r>
  <r>
    <s v="TKT566386"/>
    <x v="31"/>
    <d v="2023-06-09T17:00:00"/>
    <s v="Billing"/>
    <s v="Refund Request"/>
    <s v="CUST14813"/>
    <s v="Resolved"/>
    <s v="22-08-2023"/>
    <d v="1899-12-30T17:00:35"/>
    <d v="2023-06-09T00:00:00"/>
    <d v="1899-12-30T17:00:00"/>
    <s v="-"/>
    <s v="-"/>
    <s v="22-08-2023"/>
    <s v="08"/>
    <s v="2023"/>
    <s v="-"/>
    <s v="09-06-2023"/>
    <s v="06"/>
  </r>
  <r>
    <s v="TKT519829"/>
    <x v="3"/>
    <s v="-"/>
    <s v="Account"/>
    <s v="Account Suspension"/>
    <s v="CUST78702"/>
    <s v="In Progress"/>
    <d v="2021-06-09T00:00:00"/>
    <d v="1899-12-30T01:36:00"/>
    <s v="-"/>
    <s v="-"/>
    <s v="-"/>
    <s v="-"/>
    <s v="09-06-2021"/>
    <s v="06"/>
    <s v="2021"/>
    <s v="-"/>
    <s v="-"/>
    <s v=""/>
  </r>
  <r>
    <s v="TKT635674"/>
    <x v="31"/>
    <s v="-"/>
    <s v="Billing"/>
    <s v="Refund Request"/>
    <s v="CUST38592"/>
    <s v="In Progress"/>
    <d v="2020-01-05T00:00:00"/>
    <d v="1899-12-30T12:32:00"/>
    <s v="-"/>
    <s v="-"/>
    <s v="-"/>
    <s v="-"/>
    <s v="05-01-2020"/>
    <s v="01"/>
    <s v="2020"/>
    <s v="-"/>
    <s v="-"/>
    <s v=""/>
  </r>
  <r>
    <s v="TKT891369"/>
    <x v="30"/>
    <s v="-"/>
    <s v="Billing"/>
    <s v="Overcharge"/>
    <s v="CUST68544"/>
    <s v="Open"/>
    <d v="2023-09-06T00:00:00"/>
    <d v="1899-12-30T09:33:00"/>
    <s v="-"/>
    <s v="-"/>
    <s v="-"/>
    <s v="-"/>
    <s v="06-09-2023"/>
    <s v="09"/>
    <s v="2023"/>
    <s v="-"/>
    <s v="-"/>
    <s v=""/>
  </r>
  <r>
    <s v="TKT269628"/>
    <x v="15"/>
    <s v="-"/>
    <s v="Account"/>
    <s v="Account Suspension"/>
    <s v="CUST47018"/>
    <s v="In Progress"/>
    <s v="20-06-2020"/>
    <d v="1899-12-30T19:20:45"/>
    <s v="-"/>
    <s v="-"/>
    <s v="-"/>
    <s v="-"/>
    <s v="20-06-2020"/>
    <s v="06"/>
    <s v="2020"/>
    <s v="-"/>
    <s v="-"/>
    <s v=""/>
  </r>
  <r>
    <s v="TKT251347"/>
    <x v="7"/>
    <s v="-"/>
    <s v="Technical"/>
    <s v="Software Bug"/>
    <s v="CUST71309"/>
    <s v="In Progress"/>
    <d v="2023-06-07T00:00:00"/>
    <d v="1899-12-30T08:18:00"/>
    <s v="-"/>
    <s v="-"/>
    <s v="-"/>
    <s v="-"/>
    <s v="07-06-2023"/>
    <s v="06"/>
    <s v="2023"/>
    <s v="-"/>
    <s v="-"/>
    <s v=""/>
  </r>
  <r>
    <s v="TKT543024"/>
    <x v="29"/>
    <s v="-"/>
    <s v="Service"/>
    <s v="Service Upgrade"/>
    <s v="CUST73935"/>
    <s v="In Progress"/>
    <s v="14-06-2021"/>
    <d v="1899-12-30T10:33:46"/>
    <s v="-"/>
    <s v="-"/>
    <s v="-"/>
    <s v="-"/>
    <s v="14-06-2021"/>
    <s v="06"/>
    <s v="2021"/>
    <s v="-"/>
    <s v="-"/>
    <s v=""/>
  </r>
  <r>
    <s v="TKT278614"/>
    <x v="26"/>
    <s v="-"/>
    <s v="Technical"/>
    <s v="Software Bug"/>
    <s v="CUST30343"/>
    <s v="In Progress"/>
    <s v="31-03-2021"/>
    <d v="1899-12-30T23:29:03"/>
    <s v="-"/>
    <s v="-"/>
    <s v="-"/>
    <s v="-"/>
    <s v="31-03-2021"/>
    <s v="03"/>
    <s v="2021"/>
    <s v="-"/>
    <s v="-"/>
    <s v=""/>
  </r>
  <r>
    <s v="TKT360999"/>
    <x v="3"/>
    <s v="24-06-2020 08:33:00"/>
    <s v="Account"/>
    <s v="Account Suspension"/>
    <s v="CUST50295"/>
    <s v="Resolved"/>
    <s v="21-06-2020"/>
    <d v="1899-12-30T08:33:00"/>
    <s v="24-06-2020"/>
    <d v="1899-12-30T08:33:00"/>
    <s v="-"/>
    <s v="-"/>
    <s v="21-06-2020"/>
    <s v="06"/>
    <s v="2020"/>
    <s v="-"/>
    <s v="24-06-2020"/>
    <s v="06"/>
  </r>
  <r>
    <s v="TKT723651"/>
    <x v="27"/>
    <s v="15-01-2023 13:03:46"/>
    <s v="Account"/>
    <s v="Login Issue"/>
    <s v="CUST86288"/>
    <s v="Resolved"/>
    <s v="18-12-2022"/>
    <d v="1899-12-30T13:03:46"/>
    <s v="15-01-2023"/>
    <d v="1899-12-30T13:03:46"/>
    <s v="-"/>
    <s v="-"/>
    <s v="18-12-2022"/>
    <s v="12"/>
    <s v="2022"/>
    <s v="-"/>
    <s v="15-01-2023"/>
    <s v="01"/>
  </r>
  <r>
    <s v="TKT490784"/>
    <x v="22"/>
    <s v="-"/>
    <s v="Account"/>
    <s v="Login Issue"/>
    <s v="CUST56644"/>
    <s v="In Progress"/>
    <d v="2024-03-04T00:00:00"/>
    <d v="1899-12-30T14:17:00"/>
    <s v="-"/>
    <s v="-"/>
    <s v="-"/>
    <s v="-"/>
    <s v="04-03-2024"/>
    <s v="03"/>
    <s v="2024"/>
    <s v="-"/>
    <s v="-"/>
    <s v=""/>
  </r>
  <r>
    <s v="TKT462619"/>
    <x v="1"/>
    <s v="-"/>
    <s v="Billing"/>
    <s v="Refund Request"/>
    <s v="CUST30201"/>
    <s v="Open"/>
    <s v="19-04-2021"/>
    <d v="1899-12-30T19:38:38"/>
    <s v="-"/>
    <s v="-"/>
    <s v="-"/>
    <s v="-"/>
    <s v="19-04-2021"/>
    <s v="04"/>
    <s v="2021"/>
    <s v="-"/>
    <s v="-"/>
    <s v=""/>
  </r>
  <r>
    <s v="TKT480584"/>
    <x v="32"/>
    <d v="2023-09-03T05:14:00"/>
    <s v="Technical"/>
    <s v="Software Bug"/>
    <s v="CUST35077"/>
    <s v="Resolved"/>
    <s v="16-02-2023"/>
    <d v="1899-12-30T05:14:52"/>
    <d v="2023-09-03T00:00:00"/>
    <d v="1899-12-30T05:14:00"/>
    <s v="-"/>
    <s v="-"/>
    <s v="16-02-2023"/>
    <s v="02"/>
    <s v="2023"/>
    <s v="-"/>
    <s v="03-09-2023"/>
    <s v="09"/>
  </r>
  <r>
    <s v="TKT111522"/>
    <x v="0"/>
    <s v="-"/>
    <s v="Service"/>
    <s v="Service Outage"/>
    <s v="CUST79800"/>
    <s v="Open"/>
    <s v="30-03-2020"/>
    <d v="1899-12-30T02:05:33"/>
    <s v="-"/>
    <s v="-"/>
    <s v="-"/>
    <s v="-"/>
    <s v="30-03-2020"/>
    <s v="03"/>
    <s v="2020"/>
    <s v="-"/>
    <s v="-"/>
    <s v=""/>
  </r>
  <r>
    <s v="TKT895466"/>
    <x v="32"/>
    <s v="-"/>
    <s v="Technical"/>
    <s v="Software Bug"/>
    <s v="CUST40218"/>
    <s v="In Progress"/>
    <d v="2021-02-09T00:00:00"/>
    <d v="1899-12-30T18:56:00"/>
    <s v="-"/>
    <s v="-"/>
    <s v="-"/>
    <s v="-"/>
    <s v="09-02-2021"/>
    <s v="02"/>
    <s v="2021"/>
    <s v="-"/>
    <s v="-"/>
    <s v=""/>
  </r>
  <r>
    <s v="TKT697541"/>
    <x v="29"/>
    <d v="2024-12-01T00:32:00"/>
    <s v="Service"/>
    <s v="Service Upgrade"/>
    <s v="CUST86840"/>
    <s v="Resolved"/>
    <s v="26-12-2023"/>
    <d v="1899-12-30T00:32:46"/>
    <d v="2024-12-01T00:00:00"/>
    <d v="1899-12-30T00:32:00"/>
    <s v="-"/>
    <s v="-"/>
    <s v="26-12-2023"/>
    <s v="12"/>
    <s v="2023"/>
    <s v="-"/>
    <s v="01-12-2024"/>
    <s v="12"/>
  </r>
  <r>
    <s v="TKT475099"/>
    <x v="7"/>
    <s v="-"/>
    <s v="Technical"/>
    <s v="Software Bug"/>
    <s v="CUST84347"/>
    <s v="Open"/>
    <d v="2020-04-10T00:00:00"/>
    <d v="1899-12-30T17:23:00"/>
    <s v="-"/>
    <s v="-"/>
    <s v="-"/>
    <s v="-"/>
    <s v="10-04-2020"/>
    <s v="04"/>
    <s v="2020"/>
    <s v="-"/>
    <s v="-"/>
    <s v=""/>
  </r>
  <r>
    <s v="TKT934631"/>
    <x v="17"/>
    <s v="-"/>
    <s v="Service"/>
    <s v="Slow Service"/>
    <s v="CUST76057"/>
    <s v="Open"/>
    <s v="19-03-2023"/>
    <d v="1899-12-30T00:37:18"/>
    <s v="-"/>
    <s v="-"/>
    <s v="-"/>
    <s v="-"/>
    <s v="19-03-2023"/>
    <s v="03"/>
    <s v="2023"/>
    <s v="-"/>
    <s v="-"/>
    <s v=""/>
  </r>
  <r>
    <s v="TKT800592"/>
    <x v="24"/>
    <s v="21-05-2022 20:58:21"/>
    <s v="Service"/>
    <s v="Service Outage"/>
    <s v="CUST34810"/>
    <s v="Resolved"/>
    <d v="2022-09-05T00:00:00"/>
    <d v="1899-12-30T20:58:00"/>
    <s v="21-05-2022"/>
    <d v="1899-12-30T20:58:21"/>
    <s v="-"/>
    <s v="-"/>
    <s v="05-09-2022"/>
    <s v="09"/>
    <s v="2022"/>
    <s v="-"/>
    <s v="21-05-2022"/>
    <s v="05"/>
  </r>
  <r>
    <s v="TKT452319"/>
    <x v="35"/>
    <s v="-"/>
    <s v="Service"/>
    <s v="Service Upgrade"/>
    <s v="CUST98501"/>
    <s v="In Progress"/>
    <d v="2023-11-06T00:00:00"/>
    <d v="1899-12-30T15:59:00"/>
    <s v="-"/>
    <s v="-"/>
    <s v="-"/>
    <s v="-"/>
    <s v="06-11-2023"/>
    <s v="11"/>
    <s v="2023"/>
    <s v="-"/>
    <s v="-"/>
    <s v=""/>
  </r>
  <r>
    <s v="TKT187657"/>
    <x v="19"/>
    <s v="13-09-2022 18:48:23"/>
    <s v="Billing"/>
    <s v="Payment Failure"/>
    <s v="CUST53650"/>
    <s v="Resolved"/>
    <d v="2022-02-09T00:00:00"/>
    <d v="1899-12-30T18:48:00"/>
    <s v="13-09-2022"/>
    <d v="1899-12-30T18:48:23"/>
    <s v="-"/>
    <s v="-"/>
    <s v="09-02-2022"/>
    <s v="02"/>
    <s v="2022"/>
    <s v="-"/>
    <s v="13-09-2022"/>
    <s v="09"/>
  </r>
  <r>
    <s v="TKT839390"/>
    <x v="26"/>
    <s v="-"/>
    <s v="Technical"/>
    <s v="Software Bug"/>
    <s v="CUST46622"/>
    <s v="Open"/>
    <s v="20-03-2021"/>
    <d v="1899-12-30T17:45:27"/>
    <s v="-"/>
    <s v="-"/>
    <s v="-"/>
    <s v="-"/>
    <s v="20-03-2021"/>
    <s v="03"/>
    <s v="2021"/>
    <s v="-"/>
    <s v="-"/>
    <s v=""/>
  </r>
  <r>
    <s v="TKT533600"/>
    <x v="16"/>
    <s v="-"/>
    <s v="Account"/>
    <s v="Login Issue"/>
    <s v="CUST67839"/>
    <s v="Open"/>
    <s v="13-01-2021"/>
    <d v="1899-12-30T01:50:45"/>
    <s v="-"/>
    <s v="-"/>
    <s v="-"/>
    <s v="-"/>
    <s v="13-01-2021"/>
    <s v="01"/>
    <s v="2021"/>
    <s v="-"/>
    <s v="-"/>
    <s v=""/>
  </r>
  <r>
    <s v="TKT730456"/>
    <x v="1"/>
    <s v="-"/>
    <s v="Billing"/>
    <s v="Refund Request"/>
    <s v="CUST67905"/>
    <s v="In Progress"/>
    <s v="16-12-2024"/>
    <d v="1899-12-30T08:19:08"/>
    <s v="-"/>
    <s v="-"/>
    <s v="-"/>
    <s v="-"/>
    <s v="16-12-2024"/>
    <s v="12"/>
    <s v="2024"/>
    <s v="-"/>
    <s v="-"/>
    <s v=""/>
  </r>
  <r>
    <s v="TKT770871"/>
    <x v="20"/>
    <s v="-"/>
    <s v="Billing"/>
    <s v="Payment Failure"/>
    <s v="CUST93947"/>
    <s v="Open"/>
    <s v="18-03-2022"/>
    <d v="1899-12-30T19:02:24"/>
    <s v="-"/>
    <s v="-"/>
    <s v="-"/>
    <s v="-"/>
    <s v="18-03-2022"/>
    <s v="03"/>
    <s v="2022"/>
    <s v="-"/>
    <s v="-"/>
    <s v=""/>
  </r>
  <r>
    <s v="TKT807296"/>
    <x v="26"/>
    <s v="19-02-2024 12:25:56"/>
    <s v="Technical"/>
    <s v="Software Bug"/>
    <s v="CUST33149"/>
    <s v="Resolved"/>
    <s v="27-01-2024"/>
    <d v="1899-12-30T12:25:56"/>
    <s v="19-02-2024"/>
    <d v="1899-12-30T12:25:56"/>
    <s v="-"/>
    <s v="-"/>
    <s v="27-01-2024"/>
    <s v="01"/>
    <s v="2024"/>
    <s v="-"/>
    <s v="19-02-2024"/>
    <s v="02"/>
  </r>
  <r>
    <s v="TKT187665"/>
    <x v="19"/>
    <s v="15-12-2022 10:50:13"/>
    <s v="Billing"/>
    <s v="Payment Failure"/>
    <s v="CUST43858"/>
    <s v="Resolved"/>
    <s v="15-11-2022"/>
    <d v="1899-12-30T10:50:13"/>
    <s v="15-12-2022"/>
    <d v="1899-12-30T10:50:13"/>
    <s v="-"/>
    <s v="-"/>
    <s v="15-11-2022"/>
    <s v="11"/>
    <s v="2022"/>
    <s v="-"/>
    <s v="15-12-2022"/>
    <s v="12"/>
  </r>
  <r>
    <s v="TKT684283"/>
    <x v="6"/>
    <s v="15-06-2024 10:05:26"/>
    <s v="Service"/>
    <s v="Service Outage"/>
    <s v="CUST59667"/>
    <s v="Resolved"/>
    <s v="20-05-2024"/>
    <d v="1899-12-30T10:05:26"/>
    <s v="15-06-2024"/>
    <d v="1899-12-30T10:05:26"/>
    <s v="-"/>
    <s v="-"/>
    <s v="20-05-2024"/>
    <s v="05"/>
    <s v="2024"/>
    <s v="-"/>
    <s v="15-06-2024"/>
    <s v="06"/>
  </r>
  <r>
    <s v="TKT696055"/>
    <x v="35"/>
    <s v="-"/>
    <s v="Service"/>
    <s v="Service Upgrade"/>
    <s v="CUST31737"/>
    <s v="Open"/>
    <d v="2024-12-03T00:00:00"/>
    <d v="1899-12-30T14:58:00"/>
    <s v="-"/>
    <s v="-"/>
    <s v="-"/>
    <s v="-"/>
    <s v="03-12-2024"/>
    <s v="12"/>
    <s v="2024"/>
    <s v="-"/>
    <s v="-"/>
    <s v=""/>
  </r>
  <r>
    <s v="TKT786982"/>
    <x v="0"/>
    <d v="2024-10-02T04:44:00"/>
    <s v="Service"/>
    <s v="Service Outage"/>
    <s v="CUST65982"/>
    <s v="Resolved"/>
    <s v="27-01-2024"/>
    <d v="1899-12-30T04:44:15"/>
    <d v="2024-10-02T00:00:00"/>
    <d v="1899-12-30T04:44:00"/>
    <s v="-"/>
    <s v="-"/>
    <s v="27-01-2024"/>
    <s v="01"/>
    <s v="2024"/>
    <s v="-"/>
    <s v="02-10-2024"/>
    <s v="10"/>
  </r>
  <r>
    <s v="TKT528577"/>
    <x v="16"/>
    <s v="16-09-2023 20:22:08"/>
    <s v="Account"/>
    <s v="Login Issue"/>
    <s v="CUST66342"/>
    <s v="Resolved"/>
    <s v="14-09-2023"/>
    <d v="1899-12-30T20:22:08"/>
    <s v="16-09-2023"/>
    <d v="1899-12-30T20:22:08"/>
    <s v="-"/>
    <s v="-"/>
    <s v="14-09-2023"/>
    <s v="09"/>
    <s v="2023"/>
    <s v="-"/>
    <s v="16-09-2023"/>
    <s v="09"/>
  </r>
  <r>
    <s v="TKT465757"/>
    <x v="24"/>
    <s v="-"/>
    <s v="Service"/>
    <s v="Service Outage"/>
    <s v="CUST54442"/>
    <s v="Open"/>
    <s v="18-10-2022"/>
    <d v="1899-12-30T23:27:15"/>
    <s v="-"/>
    <s v="-"/>
    <s v="-"/>
    <s v="-"/>
    <s v="18-10-2022"/>
    <s v="10"/>
    <s v="2022"/>
    <s v="-"/>
    <s v="-"/>
    <s v=""/>
  </r>
  <r>
    <s v="TKT522112"/>
    <x v="22"/>
    <s v="-"/>
    <s v="Account"/>
    <s v="Login Issue"/>
    <s v="CUST41608"/>
    <s v="Open"/>
    <d v="2022-01-04T00:00:00"/>
    <d v="1899-12-30T02:39:00"/>
    <s v="-"/>
    <s v="-"/>
    <s v="-"/>
    <s v="-"/>
    <s v="04-01-2022"/>
    <s v="01"/>
    <s v="2022"/>
    <s v="-"/>
    <s v="-"/>
    <s v=""/>
  </r>
  <r>
    <s v="TKT852473"/>
    <x v="31"/>
    <d v="2021-10-12T09:59:00"/>
    <s v="Billing"/>
    <s v="Refund Request"/>
    <s v="CUST40332"/>
    <s v="Resolved"/>
    <d v="2021-12-11T00:00:00"/>
    <d v="1899-12-30T09:59:00"/>
    <d v="2021-10-12T00:00:00"/>
    <d v="1899-12-30T09:59:00"/>
    <s v="-"/>
    <s v="-"/>
    <s v="11-12-2021"/>
    <s v="12"/>
    <s v="2021"/>
    <s v="-"/>
    <s v="12-10-2021"/>
    <s v="10"/>
  </r>
  <r>
    <s v="TKT402071"/>
    <x v="30"/>
    <s v="29-01-2023 03:42:37"/>
    <s v="Billing"/>
    <s v="Overcharge"/>
    <s v="CUST89843"/>
    <s v="Resolved"/>
    <s v="17-01-2023"/>
    <d v="1899-12-30T03:42:37"/>
    <s v="29-01-2023"/>
    <d v="1899-12-30T03:42:37"/>
    <s v="-"/>
    <s v="-"/>
    <s v="17-01-2023"/>
    <s v="01"/>
    <s v="2023"/>
    <s v="-"/>
    <s v="29-01-2023"/>
    <s v="01"/>
  </r>
  <r>
    <s v="TKT637244"/>
    <x v="32"/>
    <s v="-"/>
    <s v="Technical"/>
    <s v="Software Bug"/>
    <s v="CUST90733"/>
    <s v="In Progress"/>
    <s v="13-08-2023"/>
    <d v="1899-12-30T23:45:49"/>
    <s v="-"/>
    <s v="-"/>
    <s v="-"/>
    <s v="-"/>
    <s v="13-08-2023"/>
    <s v="08"/>
    <s v="2023"/>
    <s v="-"/>
    <s v="-"/>
    <s v=""/>
  </r>
  <r>
    <s v="TKT230154"/>
    <x v="23"/>
    <s v="-"/>
    <s v="Service"/>
    <s v="Service Upgrade"/>
    <s v="CUST95006"/>
    <s v="In Progress"/>
    <d v="2024-06-02T00:00:00"/>
    <d v="1899-12-30T19:43:00"/>
    <s v="-"/>
    <s v="-"/>
    <s v="-"/>
    <s v="-"/>
    <s v="02-06-2024"/>
    <s v="06"/>
    <s v="2024"/>
    <s v="-"/>
    <s v="-"/>
    <s v=""/>
  </r>
  <r>
    <s v="TKT804793"/>
    <x v="0"/>
    <d v="2022-04-06T13:19:00"/>
    <s v="Service"/>
    <s v="Service Outage"/>
    <s v="CUST34115"/>
    <s v="Resolved"/>
    <s v="28-05-2022"/>
    <d v="1899-12-30T13:19:34"/>
    <d v="2022-04-06T00:00:00"/>
    <d v="1899-12-30T13:19:00"/>
    <s v="-"/>
    <s v="-"/>
    <s v="28-05-2022"/>
    <s v="05"/>
    <s v="2022"/>
    <s v="-"/>
    <s v="06-04-2022"/>
    <s v="04"/>
  </r>
  <r>
    <s v="TKT347044"/>
    <x v="24"/>
    <s v="-"/>
    <s v="Service"/>
    <s v="Service Outage"/>
    <s v="CUST12931"/>
    <s v="In Progress"/>
    <d v="2022-08-04T00:00:00"/>
    <d v="1899-12-30T01:38:00"/>
    <s v="-"/>
    <s v="-"/>
    <s v="-"/>
    <s v="-"/>
    <s v="04-08-2022"/>
    <s v="08"/>
    <s v="2022"/>
    <s v="-"/>
    <s v="-"/>
    <s v=""/>
  </r>
  <r>
    <s v="TKT743589"/>
    <x v="0"/>
    <s v="-"/>
    <s v="Service"/>
    <s v="Service Outage"/>
    <s v="CUST38856"/>
    <s v="In Progress"/>
    <s v="17-10-2020"/>
    <d v="1899-12-30T15:51:33"/>
    <s v="-"/>
    <s v="-"/>
    <s v="-"/>
    <s v="-"/>
    <s v="17-10-2020"/>
    <s v="10"/>
    <s v="2020"/>
    <s v="-"/>
    <s v="-"/>
    <s v=""/>
  </r>
  <r>
    <s v="TKT378666"/>
    <x v="16"/>
    <d v="2021-01-01T05:22:00"/>
    <s v="Account"/>
    <s v="Login Issue"/>
    <s v="CUST37086"/>
    <s v="Resolved"/>
    <s v="19-12-2020"/>
    <d v="1899-12-30T05:22:35"/>
    <d v="2021-01-01T00:00:00"/>
    <d v="1899-12-30T05:22:00"/>
    <s v="-"/>
    <s v="-"/>
    <s v="19-12-2020"/>
    <s v="12"/>
    <s v="2020"/>
    <s v="-"/>
    <s v="01-01-2021"/>
    <s v="01"/>
  </r>
  <r>
    <s v="TKT743568"/>
    <x v="35"/>
    <s v="-"/>
    <s v="Service"/>
    <s v="Service Upgrade"/>
    <s v="CUST31495"/>
    <s v="Open"/>
    <d v="2024-01-09T00:00:00"/>
    <d v="1899-12-30T00:33:00"/>
    <s v="-"/>
    <s v="-"/>
    <s v="-"/>
    <s v="-"/>
    <s v="09-01-2024"/>
    <s v="01"/>
    <s v="2024"/>
    <s v="-"/>
    <s v="-"/>
    <s v=""/>
  </r>
  <r>
    <s v="TKT269691"/>
    <x v="28"/>
    <s v="21-06-2020 13:01:01"/>
    <s v="Billing"/>
    <s v="Payment Failure"/>
    <s v="CUST53309"/>
    <s v="Resolved"/>
    <s v="29-05-2020"/>
    <d v="1899-12-30T13:01:01"/>
    <s v="21-06-2020"/>
    <d v="1899-12-30T13:01:01"/>
    <s v="-"/>
    <s v="-"/>
    <s v="29-05-2020"/>
    <s v="05"/>
    <s v="2020"/>
    <s v="-"/>
    <s v="21-06-2020"/>
    <s v="06"/>
  </r>
  <r>
    <s v="TKT787540"/>
    <x v="7"/>
    <s v="-"/>
    <s v="Technical"/>
    <s v="Software Bug"/>
    <s v="CUST26558"/>
    <s v="In Progress"/>
    <d v="2020-10-03T00:00:00"/>
    <d v="1899-12-30T19:59:00"/>
    <s v="-"/>
    <s v="-"/>
    <s v="-"/>
    <s v="-"/>
    <s v="03-10-2020"/>
    <s v="10"/>
    <s v="2020"/>
    <s v="-"/>
    <s v="-"/>
    <s v=""/>
  </r>
  <r>
    <s v="TKT808484"/>
    <x v="15"/>
    <s v="26-08-2020 10:48:38"/>
    <s v="Account"/>
    <s v="Account Suspension"/>
    <s v="CUST25679"/>
    <s v="Resolved"/>
    <s v="25-08-2020"/>
    <d v="1899-12-30T10:48:38"/>
    <s v="26-08-2020"/>
    <d v="1899-12-30T10:48:38"/>
    <s v="-"/>
    <s v="-"/>
    <s v="25-08-2020"/>
    <s v="08"/>
    <s v="2020"/>
    <s v="-"/>
    <s v="26-08-2020"/>
    <s v="08"/>
  </r>
  <r>
    <s v="TKT670992"/>
    <x v="18"/>
    <s v="-"/>
    <s v="Account"/>
    <s v="Password Reset"/>
    <s v="CUST43623"/>
    <s v="Open"/>
    <s v="26-05-2022"/>
    <d v="1899-12-30T21:55:31"/>
    <s v="-"/>
    <s v="-"/>
    <s v="-"/>
    <s v="-"/>
    <s v="26-05-2022"/>
    <s v="05"/>
    <s v="2022"/>
    <s v="-"/>
    <s v="-"/>
    <s v=""/>
  </r>
  <r>
    <s v="TKT142663"/>
    <x v="26"/>
    <s v="-"/>
    <s v="Technical"/>
    <s v="Software Bug"/>
    <s v="CUST29185"/>
    <s v="Open"/>
    <d v="2021-09-08T00:00:00"/>
    <d v="1899-12-30T07:59:00"/>
    <s v="-"/>
    <s v="-"/>
    <s v="-"/>
    <s v="-"/>
    <s v="08-09-2021"/>
    <s v="09"/>
    <s v="2021"/>
    <s v="-"/>
    <s v="-"/>
    <s v=""/>
  </r>
  <r>
    <s v="TKT293222"/>
    <x v="5"/>
    <s v="-"/>
    <s v="Technical"/>
    <s v="Hardware Issue"/>
    <s v="CUST53906"/>
    <s v="Open"/>
    <s v="30-01-2023"/>
    <d v="1899-12-30T11:09:40"/>
    <s v="-"/>
    <s v="-"/>
    <s v="-"/>
    <s v="-"/>
    <s v="30-01-2023"/>
    <s v="01"/>
    <s v="2023"/>
    <s v="-"/>
    <s v="-"/>
    <s v=""/>
  </r>
  <r>
    <s v="TKT921793"/>
    <x v="3"/>
    <s v="-"/>
    <s v="Account"/>
    <s v="Account Suspension"/>
    <s v="CUST82801"/>
    <s v="Open"/>
    <s v="18-12-2020"/>
    <d v="1899-12-30T21:31:00"/>
    <s v="-"/>
    <s v="-"/>
    <s v="-"/>
    <s v="-"/>
    <s v="18-12-2020"/>
    <s v="12"/>
    <s v="2020"/>
    <s v="-"/>
    <s v="-"/>
    <s v=""/>
  </r>
  <r>
    <s v="TKT353731"/>
    <x v="16"/>
    <s v="-"/>
    <s v="Account"/>
    <s v="Login Issue"/>
    <s v="CUST71690"/>
    <s v="In Progress"/>
    <s v="23-05-2021"/>
    <d v="1899-12-30T04:02:40"/>
    <s v="-"/>
    <s v="-"/>
    <s v="-"/>
    <s v="-"/>
    <s v="23-05-2021"/>
    <s v="05"/>
    <s v="2021"/>
    <s v="-"/>
    <s v="-"/>
    <s v=""/>
  </r>
  <r>
    <s v="TKT662563"/>
    <x v="19"/>
    <d v="2022-01-03T10:05:00"/>
    <s v="Billing"/>
    <s v="Payment Failure"/>
    <s v="CUST46216"/>
    <s v="Resolved"/>
    <s v="14-02-2022"/>
    <d v="1899-12-30T10:05:29"/>
    <d v="2022-01-03T00:00:00"/>
    <d v="1899-12-30T10:05:00"/>
    <s v="-"/>
    <s v="-"/>
    <s v="14-02-2022"/>
    <s v="02"/>
    <s v="2022"/>
    <s v="-"/>
    <s v="03-01-2022"/>
    <s v="01"/>
  </r>
  <r>
    <s v="TKT788294"/>
    <x v="2"/>
    <s v="22-02-2020 11:15:37"/>
    <s v="Billing"/>
    <s v="Overcharge"/>
    <s v="CUST35199"/>
    <s v="Resolved"/>
    <s v="15-02-2020"/>
    <d v="1899-12-30T11:15:37"/>
    <s v="22-02-2020"/>
    <d v="1899-12-30T11:15:37"/>
    <s v="-"/>
    <s v="-"/>
    <s v="15-02-2020"/>
    <s v="02"/>
    <s v="2020"/>
    <s v="-"/>
    <s v="22-02-2020"/>
    <s v="02"/>
  </r>
  <r>
    <s v="TKT244313"/>
    <x v="29"/>
    <s v="-"/>
    <s v="Service"/>
    <s v="Service Upgrade"/>
    <s v="CUST52154"/>
    <s v="In Progress"/>
    <s v="26-09-2022"/>
    <d v="1899-12-30T13:40:20"/>
    <s v="-"/>
    <s v="-"/>
    <s v="-"/>
    <s v="-"/>
    <s v="26-09-2022"/>
    <s v="09"/>
    <s v="2022"/>
    <s v="-"/>
    <s v="-"/>
    <s v=""/>
  </r>
  <r>
    <s v="TKT710386"/>
    <x v="3"/>
    <s v="15-07-2023 15:14:27"/>
    <s v="Account"/>
    <s v="Account Suspension"/>
    <s v="CUST53509"/>
    <s v="Resolved"/>
    <s v="18-06-2023"/>
    <d v="1899-12-30T15:14:27"/>
    <s v="15-07-2023"/>
    <d v="1899-12-30T15:14:27"/>
    <s v="-"/>
    <s v="-"/>
    <s v="18-06-2023"/>
    <s v="06"/>
    <s v="2023"/>
    <s v="-"/>
    <s v="15-07-2023"/>
    <s v="07"/>
  </r>
  <r>
    <s v="TKT280307"/>
    <x v="23"/>
    <s v="-"/>
    <s v="Service"/>
    <s v="Service Upgrade"/>
    <s v="CUST83702"/>
    <s v="In Progress"/>
    <d v="2023-04-10T00:00:00"/>
    <d v="1899-12-30T09:24:00"/>
    <s v="-"/>
    <s v="-"/>
    <s v="-"/>
    <s v="-"/>
    <s v="10-04-2023"/>
    <s v="04"/>
    <s v="2023"/>
    <s v="-"/>
    <s v="-"/>
    <s v=""/>
  </r>
  <r>
    <s v="TKT270946"/>
    <x v="22"/>
    <s v="-"/>
    <s v="Account"/>
    <s v="Login Issue"/>
    <s v="CUST69993"/>
    <s v="In Progress"/>
    <s v="13-03-2022"/>
    <d v="1899-12-30T13:50:52"/>
    <s v="-"/>
    <s v="-"/>
    <s v="-"/>
    <s v="-"/>
    <s v="13-03-2022"/>
    <s v="03"/>
    <s v="2022"/>
    <s v="-"/>
    <s v="-"/>
    <s v=""/>
  </r>
  <r>
    <s v="TKT427366"/>
    <x v="6"/>
    <s v="22-02-2024 20:46:10"/>
    <s v="Service"/>
    <s v="Service Outage"/>
    <s v="CUST71819"/>
    <s v="Resolved"/>
    <d v="2024-08-02T00:00:00"/>
    <d v="1899-12-30T20:46:00"/>
    <s v="22-02-2024"/>
    <d v="1899-12-30T20:46:10"/>
    <s v="-"/>
    <s v="-"/>
    <s v="02-08-2024"/>
    <s v="08"/>
    <s v="2024"/>
    <s v="-"/>
    <s v="22-02-2024"/>
    <s v="02"/>
  </r>
  <r>
    <s v="TKT438645"/>
    <x v="22"/>
    <s v="-"/>
    <s v="Account"/>
    <s v="Login Issue"/>
    <s v="CUST15322"/>
    <s v="Open"/>
    <s v="16-10-2020"/>
    <d v="1899-12-30T07:59:20"/>
    <s v="-"/>
    <s v="-"/>
    <s v="-"/>
    <s v="-"/>
    <s v="16-10-2020"/>
    <s v="10"/>
    <s v="2020"/>
    <s v="-"/>
    <s v="-"/>
    <s v=""/>
  </r>
  <r>
    <s v="TKT359266"/>
    <x v="13"/>
    <s v="-"/>
    <s v="Account"/>
    <s v="Account Suspension"/>
    <s v="CUST51751"/>
    <s v="Open"/>
    <s v="26-11-2021"/>
    <d v="1899-12-30T09:54:00"/>
    <s v="-"/>
    <s v="-"/>
    <s v="-"/>
    <s v="-"/>
    <s v="26-11-2021"/>
    <s v="11"/>
    <s v="2021"/>
    <s v="-"/>
    <s v="-"/>
    <s v=""/>
  </r>
  <r>
    <s v="TKT888258"/>
    <x v="21"/>
    <s v="31-03-2023 11:05:12"/>
    <s v="Technical"/>
    <s v="Network Problem"/>
    <s v="CUST20601"/>
    <s v="Resolved"/>
    <s v="14-03-2023"/>
    <d v="1899-12-30T11:05:12"/>
    <s v="31-03-2023"/>
    <d v="1899-12-30T11:05:12"/>
    <s v="-"/>
    <s v="-"/>
    <s v="14-03-2023"/>
    <s v="03"/>
    <s v="2023"/>
    <s v="-"/>
    <s v="31-03-2023"/>
    <s v="03"/>
  </r>
  <r>
    <s v="TKT896562"/>
    <x v="15"/>
    <s v="-"/>
    <s v="Account"/>
    <s v="Account Suspension"/>
    <s v="CUST44261"/>
    <s v="Open"/>
    <s v="15-04-2022"/>
    <d v="1899-12-30T03:35:28"/>
    <s v="-"/>
    <s v="-"/>
    <s v="-"/>
    <s v="-"/>
    <s v="15-04-2022"/>
    <s v="04"/>
    <s v="2022"/>
    <s v="-"/>
    <s v="-"/>
    <s v=""/>
  </r>
  <r>
    <s v="TKT465924"/>
    <x v="21"/>
    <s v="-"/>
    <s v="Technical"/>
    <s v="Network Problem"/>
    <s v="CUST75911"/>
    <s v="Open"/>
    <s v="13-07-2022"/>
    <d v="1899-12-30T02:23:01"/>
    <s v="-"/>
    <s v="-"/>
    <s v="-"/>
    <s v="-"/>
    <s v="13-07-2022"/>
    <s v="07"/>
    <s v="2022"/>
    <s v="-"/>
    <s v="-"/>
    <s v=""/>
  </r>
  <r>
    <s v="TKT785342"/>
    <x v="23"/>
    <s v="23-05-2022 23:59:21"/>
    <s v="Service"/>
    <s v="Service Upgrade"/>
    <s v="CUST31640"/>
    <s v="Resolved"/>
    <d v="2022-06-05T00:00:00"/>
    <d v="1899-12-30T23:59:00"/>
    <s v="23-05-2022"/>
    <d v="1899-12-30T23:59:21"/>
    <s v="-"/>
    <s v="-"/>
    <s v="05-06-2022"/>
    <s v="06"/>
    <s v="2022"/>
    <s v="-"/>
    <s v="23-05-2022"/>
    <s v="05"/>
  </r>
  <r>
    <s v="TKT894579"/>
    <x v="25"/>
    <s v="-"/>
    <s v="Service"/>
    <s v="Slow Service"/>
    <s v="CUST79137"/>
    <s v="In Progress"/>
    <s v="29-10-2021"/>
    <d v="1899-12-30T00:09:57"/>
    <s v="-"/>
    <s v="-"/>
    <s v="-"/>
    <s v="-"/>
    <s v="29-10-2021"/>
    <s v="10"/>
    <s v="2021"/>
    <s v="-"/>
    <s v="-"/>
    <s v=""/>
  </r>
  <r>
    <s v="TKT908908"/>
    <x v="21"/>
    <s v="24-02-2022 01:12:54"/>
    <s v="Technical"/>
    <s v="Network Problem"/>
    <s v="CUST21157"/>
    <s v="Resolved"/>
    <s v="18-02-2022"/>
    <d v="1899-12-30T01:12:54"/>
    <s v="24-02-2022"/>
    <d v="1899-12-30T01:12:54"/>
    <s v="-"/>
    <s v="-"/>
    <s v="18-02-2022"/>
    <s v="02"/>
    <s v="2022"/>
    <s v="-"/>
    <s v="24-02-2022"/>
    <s v="02"/>
  </r>
  <r>
    <s v="TKT660034"/>
    <x v="15"/>
    <s v="30-12-2021 12:16:30"/>
    <s v="Account"/>
    <s v="Account Suspension"/>
    <s v="CUST71366"/>
    <s v="Resolved"/>
    <d v="2021-02-12T00:00:00"/>
    <d v="1899-12-30T12:16:00"/>
    <s v="30-12-2021"/>
    <d v="1899-12-30T12:16:30"/>
    <s v="-"/>
    <s v="-"/>
    <s v="12-02-2021"/>
    <s v="02"/>
    <s v="2021"/>
    <s v="-"/>
    <s v="30-12-2021"/>
    <s v="12"/>
  </r>
  <r>
    <s v="TKT260419"/>
    <x v="2"/>
    <s v="-"/>
    <s v="Billing"/>
    <s v="Overcharge"/>
    <s v="CUST60784"/>
    <s v="In Progress"/>
    <s v="28-05-2023"/>
    <d v="1899-12-30T17:49:48"/>
    <s v="-"/>
    <s v="-"/>
    <s v="-"/>
    <s v="-"/>
    <s v="28-05-2023"/>
    <s v="05"/>
    <s v="2023"/>
    <s v="-"/>
    <s v="-"/>
    <s v=""/>
  </r>
  <r>
    <s v="TKT180770"/>
    <x v="6"/>
    <s v="-"/>
    <s v="Service"/>
    <s v="Service Outage"/>
    <s v="CUST62054"/>
    <s v="In Progress"/>
    <s v="25-03-2024"/>
    <d v="1899-12-30T03:31:34"/>
    <s v="-"/>
    <s v="-"/>
    <s v="-"/>
    <s v="-"/>
    <s v="25-03-2024"/>
    <s v="03"/>
    <s v="2024"/>
    <s v="-"/>
    <s v="-"/>
    <s v=""/>
  </r>
  <r>
    <s v="TKT211487"/>
    <x v="33"/>
    <s v="26-07-2023 09:06:28"/>
    <s v="Technical"/>
    <s v="Network Problem"/>
    <s v="CUST37521"/>
    <s v="Resolved"/>
    <s v="22-07-2023"/>
    <d v="1899-12-30T09:06:28"/>
    <s v="26-07-2023"/>
    <d v="1899-12-30T09:06:28"/>
    <s v="-"/>
    <s v="-"/>
    <s v="22-07-2023"/>
    <s v="07"/>
    <s v="2023"/>
    <s v="-"/>
    <s v="26-07-2023"/>
    <s v="07"/>
  </r>
  <r>
    <s v="TKT135937"/>
    <x v="25"/>
    <d v="2021-10-12T00:54:00"/>
    <s v="Service"/>
    <s v="Slow Service"/>
    <s v="CUST51803"/>
    <s v="Resolved"/>
    <s v="27-11-2021"/>
    <d v="1899-12-30T00:54:03"/>
    <d v="2021-10-12T00:00:00"/>
    <d v="1899-12-30T00:54:00"/>
    <s v="-"/>
    <s v="-"/>
    <s v="27-11-2021"/>
    <s v="11"/>
    <s v="2021"/>
    <s v="-"/>
    <s v="12-10-2021"/>
    <s v="10"/>
  </r>
  <r>
    <s v="TKT374495"/>
    <x v="20"/>
    <s v="-"/>
    <s v="Billing"/>
    <s v="Payment Failure"/>
    <s v="CUST14447"/>
    <s v="Open"/>
    <s v="24-07-2024"/>
    <d v="1899-12-30T11:29:02"/>
    <s v="-"/>
    <s v="-"/>
    <s v="-"/>
    <s v="-"/>
    <s v="24-07-2024"/>
    <s v="07"/>
    <s v="2024"/>
    <s v="-"/>
    <s v="-"/>
    <s v=""/>
  </r>
  <r>
    <s v="TKT259475"/>
    <x v="3"/>
    <s v="22-05-2024 01:56:33"/>
    <s v="Account"/>
    <s v="Account Suspension"/>
    <s v="CUST97171"/>
    <s v="Resolved"/>
    <s v="13-05-2024"/>
    <d v="1899-12-30T01:56:33"/>
    <s v="22-05-2024"/>
    <d v="1899-12-30T01:56:33"/>
    <s v="-"/>
    <s v="-"/>
    <s v="13-05-2024"/>
    <s v="05"/>
    <s v="2024"/>
    <s v="-"/>
    <s v="22-05-2024"/>
    <s v="05"/>
  </r>
  <r>
    <s v="TKT871585"/>
    <x v="19"/>
    <s v="-"/>
    <s v="Billing"/>
    <s v="Payment Failure"/>
    <s v="CUST82472"/>
    <s v="Open"/>
    <s v="30-07-2020"/>
    <d v="1899-12-30T13:36:23"/>
    <s v="-"/>
    <s v="-"/>
    <s v="-"/>
    <s v="-"/>
    <s v="30-07-2020"/>
    <s v="07"/>
    <s v="2020"/>
    <s v="-"/>
    <s v="-"/>
    <s v=""/>
  </r>
  <r>
    <s v="TKT944160"/>
    <x v="29"/>
    <s v="-"/>
    <s v="Service"/>
    <s v="Service Upgrade"/>
    <s v="CUST53203"/>
    <s v="In Progress"/>
    <s v="19-11-2020"/>
    <d v="1899-12-30T15:05:30"/>
    <s v="-"/>
    <s v="-"/>
    <s v="-"/>
    <s v="-"/>
    <s v="19-11-2020"/>
    <s v="11"/>
    <s v="2020"/>
    <s v="-"/>
    <s v="-"/>
    <s v=""/>
  </r>
  <r>
    <s v="TKT798264"/>
    <x v="29"/>
    <s v="-"/>
    <s v="Service"/>
    <s v="Service Upgrade"/>
    <s v="CUST63027"/>
    <s v="In Progress"/>
    <d v="2022-10-05T00:00:00"/>
    <d v="1899-12-30T10:45:00"/>
    <s v="-"/>
    <s v="-"/>
    <s v="-"/>
    <s v="-"/>
    <s v="05-10-2022"/>
    <s v="10"/>
    <s v="2022"/>
    <s v="-"/>
    <s v="-"/>
    <s v=""/>
  </r>
  <r>
    <s v="TKT920856"/>
    <x v="2"/>
    <d v="2025-09-01T12:45:00"/>
    <s v="Billing"/>
    <s v="Overcharge"/>
    <s v="CUST57174"/>
    <s v="Resolved"/>
    <d v="2024-11-12T00:00:00"/>
    <d v="1899-12-30T12:45:00"/>
    <d v="2025-09-01T00:00:00"/>
    <d v="1899-12-30T12:45:00"/>
    <s v="-"/>
    <s v="-"/>
    <s v="12-11-2024"/>
    <s v="11"/>
    <s v="2024"/>
    <s v="-"/>
    <s v="01-09-2025"/>
    <s v="09"/>
  </r>
  <r>
    <s v="TKT434639"/>
    <x v="20"/>
    <s v="15-09-2021 11:18:43"/>
    <s v="Billing"/>
    <s v="Payment Failure"/>
    <s v="CUST57651"/>
    <s v="Resolved"/>
    <d v="2021-12-09T00:00:00"/>
    <d v="1899-12-30T11:18:00"/>
    <s v="15-09-2021"/>
    <d v="1899-12-30T11:18:43"/>
    <s v="-"/>
    <s v="-"/>
    <s v="09-12-2021"/>
    <s v="12"/>
    <s v="2021"/>
    <s v="-"/>
    <s v="15-09-2021"/>
    <s v="09"/>
  </r>
  <r>
    <s v="TKT375566"/>
    <x v="14"/>
    <s v="13-02-2024 17:13:51"/>
    <s v="Service"/>
    <s v="Slow Service"/>
    <s v="CUST11186"/>
    <s v="Resolved"/>
    <s v="25-01-2024"/>
    <d v="1899-12-30T17:13:51"/>
    <s v="13-02-2024"/>
    <d v="1899-12-30T17:13:51"/>
    <s v="-"/>
    <s v="-"/>
    <s v="25-01-2024"/>
    <s v="01"/>
    <s v="2024"/>
    <s v="-"/>
    <s v="13-02-2024"/>
    <s v="02"/>
  </r>
  <r>
    <s v="TKT110242"/>
    <x v="30"/>
    <s v="-"/>
    <s v="Billing"/>
    <s v="Overcharge"/>
    <s v="CUST74391"/>
    <s v="Open"/>
    <d v="2024-05-10T00:00:00"/>
    <d v="1899-12-30T21:33:00"/>
    <s v="-"/>
    <s v="-"/>
    <s v="-"/>
    <s v="-"/>
    <s v="10-05-2024"/>
    <s v="05"/>
    <s v="2024"/>
    <s v="-"/>
    <s v="-"/>
    <s v=""/>
  </r>
  <r>
    <s v="TKT863027"/>
    <x v="26"/>
    <s v="-"/>
    <s v="Technical"/>
    <s v="Software Bug"/>
    <s v="CUST35803"/>
    <s v="In Progress"/>
    <s v="17-06-2022"/>
    <d v="1899-12-30T19:01:06"/>
    <s v="-"/>
    <s v="-"/>
    <s v="-"/>
    <s v="-"/>
    <s v="17-06-2022"/>
    <s v="06"/>
    <s v="2022"/>
    <s v="-"/>
    <s v="-"/>
    <s v=""/>
  </r>
  <r>
    <s v="TKT885501"/>
    <x v="34"/>
    <s v="-"/>
    <s v="Technical"/>
    <s v="Hardware Issue"/>
    <s v="CUST33723"/>
    <s v="In Progress"/>
    <d v="2021-03-10T00:00:00"/>
    <d v="1899-12-30T02:55:00"/>
    <s v="-"/>
    <s v="-"/>
    <s v="-"/>
    <s v="-"/>
    <s v="10-03-2021"/>
    <s v="03"/>
    <s v="2021"/>
    <s v="-"/>
    <s v="-"/>
    <s v=""/>
  </r>
  <r>
    <s v="TKT445322"/>
    <x v="18"/>
    <s v="-"/>
    <s v="Account"/>
    <s v="Password Reset"/>
    <s v="CUST72176"/>
    <s v="Open"/>
    <d v="2020-01-05T00:00:00"/>
    <d v="1899-12-30T01:39:00"/>
    <s v="-"/>
    <s v="-"/>
    <s v="-"/>
    <s v="-"/>
    <s v="05-01-2020"/>
    <s v="01"/>
    <s v="2020"/>
    <s v="-"/>
    <s v="-"/>
    <s v=""/>
  </r>
  <r>
    <s v="TKT249139"/>
    <x v="21"/>
    <s v="-"/>
    <s v="Technical"/>
    <s v="Network Problem"/>
    <s v="CUST34188"/>
    <s v="In Progress"/>
    <d v="2022-04-12T00:00:00"/>
    <d v="1899-12-30T07:02:00"/>
    <s v="-"/>
    <s v="-"/>
    <s v="-"/>
    <s v="-"/>
    <s v="12-04-2022"/>
    <s v="04"/>
    <s v="2022"/>
    <s v="-"/>
    <s v="-"/>
    <s v=""/>
  </r>
  <r>
    <s v="TKT748340"/>
    <x v="25"/>
    <s v="-"/>
    <s v="Service"/>
    <s v="Slow Service"/>
    <s v="CUST42645"/>
    <s v="In Progress"/>
    <s v="27-10-2022"/>
    <d v="1899-12-30T02:27:19"/>
    <s v="-"/>
    <s v="-"/>
    <s v="-"/>
    <s v="-"/>
    <s v="27-10-2022"/>
    <s v="10"/>
    <s v="2022"/>
    <s v="-"/>
    <s v="-"/>
    <s v=""/>
  </r>
  <r>
    <s v="TKT881157"/>
    <x v="27"/>
    <s v="28-03-2022 16:59:51"/>
    <s v="Account"/>
    <s v="Login Issue"/>
    <s v="CUST51284"/>
    <s v="Resolved"/>
    <d v="2022-06-03T00:00:00"/>
    <d v="1899-12-30T16:59:00"/>
    <s v="28-03-2022"/>
    <d v="1899-12-30T16:59:51"/>
    <s v="-"/>
    <s v="-"/>
    <s v="03-06-2022"/>
    <s v="06"/>
    <s v="2022"/>
    <s v="-"/>
    <s v="28-03-2022"/>
    <s v="03"/>
  </r>
  <r>
    <s v="TKT339833"/>
    <x v="3"/>
    <s v="-"/>
    <s v="Account"/>
    <s v="Account Suspension"/>
    <s v="CUST76312"/>
    <s v="Open"/>
    <d v="2023-03-10T00:00:00"/>
    <d v="1899-12-30T19:16:00"/>
    <s v="-"/>
    <s v="-"/>
    <s v="-"/>
    <s v="-"/>
    <s v="10-03-2023"/>
    <s v="03"/>
    <s v="2023"/>
    <s v="-"/>
    <s v="-"/>
    <s v=""/>
  </r>
  <r>
    <s v="TKT673664"/>
    <x v="22"/>
    <s v="-"/>
    <s v="Account"/>
    <s v="Login Issue"/>
    <s v="CUST63613"/>
    <s v="In Progress"/>
    <s v="20-05-2023"/>
    <d v="1899-12-30T22:18:34"/>
    <s v="-"/>
    <s v="-"/>
    <s v="-"/>
    <s v="-"/>
    <s v="20-05-2023"/>
    <s v="05"/>
    <s v="2023"/>
    <s v="-"/>
    <s v="-"/>
    <s v=""/>
  </r>
  <r>
    <s v="TKT320862"/>
    <x v="0"/>
    <s v="-"/>
    <s v="Service"/>
    <s v="Service Outage"/>
    <s v="CUST85476"/>
    <s v="Open"/>
    <s v="30-10-2023"/>
    <d v="1899-12-30T14:29:52"/>
    <s v="-"/>
    <s v="-"/>
    <s v="-"/>
    <s v="-"/>
    <s v="30-10-2023"/>
    <s v="10"/>
    <s v="2023"/>
    <s v="-"/>
    <s v="-"/>
    <s v=""/>
  </r>
  <r>
    <s v="TKT719032"/>
    <x v="14"/>
    <s v="-"/>
    <s v="Service"/>
    <s v="Slow Service"/>
    <s v="CUST42968"/>
    <s v="Open"/>
    <s v="22-02-2023"/>
    <d v="1899-12-30T15:18:59"/>
    <s v="-"/>
    <s v="-"/>
    <s v="-"/>
    <s v="-"/>
    <s v="22-02-2023"/>
    <s v="02"/>
    <s v="2023"/>
    <s v="-"/>
    <s v="-"/>
    <s v=""/>
  </r>
  <r>
    <s v="TKT344911"/>
    <x v="34"/>
    <s v="-"/>
    <s v="Technical"/>
    <s v="Hardware Issue"/>
    <s v="CUST26744"/>
    <s v="Open"/>
    <d v="2023-04-02T00:00:00"/>
    <d v="1899-12-30T08:47:00"/>
    <s v="-"/>
    <s v="-"/>
    <s v="-"/>
    <s v="-"/>
    <s v="02-04-2023"/>
    <s v="04"/>
    <s v="2023"/>
    <s v="-"/>
    <s v="-"/>
    <s v=""/>
  </r>
  <r>
    <s v="TKT592843"/>
    <x v="29"/>
    <d v="2022-09-04T19:16:00"/>
    <s v="Service"/>
    <s v="Service Upgrade"/>
    <s v="CUST42985"/>
    <s v="Resolved"/>
    <d v="2022-12-03T00:00:00"/>
    <d v="1899-12-30T19:16:00"/>
    <d v="2022-09-04T00:00:00"/>
    <d v="1899-12-30T19:16:00"/>
    <s v="-"/>
    <s v="-"/>
    <s v="03-12-2022"/>
    <s v="12"/>
    <s v="2022"/>
    <s v="-"/>
    <s v="04-09-2022"/>
    <s v="09"/>
  </r>
  <r>
    <s v="TKT932222"/>
    <x v="23"/>
    <d v="2021-12-07T08:45:00"/>
    <s v="Service"/>
    <s v="Service Upgrade"/>
    <s v="CUST31891"/>
    <s v="Resolved"/>
    <d v="2021-04-07T00:00:00"/>
    <d v="1899-12-30T08:45:00"/>
    <d v="2021-12-07T00:00:00"/>
    <d v="1899-12-30T08:45:00"/>
    <s v="-"/>
    <s v="-"/>
    <s v="07-04-2021"/>
    <s v="04"/>
    <s v="2021"/>
    <s v="-"/>
    <s v="07-12-2021"/>
    <s v="12"/>
  </r>
  <r>
    <s v="TKT397892"/>
    <x v="2"/>
    <s v="-"/>
    <s v="Billing"/>
    <s v="Overcharge"/>
    <s v="CUST32870"/>
    <s v="In Progress"/>
    <s v="13-06-2020"/>
    <d v="1899-12-30T05:05:29"/>
    <s v="-"/>
    <s v="-"/>
    <s v="-"/>
    <s v="-"/>
    <s v="13-06-2020"/>
    <s v="06"/>
    <s v="2020"/>
    <s v="-"/>
    <s v="-"/>
    <s v=""/>
  </r>
  <r>
    <s v="TKT124390"/>
    <x v="3"/>
    <s v="17-07-2021 02:43:56"/>
    <s v="Account"/>
    <s v="Account Suspension"/>
    <s v="CUST19443"/>
    <s v="Resolved"/>
    <s v="21-06-2021"/>
    <d v="1899-12-30T02:43:56"/>
    <s v="17-07-2021"/>
    <d v="1899-12-30T02:43:56"/>
    <s v="-"/>
    <s v="-"/>
    <s v="21-06-2021"/>
    <s v="06"/>
    <s v="2021"/>
    <s v="-"/>
    <s v="17-07-2021"/>
    <s v="07"/>
  </r>
  <r>
    <s v="TKT388165"/>
    <x v="34"/>
    <s v="-"/>
    <s v="Technical"/>
    <s v="Hardware Issue"/>
    <s v="CUST42201"/>
    <s v="Open"/>
    <s v="19-01-2020"/>
    <d v="1899-12-30T08:32:19"/>
    <s v="-"/>
    <s v="-"/>
    <s v="-"/>
    <s v="-"/>
    <s v="19-01-2020"/>
    <s v="01"/>
    <s v="2020"/>
    <s v="-"/>
    <s v="-"/>
    <s v=""/>
  </r>
  <r>
    <s v="TKT374997"/>
    <x v="4"/>
    <s v="-"/>
    <s v="Account"/>
    <s v="Password Reset"/>
    <s v="CUST65182"/>
    <s v="Open"/>
    <s v="24-12-2023"/>
    <d v="1899-12-30T20:31:07"/>
    <s v="-"/>
    <s v="-"/>
    <s v="-"/>
    <s v="-"/>
    <s v="24-12-2023"/>
    <s v="12"/>
    <s v="2023"/>
    <s v="-"/>
    <s v="-"/>
    <s v=""/>
  </r>
  <r>
    <s v="TKT657493"/>
    <x v="11"/>
    <s v="-"/>
    <s v="Billing"/>
    <s v="Overcharge"/>
    <s v="CUST68638"/>
    <s v="Open"/>
    <s v="31-07-2022"/>
    <d v="1899-12-30T18:16:46"/>
    <s v="-"/>
    <s v="-"/>
    <s v="-"/>
    <s v="-"/>
    <s v="31-07-2022"/>
    <s v="07"/>
    <s v="2022"/>
    <s v="-"/>
    <s v="-"/>
    <s v=""/>
  </r>
  <r>
    <s v="TKT714384"/>
    <x v="13"/>
    <s v="-"/>
    <s v="Account"/>
    <s v="Account Suspension"/>
    <s v="CUST86093"/>
    <s v="In Progress"/>
    <s v="21-09-2024"/>
    <d v="1899-12-30T00:50:03"/>
    <s v="-"/>
    <s v="-"/>
    <s v="-"/>
    <s v="-"/>
    <s v="21-09-2024"/>
    <s v="09"/>
    <s v="2024"/>
    <s v="-"/>
    <s v="-"/>
    <s v=""/>
  </r>
  <r>
    <s v="TKT387389"/>
    <x v="8"/>
    <s v="-"/>
    <s v="Technical"/>
    <s v="Network Problem"/>
    <s v="CUST68059"/>
    <s v="In Progress"/>
    <s v="20-12-2023"/>
    <d v="1899-12-30T11:30:07"/>
    <s v="-"/>
    <s v="-"/>
    <s v="-"/>
    <s v="-"/>
    <s v="20-12-2023"/>
    <s v="12"/>
    <s v="2023"/>
    <s v="-"/>
    <s v="-"/>
    <s v=""/>
  </r>
  <r>
    <s v="TKT625142"/>
    <x v="7"/>
    <s v="17-04-2021 16:13:56"/>
    <s v="Technical"/>
    <s v="Software Bug"/>
    <s v="CUST17359"/>
    <s v="Resolved"/>
    <s v="23-03-2021"/>
    <d v="1899-12-30T16:13:56"/>
    <s v="17-04-2021"/>
    <d v="1899-12-30T16:13:56"/>
    <s v="-"/>
    <s v="-"/>
    <s v="23-03-2021"/>
    <s v="03"/>
    <s v="2021"/>
    <s v="-"/>
    <s v="17-04-2021"/>
    <s v="04"/>
  </r>
  <r>
    <s v="TKT208719"/>
    <x v="17"/>
    <s v="-"/>
    <s v="Service"/>
    <s v="Slow Service"/>
    <s v="CUST84575"/>
    <s v="Open"/>
    <s v="31-01-2020"/>
    <d v="1899-12-30T16:37:35"/>
    <s v="-"/>
    <s v="-"/>
    <s v="-"/>
    <s v="-"/>
    <s v="31-01-2020"/>
    <s v="01"/>
    <s v="2020"/>
    <s v="-"/>
    <s v="-"/>
    <s v=""/>
  </r>
  <r>
    <s v="TKT265285"/>
    <x v="18"/>
    <d v="2020-05-11T21:18:00"/>
    <s v="Account"/>
    <s v="Password Reset"/>
    <s v="CUST69864"/>
    <s v="Resolved"/>
    <s v="28-10-2020"/>
    <d v="1899-12-30T21:18:05"/>
    <d v="2020-05-11T00:00:00"/>
    <d v="1899-12-30T21:18:00"/>
    <s v="-"/>
    <s v="-"/>
    <s v="28-10-2020"/>
    <s v="10"/>
    <s v="2020"/>
    <s v="-"/>
    <s v="11-05-2020"/>
    <s v="05"/>
  </r>
  <r>
    <s v="TKT502996"/>
    <x v="14"/>
    <s v="-"/>
    <s v="Service"/>
    <s v="Slow Service"/>
    <s v="CUST77840"/>
    <s v="In Progress"/>
    <s v="15-05-2023"/>
    <d v="1899-12-30T05:21:08"/>
    <s v="-"/>
    <s v="-"/>
    <s v="-"/>
    <s v="-"/>
    <s v="15-05-2023"/>
    <s v="05"/>
    <s v="2023"/>
    <s v="-"/>
    <s v="-"/>
    <s v=""/>
  </r>
  <r>
    <s v="TKT295837"/>
    <x v="2"/>
    <s v="-"/>
    <s v="Billing"/>
    <s v="Overcharge"/>
    <s v="CUST38475"/>
    <s v="Open"/>
    <d v="2021-02-11T00:00:00"/>
    <d v="1899-12-30T01:50:00"/>
    <s v="-"/>
    <s v="-"/>
    <s v="-"/>
    <s v="-"/>
    <s v="11-02-2021"/>
    <s v="02"/>
    <s v="2021"/>
    <s v="-"/>
    <s v="-"/>
    <s v=""/>
  </r>
  <r>
    <s v="TKT971371"/>
    <x v="21"/>
    <s v="-"/>
    <s v="Technical"/>
    <s v="Network Problem"/>
    <s v="CUST49342"/>
    <s v="In Progress"/>
    <s v="14-01-2021"/>
    <d v="1899-12-30T02:00:54"/>
    <s v="-"/>
    <s v="-"/>
    <s v="-"/>
    <s v="-"/>
    <s v="14-01-2021"/>
    <s v="01"/>
    <s v="2021"/>
    <s v="-"/>
    <s v="-"/>
    <s v=""/>
  </r>
  <r>
    <s v="TKT619137"/>
    <x v="23"/>
    <s v="20-11-2024 13:53:56"/>
    <s v="Service"/>
    <s v="Service Upgrade"/>
    <s v="CUST90798"/>
    <s v="Resolved"/>
    <d v="2024-11-11T00:00:00"/>
    <d v="1899-12-30T13:53:00"/>
    <s v="20-11-2024"/>
    <d v="1899-12-30T13:53:56"/>
    <s v="-"/>
    <s v="-"/>
    <s v="11-11-2024"/>
    <s v="11"/>
    <s v="2024"/>
    <s v="-"/>
    <s v="20-11-2024"/>
    <s v="11"/>
  </r>
  <r>
    <s v="TKT262103"/>
    <x v="11"/>
    <s v="-"/>
    <s v="Billing"/>
    <s v="Overcharge"/>
    <s v="CUST46215"/>
    <s v="Open"/>
    <s v="19-11-2021"/>
    <d v="1899-12-30T16:06:38"/>
    <s v="-"/>
    <s v="-"/>
    <s v="-"/>
    <s v="-"/>
    <s v="19-11-2021"/>
    <s v="11"/>
    <s v="2021"/>
    <s v="-"/>
    <s v="-"/>
    <s v=""/>
  </r>
  <r>
    <s v="TKT300870"/>
    <x v="16"/>
    <s v="26-02-2021 22:29:15"/>
    <s v="Account"/>
    <s v="Login Issue"/>
    <s v="CUST76805"/>
    <s v="Resolved"/>
    <d v="2021-07-02T00:00:00"/>
    <d v="1899-12-30T22:29:00"/>
    <s v="26-02-2021"/>
    <d v="1899-12-30T22:29:15"/>
    <s v="-"/>
    <s v="-"/>
    <s v="02-07-2021"/>
    <s v="07"/>
    <s v="2021"/>
    <s v="-"/>
    <s v="26-02-2021"/>
    <s v="02"/>
  </r>
  <r>
    <s v="TKT539849"/>
    <x v="13"/>
    <s v="-"/>
    <s v="Account"/>
    <s v="Account Suspension"/>
    <s v="CUST21892"/>
    <s v="Open"/>
    <s v="19-09-2023"/>
    <d v="1899-12-30T05:58:46"/>
    <s v="-"/>
    <s v="-"/>
    <s v="-"/>
    <s v="-"/>
    <s v="19-09-2023"/>
    <s v="09"/>
    <s v="2023"/>
    <s v="-"/>
    <s v="-"/>
    <s v=""/>
  </r>
  <r>
    <s v="TKT967690"/>
    <x v="32"/>
    <s v="-"/>
    <s v="Technical"/>
    <s v="Software Bug"/>
    <s v="CUST26942"/>
    <s v="Open"/>
    <s v="25-06-2022"/>
    <d v="1899-12-30T09:47:19"/>
    <s v="-"/>
    <s v="-"/>
    <s v="-"/>
    <s v="-"/>
    <s v="25-06-2022"/>
    <s v="06"/>
    <s v="2022"/>
    <s v="-"/>
    <s v="-"/>
    <s v=""/>
  </r>
  <r>
    <s v="TKT384984"/>
    <x v="28"/>
    <s v="-"/>
    <s v="Billing"/>
    <s v="Payment Failure"/>
    <s v="CUST81612"/>
    <s v="Open"/>
    <d v="2024-03-03T00:00:00"/>
    <d v="1899-12-30T04:25:00"/>
    <s v="-"/>
    <s v="-"/>
    <s v="-"/>
    <s v="-"/>
    <s v="03-03-2024"/>
    <s v="03"/>
    <s v="2024"/>
    <s v="-"/>
    <s v="-"/>
    <s v=""/>
  </r>
  <r>
    <s v="TKT238837"/>
    <x v="17"/>
    <s v="-"/>
    <s v="Service"/>
    <s v="Slow Service"/>
    <s v="CUST12262"/>
    <s v="In Progress"/>
    <s v="25-06-2024"/>
    <d v="1899-12-30T15:25:13"/>
    <s v="-"/>
    <s v="-"/>
    <s v="-"/>
    <s v="-"/>
    <s v="25-06-2024"/>
    <s v="06"/>
    <s v="2024"/>
    <s v="-"/>
    <s v="-"/>
    <s v=""/>
  </r>
  <r>
    <s v="TKT745512"/>
    <x v="31"/>
    <s v="-"/>
    <s v="Billing"/>
    <s v="Refund Request"/>
    <s v="CUST31375"/>
    <s v="In Progress"/>
    <s v="28-07-2021"/>
    <d v="1899-12-30T02:31:59"/>
    <s v="-"/>
    <s v="-"/>
    <s v="-"/>
    <s v="-"/>
    <s v="28-07-2021"/>
    <s v="07"/>
    <s v="2021"/>
    <s v="-"/>
    <s v="-"/>
    <s v=""/>
  </r>
  <r>
    <s v="TKT717701"/>
    <x v="10"/>
    <s v="-"/>
    <s v="Account"/>
    <s v="Password Reset"/>
    <s v="CUST30002"/>
    <s v="In Progress"/>
    <s v="14-07-2024"/>
    <d v="1899-12-30T22:30:12"/>
    <s v="-"/>
    <s v="-"/>
    <s v="-"/>
    <s v="-"/>
    <s v="14-07-2024"/>
    <s v="07"/>
    <s v="2024"/>
    <s v="-"/>
    <s v="-"/>
    <s v=""/>
  </r>
  <r>
    <s v="TKT974922"/>
    <x v="27"/>
    <d v="2025-06-01T09:10:00"/>
    <s v="Account"/>
    <s v="Login Issue"/>
    <s v="CUST94198"/>
    <s v="Resolved"/>
    <d v="2024-08-12T00:00:00"/>
    <d v="1899-12-30T09:10:00"/>
    <d v="2025-06-01T00:00:00"/>
    <d v="1899-12-30T09:10:00"/>
    <s v="-"/>
    <s v="-"/>
    <s v="12-08-2024"/>
    <s v="08"/>
    <s v="2024"/>
    <s v="-"/>
    <s v="01-06-2025"/>
    <s v="06"/>
  </r>
  <r>
    <s v="TKT893553"/>
    <x v="8"/>
    <s v="15-03-2024 13:43:58"/>
    <s v="Technical"/>
    <s v="Network Problem"/>
    <s v="CUST97724"/>
    <s v="Resolved"/>
    <d v="2024-09-03T00:00:00"/>
    <d v="1899-12-30T13:43:00"/>
    <s v="15-03-2024"/>
    <d v="1899-12-30T13:43:58"/>
    <s v="-"/>
    <s v="-"/>
    <s v="03-09-2024"/>
    <s v="09"/>
    <s v="2024"/>
    <s v="-"/>
    <s v="15-03-2024"/>
    <s v="03"/>
  </r>
  <r>
    <s v="TKT665448"/>
    <x v="20"/>
    <d v="2022-03-10T04:02:00"/>
    <s v="Billing"/>
    <s v="Payment Failure"/>
    <s v="CUST22025"/>
    <s v="Resolved"/>
    <s v="29-09-2022"/>
    <d v="1899-12-30T04:02:19"/>
    <d v="2022-03-10T00:00:00"/>
    <d v="1899-12-30T04:02:00"/>
    <s v="-"/>
    <s v="-"/>
    <s v="29-09-2022"/>
    <s v="09"/>
    <s v="2022"/>
    <s v="-"/>
    <s v="10-03-2022"/>
    <s v="03"/>
  </r>
  <r>
    <s v="TKT284044"/>
    <x v="18"/>
    <s v="-"/>
    <s v="Account"/>
    <s v="Password Reset"/>
    <s v="CUST96809"/>
    <s v="In Progress"/>
    <s v="16-06-2024"/>
    <d v="1899-12-30T06:59:46"/>
    <s v="-"/>
    <s v="-"/>
    <s v="-"/>
    <s v="-"/>
    <s v="16-06-2024"/>
    <s v="06"/>
    <s v="2024"/>
    <s v="-"/>
    <s v="-"/>
    <s v=""/>
  </r>
  <r>
    <s v="TKT662109"/>
    <x v="35"/>
    <s v="13-06-2022 01:49:45"/>
    <s v="Service"/>
    <s v="Service Upgrade"/>
    <s v="CUST34019"/>
    <s v="Resolved"/>
    <s v="29-05-2022"/>
    <d v="1899-12-30T01:49:45"/>
    <s v="13-06-2022"/>
    <d v="1899-12-30T01:49:45"/>
    <s v="-"/>
    <s v="-"/>
    <s v="29-05-2022"/>
    <s v="05"/>
    <s v="2022"/>
    <s v="-"/>
    <s v="13-06-2022"/>
    <s v="06"/>
  </r>
  <r>
    <s v="TKT581731"/>
    <x v="18"/>
    <s v="-"/>
    <s v="Account"/>
    <s v="Password Reset"/>
    <s v="CUST15502"/>
    <s v="Open"/>
    <s v="14-03-2024"/>
    <d v="1899-12-30T17:52:07"/>
    <s v="-"/>
    <s v="-"/>
    <s v="-"/>
    <s v="-"/>
    <s v="14-03-2024"/>
    <s v="03"/>
    <s v="2024"/>
    <s v="-"/>
    <s v="-"/>
    <s v=""/>
  </r>
  <r>
    <s v="TKT159331"/>
    <x v="10"/>
    <s v="15-08-2021 06:37:12"/>
    <s v="Account"/>
    <s v="Password Reset"/>
    <s v="CUST99867"/>
    <s v="Resolved"/>
    <d v="2021-06-08T00:00:00"/>
    <d v="1899-12-30T06:37:00"/>
    <s v="15-08-2021"/>
    <d v="1899-12-30T06:37:12"/>
    <s v="-"/>
    <s v="-"/>
    <s v="08-06-2021"/>
    <s v="06"/>
    <s v="2021"/>
    <s v="-"/>
    <s v="15-08-2021"/>
    <s v="08"/>
  </r>
  <r>
    <s v="TKT888544"/>
    <x v="9"/>
    <s v="-"/>
    <s v="Technical"/>
    <s v="Hardware Issue"/>
    <s v="CUST10227"/>
    <s v="In Progress"/>
    <s v="24-09-2024"/>
    <d v="1899-12-30T23:11:35"/>
    <s v="-"/>
    <s v="-"/>
    <s v="-"/>
    <s v="-"/>
    <s v="24-09-2024"/>
    <s v="09"/>
    <s v="2024"/>
    <s v="-"/>
    <s v="-"/>
    <s v=""/>
  </r>
  <r>
    <s v="TKT995867"/>
    <x v="6"/>
    <s v="20-08-2022 01:00:12"/>
    <s v="Service"/>
    <s v="Service Outage"/>
    <s v="CUST39981"/>
    <s v="Resolved"/>
    <d v="2022-12-08T00:00:00"/>
    <d v="1899-12-30T01:00:00"/>
    <s v="20-08-2022"/>
    <d v="1899-12-30T01:00:12"/>
    <s v="-"/>
    <s v="-"/>
    <s v="08-12-2022"/>
    <s v="12"/>
    <s v="2022"/>
    <s v="-"/>
    <s v="20-08-2022"/>
    <s v="08"/>
  </r>
  <r>
    <s v="TKT879084"/>
    <x v="30"/>
    <d v="2021-11-09T10:44:00"/>
    <s v="Billing"/>
    <s v="Overcharge"/>
    <s v="CUST74409"/>
    <s v="Resolved"/>
    <s v="20-08-2021"/>
    <d v="1899-12-30T10:44:26"/>
    <d v="2021-11-09T00:00:00"/>
    <d v="1899-12-30T10:44:00"/>
    <s v="-"/>
    <s v="-"/>
    <s v="20-08-2021"/>
    <s v="08"/>
    <s v="2021"/>
    <s v="-"/>
    <s v="09-11-2021"/>
    <s v="11"/>
  </r>
  <r>
    <s v="TKT364499"/>
    <x v="6"/>
    <s v="-"/>
    <s v="Service"/>
    <s v="Service Outage"/>
    <s v="CUST59179"/>
    <s v="Open"/>
    <d v="2020-07-08T00:00:00"/>
    <d v="1899-12-30T11:15:00"/>
    <s v="-"/>
    <s v="-"/>
    <s v="-"/>
    <s v="-"/>
    <s v="08-07-2020"/>
    <s v="07"/>
    <s v="2020"/>
    <s v="-"/>
    <s v="-"/>
    <s v=""/>
  </r>
  <r>
    <s v="TKT696882"/>
    <x v="31"/>
    <s v="-"/>
    <s v="Billing"/>
    <s v="Refund Request"/>
    <s v="CUST28743"/>
    <s v="In Progress"/>
    <s v="19-12-2024"/>
    <d v="1899-12-30T12:31:57"/>
    <s v="-"/>
    <s v="-"/>
    <s v="-"/>
    <s v="-"/>
    <s v="19-12-2024"/>
    <s v="12"/>
    <s v="2024"/>
    <s v="-"/>
    <s v="-"/>
    <s v=""/>
  </r>
  <r>
    <s v="TKT588795"/>
    <x v="9"/>
    <s v="24-03-2024 09:13:00"/>
    <s v="Technical"/>
    <s v="Hardware Issue"/>
    <s v="CUST84603"/>
    <s v="Resolved"/>
    <s v="21-03-2024"/>
    <d v="1899-12-30T09:13:00"/>
    <s v="24-03-2024"/>
    <d v="1899-12-30T09:13:00"/>
    <s v="-"/>
    <s v="-"/>
    <s v="21-03-2024"/>
    <s v="03"/>
    <s v="2024"/>
    <s v="-"/>
    <s v="24-03-2024"/>
    <s v="03"/>
  </r>
  <r>
    <s v="TKT136831"/>
    <x v="24"/>
    <d v="2024-07-04T14:37:00"/>
    <s v="Service"/>
    <s v="Service Outage"/>
    <s v="CUST90632"/>
    <s v="Resolved"/>
    <s v="18-03-2024"/>
    <d v="1899-12-30T14:37:37"/>
    <d v="2024-07-04T00:00:00"/>
    <d v="1899-12-30T14:37:00"/>
    <s v="-"/>
    <s v="-"/>
    <s v="18-03-2024"/>
    <s v="03"/>
    <s v="2024"/>
    <s v="-"/>
    <s v="04-07-2024"/>
    <s v="07"/>
  </r>
  <r>
    <s v="TKT532191"/>
    <x v="15"/>
    <s v="-"/>
    <s v="Account"/>
    <s v="Account Suspension"/>
    <s v="CUST19541"/>
    <s v="In Progress"/>
    <s v="15-08-2021"/>
    <d v="1899-12-30T13:05:46"/>
    <s v="-"/>
    <s v="-"/>
    <s v="-"/>
    <s v="-"/>
    <s v="15-08-2021"/>
    <s v="08"/>
    <s v="2021"/>
    <s v="-"/>
    <s v="-"/>
    <s v=""/>
  </r>
  <r>
    <s v="TKT813026"/>
    <x v="7"/>
    <s v="-"/>
    <s v="Technical"/>
    <s v="Software Bug"/>
    <s v="CUST93115"/>
    <s v="Open"/>
    <d v="2023-07-02T00:00:00"/>
    <d v="1899-12-30T12:52:00"/>
    <s v="-"/>
    <s v="-"/>
    <s v="-"/>
    <s v="-"/>
    <s v="02-07-2023"/>
    <s v="07"/>
    <s v="2023"/>
    <s v="-"/>
    <s v="-"/>
    <s v=""/>
  </r>
  <r>
    <s v="TKT189988"/>
    <x v="19"/>
    <s v="-"/>
    <s v="Billing"/>
    <s v="Payment Failure"/>
    <s v="CUST59954"/>
    <s v="In Progress"/>
    <s v="14-03-2020"/>
    <d v="1899-12-30T18:20:59"/>
    <s v="-"/>
    <s v="-"/>
    <s v="-"/>
    <s v="-"/>
    <s v="14-03-2020"/>
    <s v="03"/>
    <s v="2020"/>
    <s v="-"/>
    <s v="-"/>
    <s v=""/>
  </r>
  <r>
    <s v="TKT144292"/>
    <x v="4"/>
    <s v="19-03-2022 00:02:16"/>
    <s v="Account"/>
    <s v="Password Reset"/>
    <s v="CUST16699"/>
    <s v="Resolved"/>
    <d v="2022-10-03T00:00:00"/>
    <d v="1899-12-30T00:02:00"/>
    <s v="19-03-2022"/>
    <d v="1899-12-30T00:02:16"/>
    <s v="-"/>
    <s v="-"/>
    <s v="03-10-2022"/>
    <s v="10"/>
    <s v="2022"/>
    <s v="-"/>
    <s v="19-03-2022"/>
    <s v="03"/>
  </r>
  <r>
    <s v="TKT167257"/>
    <x v="30"/>
    <s v="-"/>
    <s v="Billing"/>
    <s v="Overcharge"/>
    <s v="CUST36966"/>
    <s v="In Progress"/>
    <d v="2021-09-08T00:00:00"/>
    <d v="1899-12-30T19:08:00"/>
    <s v="-"/>
    <s v="-"/>
    <s v="-"/>
    <s v="-"/>
    <s v="08-09-2021"/>
    <s v="09"/>
    <s v="2021"/>
    <s v="-"/>
    <s v="-"/>
    <s v=""/>
  </r>
  <r>
    <s v="TKT436350"/>
    <x v="18"/>
    <s v="-"/>
    <s v="Account"/>
    <s v="Password Reset"/>
    <s v="CUST83886"/>
    <s v="Open"/>
    <d v="2021-05-02T00:00:00"/>
    <d v="1899-12-30T20:11:00"/>
    <s v="-"/>
    <s v="-"/>
    <s v="-"/>
    <s v="-"/>
    <s v="02-05-2021"/>
    <s v="05"/>
    <s v="2021"/>
    <s v="-"/>
    <s v="-"/>
    <s v=""/>
  </r>
  <r>
    <s v="TKT706981"/>
    <x v="23"/>
    <d v="2023-03-04T23:16:00"/>
    <s v="Service"/>
    <s v="Service Upgrade"/>
    <s v="CUST68017"/>
    <s v="Resolved"/>
    <d v="2023-02-04T00:00:00"/>
    <d v="1899-12-30T23:16:00"/>
    <d v="2023-03-04T00:00:00"/>
    <d v="1899-12-30T23:16:00"/>
    <s v="-"/>
    <s v="-"/>
    <s v="04-02-2023"/>
    <s v="02"/>
    <s v="2023"/>
    <s v="-"/>
    <s v="04-03-2023"/>
    <s v="03"/>
  </r>
  <r>
    <s v="TKT672890"/>
    <x v="32"/>
    <s v="-"/>
    <s v="Technical"/>
    <s v="Software Bug"/>
    <s v="CUST80782"/>
    <s v="In Progress"/>
    <s v="22-06-2024"/>
    <d v="1899-12-30T15:50:24"/>
    <s v="-"/>
    <s v="-"/>
    <s v="-"/>
    <s v="-"/>
    <s v="22-06-2024"/>
    <s v="06"/>
    <s v="2024"/>
    <s v="-"/>
    <s v="-"/>
    <s v=""/>
  </r>
  <r>
    <s v="TKT298641"/>
    <x v="18"/>
    <s v="-"/>
    <s v="Account"/>
    <s v="Password Reset"/>
    <s v="CUST62941"/>
    <s v="In Progress"/>
    <d v="2021-12-07T00:00:00"/>
    <d v="1899-12-30T12:34:00"/>
    <s v="-"/>
    <s v="-"/>
    <s v="-"/>
    <s v="-"/>
    <s v="07-12-2021"/>
    <s v="12"/>
    <s v="2021"/>
    <s v="-"/>
    <s v="-"/>
    <s v=""/>
  </r>
  <r>
    <s v="TKT976207"/>
    <x v="18"/>
    <d v="2022-02-12T02:56:00"/>
    <s v="Account"/>
    <s v="Password Reset"/>
    <s v="CUST36718"/>
    <s v="Resolved"/>
    <s v="16-11-2022"/>
    <d v="1899-12-30T02:56:56"/>
    <d v="2022-02-12T00:00:00"/>
    <d v="1899-12-30T02:56:00"/>
    <s v="-"/>
    <s v="-"/>
    <s v="16-11-2022"/>
    <s v="11"/>
    <s v="2022"/>
    <s v="-"/>
    <s v="12-02-2022"/>
    <s v="02"/>
  </r>
  <r>
    <s v="TKT991792"/>
    <x v="26"/>
    <d v="2022-12-01T04:14:00"/>
    <s v="Technical"/>
    <s v="Software Bug"/>
    <s v="CUST36468"/>
    <s v="Resolved"/>
    <d v="2022-04-01T00:00:00"/>
    <d v="1899-12-30T04:14:00"/>
    <d v="2022-12-01T00:00:00"/>
    <d v="1899-12-30T04:14:00"/>
    <s v="-"/>
    <s v="-"/>
    <s v="01-04-2022"/>
    <s v="04"/>
    <s v="2022"/>
    <s v="-"/>
    <s v="01-12-2022"/>
    <s v="12"/>
  </r>
  <r>
    <s v="TKT258715"/>
    <x v="0"/>
    <s v="-"/>
    <s v="Service"/>
    <s v="Service Outage"/>
    <s v="CUST94512"/>
    <s v="In Progress"/>
    <s v="23-06-2020"/>
    <d v="1899-12-30T12:54:03"/>
    <s v="-"/>
    <s v="-"/>
    <s v="-"/>
    <s v="-"/>
    <s v="23-06-2020"/>
    <s v="06"/>
    <s v="2020"/>
    <s v="-"/>
    <s v="-"/>
    <s v=""/>
  </r>
  <r>
    <s v="TKT158496"/>
    <x v="9"/>
    <s v="14-06-2020 19:42:26"/>
    <s v="Technical"/>
    <s v="Hardware Issue"/>
    <s v="CUST51632"/>
    <s v="Resolved"/>
    <s v="19-05-2020"/>
    <d v="1899-12-30T19:42:26"/>
    <s v="14-06-2020"/>
    <d v="1899-12-30T19:42:26"/>
    <s v="-"/>
    <s v="-"/>
    <s v="19-05-2020"/>
    <s v="05"/>
    <s v="2020"/>
    <s v="-"/>
    <s v="14-06-2020"/>
    <s v="06"/>
  </r>
  <r>
    <s v="TKT947719"/>
    <x v="32"/>
    <d v="2022-06-02T07:05:00"/>
    <s v="Technical"/>
    <s v="Software Bug"/>
    <s v="CUST33688"/>
    <s v="Resolved"/>
    <d v="2022-10-01T00:00:00"/>
    <d v="1899-12-30T07:05:00"/>
    <d v="2022-06-02T00:00:00"/>
    <d v="1899-12-30T07:05:00"/>
    <s v="-"/>
    <s v="-"/>
    <s v="01-10-2022"/>
    <s v="10"/>
    <s v="2022"/>
    <s v="-"/>
    <s v="02-06-2022"/>
    <s v="06"/>
  </r>
  <r>
    <s v="TKT419569"/>
    <x v="3"/>
    <s v="25-07-2020 09:23:40"/>
    <s v="Account"/>
    <s v="Account Suspension"/>
    <s v="CUST93526"/>
    <s v="Resolved"/>
    <d v="2020-04-07T00:00:00"/>
    <d v="1899-12-30T09:23:00"/>
    <s v="25-07-2020"/>
    <d v="1899-12-30T09:23:40"/>
    <s v="-"/>
    <s v="-"/>
    <s v="07-04-2020"/>
    <s v="04"/>
    <s v="2020"/>
    <s v="-"/>
    <s v="25-07-2020"/>
    <s v="07"/>
  </r>
  <r>
    <s v="TKT155302"/>
    <x v="6"/>
    <s v="-"/>
    <s v="Service"/>
    <s v="Service Outage"/>
    <s v="CUST82620"/>
    <s v="Open"/>
    <s v="17-04-2023"/>
    <d v="1899-12-30T07:55:59"/>
    <s v="-"/>
    <s v="-"/>
    <s v="-"/>
    <s v="-"/>
    <s v="17-04-2023"/>
    <s v="04"/>
    <s v="2023"/>
    <s v="-"/>
    <s v="-"/>
    <s v=""/>
  </r>
  <r>
    <s v="TKT585113"/>
    <x v="32"/>
    <d v="2020-04-02T22:50:00"/>
    <s v="Technical"/>
    <s v="Software Bug"/>
    <s v="CUST44510"/>
    <s v="Resolved"/>
    <s v="30-01-2020"/>
    <d v="1899-12-30T22:50:22"/>
    <d v="2020-04-02T00:00:00"/>
    <d v="1899-12-30T22:50:00"/>
    <s v="-"/>
    <s v="-"/>
    <s v="30-01-2020"/>
    <s v="01"/>
    <s v="2020"/>
    <s v="-"/>
    <s v="02-04-2020"/>
    <s v="04"/>
  </r>
  <r>
    <s v="TKT649390"/>
    <x v="29"/>
    <s v="-"/>
    <s v="Service"/>
    <s v="Service Upgrade"/>
    <s v="CUST65004"/>
    <s v="Open"/>
    <d v="2021-05-11T00:00:00"/>
    <d v="1899-12-30T06:43:00"/>
    <s v="-"/>
    <s v="-"/>
    <s v="-"/>
    <s v="-"/>
    <s v="11-05-2021"/>
    <s v="05"/>
    <s v="2021"/>
    <s v="-"/>
    <s v="-"/>
    <s v=""/>
  </r>
  <r>
    <s v="TKT709452"/>
    <x v="17"/>
    <s v="21-10-2020 03:44:15"/>
    <s v="Service"/>
    <s v="Slow Service"/>
    <s v="CUST96837"/>
    <s v="Resolved"/>
    <d v="2020-03-10T00:00:00"/>
    <d v="1899-12-30T03:44:00"/>
    <s v="21-10-2020"/>
    <d v="1899-12-30T03:44:15"/>
    <s v="-"/>
    <s v="-"/>
    <s v="10-03-2020"/>
    <s v="03"/>
    <s v="2020"/>
    <s v="-"/>
    <s v="21-10-2020"/>
    <s v="10"/>
  </r>
  <r>
    <s v="TKT830800"/>
    <x v="13"/>
    <s v="27-05-2024 22:24:57"/>
    <s v="Account"/>
    <s v="Account Suspension"/>
    <s v="CUST61230"/>
    <s v="Resolved"/>
    <s v="23-05-2024"/>
    <d v="1899-12-30T22:24:57"/>
    <s v="27-05-2024"/>
    <d v="1899-12-30T22:24:57"/>
    <s v="-"/>
    <s v="-"/>
    <s v="23-05-2024"/>
    <s v="05"/>
    <s v="2024"/>
    <s v="-"/>
    <s v="27-05-2024"/>
    <s v="05"/>
  </r>
  <r>
    <s v="TKT278342"/>
    <x v="16"/>
    <s v="28-05-2020 23:44:35"/>
    <s v="Account"/>
    <s v="Login Issue"/>
    <s v="CUST99740"/>
    <s v="Resolved"/>
    <s v="21-05-2020"/>
    <d v="1899-12-30T23:44:35"/>
    <s v="28-05-2020"/>
    <d v="1899-12-30T23:44:35"/>
    <s v="-"/>
    <s v="-"/>
    <s v="21-05-2020"/>
    <s v="05"/>
    <s v="2020"/>
    <s v="-"/>
    <s v="28-05-2020"/>
    <s v="05"/>
  </r>
  <r>
    <s v="TKT735111"/>
    <x v="34"/>
    <s v="13-08-2020 20:13:24"/>
    <s v="Technical"/>
    <s v="Hardware Issue"/>
    <s v="CUST34478"/>
    <s v="Resolved"/>
    <d v="2020-07-08T00:00:00"/>
    <d v="1899-12-30T20:13:00"/>
    <s v="13-08-2020"/>
    <d v="1899-12-30T20:13:24"/>
    <s v="-"/>
    <s v="-"/>
    <s v="08-07-2020"/>
    <s v="07"/>
    <s v="2020"/>
    <s v="-"/>
    <s v="13-08-2020"/>
    <s v="08"/>
  </r>
  <r>
    <s v="TKT702977"/>
    <x v="10"/>
    <s v="28-05-2023 04:28:04"/>
    <s v="Account"/>
    <s v="Password Reset"/>
    <s v="CUST42723"/>
    <s v="Resolved"/>
    <d v="2023-09-05T00:00:00"/>
    <d v="1899-12-30T04:28:00"/>
    <s v="28-05-2023"/>
    <d v="1899-12-30T04:28:04"/>
    <s v="-"/>
    <s v="-"/>
    <s v="05-09-2023"/>
    <s v="09"/>
    <s v="2023"/>
    <s v="-"/>
    <s v="28-05-2023"/>
    <s v="05"/>
  </r>
  <r>
    <s v="TKT782314"/>
    <x v="2"/>
    <s v="-"/>
    <s v="Billing"/>
    <s v="Overcharge"/>
    <s v="CUST38334"/>
    <s v="Open"/>
    <d v="2023-04-03T00:00:00"/>
    <d v="1899-12-30T19:09:00"/>
    <s v="-"/>
    <s v="-"/>
    <s v="-"/>
    <s v="-"/>
    <s v="03-04-2023"/>
    <s v="04"/>
    <s v="2023"/>
    <s v="-"/>
    <s v="-"/>
    <s v=""/>
  </r>
  <r>
    <s v="TKT740381"/>
    <x v="2"/>
    <s v="20-03-2022 04:25:03"/>
    <s v="Billing"/>
    <s v="Overcharge"/>
    <s v="CUST33298"/>
    <s v="Resolved"/>
    <d v="2022-09-03T00:00:00"/>
    <d v="1899-12-30T04:25:00"/>
    <s v="20-03-2022"/>
    <d v="1899-12-30T04:25:03"/>
    <s v="-"/>
    <s v="-"/>
    <s v="03-09-2022"/>
    <s v="09"/>
    <s v="2022"/>
    <s v="-"/>
    <s v="20-03-2022"/>
    <s v="03"/>
  </r>
  <r>
    <s v="TKT726634"/>
    <x v="19"/>
    <s v="-"/>
    <s v="Billing"/>
    <s v="Payment Failure"/>
    <s v="CUST84664"/>
    <s v="Open"/>
    <s v="18-05-2023"/>
    <d v="1899-12-30T21:15:08"/>
    <s v="-"/>
    <s v="-"/>
    <s v="-"/>
    <s v="-"/>
    <s v="18-05-2023"/>
    <s v="05"/>
    <s v="2023"/>
    <s v="-"/>
    <s v="-"/>
    <s v=""/>
  </r>
  <r>
    <s v="TKT975933"/>
    <x v="15"/>
    <s v="-"/>
    <s v="Account"/>
    <s v="Account Suspension"/>
    <s v="CUST64099"/>
    <s v="In Progress"/>
    <s v="20-05-2024"/>
    <d v="1899-12-30T15:09:43"/>
    <s v="-"/>
    <s v="-"/>
    <s v="-"/>
    <s v="-"/>
    <s v="20-05-2024"/>
    <s v="05"/>
    <s v="2024"/>
    <s v="-"/>
    <s v="-"/>
    <s v=""/>
  </r>
  <r>
    <s v="TKT163522"/>
    <x v="1"/>
    <s v="-"/>
    <s v="Billing"/>
    <s v="Refund Request"/>
    <s v="CUST93102"/>
    <s v="Open"/>
    <d v="2023-05-01T00:00:00"/>
    <d v="1899-12-30T07:08:00"/>
    <s v="-"/>
    <s v="-"/>
    <s v="-"/>
    <s v="-"/>
    <s v="01-05-2023"/>
    <s v="05"/>
    <s v="2023"/>
    <s v="-"/>
    <s v="-"/>
    <s v=""/>
  </r>
  <r>
    <s v="TKT212114"/>
    <x v="20"/>
    <s v="-"/>
    <s v="Billing"/>
    <s v="Payment Failure"/>
    <s v="CUST18577"/>
    <s v="In Progress"/>
    <d v="2024-05-03T00:00:00"/>
    <d v="1899-12-30T19:50:00"/>
    <s v="-"/>
    <s v="-"/>
    <s v="-"/>
    <s v="-"/>
    <s v="03-05-2024"/>
    <s v="05"/>
    <s v="2024"/>
    <s v="-"/>
    <s v="-"/>
    <s v=""/>
  </r>
  <r>
    <s v="TKT481957"/>
    <x v="21"/>
    <s v="-"/>
    <s v="Technical"/>
    <s v="Network Problem"/>
    <s v="CUST84479"/>
    <s v="In Progress"/>
    <s v="15-10-2020"/>
    <d v="1899-12-30T23:56:44"/>
    <s v="-"/>
    <s v="-"/>
    <s v="-"/>
    <s v="-"/>
    <s v="15-10-2020"/>
    <s v="10"/>
    <s v="2020"/>
    <s v="-"/>
    <s v="-"/>
    <s v=""/>
  </r>
  <r>
    <s v="TKT384228"/>
    <x v="17"/>
    <d v="2022-01-05T13:31:00"/>
    <s v="Service"/>
    <s v="Slow Service"/>
    <s v="CUST56282"/>
    <s v="Resolved"/>
    <s v="14-04-2022"/>
    <d v="1899-12-30T13:31:19"/>
    <d v="2022-01-05T00:00:00"/>
    <d v="1899-12-30T13:31:00"/>
    <s v="-"/>
    <s v="-"/>
    <s v="14-04-2022"/>
    <s v="04"/>
    <s v="2022"/>
    <s v="-"/>
    <s v="05-01-2022"/>
    <s v="01"/>
  </r>
  <r>
    <s v="TKT264384"/>
    <x v="16"/>
    <s v="29-11-2020 07:58:40"/>
    <s v="Account"/>
    <s v="Login Issue"/>
    <s v="CUST73451"/>
    <s v="Resolved"/>
    <s v="17-11-2020"/>
    <d v="1899-12-30T07:58:40"/>
    <s v="29-11-2020"/>
    <d v="1899-12-30T07:58:40"/>
    <s v="-"/>
    <s v="-"/>
    <s v="17-11-2020"/>
    <s v="11"/>
    <s v="2020"/>
    <s v="-"/>
    <s v="29-11-2020"/>
    <s v="11"/>
  </r>
  <r>
    <s v="TKT298509"/>
    <x v="23"/>
    <s v="18-11-2020 07:26:20"/>
    <s v="Service"/>
    <s v="Service Upgrade"/>
    <s v="CUST15535"/>
    <s v="Resolved"/>
    <s v="28-10-2020"/>
    <d v="1899-12-30T07:26:20"/>
    <s v="18-11-2020"/>
    <d v="1899-12-30T07:26:20"/>
    <s v="-"/>
    <s v="-"/>
    <s v="28-10-2020"/>
    <s v="10"/>
    <s v="2020"/>
    <s v="-"/>
    <s v="18-11-2020"/>
    <s v="11"/>
  </r>
  <r>
    <s v="TKT942792"/>
    <x v="3"/>
    <s v="-"/>
    <s v="Account"/>
    <s v="Account Suspension"/>
    <s v="CUST57010"/>
    <s v="In Progress"/>
    <s v="17-05-2024"/>
    <d v="1899-12-30T16:14:10"/>
    <s v="-"/>
    <s v="-"/>
    <s v="-"/>
    <s v="-"/>
    <s v="17-05-2024"/>
    <s v="05"/>
    <s v="2024"/>
    <s v="-"/>
    <s v="-"/>
    <s v=""/>
  </r>
  <r>
    <s v="TKT260463"/>
    <x v="29"/>
    <s v="17-06-2021 19:08:28"/>
    <s v="Service"/>
    <s v="Service Upgrade"/>
    <s v="CUST32761"/>
    <s v="Resolved"/>
    <d v="2021-11-06T00:00:00"/>
    <d v="1899-12-30T19:08:00"/>
    <s v="17-06-2021"/>
    <d v="1899-12-30T19:08:28"/>
    <s v="-"/>
    <s v="-"/>
    <s v="06-11-2021"/>
    <s v="11"/>
    <s v="2021"/>
    <s v="-"/>
    <s v="17-06-2021"/>
    <s v="06"/>
  </r>
  <r>
    <s v="TKT268174"/>
    <x v="2"/>
    <s v="-"/>
    <s v="Billing"/>
    <s v="Overcharge"/>
    <s v="CUST70802"/>
    <s v="In Progress"/>
    <s v="14-07-2023"/>
    <d v="1899-12-30T13:39:40"/>
    <s v="-"/>
    <s v="-"/>
    <s v="-"/>
    <s v="-"/>
    <s v="14-07-2023"/>
    <s v="07"/>
    <s v="2023"/>
    <s v="-"/>
    <s v="-"/>
    <s v=""/>
  </r>
  <r>
    <s v="TKT120892"/>
    <x v="12"/>
    <s v="-"/>
    <s v="Billing"/>
    <s v="Refund Request"/>
    <s v="CUST46106"/>
    <s v="Open"/>
    <d v="2020-08-10T00:00:00"/>
    <d v="1899-12-30T11:08:00"/>
    <s v="-"/>
    <s v="-"/>
    <s v="-"/>
    <s v="-"/>
    <s v="10-08-2020"/>
    <s v="08"/>
    <s v="2020"/>
    <s v="-"/>
    <s v="-"/>
    <s v=""/>
  </r>
  <r>
    <s v="TKT436139"/>
    <x v="4"/>
    <s v="-"/>
    <s v="Account"/>
    <s v="Password Reset"/>
    <s v="CUST41603"/>
    <s v="Open"/>
    <s v="29-05-2024"/>
    <d v="1899-12-30T05:40:18"/>
    <s v="-"/>
    <s v="-"/>
    <s v="-"/>
    <s v="-"/>
    <s v="29-05-2024"/>
    <s v="05"/>
    <s v="2024"/>
    <s v="-"/>
    <s v="-"/>
    <s v=""/>
  </r>
  <r>
    <s v="TKT748419"/>
    <x v="18"/>
    <s v="-"/>
    <s v="Account"/>
    <s v="Password Reset"/>
    <s v="CUST71949"/>
    <s v="Open"/>
    <s v="21-01-2024"/>
    <d v="1899-12-30T08:58:35"/>
    <s v="-"/>
    <s v="-"/>
    <s v="-"/>
    <s v="-"/>
    <s v="21-01-2024"/>
    <s v="01"/>
    <s v="2024"/>
    <s v="-"/>
    <s v="-"/>
    <s v=""/>
  </r>
  <r>
    <s v="TKT611246"/>
    <x v="16"/>
    <d v="2024-11-10T01:03:00"/>
    <s v="Account"/>
    <s v="Login Issue"/>
    <s v="CUST95780"/>
    <s v="Resolved"/>
    <s v="29-09-2024"/>
    <d v="1899-12-30T01:03:32"/>
    <d v="2024-11-10T00:00:00"/>
    <d v="1899-12-30T01:03:00"/>
    <s v="-"/>
    <s v="-"/>
    <s v="29-09-2024"/>
    <s v="09"/>
    <s v="2024"/>
    <s v="-"/>
    <s v="10-11-2024"/>
    <s v="11"/>
  </r>
  <r>
    <s v="TKT695085"/>
    <x v="16"/>
    <d v="2022-05-11T14:36:00"/>
    <s v="Account"/>
    <s v="Login Issue"/>
    <s v="CUST63242"/>
    <s v="Resolved"/>
    <s v="14-10-2022"/>
    <d v="1899-12-30T14:36:43"/>
    <d v="2022-05-11T00:00:00"/>
    <d v="1899-12-30T14:36:00"/>
    <s v="-"/>
    <s v="-"/>
    <s v="14-10-2022"/>
    <s v="10"/>
    <s v="2022"/>
    <s v="-"/>
    <s v="11-05-2022"/>
    <s v="05"/>
  </r>
  <r>
    <s v="TKT484943"/>
    <x v="11"/>
    <s v="-"/>
    <s v="Billing"/>
    <s v="Overcharge"/>
    <s v="CUST41203"/>
    <s v="Open"/>
    <s v="18-03-2022"/>
    <d v="1899-12-30T08:31:59"/>
    <s v="-"/>
    <s v="-"/>
    <s v="-"/>
    <s v="-"/>
    <s v="18-03-2022"/>
    <s v="03"/>
    <s v="2022"/>
    <s v="-"/>
    <s v="-"/>
    <s v=""/>
  </r>
  <r>
    <s v="TKT814188"/>
    <x v="8"/>
    <s v="-"/>
    <s v="Technical"/>
    <s v="Network Problem"/>
    <s v="CUST20432"/>
    <s v="In Progress"/>
    <d v="2023-01-10T00:00:00"/>
    <d v="1899-12-30T14:09:00"/>
    <s v="-"/>
    <s v="-"/>
    <s v="-"/>
    <s v="-"/>
    <s v="10-01-2023"/>
    <s v="01"/>
    <s v="2023"/>
    <s v="-"/>
    <s v="-"/>
    <s v=""/>
  </r>
  <r>
    <s v="TKT784313"/>
    <x v="9"/>
    <s v="-"/>
    <s v="Technical"/>
    <s v="Hardware Issue"/>
    <s v="CUST94878"/>
    <s v="Open"/>
    <s v="23-11-2022"/>
    <d v="1899-12-30T00:18:14"/>
    <s v="-"/>
    <s v="-"/>
    <s v="-"/>
    <s v="-"/>
    <s v="23-11-2022"/>
    <s v="11"/>
    <s v="2022"/>
    <s v="-"/>
    <s v="-"/>
    <s v=""/>
  </r>
  <r>
    <s v="TKT571870"/>
    <x v="8"/>
    <s v="-"/>
    <s v="Technical"/>
    <s v="Network Problem"/>
    <s v="CUST15160"/>
    <s v="In Progress"/>
    <s v="27-12-2023"/>
    <d v="1899-12-30T10:18:48"/>
    <s v="-"/>
    <s v="-"/>
    <s v="-"/>
    <s v="-"/>
    <s v="27-12-2023"/>
    <s v="12"/>
    <s v="2023"/>
    <s v="-"/>
    <s v="-"/>
    <s v=""/>
  </r>
  <r>
    <s v="TKT594980"/>
    <x v="30"/>
    <s v="-"/>
    <s v="Billing"/>
    <s v="Overcharge"/>
    <s v="CUST29976"/>
    <s v="Open"/>
    <s v="15-02-2021"/>
    <d v="1899-12-30T15:18:52"/>
    <s v="-"/>
    <s v="-"/>
    <s v="-"/>
    <s v="-"/>
    <s v="15-02-2021"/>
    <s v="02"/>
    <s v="2021"/>
    <s v="-"/>
    <s v="-"/>
    <s v=""/>
  </r>
  <r>
    <s v="TKT879375"/>
    <x v="19"/>
    <d v="2024-09-07T17:19:00"/>
    <s v="Billing"/>
    <s v="Payment Failure"/>
    <s v="CUST20270"/>
    <s v="Resolved"/>
    <s v="29-06-2024"/>
    <d v="1899-12-30T17:19:11"/>
    <d v="2024-09-07T00:00:00"/>
    <d v="1899-12-30T17:19:00"/>
    <s v="-"/>
    <s v="-"/>
    <s v="29-06-2024"/>
    <s v="06"/>
    <s v="2024"/>
    <s v="-"/>
    <s v="07-09-2024"/>
    <s v="09"/>
  </r>
  <r>
    <s v="TKT344761"/>
    <x v="15"/>
    <s v="-"/>
    <s v="Account"/>
    <s v="Account Suspension"/>
    <s v="CUST55399"/>
    <s v="In Progress"/>
    <s v="30-04-2021"/>
    <d v="1899-12-30T10:22:40"/>
    <s v="-"/>
    <s v="-"/>
    <s v="-"/>
    <s v="-"/>
    <s v="30-04-2021"/>
    <s v="04"/>
    <s v="2021"/>
    <s v="-"/>
    <s v="-"/>
    <s v=""/>
  </r>
  <r>
    <s v="TKT421506"/>
    <x v="19"/>
    <s v="-"/>
    <s v="Billing"/>
    <s v="Payment Failure"/>
    <s v="CUST77345"/>
    <s v="In Progress"/>
    <s v="27-04-2021"/>
    <d v="1899-12-30T15:00:11"/>
    <s v="-"/>
    <s v="-"/>
    <s v="-"/>
    <s v="-"/>
    <s v="27-04-2021"/>
    <s v="04"/>
    <s v="2021"/>
    <s v="-"/>
    <s v="-"/>
    <s v=""/>
  </r>
  <r>
    <s v="TKT474466"/>
    <x v="16"/>
    <s v="-"/>
    <s v="Account"/>
    <s v="Login Issue"/>
    <s v="CUST23279"/>
    <s v="Open"/>
    <s v="28-04-2021"/>
    <d v="1899-12-30T22:37:27"/>
    <s v="-"/>
    <s v="-"/>
    <s v="-"/>
    <s v="-"/>
    <s v="28-04-2021"/>
    <s v="04"/>
    <s v="2021"/>
    <s v="-"/>
    <s v="-"/>
    <s v=""/>
  </r>
  <r>
    <s v="TKT352649"/>
    <x v="34"/>
    <d v="2021-05-12T04:24:00"/>
    <s v="Technical"/>
    <s v="Hardware Issue"/>
    <s v="CUST45836"/>
    <s v="Resolved"/>
    <s v="21-11-2021"/>
    <d v="1899-12-30T04:24:48"/>
    <d v="2021-05-12T00:00:00"/>
    <d v="1899-12-30T04:24:00"/>
    <s v="-"/>
    <s v="-"/>
    <s v="21-11-2021"/>
    <s v="11"/>
    <s v="2021"/>
    <s v="-"/>
    <s v="12-05-2021"/>
    <s v="05"/>
  </r>
  <r>
    <s v="TKT705764"/>
    <x v="26"/>
    <s v="-"/>
    <s v="Technical"/>
    <s v="Software Bug"/>
    <s v="CUST39215"/>
    <s v="In Progress"/>
    <d v="2023-01-05T00:00:00"/>
    <d v="1899-12-30T07:16:00"/>
    <s v="-"/>
    <s v="-"/>
    <s v="-"/>
    <s v="-"/>
    <s v="05-01-2023"/>
    <s v="01"/>
    <s v="2023"/>
    <s v="-"/>
    <s v="-"/>
    <s v=""/>
  </r>
  <r>
    <s v="TKT948233"/>
    <x v="27"/>
    <s v="-"/>
    <s v="Account"/>
    <s v="Login Issue"/>
    <s v="CUST78952"/>
    <s v="Open"/>
    <d v="2021-12-09T00:00:00"/>
    <d v="1899-12-30T14:52:00"/>
    <s v="-"/>
    <s v="-"/>
    <s v="-"/>
    <s v="-"/>
    <s v="09-12-2021"/>
    <s v="12"/>
    <s v="2021"/>
    <s v="-"/>
    <s v="-"/>
    <s v=""/>
  </r>
  <r>
    <s v="TKT565354"/>
    <x v="28"/>
    <s v="-"/>
    <s v="Billing"/>
    <s v="Payment Failure"/>
    <s v="CUST82376"/>
    <s v="In Progress"/>
    <s v="19-06-2020"/>
    <d v="1899-12-30T19:07:08"/>
    <s v="-"/>
    <s v="-"/>
    <s v="-"/>
    <s v="-"/>
    <s v="19-06-2020"/>
    <s v="06"/>
    <s v="2020"/>
    <s v="-"/>
    <s v="-"/>
    <s v=""/>
  </r>
  <r>
    <s v="TKT808595"/>
    <x v="5"/>
    <s v="-"/>
    <s v="Technical"/>
    <s v="Hardware Issue"/>
    <s v="CUST62861"/>
    <s v="In Progress"/>
    <s v="16-07-2022"/>
    <d v="1899-12-30T15:17:05"/>
    <s v="-"/>
    <s v="-"/>
    <s v="-"/>
    <s v="-"/>
    <s v="16-07-2022"/>
    <s v="07"/>
    <s v="2022"/>
    <s v="-"/>
    <s v="-"/>
    <s v=""/>
  </r>
  <r>
    <s v="TKT902177"/>
    <x v="22"/>
    <s v="-"/>
    <s v="Account"/>
    <s v="Login Issue"/>
    <s v="CUST44136"/>
    <s v="Open"/>
    <s v="19-02-2023"/>
    <d v="1899-12-30T10:59:45"/>
    <s v="-"/>
    <s v="-"/>
    <s v="-"/>
    <s v="-"/>
    <s v="19-02-2023"/>
    <s v="02"/>
    <s v="2023"/>
    <s v="-"/>
    <s v="-"/>
    <s v=""/>
  </r>
  <r>
    <s v="TKT209794"/>
    <x v="13"/>
    <d v="2023-12-01T12:35:00"/>
    <s v="Account"/>
    <s v="Account Suspension"/>
    <s v="CUST11562"/>
    <s v="Resolved"/>
    <s v="15-12-2022"/>
    <d v="1899-12-30T12:35:42"/>
    <d v="2023-12-01T00:00:00"/>
    <d v="1899-12-30T12:35:00"/>
    <s v="-"/>
    <s v="-"/>
    <s v="15-12-2022"/>
    <s v="12"/>
    <s v="2022"/>
    <s v="-"/>
    <s v="01-12-2023"/>
    <s v="12"/>
  </r>
  <r>
    <s v="TKT224747"/>
    <x v="2"/>
    <s v="-"/>
    <s v="Billing"/>
    <s v="Overcharge"/>
    <s v="CUST21384"/>
    <s v="Open"/>
    <d v="2021-01-10T00:00:00"/>
    <d v="1899-12-30T02:45:00"/>
    <s v="-"/>
    <s v="-"/>
    <s v="-"/>
    <s v="-"/>
    <s v="10-01-2021"/>
    <s v="01"/>
    <s v="2021"/>
    <s v="-"/>
    <s v="-"/>
    <s v=""/>
  </r>
  <r>
    <s v="TKT368010"/>
    <x v="8"/>
    <s v="-"/>
    <s v="Technical"/>
    <s v="Network Problem"/>
    <s v="CUST20373"/>
    <s v="In Progress"/>
    <d v="2021-12-07T00:00:00"/>
    <d v="1899-12-30T21:35:00"/>
    <s v="-"/>
    <s v="-"/>
    <s v="-"/>
    <s v="-"/>
    <s v="07-12-2021"/>
    <s v="12"/>
    <s v="2021"/>
    <s v="-"/>
    <s v="-"/>
    <s v=""/>
  </r>
  <r>
    <s v="TKT142640"/>
    <x v="19"/>
    <s v="18-01-2023 13:59:13"/>
    <s v="Billing"/>
    <s v="Payment Failure"/>
    <s v="CUST45889"/>
    <s v="Resolved"/>
    <d v="2023-12-01T00:00:00"/>
    <d v="1899-12-30T13:59:00"/>
    <s v="18-01-2023"/>
    <d v="1899-12-30T13:59:13"/>
    <s v="-"/>
    <s v="-"/>
    <s v="01-12-2023"/>
    <s v="12"/>
    <s v="2023"/>
    <s v="-"/>
    <s v="18-01-2023"/>
    <s v="01"/>
  </r>
  <r>
    <s v="TKT724923"/>
    <x v="19"/>
    <s v="-"/>
    <s v="Billing"/>
    <s v="Payment Failure"/>
    <s v="CUST18256"/>
    <s v="In Progress"/>
    <d v="2024-04-06T00:00:00"/>
    <d v="1899-12-30T20:39:00"/>
    <s v="-"/>
    <s v="-"/>
    <s v="-"/>
    <s v="-"/>
    <s v="06-04-2024"/>
    <s v="04"/>
    <s v="2024"/>
    <s v="-"/>
    <s v="-"/>
    <s v=""/>
  </r>
  <r>
    <s v="TKT423075"/>
    <x v="9"/>
    <s v="-"/>
    <s v="Technical"/>
    <s v="Hardware Issue"/>
    <s v="CUST44559"/>
    <s v="In Progress"/>
    <s v="17-08-2024"/>
    <d v="1899-12-30T00:26:25"/>
    <s v="-"/>
    <s v="-"/>
    <s v="-"/>
    <s v="-"/>
    <s v="17-08-2024"/>
    <s v="08"/>
    <s v="2024"/>
    <s v="-"/>
    <s v="-"/>
    <s v=""/>
  </r>
  <r>
    <s v="TKT310364"/>
    <x v="0"/>
    <s v="-"/>
    <s v="Service"/>
    <s v="Service Outage"/>
    <s v="CUST77515"/>
    <s v="In Progress"/>
    <s v="16-04-2021"/>
    <d v="1899-12-30T02:56:28"/>
    <s v="-"/>
    <s v="-"/>
    <s v="-"/>
    <s v="-"/>
    <s v="16-04-2021"/>
    <s v="04"/>
    <s v="2021"/>
    <s v="-"/>
    <s v="-"/>
    <s v=""/>
  </r>
  <r>
    <s v="TKT699957"/>
    <x v="22"/>
    <s v="-"/>
    <s v="Account"/>
    <s v="Login Issue"/>
    <s v="CUST84177"/>
    <s v="In Progress"/>
    <d v="2023-05-12T00:00:00"/>
    <d v="1899-12-30T17:11:00"/>
    <s v="-"/>
    <s v="-"/>
    <s v="-"/>
    <s v="-"/>
    <s v="12-05-2023"/>
    <s v="05"/>
    <s v="2023"/>
    <s v="-"/>
    <s v="-"/>
    <s v=""/>
  </r>
  <r>
    <s v="TKT535821"/>
    <x v="30"/>
    <s v="-"/>
    <s v="Billing"/>
    <s v="Overcharge"/>
    <s v="CUST35145"/>
    <s v="Open"/>
    <s v="18-05-2021"/>
    <d v="1899-12-30T13:58:46"/>
    <s v="-"/>
    <s v="-"/>
    <s v="-"/>
    <s v="-"/>
    <s v="18-05-2021"/>
    <s v="05"/>
    <s v="2021"/>
    <s v="-"/>
    <s v="-"/>
    <s v=""/>
  </r>
  <r>
    <s v="TKT260113"/>
    <x v="32"/>
    <s v="18-12-2021 07:05:12"/>
    <s v="Technical"/>
    <s v="Software Bug"/>
    <s v="CUST45921"/>
    <s v="Resolved"/>
    <s v="27-11-2021"/>
    <d v="1899-12-30T07:05:12"/>
    <s v="18-12-2021"/>
    <d v="1899-12-30T07:05:12"/>
    <s v="-"/>
    <s v="-"/>
    <s v="27-11-2021"/>
    <s v="11"/>
    <s v="2021"/>
    <s v="-"/>
    <s v="18-12-2021"/>
    <s v="12"/>
  </r>
  <r>
    <s v="TKT784374"/>
    <x v="19"/>
    <s v="-"/>
    <s v="Billing"/>
    <s v="Payment Failure"/>
    <s v="CUST54597"/>
    <s v="In Progress"/>
    <s v="22-06-2023"/>
    <d v="1899-12-30T20:54:01"/>
    <s v="-"/>
    <s v="-"/>
    <s v="-"/>
    <s v="-"/>
    <s v="22-06-2023"/>
    <s v="06"/>
    <s v="2023"/>
    <s v="-"/>
    <s v="-"/>
    <s v=""/>
  </r>
  <r>
    <s v="TKT905895"/>
    <x v="12"/>
    <s v="-"/>
    <s v="Billing"/>
    <s v="Refund Request"/>
    <s v="CUST78938"/>
    <s v="Open"/>
    <s v="31-12-2020"/>
    <d v="1899-12-30T12:03:32"/>
    <s v="-"/>
    <s v="-"/>
    <s v="-"/>
    <s v="-"/>
    <s v="31-12-2020"/>
    <s v="12"/>
    <s v="2020"/>
    <s v="-"/>
    <s v="-"/>
    <s v=""/>
  </r>
  <r>
    <s v="TKT746719"/>
    <x v="32"/>
    <s v="19-07-2023 12:25:41"/>
    <s v="Technical"/>
    <s v="Software Bug"/>
    <s v="CUST24099"/>
    <s v="Resolved"/>
    <s v="25-06-2023"/>
    <d v="1899-12-30T12:25:41"/>
    <s v="19-07-2023"/>
    <d v="1899-12-30T12:25:41"/>
    <s v="-"/>
    <s v="-"/>
    <s v="25-06-2023"/>
    <s v="06"/>
    <s v="2023"/>
    <s v="-"/>
    <s v="19-07-2023"/>
    <s v="07"/>
  </r>
  <r>
    <s v="TKT752191"/>
    <x v="18"/>
    <d v="2021-07-11T11:22:00"/>
    <s v="Account"/>
    <s v="Password Reset"/>
    <s v="CUST84958"/>
    <s v="Resolved"/>
    <d v="2021-05-11T00:00:00"/>
    <d v="1899-12-30T11:22:00"/>
    <d v="2021-07-11T00:00:00"/>
    <d v="1899-12-30T11:22:00"/>
    <s v="-"/>
    <s v="-"/>
    <s v="11-05-2021"/>
    <s v="05"/>
    <s v="2021"/>
    <s v="-"/>
    <s v="11-07-2021"/>
    <s v="07"/>
  </r>
  <r>
    <s v="TKT869785"/>
    <x v="32"/>
    <s v="26-08-2024 02:31:39"/>
    <s v="Technical"/>
    <s v="Software Bug"/>
    <s v="CUST16888"/>
    <s v="Resolved"/>
    <d v="2024-11-08T00:00:00"/>
    <d v="1899-12-30T02:31:00"/>
    <s v="26-08-2024"/>
    <d v="1899-12-30T02:31:39"/>
    <s v="-"/>
    <s v="-"/>
    <s v="08-11-2024"/>
    <s v="11"/>
    <s v="2024"/>
    <s v="-"/>
    <s v="26-08-2024"/>
    <s v="08"/>
  </r>
  <r>
    <s v="TKT919459"/>
    <x v="15"/>
    <s v="16-01-2022 02:50:14"/>
    <s v="Account"/>
    <s v="Account Suspension"/>
    <s v="CUST94815"/>
    <s v="Resolved"/>
    <d v="2022-01-01T00:00:00"/>
    <d v="1899-12-30T02:50:00"/>
    <s v="16-01-2022"/>
    <d v="1899-12-30T02:50:14"/>
    <s v="-"/>
    <s v="-"/>
    <s v="01-01-2022"/>
    <s v="01"/>
    <s v="2022"/>
    <s v="-"/>
    <s v="16-01-2022"/>
    <s v="01"/>
  </r>
  <r>
    <s v="TKT316305"/>
    <x v="1"/>
    <s v="-"/>
    <s v="Billing"/>
    <s v="Refund Request"/>
    <s v="CUST15290"/>
    <s v="Open"/>
    <s v="22-07-2021"/>
    <d v="1899-12-30T23:37:26"/>
    <s v="-"/>
    <s v="-"/>
    <s v="-"/>
    <s v="-"/>
    <s v="22-07-2021"/>
    <s v="07"/>
    <s v="2021"/>
    <s v="-"/>
    <s v="-"/>
    <s v=""/>
  </r>
  <r>
    <s v="TKT474790"/>
    <x v="24"/>
    <s v="18-10-2024 10:54:15"/>
    <s v="Service"/>
    <s v="Service Outage"/>
    <s v="CUST86680"/>
    <s v="Resolved"/>
    <d v="2024-05-10T00:00:00"/>
    <d v="1899-12-30T10:54:00"/>
    <s v="18-10-2024"/>
    <d v="1899-12-30T10:54:15"/>
    <s v="-"/>
    <s v="-"/>
    <s v="10-05-2024"/>
    <s v="05"/>
    <s v="2024"/>
    <s v="-"/>
    <s v="18-10-2024"/>
    <s v="10"/>
  </r>
  <r>
    <s v="TKT639231"/>
    <x v="34"/>
    <s v="29-12-2021 11:55:09"/>
    <s v="Technical"/>
    <s v="Hardware Issue"/>
    <s v="CUST75392"/>
    <s v="Resolved"/>
    <s v="13-12-2021"/>
    <d v="1899-12-30T11:55:09"/>
    <s v="29-12-2021"/>
    <d v="1899-12-30T11:55:09"/>
    <s v="-"/>
    <s v="-"/>
    <s v="13-12-2021"/>
    <s v="12"/>
    <s v="2021"/>
    <s v="-"/>
    <s v="29-12-2021"/>
    <s v="12"/>
  </r>
  <r>
    <s v="TKT772381"/>
    <x v="35"/>
    <d v="2020-08-05T10:25:00"/>
    <s v="Service"/>
    <s v="Service Upgrade"/>
    <s v="CUST90422"/>
    <s v="Resolved"/>
    <s v="14-04-2020"/>
    <d v="1899-12-30T10:25:42"/>
    <d v="2020-08-05T00:00:00"/>
    <d v="1899-12-30T10:25:00"/>
    <s v="-"/>
    <s v="-"/>
    <s v="14-04-2020"/>
    <s v="04"/>
    <s v="2020"/>
    <s v="-"/>
    <s v="05-08-2020"/>
    <s v="08"/>
  </r>
  <r>
    <s v="TKT444388"/>
    <x v="34"/>
    <s v="25-11-2023 02:30:16"/>
    <s v="Technical"/>
    <s v="Hardware Issue"/>
    <s v="CUST32623"/>
    <s v="Resolved"/>
    <s v="28-10-2023"/>
    <d v="1899-12-30T02:30:16"/>
    <s v="25-11-2023"/>
    <d v="1899-12-30T02:30:16"/>
    <s v="-"/>
    <s v="-"/>
    <s v="28-10-2023"/>
    <s v="10"/>
    <s v="2023"/>
    <s v="-"/>
    <s v="25-11-2023"/>
    <s v="11"/>
  </r>
  <r>
    <s v="TKT223373"/>
    <x v="18"/>
    <s v="-"/>
    <s v="Account"/>
    <s v="Password Reset"/>
    <s v="CUST72085"/>
    <s v="In Progress"/>
    <d v="2020-01-08T00:00:00"/>
    <d v="1899-12-30T21:13:00"/>
    <s v="-"/>
    <s v="-"/>
    <s v="-"/>
    <s v="-"/>
    <s v="08-01-2020"/>
    <s v="01"/>
    <s v="2020"/>
    <s v="-"/>
    <s v="-"/>
    <s v=""/>
  </r>
  <r>
    <s v="TKT142018"/>
    <x v="10"/>
    <s v="-"/>
    <s v="Account"/>
    <s v="Password Reset"/>
    <s v="CUST12464"/>
    <s v="Open"/>
    <s v="13-08-2021"/>
    <d v="1899-12-30T17:41:17"/>
    <s v="-"/>
    <s v="-"/>
    <s v="-"/>
    <s v="-"/>
    <s v="13-08-2021"/>
    <s v="08"/>
    <s v="2021"/>
    <s v="-"/>
    <s v="-"/>
    <s v=""/>
  </r>
  <r>
    <s v="TKT610391"/>
    <x v="25"/>
    <d v="2024-08-01T17:45:00"/>
    <s v="Service"/>
    <s v="Slow Service"/>
    <s v="CUST91348"/>
    <s v="Resolved"/>
    <d v="2023-09-12T00:00:00"/>
    <d v="1899-12-30T17:45:00"/>
    <d v="2024-08-01T00:00:00"/>
    <d v="1899-12-30T17:45:00"/>
    <s v="-"/>
    <s v="-"/>
    <s v="12-09-2023"/>
    <s v="09"/>
    <s v="2023"/>
    <s v="-"/>
    <s v="01-08-2024"/>
    <s v="08"/>
  </r>
  <r>
    <s v="TKT335724"/>
    <x v="34"/>
    <s v="-"/>
    <s v="Technical"/>
    <s v="Hardware Issue"/>
    <s v="CUST58607"/>
    <s v="Open"/>
    <d v="2023-10-12T00:00:00"/>
    <d v="1899-12-30T22:44:00"/>
    <s v="-"/>
    <s v="-"/>
    <s v="-"/>
    <s v="-"/>
    <s v="12-10-2023"/>
    <s v="10"/>
    <s v="2023"/>
    <s v="-"/>
    <s v="-"/>
    <s v=""/>
  </r>
  <r>
    <s v="TKT630321"/>
    <x v="1"/>
    <s v="-"/>
    <s v="Billing"/>
    <s v="Refund Request"/>
    <s v="CUST18870"/>
    <s v="Open"/>
    <s v="29-11-2020"/>
    <d v="1899-12-30T19:40:12"/>
    <s v="-"/>
    <s v="-"/>
    <s v="-"/>
    <s v="-"/>
    <s v="29-11-2020"/>
    <s v="11"/>
    <s v="2020"/>
    <s v="-"/>
    <s v="-"/>
    <s v=""/>
  </r>
  <r>
    <s v="TKT657458"/>
    <x v="25"/>
    <s v="-"/>
    <s v="Service"/>
    <s v="Slow Service"/>
    <s v="CUST85166"/>
    <s v="Open"/>
    <s v="16-02-2021"/>
    <d v="1899-12-30T14:53:02"/>
    <s v="-"/>
    <s v="-"/>
    <s v="-"/>
    <s v="-"/>
    <s v="16-02-2021"/>
    <s v="02"/>
    <s v="2021"/>
    <s v="-"/>
    <s v="-"/>
    <s v=""/>
  </r>
  <r>
    <s v="TKT130072"/>
    <x v="16"/>
    <s v="-"/>
    <s v="Account"/>
    <s v="Login Issue"/>
    <s v="CUST97105"/>
    <s v="In Progress"/>
    <s v="23-05-2023"/>
    <d v="1899-12-30T20:14:05"/>
    <s v="-"/>
    <s v="-"/>
    <s v="-"/>
    <s v="-"/>
    <s v="23-05-2023"/>
    <s v="05"/>
    <s v="2023"/>
    <s v="-"/>
    <s v="-"/>
    <s v=""/>
  </r>
  <r>
    <s v="TKT974257"/>
    <x v="9"/>
    <s v="-"/>
    <s v="Technical"/>
    <s v="Hardware Issue"/>
    <s v="CUST21227"/>
    <s v="In Progress"/>
    <d v="2023-10-07T00:00:00"/>
    <d v="1899-12-30T20:26:00"/>
    <s v="-"/>
    <s v="-"/>
    <s v="-"/>
    <s v="-"/>
    <s v="07-10-2023"/>
    <s v="10"/>
    <s v="2023"/>
    <s v="-"/>
    <s v="-"/>
    <s v=""/>
  </r>
  <r>
    <s v="TKT591567"/>
    <x v="17"/>
    <s v="23-02-2020 10:53:07"/>
    <s v="Service"/>
    <s v="Slow Service"/>
    <s v="CUST70461"/>
    <s v="Resolved"/>
    <d v="2020-04-02T00:00:00"/>
    <d v="1899-12-30T10:53:00"/>
    <s v="23-02-2020"/>
    <d v="1899-12-30T10:53:07"/>
    <s v="-"/>
    <s v="-"/>
    <s v="02-04-2020"/>
    <s v="04"/>
    <s v="2020"/>
    <s v="-"/>
    <s v="23-02-2020"/>
    <s v="02"/>
  </r>
  <r>
    <s v="TKT836650"/>
    <x v="2"/>
    <s v="-"/>
    <s v="Billing"/>
    <s v="Overcharge"/>
    <s v="CUST66150"/>
    <s v="Open"/>
    <s v="26-08-2024"/>
    <d v="1899-12-30T00:20:52"/>
    <s v="-"/>
    <s v="-"/>
    <s v="-"/>
    <s v="-"/>
    <s v="26-08-2024"/>
    <s v="08"/>
    <s v="2024"/>
    <s v="-"/>
    <s v="-"/>
    <s v=""/>
  </r>
  <r>
    <s v="TKT779593"/>
    <x v="21"/>
    <s v="-"/>
    <s v="Technical"/>
    <s v="Network Problem"/>
    <s v="CUST91026"/>
    <s v="In Progress"/>
    <d v="2020-01-01T00:00:00"/>
    <d v="1899-12-30T11:33:00"/>
    <s v="-"/>
    <s v="-"/>
    <s v="-"/>
    <s v="-"/>
    <s v="01-01-2020"/>
    <s v="01"/>
    <s v="2020"/>
    <s v="-"/>
    <s v="-"/>
    <s v=""/>
  </r>
  <r>
    <s v="TKT893261"/>
    <x v="30"/>
    <s v="-"/>
    <s v="Billing"/>
    <s v="Overcharge"/>
    <s v="CUST33342"/>
    <s v="In Progress"/>
    <d v="2023-06-06T00:00:00"/>
    <d v="1899-12-30T04:07:00"/>
    <s v="-"/>
    <s v="-"/>
    <s v="-"/>
    <s v="-"/>
    <s v="06-06-2023"/>
    <s v="06"/>
    <s v="2023"/>
    <s v="-"/>
    <s v="-"/>
    <s v=""/>
  </r>
  <r>
    <s v="TKT557211"/>
    <x v="3"/>
    <d v="2023-01-01T20:46:00"/>
    <s v="Account"/>
    <s v="Account Suspension"/>
    <s v="CUST56919"/>
    <s v="Resolved"/>
    <d v="2022-06-12T00:00:00"/>
    <d v="1899-12-30T20:46:00"/>
    <d v="2023-01-01T00:00:00"/>
    <d v="1899-12-30T20:46:00"/>
    <s v="-"/>
    <s v="-"/>
    <s v="12-06-2022"/>
    <s v="06"/>
    <s v="2022"/>
    <s v="-"/>
    <s v="01-01-2023"/>
    <s v="01"/>
  </r>
  <r>
    <s v="TKT418375"/>
    <x v="10"/>
    <s v="-"/>
    <s v="Account"/>
    <s v="Password Reset"/>
    <s v="CUST59216"/>
    <s v="Open"/>
    <d v="2021-12-12T00:00:00"/>
    <d v="1899-12-30T21:12:00"/>
    <s v="-"/>
    <s v="-"/>
    <s v="-"/>
    <s v="-"/>
    <s v="12-12-2021"/>
    <s v="12"/>
    <s v="2021"/>
    <s v="-"/>
    <s v="-"/>
    <s v=""/>
  </r>
  <r>
    <s v="TKT568696"/>
    <x v="22"/>
    <s v="-"/>
    <s v="Account"/>
    <s v="Login Issue"/>
    <s v="CUST29192"/>
    <s v="In Progress"/>
    <s v="15-09-2020"/>
    <d v="1899-12-30T01:16:16"/>
    <s v="-"/>
    <s v="-"/>
    <s v="-"/>
    <s v="-"/>
    <s v="15-09-2020"/>
    <s v="09"/>
    <s v="2020"/>
    <s v="-"/>
    <s v="-"/>
    <s v=""/>
  </r>
  <r>
    <s v="TKT432813"/>
    <x v="9"/>
    <s v="-"/>
    <s v="Technical"/>
    <s v="Hardware Issue"/>
    <s v="CUST14022"/>
    <s v="In Progress"/>
    <d v="2022-01-04T00:00:00"/>
    <d v="1899-12-30T16:02:00"/>
    <s v="-"/>
    <s v="-"/>
    <s v="-"/>
    <s v="-"/>
    <s v="04-01-2022"/>
    <s v="01"/>
    <s v="2022"/>
    <s v="-"/>
    <s v="-"/>
    <s v=""/>
  </r>
  <r>
    <s v="TKT143388"/>
    <x v="25"/>
    <s v="24-04-2024 15:56:28"/>
    <s v="Service"/>
    <s v="Slow Service"/>
    <s v="CUST60128"/>
    <s v="Resolved"/>
    <s v="25-03-2024"/>
    <d v="1899-12-30T15:56:28"/>
    <s v="24-04-2024"/>
    <d v="1899-12-30T15:56:28"/>
    <s v="-"/>
    <s v="-"/>
    <s v="25-03-2024"/>
    <s v="03"/>
    <s v="2024"/>
    <s v="-"/>
    <s v="24-04-2024"/>
    <s v="04"/>
  </r>
  <r>
    <s v="TKT240741"/>
    <x v="25"/>
    <s v="20-11-2024 19:28:14"/>
    <s v="Service"/>
    <s v="Slow Service"/>
    <s v="CUST97237"/>
    <s v="Resolved"/>
    <d v="2024-02-11T00:00:00"/>
    <d v="1899-12-30T19:28:00"/>
    <s v="20-11-2024"/>
    <d v="1899-12-30T19:28:14"/>
    <s v="-"/>
    <s v="-"/>
    <s v="11-02-2024"/>
    <s v="02"/>
    <s v="2024"/>
    <s v="-"/>
    <s v="20-11-2024"/>
    <s v="11"/>
  </r>
  <r>
    <s v="TKT595370"/>
    <x v="22"/>
    <s v="-"/>
    <s v="Account"/>
    <s v="Login Issue"/>
    <s v="CUST80973"/>
    <s v="In Progress"/>
    <s v="26-11-2022"/>
    <d v="1899-12-30T19:02:50"/>
    <s v="-"/>
    <s v="-"/>
    <s v="-"/>
    <s v="-"/>
    <s v="26-11-2022"/>
    <s v="11"/>
    <s v="2022"/>
    <s v="-"/>
    <s v="-"/>
    <s v=""/>
  </r>
  <r>
    <s v="TKT262735"/>
    <x v="34"/>
    <s v="-"/>
    <s v="Technical"/>
    <s v="Hardware Issue"/>
    <s v="CUST16795"/>
    <s v="Open"/>
    <s v="21-01-2024"/>
    <d v="1899-12-30T12:22:29"/>
    <s v="-"/>
    <s v="-"/>
    <s v="-"/>
    <s v="-"/>
    <s v="21-01-2024"/>
    <s v="01"/>
    <s v="2024"/>
    <s v="-"/>
    <s v="-"/>
    <s v=""/>
  </r>
  <r>
    <s v="TKT829855"/>
    <x v="5"/>
    <s v="-"/>
    <s v="Technical"/>
    <s v="Hardware Issue"/>
    <s v="CUST16436"/>
    <s v="Open"/>
    <s v="25-06-2024"/>
    <d v="1899-12-30T20:21:50"/>
    <s v="-"/>
    <s v="-"/>
    <s v="-"/>
    <s v="-"/>
    <s v="25-06-2024"/>
    <s v="06"/>
    <s v="2024"/>
    <s v="-"/>
    <s v="-"/>
    <s v=""/>
  </r>
  <r>
    <s v="TKT134994"/>
    <x v="28"/>
    <s v="20-10-2023 19:01:52"/>
    <s v="Billing"/>
    <s v="Payment Failure"/>
    <s v="CUST25235"/>
    <s v="Resolved"/>
    <d v="2023-04-10T00:00:00"/>
    <d v="1899-12-30T19:01:00"/>
    <s v="20-10-2023"/>
    <d v="1899-12-30T19:01:52"/>
    <s v="-"/>
    <s v="-"/>
    <s v="10-04-2023"/>
    <s v="04"/>
    <s v="2023"/>
    <s v="-"/>
    <s v="20-10-2023"/>
    <s v="10"/>
  </r>
  <r>
    <s v="TKT835925"/>
    <x v="13"/>
    <s v="-"/>
    <s v="Account"/>
    <s v="Account Suspension"/>
    <s v="CUST61107"/>
    <s v="In Progress"/>
    <d v="2023-04-04T00:00:00"/>
    <d v="1899-12-30T15:24:00"/>
    <s v="-"/>
    <s v="-"/>
    <s v="-"/>
    <s v="-"/>
    <s v="04-04-2023"/>
    <s v="04"/>
    <s v="2023"/>
    <s v="-"/>
    <s v="-"/>
    <s v=""/>
  </r>
  <r>
    <s v="TKT608378"/>
    <x v="22"/>
    <d v="2022-06-03T02:51:00"/>
    <s v="Account"/>
    <s v="Login Issue"/>
    <s v="CUST77549"/>
    <s v="Resolved"/>
    <d v="2022-12-02T00:00:00"/>
    <d v="1899-12-30T02:51:00"/>
    <d v="2022-06-03T00:00:00"/>
    <d v="1899-12-30T02:51:00"/>
    <s v="-"/>
    <s v="-"/>
    <s v="02-12-2022"/>
    <s v="12"/>
    <s v="2022"/>
    <s v="-"/>
    <s v="03-06-2022"/>
    <s v="06"/>
  </r>
  <r>
    <s v="TKT836468"/>
    <x v="12"/>
    <s v="-"/>
    <s v="Billing"/>
    <s v="Refund Request"/>
    <s v="CUST49669"/>
    <s v="In Progress"/>
    <s v="20-10-2022"/>
    <d v="1899-12-30T21:20:23"/>
    <s v="-"/>
    <s v="-"/>
    <s v="-"/>
    <s v="-"/>
    <s v="20-10-2022"/>
    <s v="10"/>
    <s v="2022"/>
    <s v="-"/>
    <s v="-"/>
    <s v=""/>
  </r>
  <r>
    <s v="TKT720646"/>
    <x v="24"/>
    <d v="2020-01-05T16:56:00"/>
    <s v="Service"/>
    <s v="Service Outage"/>
    <s v="CUST73452"/>
    <s v="Resolved"/>
    <d v="2020-12-04T00:00:00"/>
    <d v="1899-12-30T16:56:00"/>
    <d v="2020-01-05T00:00:00"/>
    <d v="1899-12-30T16:56:00"/>
    <s v="-"/>
    <s v="-"/>
    <s v="04-12-2020"/>
    <s v="12"/>
    <s v="2020"/>
    <s v="-"/>
    <s v="05-01-2020"/>
    <s v="01"/>
  </r>
  <r>
    <s v="TKT624634"/>
    <x v="17"/>
    <s v="-"/>
    <s v="Service"/>
    <s v="Slow Service"/>
    <s v="CUST97720"/>
    <s v="In Progress"/>
    <s v="31-05-2024"/>
    <d v="1899-12-30T00:09:29"/>
    <s v="-"/>
    <s v="-"/>
    <s v="-"/>
    <s v="-"/>
    <s v="31-05-2024"/>
    <s v="05"/>
    <s v="2024"/>
    <s v="-"/>
    <s v="-"/>
    <s v=""/>
  </r>
  <r>
    <s v="TKT915968"/>
    <x v="35"/>
    <s v="-"/>
    <s v="Service"/>
    <s v="Service Upgrade"/>
    <s v="CUST75796"/>
    <s v="In Progress"/>
    <d v="2023-11-08T00:00:00"/>
    <d v="1899-12-30T18:37:00"/>
    <s v="-"/>
    <s v="-"/>
    <s v="-"/>
    <s v="-"/>
    <s v="08-11-2023"/>
    <s v="11"/>
    <s v="2023"/>
    <s v="-"/>
    <s v="-"/>
    <s v=""/>
  </r>
  <r>
    <s v="TKT336880"/>
    <x v="2"/>
    <s v="23-05-2023 15:50:21"/>
    <s v="Billing"/>
    <s v="Overcharge"/>
    <s v="CUST65193"/>
    <s v="Resolved"/>
    <d v="2023-06-05T00:00:00"/>
    <d v="1899-12-30T15:50:00"/>
    <s v="23-05-2023"/>
    <d v="1899-12-30T15:50:21"/>
    <s v="-"/>
    <s v="-"/>
    <s v="05-06-2023"/>
    <s v="06"/>
    <s v="2023"/>
    <s v="-"/>
    <s v="23-05-2023"/>
    <s v="05"/>
  </r>
  <r>
    <s v="TKT350109"/>
    <x v="0"/>
    <s v="-"/>
    <s v="Service"/>
    <s v="Service Outage"/>
    <s v="CUST69166"/>
    <s v="In Progress"/>
    <s v="30-09-2024"/>
    <d v="1899-12-30T13:50:54"/>
    <s v="-"/>
    <s v="-"/>
    <s v="-"/>
    <s v="-"/>
    <s v="30-09-2024"/>
    <s v="09"/>
    <s v="2024"/>
    <s v="-"/>
    <s v="-"/>
    <s v=""/>
  </r>
  <r>
    <s v="TKT521564"/>
    <x v="32"/>
    <s v="-"/>
    <s v="Technical"/>
    <s v="Software Bug"/>
    <s v="CUST99666"/>
    <s v="In Progress"/>
    <s v="29-02-2024"/>
    <d v="1899-12-30T22:51:22"/>
    <s v="-"/>
    <s v="-"/>
    <s v="-"/>
    <s v="-"/>
    <s v="29-02-2024"/>
    <s v="02"/>
    <s v="2024"/>
    <s v="-"/>
    <s v="-"/>
    <s v=""/>
  </r>
  <r>
    <s v="TKT363225"/>
    <x v="32"/>
    <d v="2021-07-09T12:01:00"/>
    <s v="Technical"/>
    <s v="Software Bug"/>
    <s v="CUST16136"/>
    <s v="Resolved"/>
    <s v="19-08-2021"/>
    <d v="1899-12-30T12:01:23"/>
    <d v="2021-07-09T00:00:00"/>
    <d v="1899-12-30T12:01:00"/>
    <s v="-"/>
    <s v="-"/>
    <s v="19-08-2021"/>
    <s v="08"/>
    <s v="2021"/>
    <s v="-"/>
    <s v="09-07-2021"/>
    <s v="07"/>
  </r>
  <r>
    <s v="TKT875685"/>
    <x v="15"/>
    <d v="2020-11-06T02:47:00"/>
    <s v="Account"/>
    <s v="Account Suspension"/>
    <s v="CUST14192"/>
    <s v="Resolved"/>
    <d v="2020-10-06T00:00:00"/>
    <d v="1899-12-30T02:47:00"/>
    <d v="2020-11-06T00:00:00"/>
    <d v="1899-12-30T02:47:00"/>
    <s v="-"/>
    <s v="-"/>
    <s v="06-10-2020"/>
    <s v="10"/>
    <s v="2020"/>
    <s v="-"/>
    <s v="06-11-2020"/>
    <s v="11"/>
  </r>
  <r>
    <s v="TKT140960"/>
    <x v="16"/>
    <d v="2021-11-10T04:03:00"/>
    <s v="Account"/>
    <s v="Login Issue"/>
    <s v="CUST48720"/>
    <s v="Resolved"/>
    <s v="23-09-2021"/>
    <d v="1899-12-30T04:03:56"/>
    <d v="2021-11-10T00:00:00"/>
    <d v="1899-12-30T04:03:00"/>
    <s v="-"/>
    <s v="-"/>
    <s v="23-09-2021"/>
    <s v="09"/>
    <s v="2021"/>
    <s v="-"/>
    <s v="10-11-2021"/>
    <s v="11"/>
  </r>
  <r>
    <s v="TKT128934"/>
    <x v="25"/>
    <s v="-"/>
    <s v="Service"/>
    <s v="Slow Service"/>
    <s v="CUST90050"/>
    <s v="In Progress"/>
    <s v="16-05-2022"/>
    <d v="1899-12-30T23:59:12"/>
    <s v="-"/>
    <s v="-"/>
    <s v="-"/>
    <s v="-"/>
    <s v="16-05-2022"/>
    <s v="05"/>
    <s v="2022"/>
    <s v="-"/>
    <s v="-"/>
    <s v=""/>
  </r>
  <r>
    <s v="TKT834893"/>
    <x v="3"/>
    <s v="-"/>
    <s v="Account"/>
    <s v="Account Suspension"/>
    <s v="CUST27893"/>
    <s v="In Progress"/>
    <s v="13-05-2022"/>
    <d v="1899-12-30T05:47:39"/>
    <s v="-"/>
    <s v="-"/>
    <s v="-"/>
    <s v="-"/>
    <s v="13-05-2022"/>
    <s v="05"/>
    <s v="2022"/>
    <s v="-"/>
    <s v="-"/>
    <s v=""/>
  </r>
  <r>
    <s v="TKT794600"/>
    <x v="11"/>
    <s v="-"/>
    <s v="Billing"/>
    <s v="Overcharge"/>
    <s v="CUST83993"/>
    <s v="Open"/>
    <d v="2022-10-08T00:00:00"/>
    <d v="1899-12-30T15:58:00"/>
    <s v="-"/>
    <s v="-"/>
    <s v="-"/>
    <s v="-"/>
    <s v="08-10-2022"/>
    <s v="10"/>
    <s v="2022"/>
    <s v="-"/>
    <s v="-"/>
    <s v=""/>
  </r>
  <r>
    <s v="TKT980603"/>
    <x v="29"/>
    <s v="-"/>
    <s v="Service"/>
    <s v="Service Upgrade"/>
    <s v="CUST19729"/>
    <s v="Open"/>
    <s v="27-02-2024"/>
    <d v="1899-12-30T11:20:40"/>
    <s v="-"/>
    <s v="-"/>
    <s v="-"/>
    <s v="-"/>
    <s v="27-02-2024"/>
    <s v="02"/>
    <s v="2024"/>
    <s v="-"/>
    <s v="-"/>
    <s v=""/>
  </r>
  <r>
    <s v="TKT695302"/>
    <x v="9"/>
    <s v="19-08-2022 12:50:44"/>
    <s v="Technical"/>
    <s v="Hardware Issue"/>
    <s v="CUST95470"/>
    <s v="Resolved"/>
    <d v="2022-04-08T00:00:00"/>
    <d v="1899-12-30T12:50:00"/>
    <s v="19-08-2022"/>
    <d v="1899-12-30T12:50:44"/>
    <s v="-"/>
    <s v="-"/>
    <s v="08-04-2022"/>
    <s v="04"/>
    <s v="2022"/>
    <s v="-"/>
    <s v="19-08-2022"/>
    <s v="08"/>
  </r>
  <r>
    <s v="TKT985180"/>
    <x v="33"/>
    <s v="23-09-2024 23:24:55"/>
    <s v="Technical"/>
    <s v="Network Problem"/>
    <s v="CUST24013"/>
    <s v="Resolved"/>
    <d v="2024-12-09T00:00:00"/>
    <d v="1899-12-30T23:24:00"/>
    <s v="23-09-2024"/>
    <d v="1899-12-30T23:24:55"/>
    <s v="-"/>
    <s v="-"/>
    <s v="09-12-2024"/>
    <s v="12"/>
    <s v="2024"/>
    <s v="-"/>
    <s v="23-09-2024"/>
    <s v="09"/>
  </r>
  <r>
    <s v="TKT185803"/>
    <x v="16"/>
    <s v="-"/>
    <s v="Account"/>
    <s v="Login Issue"/>
    <s v="CUST74747"/>
    <s v="In Progress"/>
    <d v="2020-09-06T00:00:00"/>
    <d v="1899-12-30T14:03:00"/>
    <s v="-"/>
    <s v="-"/>
    <s v="-"/>
    <s v="-"/>
    <s v="06-09-2020"/>
    <s v="09"/>
    <s v="2020"/>
    <s v="-"/>
    <s v="-"/>
    <s v=""/>
  </r>
  <r>
    <s v="TKT248331"/>
    <x v="6"/>
    <s v="-"/>
    <s v="Service"/>
    <s v="Service Outage"/>
    <s v="CUST18173"/>
    <s v="In Progress"/>
    <s v="16-02-2021"/>
    <d v="1899-12-30T21:00:42"/>
    <s v="-"/>
    <s v="-"/>
    <s v="-"/>
    <s v="-"/>
    <s v="16-02-2021"/>
    <s v="02"/>
    <s v="2021"/>
    <s v="-"/>
    <s v="-"/>
    <s v=""/>
  </r>
  <r>
    <s v="TKT283302"/>
    <x v="21"/>
    <d v="2024-09-02T06:45:00"/>
    <s v="Technical"/>
    <s v="Network Problem"/>
    <s v="CUST98623"/>
    <s v="Resolved"/>
    <s v="22-01-2024"/>
    <d v="1899-12-30T06:45:06"/>
    <d v="2024-09-02T00:00:00"/>
    <d v="1899-12-30T06:45:00"/>
    <s v="-"/>
    <s v="-"/>
    <s v="22-01-2024"/>
    <s v="01"/>
    <s v="2024"/>
    <s v="-"/>
    <s v="02-09-2024"/>
    <s v="09"/>
  </r>
  <r>
    <s v="TKT998021"/>
    <x v="30"/>
    <s v="-"/>
    <s v="Billing"/>
    <s v="Overcharge"/>
    <s v="CUST70697"/>
    <s v="In Progress"/>
    <d v="2023-11-08T00:00:00"/>
    <d v="1899-12-30T04:25:00"/>
    <s v="-"/>
    <s v="-"/>
    <s v="-"/>
    <s v="-"/>
    <s v="08-11-2023"/>
    <s v="11"/>
    <s v="2023"/>
    <s v="-"/>
    <s v="-"/>
    <s v=""/>
  </r>
  <r>
    <s v="TKT739603"/>
    <x v="29"/>
    <s v="26-02-2023 14:09:12"/>
    <s v="Service"/>
    <s v="Service Upgrade"/>
    <s v="CUST21285"/>
    <s v="Resolved"/>
    <s v="22-02-2023"/>
    <d v="1899-12-30T14:09:12"/>
    <s v="26-02-2023"/>
    <d v="1899-12-30T14:09:12"/>
    <s v="-"/>
    <s v="-"/>
    <s v="22-02-2023"/>
    <s v="02"/>
    <s v="2023"/>
    <s v="-"/>
    <s v="26-02-2023"/>
    <s v="02"/>
  </r>
  <r>
    <s v="TKT666991"/>
    <x v="18"/>
    <d v="2022-07-07T10:00:00"/>
    <s v="Account"/>
    <s v="Password Reset"/>
    <s v="CUST58625"/>
    <s v="Resolved"/>
    <s v="22-06-2022"/>
    <d v="1899-12-30T10:00:36"/>
    <d v="2022-07-07T00:00:00"/>
    <d v="1899-12-30T10:00:00"/>
    <s v="-"/>
    <s v="-"/>
    <s v="22-06-2022"/>
    <s v="06"/>
    <s v="2022"/>
    <s v="-"/>
    <s v="07-07-2022"/>
    <s v="07"/>
  </r>
  <r>
    <s v="TKT232364"/>
    <x v="33"/>
    <s v="-"/>
    <s v="Technical"/>
    <s v="Network Problem"/>
    <s v="CUST59045"/>
    <s v="Open"/>
    <s v="28-03-2020"/>
    <d v="1899-12-30T20:33:06"/>
    <s v="-"/>
    <s v="-"/>
    <s v="-"/>
    <s v="-"/>
    <s v="28-03-2020"/>
    <s v="03"/>
    <s v="2020"/>
    <s v="-"/>
    <s v="-"/>
    <s v=""/>
  </r>
  <r>
    <s v="TKT220108"/>
    <x v="30"/>
    <s v="-"/>
    <s v="Billing"/>
    <s v="Overcharge"/>
    <s v="CUST33491"/>
    <s v="Open"/>
    <s v="16-06-2020"/>
    <d v="1899-12-30T17:58:27"/>
    <s v="-"/>
    <s v="-"/>
    <s v="-"/>
    <s v="-"/>
    <s v="16-06-2020"/>
    <s v="06"/>
    <s v="2020"/>
    <s v="-"/>
    <s v="-"/>
    <s v=""/>
  </r>
  <r>
    <s v="TKT184117"/>
    <x v="17"/>
    <s v="21-10-2023 20:01:08"/>
    <s v="Service"/>
    <s v="Slow Service"/>
    <s v="CUST60419"/>
    <s v="Resolved"/>
    <s v="23-09-2023"/>
    <d v="1899-12-30T20:01:08"/>
    <s v="21-10-2023"/>
    <d v="1899-12-30T20:01:08"/>
    <s v="-"/>
    <s v="-"/>
    <s v="23-09-2023"/>
    <s v="09"/>
    <s v="2023"/>
    <s v="-"/>
    <s v="21-10-2023"/>
    <s v="10"/>
  </r>
  <r>
    <s v="TKT650664"/>
    <x v="6"/>
    <s v="-"/>
    <s v="Service"/>
    <s v="Service Outage"/>
    <s v="CUST35385"/>
    <s v="Open"/>
    <s v="28-12-2022"/>
    <d v="1899-12-30T08:19:26"/>
    <s v="-"/>
    <s v="-"/>
    <s v="-"/>
    <s v="-"/>
    <s v="28-12-2022"/>
    <s v="12"/>
    <s v="2022"/>
    <s v="-"/>
    <s v="-"/>
    <s v=""/>
  </r>
  <r>
    <s v="TKT766660"/>
    <x v="10"/>
    <s v="-"/>
    <s v="Account"/>
    <s v="Password Reset"/>
    <s v="CUST66725"/>
    <s v="In Progress"/>
    <d v="2024-11-07T00:00:00"/>
    <d v="1899-12-30T14:59:00"/>
    <s v="-"/>
    <s v="-"/>
    <s v="-"/>
    <s v="-"/>
    <s v="07-11-2024"/>
    <s v="11"/>
    <s v="2024"/>
    <s v="-"/>
    <s v="-"/>
    <s v=""/>
  </r>
  <r>
    <s v="TKT971439"/>
    <x v="8"/>
    <s v="25-07-2022 00:48:03"/>
    <s v="Technical"/>
    <s v="Network Problem"/>
    <s v="CUST65478"/>
    <s v="Resolved"/>
    <s v="27-06-2022"/>
    <d v="1899-12-30T00:48:03"/>
    <s v="25-07-2022"/>
    <d v="1899-12-30T00:48:03"/>
    <s v="-"/>
    <s v="-"/>
    <s v="27-06-2022"/>
    <s v="06"/>
    <s v="2022"/>
    <s v="-"/>
    <s v="25-07-2022"/>
    <s v="07"/>
  </r>
  <r>
    <s v="TKT245100"/>
    <x v="32"/>
    <s v="-"/>
    <s v="Technical"/>
    <s v="Software Bug"/>
    <s v="CUST24773"/>
    <s v="Open"/>
    <s v="16-09-2021"/>
    <d v="1899-12-30T15:43:32"/>
    <s v="-"/>
    <s v="-"/>
    <s v="-"/>
    <s v="-"/>
    <s v="16-09-2021"/>
    <s v="09"/>
    <s v="2021"/>
    <s v="-"/>
    <s v="-"/>
    <s v=""/>
  </r>
  <r>
    <s v="TKT181054"/>
    <x v="13"/>
    <s v="14-04-2023 21:05:24"/>
    <s v="Account"/>
    <s v="Account Suspension"/>
    <s v="CUST14961"/>
    <s v="Resolved"/>
    <d v="2023-10-04T00:00:00"/>
    <d v="1899-12-30T21:05:00"/>
    <s v="14-04-2023"/>
    <d v="1899-12-30T21:05:24"/>
    <s v="-"/>
    <s v="-"/>
    <s v="04-10-2023"/>
    <s v="10"/>
    <s v="2023"/>
    <s v="-"/>
    <s v="14-04-2023"/>
    <s v="04"/>
  </r>
  <r>
    <s v="TKT248681"/>
    <x v="9"/>
    <s v="-"/>
    <s v="Technical"/>
    <s v="Hardware Issue"/>
    <s v="CUST46045"/>
    <s v="In Progress"/>
    <s v="22-06-2023"/>
    <d v="1899-12-30T09:06:43"/>
    <s v="-"/>
    <s v="-"/>
    <s v="-"/>
    <s v="-"/>
    <s v="22-06-2023"/>
    <s v="06"/>
    <s v="2023"/>
    <s v="-"/>
    <s v="-"/>
    <s v=""/>
  </r>
  <r>
    <s v="TKT650329"/>
    <x v="30"/>
    <s v="-"/>
    <s v="Billing"/>
    <s v="Overcharge"/>
    <s v="CUST42898"/>
    <s v="In Progress"/>
    <s v="28-11-2020"/>
    <d v="1899-12-30T02:59:11"/>
    <s v="-"/>
    <s v="-"/>
    <s v="-"/>
    <s v="-"/>
    <s v="28-11-2020"/>
    <s v="11"/>
    <s v="2020"/>
    <s v="-"/>
    <s v="-"/>
    <s v=""/>
  </r>
  <r>
    <s v="TKT198036"/>
    <x v="13"/>
    <d v="2024-04-12T10:42:00"/>
    <s v="Account"/>
    <s v="Account Suspension"/>
    <s v="CUST51338"/>
    <s v="Resolved"/>
    <d v="2024-09-11T00:00:00"/>
    <d v="1899-12-30T10:42:00"/>
    <d v="2024-04-12T00:00:00"/>
    <d v="1899-12-30T10:42:00"/>
    <s v="-"/>
    <s v="-"/>
    <s v="11-09-2024"/>
    <s v="09"/>
    <s v="2024"/>
    <s v="-"/>
    <s v="12-04-2024"/>
    <s v="04"/>
  </r>
  <r>
    <s v="TKT590710"/>
    <x v="13"/>
    <s v="-"/>
    <s v="Account"/>
    <s v="Account Suspension"/>
    <s v="CUST77473"/>
    <s v="In Progress"/>
    <s v="30-09-2021"/>
    <d v="1899-12-30T17:03:10"/>
    <s v="-"/>
    <s v="-"/>
    <s v="-"/>
    <s v="-"/>
    <s v="30-09-2021"/>
    <s v="09"/>
    <s v="2021"/>
    <s v="-"/>
    <s v="-"/>
    <s v=""/>
  </r>
  <r>
    <s v="TKT690226"/>
    <x v="18"/>
    <s v="-"/>
    <s v="Account"/>
    <s v="Password Reset"/>
    <s v="CUST38970"/>
    <s v="In Progress"/>
    <d v="2023-04-01T00:00:00"/>
    <d v="1899-12-30T23:57:00"/>
    <s v="-"/>
    <s v="-"/>
    <s v="-"/>
    <s v="-"/>
    <s v="01-04-2023"/>
    <s v="04"/>
    <s v="2023"/>
    <s v="-"/>
    <s v="-"/>
    <s v=""/>
  </r>
  <r>
    <s v="TKT426843"/>
    <x v="3"/>
    <s v="30-09-2022 01:09:07"/>
    <s v="Account"/>
    <s v="Account Suspension"/>
    <s v="CUST94114"/>
    <s v="Resolved"/>
    <s v="19-09-2022"/>
    <d v="1899-12-30T01:09:07"/>
    <s v="30-09-2022"/>
    <d v="1899-12-30T01:09:07"/>
    <s v="-"/>
    <s v="-"/>
    <s v="19-09-2022"/>
    <s v="09"/>
    <s v="2022"/>
    <s v="-"/>
    <s v="30-09-2022"/>
    <s v="09"/>
  </r>
  <r>
    <s v="TKT935855"/>
    <x v="4"/>
    <d v="2022-01-10T03:11:00"/>
    <s v="Account"/>
    <s v="Password Reset"/>
    <s v="CUST13503"/>
    <s v="Resolved"/>
    <s v="28-09-2022"/>
    <d v="1899-12-30T03:11:08"/>
    <d v="2022-01-10T00:00:00"/>
    <d v="1899-12-30T03:11:00"/>
    <s v="-"/>
    <s v="-"/>
    <s v="28-09-2022"/>
    <s v="09"/>
    <s v="2022"/>
    <s v="-"/>
    <s v="10-01-2022"/>
    <s v="01"/>
  </r>
  <r>
    <s v="TKT270207"/>
    <x v="34"/>
    <s v="-"/>
    <s v="Technical"/>
    <s v="Hardware Issue"/>
    <s v="CUST26483"/>
    <s v="In Progress"/>
    <s v="18-11-2024"/>
    <d v="1899-12-30T01:33:58"/>
    <s v="-"/>
    <s v="-"/>
    <s v="-"/>
    <s v="-"/>
    <s v="18-11-2024"/>
    <s v="11"/>
    <s v="2024"/>
    <s v="-"/>
    <s v="-"/>
    <s v=""/>
  </r>
  <r>
    <s v="TKT647506"/>
    <x v="16"/>
    <s v="-"/>
    <s v="Account"/>
    <s v="Login Issue"/>
    <s v="CUST17705"/>
    <s v="Open"/>
    <d v="2020-02-07T00:00:00"/>
    <d v="1899-12-30T23:15:00"/>
    <s v="-"/>
    <s v="-"/>
    <s v="-"/>
    <s v="-"/>
    <s v="07-02-2020"/>
    <s v="02"/>
    <s v="2020"/>
    <s v="-"/>
    <s v="-"/>
    <s v=""/>
  </r>
  <r>
    <s v="TKT553863"/>
    <x v="20"/>
    <d v="2022-03-12T02:53:00"/>
    <s v="Billing"/>
    <s v="Payment Failure"/>
    <s v="CUST54522"/>
    <s v="Resolved"/>
    <s v="16-11-2022"/>
    <d v="1899-12-30T02:53:19"/>
    <d v="2022-03-12T00:00:00"/>
    <d v="1899-12-30T02:53:00"/>
    <s v="-"/>
    <s v="-"/>
    <s v="16-11-2022"/>
    <s v="11"/>
    <s v="2022"/>
    <s v="-"/>
    <s v="12-03-2022"/>
    <s v="03"/>
  </r>
  <r>
    <s v="TKT378785"/>
    <x v="27"/>
    <s v="-"/>
    <s v="Account"/>
    <s v="Login Issue"/>
    <s v="CUST42178"/>
    <s v="In Progress"/>
    <s v="19-08-2021"/>
    <d v="1899-12-30T13:48:22"/>
    <s v="-"/>
    <s v="-"/>
    <s v="-"/>
    <s v="-"/>
    <s v="19-08-2021"/>
    <s v="08"/>
    <s v="2021"/>
    <s v="-"/>
    <s v="-"/>
    <s v=""/>
  </r>
  <r>
    <s v="TKT692728"/>
    <x v="18"/>
    <s v="-"/>
    <s v="Account"/>
    <s v="Password Reset"/>
    <s v="CUST20434"/>
    <s v="In Progress"/>
    <s v="28-05-2022"/>
    <d v="1899-12-30T20:11:52"/>
    <s v="-"/>
    <s v="-"/>
    <s v="-"/>
    <s v="-"/>
    <s v="28-05-2022"/>
    <s v="05"/>
    <s v="2022"/>
    <s v="-"/>
    <s v="-"/>
    <s v=""/>
  </r>
  <r>
    <s v="TKT723931"/>
    <x v="9"/>
    <s v="-"/>
    <s v="Technical"/>
    <s v="Hardware Issue"/>
    <s v="CUST40938"/>
    <s v="Open"/>
    <s v="23-07-2021"/>
    <d v="1899-12-30T07:03:17"/>
    <s v="-"/>
    <s v="-"/>
    <s v="-"/>
    <s v="-"/>
    <s v="23-07-2021"/>
    <s v="07"/>
    <s v="2021"/>
    <s v="-"/>
    <s v="-"/>
    <s v=""/>
  </r>
  <r>
    <s v="TKT288319"/>
    <x v="9"/>
    <s v="15-10-2024 00:49:10"/>
    <s v="Technical"/>
    <s v="Hardware Issue"/>
    <s v="CUST60634"/>
    <s v="Resolved"/>
    <s v="29-09-2024"/>
    <d v="1899-12-30T00:49:10"/>
    <s v="15-10-2024"/>
    <d v="1899-12-30T00:49:10"/>
    <s v="-"/>
    <s v="-"/>
    <s v="29-09-2024"/>
    <s v="09"/>
    <s v="2024"/>
    <s v="-"/>
    <s v="15-10-2024"/>
    <s v="10"/>
  </r>
  <r>
    <s v="TKT819603"/>
    <x v="19"/>
    <s v="-"/>
    <s v="Billing"/>
    <s v="Payment Failure"/>
    <s v="CUST19221"/>
    <s v="In Progress"/>
    <d v="2022-06-04T00:00:00"/>
    <d v="1899-12-30T02:12:00"/>
    <s v="-"/>
    <s v="-"/>
    <s v="-"/>
    <s v="-"/>
    <s v="04-06-2022"/>
    <s v="06"/>
    <s v="2022"/>
    <s v="-"/>
    <s v="-"/>
    <s v=""/>
  </r>
  <r>
    <s v="TKT535960"/>
    <x v="9"/>
    <s v="31-01-2022 20:36:19"/>
    <s v="Technical"/>
    <s v="Hardware Issue"/>
    <s v="CUST57112"/>
    <s v="Resolved"/>
    <d v="2022-03-01T00:00:00"/>
    <d v="1899-12-30T20:36:00"/>
    <s v="31-01-2022"/>
    <d v="1899-12-30T20:36:19"/>
    <s v="-"/>
    <s v="-"/>
    <s v="01-03-2022"/>
    <s v="03"/>
    <s v="2022"/>
    <s v="-"/>
    <s v="31-01-2022"/>
    <s v="01"/>
  </r>
  <r>
    <s v="TKT955884"/>
    <x v="3"/>
    <s v="-"/>
    <s v="Account"/>
    <s v="Account Suspension"/>
    <s v="CUST48205"/>
    <s v="In Progress"/>
    <s v="21-11-2021"/>
    <d v="1899-12-30T02:14:51"/>
    <s v="-"/>
    <s v="-"/>
    <s v="-"/>
    <s v="-"/>
    <s v="21-11-2021"/>
    <s v="11"/>
    <s v="2021"/>
    <s v="-"/>
    <s v="-"/>
    <s v=""/>
  </r>
  <r>
    <s v="TKT793343"/>
    <x v="11"/>
    <s v="-"/>
    <s v="Billing"/>
    <s v="Overcharge"/>
    <s v="CUST11984"/>
    <s v="Open"/>
    <s v="31-05-2021"/>
    <d v="1899-12-30T14:42:58"/>
    <s v="-"/>
    <s v="-"/>
    <s v="-"/>
    <s v="-"/>
    <s v="31-05-2021"/>
    <s v="05"/>
    <s v="2021"/>
    <s v="-"/>
    <s v="-"/>
    <s v=""/>
  </r>
  <r>
    <s v="TKT911000"/>
    <x v="28"/>
    <s v="-"/>
    <s v="Billing"/>
    <s v="Payment Failure"/>
    <s v="CUST86292"/>
    <s v="In Progress"/>
    <s v="26-05-2022"/>
    <d v="1899-12-30T07:34:37"/>
    <s v="-"/>
    <s v="-"/>
    <s v="-"/>
    <s v="-"/>
    <s v="26-05-2022"/>
    <s v="05"/>
    <s v="2022"/>
    <s v="-"/>
    <s v="-"/>
    <s v=""/>
  </r>
  <r>
    <s v="TKT404482"/>
    <x v="3"/>
    <s v="-"/>
    <s v="Account"/>
    <s v="Account Suspension"/>
    <s v="CUST15654"/>
    <s v="Open"/>
    <s v="13-01-2023"/>
    <d v="1899-12-30T02:18:12"/>
    <s v="-"/>
    <s v="-"/>
    <s v="-"/>
    <s v="-"/>
    <s v="13-01-2023"/>
    <s v="01"/>
    <s v="2023"/>
    <s v="-"/>
    <s v="-"/>
    <s v=""/>
  </r>
  <r>
    <s v="TKT522800"/>
    <x v="31"/>
    <s v="-"/>
    <s v="Billing"/>
    <s v="Refund Request"/>
    <s v="CUST63973"/>
    <s v="In Progress"/>
    <d v="2020-10-06T00:00:00"/>
    <d v="1899-12-30T16:58:00"/>
    <s v="-"/>
    <s v="-"/>
    <s v="-"/>
    <s v="-"/>
    <s v="06-10-2020"/>
    <s v="10"/>
    <s v="2020"/>
    <s v="-"/>
    <s v="-"/>
    <s v=""/>
  </r>
  <r>
    <s v="TKT460183"/>
    <x v="23"/>
    <d v="2023-08-03T18:45:00"/>
    <s v="Service"/>
    <s v="Service Upgrade"/>
    <s v="CUST62402"/>
    <s v="Resolved"/>
    <s v="26-02-2023"/>
    <d v="1899-12-30T18:45:19"/>
    <d v="2023-08-03T00:00:00"/>
    <d v="1899-12-30T18:45:00"/>
    <s v="-"/>
    <s v="-"/>
    <s v="26-02-2023"/>
    <s v="02"/>
    <s v="2023"/>
    <s v="-"/>
    <s v="03-08-2023"/>
    <s v="08"/>
  </r>
  <r>
    <s v="TKT649998"/>
    <x v="29"/>
    <s v="-"/>
    <s v="Service"/>
    <s v="Service Upgrade"/>
    <s v="CUST95308"/>
    <s v="Open"/>
    <s v="16-11-2024"/>
    <d v="1899-12-30T05:59:49"/>
    <s v="-"/>
    <s v="-"/>
    <s v="-"/>
    <s v="-"/>
    <s v="16-11-2024"/>
    <s v="11"/>
    <s v="2024"/>
    <s v="-"/>
    <s v="-"/>
    <s v=""/>
  </r>
  <r>
    <s v="TKT904925"/>
    <x v="18"/>
    <s v="-"/>
    <s v="Account"/>
    <s v="Password Reset"/>
    <s v="CUST53094"/>
    <s v="Open"/>
    <d v="2022-10-01T00:00:00"/>
    <d v="1899-12-30T07:35:00"/>
    <s v="-"/>
    <s v="-"/>
    <s v="-"/>
    <s v="-"/>
    <s v="01-10-2022"/>
    <s v="10"/>
    <s v="2022"/>
    <s v="-"/>
    <s v="-"/>
    <s v=""/>
  </r>
  <r>
    <s v="TKT663699"/>
    <x v="19"/>
    <s v="-"/>
    <s v="Billing"/>
    <s v="Payment Failure"/>
    <s v="CUST41132"/>
    <s v="In Progress"/>
    <d v="2023-03-02T00:00:00"/>
    <d v="1899-12-30T06:29:00"/>
    <s v="-"/>
    <s v="-"/>
    <s v="-"/>
    <s v="-"/>
    <s v="02-03-2023"/>
    <s v="03"/>
    <s v="2023"/>
    <s v="-"/>
    <s v="-"/>
    <s v=""/>
  </r>
  <r>
    <s v="TKT788427"/>
    <x v="17"/>
    <d v="2020-09-09T06:46:00"/>
    <s v="Service"/>
    <s v="Slow Service"/>
    <s v="CUST61585"/>
    <s v="Resolved"/>
    <s v="15-08-2020"/>
    <d v="1899-12-30T06:46:27"/>
    <d v="2020-09-09T00:00:00"/>
    <d v="1899-12-30T06:46:00"/>
    <s v="-"/>
    <s v="-"/>
    <s v="15-08-2020"/>
    <s v="08"/>
    <s v="2020"/>
    <s v="-"/>
    <s v="09-09-2020"/>
    <s v="09"/>
  </r>
  <r>
    <s v="TKT879784"/>
    <x v="11"/>
    <s v="-"/>
    <s v="Billing"/>
    <s v="Overcharge"/>
    <s v="CUST60159"/>
    <s v="In Progress"/>
    <s v="16-10-2020"/>
    <d v="1899-12-30T13:17:07"/>
    <s v="-"/>
    <s v="-"/>
    <s v="-"/>
    <s v="-"/>
    <s v="16-10-2020"/>
    <s v="10"/>
    <s v="2020"/>
    <s v="-"/>
    <s v="-"/>
    <s v=""/>
  </r>
  <r>
    <s v="TKT145392"/>
    <x v="15"/>
    <s v="16-12-2021 21:18:47"/>
    <s v="Account"/>
    <s v="Account Suspension"/>
    <s v="CUST84236"/>
    <s v="Resolved"/>
    <d v="2021-06-12T00:00:00"/>
    <d v="1899-12-30T21:18:00"/>
    <s v="16-12-2021"/>
    <d v="1899-12-30T21:18:47"/>
    <s v="-"/>
    <s v="-"/>
    <s v="12-06-2021"/>
    <s v="06"/>
    <s v="2021"/>
    <s v="-"/>
    <s v="16-12-2021"/>
    <s v="12"/>
  </r>
  <r>
    <s v="TKT428592"/>
    <x v="30"/>
    <s v="15-03-2020 14:44:28"/>
    <s v="Billing"/>
    <s v="Overcharge"/>
    <s v="CUST24044"/>
    <s v="Resolved"/>
    <d v="2020-05-03T00:00:00"/>
    <d v="1899-12-30T14:44:00"/>
    <s v="15-03-2020"/>
    <d v="1899-12-30T14:44:28"/>
    <s v="-"/>
    <s v="-"/>
    <s v="03-05-2020"/>
    <s v="05"/>
    <s v="2020"/>
    <s v="-"/>
    <s v="15-03-2020"/>
    <s v="03"/>
  </r>
  <r>
    <s v="TKT155306"/>
    <x v="2"/>
    <s v="24-03-2020 12:06:02"/>
    <s v="Billing"/>
    <s v="Overcharge"/>
    <s v="CUST12250"/>
    <s v="Resolved"/>
    <s v="13-03-2020"/>
    <d v="1899-12-30T12:06:02"/>
    <s v="24-03-2020"/>
    <d v="1899-12-30T12:06:02"/>
    <s v="-"/>
    <s v="-"/>
    <s v="13-03-2020"/>
    <s v="03"/>
    <s v="2020"/>
    <s v="-"/>
    <s v="24-03-2020"/>
    <s v="03"/>
  </r>
  <r>
    <s v="TKT934547"/>
    <x v="22"/>
    <s v="-"/>
    <s v="Account"/>
    <s v="Login Issue"/>
    <s v="CUST91562"/>
    <s v="Open"/>
    <d v="2020-04-07T00:00:00"/>
    <d v="1899-12-30T00:35:00"/>
    <s v="-"/>
    <s v="-"/>
    <s v="-"/>
    <s v="-"/>
    <s v="07-04-2020"/>
    <s v="04"/>
    <s v="2020"/>
    <s v="-"/>
    <s v="-"/>
    <s v=""/>
  </r>
  <r>
    <s v="TKT420529"/>
    <x v="34"/>
    <s v="-"/>
    <s v="Technical"/>
    <s v="Hardware Issue"/>
    <s v="CUST57344"/>
    <s v="Open"/>
    <s v="14-08-2023"/>
    <d v="1899-12-30T14:13:25"/>
    <s v="-"/>
    <s v="-"/>
    <s v="-"/>
    <s v="-"/>
    <s v="14-08-2023"/>
    <s v="08"/>
    <s v="2023"/>
    <s v="-"/>
    <s v="-"/>
    <s v=""/>
  </r>
  <r>
    <s v="TKT724879"/>
    <x v="34"/>
    <s v="-"/>
    <s v="Technical"/>
    <s v="Hardware Issue"/>
    <s v="CUST89455"/>
    <s v="Open"/>
    <s v="13-06-2022"/>
    <d v="1899-12-30T08:10:22"/>
    <s v="-"/>
    <s v="-"/>
    <s v="-"/>
    <s v="-"/>
    <s v="13-06-2022"/>
    <s v="06"/>
    <s v="2022"/>
    <s v="-"/>
    <s v="-"/>
    <s v=""/>
  </r>
  <r>
    <s v="TKT860289"/>
    <x v="32"/>
    <s v="-"/>
    <s v="Technical"/>
    <s v="Software Bug"/>
    <s v="CUST48438"/>
    <s v="In Progress"/>
    <d v="2021-02-05T00:00:00"/>
    <d v="1899-12-30T23:15:00"/>
    <s v="-"/>
    <s v="-"/>
    <s v="-"/>
    <s v="-"/>
    <s v="05-02-2021"/>
    <s v="02"/>
    <s v="2021"/>
    <s v="-"/>
    <s v="-"/>
    <s v=""/>
  </r>
  <r>
    <s v="TKT929875"/>
    <x v="32"/>
    <s v="-"/>
    <s v="Technical"/>
    <s v="Software Bug"/>
    <s v="CUST27165"/>
    <s v="Open"/>
    <s v="27-09-2021"/>
    <d v="1899-12-30T12:32:00"/>
    <s v="-"/>
    <s v="-"/>
    <s v="-"/>
    <s v="-"/>
    <s v="27-09-2021"/>
    <s v="09"/>
    <s v="2021"/>
    <s v="-"/>
    <s v="-"/>
    <s v=""/>
  </r>
  <r>
    <s v="TKT559258"/>
    <x v="18"/>
    <s v="-"/>
    <s v="Account"/>
    <s v="Password Reset"/>
    <s v="CUST18001"/>
    <s v="In Progress"/>
    <s v="23-01-2023"/>
    <d v="1899-12-30T15:41:14"/>
    <s v="-"/>
    <s v="-"/>
    <s v="-"/>
    <s v="-"/>
    <s v="23-01-2023"/>
    <s v="01"/>
    <s v="2023"/>
    <s v="-"/>
    <s v="-"/>
    <s v=""/>
  </r>
  <r>
    <s v="TKT671675"/>
    <x v="34"/>
    <s v="13-02-2022 17:25:45"/>
    <s v="Technical"/>
    <s v="Hardware Issue"/>
    <s v="CUST52317"/>
    <s v="Resolved"/>
    <d v="2022-05-02T00:00:00"/>
    <d v="1899-12-30T17:25:00"/>
    <s v="13-02-2022"/>
    <d v="1899-12-30T17:25:45"/>
    <s v="-"/>
    <s v="-"/>
    <s v="02-05-2022"/>
    <s v="05"/>
    <s v="2022"/>
    <s v="-"/>
    <s v="13-02-2022"/>
    <s v="02"/>
  </r>
  <r>
    <s v="TKT919737"/>
    <x v="21"/>
    <s v="16-12-2021 03:11:12"/>
    <s v="Technical"/>
    <s v="Network Problem"/>
    <s v="CUST35780"/>
    <s v="Resolved"/>
    <d v="2021-02-12T00:00:00"/>
    <d v="1899-12-30T03:11:00"/>
    <s v="16-12-2021"/>
    <d v="1899-12-30T03:11:12"/>
    <s v="-"/>
    <s v="-"/>
    <s v="12-02-2021"/>
    <s v="02"/>
    <s v="2021"/>
    <s v="-"/>
    <s v="16-12-2021"/>
    <s v="12"/>
  </r>
  <r>
    <s v="TKT949113"/>
    <x v="34"/>
    <s v="15-05-2020 10:59:52"/>
    <s v="Technical"/>
    <s v="Hardware Issue"/>
    <s v="CUST12505"/>
    <s v="Resolved"/>
    <d v="2020-04-05T00:00:00"/>
    <d v="1899-12-30T10:59:00"/>
    <s v="15-05-2020"/>
    <d v="1899-12-30T10:59:52"/>
    <s v="-"/>
    <s v="-"/>
    <s v="05-04-2020"/>
    <s v="04"/>
    <s v="2020"/>
    <s v="-"/>
    <s v="15-05-2020"/>
    <s v="05"/>
  </r>
  <r>
    <s v="TKT151677"/>
    <x v="14"/>
    <d v="2024-02-04T04:59:00"/>
    <s v="Service"/>
    <s v="Slow Service"/>
    <s v="CUST21535"/>
    <s v="Resolved"/>
    <s v="28-03-2024"/>
    <d v="1899-12-30T04:59:08"/>
    <d v="2024-02-04T00:00:00"/>
    <d v="1899-12-30T04:59:00"/>
    <s v="-"/>
    <s v="-"/>
    <s v="28-03-2024"/>
    <s v="03"/>
    <s v="2024"/>
    <s v="-"/>
    <s v="04-02-2024"/>
    <s v="02"/>
  </r>
  <r>
    <s v="TKT262162"/>
    <x v="4"/>
    <s v="-"/>
    <s v="Account"/>
    <s v="Password Reset"/>
    <s v="CUST69532"/>
    <s v="Open"/>
    <s v="16-03-2022"/>
    <d v="1899-12-30T14:52:03"/>
    <s v="-"/>
    <s v="-"/>
    <s v="-"/>
    <s v="-"/>
    <s v="16-03-2022"/>
    <s v="03"/>
    <s v="2022"/>
    <s v="-"/>
    <s v="-"/>
    <s v=""/>
  </r>
  <r>
    <s v="TKT126459"/>
    <x v="31"/>
    <s v="-"/>
    <s v="Billing"/>
    <s v="Refund Request"/>
    <s v="CUST19734"/>
    <s v="In Progress"/>
    <s v="25-07-2023"/>
    <d v="1899-12-30T18:21:56"/>
    <s v="-"/>
    <s v="-"/>
    <s v="-"/>
    <s v="-"/>
    <s v="25-07-2023"/>
    <s v="07"/>
    <s v="2023"/>
    <s v="-"/>
    <s v="-"/>
    <s v=""/>
  </r>
  <r>
    <s v="TKT357499"/>
    <x v="11"/>
    <s v="-"/>
    <s v="Billing"/>
    <s v="Overcharge"/>
    <s v="CUST68280"/>
    <s v="Open"/>
    <d v="2022-08-08T00:00:00"/>
    <d v="1899-12-30T12:41:00"/>
    <s v="-"/>
    <s v="-"/>
    <s v="-"/>
    <s v="-"/>
    <s v="08-08-2022"/>
    <s v="08"/>
    <s v="2022"/>
    <s v="-"/>
    <s v="-"/>
    <s v=""/>
  </r>
  <r>
    <s v="TKT471304"/>
    <x v="20"/>
    <s v="-"/>
    <s v="Billing"/>
    <s v="Payment Failure"/>
    <s v="CUST19007"/>
    <s v="Open"/>
    <s v="29-09-2020"/>
    <d v="1899-12-30T07:47:34"/>
    <s v="-"/>
    <s v="-"/>
    <s v="-"/>
    <s v="-"/>
    <s v="29-09-2020"/>
    <s v="09"/>
    <s v="2020"/>
    <s v="-"/>
    <s v="-"/>
    <s v=""/>
  </r>
  <r>
    <s v="TKT682030"/>
    <x v="22"/>
    <s v="-"/>
    <s v="Account"/>
    <s v="Login Issue"/>
    <s v="CUST55448"/>
    <s v="Open"/>
    <s v="21-08-2024"/>
    <d v="1899-12-30T07:59:03"/>
    <s v="-"/>
    <s v="-"/>
    <s v="-"/>
    <s v="-"/>
    <s v="21-08-2024"/>
    <s v="08"/>
    <s v="2024"/>
    <s v="-"/>
    <s v="-"/>
    <s v=""/>
  </r>
  <r>
    <s v="TKT706857"/>
    <x v="14"/>
    <s v="-"/>
    <s v="Service"/>
    <s v="Slow Service"/>
    <s v="CUST54216"/>
    <s v="Open"/>
    <s v="30-04-2022"/>
    <d v="1899-12-30T10:09:55"/>
    <s v="-"/>
    <s v="-"/>
    <s v="-"/>
    <s v="-"/>
    <s v="30-04-2022"/>
    <s v="04"/>
    <s v="2022"/>
    <s v="-"/>
    <s v="-"/>
    <s v=""/>
  </r>
  <r>
    <s v="TKT180011"/>
    <x v="3"/>
    <s v="-"/>
    <s v="Account"/>
    <s v="Account Suspension"/>
    <s v="CUST26237"/>
    <s v="In Progress"/>
    <s v="22-01-2020"/>
    <d v="1899-12-30T14:29:40"/>
    <s v="-"/>
    <s v="-"/>
    <s v="-"/>
    <s v="-"/>
    <s v="22-01-2020"/>
    <s v="01"/>
    <s v="2020"/>
    <s v="-"/>
    <s v="-"/>
    <s v=""/>
  </r>
  <r>
    <s v="TKT951748"/>
    <x v="6"/>
    <d v="2020-05-03T08:06:00"/>
    <s v="Service"/>
    <s v="Service Outage"/>
    <s v="CUST23204"/>
    <s v="Resolved"/>
    <d v="2020-03-03T00:00:00"/>
    <d v="1899-12-30T08:06:00"/>
    <d v="2020-05-03T00:00:00"/>
    <d v="1899-12-30T08:06:00"/>
    <s v="-"/>
    <s v="-"/>
    <s v="03-03-2020"/>
    <s v="03"/>
    <s v="2020"/>
    <s v="-"/>
    <s v="03-05-2020"/>
    <s v="05"/>
  </r>
  <r>
    <s v="TKT898810"/>
    <x v="32"/>
    <d v="2023-05-06T14:19:00"/>
    <s v="Technical"/>
    <s v="Software Bug"/>
    <s v="CUST38608"/>
    <s v="Resolved"/>
    <s v="18-05-2023"/>
    <d v="1899-12-30T14:19:55"/>
    <d v="2023-05-06T00:00:00"/>
    <d v="1899-12-30T14:19:00"/>
    <s v="-"/>
    <s v="-"/>
    <s v="18-05-2023"/>
    <s v="05"/>
    <s v="2023"/>
    <s v="-"/>
    <s v="06-05-2023"/>
    <s v="05"/>
  </r>
  <r>
    <s v="TKT224080"/>
    <x v="29"/>
    <s v="-"/>
    <s v="Service"/>
    <s v="Service Upgrade"/>
    <s v="CUST69363"/>
    <s v="In Progress"/>
    <d v="2022-05-08T00:00:00"/>
    <d v="1899-12-30T19:46:00"/>
    <s v="-"/>
    <s v="-"/>
    <s v="-"/>
    <s v="-"/>
    <s v="08-05-2022"/>
    <s v="05"/>
    <s v="2022"/>
    <s v="-"/>
    <s v="-"/>
    <s v=""/>
  </r>
  <r>
    <s v="TKT420392"/>
    <x v="34"/>
    <s v="-"/>
    <s v="Technical"/>
    <s v="Hardware Issue"/>
    <s v="CUST91103"/>
    <s v="Open"/>
    <d v="2021-04-07T00:00:00"/>
    <d v="1899-12-30T01:17:00"/>
    <s v="-"/>
    <s v="-"/>
    <s v="-"/>
    <s v="-"/>
    <s v="07-04-2021"/>
    <s v="04"/>
    <s v="2021"/>
    <s v="-"/>
    <s v="-"/>
    <s v=""/>
  </r>
  <r>
    <s v="TKT937631"/>
    <x v="14"/>
    <s v="-"/>
    <s v="Service"/>
    <s v="Slow Service"/>
    <s v="CUST39918"/>
    <s v="In Progress"/>
    <s v="15-02-2021"/>
    <d v="1899-12-30T16:03:03"/>
    <s v="-"/>
    <s v="-"/>
    <s v="-"/>
    <s v="-"/>
    <s v="15-02-2021"/>
    <s v="02"/>
    <s v="2021"/>
    <s v="-"/>
    <s v="-"/>
    <s v=""/>
  </r>
  <r>
    <s v="TKT445330"/>
    <x v="20"/>
    <s v="-"/>
    <s v="Billing"/>
    <s v="Payment Failure"/>
    <s v="CUST71309"/>
    <s v="Open"/>
    <s v="24-02-2020"/>
    <d v="1899-12-30T09:07:26"/>
    <s v="-"/>
    <s v="-"/>
    <s v="-"/>
    <s v="-"/>
    <s v="24-02-2020"/>
    <s v="02"/>
    <s v="2020"/>
    <s v="-"/>
    <s v="-"/>
    <s v=""/>
  </r>
  <r>
    <s v="TKT801576"/>
    <x v="14"/>
    <s v="-"/>
    <s v="Service"/>
    <s v="Slow Service"/>
    <s v="CUST63780"/>
    <s v="In Progress"/>
    <s v="15-10-2023"/>
    <d v="1899-12-30T08:02:53"/>
    <s v="-"/>
    <s v="-"/>
    <s v="-"/>
    <s v="-"/>
    <s v="15-10-2023"/>
    <s v="10"/>
    <s v="2023"/>
    <s v="-"/>
    <s v="-"/>
    <s v=""/>
  </r>
  <r>
    <s v="TKT954409"/>
    <x v="12"/>
    <s v="-"/>
    <s v="Billing"/>
    <s v="Refund Request"/>
    <s v="CUST17545"/>
    <s v="In Progress"/>
    <d v="2022-07-12T00:00:00"/>
    <d v="1899-12-30T22:58:00"/>
    <s v="-"/>
    <s v="-"/>
    <s v="-"/>
    <s v="-"/>
    <s v="12-07-2022"/>
    <s v="07"/>
    <s v="2022"/>
    <s v="-"/>
    <s v="-"/>
    <s v=""/>
  </r>
  <r>
    <s v="TKT179578"/>
    <x v="1"/>
    <s v="-"/>
    <s v="Billing"/>
    <s v="Refund Request"/>
    <s v="CUST82060"/>
    <s v="In Progress"/>
    <s v="18-07-2023"/>
    <d v="1899-12-30T02:35:47"/>
    <s v="-"/>
    <s v="-"/>
    <s v="-"/>
    <s v="-"/>
    <s v="18-07-2023"/>
    <s v="07"/>
    <s v="2023"/>
    <s v="-"/>
    <s v="-"/>
    <s v=""/>
  </r>
  <r>
    <s v="TKT157817"/>
    <x v="12"/>
    <s v="-"/>
    <s v="Billing"/>
    <s v="Refund Request"/>
    <s v="CUST67823"/>
    <s v="In Progress"/>
    <s v="14-09-2024"/>
    <d v="1899-12-30T01:16:49"/>
    <s v="-"/>
    <s v="-"/>
    <s v="-"/>
    <s v="-"/>
    <s v="14-09-2024"/>
    <s v="09"/>
    <s v="2024"/>
    <s v="-"/>
    <s v="-"/>
    <s v=""/>
  </r>
  <r>
    <s v="TKT488033"/>
    <x v="2"/>
    <s v="20-06-2020 03:22:37"/>
    <s v="Billing"/>
    <s v="Overcharge"/>
    <s v="CUST21998"/>
    <s v="Resolved"/>
    <s v="30-05-2020"/>
    <d v="1899-12-30T03:22:37"/>
    <s v="20-06-2020"/>
    <d v="1899-12-30T03:22:37"/>
    <s v="-"/>
    <s v="-"/>
    <s v="30-05-2020"/>
    <s v="05"/>
    <s v="2020"/>
    <s v="-"/>
    <s v="20-06-2020"/>
    <s v="06"/>
  </r>
  <r>
    <s v="TKT845223"/>
    <x v="26"/>
    <d v="2024-08-02T10:43:00"/>
    <s v="Technical"/>
    <s v="Software Bug"/>
    <s v="CUST34443"/>
    <s v="Resolved"/>
    <d v="2024-05-02T00:00:00"/>
    <d v="1899-12-30T10:43:00"/>
    <d v="2024-08-02T00:00:00"/>
    <d v="1899-12-30T10:43:00"/>
    <s v="-"/>
    <s v="-"/>
    <s v="02-05-2024"/>
    <s v="05"/>
    <s v="2024"/>
    <s v="-"/>
    <s v="02-08-2024"/>
    <s v="08"/>
  </r>
  <r>
    <s v="TKT142729"/>
    <x v="17"/>
    <s v="-"/>
    <s v="Service"/>
    <s v="Slow Service"/>
    <s v="CUST44342"/>
    <s v="Open"/>
    <s v="18-09-2021"/>
    <d v="1899-12-30T23:53:34"/>
    <s v="-"/>
    <s v="-"/>
    <s v="-"/>
    <s v="-"/>
    <s v="18-09-2021"/>
    <s v="09"/>
    <s v="2021"/>
    <s v="-"/>
    <s v="-"/>
    <s v=""/>
  </r>
  <r>
    <s v="TKT588060"/>
    <x v="3"/>
    <s v="-"/>
    <s v="Account"/>
    <s v="Account Suspension"/>
    <s v="CUST26233"/>
    <s v="Open"/>
    <s v="20-04-2023"/>
    <d v="1899-12-30T05:45:08"/>
    <s v="-"/>
    <s v="-"/>
    <s v="-"/>
    <s v="-"/>
    <s v="20-04-2023"/>
    <s v="04"/>
    <s v="2023"/>
    <s v="-"/>
    <s v="-"/>
    <s v=""/>
  </r>
  <r>
    <s v="TKT643553"/>
    <x v="29"/>
    <s v="-"/>
    <s v="Service"/>
    <s v="Service Upgrade"/>
    <s v="CUST48331"/>
    <s v="Open"/>
    <d v="2021-03-06T00:00:00"/>
    <d v="1899-12-30T07:19:00"/>
    <s v="-"/>
    <s v="-"/>
    <s v="-"/>
    <s v="-"/>
    <s v="06-03-2021"/>
    <s v="03"/>
    <s v="2021"/>
    <s v="-"/>
    <s v="-"/>
    <s v=""/>
  </r>
  <r>
    <s v="TKT442887"/>
    <x v="30"/>
    <s v="-"/>
    <s v="Billing"/>
    <s v="Overcharge"/>
    <s v="CUST44737"/>
    <s v="In Progress"/>
    <s v="23-05-2023"/>
    <d v="1899-12-30T21:34:20"/>
    <s v="-"/>
    <s v="-"/>
    <s v="-"/>
    <s v="-"/>
    <s v="23-05-2023"/>
    <s v="05"/>
    <s v="2023"/>
    <s v="-"/>
    <s v="-"/>
    <s v=""/>
  </r>
  <r>
    <s v="TKT915885"/>
    <x v="25"/>
    <s v="-"/>
    <s v="Service"/>
    <s v="Slow Service"/>
    <s v="CUST67800"/>
    <s v="Open"/>
    <s v="21-09-2020"/>
    <d v="1899-12-30T17:12:02"/>
    <s v="-"/>
    <s v="-"/>
    <s v="-"/>
    <s v="-"/>
    <s v="21-09-2020"/>
    <s v="09"/>
    <s v="2020"/>
    <s v="-"/>
    <s v="-"/>
    <s v=""/>
  </r>
  <r>
    <s v="TKT491119"/>
    <x v="0"/>
    <s v="-"/>
    <s v="Service"/>
    <s v="Service Outage"/>
    <s v="CUST16504"/>
    <s v="Open"/>
    <s v="31-10-2023"/>
    <d v="1899-12-30T15:13:24"/>
    <s v="-"/>
    <s v="-"/>
    <s v="-"/>
    <s v="-"/>
    <s v="31-10-2023"/>
    <s v="10"/>
    <s v="2023"/>
    <s v="-"/>
    <s v="-"/>
    <s v=""/>
  </r>
  <r>
    <s v="TKT637155"/>
    <x v="26"/>
    <d v="2024-12-06T22:24:00"/>
    <s v="Technical"/>
    <s v="Software Bug"/>
    <s v="CUST14643"/>
    <s v="Resolved"/>
    <s v="17-05-2024"/>
    <d v="1899-12-30T22:24:44"/>
    <d v="2024-12-06T00:00:00"/>
    <d v="1899-12-30T22:24:00"/>
    <s v="-"/>
    <s v="-"/>
    <s v="17-05-2024"/>
    <s v="05"/>
    <s v="2024"/>
    <s v="-"/>
    <s v="06-12-2024"/>
    <s v="12"/>
  </r>
  <r>
    <s v="TKT288803"/>
    <x v="24"/>
    <s v="-"/>
    <s v="Service"/>
    <s v="Service Outage"/>
    <s v="CUST72818"/>
    <s v="Open"/>
    <s v="29-06-2020"/>
    <d v="1899-12-30T05:28:59"/>
    <s v="-"/>
    <s v="-"/>
    <s v="-"/>
    <s v="-"/>
    <s v="29-06-2020"/>
    <s v="06"/>
    <s v="2020"/>
    <s v="-"/>
    <s v="-"/>
    <s v=""/>
  </r>
  <r>
    <s v="TKT505886"/>
    <x v="19"/>
    <s v="-"/>
    <s v="Billing"/>
    <s v="Payment Failure"/>
    <s v="CUST85023"/>
    <s v="In Progress"/>
    <d v="2022-05-08T00:00:00"/>
    <d v="1899-12-30T14:54:00"/>
    <s v="-"/>
    <s v="-"/>
    <s v="-"/>
    <s v="-"/>
    <s v="08-05-2022"/>
    <s v="05"/>
    <s v="2022"/>
    <s v="-"/>
    <s v="-"/>
    <s v=""/>
  </r>
  <r>
    <s v="TKT837089"/>
    <x v="30"/>
    <s v="17-02-2020 23:14:30"/>
    <s v="Billing"/>
    <s v="Overcharge"/>
    <s v="CUST92686"/>
    <s v="Resolved"/>
    <s v="18-01-2020"/>
    <d v="1899-12-30T23:14:30"/>
    <s v="17-02-2020"/>
    <d v="1899-12-30T23:14:30"/>
    <s v="-"/>
    <s v="-"/>
    <s v="18-01-2020"/>
    <s v="01"/>
    <s v="2020"/>
    <s v="-"/>
    <s v="17-02-2020"/>
    <s v="02"/>
  </r>
  <r>
    <s v="TKT662597"/>
    <x v="11"/>
    <s v="-"/>
    <s v="Billing"/>
    <s v="Overcharge"/>
    <s v="CUST82090"/>
    <s v="In Progress"/>
    <s v="31-05-2024"/>
    <d v="1899-12-30T06:14:18"/>
    <s v="-"/>
    <s v="-"/>
    <s v="-"/>
    <s v="-"/>
    <s v="31-05-2024"/>
    <s v="05"/>
    <s v="2024"/>
    <s v="-"/>
    <s v="-"/>
    <s v=""/>
  </r>
  <r>
    <s v="TKT582378"/>
    <x v="16"/>
    <s v="-"/>
    <s v="Account"/>
    <s v="Login Issue"/>
    <s v="CUST39065"/>
    <s v="In Progress"/>
    <s v="22-06-2023"/>
    <d v="1899-12-30T03:36:08"/>
    <s v="-"/>
    <s v="-"/>
    <s v="-"/>
    <s v="-"/>
    <s v="22-06-2023"/>
    <s v="06"/>
    <s v="2023"/>
    <s v="-"/>
    <s v="-"/>
    <s v=""/>
  </r>
  <r>
    <s v="TKT742372"/>
    <x v="5"/>
    <s v="-"/>
    <s v="Technical"/>
    <s v="Hardware Issue"/>
    <s v="CUST67773"/>
    <s v="In Progress"/>
    <d v="2021-10-10T00:00:00"/>
    <d v="1899-12-30T06:11:00"/>
    <s v="-"/>
    <s v="-"/>
    <s v="-"/>
    <s v="-"/>
    <s v="10-10-2021"/>
    <s v="10"/>
    <s v="2021"/>
    <s v="-"/>
    <s v="-"/>
    <s v=""/>
  </r>
  <r>
    <s v="TKT801646"/>
    <x v="27"/>
    <s v="-"/>
    <s v="Account"/>
    <s v="Login Issue"/>
    <s v="CUST59688"/>
    <s v="Open"/>
    <d v="2020-04-11T00:00:00"/>
    <d v="1899-12-30T16:18:00"/>
    <s v="-"/>
    <s v="-"/>
    <s v="-"/>
    <s v="-"/>
    <s v="11-04-2020"/>
    <s v="04"/>
    <s v="2020"/>
    <s v="-"/>
    <s v="-"/>
    <s v=""/>
  </r>
  <r>
    <s v="TKT193781"/>
    <x v="28"/>
    <s v="19-01-2024 20:46:46"/>
    <s v="Billing"/>
    <s v="Payment Failure"/>
    <s v="CUST76015"/>
    <s v="Resolved"/>
    <s v="26-12-2023"/>
    <d v="1899-12-30T20:46:46"/>
    <s v="19-01-2024"/>
    <d v="1899-12-30T20:46:46"/>
    <s v="-"/>
    <s v="-"/>
    <s v="26-12-2023"/>
    <s v="12"/>
    <s v="2023"/>
    <s v="-"/>
    <s v="19-01-2024"/>
    <s v="01"/>
  </r>
  <r>
    <s v="TKT205932"/>
    <x v="4"/>
    <s v="-"/>
    <s v="Account"/>
    <s v="Password Reset"/>
    <s v="CUST24351"/>
    <s v="In Progress"/>
    <d v="2022-08-10T00:00:00"/>
    <d v="1899-12-30T05:48:00"/>
    <s v="-"/>
    <s v="-"/>
    <s v="-"/>
    <s v="-"/>
    <s v="10-08-2022"/>
    <s v="08"/>
    <s v="2022"/>
    <s v="-"/>
    <s v="-"/>
    <s v=""/>
  </r>
  <r>
    <s v="TKT308477"/>
    <x v="7"/>
    <s v="-"/>
    <s v="Technical"/>
    <s v="Software Bug"/>
    <s v="CUST74436"/>
    <s v="In Progress"/>
    <s v="28-05-2024"/>
    <d v="1899-12-30T06:34:05"/>
    <s v="-"/>
    <s v="-"/>
    <s v="-"/>
    <s v="-"/>
    <s v="28-05-2024"/>
    <s v="05"/>
    <s v="2024"/>
    <s v="-"/>
    <s v="-"/>
    <s v=""/>
  </r>
  <r>
    <s v="TKT788872"/>
    <x v="25"/>
    <s v="13-05-2022 19:00:27"/>
    <s v="Service"/>
    <s v="Slow Service"/>
    <s v="CUST49962"/>
    <s v="Resolved"/>
    <s v="14-04-2022"/>
    <d v="1899-12-30T19:00:27"/>
    <s v="13-05-2022"/>
    <d v="1899-12-30T19:00:27"/>
    <s v="-"/>
    <s v="-"/>
    <s v="14-04-2022"/>
    <s v="04"/>
    <s v="2022"/>
    <s v="-"/>
    <s v="13-05-2022"/>
    <s v="05"/>
  </r>
  <r>
    <s v="TKT818935"/>
    <x v="15"/>
    <s v="-"/>
    <s v="Account"/>
    <s v="Account Suspension"/>
    <s v="CUST79425"/>
    <s v="Open"/>
    <s v="16-03-2024"/>
    <d v="1899-12-30T01:00:48"/>
    <s v="-"/>
    <s v="-"/>
    <s v="-"/>
    <s v="-"/>
    <s v="16-03-2024"/>
    <s v="03"/>
    <s v="2024"/>
    <s v="-"/>
    <s v="-"/>
    <s v=""/>
  </r>
  <r>
    <s v="TKT659704"/>
    <x v="20"/>
    <s v="21-12-2020 22:40:10"/>
    <s v="Billing"/>
    <s v="Payment Failure"/>
    <s v="CUST66463"/>
    <s v="Resolved"/>
    <s v="23-11-2020"/>
    <d v="1899-12-30T22:40:10"/>
    <s v="21-12-2020"/>
    <d v="1899-12-30T22:40:10"/>
    <s v="-"/>
    <s v="-"/>
    <s v="23-11-2020"/>
    <s v="11"/>
    <s v="2020"/>
    <s v="-"/>
    <s v="21-12-2020"/>
    <s v="12"/>
  </r>
  <r>
    <s v="TKT935549"/>
    <x v="11"/>
    <s v="-"/>
    <s v="Billing"/>
    <s v="Overcharge"/>
    <s v="CUST38214"/>
    <s v="In Progress"/>
    <s v="13-03-2023"/>
    <d v="1899-12-30T15:21:09"/>
    <s v="-"/>
    <s v="-"/>
    <s v="-"/>
    <s v="-"/>
    <s v="13-03-2023"/>
    <s v="03"/>
    <s v="2023"/>
    <s v="-"/>
    <s v="-"/>
    <s v=""/>
  </r>
  <r>
    <s v="TKT787804"/>
    <x v="7"/>
    <s v="-"/>
    <s v="Technical"/>
    <s v="Software Bug"/>
    <s v="CUST28109"/>
    <s v="In Progress"/>
    <s v="14-09-2022"/>
    <d v="1899-12-30T08:05:35"/>
    <s v="-"/>
    <s v="-"/>
    <s v="-"/>
    <s v="-"/>
    <s v="14-09-2022"/>
    <s v="09"/>
    <s v="2022"/>
    <s v="-"/>
    <s v="-"/>
    <s v=""/>
  </r>
  <r>
    <s v="TKT409056"/>
    <x v="21"/>
    <s v="-"/>
    <s v="Technical"/>
    <s v="Network Problem"/>
    <s v="CUST13204"/>
    <s v="Open"/>
    <d v="2024-10-09T00:00:00"/>
    <d v="1899-12-30T02:40:00"/>
    <s v="-"/>
    <s v="-"/>
    <s v="-"/>
    <s v="-"/>
    <s v="09-10-2024"/>
    <s v="10"/>
    <s v="2024"/>
    <s v="-"/>
    <s v="-"/>
    <s v=""/>
  </r>
  <r>
    <s v="TKT975668"/>
    <x v="30"/>
    <s v="17-10-2023 02:23:15"/>
    <s v="Billing"/>
    <s v="Overcharge"/>
    <s v="CUST95541"/>
    <s v="Resolved"/>
    <d v="2023-10-10T00:00:00"/>
    <d v="1899-12-30T02:23:00"/>
    <s v="17-10-2023"/>
    <d v="1899-12-30T02:23:15"/>
    <s v="-"/>
    <s v="-"/>
    <s v="10-10-2023"/>
    <s v="10"/>
    <s v="2023"/>
    <s v="-"/>
    <s v="17-10-2023"/>
    <s v="10"/>
  </r>
  <r>
    <s v="TKT336340"/>
    <x v="21"/>
    <s v="-"/>
    <s v="Technical"/>
    <s v="Network Problem"/>
    <s v="CUST55793"/>
    <s v="In Progress"/>
    <d v="2020-07-09T00:00:00"/>
    <d v="1899-12-30T21:56:00"/>
    <s v="-"/>
    <s v="-"/>
    <s v="-"/>
    <s v="-"/>
    <s v="09-07-2020"/>
    <s v="07"/>
    <s v="2020"/>
    <s v="-"/>
    <s v="-"/>
    <s v=""/>
  </r>
  <r>
    <s v="TKT433713"/>
    <x v="4"/>
    <s v="18-03-2022 12:29:33"/>
    <s v="Account"/>
    <s v="Password Reset"/>
    <s v="CUST13502"/>
    <s v="Resolved"/>
    <d v="2022-01-03T00:00:00"/>
    <d v="1899-12-30T12:29:00"/>
    <s v="18-03-2022"/>
    <d v="1899-12-30T12:29:33"/>
    <s v="-"/>
    <s v="-"/>
    <s v="03-01-2022"/>
    <s v="01"/>
    <s v="2022"/>
    <s v="-"/>
    <s v="18-03-2022"/>
    <s v="03"/>
  </r>
  <r>
    <s v="TKT215480"/>
    <x v="20"/>
    <d v="2021-10-12T18:18:00"/>
    <s v="Billing"/>
    <s v="Payment Failure"/>
    <s v="CUST94446"/>
    <s v="Resolved"/>
    <s v="27-11-2021"/>
    <d v="1899-12-30T18:18:39"/>
    <d v="2021-10-12T00:00:00"/>
    <d v="1899-12-30T18:18:00"/>
    <s v="-"/>
    <s v="-"/>
    <s v="27-11-2021"/>
    <s v="11"/>
    <s v="2021"/>
    <s v="-"/>
    <s v="12-10-2021"/>
    <s v="10"/>
  </r>
  <r>
    <s v="TKT578134"/>
    <x v="19"/>
    <s v="-"/>
    <s v="Billing"/>
    <s v="Payment Failure"/>
    <s v="CUST69737"/>
    <s v="In Progress"/>
    <s v="14-04-2022"/>
    <d v="1899-12-30T20:53:52"/>
    <s v="-"/>
    <s v="-"/>
    <s v="-"/>
    <s v="-"/>
    <s v="14-04-2022"/>
    <s v="04"/>
    <s v="2022"/>
    <s v="-"/>
    <s v="-"/>
    <s v=""/>
  </r>
  <r>
    <s v="TKT903455"/>
    <x v="7"/>
    <s v="-"/>
    <s v="Technical"/>
    <s v="Software Bug"/>
    <s v="CUST28357"/>
    <s v="In Progress"/>
    <d v="2021-03-04T00:00:00"/>
    <d v="1899-12-30T14:26:00"/>
    <s v="-"/>
    <s v="-"/>
    <s v="-"/>
    <s v="-"/>
    <s v="04-03-2021"/>
    <s v="03"/>
    <s v="2021"/>
    <s v="-"/>
    <s v="-"/>
    <s v=""/>
  </r>
  <r>
    <s v="TKT976049"/>
    <x v="31"/>
    <s v="-"/>
    <s v="Billing"/>
    <s v="Refund Request"/>
    <s v="CUST63820"/>
    <s v="Open"/>
    <s v="25-02-2022"/>
    <d v="1899-12-30T19:43:29"/>
    <s v="-"/>
    <s v="-"/>
    <s v="-"/>
    <s v="-"/>
    <s v="25-02-2022"/>
    <s v="02"/>
    <s v="2022"/>
    <s v="-"/>
    <s v="-"/>
    <s v=""/>
  </r>
  <r>
    <s v="TKT162790"/>
    <x v="17"/>
    <s v="17-04-2020 10:15:04"/>
    <s v="Service"/>
    <s v="Slow Service"/>
    <s v="CUST12238"/>
    <s v="Resolved"/>
    <s v="24-03-2020"/>
    <d v="1899-12-30T10:15:04"/>
    <s v="17-04-2020"/>
    <d v="1899-12-30T10:15:04"/>
    <s v="-"/>
    <s v="-"/>
    <s v="24-03-2020"/>
    <s v="03"/>
    <s v="2020"/>
    <s v="-"/>
    <s v="17-04-2020"/>
    <s v="04"/>
  </r>
  <r>
    <s v="TKT389104"/>
    <x v="17"/>
    <s v="-"/>
    <s v="Service"/>
    <s v="Slow Service"/>
    <s v="CUST27312"/>
    <s v="In Progress"/>
    <s v="30-11-2024"/>
    <d v="1899-12-30T15:03:12"/>
    <s v="-"/>
    <s v="-"/>
    <s v="-"/>
    <s v="-"/>
    <s v="30-11-2024"/>
    <s v="11"/>
    <s v="2024"/>
    <s v="-"/>
    <s v="-"/>
    <s v=""/>
  </r>
  <r>
    <s v="TKT460166"/>
    <x v="20"/>
    <s v="-"/>
    <s v="Billing"/>
    <s v="Payment Failure"/>
    <s v="CUST13037"/>
    <s v="Open"/>
    <d v="2023-09-04T00:00:00"/>
    <d v="1899-12-30T22:50:00"/>
    <s v="-"/>
    <s v="-"/>
    <s v="-"/>
    <s v="-"/>
    <s v="04-09-2023"/>
    <s v="09"/>
    <s v="2023"/>
    <s v="-"/>
    <s v="-"/>
    <s v=""/>
  </r>
  <r>
    <s v="TKT181686"/>
    <x v="7"/>
    <s v="-"/>
    <s v="Technical"/>
    <s v="Software Bug"/>
    <s v="CUST47844"/>
    <s v="Open"/>
    <s v="22-10-2024"/>
    <d v="1899-12-30T07:38:04"/>
    <s v="-"/>
    <s v="-"/>
    <s v="-"/>
    <s v="-"/>
    <s v="22-10-2024"/>
    <s v="10"/>
    <s v="2024"/>
    <s v="-"/>
    <s v="-"/>
    <s v=""/>
  </r>
  <r>
    <s v="TKT891812"/>
    <x v="4"/>
    <s v="-"/>
    <s v="Account"/>
    <s v="Password Reset"/>
    <s v="CUST60132"/>
    <s v="In Progress"/>
    <d v="2023-12-08T00:00:00"/>
    <d v="1899-12-30T16:41:00"/>
    <s v="-"/>
    <s v="-"/>
    <s v="-"/>
    <s v="-"/>
    <s v="08-12-2023"/>
    <s v="12"/>
    <s v="2023"/>
    <s v="-"/>
    <s v="-"/>
    <s v=""/>
  </r>
  <r>
    <s v="TKT598405"/>
    <x v="5"/>
    <s v="-"/>
    <s v="Technical"/>
    <s v="Hardware Issue"/>
    <s v="CUST62166"/>
    <s v="In Progress"/>
    <d v="2022-01-03T00:00:00"/>
    <d v="1899-12-30T18:31:00"/>
    <s v="-"/>
    <s v="-"/>
    <s v="-"/>
    <s v="-"/>
    <s v="03-01-2022"/>
    <s v="01"/>
    <s v="2022"/>
    <s v="-"/>
    <s v="-"/>
    <s v=""/>
  </r>
  <r>
    <s v="TKT695303"/>
    <x v="2"/>
    <s v="-"/>
    <s v="Billing"/>
    <s v="Overcharge"/>
    <s v="CUST65111"/>
    <s v="Open"/>
    <d v="2020-10-10T00:00:00"/>
    <d v="1899-12-30T22:59:00"/>
    <s v="-"/>
    <s v="-"/>
    <s v="-"/>
    <s v="-"/>
    <s v="10-10-2020"/>
    <s v="10"/>
    <s v="2020"/>
    <s v="-"/>
    <s v="-"/>
    <s v=""/>
  </r>
  <r>
    <s v="TKT703020"/>
    <x v="14"/>
    <s v="-"/>
    <s v="Service"/>
    <s v="Slow Service"/>
    <s v="CUST23275"/>
    <s v="In Progress"/>
    <s v="25-09-2024"/>
    <d v="1899-12-30T20:42:33"/>
    <s v="-"/>
    <s v="-"/>
    <s v="-"/>
    <s v="-"/>
    <s v="25-09-2024"/>
    <s v="09"/>
    <s v="2024"/>
    <s v="-"/>
    <s v="-"/>
    <s v=""/>
  </r>
  <r>
    <s v="TKT632786"/>
    <x v="33"/>
    <s v="-"/>
    <s v="Technical"/>
    <s v="Network Problem"/>
    <s v="CUST79083"/>
    <s v="Open"/>
    <s v="20-12-2022"/>
    <d v="1899-12-30T05:09:25"/>
    <s v="-"/>
    <s v="-"/>
    <s v="-"/>
    <s v="-"/>
    <s v="20-12-2022"/>
    <s v="12"/>
    <s v="2022"/>
    <s v="-"/>
    <s v="-"/>
    <s v=""/>
  </r>
  <r>
    <s v="TKT508687"/>
    <x v="4"/>
    <s v="-"/>
    <s v="Account"/>
    <s v="Password Reset"/>
    <s v="CUST73214"/>
    <s v="Open"/>
    <s v="17-12-2021"/>
    <d v="1899-12-30T06:32:55"/>
    <s v="-"/>
    <s v="-"/>
    <s v="-"/>
    <s v="-"/>
    <s v="17-12-2021"/>
    <s v="12"/>
    <s v="2021"/>
    <s v="-"/>
    <s v="-"/>
    <s v=""/>
  </r>
  <r>
    <s v="TKT705084"/>
    <x v="27"/>
    <s v="-"/>
    <s v="Account"/>
    <s v="Login Issue"/>
    <s v="CUST58351"/>
    <s v="Open"/>
    <d v="2020-12-09T00:00:00"/>
    <d v="1899-12-30T20:25:00"/>
    <s v="-"/>
    <s v="-"/>
    <s v="-"/>
    <s v="-"/>
    <s v="09-12-2020"/>
    <s v="12"/>
    <s v="2020"/>
    <s v="-"/>
    <s v="-"/>
    <s v=""/>
  </r>
  <r>
    <s v="TKT273579"/>
    <x v="9"/>
    <d v="2022-06-10T11:16:00"/>
    <s v="Technical"/>
    <s v="Hardware Issue"/>
    <s v="CUST37050"/>
    <s v="Resolved"/>
    <s v="14-09-2022"/>
    <d v="1899-12-30T11:16:56"/>
    <d v="2022-06-10T00:00:00"/>
    <d v="1899-12-30T11:16:00"/>
    <s v="-"/>
    <s v="-"/>
    <s v="14-09-2022"/>
    <s v="09"/>
    <s v="2022"/>
    <s v="-"/>
    <s v="10-06-2022"/>
    <s v="06"/>
  </r>
  <r>
    <s v="TKT370212"/>
    <x v="29"/>
    <s v="-"/>
    <s v="Service"/>
    <s v="Service Upgrade"/>
    <s v="CUST42833"/>
    <s v="Open"/>
    <s v="18-11-2023"/>
    <d v="1899-12-30T02:11:12"/>
    <s v="-"/>
    <s v="-"/>
    <s v="-"/>
    <s v="-"/>
    <s v="18-11-2023"/>
    <s v="11"/>
    <s v="2023"/>
    <s v="-"/>
    <s v="-"/>
    <s v=""/>
  </r>
  <r>
    <s v="TKT724061"/>
    <x v="2"/>
    <s v="-"/>
    <s v="Billing"/>
    <s v="Overcharge"/>
    <s v="CUST30370"/>
    <s v="Open"/>
    <s v="17-08-2024"/>
    <d v="1899-12-30T02:49:31"/>
    <s v="-"/>
    <s v="-"/>
    <s v="-"/>
    <s v="-"/>
    <s v="17-08-2024"/>
    <s v="08"/>
    <s v="2024"/>
    <s v="-"/>
    <s v="-"/>
    <s v=""/>
  </r>
  <r>
    <s v="TKT395038"/>
    <x v="22"/>
    <s v="-"/>
    <s v="Account"/>
    <s v="Login Issue"/>
    <s v="CUST84845"/>
    <s v="In Progress"/>
    <s v="19-04-2024"/>
    <d v="1899-12-30T09:41:54"/>
    <s v="-"/>
    <s v="-"/>
    <s v="-"/>
    <s v="-"/>
    <s v="19-04-2024"/>
    <s v="04"/>
    <s v="2024"/>
    <s v="-"/>
    <s v="-"/>
    <s v=""/>
  </r>
  <r>
    <s v="TKT118876"/>
    <x v="16"/>
    <s v="-"/>
    <s v="Account"/>
    <s v="Login Issue"/>
    <s v="CUST79129"/>
    <s v="Open"/>
    <s v="21-08-2023"/>
    <d v="1899-12-30T14:41:22"/>
    <s v="-"/>
    <s v="-"/>
    <s v="-"/>
    <s v="-"/>
    <s v="21-08-2023"/>
    <s v="08"/>
    <s v="2023"/>
    <s v="-"/>
    <s v="-"/>
    <s v=""/>
  </r>
  <r>
    <s v="TKT397643"/>
    <x v="28"/>
    <s v="-"/>
    <s v="Billing"/>
    <s v="Payment Failure"/>
    <s v="CUST39678"/>
    <s v="Open"/>
    <s v="27-01-2023"/>
    <d v="1899-12-30T06:11:01"/>
    <s v="-"/>
    <s v="-"/>
    <s v="-"/>
    <s v="-"/>
    <s v="27-01-2023"/>
    <s v="01"/>
    <s v="2023"/>
    <s v="-"/>
    <s v="-"/>
    <s v=""/>
  </r>
  <r>
    <s v="TKT700787"/>
    <x v="24"/>
    <s v="20-06-2020 11:02:15"/>
    <s v="Service"/>
    <s v="Service Outage"/>
    <s v="CUST58163"/>
    <s v="Resolved"/>
    <s v="15-06-2020"/>
    <d v="1899-12-30T11:02:15"/>
    <s v="20-06-2020"/>
    <d v="1899-12-30T11:02:15"/>
    <s v="-"/>
    <s v="-"/>
    <s v="15-06-2020"/>
    <s v="06"/>
    <s v="2020"/>
    <s v="-"/>
    <s v="20-06-2020"/>
    <s v="06"/>
  </r>
  <r>
    <s v="TKT754053"/>
    <x v="32"/>
    <s v="-"/>
    <s v="Technical"/>
    <s v="Software Bug"/>
    <s v="CUST65826"/>
    <s v="Open"/>
    <s v="13-10-2021"/>
    <d v="1899-12-30T20:25:21"/>
    <s v="-"/>
    <s v="-"/>
    <s v="-"/>
    <s v="-"/>
    <s v="13-10-2021"/>
    <s v="10"/>
    <s v="2021"/>
    <s v="-"/>
    <s v="-"/>
    <s v=""/>
  </r>
  <r>
    <s v="TKT972716"/>
    <x v="2"/>
    <s v="-"/>
    <s v="Billing"/>
    <s v="Overcharge"/>
    <s v="CUST32336"/>
    <s v="In Progress"/>
    <d v="2024-08-04T00:00:00"/>
    <d v="1899-12-30T13:20:00"/>
    <s v="-"/>
    <s v="-"/>
    <s v="-"/>
    <s v="-"/>
    <s v="04-08-2024"/>
    <s v="08"/>
    <s v="2024"/>
    <s v="-"/>
    <s v="-"/>
    <s v=""/>
  </r>
  <r>
    <s v="TKT780297"/>
    <x v="28"/>
    <s v="-"/>
    <s v="Billing"/>
    <s v="Payment Failure"/>
    <s v="CUST81383"/>
    <s v="In Progress"/>
    <s v="13-11-2021"/>
    <d v="1899-12-30T16:58:12"/>
    <s v="-"/>
    <s v="-"/>
    <s v="-"/>
    <s v="-"/>
    <s v="13-11-2021"/>
    <s v="11"/>
    <s v="2021"/>
    <s v="-"/>
    <s v="-"/>
    <s v=""/>
  </r>
  <r>
    <s v="TKT595429"/>
    <x v="32"/>
    <s v="-"/>
    <s v="Technical"/>
    <s v="Software Bug"/>
    <s v="CUST48210"/>
    <s v="Open"/>
    <d v="2024-10-08T00:00:00"/>
    <d v="1899-12-30T07:02:00"/>
    <s v="-"/>
    <s v="-"/>
    <s v="-"/>
    <s v="-"/>
    <s v="08-10-2024"/>
    <s v="10"/>
    <s v="2024"/>
    <s v="-"/>
    <s v="-"/>
    <s v=""/>
  </r>
  <r>
    <s v="TKT474962"/>
    <x v="21"/>
    <s v="-"/>
    <s v="Technical"/>
    <s v="Network Problem"/>
    <s v="CUST50668"/>
    <s v="Open"/>
    <d v="2024-04-03T00:00:00"/>
    <d v="1899-12-30T02:04:00"/>
    <s v="-"/>
    <s v="-"/>
    <s v="-"/>
    <s v="-"/>
    <s v="03-04-2024"/>
    <s v="04"/>
    <s v="2024"/>
    <s v="-"/>
    <s v="-"/>
    <s v=""/>
  </r>
  <r>
    <s v="TKT966852"/>
    <x v="27"/>
    <s v="-"/>
    <s v="Account"/>
    <s v="Login Issue"/>
    <s v="CUST72912"/>
    <s v="Open"/>
    <d v="2024-06-11T00:00:00"/>
    <d v="1899-12-30T20:12:00"/>
    <s v="-"/>
    <s v="-"/>
    <s v="-"/>
    <s v="-"/>
    <s v="11-06-2024"/>
    <s v="06"/>
    <s v="2024"/>
    <s v="-"/>
    <s v="-"/>
    <s v=""/>
  </r>
  <r>
    <s v="TKT335747"/>
    <x v="29"/>
    <s v="-"/>
    <s v="Service"/>
    <s v="Service Upgrade"/>
    <s v="CUST37147"/>
    <s v="Open"/>
    <s v="18-05-2020"/>
    <d v="1899-12-30T02:34:28"/>
    <s v="-"/>
    <s v="-"/>
    <s v="-"/>
    <s v="-"/>
    <s v="18-05-2020"/>
    <s v="05"/>
    <s v="2020"/>
    <s v="-"/>
    <s v="-"/>
    <s v=""/>
  </r>
  <r>
    <s v="TKT926980"/>
    <x v="34"/>
    <s v="-"/>
    <s v="Technical"/>
    <s v="Hardware Issue"/>
    <s v="CUST64988"/>
    <s v="In Progress"/>
    <d v="2024-10-03T00:00:00"/>
    <d v="1899-12-30T05:08:00"/>
    <s v="-"/>
    <s v="-"/>
    <s v="-"/>
    <s v="-"/>
    <s v="03-10-2024"/>
    <s v="10"/>
    <s v="2024"/>
    <s v="-"/>
    <s v="-"/>
    <s v=""/>
  </r>
  <r>
    <s v="TKT380819"/>
    <x v="29"/>
    <s v="-"/>
    <s v="Service"/>
    <s v="Service Upgrade"/>
    <s v="CUST25329"/>
    <s v="Open"/>
    <d v="2024-01-10T00:00:00"/>
    <d v="1899-12-30T19:00:00"/>
    <s v="-"/>
    <s v="-"/>
    <s v="-"/>
    <s v="-"/>
    <s v="10-01-2024"/>
    <s v="01"/>
    <s v="2024"/>
    <s v="-"/>
    <s v="-"/>
    <s v=""/>
  </r>
  <r>
    <s v="TKT451315"/>
    <x v="29"/>
    <s v="-"/>
    <s v="Service"/>
    <s v="Service Upgrade"/>
    <s v="CUST97063"/>
    <s v="Open"/>
    <d v="2020-02-05T00:00:00"/>
    <d v="1899-12-30T23:53:00"/>
    <s v="-"/>
    <s v="-"/>
    <s v="-"/>
    <s v="-"/>
    <s v="05-02-2020"/>
    <s v="02"/>
    <s v="2020"/>
    <s v="-"/>
    <s v="-"/>
    <s v=""/>
  </r>
  <r>
    <s v="TKT997131"/>
    <x v="6"/>
    <s v="27-05-2023 07:59:20"/>
    <s v="Service"/>
    <s v="Service Outage"/>
    <s v="CUST70867"/>
    <s v="Resolved"/>
    <s v="30-04-2023"/>
    <d v="1899-12-30T07:59:20"/>
    <s v="27-05-2023"/>
    <d v="1899-12-30T07:59:20"/>
    <s v="-"/>
    <s v="-"/>
    <s v="30-04-2023"/>
    <s v="04"/>
    <s v="2023"/>
    <s v="-"/>
    <s v="27-05-2023"/>
    <s v="05"/>
  </r>
  <r>
    <s v="TKT728061"/>
    <x v="25"/>
    <s v="-"/>
    <s v="Service"/>
    <s v="Slow Service"/>
    <s v="CUST66476"/>
    <s v="Open"/>
    <s v="31-10-2022"/>
    <d v="1899-12-30T07:18:18"/>
    <s v="-"/>
    <s v="-"/>
    <s v="-"/>
    <s v="-"/>
    <s v="31-10-2022"/>
    <s v="10"/>
    <s v="2022"/>
    <s v="-"/>
    <s v="-"/>
    <s v=""/>
  </r>
  <r>
    <s v="TKT661863"/>
    <x v="3"/>
    <s v="-"/>
    <s v="Account"/>
    <s v="Account Suspension"/>
    <s v="CUST41600"/>
    <s v="Open"/>
    <s v="18-04-2024"/>
    <d v="1899-12-30T03:06:54"/>
    <s v="-"/>
    <s v="-"/>
    <s v="-"/>
    <s v="-"/>
    <s v="18-04-2024"/>
    <s v="04"/>
    <s v="2024"/>
    <s v="-"/>
    <s v="-"/>
    <s v=""/>
  </r>
  <r>
    <s v="TKT528484"/>
    <x v="29"/>
    <s v="18-01-2024 14:22:11"/>
    <s v="Service"/>
    <s v="Service Upgrade"/>
    <s v="CUST63800"/>
    <s v="Resolved"/>
    <d v="2024-03-01T00:00:00"/>
    <d v="1899-12-30T14:22:00"/>
    <s v="18-01-2024"/>
    <d v="1899-12-30T14:22:11"/>
    <s v="-"/>
    <s v="-"/>
    <s v="01-03-2024"/>
    <s v="03"/>
    <s v="2024"/>
    <s v="-"/>
    <s v="18-01-2024"/>
    <s v="01"/>
  </r>
  <r>
    <s v="TKT312762"/>
    <x v="18"/>
    <s v="-"/>
    <s v="Account"/>
    <s v="Password Reset"/>
    <s v="CUST25377"/>
    <s v="In Progress"/>
    <s v="30-07-2020"/>
    <d v="1899-12-30T10:47:20"/>
    <s v="-"/>
    <s v="-"/>
    <s v="-"/>
    <s v="-"/>
    <s v="30-07-2020"/>
    <s v="07"/>
    <s v="2020"/>
    <s v="-"/>
    <s v="-"/>
    <s v=""/>
  </r>
  <r>
    <s v="TKT295843"/>
    <x v="24"/>
    <s v="21-05-2020 14:16:19"/>
    <s v="Service"/>
    <s v="Service Outage"/>
    <s v="CUST55235"/>
    <s v="Resolved"/>
    <d v="2020-09-05T00:00:00"/>
    <d v="1899-12-30T14:16:00"/>
    <s v="21-05-2020"/>
    <d v="1899-12-30T14:16:19"/>
    <s v="-"/>
    <s v="-"/>
    <s v="05-09-2020"/>
    <s v="09"/>
    <s v="2020"/>
    <s v="-"/>
    <s v="21-05-2020"/>
    <s v="05"/>
  </r>
  <r>
    <s v="TKT146875"/>
    <x v="33"/>
    <s v="19-08-2023 21:04:09"/>
    <s v="Technical"/>
    <s v="Network Problem"/>
    <s v="CUST99878"/>
    <s v="Resolved"/>
    <d v="2023-06-08T00:00:00"/>
    <d v="1899-12-30T21:04:00"/>
    <s v="19-08-2023"/>
    <d v="1899-12-30T21:04:09"/>
    <s v="-"/>
    <s v="-"/>
    <s v="08-06-2023"/>
    <s v="06"/>
    <s v="2023"/>
    <s v="-"/>
    <s v="19-08-2023"/>
    <s v="08"/>
  </r>
  <r>
    <s v="TKT243486"/>
    <x v="8"/>
    <s v="-"/>
    <s v="Technical"/>
    <s v="Network Problem"/>
    <s v="CUST77348"/>
    <s v="Open"/>
    <s v="27-06-2020"/>
    <d v="1899-12-30T10:34:32"/>
    <s v="-"/>
    <s v="-"/>
    <s v="-"/>
    <s v="-"/>
    <s v="27-06-2020"/>
    <s v="06"/>
    <s v="2020"/>
    <s v="-"/>
    <s v="-"/>
    <s v=""/>
  </r>
  <r>
    <s v="TKT320694"/>
    <x v="26"/>
    <d v="2020-03-12T19:04:00"/>
    <s v="Technical"/>
    <s v="Software Bug"/>
    <s v="CUST81719"/>
    <s v="Resolved"/>
    <d v="2020-09-11T00:00:00"/>
    <d v="1899-12-30T19:04:00"/>
    <d v="2020-03-12T00:00:00"/>
    <d v="1899-12-30T19:04:00"/>
    <s v="-"/>
    <s v="-"/>
    <s v="11-09-2020"/>
    <s v="09"/>
    <s v="2020"/>
    <s v="-"/>
    <s v="12-03-2020"/>
    <s v="03"/>
  </r>
  <r>
    <s v="TKT758484"/>
    <x v="31"/>
    <s v="-"/>
    <s v="Billing"/>
    <s v="Refund Request"/>
    <s v="CUST77552"/>
    <s v="In Progress"/>
    <s v="30-09-2021"/>
    <d v="1899-12-30T08:48:50"/>
    <s v="-"/>
    <s v="-"/>
    <s v="-"/>
    <s v="-"/>
    <s v="30-09-2021"/>
    <s v="09"/>
    <s v="2021"/>
    <s v="-"/>
    <s v="-"/>
    <s v=""/>
  </r>
  <r>
    <s v="TKT515158"/>
    <x v="27"/>
    <s v="-"/>
    <s v="Account"/>
    <s v="Login Issue"/>
    <s v="CUST30657"/>
    <s v="Open"/>
    <d v="2021-08-04T00:00:00"/>
    <d v="1899-12-30T17:35:00"/>
    <s v="-"/>
    <s v="-"/>
    <s v="-"/>
    <s v="-"/>
    <s v="04-08-2021"/>
    <s v="08"/>
    <s v="2021"/>
    <s v="-"/>
    <s v="-"/>
    <s v=""/>
  </r>
  <r>
    <s v="TKT669903"/>
    <x v="1"/>
    <s v="-"/>
    <s v="Billing"/>
    <s v="Refund Request"/>
    <s v="CUST56568"/>
    <s v="Open"/>
    <s v="18-10-2021"/>
    <d v="1899-12-30T00:34:27"/>
    <s v="-"/>
    <s v="-"/>
    <s v="-"/>
    <s v="-"/>
    <s v="18-10-2021"/>
    <s v="10"/>
    <s v="2021"/>
    <s v="-"/>
    <s v="-"/>
    <s v=""/>
  </r>
  <r>
    <s v="TKT195414"/>
    <x v="12"/>
    <d v="2021-04-02T06:12:00"/>
    <s v="Billing"/>
    <s v="Refund Request"/>
    <s v="CUST30096"/>
    <s v="Resolved"/>
    <d v="2021-11-01T00:00:00"/>
    <d v="1899-12-30T06:12:00"/>
    <d v="2021-04-02T00:00:00"/>
    <d v="1899-12-30T06:12:00"/>
    <s v="-"/>
    <s v="-"/>
    <s v="01-11-2021"/>
    <s v="11"/>
    <s v="2021"/>
    <s v="-"/>
    <s v="02-04-2021"/>
    <s v="04"/>
  </r>
  <r>
    <s v="TKT102101"/>
    <x v="33"/>
    <s v="-"/>
    <s v="Technical"/>
    <s v="Network Problem"/>
    <s v="CUST40060"/>
    <s v="Open"/>
    <s v="24-04-2024"/>
    <d v="1899-12-30T01:40:29"/>
    <s v="-"/>
    <s v="-"/>
    <s v="-"/>
    <s v="-"/>
    <s v="24-04-2024"/>
    <s v="04"/>
    <s v="2024"/>
    <s v="-"/>
    <s v="-"/>
    <s v=""/>
  </r>
  <r>
    <s v="TKT229924"/>
    <x v="26"/>
    <s v="15-12-2020 07:51:41"/>
    <s v="Technical"/>
    <s v="Software Bug"/>
    <s v="CUST90807"/>
    <s v="Resolved"/>
    <d v="2020-08-12T00:00:00"/>
    <d v="1899-12-30T07:51:00"/>
    <s v="15-12-2020"/>
    <d v="1899-12-30T07:51:41"/>
    <s v="-"/>
    <s v="-"/>
    <s v="12-08-2020"/>
    <s v="08"/>
    <s v="2020"/>
    <s v="-"/>
    <s v="15-12-2020"/>
    <s v="12"/>
  </r>
  <r>
    <s v="TKT387367"/>
    <x v="24"/>
    <s v="-"/>
    <s v="Service"/>
    <s v="Service Outage"/>
    <s v="CUST88392"/>
    <s v="In Progress"/>
    <s v="14-03-2020"/>
    <d v="1899-12-30T05:10:57"/>
    <s v="-"/>
    <s v="-"/>
    <s v="-"/>
    <s v="-"/>
    <s v="14-03-2020"/>
    <s v="03"/>
    <s v="2020"/>
    <s v="-"/>
    <s v="-"/>
    <s v=""/>
  </r>
  <r>
    <s v="TKT844692"/>
    <x v="29"/>
    <s v="-"/>
    <s v="Service"/>
    <s v="Service Upgrade"/>
    <s v="CUST51466"/>
    <s v="In Progress"/>
    <s v="16-02-2024"/>
    <d v="1899-12-30T14:24:28"/>
    <s v="-"/>
    <s v="-"/>
    <s v="-"/>
    <s v="-"/>
    <s v="16-02-2024"/>
    <s v="02"/>
    <s v="2024"/>
    <s v="-"/>
    <s v="-"/>
    <s v=""/>
  </r>
  <r>
    <s v="TKT619828"/>
    <x v="30"/>
    <s v="-"/>
    <s v="Billing"/>
    <s v="Overcharge"/>
    <s v="CUST87804"/>
    <s v="Open"/>
    <s v="30-12-2020"/>
    <d v="1899-12-30T19:57:12"/>
    <s v="-"/>
    <s v="-"/>
    <s v="-"/>
    <s v="-"/>
    <s v="30-12-2020"/>
    <s v="12"/>
    <s v="2020"/>
    <s v="-"/>
    <s v="-"/>
    <s v=""/>
  </r>
  <r>
    <s v="TKT232033"/>
    <x v="34"/>
    <s v="15-04-2024 03:17:29"/>
    <s v="Technical"/>
    <s v="Hardware Issue"/>
    <s v="CUST54471"/>
    <s v="Resolved"/>
    <d v="2024-11-04T00:00:00"/>
    <d v="1899-12-30T03:17:00"/>
    <s v="15-04-2024"/>
    <d v="1899-12-30T03:17:29"/>
    <s v="-"/>
    <s v="-"/>
    <s v="04-11-2024"/>
    <s v="11"/>
    <s v="2024"/>
    <s v="-"/>
    <s v="15-04-2024"/>
    <s v="04"/>
  </r>
  <r>
    <s v="TKT917751"/>
    <x v="3"/>
    <d v="2024-03-09T22:23:00"/>
    <s v="Account"/>
    <s v="Account Suspension"/>
    <s v="CUST28194"/>
    <s v="Resolved"/>
    <d v="2024-01-09T00:00:00"/>
    <d v="1899-12-30T22:23:00"/>
    <d v="2024-03-09T00:00:00"/>
    <d v="1899-12-30T22:23:00"/>
    <s v="-"/>
    <s v="-"/>
    <s v="09-01-2024"/>
    <s v="01"/>
    <s v="2024"/>
    <s v="-"/>
    <s v="09-03-2024"/>
    <s v="03"/>
  </r>
  <r>
    <s v="TKT670788"/>
    <x v="13"/>
    <s v="-"/>
    <s v="Account"/>
    <s v="Account Suspension"/>
    <s v="CUST36660"/>
    <s v="Open"/>
    <s v="25-10-2023"/>
    <d v="1899-12-30T18:30:05"/>
    <s v="-"/>
    <s v="-"/>
    <s v="-"/>
    <s v="-"/>
    <s v="25-10-2023"/>
    <s v="10"/>
    <s v="2023"/>
    <s v="-"/>
    <s v="-"/>
    <s v=""/>
  </r>
  <r>
    <s v="TKT148970"/>
    <x v="32"/>
    <s v="-"/>
    <s v="Technical"/>
    <s v="Software Bug"/>
    <s v="CUST24855"/>
    <s v="Open"/>
    <d v="2024-11-11T00:00:00"/>
    <d v="1899-12-30T22:18:00"/>
    <s v="-"/>
    <s v="-"/>
    <s v="-"/>
    <s v="-"/>
    <s v="11-11-2024"/>
    <s v="11"/>
    <s v="2024"/>
    <s v="-"/>
    <s v="-"/>
    <s v=""/>
  </r>
  <r>
    <s v="TKT185152"/>
    <x v="27"/>
    <s v="-"/>
    <s v="Account"/>
    <s v="Login Issue"/>
    <s v="CUST24244"/>
    <s v="Open"/>
    <d v="2021-06-09T00:00:00"/>
    <d v="1899-12-30T19:07:00"/>
    <s v="-"/>
    <s v="-"/>
    <s v="-"/>
    <s v="-"/>
    <s v="09-06-2021"/>
    <s v="06"/>
    <s v="2021"/>
    <s v="-"/>
    <s v="-"/>
    <s v=""/>
  </r>
  <r>
    <s v="TKT173888"/>
    <x v="20"/>
    <s v="26-01-2021 09:41:29"/>
    <s v="Billing"/>
    <s v="Payment Failure"/>
    <s v="CUST75657"/>
    <s v="Resolved"/>
    <s v="23-01-2021"/>
    <d v="1899-12-30T09:41:29"/>
    <s v="26-01-2021"/>
    <d v="1899-12-30T09:41:29"/>
    <s v="-"/>
    <s v="-"/>
    <s v="23-01-2021"/>
    <s v="01"/>
    <s v="2021"/>
    <s v="-"/>
    <s v="26-01-2021"/>
    <s v="01"/>
  </r>
  <r>
    <s v="TKT977704"/>
    <x v="5"/>
    <s v="-"/>
    <s v="Technical"/>
    <s v="Hardware Issue"/>
    <s v="CUST60059"/>
    <s v="In Progress"/>
    <d v="2024-03-01T00:00:00"/>
    <d v="1899-12-30T22:31:00"/>
    <s v="-"/>
    <s v="-"/>
    <s v="-"/>
    <s v="-"/>
    <s v="01-03-2024"/>
    <s v="03"/>
    <s v="2024"/>
    <s v="-"/>
    <s v="-"/>
    <s v=""/>
  </r>
  <r>
    <s v="TKT553192"/>
    <x v="35"/>
    <s v="-"/>
    <s v="Service"/>
    <s v="Service Upgrade"/>
    <s v="CUST86301"/>
    <s v="Open"/>
    <s v="21-01-2021"/>
    <d v="1899-12-30T09:00:46"/>
    <s v="-"/>
    <s v="-"/>
    <s v="-"/>
    <s v="-"/>
    <s v="21-01-2021"/>
    <s v="01"/>
    <s v="2021"/>
    <s v="-"/>
    <s v="-"/>
    <s v=""/>
  </r>
  <r>
    <s v="TKT993572"/>
    <x v="12"/>
    <s v="-"/>
    <s v="Billing"/>
    <s v="Refund Request"/>
    <s v="CUST47597"/>
    <s v="Open"/>
    <d v="2021-11-04T00:00:00"/>
    <d v="1899-12-30T05:26:00"/>
    <s v="-"/>
    <s v="-"/>
    <s v="-"/>
    <s v="-"/>
    <s v="04-11-2021"/>
    <s v="11"/>
    <s v="2021"/>
    <s v="-"/>
    <s v="-"/>
    <s v=""/>
  </r>
  <r>
    <s v="TKT250652"/>
    <x v="4"/>
    <s v="30-09-2024 06:55:37"/>
    <s v="Account"/>
    <s v="Password Reset"/>
    <s v="CUST22342"/>
    <s v="Resolved"/>
    <d v="2024-08-09T00:00:00"/>
    <d v="1899-12-30T06:55:00"/>
    <s v="30-09-2024"/>
    <d v="1899-12-30T06:55:37"/>
    <s v="-"/>
    <s v="-"/>
    <s v="09-08-2024"/>
    <s v="08"/>
    <s v="2024"/>
    <s v="-"/>
    <s v="30-09-2024"/>
    <s v="09"/>
  </r>
  <r>
    <s v="TKT604798"/>
    <x v="3"/>
    <s v="-"/>
    <s v="Account"/>
    <s v="Account Suspension"/>
    <s v="CUST25863"/>
    <s v="Open"/>
    <d v="2020-08-03T00:00:00"/>
    <d v="1899-12-30T21:06:00"/>
    <s v="-"/>
    <s v="-"/>
    <s v="-"/>
    <s v="-"/>
    <s v="03-08-2020"/>
    <s v="08"/>
    <s v="2020"/>
    <s v="-"/>
    <s v="-"/>
    <s v=""/>
  </r>
  <r>
    <s v="TKT958509"/>
    <x v="9"/>
    <d v="2024-04-03T05:23:00"/>
    <s v="Technical"/>
    <s v="Hardware Issue"/>
    <s v="CUST93324"/>
    <s v="Resolved"/>
    <s v="19-02-2024"/>
    <d v="1899-12-30T05:23:21"/>
    <d v="2024-04-03T00:00:00"/>
    <d v="1899-12-30T05:23:00"/>
    <s v="-"/>
    <s v="-"/>
    <s v="19-02-2024"/>
    <s v="02"/>
    <s v="2024"/>
    <s v="-"/>
    <s v="03-04-2024"/>
    <s v="04"/>
  </r>
  <r>
    <s v="TKT297037"/>
    <x v="11"/>
    <s v="-"/>
    <s v="Billing"/>
    <s v="Overcharge"/>
    <s v="CUST49865"/>
    <s v="In Progress"/>
    <s v="23-06-2020"/>
    <d v="1899-12-30T03:38:16"/>
    <s v="-"/>
    <s v="-"/>
    <s v="-"/>
    <s v="-"/>
    <s v="23-06-2020"/>
    <s v="06"/>
    <s v="2020"/>
    <s v="-"/>
    <s v="-"/>
    <s v=""/>
  </r>
  <r>
    <s v="TKT837869"/>
    <x v="6"/>
    <s v="-"/>
    <s v="Service"/>
    <s v="Service Outage"/>
    <s v="CUST63124"/>
    <s v="Open"/>
    <s v="30-04-2021"/>
    <d v="1899-12-30T09:36:54"/>
    <s v="-"/>
    <s v="-"/>
    <s v="-"/>
    <s v="-"/>
    <s v="30-04-2021"/>
    <s v="04"/>
    <s v="2021"/>
    <s v="-"/>
    <s v="-"/>
    <s v=""/>
  </r>
  <r>
    <s v="TKT734773"/>
    <x v="31"/>
    <s v="16-02-2022 09:07:11"/>
    <s v="Billing"/>
    <s v="Refund Request"/>
    <s v="CUST80182"/>
    <s v="Resolved"/>
    <s v="29-01-2022"/>
    <d v="1899-12-30T09:07:11"/>
    <s v="16-02-2022"/>
    <d v="1899-12-30T09:07:11"/>
    <s v="-"/>
    <s v="-"/>
    <s v="29-01-2022"/>
    <s v="01"/>
    <s v="2022"/>
    <s v="-"/>
    <s v="16-02-2022"/>
    <s v="02"/>
  </r>
  <r>
    <s v="TKT353877"/>
    <x v="6"/>
    <s v="-"/>
    <s v="Service"/>
    <s v="Service Outage"/>
    <s v="CUST49731"/>
    <s v="Open"/>
    <s v="30-06-2022"/>
    <d v="1899-12-30T02:38:38"/>
    <s v="-"/>
    <s v="-"/>
    <s v="-"/>
    <s v="-"/>
    <s v="30-06-2022"/>
    <s v="06"/>
    <s v="2022"/>
    <s v="-"/>
    <s v="-"/>
    <s v=""/>
  </r>
  <r>
    <s v="TKT279043"/>
    <x v="31"/>
    <s v="-"/>
    <s v="Billing"/>
    <s v="Refund Request"/>
    <s v="CUST15723"/>
    <s v="In Progress"/>
    <d v="2023-04-02T00:00:00"/>
    <d v="1899-12-30T15:50:00"/>
    <s v="-"/>
    <s v="-"/>
    <s v="-"/>
    <s v="-"/>
    <s v="02-04-2023"/>
    <s v="04"/>
    <s v="2023"/>
    <s v="-"/>
    <s v="-"/>
    <s v=""/>
  </r>
  <r>
    <s v="TKT440349"/>
    <x v="12"/>
    <s v="-"/>
    <s v="Billing"/>
    <s v="Refund Request"/>
    <s v="CUST59748"/>
    <s v="In Progress"/>
    <s v="27-08-2024"/>
    <d v="1899-12-30T18:19:46"/>
    <s v="-"/>
    <s v="-"/>
    <s v="-"/>
    <s v="-"/>
    <s v="27-08-2024"/>
    <s v="08"/>
    <s v="2024"/>
    <s v="-"/>
    <s v="-"/>
    <s v=""/>
  </r>
  <r>
    <s v="TKT595245"/>
    <x v="6"/>
    <s v="-"/>
    <s v="Service"/>
    <s v="Service Outage"/>
    <s v="CUST82749"/>
    <s v="Open"/>
    <s v="13-07-2020"/>
    <d v="1899-12-30T13:11:14"/>
    <s v="-"/>
    <s v="-"/>
    <s v="-"/>
    <s v="-"/>
    <s v="13-07-2020"/>
    <s v="07"/>
    <s v="2020"/>
    <s v="-"/>
    <s v="-"/>
    <s v=""/>
  </r>
  <r>
    <s v="TKT140470"/>
    <x v="2"/>
    <s v="-"/>
    <s v="Billing"/>
    <s v="Overcharge"/>
    <s v="CUST74928"/>
    <s v="In Progress"/>
    <d v="2023-05-04T00:00:00"/>
    <d v="1899-12-30T09:04:00"/>
    <s v="-"/>
    <s v="-"/>
    <s v="-"/>
    <s v="-"/>
    <s v="04-05-2023"/>
    <s v="05"/>
    <s v="2023"/>
    <s v="-"/>
    <s v="-"/>
    <s v=""/>
  </r>
  <r>
    <s v="TKT240691"/>
    <x v="26"/>
    <s v="-"/>
    <s v="Technical"/>
    <s v="Software Bug"/>
    <s v="CUST90951"/>
    <s v="In Progress"/>
    <s v="16-01-2024"/>
    <d v="1899-12-30T01:16:27"/>
    <s v="-"/>
    <s v="-"/>
    <s v="-"/>
    <s v="-"/>
    <s v="16-01-2024"/>
    <s v="01"/>
    <s v="2024"/>
    <s v="-"/>
    <s v="-"/>
    <s v=""/>
  </r>
  <r>
    <s v="TKT196942"/>
    <x v="35"/>
    <s v="-"/>
    <s v="Service"/>
    <s v="Service Upgrade"/>
    <s v="CUST54834"/>
    <s v="Open"/>
    <d v="2023-09-10T00:00:00"/>
    <d v="1899-12-30T21:42:00"/>
    <s v="-"/>
    <s v="-"/>
    <s v="-"/>
    <s v="-"/>
    <s v="10-09-2023"/>
    <s v="09"/>
    <s v="2023"/>
    <s v="-"/>
    <s v="-"/>
    <s v=""/>
  </r>
  <r>
    <s v="TKT713919"/>
    <x v="1"/>
    <s v="-"/>
    <s v="Billing"/>
    <s v="Refund Request"/>
    <s v="CUST52594"/>
    <s v="In Progress"/>
    <s v="25-04-2022"/>
    <d v="1899-12-30T01:58:00"/>
    <s v="-"/>
    <s v="-"/>
    <s v="-"/>
    <s v="-"/>
    <s v="25-04-2022"/>
    <s v="04"/>
    <s v="2022"/>
    <s v="-"/>
    <s v="-"/>
    <s v=""/>
  </r>
  <r>
    <s v="TKT199963"/>
    <x v="7"/>
    <s v="-"/>
    <s v="Technical"/>
    <s v="Software Bug"/>
    <s v="CUST11721"/>
    <s v="In Progress"/>
    <s v="24-01-2023"/>
    <d v="1899-12-30T10:22:57"/>
    <s v="-"/>
    <s v="-"/>
    <s v="-"/>
    <s v="-"/>
    <s v="24-01-2023"/>
    <s v="01"/>
    <s v="2023"/>
    <s v="-"/>
    <s v="-"/>
    <s v=""/>
  </r>
  <r>
    <s v="TKT363433"/>
    <x v="15"/>
    <s v="-"/>
    <s v="Account"/>
    <s v="Account Suspension"/>
    <s v="CUST20736"/>
    <s v="In Progress"/>
    <d v="2022-10-09T00:00:00"/>
    <d v="1899-12-30T18:59:00"/>
    <s v="-"/>
    <s v="-"/>
    <s v="-"/>
    <s v="-"/>
    <s v="09-10-2022"/>
    <s v="10"/>
    <s v="2022"/>
    <s v="-"/>
    <s v="-"/>
    <s v=""/>
  </r>
  <r>
    <s v="TKT272632"/>
    <x v="20"/>
    <s v="-"/>
    <s v="Billing"/>
    <s v="Payment Failure"/>
    <s v="CUST48836"/>
    <s v="Open"/>
    <d v="2022-01-10T00:00:00"/>
    <d v="1899-12-30T03:34:00"/>
    <s v="-"/>
    <s v="-"/>
    <s v="-"/>
    <s v="-"/>
    <s v="10-01-2022"/>
    <s v="01"/>
    <s v="2022"/>
    <s v="-"/>
    <s v="-"/>
    <s v=""/>
  </r>
  <r>
    <s v="TKT276543"/>
    <x v="10"/>
    <s v="31-12-2024 11:31:31"/>
    <s v="Account"/>
    <s v="Password Reset"/>
    <s v="CUST78428"/>
    <s v="Resolved"/>
    <s v="26-12-2024"/>
    <d v="1899-12-30T11:31:31"/>
    <s v="31-12-2024"/>
    <d v="1899-12-30T11:31:31"/>
    <s v="-"/>
    <s v="-"/>
    <s v="26-12-2024"/>
    <s v="12"/>
    <s v="2024"/>
    <s v="-"/>
    <s v="31-12-2024"/>
    <s v="12"/>
  </r>
  <r>
    <s v="TKT432783"/>
    <x v="11"/>
    <s v="20-06-2024 19:36:41"/>
    <s v="Billing"/>
    <s v="Overcharge"/>
    <s v="CUST44642"/>
    <s v="Resolved"/>
    <s v="30-05-2024"/>
    <d v="1899-12-30T19:36:41"/>
    <s v="20-06-2024"/>
    <d v="1899-12-30T19:36:41"/>
    <s v="-"/>
    <s v="-"/>
    <s v="30-05-2024"/>
    <s v="05"/>
    <s v="2024"/>
    <s v="-"/>
    <s v="20-06-2024"/>
    <s v="06"/>
  </r>
  <r>
    <s v="TKT332128"/>
    <x v="0"/>
    <s v="-"/>
    <s v="Service"/>
    <s v="Service Outage"/>
    <s v="CUST41537"/>
    <s v="Open"/>
    <d v="2022-08-01T00:00:00"/>
    <d v="1899-12-30T04:07:00"/>
    <s v="-"/>
    <s v="-"/>
    <s v="-"/>
    <s v="-"/>
    <s v="01-08-2022"/>
    <s v="08"/>
    <s v="2022"/>
    <s v="-"/>
    <s v="-"/>
    <s v=""/>
  </r>
  <r>
    <s v="TKT700947"/>
    <x v="10"/>
    <d v="2020-06-12T01:28:00"/>
    <s v="Account"/>
    <s v="Password Reset"/>
    <s v="CUST14203"/>
    <s v="Resolved"/>
    <s v="13-11-2020"/>
    <d v="1899-12-30T01:28:54"/>
    <d v="2020-06-12T00:00:00"/>
    <d v="1899-12-30T01:28:00"/>
    <s v="-"/>
    <s v="-"/>
    <s v="13-11-2020"/>
    <s v="11"/>
    <s v="2020"/>
    <s v="-"/>
    <s v="12-06-2020"/>
    <s v="06"/>
  </r>
  <r>
    <s v="TKT725590"/>
    <x v="11"/>
    <s v="-"/>
    <s v="Billing"/>
    <s v="Overcharge"/>
    <s v="CUST67772"/>
    <s v="Open"/>
    <s v="14-03-2023"/>
    <d v="1899-12-30T10:56:40"/>
    <s v="-"/>
    <s v="-"/>
    <s v="-"/>
    <s v="-"/>
    <s v="14-03-2023"/>
    <s v="03"/>
    <s v="2023"/>
    <s v="-"/>
    <s v="-"/>
    <s v=""/>
  </r>
  <r>
    <s v="TKT600326"/>
    <x v="34"/>
    <s v="-"/>
    <s v="Technical"/>
    <s v="Hardware Issue"/>
    <s v="CUST28426"/>
    <s v="Open"/>
    <d v="2024-12-05T00:00:00"/>
    <d v="1899-12-30T04:24:00"/>
    <s v="-"/>
    <s v="-"/>
    <s v="-"/>
    <s v="-"/>
    <s v="05-12-2024"/>
    <s v="12"/>
    <s v="2024"/>
    <s v="-"/>
    <s v="-"/>
    <s v=""/>
  </r>
  <r>
    <s v="TKT502379"/>
    <x v="0"/>
    <s v="-"/>
    <s v="Service"/>
    <s v="Service Outage"/>
    <s v="CUST27365"/>
    <s v="In Progress"/>
    <s v="31-08-2021"/>
    <d v="1899-12-30T12:40:07"/>
    <s v="-"/>
    <s v="-"/>
    <s v="-"/>
    <s v="-"/>
    <s v="31-08-2021"/>
    <s v="08"/>
    <s v="2021"/>
    <s v="-"/>
    <s v="-"/>
    <s v=""/>
  </r>
  <r>
    <s v="TKT843148"/>
    <x v="34"/>
    <s v="17-09-2023 13:20:25"/>
    <s v="Technical"/>
    <s v="Hardware Issue"/>
    <s v="CUST14472"/>
    <s v="Resolved"/>
    <d v="2023-09-09T00:00:00"/>
    <d v="1899-12-30T13:20:00"/>
    <s v="17-09-2023"/>
    <d v="1899-12-30T13:20:25"/>
    <s v="-"/>
    <s v="-"/>
    <s v="09-09-2023"/>
    <s v="09"/>
    <s v="2023"/>
    <s v="-"/>
    <s v="17-09-2023"/>
    <s v="09"/>
  </r>
  <r>
    <s v="TKT665663"/>
    <x v="11"/>
    <s v="-"/>
    <s v="Billing"/>
    <s v="Overcharge"/>
    <s v="CUST45402"/>
    <s v="Open"/>
    <d v="2022-11-04T00:00:00"/>
    <d v="1899-12-30T00:30:00"/>
    <s v="-"/>
    <s v="-"/>
    <s v="-"/>
    <s v="-"/>
    <s v="04-11-2022"/>
    <s v="11"/>
    <s v="2022"/>
    <s v="-"/>
    <s v="-"/>
    <s v=""/>
  </r>
  <r>
    <s v="TKT423253"/>
    <x v="29"/>
    <s v="14-08-2022 15:38:12"/>
    <s v="Service"/>
    <s v="Service Upgrade"/>
    <s v="CUST98991"/>
    <s v="Resolved"/>
    <d v="2022-05-08T00:00:00"/>
    <d v="1899-12-30T15:38:00"/>
    <s v="14-08-2022"/>
    <d v="1899-12-30T15:38:12"/>
    <s v="-"/>
    <s v="-"/>
    <s v="08-05-2022"/>
    <s v="05"/>
    <s v="2022"/>
    <s v="-"/>
    <s v="14-08-2022"/>
    <s v="08"/>
  </r>
  <r>
    <s v="TKT679357"/>
    <x v="1"/>
    <s v="-"/>
    <s v="Billing"/>
    <s v="Refund Request"/>
    <s v="CUST55765"/>
    <s v="In Progress"/>
    <d v="2020-09-01T00:00:00"/>
    <d v="1899-12-30T07:24:00"/>
    <s v="-"/>
    <s v="-"/>
    <s v="-"/>
    <s v="-"/>
    <s v="01-09-2020"/>
    <s v="09"/>
    <s v="2020"/>
    <s v="-"/>
    <s v="-"/>
    <s v=""/>
  </r>
  <r>
    <s v="TKT715140"/>
    <x v="19"/>
    <d v="2023-11-07T10:22:00"/>
    <s v="Billing"/>
    <s v="Payment Failure"/>
    <s v="CUST21215"/>
    <s v="Resolved"/>
    <s v="25-06-2023"/>
    <d v="1899-12-30T10:22:41"/>
    <d v="2023-11-07T00:00:00"/>
    <d v="1899-12-30T10:22:00"/>
    <s v="-"/>
    <s v="-"/>
    <s v="25-06-2023"/>
    <s v="06"/>
    <s v="2023"/>
    <s v="-"/>
    <s v="07-11-2023"/>
    <s v="11"/>
  </r>
  <r>
    <s v="TKT233398"/>
    <x v="14"/>
    <s v="-"/>
    <s v="Service"/>
    <s v="Slow Service"/>
    <s v="CUST89638"/>
    <s v="Open"/>
    <d v="2021-03-03T00:00:00"/>
    <d v="1899-12-30T04:30:00"/>
    <s v="-"/>
    <s v="-"/>
    <s v="-"/>
    <s v="-"/>
    <s v="03-03-2021"/>
    <s v="03"/>
    <s v="2021"/>
    <s v="-"/>
    <s v="-"/>
    <s v=""/>
  </r>
  <r>
    <s v="TKT552060"/>
    <x v="2"/>
    <s v="-"/>
    <s v="Billing"/>
    <s v="Overcharge"/>
    <s v="CUST32292"/>
    <s v="Open"/>
    <s v="22-01-2022"/>
    <d v="1899-12-30T03:09:40"/>
    <s v="-"/>
    <s v="-"/>
    <s v="-"/>
    <s v="-"/>
    <s v="22-01-2022"/>
    <s v="01"/>
    <s v="2022"/>
    <s v="-"/>
    <s v="-"/>
    <s v=""/>
  </r>
  <r>
    <s v="TKT479931"/>
    <x v="34"/>
    <d v="2024-03-12T07:38:00"/>
    <s v="Technical"/>
    <s v="Hardware Issue"/>
    <s v="CUST27175"/>
    <s v="Resolved"/>
    <s v="22-11-2024"/>
    <d v="1899-12-30T07:38:22"/>
    <d v="2024-03-12T00:00:00"/>
    <d v="1899-12-30T07:38:00"/>
    <s v="-"/>
    <s v="-"/>
    <s v="22-11-2024"/>
    <s v="11"/>
    <s v="2024"/>
    <s v="-"/>
    <s v="12-03-2024"/>
    <s v="03"/>
  </r>
  <r>
    <s v="TKT517745"/>
    <x v="10"/>
    <s v="-"/>
    <s v="Account"/>
    <s v="Password Reset"/>
    <s v="CUST10708"/>
    <s v="In Progress"/>
    <s v="17-11-2020"/>
    <d v="1899-12-30T15:14:38"/>
    <s v="-"/>
    <s v="-"/>
    <s v="-"/>
    <s v="-"/>
    <s v="17-11-2020"/>
    <s v="11"/>
    <s v="2020"/>
    <s v="-"/>
    <s v="-"/>
    <s v=""/>
  </r>
  <r>
    <s v="TKT419704"/>
    <x v="16"/>
    <d v="2022-12-10T14:38:00"/>
    <s v="Account"/>
    <s v="Login Issue"/>
    <s v="CUST80437"/>
    <s v="Resolved"/>
    <d v="2022-09-10T00:00:00"/>
    <d v="1899-12-30T14:38:00"/>
    <d v="2022-12-10T00:00:00"/>
    <d v="1899-12-30T14:38:00"/>
    <s v="-"/>
    <s v="-"/>
    <s v="10-09-2022"/>
    <s v="09"/>
    <s v="2022"/>
    <s v="-"/>
    <s v="10-12-2022"/>
    <s v="12"/>
  </r>
  <r>
    <s v="TKT583141"/>
    <x v="11"/>
    <s v="-"/>
    <s v="Billing"/>
    <s v="Overcharge"/>
    <s v="CUST23942"/>
    <s v="In Progress"/>
    <d v="2022-01-07T00:00:00"/>
    <d v="1899-12-30T10:43:00"/>
    <s v="-"/>
    <s v="-"/>
    <s v="-"/>
    <s v="-"/>
    <s v="07-01-2022"/>
    <s v="01"/>
    <s v="2022"/>
    <s v="-"/>
    <s v="-"/>
    <s v=""/>
  </r>
  <r>
    <s v="TKT450859"/>
    <x v="23"/>
    <s v="-"/>
    <s v="Service"/>
    <s v="Service Upgrade"/>
    <s v="CUST68720"/>
    <s v="In Progress"/>
    <d v="2023-10-04T00:00:00"/>
    <d v="1899-12-30T17:22:00"/>
    <s v="-"/>
    <s v="-"/>
    <s v="-"/>
    <s v="-"/>
    <s v="04-10-2023"/>
    <s v="10"/>
    <s v="2023"/>
    <s v="-"/>
    <s v="-"/>
    <s v=""/>
  </r>
  <r>
    <s v="TKT823420"/>
    <x v="5"/>
    <s v="-"/>
    <s v="Technical"/>
    <s v="Hardware Issue"/>
    <s v="CUST20582"/>
    <s v="In Progress"/>
    <s v="31-03-2021"/>
    <d v="1899-12-30T05:14:44"/>
    <s v="-"/>
    <s v="-"/>
    <s v="-"/>
    <s v="-"/>
    <s v="31-03-2021"/>
    <s v="03"/>
    <s v="2021"/>
    <s v="-"/>
    <s v="-"/>
    <s v=""/>
  </r>
  <r>
    <s v="TKT575973"/>
    <x v="2"/>
    <s v="-"/>
    <s v="Billing"/>
    <s v="Overcharge"/>
    <s v="CUST24327"/>
    <s v="Open"/>
    <s v="30-04-2021"/>
    <d v="1899-12-30T00:26:57"/>
    <s v="-"/>
    <s v="-"/>
    <s v="-"/>
    <s v="-"/>
    <s v="30-04-2021"/>
    <s v="04"/>
    <s v="2021"/>
    <s v="-"/>
    <s v="-"/>
    <s v=""/>
  </r>
  <r>
    <s v="TKT627360"/>
    <x v="18"/>
    <s v="-"/>
    <s v="Account"/>
    <s v="Password Reset"/>
    <s v="CUST17923"/>
    <s v="Open"/>
    <s v="24-04-2023"/>
    <d v="1899-12-30T08:55:34"/>
    <s v="-"/>
    <s v="-"/>
    <s v="-"/>
    <s v="-"/>
    <s v="24-04-2023"/>
    <s v="04"/>
    <s v="2023"/>
    <s v="-"/>
    <s v="-"/>
    <s v=""/>
  </r>
  <r>
    <s v="TKT498461"/>
    <x v="19"/>
    <s v="-"/>
    <s v="Billing"/>
    <s v="Payment Failure"/>
    <s v="CUST47446"/>
    <s v="In Progress"/>
    <s v="14-06-2022"/>
    <d v="1899-12-30T04:46:13"/>
    <s v="-"/>
    <s v="-"/>
    <s v="-"/>
    <s v="-"/>
    <s v="14-06-2022"/>
    <s v="06"/>
    <s v="2022"/>
    <s v="-"/>
    <s v="-"/>
    <s v=""/>
  </r>
  <r>
    <s v="TKT577755"/>
    <x v="4"/>
    <s v="-"/>
    <s v="Account"/>
    <s v="Password Reset"/>
    <s v="CUST48594"/>
    <s v="In Progress"/>
    <s v="20-07-2021"/>
    <d v="1899-12-30T22:41:05"/>
    <s v="-"/>
    <s v="-"/>
    <s v="-"/>
    <s v="-"/>
    <s v="20-07-2021"/>
    <s v="07"/>
    <s v="2021"/>
    <s v="-"/>
    <s v="-"/>
    <s v=""/>
  </r>
  <r>
    <s v="TKT673236"/>
    <x v="6"/>
    <s v="29-01-2022 10:42:11"/>
    <s v="Service"/>
    <s v="Service Outage"/>
    <s v="CUST90026"/>
    <s v="Resolved"/>
    <d v="2022-03-01T00:00:00"/>
    <d v="1899-12-30T10:42:00"/>
    <s v="29-01-2022"/>
    <d v="1899-12-30T10:42:11"/>
    <s v="-"/>
    <s v="-"/>
    <s v="01-03-2022"/>
    <s v="03"/>
    <s v="2022"/>
    <s v="-"/>
    <s v="29-01-2022"/>
    <s v="01"/>
  </r>
  <r>
    <s v="TKT112659"/>
    <x v="6"/>
    <s v="-"/>
    <s v="Service"/>
    <s v="Service Outage"/>
    <s v="CUST67339"/>
    <s v="In Progress"/>
    <s v="13-04-2021"/>
    <d v="1899-12-30T14:58:27"/>
    <s v="-"/>
    <s v="-"/>
    <s v="-"/>
    <s v="-"/>
    <s v="13-04-2021"/>
    <s v="04"/>
    <s v="2021"/>
    <s v="-"/>
    <s v="-"/>
    <s v=""/>
  </r>
  <r>
    <s v="TKT290650"/>
    <x v="24"/>
    <s v="-"/>
    <s v="Service"/>
    <s v="Service Outage"/>
    <s v="CUST21468"/>
    <s v="Open"/>
    <d v="2021-09-02T00:00:00"/>
    <d v="1899-12-30T22:05:00"/>
    <s v="-"/>
    <s v="-"/>
    <s v="-"/>
    <s v="-"/>
    <s v="02-09-2021"/>
    <s v="09"/>
    <s v="2021"/>
    <s v="-"/>
    <s v="-"/>
    <s v=""/>
  </r>
  <r>
    <s v="TKT163220"/>
    <x v="1"/>
    <s v="-"/>
    <s v="Billing"/>
    <s v="Refund Request"/>
    <s v="CUST35261"/>
    <s v="In Progress"/>
    <d v="2023-11-11T00:00:00"/>
    <d v="1899-12-30T20:14:00"/>
    <s v="-"/>
    <s v="-"/>
    <s v="-"/>
    <s v="-"/>
    <s v="11-11-2023"/>
    <s v="11"/>
    <s v="2023"/>
    <s v="-"/>
    <s v="-"/>
    <s v=""/>
  </r>
  <r>
    <s v="TKT714776"/>
    <x v="30"/>
    <s v="-"/>
    <s v="Billing"/>
    <s v="Overcharge"/>
    <s v="CUST65370"/>
    <s v="Open"/>
    <s v="29-11-2024"/>
    <d v="1899-12-30T17:30:12"/>
    <s v="-"/>
    <s v="-"/>
    <s v="-"/>
    <s v="-"/>
    <s v="29-11-2024"/>
    <s v="11"/>
    <s v="2024"/>
    <s v="-"/>
    <s v="-"/>
    <s v=""/>
  </r>
  <r>
    <s v="TKT955386"/>
    <x v="18"/>
    <s v="-"/>
    <s v="Account"/>
    <s v="Password Reset"/>
    <s v="CUST73991"/>
    <s v="In Progress"/>
    <s v="24-04-2021"/>
    <d v="1899-12-30T18:40:03"/>
    <s v="-"/>
    <s v="-"/>
    <s v="-"/>
    <s v="-"/>
    <s v="24-04-2021"/>
    <s v="04"/>
    <s v="2021"/>
    <s v="-"/>
    <s v="-"/>
    <s v=""/>
  </r>
  <r>
    <s v="TKT972195"/>
    <x v="23"/>
    <d v="2023-01-10T21:02:00"/>
    <s v="Service"/>
    <s v="Service Upgrade"/>
    <s v="CUST40402"/>
    <s v="Resolved"/>
    <d v="2023-06-09T00:00:00"/>
    <d v="1899-12-30T21:02:00"/>
    <d v="2023-01-10T00:00:00"/>
    <d v="1899-12-30T21:02:00"/>
    <s v="-"/>
    <s v="-"/>
    <s v="09-06-2023"/>
    <s v="06"/>
    <s v="2023"/>
    <s v="-"/>
    <s v="10-01-2023"/>
    <s v="01"/>
  </r>
  <r>
    <s v="TKT382496"/>
    <x v="18"/>
    <s v="-"/>
    <s v="Account"/>
    <s v="Password Reset"/>
    <s v="CUST95788"/>
    <s v="Open"/>
    <s v="20-05-2024"/>
    <d v="1899-12-30T03:43:16"/>
    <s v="-"/>
    <s v="-"/>
    <s v="-"/>
    <s v="-"/>
    <s v="20-05-2024"/>
    <s v="05"/>
    <s v="2024"/>
    <s v="-"/>
    <s v="-"/>
    <s v=""/>
  </r>
  <r>
    <s v="TKT335196"/>
    <x v="2"/>
    <s v="18-01-2020 00:35:07"/>
    <s v="Billing"/>
    <s v="Overcharge"/>
    <s v="CUST78739"/>
    <s v="Resolved"/>
    <s v="16-01-2020"/>
    <d v="1899-12-30T00:35:07"/>
    <s v="18-01-2020"/>
    <d v="1899-12-30T00:35:07"/>
    <s v="-"/>
    <s v="-"/>
    <s v="16-01-2020"/>
    <s v="01"/>
    <s v="2020"/>
    <s v="-"/>
    <s v="18-01-2020"/>
    <s v="01"/>
  </r>
  <r>
    <s v="TKT150229"/>
    <x v="4"/>
    <s v="-"/>
    <s v="Account"/>
    <s v="Password Reset"/>
    <s v="CUST73784"/>
    <s v="In Progress"/>
    <d v="2020-08-09T00:00:00"/>
    <d v="1899-12-30T06:59:00"/>
    <s v="-"/>
    <s v="-"/>
    <s v="-"/>
    <s v="-"/>
    <s v="09-08-2020"/>
    <s v="08"/>
    <s v="2020"/>
    <s v="-"/>
    <s v="-"/>
    <s v=""/>
  </r>
  <r>
    <s v="TKT797030"/>
    <x v="28"/>
    <s v="-"/>
    <s v="Billing"/>
    <s v="Payment Failure"/>
    <s v="CUST55541"/>
    <s v="Open"/>
    <s v="30-12-2020"/>
    <d v="1899-12-30T02:44:24"/>
    <s v="-"/>
    <s v="-"/>
    <s v="-"/>
    <s v="-"/>
    <s v="30-12-2020"/>
    <s v="12"/>
    <s v="2020"/>
    <s v="-"/>
    <s v="-"/>
    <s v=""/>
  </r>
  <r>
    <s v="TKT360087"/>
    <x v="35"/>
    <s v="-"/>
    <s v="Service"/>
    <s v="Service Upgrade"/>
    <s v="CUST92124"/>
    <s v="In Progress"/>
    <d v="2023-12-05T00:00:00"/>
    <d v="1899-12-30T15:38:00"/>
    <s v="-"/>
    <s v="-"/>
    <s v="-"/>
    <s v="-"/>
    <s v="05-12-2023"/>
    <s v="12"/>
    <s v="2023"/>
    <s v="-"/>
    <s v="-"/>
    <s v=""/>
  </r>
  <r>
    <s v="TKT305567"/>
    <x v="14"/>
    <s v="-"/>
    <s v="Service"/>
    <s v="Slow Service"/>
    <s v="CUST96947"/>
    <s v="Open"/>
    <s v="25-07-2022"/>
    <d v="1899-12-30T02:28:16"/>
    <s v="-"/>
    <s v="-"/>
    <s v="-"/>
    <s v="-"/>
    <s v="25-07-2022"/>
    <s v="07"/>
    <s v="2022"/>
    <s v="-"/>
    <s v="-"/>
    <s v=""/>
  </r>
  <r>
    <s v="TKT741569"/>
    <x v="4"/>
    <s v="-"/>
    <s v="Account"/>
    <s v="Password Reset"/>
    <s v="CUST29332"/>
    <s v="In Progress"/>
    <s v="29-03-2021"/>
    <d v="1899-12-30T02:28:04"/>
    <s v="-"/>
    <s v="-"/>
    <s v="-"/>
    <s v="-"/>
    <s v="29-03-2021"/>
    <s v="03"/>
    <s v="2021"/>
    <s v="-"/>
    <s v="-"/>
    <s v=""/>
  </r>
  <r>
    <s v="TKT415275"/>
    <x v="3"/>
    <d v="2021-09-06T01:33:00"/>
    <s v="Account"/>
    <s v="Account Suspension"/>
    <s v="CUST65483"/>
    <s v="Resolved"/>
    <s v="25-05-2021"/>
    <d v="1899-12-30T01:33:32"/>
    <d v="2021-09-06T00:00:00"/>
    <d v="1899-12-30T01:33:00"/>
    <s v="-"/>
    <s v="-"/>
    <s v="25-05-2021"/>
    <s v="05"/>
    <s v="2021"/>
    <s v="-"/>
    <s v="06-09-2021"/>
    <s v="09"/>
  </r>
  <r>
    <s v="TKT226991"/>
    <x v="5"/>
    <s v="-"/>
    <s v="Technical"/>
    <s v="Hardware Issue"/>
    <s v="CUST68426"/>
    <s v="Open"/>
    <d v="2023-07-04T00:00:00"/>
    <d v="1899-12-30T14:12:00"/>
    <s v="-"/>
    <s v="-"/>
    <s v="-"/>
    <s v="-"/>
    <s v="04-07-2023"/>
    <s v="07"/>
    <s v="2023"/>
    <s v="-"/>
    <s v="-"/>
    <s v=""/>
  </r>
  <r>
    <s v="TKT615212"/>
    <x v="2"/>
    <s v="-"/>
    <s v="Billing"/>
    <s v="Overcharge"/>
    <s v="CUST27112"/>
    <s v="Open"/>
    <s v="13-09-2021"/>
    <d v="1899-12-30T21:57:32"/>
    <s v="-"/>
    <s v="-"/>
    <s v="-"/>
    <s v="-"/>
    <s v="13-09-2021"/>
    <s v="09"/>
    <s v="2021"/>
    <s v="-"/>
    <s v="-"/>
    <s v=""/>
  </r>
  <r>
    <s v="TKT408582"/>
    <x v="2"/>
    <s v="-"/>
    <s v="Billing"/>
    <s v="Overcharge"/>
    <s v="CUST84553"/>
    <s v="Open"/>
    <d v="2023-05-09T00:00:00"/>
    <d v="1899-12-30T04:36:00"/>
    <s v="-"/>
    <s v="-"/>
    <s v="-"/>
    <s v="-"/>
    <s v="09-05-2023"/>
    <s v="05"/>
    <s v="2023"/>
    <s v="-"/>
    <s v="-"/>
    <s v=""/>
  </r>
  <r>
    <s v="TKT812715"/>
    <x v="18"/>
    <d v="2024-09-07T03:29:00"/>
    <s v="Account"/>
    <s v="Password Reset"/>
    <s v="CUST23879"/>
    <s v="Resolved"/>
    <s v="13-06-2024"/>
    <d v="1899-12-30T03:29:09"/>
    <d v="2024-09-07T00:00:00"/>
    <d v="1899-12-30T03:29:00"/>
    <s v="-"/>
    <s v="-"/>
    <s v="13-06-2024"/>
    <s v="06"/>
    <s v="2024"/>
    <s v="-"/>
    <s v="07-09-2024"/>
    <s v="09"/>
  </r>
  <r>
    <s v="TKT712034"/>
    <x v="3"/>
    <s v="17-04-2023 07:52:39"/>
    <s v="Account"/>
    <s v="Account Suspension"/>
    <s v="CUST50944"/>
    <s v="Resolved"/>
    <s v="13-04-2023"/>
    <d v="1899-12-30T07:52:39"/>
    <s v="17-04-2023"/>
    <d v="1899-12-30T07:52:39"/>
    <s v="-"/>
    <s v="-"/>
    <s v="13-04-2023"/>
    <s v="04"/>
    <s v="2023"/>
    <s v="-"/>
    <s v="17-04-2023"/>
    <s v="04"/>
  </r>
  <r>
    <s v="TKT218177"/>
    <x v="17"/>
    <s v="-"/>
    <s v="Service"/>
    <s v="Slow Service"/>
    <s v="CUST85997"/>
    <s v="In Progress"/>
    <s v="25-09-2020"/>
    <d v="1899-12-30T02:43:17"/>
    <s v="-"/>
    <s v="-"/>
    <s v="-"/>
    <s v="-"/>
    <s v="25-09-2020"/>
    <s v="09"/>
    <s v="2020"/>
    <s v="-"/>
    <s v="-"/>
    <s v=""/>
  </r>
  <r>
    <s v="TKT546500"/>
    <x v="15"/>
    <d v="2022-01-09T10:08:00"/>
    <s v="Account"/>
    <s v="Account Suspension"/>
    <s v="CUST72157"/>
    <s v="Resolved"/>
    <s v="18-08-2022"/>
    <d v="1899-12-30T10:08:44"/>
    <d v="2022-01-09T00:00:00"/>
    <d v="1899-12-30T10:08:00"/>
    <s v="-"/>
    <s v="-"/>
    <s v="18-08-2022"/>
    <s v="08"/>
    <s v="2022"/>
    <s v="-"/>
    <s v="09-01-2022"/>
    <s v="01"/>
  </r>
  <r>
    <s v="TKT697526"/>
    <x v="5"/>
    <s v="-"/>
    <s v="Technical"/>
    <s v="Hardware Issue"/>
    <s v="CUST30836"/>
    <s v="In Progress"/>
    <s v="22-01-2023"/>
    <d v="1899-12-30T00:33:46"/>
    <s v="-"/>
    <s v="-"/>
    <s v="-"/>
    <s v="-"/>
    <s v="22-01-2023"/>
    <s v="01"/>
    <s v="2023"/>
    <s v="-"/>
    <s v="-"/>
    <s v=""/>
  </r>
  <r>
    <s v="TKT893569"/>
    <x v="23"/>
    <s v="-"/>
    <s v="Service"/>
    <s v="Service Upgrade"/>
    <s v="CUST42360"/>
    <s v="Open"/>
    <s v="22-09-2022"/>
    <d v="1899-12-30T03:33:52"/>
    <s v="-"/>
    <s v="-"/>
    <s v="-"/>
    <s v="-"/>
    <s v="22-09-2022"/>
    <s v="09"/>
    <s v="2022"/>
    <s v="-"/>
    <s v="-"/>
    <s v=""/>
  </r>
  <r>
    <s v="TKT606505"/>
    <x v="31"/>
    <s v="-"/>
    <s v="Billing"/>
    <s v="Refund Request"/>
    <s v="CUST90132"/>
    <s v="Open"/>
    <s v="16-10-2024"/>
    <d v="1899-12-30T20:10:05"/>
    <s v="-"/>
    <s v="-"/>
    <s v="-"/>
    <s v="-"/>
    <s v="16-10-2024"/>
    <s v="10"/>
    <s v="2024"/>
    <s v="-"/>
    <s v="-"/>
    <s v=""/>
  </r>
  <r>
    <s v="TKT633143"/>
    <x v="7"/>
    <s v="-"/>
    <s v="Technical"/>
    <s v="Software Bug"/>
    <s v="CUST89007"/>
    <s v="Open"/>
    <s v="27-04-2020"/>
    <d v="1899-12-30T16:12:56"/>
    <s v="-"/>
    <s v="-"/>
    <s v="-"/>
    <s v="-"/>
    <s v="27-04-2020"/>
    <s v="04"/>
    <s v="2020"/>
    <s v="-"/>
    <s v="-"/>
    <s v=""/>
  </r>
  <r>
    <s v="TKT350886"/>
    <x v="7"/>
    <s v="-"/>
    <s v="Technical"/>
    <s v="Software Bug"/>
    <s v="CUST37098"/>
    <s v="In Progress"/>
    <d v="2023-02-01T00:00:00"/>
    <d v="1899-12-30T07:24:00"/>
    <s v="-"/>
    <s v="-"/>
    <s v="-"/>
    <s v="-"/>
    <s v="01-02-2023"/>
    <s v="02"/>
    <s v="2023"/>
    <s v="-"/>
    <s v="-"/>
    <s v=""/>
  </r>
  <r>
    <s v="TKT298711"/>
    <x v="28"/>
    <s v="-"/>
    <s v="Billing"/>
    <s v="Payment Failure"/>
    <s v="CUST44031"/>
    <s v="In Progress"/>
    <d v="2023-10-06T00:00:00"/>
    <d v="1899-12-30T10:37:00"/>
    <s v="-"/>
    <s v="-"/>
    <s v="-"/>
    <s v="-"/>
    <s v="06-10-2023"/>
    <s v="10"/>
    <s v="2023"/>
    <s v="-"/>
    <s v="-"/>
    <s v=""/>
  </r>
  <r>
    <s v="TKT128269"/>
    <x v="21"/>
    <s v="-"/>
    <s v="Technical"/>
    <s v="Network Problem"/>
    <s v="CUST73136"/>
    <s v="In Progress"/>
    <d v="2020-07-02T00:00:00"/>
    <d v="1899-12-30T13:25:00"/>
    <s v="-"/>
    <s v="-"/>
    <s v="-"/>
    <s v="-"/>
    <s v="02-07-2020"/>
    <s v="07"/>
    <s v="2020"/>
    <s v="-"/>
    <s v="-"/>
    <s v=""/>
  </r>
  <r>
    <s v="TKT219250"/>
    <x v="28"/>
    <d v="2021-08-07T01:27:00"/>
    <s v="Billing"/>
    <s v="Payment Failure"/>
    <s v="CUST11914"/>
    <s v="Resolved"/>
    <d v="2021-10-06T00:00:00"/>
    <d v="1899-12-30T01:27:00"/>
    <d v="2021-08-07T00:00:00"/>
    <d v="1899-12-30T01:27:00"/>
    <s v="-"/>
    <s v="-"/>
    <s v="06-10-2021"/>
    <s v="10"/>
    <s v="2021"/>
    <s v="-"/>
    <s v="07-08-2021"/>
    <s v="08"/>
  </r>
  <r>
    <s v="TKT624912"/>
    <x v="9"/>
    <s v="-"/>
    <s v="Technical"/>
    <s v="Hardware Issue"/>
    <s v="CUST57966"/>
    <s v="Open"/>
    <s v="22-02-2022"/>
    <d v="1899-12-30T14:20:24"/>
    <s v="-"/>
    <s v="-"/>
    <s v="-"/>
    <s v="-"/>
    <s v="22-02-2022"/>
    <s v="02"/>
    <s v="2022"/>
    <s v="-"/>
    <s v="-"/>
    <s v=""/>
  </r>
  <r>
    <s v="TKT765503"/>
    <x v="4"/>
    <s v="-"/>
    <s v="Account"/>
    <s v="Password Reset"/>
    <s v="CUST39889"/>
    <s v="Open"/>
    <s v="31-12-2023"/>
    <d v="1899-12-30T03:44:07"/>
    <s v="-"/>
    <s v="-"/>
    <s v="-"/>
    <s v="-"/>
    <s v="31-12-2023"/>
    <s v="12"/>
    <s v="2023"/>
    <s v="-"/>
    <s v="-"/>
    <s v=""/>
  </r>
  <r>
    <s v="TKT720140"/>
    <x v="9"/>
    <s v="-"/>
    <s v="Technical"/>
    <s v="Hardware Issue"/>
    <s v="CUST82165"/>
    <s v="In Progress"/>
    <s v="30-01-2024"/>
    <d v="1899-12-30T13:18:21"/>
    <s v="-"/>
    <s v="-"/>
    <s v="-"/>
    <s v="-"/>
    <s v="30-01-2024"/>
    <s v="01"/>
    <s v="2024"/>
    <s v="-"/>
    <s v="-"/>
    <s v=""/>
  </r>
  <r>
    <s v="TKT981150"/>
    <x v="17"/>
    <s v="-"/>
    <s v="Service"/>
    <s v="Slow Service"/>
    <s v="CUST23050"/>
    <s v="In Progress"/>
    <s v="17-03-2020"/>
    <d v="1899-12-30T18:39:18"/>
    <s v="-"/>
    <s v="-"/>
    <s v="-"/>
    <s v="-"/>
    <s v="17-03-2020"/>
    <s v="03"/>
    <s v="2020"/>
    <s v="-"/>
    <s v="-"/>
    <s v=""/>
  </r>
  <r>
    <s v="TKT441160"/>
    <x v="20"/>
    <s v="-"/>
    <s v="Billing"/>
    <s v="Payment Failure"/>
    <s v="CUST87758"/>
    <s v="In Progress"/>
    <s v="20-09-2024"/>
    <d v="1899-12-30T22:07:07"/>
    <s v="-"/>
    <s v="-"/>
    <s v="-"/>
    <s v="-"/>
    <s v="20-09-2024"/>
    <s v="09"/>
    <s v="2024"/>
    <s v="-"/>
    <s v="-"/>
    <s v=""/>
  </r>
  <r>
    <s v="TKT278519"/>
    <x v="25"/>
    <d v="2024-12-04T12:14:00"/>
    <s v="Service"/>
    <s v="Slow Service"/>
    <s v="CUST30997"/>
    <s v="Resolved"/>
    <s v="28-03-2024"/>
    <d v="1899-12-30T12:14:48"/>
    <d v="2024-12-04T00:00:00"/>
    <d v="1899-12-30T12:14:00"/>
    <s v="-"/>
    <s v="-"/>
    <s v="28-03-2024"/>
    <s v="03"/>
    <s v="2024"/>
    <s v="-"/>
    <s v="04-12-2024"/>
    <s v="12"/>
  </r>
  <r>
    <s v="TKT802285"/>
    <x v="10"/>
    <s v="-"/>
    <s v="Account"/>
    <s v="Password Reset"/>
    <s v="CUST63561"/>
    <s v="Open"/>
    <d v="2022-02-08T00:00:00"/>
    <d v="1899-12-30T23:00:00"/>
    <s v="-"/>
    <s v="-"/>
    <s v="-"/>
    <s v="-"/>
    <s v="08-02-2022"/>
    <s v="02"/>
    <s v="2022"/>
    <s v="-"/>
    <s v="-"/>
    <s v=""/>
  </r>
  <r>
    <s v="TKT977374"/>
    <x v="9"/>
    <d v="2021-05-10T12:52:00"/>
    <s v="Technical"/>
    <s v="Hardware Issue"/>
    <s v="CUST10625"/>
    <s v="Resolved"/>
    <d v="2021-03-10T00:00:00"/>
    <d v="1899-12-30T12:52:00"/>
    <d v="2021-05-10T00:00:00"/>
    <d v="1899-12-30T12:52:00"/>
    <s v="-"/>
    <s v="-"/>
    <s v="10-03-2021"/>
    <s v="03"/>
    <s v="2021"/>
    <s v="-"/>
    <s v="10-05-2021"/>
    <s v="05"/>
  </r>
  <r>
    <s v="TKT683068"/>
    <x v="13"/>
    <d v="2022-02-10T13:55:00"/>
    <s v="Account"/>
    <s v="Account Suspension"/>
    <s v="CUST36307"/>
    <s v="Resolved"/>
    <d v="2022-12-09T00:00:00"/>
    <d v="1899-12-30T13:55:00"/>
    <d v="2022-02-10T00:00:00"/>
    <d v="1899-12-30T13:55:00"/>
    <s v="-"/>
    <s v="-"/>
    <s v="09-12-2022"/>
    <s v="12"/>
    <s v="2022"/>
    <s v="-"/>
    <s v="10-02-2022"/>
    <s v="02"/>
  </r>
  <r>
    <s v="TKT920096"/>
    <x v="23"/>
    <s v="-"/>
    <s v="Service"/>
    <s v="Service Upgrade"/>
    <s v="CUST53782"/>
    <s v="Open"/>
    <d v="2024-03-10T00:00:00"/>
    <d v="1899-12-30T21:52:00"/>
    <s v="-"/>
    <s v="-"/>
    <s v="-"/>
    <s v="-"/>
    <s v="10-03-2024"/>
    <s v="03"/>
    <s v="2024"/>
    <s v="-"/>
    <s v="-"/>
    <s v=""/>
  </r>
  <r>
    <s v="TKT353688"/>
    <x v="28"/>
    <s v="23-09-2024 13:37:15"/>
    <s v="Billing"/>
    <s v="Payment Failure"/>
    <s v="CUST67518"/>
    <s v="Resolved"/>
    <d v="2024-04-09T00:00:00"/>
    <d v="1899-12-30T13:37:00"/>
    <s v="23-09-2024"/>
    <d v="1899-12-30T13:37:15"/>
    <s v="-"/>
    <s v="-"/>
    <s v="09-04-2024"/>
    <s v="04"/>
    <s v="2024"/>
    <s v="-"/>
    <s v="23-09-2024"/>
    <s v="09"/>
  </r>
  <r>
    <s v="TKT116188"/>
    <x v="15"/>
    <s v="20-09-2020 01:23:37"/>
    <s v="Account"/>
    <s v="Account Suspension"/>
    <s v="CUST33116"/>
    <s v="Resolved"/>
    <d v="2020-01-09T00:00:00"/>
    <d v="1899-12-30T01:23:00"/>
    <s v="20-09-2020"/>
    <d v="1899-12-30T01:23:37"/>
    <s v="-"/>
    <s v="-"/>
    <s v="09-01-2020"/>
    <s v="01"/>
    <s v="2020"/>
    <s v="-"/>
    <s v="20-09-2020"/>
    <s v="09"/>
  </r>
  <r>
    <s v="TKT202468"/>
    <x v="13"/>
    <d v="2021-05-03T14:27:00"/>
    <s v="Account"/>
    <s v="Account Suspension"/>
    <s v="CUST23513"/>
    <s v="Resolved"/>
    <s v="25-02-2021"/>
    <d v="1899-12-30T14:27:12"/>
    <d v="2021-05-03T00:00:00"/>
    <d v="1899-12-30T14:27:00"/>
    <s v="-"/>
    <s v="-"/>
    <s v="25-02-2021"/>
    <s v="02"/>
    <s v="2021"/>
    <s v="-"/>
    <s v="03-05-2021"/>
    <s v="05"/>
  </r>
  <r>
    <s v="TKT119044"/>
    <x v="18"/>
    <d v="2024-05-01T04:16:00"/>
    <s v="Account"/>
    <s v="Password Reset"/>
    <s v="CUST13503"/>
    <s v="Resolved"/>
    <d v="2023-11-12T00:00:00"/>
    <d v="1899-12-30T04:16:00"/>
    <d v="2024-05-01T00:00:00"/>
    <d v="1899-12-30T04:16:00"/>
    <s v="-"/>
    <s v="-"/>
    <s v="12-11-2023"/>
    <s v="11"/>
    <s v="2023"/>
    <s v="-"/>
    <s v="01-05-2024"/>
    <s v="05"/>
  </r>
  <r>
    <s v="TKT259576"/>
    <x v="7"/>
    <s v="-"/>
    <s v="Technical"/>
    <s v="Software Bug"/>
    <s v="CUST88540"/>
    <s v="Open"/>
    <s v="16-07-2021"/>
    <d v="1899-12-30T20:20:52"/>
    <s v="-"/>
    <s v="-"/>
    <s v="-"/>
    <s v="-"/>
    <s v="16-07-2021"/>
    <s v="07"/>
    <s v="2021"/>
    <s v="-"/>
    <s v="-"/>
    <s v=""/>
  </r>
  <r>
    <s v="TKT409514"/>
    <x v="13"/>
    <s v="-"/>
    <s v="Account"/>
    <s v="Account Suspension"/>
    <s v="CUST29396"/>
    <s v="In Progress"/>
    <d v="2023-12-08T00:00:00"/>
    <d v="1899-12-30T13:04:00"/>
    <s v="-"/>
    <s v="-"/>
    <s v="-"/>
    <s v="-"/>
    <s v="08-12-2023"/>
    <s v="12"/>
    <s v="2023"/>
    <s v="-"/>
    <s v="-"/>
    <s v=""/>
  </r>
  <r>
    <s v="TKT228032"/>
    <x v="11"/>
    <s v="-"/>
    <s v="Billing"/>
    <s v="Overcharge"/>
    <s v="CUST43228"/>
    <s v="Open"/>
    <s v="16-08-2021"/>
    <d v="1899-12-30T01:58:04"/>
    <s v="-"/>
    <s v="-"/>
    <s v="-"/>
    <s v="-"/>
    <s v="16-08-2021"/>
    <s v="08"/>
    <s v="2021"/>
    <s v="-"/>
    <s v="-"/>
    <s v=""/>
  </r>
  <r>
    <s v="TKT914832"/>
    <x v="30"/>
    <s v="-"/>
    <s v="Billing"/>
    <s v="Overcharge"/>
    <s v="CUST11954"/>
    <s v="Open"/>
    <s v="25-05-2022"/>
    <d v="1899-12-30T23:22:59"/>
    <s v="-"/>
    <s v="-"/>
    <s v="-"/>
    <s v="-"/>
    <s v="25-05-2022"/>
    <s v="05"/>
    <s v="2022"/>
    <s v="-"/>
    <s v="-"/>
    <s v=""/>
  </r>
  <r>
    <s v="TKT543311"/>
    <x v="14"/>
    <s v="-"/>
    <s v="Service"/>
    <s v="Slow Service"/>
    <s v="CUST58907"/>
    <s v="In Progress"/>
    <s v="21-11-2020"/>
    <d v="1899-12-30T02:12:52"/>
    <s v="-"/>
    <s v="-"/>
    <s v="-"/>
    <s v="-"/>
    <s v="21-11-2020"/>
    <s v="11"/>
    <s v="2020"/>
    <s v="-"/>
    <s v="-"/>
    <s v=""/>
  </r>
  <r>
    <s v="TKT566882"/>
    <x v="0"/>
    <s v="13-09-2021 19:38:39"/>
    <s v="Service"/>
    <s v="Service Outage"/>
    <s v="CUST89151"/>
    <s v="Resolved"/>
    <s v="23-08-2021"/>
    <d v="1899-12-30T19:38:39"/>
    <s v="13-09-2021"/>
    <d v="1899-12-30T19:38:39"/>
    <s v="-"/>
    <s v="-"/>
    <s v="23-08-2021"/>
    <s v="08"/>
    <s v="2021"/>
    <s v="-"/>
    <s v="13-09-2021"/>
    <s v="09"/>
  </r>
  <r>
    <s v="TKT860044"/>
    <x v="7"/>
    <s v="-"/>
    <s v="Technical"/>
    <s v="Software Bug"/>
    <s v="CUST24329"/>
    <s v="In Progress"/>
    <d v="2022-04-08T00:00:00"/>
    <d v="1899-12-30T09:06:00"/>
    <s v="-"/>
    <s v="-"/>
    <s v="-"/>
    <s v="-"/>
    <s v="08-04-2022"/>
    <s v="04"/>
    <s v="2022"/>
    <s v="-"/>
    <s v="-"/>
    <s v=""/>
  </r>
  <r>
    <s v="TKT903985"/>
    <x v="19"/>
    <s v="-"/>
    <s v="Billing"/>
    <s v="Payment Failure"/>
    <s v="CUST24345"/>
    <s v="In Progress"/>
    <s v="14-01-2020"/>
    <d v="1899-12-30T06:34:51"/>
    <s v="-"/>
    <s v="-"/>
    <s v="-"/>
    <s v="-"/>
    <s v="14-01-2020"/>
    <s v="01"/>
    <s v="2020"/>
    <s v="-"/>
    <s v="-"/>
    <s v=""/>
  </r>
  <r>
    <s v="TKT775143"/>
    <x v="22"/>
    <s v="-"/>
    <s v="Account"/>
    <s v="Login Issue"/>
    <s v="CUST30710"/>
    <s v="In Progress"/>
    <d v="2024-11-05T00:00:00"/>
    <d v="1899-12-30T06:48:00"/>
    <s v="-"/>
    <s v="-"/>
    <s v="-"/>
    <s v="-"/>
    <s v="05-11-2024"/>
    <s v="11"/>
    <s v="2024"/>
    <s v="-"/>
    <s v="-"/>
    <s v=""/>
  </r>
  <r>
    <s v="TKT472117"/>
    <x v="25"/>
    <s v="-"/>
    <s v="Service"/>
    <s v="Slow Service"/>
    <s v="CUST64266"/>
    <s v="Open"/>
    <d v="2023-07-08T00:00:00"/>
    <d v="1899-12-30T06:57:00"/>
    <s v="-"/>
    <s v="-"/>
    <s v="-"/>
    <s v="-"/>
    <s v="08-07-2023"/>
    <s v="07"/>
    <s v="2023"/>
    <s v="-"/>
    <s v="-"/>
    <s v=""/>
  </r>
  <r>
    <s v="TKT136422"/>
    <x v="35"/>
    <s v="-"/>
    <s v="Service"/>
    <s v="Service Upgrade"/>
    <s v="CUST69798"/>
    <s v="Open"/>
    <s v="18-01-2021"/>
    <d v="1899-12-30T09:52:13"/>
    <s v="-"/>
    <s v="-"/>
    <s v="-"/>
    <s v="-"/>
    <s v="18-01-2021"/>
    <s v="01"/>
    <s v="2021"/>
    <s v="-"/>
    <s v="-"/>
    <s v=""/>
  </r>
  <r>
    <s v="TKT473261"/>
    <x v="15"/>
    <s v="-"/>
    <s v="Account"/>
    <s v="Account Suspension"/>
    <s v="CUST24877"/>
    <s v="In Progress"/>
    <d v="2020-08-08T00:00:00"/>
    <d v="1899-12-30T15:57:00"/>
    <s v="-"/>
    <s v="-"/>
    <s v="-"/>
    <s v="-"/>
    <s v="08-08-2020"/>
    <s v="08"/>
    <s v="2020"/>
    <s v="-"/>
    <s v="-"/>
    <s v=""/>
  </r>
  <r>
    <s v="TKT714872"/>
    <x v="32"/>
    <d v="2021-03-04T20:23:00"/>
    <s v="Technical"/>
    <s v="Software Bug"/>
    <s v="CUST64869"/>
    <s v="Resolved"/>
    <d v="2021-12-03T00:00:00"/>
    <d v="1899-12-30T20:23:00"/>
    <d v="2021-03-04T00:00:00"/>
    <d v="1899-12-30T20:23:00"/>
    <s v="-"/>
    <s v="-"/>
    <s v="03-12-2021"/>
    <s v="12"/>
    <s v="2021"/>
    <s v="-"/>
    <s v="04-03-2021"/>
    <s v="03"/>
  </r>
  <r>
    <s v="TKT144372"/>
    <x v="19"/>
    <s v="-"/>
    <s v="Billing"/>
    <s v="Payment Failure"/>
    <s v="CUST53082"/>
    <s v="Open"/>
    <d v="2024-02-06T00:00:00"/>
    <d v="1899-12-30T04:28:00"/>
    <s v="-"/>
    <s v="-"/>
    <s v="-"/>
    <s v="-"/>
    <s v="06-02-2024"/>
    <s v="02"/>
    <s v="2024"/>
    <s v="-"/>
    <s v="-"/>
    <s v=""/>
  </r>
  <r>
    <s v="TKT293052"/>
    <x v="27"/>
    <s v="-"/>
    <s v="Account"/>
    <s v="Login Issue"/>
    <s v="CUST32124"/>
    <s v="Open"/>
    <d v="2022-02-08T00:00:00"/>
    <d v="1899-12-30T12:34:00"/>
    <s v="-"/>
    <s v="-"/>
    <s v="-"/>
    <s v="-"/>
    <s v="08-02-2022"/>
    <s v="02"/>
    <s v="2022"/>
    <s v="-"/>
    <s v="-"/>
    <s v=""/>
  </r>
  <r>
    <s v="TKT963423"/>
    <x v="18"/>
    <s v="-"/>
    <s v="Account"/>
    <s v="Password Reset"/>
    <s v="CUST77464"/>
    <s v="Open"/>
    <s v="16-04-2022"/>
    <d v="1899-12-30T21:30:22"/>
    <s v="-"/>
    <s v="-"/>
    <s v="-"/>
    <s v="-"/>
    <s v="16-04-2022"/>
    <s v="04"/>
    <s v="2022"/>
    <s v="-"/>
    <s v="-"/>
    <s v=""/>
  </r>
  <r>
    <s v="TKT215246"/>
    <x v="7"/>
    <s v="-"/>
    <s v="Technical"/>
    <s v="Software Bug"/>
    <s v="CUST39024"/>
    <s v="Open"/>
    <d v="2021-04-04T00:00:00"/>
    <d v="1899-12-30T11:35:00"/>
    <s v="-"/>
    <s v="-"/>
    <s v="-"/>
    <s v="-"/>
    <s v="04-04-2021"/>
    <s v="04"/>
    <s v="2021"/>
    <s v="-"/>
    <s v="-"/>
    <s v=""/>
  </r>
  <r>
    <s v="TKT118648"/>
    <x v="32"/>
    <s v="20-02-2022 06:58:22"/>
    <s v="Technical"/>
    <s v="Software Bug"/>
    <s v="CUST78696"/>
    <s v="Resolved"/>
    <s v="13-02-2022"/>
    <d v="1899-12-30T06:58:22"/>
    <s v="20-02-2022"/>
    <d v="1899-12-30T06:58:22"/>
    <s v="-"/>
    <s v="-"/>
    <s v="13-02-2022"/>
    <s v="02"/>
    <s v="2022"/>
    <s v="-"/>
    <s v="20-02-2022"/>
    <s v="02"/>
  </r>
  <r>
    <s v="TKT626412"/>
    <x v="14"/>
    <s v="-"/>
    <s v="Service"/>
    <s v="Slow Service"/>
    <s v="CUST11262"/>
    <s v="In Progress"/>
    <s v="13-08-2021"/>
    <d v="1899-12-30T22:22:28"/>
    <s v="-"/>
    <s v="-"/>
    <s v="-"/>
    <s v="-"/>
    <s v="13-08-2021"/>
    <s v="08"/>
    <s v="2021"/>
    <s v="-"/>
    <s v="-"/>
    <s v=""/>
  </r>
  <r>
    <s v="TKT791387"/>
    <x v="9"/>
    <s v="25-03-2020 12:32:54"/>
    <s v="Technical"/>
    <s v="Hardware Issue"/>
    <s v="CUST54752"/>
    <s v="Resolved"/>
    <s v="14-03-2020"/>
    <d v="1899-12-30T12:32:54"/>
    <s v="25-03-2020"/>
    <d v="1899-12-30T12:32:54"/>
    <s v="-"/>
    <s v="-"/>
    <s v="14-03-2020"/>
    <s v="03"/>
    <s v="2020"/>
    <s v="-"/>
    <s v="25-03-2020"/>
    <s v="03"/>
  </r>
  <r>
    <s v="TKT289035"/>
    <x v="7"/>
    <s v="-"/>
    <s v="Technical"/>
    <s v="Software Bug"/>
    <s v="CUST73972"/>
    <s v="Open"/>
    <s v="27-06-2021"/>
    <d v="1899-12-30T11:40:11"/>
    <s v="-"/>
    <s v="-"/>
    <s v="-"/>
    <s v="-"/>
    <s v="27-06-2021"/>
    <s v="06"/>
    <s v="2021"/>
    <s v="-"/>
    <s v="-"/>
    <s v=""/>
  </r>
  <r>
    <s v="TKT529859"/>
    <x v="13"/>
    <s v="-"/>
    <s v="Account"/>
    <s v="Account Suspension"/>
    <s v="CUST51492"/>
    <s v="Open"/>
    <d v="2021-05-02T00:00:00"/>
    <d v="1899-12-30T17:18:00"/>
    <s v="-"/>
    <s v="-"/>
    <s v="-"/>
    <s v="-"/>
    <s v="02-05-2021"/>
    <s v="05"/>
    <s v="2021"/>
    <s v="-"/>
    <s v="-"/>
    <s v=""/>
  </r>
  <r>
    <s v="TKT812474"/>
    <x v="26"/>
    <s v="-"/>
    <s v="Technical"/>
    <s v="Software Bug"/>
    <s v="CUST46273"/>
    <s v="Open"/>
    <d v="2023-11-02T00:00:00"/>
    <d v="1899-12-30T10:08:00"/>
    <s v="-"/>
    <s v="-"/>
    <s v="-"/>
    <s v="-"/>
    <s v="02-11-2023"/>
    <s v="11"/>
    <s v="2023"/>
    <s v="-"/>
    <s v="-"/>
    <s v=""/>
  </r>
  <r>
    <s v="TKT551034"/>
    <x v="11"/>
    <s v="28-05-2023 01:41:50"/>
    <s v="Billing"/>
    <s v="Overcharge"/>
    <s v="CUST83411"/>
    <s v="Resolved"/>
    <s v="23-05-2023"/>
    <d v="1899-12-30T01:41:50"/>
    <s v="28-05-2023"/>
    <d v="1899-12-30T01:41:50"/>
    <s v="-"/>
    <s v="-"/>
    <s v="23-05-2023"/>
    <s v="05"/>
    <s v="2023"/>
    <s v="-"/>
    <s v="28-05-2023"/>
    <s v="05"/>
  </r>
  <r>
    <s v="TKT284937"/>
    <x v="5"/>
    <s v="-"/>
    <s v="Technical"/>
    <s v="Hardware Issue"/>
    <s v="CUST86250"/>
    <s v="Open"/>
    <d v="2021-06-06T00:00:00"/>
    <d v="1899-12-30T23:17:00"/>
    <s v="-"/>
    <s v="-"/>
    <s v="-"/>
    <s v="-"/>
    <s v="06-06-2021"/>
    <s v="06"/>
    <s v="2021"/>
    <s v="-"/>
    <s v="-"/>
    <s v=""/>
  </r>
  <r>
    <s v="TKT293906"/>
    <x v="34"/>
    <s v="-"/>
    <s v="Technical"/>
    <s v="Hardware Issue"/>
    <s v="CUST60738"/>
    <s v="In Progress"/>
    <s v="18-12-2024"/>
    <d v="1899-12-30T12:32:10"/>
    <s v="-"/>
    <s v="-"/>
    <s v="-"/>
    <s v="-"/>
    <s v="18-12-2024"/>
    <s v="12"/>
    <s v="2024"/>
    <s v="-"/>
    <s v="-"/>
    <s v=""/>
  </r>
  <r>
    <s v="TKT357270"/>
    <x v="16"/>
    <s v="-"/>
    <s v="Account"/>
    <s v="Login Issue"/>
    <s v="CUST11832"/>
    <s v="Open"/>
    <d v="2021-11-01T00:00:00"/>
    <d v="1899-12-30T23:21:00"/>
    <s v="-"/>
    <s v="-"/>
    <s v="-"/>
    <s v="-"/>
    <s v="01-11-2021"/>
    <s v="11"/>
    <s v="2021"/>
    <s v="-"/>
    <s v="-"/>
    <s v=""/>
  </r>
  <r>
    <s v="TKT165081"/>
    <x v="15"/>
    <d v="2024-04-12T16:55:00"/>
    <s v="Account"/>
    <s v="Account Suspension"/>
    <s v="CUST78992"/>
    <s v="Resolved"/>
    <d v="2024-09-11T00:00:00"/>
    <d v="1899-12-30T16:55:00"/>
    <d v="2024-04-12T00:00:00"/>
    <d v="1899-12-30T16:55:00"/>
    <s v="-"/>
    <s v="-"/>
    <s v="11-09-2024"/>
    <s v="09"/>
    <s v="2024"/>
    <s v="-"/>
    <s v="12-04-2024"/>
    <s v="04"/>
  </r>
  <r>
    <s v="TKT786241"/>
    <x v="12"/>
    <s v="-"/>
    <s v="Billing"/>
    <s v="Refund Request"/>
    <s v="CUST61405"/>
    <s v="In Progress"/>
    <d v="2023-02-02T00:00:00"/>
    <d v="1899-12-30T10:07:00"/>
    <s v="-"/>
    <s v="-"/>
    <s v="-"/>
    <s v="-"/>
    <s v="02-02-2023"/>
    <s v="02"/>
    <s v="2023"/>
    <s v="-"/>
    <s v="-"/>
    <s v=""/>
  </r>
  <r>
    <s v="TKT934061"/>
    <x v="30"/>
    <d v="2024-09-03T10:42:00"/>
    <s v="Billing"/>
    <s v="Overcharge"/>
    <s v="CUST15406"/>
    <s v="Resolved"/>
    <d v="2024-08-03T00:00:00"/>
    <d v="1899-12-30T10:42:00"/>
    <d v="2024-09-03T00:00:00"/>
    <d v="1899-12-30T10:42:00"/>
    <s v="-"/>
    <s v="-"/>
    <s v="03-08-2024"/>
    <s v="08"/>
    <s v="2024"/>
    <s v="-"/>
    <s v="03-09-2024"/>
    <s v="09"/>
  </r>
  <r>
    <s v="TKT647693"/>
    <x v="9"/>
    <s v="-"/>
    <s v="Technical"/>
    <s v="Hardware Issue"/>
    <s v="CUST29556"/>
    <s v="In Progress"/>
    <d v="2022-02-04T00:00:00"/>
    <d v="1899-12-30T05:49:00"/>
    <s v="-"/>
    <s v="-"/>
    <s v="-"/>
    <s v="-"/>
    <s v="04-02-2022"/>
    <s v="02"/>
    <s v="2022"/>
    <s v="-"/>
    <s v="-"/>
    <s v=""/>
  </r>
  <r>
    <s v="TKT160100"/>
    <x v="3"/>
    <s v="-"/>
    <s v="Account"/>
    <s v="Account Suspension"/>
    <s v="CUST68595"/>
    <s v="Open"/>
    <d v="2022-05-09T00:00:00"/>
    <d v="1899-12-30T20:34:00"/>
    <s v="-"/>
    <s v="-"/>
    <s v="-"/>
    <s v="-"/>
    <s v="09-05-2022"/>
    <s v="05"/>
    <s v="2022"/>
    <s v="-"/>
    <s v="-"/>
    <s v=""/>
  </r>
  <r>
    <s v="TKT965504"/>
    <x v="5"/>
    <d v="2022-04-01T20:01:00"/>
    <s v="Technical"/>
    <s v="Hardware Issue"/>
    <s v="CUST16651"/>
    <s v="Resolved"/>
    <s v="19-12-2021"/>
    <d v="1899-12-30T20:01:55"/>
    <d v="2022-04-01T00:00:00"/>
    <d v="1899-12-30T20:01:00"/>
    <s v="-"/>
    <s v="-"/>
    <s v="19-12-2021"/>
    <s v="12"/>
    <s v="2021"/>
    <s v="-"/>
    <s v="01-04-2022"/>
    <s v="04"/>
  </r>
  <r>
    <s v="TKT394236"/>
    <x v="2"/>
    <s v="-"/>
    <s v="Billing"/>
    <s v="Overcharge"/>
    <s v="CUST60338"/>
    <s v="In Progress"/>
    <d v="2020-09-07T00:00:00"/>
    <d v="1899-12-30T01:59:00"/>
    <s v="-"/>
    <s v="-"/>
    <s v="-"/>
    <s v="-"/>
    <s v="07-09-2020"/>
    <s v="09"/>
    <s v="2020"/>
    <s v="-"/>
    <s v="-"/>
    <s v=""/>
  </r>
  <r>
    <s v="TKT999568"/>
    <x v="32"/>
    <s v="18-11-2024 00:13:35"/>
    <s v="Technical"/>
    <s v="Software Bug"/>
    <s v="CUST10659"/>
    <s v="Resolved"/>
    <s v="30-10-2024"/>
    <d v="1899-12-30T00:13:35"/>
    <s v="18-11-2024"/>
    <d v="1899-12-30T00:13:35"/>
    <s v="-"/>
    <s v="-"/>
    <s v="30-10-2024"/>
    <s v="10"/>
    <s v="2024"/>
    <s v="-"/>
    <s v="18-11-2024"/>
    <s v="11"/>
  </r>
  <r>
    <s v="TKT173122"/>
    <x v="15"/>
    <d v="2021-11-01T17:37:00"/>
    <s v="Account"/>
    <s v="Account Suspension"/>
    <s v="CUST55081"/>
    <s v="Resolved"/>
    <d v="2021-03-01T00:00:00"/>
    <d v="1899-12-30T17:37:00"/>
    <d v="2021-11-01T00:00:00"/>
    <d v="1899-12-30T17:37:00"/>
    <s v="-"/>
    <s v="-"/>
    <s v="01-03-2021"/>
    <s v="03"/>
    <s v="2021"/>
    <s v="-"/>
    <s v="01-11-2021"/>
    <s v="11"/>
  </r>
  <r>
    <s v="TKT341124"/>
    <x v="13"/>
    <s v="-"/>
    <s v="Account"/>
    <s v="Account Suspension"/>
    <s v="CUST84111"/>
    <s v="Open"/>
    <s v="23-08-2022"/>
    <d v="1899-12-30T05:48:11"/>
    <s v="-"/>
    <s v="-"/>
    <s v="-"/>
    <s v="-"/>
    <s v="23-08-2022"/>
    <s v="08"/>
    <s v="2022"/>
    <s v="-"/>
    <s v="-"/>
    <s v=""/>
  </r>
  <r>
    <s v="TKT615639"/>
    <x v="20"/>
    <s v="-"/>
    <s v="Billing"/>
    <s v="Payment Failure"/>
    <s v="CUST28534"/>
    <s v="Open"/>
    <d v="2024-12-07T00:00:00"/>
    <d v="1899-12-30T00:38:00"/>
    <s v="-"/>
    <s v="-"/>
    <s v="-"/>
    <s v="-"/>
    <s v="07-12-2024"/>
    <s v="12"/>
    <s v="2024"/>
    <s v="-"/>
    <s v="-"/>
    <s v=""/>
  </r>
  <r>
    <s v="TKT618325"/>
    <x v="31"/>
    <s v="14-03-2022 15:39:37"/>
    <s v="Billing"/>
    <s v="Refund Request"/>
    <s v="CUST10820"/>
    <s v="Resolved"/>
    <d v="2022-03-03T00:00:00"/>
    <d v="1899-12-30T15:39:00"/>
    <s v="14-03-2022"/>
    <d v="1899-12-30T15:39:37"/>
    <s v="-"/>
    <s v="-"/>
    <s v="03-03-2022"/>
    <s v="03"/>
    <s v="2022"/>
    <s v="-"/>
    <s v="14-03-2022"/>
    <s v="03"/>
  </r>
  <r>
    <s v="TKT766273"/>
    <x v="26"/>
    <s v="-"/>
    <s v="Technical"/>
    <s v="Software Bug"/>
    <s v="CUST29228"/>
    <s v="Open"/>
    <s v="23-01-2022"/>
    <d v="1899-12-30T15:42:28"/>
    <s v="-"/>
    <s v="-"/>
    <s v="-"/>
    <s v="-"/>
    <s v="23-01-2022"/>
    <s v="01"/>
    <s v="2022"/>
    <s v="-"/>
    <s v="-"/>
    <s v=""/>
  </r>
  <r>
    <s v="TKT840315"/>
    <x v="8"/>
    <s v="25-10-2022 16:44:47"/>
    <s v="Technical"/>
    <s v="Network Problem"/>
    <s v="CUST44823"/>
    <s v="Resolved"/>
    <s v="14-10-2022"/>
    <d v="1899-12-30T16:44:47"/>
    <s v="25-10-2022"/>
    <d v="1899-12-30T16:44:47"/>
    <s v="-"/>
    <s v="-"/>
    <s v="14-10-2022"/>
    <s v="10"/>
    <s v="2022"/>
    <s v="-"/>
    <s v="25-10-2022"/>
    <s v="10"/>
  </r>
  <r>
    <s v="TKT633244"/>
    <x v="35"/>
    <d v="2024-10-04T14:38:00"/>
    <s v="Service"/>
    <s v="Service Upgrade"/>
    <s v="CUST91737"/>
    <s v="Resolved"/>
    <d v="2024-01-04T00:00:00"/>
    <d v="1899-12-30T14:38:00"/>
    <d v="2024-10-04T00:00:00"/>
    <d v="1899-12-30T14:38:00"/>
    <s v="-"/>
    <s v="-"/>
    <s v="04-01-2024"/>
    <s v="01"/>
    <s v="2024"/>
    <s v="-"/>
    <s v="04-10-2024"/>
    <s v="10"/>
  </r>
  <r>
    <s v="TKT328425"/>
    <x v="15"/>
    <s v="23-01-2021 07:00:54"/>
    <s v="Account"/>
    <s v="Account Suspension"/>
    <s v="CUST14788"/>
    <s v="Resolved"/>
    <s v="20-01-2021"/>
    <d v="1899-12-30T07:00:54"/>
    <s v="23-01-2021"/>
    <d v="1899-12-30T07:00:54"/>
    <s v="-"/>
    <s v="-"/>
    <s v="20-01-2021"/>
    <s v="01"/>
    <s v="2021"/>
    <s v="-"/>
    <s v="23-01-2021"/>
    <s v="01"/>
  </r>
  <r>
    <s v="TKT280743"/>
    <x v="19"/>
    <s v="-"/>
    <s v="Billing"/>
    <s v="Payment Failure"/>
    <s v="CUST21045"/>
    <s v="In Progress"/>
    <d v="2021-08-07T00:00:00"/>
    <d v="1899-12-30T09:16:00"/>
    <s v="-"/>
    <s v="-"/>
    <s v="-"/>
    <s v="-"/>
    <s v="07-08-2021"/>
    <s v="08"/>
    <s v="2021"/>
    <s v="-"/>
    <s v="-"/>
    <s v=""/>
  </r>
  <r>
    <s v="TKT533761"/>
    <x v="0"/>
    <s v="-"/>
    <s v="Service"/>
    <s v="Service Outage"/>
    <s v="CUST90296"/>
    <s v="In Progress"/>
    <d v="2022-08-11T00:00:00"/>
    <d v="1899-12-30T15:09:00"/>
    <s v="-"/>
    <s v="-"/>
    <s v="-"/>
    <s v="-"/>
    <s v="11-08-2022"/>
    <s v="08"/>
    <s v="2022"/>
    <s v="-"/>
    <s v="-"/>
    <s v=""/>
  </r>
  <r>
    <s v="TKT436921"/>
    <x v="31"/>
    <s v="18-05-2020 01:02:07"/>
    <s v="Billing"/>
    <s v="Refund Request"/>
    <s v="CUST98898"/>
    <s v="Resolved"/>
    <s v="15-05-2020"/>
    <d v="1899-12-30T01:02:07"/>
    <s v="18-05-2020"/>
    <d v="1899-12-30T01:02:07"/>
    <s v="-"/>
    <s v="-"/>
    <s v="15-05-2020"/>
    <s v="05"/>
    <s v="2020"/>
    <s v="-"/>
    <s v="18-05-2020"/>
    <s v="05"/>
  </r>
  <r>
    <s v="TKT944263"/>
    <x v="16"/>
    <s v="-"/>
    <s v="Account"/>
    <s v="Login Issue"/>
    <s v="CUST16566"/>
    <s v="In Progress"/>
    <s v="27-03-2020"/>
    <d v="1899-12-30T12:17:23"/>
    <s v="-"/>
    <s v="-"/>
    <s v="-"/>
    <s v="-"/>
    <s v="27-03-2020"/>
    <s v="03"/>
    <s v="2020"/>
    <s v="-"/>
    <s v="-"/>
    <s v=""/>
  </r>
  <r>
    <s v="TKT638012"/>
    <x v="11"/>
    <s v="-"/>
    <s v="Billing"/>
    <s v="Overcharge"/>
    <s v="CUST39037"/>
    <s v="Open"/>
    <s v="28-09-2020"/>
    <d v="1899-12-30T23:06:09"/>
    <s v="-"/>
    <s v="-"/>
    <s v="-"/>
    <s v="-"/>
    <s v="28-09-2020"/>
    <s v="09"/>
    <s v="2020"/>
    <s v="-"/>
    <s v="-"/>
    <s v=""/>
  </r>
  <r>
    <s v="TKT715488"/>
    <x v="14"/>
    <s v="-"/>
    <s v="Service"/>
    <s v="Slow Service"/>
    <s v="CUST99424"/>
    <s v="In Progress"/>
    <s v="13-07-2022"/>
    <d v="1899-12-30T14:25:04"/>
    <s v="-"/>
    <s v="-"/>
    <s v="-"/>
    <s v="-"/>
    <s v="13-07-2022"/>
    <s v="07"/>
    <s v="2022"/>
    <s v="-"/>
    <s v="-"/>
    <s v=""/>
  </r>
  <r>
    <s v="TKT813428"/>
    <x v="18"/>
    <s v="25-08-2021 20:03:00"/>
    <s v="Account"/>
    <s v="Password Reset"/>
    <s v="CUST39296"/>
    <s v="Resolved"/>
    <d v="2021-04-08T00:00:00"/>
    <d v="1899-12-30T20:03:00"/>
    <s v="25-08-2021"/>
    <d v="1899-12-30T20:03:00"/>
    <s v="-"/>
    <s v="-"/>
    <s v="08-04-2021"/>
    <s v="04"/>
    <s v="2021"/>
    <s v="-"/>
    <s v="25-08-2021"/>
    <s v="08"/>
  </r>
  <r>
    <s v="TKT318043"/>
    <x v="33"/>
    <s v="23-10-2020 09:21:26"/>
    <s v="Technical"/>
    <s v="Network Problem"/>
    <s v="CUST63049"/>
    <s v="Resolved"/>
    <d v="2020-10-10T00:00:00"/>
    <d v="1899-12-30T09:21:00"/>
    <s v="23-10-2020"/>
    <d v="1899-12-30T09:21:26"/>
    <s v="-"/>
    <s v="-"/>
    <s v="10-10-2020"/>
    <s v="10"/>
    <s v="2020"/>
    <s v="-"/>
    <s v="23-10-2020"/>
    <s v="10"/>
  </r>
  <r>
    <s v="TKT472189"/>
    <x v="30"/>
    <s v="-"/>
    <s v="Billing"/>
    <s v="Overcharge"/>
    <s v="CUST47993"/>
    <s v="Open"/>
    <d v="2022-11-02T00:00:00"/>
    <d v="1899-12-30T07:59:00"/>
    <s v="-"/>
    <s v="-"/>
    <s v="-"/>
    <s v="-"/>
    <s v="02-11-2022"/>
    <s v="11"/>
    <s v="2022"/>
    <s v="-"/>
    <s v="-"/>
    <s v=""/>
  </r>
  <r>
    <s v="TKT752450"/>
    <x v="1"/>
    <s v="-"/>
    <s v="Billing"/>
    <s v="Refund Request"/>
    <s v="CUST14369"/>
    <s v="Open"/>
    <s v="13-12-2024"/>
    <d v="1899-12-30T14:08:15"/>
    <s v="-"/>
    <s v="-"/>
    <s v="-"/>
    <s v="-"/>
    <s v="13-12-2024"/>
    <s v="12"/>
    <s v="2024"/>
    <s v="-"/>
    <s v="-"/>
    <s v=""/>
  </r>
  <r>
    <s v="TKT599328"/>
    <x v="27"/>
    <s v="-"/>
    <s v="Account"/>
    <s v="Login Issue"/>
    <s v="CUST32665"/>
    <s v="In Progress"/>
    <d v="2022-01-07T00:00:00"/>
    <d v="1899-12-30T14:34:00"/>
    <s v="-"/>
    <s v="-"/>
    <s v="-"/>
    <s v="-"/>
    <s v="07-01-2022"/>
    <s v="01"/>
    <s v="2022"/>
    <s v="-"/>
    <s v="-"/>
    <s v=""/>
  </r>
  <r>
    <s v="TKT148473"/>
    <x v="12"/>
    <s v="-"/>
    <s v="Billing"/>
    <s v="Refund Request"/>
    <s v="CUST33519"/>
    <s v="In Progress"/>
    <s v="31-07-2024"/>
    <d v="1899-12-30T18:11:29"/>
    <s v="-"/>
    <s v="-"/>
    <s v="-"/>
    <s v="-"/>
    <s v="31-07-2024"/>
    <s v="07"/>
    <s v="2024"/>
    <s v="-"/>
    <s v="-"/>
    <s v=""/>
  </r>
  <r>
    <s v="TKT873684"/>
    <x v="21"/>
    <s v="-"/>
    <s v="Technical"/>
    <s v="Network Problem"/>
    <s v="CUST71396"/>
    <s v="In Progress"/>
    <s v="25-04-2022"/>
    <d v="1899-12-30T04:33:44"/>
    <s v="-"/>
    <s v="-"/>
    <s v="-"/>
    <s v="-"/>
    <s v="25-04-2022"/>
    <s v="04"/>
    <s v="2022"/>
    <s v="-"/>
    <s v="-"/>
    <s v=""/>
  </r>
  <r>
    <s v="TKT568170"/>
    <x v="26"/>
    <s v="-"/>
    <s v="Technical"/>
    <s v="Software Bug"/>
    <s v="CUST56378"/>
    <s v="Open"/>
    <s v="21-10-2024"/>
    <d v="1899-12-30T14:15:53"/>
    <s v="-"/>
    <s v="-"/>
    <s v="-"/>
    <s v="-"/>
    <s v="21-10-2024"/>
    <s v="10"/>
    <s v="2024"/>
    <s v="-"/>
    <s v="-"/>
    <s v=""/>
  </r>
  <r>
    <s v="TKT915165"/>
    <x v="6"/>
    <s v="13-05-2023 08:45:01"/>
    <s v="Service"/>
    <s v="Service Outage"/>
    <s v="CUST16011"/>
    <s v="Resolved"/>
    <s v="16-04-2023"/>
    <d v="1899-12-30T08:45:01"/>
    <s v="13-05-2023"/>
    <d v="1899-12-30T08:45:01"/>
    <s v="-"/>
    <s v="-"/>
    <s v="16-04-2023"/>
    <s v="04"/>
    <s v="2023"/>
    <s v="-"/>
    <s v="13-05-2023"/>
    <s v="05"/>
  </r>
  <r>
    <s v="TKT155342"/>
    <x v="21"/>
    <s v="-"/>
    <s v="Technical"/>
    <s v="Network Problem"/>
    <s v="CUST57613"/>
    <s v="In Progress"/>
    <s v="25-02-2023"/>
    <d v="1899-12-30T06:01:32"/>
    <s v="-"/>
    <s v="-"/>
    <s v="-"/>
    <s v="-"/>
    <s v="25-02-2023"/>
    <s v="02"/>
    <s v="2023"/>
    <s v="-"/>
    <s v="-"/>
    <s v=""/>
  </r>
  <r>
    <s v="TKT398927"/>
    <x v="29"/>
    <s v="-"/>
    <s v="Service"/>
    <s v="Service Upgrade"/>
    <s v="CUST43639"/>
    <s v="In Progress"/>
    <s v="28-01-2021"/>
    <d v="1899-12-30T03:29:16"/>
    <s v="-"/>
    <s v="-"/>
    <s v="-"/>
    <s v="-"/>
    <s v="28-01-2021"/>
    <s v="01"/>
    <s v="2021"/>
    <s v="-"/>
    <s v="-"/>
    <s v=""/>
  </r>
  <r>
    <s v="TKT379203"/>
    <x v="26"/>
    <s v="-"/>
    <s v="Technical"/>
    <s v="Software Bug"/>
    <s v="CUST56293"/>
    <s v="Open"/>
    <s v="29-10-2020"/>
    <d v="1899-12-30T08:04:10"/>
    <s v="-"/>
    <s v="-"/>
    <s v="-"/>
    <s v="-"/>
    <s v="29-10-2020"/>
    <s v="10"/>
    <s v="2020"/>
    <s v="-"/>
    <s v="-"/>
    <s v=""/>
  </r>
  <r>
    <s v="TKT338457"/>
    <x v="16"/>
    <s v="-"/>
    <s v="Account"/>
    <s v="Login Issue"/>
    <s v="CUST36305"/>
    <s v="Open"/>
    <s v="28-04-2022"/>
    <d v="1899-12-30T16:31:17"/>
    <s v="-"/>
    <s v="-"/>
    <s v="-"/>
    <s v="-"/>
    <s v="28-04-2022"/>
    <s v="04"/>
    <s v="2022"/>
    <s v="-"/>
    <s v="-"/>
    <s v=""/>
  </r>
  <r>
    <s v="TKT698157"/>
    <x v="20"/>
    <s v="-"/>
    <s v="Billing"/>
    <s v="Payment Failure"/>
    <s v="CUST84425"/>
    <s v="In Progress"/>
    <s v="23-03-2022"/>
    <d v="1899-12-30T12:57:37"/>
    <s v="-"/>
    <s v="-"/>
    <s v="-"/>
    <s v="-"/>
    <s v="23-03-2022"/>
    <s v="03"/>
    <s v="2022"/>
    <s v="-"/>
    <s v="-"/>
    <s v=""/>
  </r>
  <r>
    <s v="TKT430777"/>
    <x v="18"/>
    <s v="-"/>
    <s v="Account"/>
    <s v="Password Reset"/>
    <s v="CUST63932"/>
    <s v="Open"/>
    <s v="15-07-2021"/>
    <d v="1899-12-30T22:38:35"/>
    <s v="-"/>
    <s v="-"/>
    <s v="-"/>
    <s v="-"/>
    <s v="15-07-2021"/>
    <s v="07"/>
    <s v="2021"/>
    <s v="-"/>
    <s v="-"/>
    <s v=""/>
  </r>
  <r>
    <s v="TKT879762"/>
    <x v="34"/>
    <s v="-"/>
    <s v="Technical"/>
    <s v="Hardware Issue"/>
    <s v="CUST28378"/>
    <s v="Open"/>
    <d v="2024-07-01T00:00:00"/>
    <d v="1899-12-30T04:20:00"/>
    <s v="-"/>
    <s v="-"/>
    <s v="-"/>
    <s v="-"/>
    <s v="01-07-2024"/>
    <s v="07"/>
    <s v="2024"/>
    <s v="-"/>
    <s v="-"/>
    <s v=""/>
  </r>
  <r>
    <s v="TKT114052"/>
    <x v="10"/>
    <s v="-"/>
    <s v="Account"/>
    <s v="Password Reset"/>
    <s v="CUST10011"/>
    <s v="In Progress"/>
    <s v="20-11-2020"/>
    <d v="1899-12-30T17:02:20"/>
    <s v="-"/>
    <s v="-"/>
    <s v="-"/>
    <s v="-"/>
    <s v="20-11-2020"/>
    <s v="11"/>
    <s v="2020"/>
    <s v="-"/>
    <s v="-"/>
    <s v=""/>
  </r>
  <r>
    <s v="TKT434796"/>
    <x v="20"/>
    <s v="15-11-2022 07:09:26"/>
    <s v="Billing"/>
    <s v="Payment Failure"/>
    <s v="CUST37747"/>
    <s v="Resolved"/>
    <d v="2022-03-11T00:00:00"/>
    <d v="1899-12-30T07:09:00"/>
    <s v="15-11-2022"/>
    <d v="1899-12-30T07:09:26"/>
    <s v="-"/>
    <s v="-"/>
    <s v="11-03-2022"/>
    <s v="03"/>
    <s v="2022"/>
    <s v="-"/>
    <s v="15-11-2022"/>
    <s v="11"/>
  </r>
  <r>
    <s v="TKT471105"/>
    <x v="20"/>
    <s v="-"/>
    <s v="Billing"/>
    <s v="Payment Failure"/>
    <s v="CUST90661"/>
    <s v="Open"/>
    <d v="2024-12-09T00:00:00"/>
    <d v="1899-12-30T05:51:00"/>
    <s v="-"/>
    <s v="-"/>
    <s v="-"/>
    <s v="-"/>
    <s v="09-12-2024"/>
    <s v="12"/>
    <s v="2024"/>
    <s v="-"/>
    <s v="-"/>
    <s v=""/>
  </r>
  <r>
    <s v="TKT106030"/>
    <x v="12"/>
    <d v="2023-12-01T20:46:00"/>
    <s v="Billing"/>
    <s v="Refund Request"/>
    <s v="CUST96689"/>
    <s v="Resolved"/>
    <s v="29-12-2022"/>
    <d v="1899-12-30T20:46:05"/>
    <d v="2023-12-01T00:00:00"/>
    <d v="1899-12-30T20:46:00"/>
    <s v="-"/>
    <s v="-"/>
    <s v="29-12-2022"/>
    <s v="12"/>
    <s v="2022"/>
    <s v="-"/>
    <s v="01-12-2023"/>
    <s v="12"/>
  </r>
  <r>
    <s v="TKT291588"/>
    <x v="21"/>
    <d v="2022-06-12T05:16:00"/>
    <s v="Technical"/>
    <s v="Network Problem"/>
    <s v="CUST22524"/>
    <s v="Resolved"/>
    <d v="2022-06-11T00:00:00"/>
    <d v="1899-12-30T05:16:00"/>
    <d v="2022-06-12T00:00:00"/>
    <d v="1899-12-30T05:16:00"/>
    <s v="-"/>
    <s v="-"/>
    <s v="11-06-2022"/>
    <s v="06"/>
    <s v="2022"/>
    <s v="-"/>
    <s v="12-06-2022"/>
    <s v="06"/>
  </r>
  <r>
    <s v="TKT107183"/>
    <x v="11"/>
    <d v="2022-05-03T02:59:00"/>
    <s v="Billing"/>
    <s v="Overcharge"/>
    <s v="CUST95770"/>
    <s v="Resolved"/>
    <s v="20-02-2022"/>
    <d v="1899-12-30T02:59:57"/>
    <d v="2022-05-03T00:00:00"/>
    <d v="1899-12-30T02:59:00"/>
    <s v="-"/>
    <s v="-"/>
    <s v="20-02-2022"/>
    <s v="02"/>
    <s v="2022"/>
    <s v="-"/>
    <s v="03-05-2022"/>
    <s v="05"/>
  </r>
  <r>
    <s v="TKT521353"/>
    <x v="19"/>
    <s v="-"/>
    <s v="Billing"/>
    <s v="Payment Failure"/>
    <s v="CUST35066"/>
    <s v="Open"/>
    <d v="2024-08-11T00:00:00"/>
    <d v="1899-12-30T18:18:00"/>
    <s v="-"/>
    <s v="-"/>
    <s v="-"/>
    <s v="-"/>
    <s v="11-08-2024"/>
    <s v="08"/>
    <s v="2024"/>
    <s v="-"/>
    <s v="-"/>
    <s v=""/>
  </r>
  <r>
    <s v="TKT598556"/>
    <x v="4"/>
    <s v="-"/>
    <s v="Account"/>
    <s v="Password Reset"/>
    <s v="CUST41029"/>
    <s v="In Progress"/>
    <s v="25-08-2020"/>
    <d v="1899-12-30T17:16:37"/>
    <s v="-"/>
    <s v="-"/>
    <s v="-"/>
    <s v="-"/>
    <s v="25-08-2020"/>
    <s v="08"/>
    <s v="2020"/>
    <s v="-"/>
    <s v="-"/>
    <s v=""/>
  </r>
  <r>
    <s v="TKT273491"/>
    <x v="5"/>
    <s v="-"/>
    <s v="Technical"/>
    <s v="Hardware Issue"/>
    <s v="CUST91790"/>
    <s v="In Progress"/>
    <s v="13-03-2022"/>
    <d v="1899-12-30T23:00:50"/>
    <s v="-"/>
    <s v="-"/>
    <s v="-"/>
    <s v="-"/>
    <s v="13-03-2022"/>
    <s v="03"/>
    <s v="2022"/>
    <s v="-"/>
    <s v="-"/>
    <s v=""/>
  </r>
  <r>
    <s v="TKT475739"/>
    <x v="17"/>
    <d v="2020-05-07T07:35:00"/>
    <s v="Service"/>
    <s v="Slow Service"/>
    <s v="CUST69080"/>
    <s v="Resolved"/>
    <s v="27-06-2020"/>
    <d v="1899-12-30T07:35:23"/>
    <d v="2020-05-07T00:00:00"/>
    <d v="1899-12-30T07:35:00"/>
    <s v="-"/>
    <s v="-"/>
    <s v="27-06-2020"/>
    <s v="06"/>
    <s v="2020"/>
    <s v="-"/>
    <s v="07-05-2020"/>
    <s v="05"/>
  </r>
  <r>
    <s v="TKT626472"/>
    <x v="5"/>
    <d v="2023-01-10T17:54:00"/>
    <s v="Technical"/>
    <s v="Hardware Issue"/>
    <s v="CUST17235"/>
    <s v="Resolved"/>
    <d v="2023-04-09T00:00:00"/>
    <d v="1899-12-30T17:54:00"/>
    <d v="2023-01-10T00:00:00"/>
    <d v="1899-12-30T17:54:00"/>
    <s v="-"/>
    <s v="-"/>
    <s v="09-04-2023"/>
    <s v="04"/>
    <s v="2023"/>
    <s v="-"/>
    <s v="10-01-2023"/>
    <s v="01"/>
  </r>
  <r>
    <s v="TKT577271"/>
    <x v="3"/>
    <d v="2024-09-06T22:52:00"/>
    <s v="Account"/>
    <s v="Account Suspension"/>
    <s v="CUST47041"/>
    <s v="Resolved"/>
    <d v="2024-02-06T00:00:00"/>
    <d v="1899-12-30T22:52:00"/>
    <d v="2024-09-06T00:00:00"/>
    <d v="1899-12-30T22:52:00"/>
    <s v="-"/>
    <s v="-"/>
    <s v="06-02-2024"/>
    <s v="02"/>
    <s v="2024"/>
    <s v="-"/>
    <s v="06-09-2024"/>
    <s v="09"/>
  </r>
  <r>
    <s v="TKT432392"/>
    <x v="23"/>
    <s v="-"/>
    <s v="Service"/>
    <s v="Service Upgrade"/>
    <s v="CUST77118"/>
    <s v="In Progress"/>
    <d v="2022-10-12T00:00:00"/>
    <d v="1899-12-30T15:48:00"/>
    <s v="-"/>
    <s v="-"/>
    <s v="-"/>
    <s v="-"/>
    <s v="12-10-2022"/>
    <s v="10"/>
    <s v="2022"/>
    <s v="-"/>
    <s v="-"/>
    <s v=""/>
  </r>
  <r>
    <s v="TKT616902"/>
    <x v="7"/>
    <s v="23-02-2023 16:06:58"/>
    <s v="Technical"/>
    <s v="Software Bug"/>
    <s v="CUST62303"/>
    <s v="Resolved"/>
    <s v="31-01-2023"/>
    <d v="1899-12-30T16:06:58"/>
    <s v="23-02-2023"/>
    <d v="1899-12-30T16:06:58"/>
    <s v="-"/>
    <s v="-"/>
    <s v="31-01-2023"/>
    <s v="01"/>
    <s v="2023"/>
    <s v="-"/>
    <s v="23-02-2023"/>
    <s v="02"/>
  </r>
  <r>
    <s v="TKT866160"/>
    <x v="25"/>
    <s v="-"/>
    <s v="Service"/>
    <s v="Slow Service"/>
    <s v="CUST64525"/>
    <s v="In Progress"/>
    <s v="23-02-2020"/>
    <d v="1899-12-30T06:21:53"/>
    <s v="-"/>
    <s v="-"/>
    <s v="-"/>
    <s v="-"/>
    <s v="23-02-2020"/>
    <s v="02"/>
    <s v="2020"/>
    <s v="-"/>
    <s v="-"/>
    <s v=""/>
  </r>
  <r>
    <s v="TKT279335"/>
    <x v="33"/>
    <s v="-"/>
    <s v="Technical"/>
    <s v="Network Problem"/>
    <s v="CUST26836"/>
    <s v="Open"/>
    <s v="16-03-2024"/>
    <d v="1899-12-30T01:23:42"/>
    <s v="-"/>
    <s v="-"/>
    <s v="-"/>
    <s v="-"/>
    <s v="16-03-2024"/>
    <s v="03"/>
    <s v="2024"/>
    <s v="-"/>
    <s v="-"/>
    <s v=""/>
  </r>
  <r>
    <s v="TKT641447"/>
    <x v="25"/>
    <d v="2024-10-08T18:29:00"/>
    <s v="Service"/>
    <s v="Slow Service"/>
    <s v="CUST18623"/>
    <s v="Resolved"/>
    <d v="2024-03-08T00:00:00"/>
    <d v="1899-12-30T18:29:00"/>
    <d v="2024-10-08T00:00:00"/>
    <d v="1899-12-30T18:29:00"/>
    <s v="-"/>
    <s v="-"/>
    <s v="08-03-2024"/>
    <s v="03"/>
    <s v="2024"/>
    <s v="-"/>
    <s v="08-10-2024"/>
    <s v="10"/>
  </r>
  <r>
    <s v="TKT990231"/>
    <x v="27"/>
    <s v="16-04-2020 15:05:19"/>
    <s v="Account"/>
    <s v="Login Issue"/>
    <s v="CUST69468"/>
    <s v="Resolved"/>
    <d v="2020-12-04T00:00:00"/>
    <d v="1899-12-30T15:05:00"/>
    <s v="16-04-2020"/>
    <d v="1899-12-30T15:05:19"/>
    <s v="-"/>
    <s v="-"/>
    <s v="04-12-2020"/>
    <s v="12"/>
    <s v="2020"/>
    <s v="-"/>
    <s v="16-04-2020"/>
    <s v="04"/>
  </r>
  <r>
    <s v="TKT404472"/>
    <x v="26"/>
    <s v="27-12-2023 19:43:36"/>
    <s v="Technical"/>
    <s v="Software Bug"/>
    <s v="CUST87663"/>
    <s v="Resolved"/>
    <d v="2023-11-12T00:00:00"/>
    <d v="1899-12-30T19:43:00"/>
    <s v="27-12-2023"/>
    <d v="1899-12-30T19:43:36"/>
    <s v="-"/>
    <s v="-"/>
    <s v="12-11-2023"/>
    <s v="11"/>
    <s v="2023"/>
    <s v="-"/>
    <s v="27-12-2023"/>
    <s v="12"/>
  </r>
  <r>
    <s v="TKT383676"/>
    <x v="6"/>
    <s v="-"/>
    <s v="Service"/>
    <s v="Service Outage"/>
    <s v="CUST62415"/>
    <s v="In Progress"/>
    <d v="2020-09-01T00:00:00"/>
    <d v="1899-12-30T14:06:00"/>
    <s v="-"/>
    <s v="-"/>
    <s v="-"/>
    <s v="-"/>
    <s v="01-09-2020"/>
    <s v="09"/>
    <s v="2020"/>
    <s v="-"/>
    <s v="-"/>
    <s v=""/>
  </r>
  <r>
    <s v="TKT298529"/>
    <x v="24"/>
    <s v="30-11-2022 15:28:47"/>
    <s v="Service"/>
    <s v="Service Outage"/>
    <s v="CUST87339"/>
    <s v="Resolved"/>
    <s v="15-11-2022"/>
    <d v="1899-12-30T15:28:47"/>
    <s v="30-11-2022"/>
    <d v="1899-12-30T15:28:47"/>
    <s v="-"/>
    <s v="-"/>
    <s v="15-11-2022"/>
    <s v="11"/>
    <s v="2022"/>
    <s v="-"/>
    <s v="30-11-2022"/>
    <s v="11"/>
  </r>
  <r>
    <s v="TKT959572"/>
    <x v="15"/>
    <s v="-"/>
    <s v="Account"/>
    <s v="Account Suspension"/>
    <s v="CUST56286"/>
    <s v="In Progress"/>
    <d v="2020-09-02T00:00:00"/>
    <d v="1899-12-30T21:35:00"/>
    <s v="-"/>
    <s v="-"/>
    <s v="-"/>
    <s v="-"/>
    <s v="02-09-2020"/>
    <s v="09"/>
    <s v="2020"/>
    <s v="-"/>
    <s v="-"/>
    <s v=""/>
  </r>
  <r>
    <s v="TKT565338"/>
    <x v="33"/>
    <s v="-"/>
    <s v="Technical"/>
    <s v="Network Problem"/>
    <s v="CUST39429"/>
    <s v="In Progress"/>
    <d v="2023-08-03T00:00:00"/>
    <d v="1899-12-30T11:08:00"/>
    <s v="-"/>
    <s v="-"/>
    <s v="-"/>
    <s v="-"/>
    <s v="03-08-2023"/>
    <s v="08"/>
    <s v="2023"/>
    <s v="-"/>
    <s v="-"/>
    <s v=""/>
  </r>
  <r>
    <s v="TKT203777"/>
    <x v="21"/>
    <s v="13-08-2020 17:43:41"/>
    <s v="Technical"/>
    <s v="Network Problem"/>
    <s v="CUST90809"/>
    <s v="Resolved"/>
    <d v="2020-09-08T00:00:00"/>
    <d v="1899-12-30T17:43:00"/>
    <s v="13-08-2020"/>
    <d v="1899-12-30T17:43:41"/>
    <s v="-"/>
    <s v="-"/>
    <s v="08-09-2020"/>
    <s v="09"/>
    <s v="2020"/>
    <s v="-"/>
    <s v="13-08-2020"/>
    <s v="08"/>
  </r>
  <r>
    <s v="TKT863202"/>
    <x v="21"/>
    <d v="2024-10-01T22:26:00"/>
    <s v="Technical"/>
    <s v="Network Problem"/>
    <s v="CUST86707"/>
    <s v="Resolved"/>
    <d v="2024-01-01T00:00:00"/>
    <d v="1899-12-30T22:26:00"/>
    <d v="2024-10-01T00:00:00"/>
    <d v="1899-12-30T22:26:00"/>
    <s v="-"/>
    <s v="-"/>
    <s v="01-01-2024"/>
    <s v="01"/>
    <s v="2024"/>
    <s v="-"/>
    <s v="01-10-2024"/>
    <s v="10"/>
  </r>
  <r>
    <s v="TKT838109"/>
    <x v="3"/>
    <s v="20-02-2020 09:08:10"/>
    <s v="Account"/>
    <s v="Account Suspension"/>
    <s v="CUST34582"/>
    <s v="Resolved"/>
    <s v="23-01-2020"/>
    <d v="1899-12-30T09:08:10"/>
    <s v="20-02-2020"/>
    <d v="1899-12-30T09:08:10"/>
    <s v="-"/>
    <s v="-"/>
    <s v="23-01-2020"/>
    <s v="01"/>
    <s v="2020"/>
    <s v="-"/>
    <s v="20-02-2020"/>
    <s v="02"/>
  </r>
  <r>
    <s v="TKT570568"/>
    <x v="35"/>
    <s v="-"/>
    <s v="Service"/>
    <s v="Service Upgrade"/>
    <s v="CUST79877"/>
    <s v="Open"/>
    <d v="2020-07-09T00:00:00"/>
    <d v="1899-12-30T03:07:00"/>
    <s v="-"/>
    <s v="-"/>
    <s v="-"/>
    <s v="-"/>
    <s v="09-07-2020"/>
    <s v="07"/>
    <s v="2020"/>
    <s v="-"/>
    <s v="-"/>
    <s v=""/>
  </r>
  <r>
    <s v="TKT766676"/>
    <x v="2"/>
    <s v="-"/>
    <s v="Billing"/>
    <s v="Overcharge"/>
    <s v="CUST61385"/>
    <s v="Open"/>
    <s v="19-04-2021"/>
    <d v="1899-12-30T06:45:58"/>
    <s v="-"/>
    <s v="-"/>
    <s v="-"/>
    <s v="-"/>
    <s v="19-04-2021"/>
    <s v="04"/>
    <s v="2021"/>
    <s v="-"/>
    <s v="-"/>
    <s v=""/>
  </r>
  <r>
    <s v="TKT406233"/>
    <x v="31"/>
    <s v="19-03-2023 08:56:59"/>
    <s v="Billing"/>
    <s v="Refund Request"/>
    <s v="CUST46289"/>
    <s v="Resolved"/>
    <s v="13-03-2023"/>
    <d v="1899-12-30T08:56:59"/>
    <s v="19-03-2023"/>
    <d v="1899-12-30T08:56:59"/>
    <s v="-"/>
    <s v="-"/>
    <s v="13-03-2023"/>
    <s v="03"/>
    <s v="2023"/>
    <s v="-"/>
    <s v="19-03-2023"/>
    <s v="03"/>
  </r>
  <r>
    <s v="TKT277370"/>
    <x v="16"/>
    <s v="-"/>
    <s v="Account"/>
    <s v="Login Issue"/>
    <s v="CUST33433"/>
    <s v="In Progress"/>
    <s v="24-12-2021"/>
    <d v="1899-12-30T11:45:11"/>
    <s v="-"/>
    <s v="-"/>
    <s v="-"/>
    <s v="-"/>
    <s v="24-12-2021"/>
    <s v="12"/>
    <s v="2021"/>
    <s v="-"/>
    <s v="-"/>
    <s v=""/>
  </r>
  <r>
    <s v="TKT680689"/>
    <x v="7"/>
    <s v="-"/>
    <s v="Technical"/>
    <s v="Software Bug"/>
    <s v="CUST36538"/>
    <s v="Open"/>
    <s v="28-07-2024"/>
    <d v="1899-12-30T14:11:04"/>
    <s v="-"/>
    <s v="-"/>
    <s v="-"/>
    <s v="-"/>
    <s v="28-07-2024"/>
    <s v="07"/>
    <s v="2024"/>
    <s v="-"/>
    <s v="-"/>
    <s v=""/>
  </r>
  <r>
    <s v="TKT646445"/>
    <x v="8"/>
    <s v="-"/>
    <s v="Technical"/>
    <s v="Network Problem"/>
    <s v="CUST99327"/>
    <s v="In Progress"/>
    <d v="2021-02-07T00:00:00"/>
    <d v="1899-12-30T03:43:00"/>
    <s v="-"/>
    <s v="-"/>
    <s v="-"/>
    <s v="-"/>
    <s v="07-02-2021"/>
    <s v="02"/>
    <s v="2021"/>
    <s v="-"/>
    <s v="-"/>
    <s v=""/>
  </r>
  <r>
    <s v="TKT906229"/>
    <x v="7"/>
    <s v="-"/>
    <s v="Technical"/>
    <s v="Software Bug"/>
    <s v="CUST52165"/>
    <s v="In Progress"/>
    <d v="2022-12-06T00:00:00"/>
    <d v="1899-12-30T23:05:00"/>
    <s v="-"/>
    <s v="-"/>
    <s v="-"/>
    <s v="-"/>
    <s v="06-12-2022"/>
    <s v="12"/>
    <s v="2022"/>
    <s v="-"/>
    <s v="-"/>
    <s v=""/>
  </r>
  <r>
    <s v="TKT965059"/>
    <x v="29"/>
    <s v="-"/>
    <s v="Service"/>
    <s v="Service Upgrade"/>
    <s v="CUST28047"/>
    <s v="Open"/>
    <d v="2023-05-02T00:00:00"/>
    <d v="1899-12-30T16:33:00"/>
    <s v="-"/>
    <s v="-"/>
    <s v="-"/>
    <s v="-"/>
    <s v="02-05-2023"/>
    <s v="05"/>
    <s v="2023"/>
    <s v="-"/>
    <s v="-"/>
    <s v=""/>
  </r>
  <r>
    <s v="TKT369901"/>
    <x v="25"/>
    <s v="-"/>
    <s v="Service"/>
    <s v="Slow Service"/>
    <s v="CUST15803"/>
    <s v="Open"/>
    <d v="2020-11-11T00:00:00"/>
    <d v="1899-12-30T16:25:00"/>
    <s v="-"/>
    <s v="-"/>
    <s v="-"/>
    <s v="-"/>
    <s v="11-11-2020"/>
    <s v="11"/>
    <s v="2020"/>
    <s v="-"/>
    <s v="-"/>
    <s v=""/>
  </r>
  <r>
    <s v="TKT714579"/>
    <x v="3"/>
    <s v="-"/>
    <s v="Account"/>
    <s v="Account Suspension"/>
    <s v="CUST82780"/>
    <s v="In Progress"/>
    <s v="17-05-2022"/>
    <d v="1899-12-30T01:42:00"/>
    <s v="-"/>
    <s v="-"/>
    <s v="-"/>
    <s v="-"/>
    <s v="17-05-2022"/>
    <s v="05"/>
    <s v="2022"/>
    <s v="-"/>
    <s v="-"/>
    <s v=""/>
  </r>
  <r>
    <s v="TKT644984"/>
    <x v="15"/>
    <s v="-"/>
    <s v="Account"/>
    <s v="Account Suspension"/>
    <s v="CUST71823"/>
    <s v="In Progress"/>
    <s v="14-05-2020"/>
    <d v="1899-12-30T05:05:25"/>
    <s v="-"/>
    <s v="-"/>
    <s v="-"/>
    <s v="-"/>
    <s v="14-05-2020"/>
    <s v="05"/>
    <s v="2020"/>
    <s v="-"/>
    <s v="-"/>
    <s v=""/>
  </r>
  <r>
    <s v="TKT604345"/>
    <x v="35"/>
    <s v="-"/>
    <s v="Service"/>
    <s v="Service Upgrade"/>
    <s v="CUST18939"/>
    <s v="Open"/>
    <s v="16-08-2020"/>
    <d v="1899-12-30T23:46:15"/>
    <s v="-"/>
    <s v="-"/>
    <s v="-"/>
    <s v="-"/>
    <s v="16-08-2020"/>
    <s v="08"/>
    <s v="2020"/>
    <s v="-"/>
    <s v="-"/>
    <s v=""/>
  </r>
  <r>
    <s v="TKT872205"/>
    <x v="22"/>
    <s v="-"/>
    <s v="Account"/>
    <s v="Login Issue"/>
    <s v="CUST17009"/>
    <s v="In Progress"/>
    <d v="2024-05-03T00:00:00"/>
    <d v="1899-12-30T23:05:00"/>
    <s v="-"/>
    <s v="-"/>
    <s v="-"/>
    <s v="-"/>
    <s v="03-05-2024"/>
    <s v="05"/>
    <s v="2024"/>
    <s v="-"/>
    <s v="-"/>
    <s v=""/>
  </r>
  <r>
    <s v="TKT114823"/>
    <x v="2"/>
    <s v="-"/>
    <s v="Billing"/>
    <s v="Overcharge"/>
    <s v="CUST72463"/>
    <s v="In Progress"/>
    <s v="16-06-2021"/>
    <d v="1899-12-30T13:24:45"/>
    <s v="-"/>
    <s v="-"/>
    <s v="-"/>
    <s v="-"/>
    <s v="16-06-2021"/>
    <s v="06"/>
    <s v="2021"/>
    <s v="-"/>
    <s v="-"/>
    <s v=""/>
  </r>
  <r>
    <s v="TKT303222"/>
    <x v="9"/>
    <s v="-"/>
    <s v="Technical"/>
    <s v="Hardware Issue"/>
    <s v="CUST49969"/>
    <s v="Open"/>
    <s v="20-06-2023"/>
    <d v="1899-12-30T05:44:01"/>
    <s v="-"/>
    <s v="-"/>
    <s v="-"/>
    <s v="-"/>
    <s v="20-06-2023"/>
    <s v="06"/>
    <s v="2023"/>
    <s v="-"/>
    <s v="-"/>
    <s v=""/>
  </r>
  <r>
    <s v="TKT441104"/>
    <x v="28"/>
    <s v="-"/>
    <s v="Billing"/>
    <s v="Payment Failure"/>
    <s v="CUST89231"/>
    <s v="In Progress"/>
    <s v="22-05-2023"/>
    <d v="1899-12-30T19:49:16"/>
    <s v="-"/>
    <s v="-"/>
    <s v="-"/>
    <s v="-"/>
    <s v="22-05-2023"/>
    <s v="05"/>
    <s v="2023"/>
    <s v="-"/>
    <s v="-"/>
    <s v=""/>
  </r>
  <r>
    <s v="TKT997068"/>
    <x v="16"/>
    <s v="-"/>
    <s v="Account"/>
    <s v="Login Issue"/>
    <s v="CUST59164"/>
    <s v="Open"/>
    <d v="2024-12-06T00:00:00"/>
    <d v="1899-12-30T18:42:00"/>
    <s v="-"/>
    <s v="-"/>
    <s v="-"/>
    <s v="-"/>
    <s v="06-12-2024"/>
    <s v="12"/>
    <s v="2024"/>
    <s v="-"/>
    <s v="-"/>
    <s v=""/>
  </r>
  <r>
    <s v="TKT774276"/>
    <x v="34"/>
    <s v="-"/>
    <s v="Technical"/>
    <s v="Hardware Issue"/>
    <s v="CUST87010"/>
    <s v="In Progress"/>
    <d v="2024-05-05T00:00:00"/>
    <d v="1899-12-30T18:45:00"/>
    <s v="-"/>
    <s v="-"/>
    <s v="-"/>
    <s v="-"/>
    <s v="05-05-2024"/>
    <s v="05"/>
    <s v="2024"/>
    <s v="-"/>
    <s v="-"/>
    <s v=""/>
  </r>
  <r>
    <s v="TKT829295"/>
    <x v="11"/>
    <d v="2021-06-08T07:22:00"/>
    <s v="Billing"/>
    <s v="Overcharge"/>
    <s v="CUST66617"/>
    <s v="Resolved"/>
    <d v="2021-01-08T00:00:00"/>
    <d v="1899-12-30T07:22:00"/>
    <d v="2021-06-08T00:00:00"/>
    <d v="1899-12-30T07:22:00"/>
    <s v="-"/>
    <s v="-"/>
    <s v="08-01-2021"/>
    <s v="01"/>
    <s v="2021"/>
    <s v="-"/>
    <s v="08-06-2021"/>
    <s v="06"/>
  </r>
  <r>
    <s v="TKT215267"/>
    <x v="20"/>
    <s v="24-09-2022 07:22:54"/>
    <s v="Billing"/>
    <s v="Payment Failure"/>
    <s v="CUST42659"/>
    <s v="Resolved"/>
    <s v="14-09-2022"/>
    <d v="1899-12-30T07:22:54"/>
    <s v="24-09-2022"/>
    <d v="1899-12-30T07:22:54"/>
    <s v="-"/>
    <s v="-"/>
    <s v="14-09-2022"/>
    <s v="09"/>
    <s v="2022"/>
    <s v="-"/>
    <s v="24-09-2022"/>
    <s v="09"/>
  </r>
  <r>
    <s v="TKT309030"/>
    <x v="29"/>
    <s v="13-02-2023 22:13:58"/>
    <s v="Service"/>
    <s v="Service Upgrade"/>
    <s v="CUST77919"/>
    <s v="Resolved"/>
    <s v="29-01-2023"/>
    <d v="1899-12-30T22:13:58"/>
    <s v="13-02-2023"/>
    <d v="1899-12-30T22:13:58"/>
    <s v="-"/>
    <s v="-"/>
    <s v="29-01-2023"/>
    <s v="01"/>
    <s v="2023"/>
    <s v="-"/>
    <s v="13-02-2023"/>
    <s v="02"/>
  </r>
  <r>
    <s v="TKT367480"/>
    <x v="4"/>
    <s v="13-05-2022 20:21:12"/>
    <s v="Account"/>
    <s v="Password Reset"/>
    <s v="CUST98962"/>
    <s v="Resolved"/>
    <s v="23-04-2022"/>
    <d v="1899-12-30T20:21:12"/>
    <s v="13-05-2022"/>
    <d v="1899-12-30T20:21:12"/>
    <s v="-"/>
    <s v="-"/>
    <s v="23-04-2022"/>
    <s v="04"/>
    <s v="2022"/>
    <s v="-"/>
    <s v="13-05-2022"/>
    <s v="05"/>
  </r>
  <r>
    <s v="TKT856879"/>
    <x v="3"/>
    <s v="-"/>
    <s v="Account"/>
    <s v="Account Suspension"/>
    <s v="CUST26319"/>
    <s v="Open"/>
    <s v="30-09-2024"/>
    <d v="1899-12-30T23:18:33"/>
    <s v="-"/>
    <s v="-"/>
    <s v="-"/>
    <s v="-"/>
    <s v="30-09-2024"/>
    <s v="09"/>
    <s v="2024"/>
    <s v="-"/>
    <s v="-"/>
    <s v=""/>
  </r>
  <r>
    <s v="TKT464425"/>
    <x v="11"/>
    <s v="-"/>
    <s v="Billing"/>
    <s v="Overcharge"/>
    <s v="CUST74326"/>
    <s v="Open"/>
    <s v="27-11-2023"/>
    <d v="1899-12-30T13:12:01"/>
    <s v="-"/>
    <s v="-"/>
    <s v="-"/>
    <s v="-"/>
    <s v="27-11-2023"/>
    <s v="11"/>
    <s v="2023"/>
    <s v="-"/>
    <s v="-"/>
    <s v=""/>
  </r>
  <r>
    <s v="TKT213091"/>
    <x v="29"/>
    <s v="18-06-2024 06:29:30"/>
    <s v="Service"/>
    <s v="Service Upgrade"/>
    <s v="CUST20605"/>
    <s v="Resolved"/>
    <s v="27-05-2024"/>
    <d v="1899-12-30T06:29:30"/>
    <s v="18-06-2024"/>
    <d v="1899-12-30T06:29:30"/>
    <s v="-"/>
    <s v="-"/>
    <s v="27-05-2024"/>
    <s v="05"/>
    <s v="2024"/>
    <s v="-"/>
    <s v="18-06-2024"/>
    <s v="06"/>
  </r>
  <r>
    <s v="TKT881704"/>
    <x v="15"/>
    <s v="-"/>
    <s v="Account"/>
    <s v="Account Suspension"/>
    <s v="CUST55397"/>
    <s v="In Progress"/>
    <d v="2021-01-09T00:00:00"/>
    <d v="1899-12-30T12:11:00"/>
    <s v="-"/>
    <s v="-"/>
    <s v="-"/>
    <s v="-"/>
    <s v="09-01-2021"/>
    <s v="01"/>
    <s v="2021"/>
    <s v="-"/>
    <s v="-"/>
    <s v=""/>
  </r>
  <r>
    <s v="TKT746195"/>
    <x v="10"/>
    <s v="-"/>
    <s v="Account"/>
    <s v="Password Reset"/>
    <s v="CUST74012"/>
    <s v="Open"/>
    <s v="30-07-2024"/>
    <d v="1899-12-30T00:21:22"/>
    <s v="-"/>
    <s v="-"/>
    <s v="-"/>
    <s v="-"/>
    <s v="30-07-2024"/>
    <s v="07"/>
    <s v="2024"/>
    <s v="-"/>
    <s v="-"/>
    <s v=""/>
  </r>
  <r>
    <s v="TKT609462"/>
    <x v="15"/>
    <s v="-"/>
    <s v="Account"/>
    <s v="Account Suspension"/>
    <s v="CUST42328"/>
    <s v="In Progress"/>
    <s v="17-06-2022"/>
    <d v="1899-12-30T17:06:12"/>
    <s v="-"/>
    <s v="-"/>
    <s v="-"/>
    <s v="-"/>
    <s v="17-06-2022"/>
    <s v="06"/>
    <s v="2022"/>
    <s v="-"/>
    <s v="-"/>
    <s v=""/>
  </r>
  <r>
    <s v="TKT216035"/>
    <x v="1"/>
    <s v="-"/>
    <s v="Billing"/>
    <s v="Refund Request"/>
    <s v="CUST73362"/>
    <s v="In Progress"/>
    <d v="2023-11-05T00:00:00"/>
    <d v="1899-12-30T08:48:00"/>
    <s v="-"/>
    <s v="-"/>
    <s v="-"/>
    <s v="-"/>
    <s v="05-11-2023"/>
    <s v="11"/>
    <s v="2023"/>
    <s v="-"/>
    <s v="-"/>
    <s v=""/>
  </r>
  <r>
    <s v="TKT547306"/>
    <x v="12"/>
    <d v="2020-09-09T12:15:00"/>
    <s v="Billing"/>
    <s v="Refund Request"/>
    <s v="CUST31370"/>
    <s v="Resolved"/>
    <d v="2020-04-09T00:00:00"/>
    <d v="1899-12-30T12:15:00"/>
    <d v="2020-09-09T00:00:00"/>
    <d v="1899-12-30T12:15:00"/>
    <s v="-"/>
    <s v="-"/>
    <s v="09-04-2020"/>
    <s v="04"/>
    <s v="2020"/>
    <s v="-"/>
    <s v="09-09-2020"/>
    <s v="09"/>
  </r>
  <r>
    <s v="TKT182011"/>
    <x v="16"/>
    <s v="-"/>
    <s v="Account"/>
    <s v="Login Issue"/>
    <s v="CUST21686"/>
    <s v="In Progress"/>
    <d v="2020-12-02T00:00:00"/>
    <d v="1899-12-30T21:50:00"/>
    <s v="-"/>
    <s v="-"/>
    <s v="-"/>
    <s v="-"/>
    <s v="02-12-2020"/>
    <s v="12"/>
    <s v="2020"/>
    <s v="-"/>
    <s v="-"/>
    <s v=""/>
  </r>
  <r>
    <s v="TKT810388"/>
    <x v="20"/>
    <s v="-"/>
    <s v="Billing"/>
    <s v="Payment Failure"/>
    <s v="CUST55960"/>
    <s v="In Progress"/>
    <s v="21-04-2024"/>
    <d v="1899-12-30T17:59:28"/>
    <s v="-"/>
    <s v="-"/>
    <s v="-"/>
    <s v="-"/>
    <s v="21-04-2024"/>
    <s v="04"/>
    <s v="2024"/>
    <s v="-"/>
    <s v="-"/>
    <s v=""/>
  </r>
  <r>
    <s v="TKT733257"/>
    <x v="14"/>
    <s v="-"/>
    <s v="Service"/>
    <s v="Slow Service"/>
    <s v="CUST19706"/>
    <s v="Open"/>
    <s v="15-09-2023"/>
    <d v="1899-12-30T03:25:35"/>
    <s v="-"/>
    <s v="-"/>
    <s v="-"/>
    <s v="-"/>
    <s v="15-09-2023"/>
    <s v="09"/>
    <s v="2023"/>
    <s v="-"/>
    <s v="-"/>
    <s v=""/>
  </r>
  <r>
    <s v="TKT790471"/>
    <x v="22"/>
    <s v="-"/>
    <s v="Account"/>
    <s v="Login Issue"/>
    <s v="CUST69258"/>
    <s v="Open"/>
    <s v="20-04-2020"/>
    <d v="1899-12-30T16:27:22"/>
    <s v="-"/>
    <s v="-"/>
    <s v="-"/>
    <s v="-"/>
    <s v="20-04-2020"/>
    <s v="04"/>
    <s v="2020"/>
    <s v="-"/>
    <s v="-"/>
    <s v=""/>
  </r>
  <r>
    <s v="TKT583727"/>
    <x v="14"/>
    <s v="-"/>
    <s v="Service"/>
    <s v="Slow Service"/>
    <s v="CUST78322"/>
    <s v="In Progress"/>
    <s v="23-04-2023"/>
    <d v="1899-12-30T02:12:37"/>
    <s v="-"/>
    <s v="-"/>
    <s v="-"/>
    <s v="-"/>
    <s v="23-04-2023"/>
    <s v="04"/>
    <s v="2023"/>
    <s v="-"/>
    <s v="-"/>
    <s v=""/>
  </r>
  <r>
    <s v="TKT317312"/>
    <x v="30"/>
    <s v="22-05-2023 11:01:41"/>
    <s v="Billing"/>
    <s v="Overcharge"/>
    <s v="CUST19100"/>
    <s v="Resolved"/>
    <d v="2023-04-05T00:00:00"/>
    <d v="1899-12-30T11:01:00"/>
    <s v="22-05-2023"/>
    <d v="1899-12-30T11:01:41"/>
    <s v="-"/>
    <s v="-"/>
    <s v="05-04-2023"/>
    <s v="04"/>
    <s v="2023"/>
    <s v="-"/>
    <s v="22-05-2023"/>
    <s v="05"/>
  </r>
  <r>
    <s v="TKT936904"/>
    <x v="25"/>
    <s v="24-07-2024 05:54:51"/>
    <s v="Service"/>
    <s v="Slow Service"/>
    <s v="CUST18636"/>
    <s v="Resolved"/>
    <s v="14-07-2024"/>
    <d v="1899-12-30T05:54:51"/>
    <s v="24-07-2024"/>
    <d v="1899-12-30T05:54:51"/>
    <s v="-"/>
    <s v="-"/>
    <s v="14-07-2024"/>
    <s v="07"/>
    <s v="2024"/>
    <s v="-"/>
    <s v="24-07-2024"/>
    <s v="07"/>
  </r>
  <r>
    <s v="TKT838857"/>
    <x v="9"/>
    <s v="-"/>
    <s v="Technical"/>
    <s v="Hardware Issue"/>
    <s v="CUST60453"/>
    <s v="In Progress"/>
    <d v="2021-10-10T00:00:00"/>
    <d v="1899-12-30T06:49:00"/>
    <s v="-"/>
    <s v="-"/>
    <s v="-"/>
    <s v="-"/>
    <s v="10-10-2021"/>
    <s v="10"/>
    <s v="2021"/>
    <s v="-"/>
    <s v="-"/>
    <s v=""/>
  </r>
  <r>
    <s v="TKT796513"/>
    <x v="24"/>
    <d v="2023-10-04T04:28:00"/>
    <s v="Service"/>
    <s v="Service Outage"/>
    <s v="CUST88535"/>
    <s v="Resolved"/>
    <s v="28-03-2023"/>
    <d v="1899-12-30T04:28:57"/>
    <d v="2023-10-04T00:00:00"/>
    <d v="1899-12-30T04:28:00"/>
    <s v="-"/>
    <s v="-"/>
    <s v="28-03-2023"/>
    <s v="03"/>
    <s v="2023"/>
    <s v="-"/>
    <s v="04-10-2023"/>
    <s v="10"/>
  </r>
  <r>
    <s v="TKT713776"/>
    <x v="26"/>
    <s v="-"/>
    <s v="Technical"/>
    <s v="Software Bug"/>
    <s v="CUST45901"/>
    <s v="In Progress"/>
    <d v="2024-02-02T00:00:00"/>
    <d v="1899-12-30T00:57:00"/>
    <s v="-"/>
    <s v="-"/>
    <s v="-"/>
    <s v="-"/>
    <s v="02-02-2024"/>
    <s v="02"/>
    <s v="2024"/>
    <s v="-"/>
    <s v="-"/>
    <s v=""/>
  </r>
  <r>
    <s v="TKT585914"/>
    <x v="33"/>
    <s v="-"/>
    <s v="Technical"/>
    <s v="Network Problem"/>
    <s v="CUST13411"/>
    <s v="Open"/>
    <s v="13-11-2021"/>
    <d v="1899-12-30T10:55:48"/>
    <s v="-"/>
    <s v="-"/>
    <s v="-"/>
    <s v="-"/>
    <s v="13-11-2021"/>
    <s v="11"/>
    <s v="2021"/>
    <s v="-"/>
    <s v="-"/>
    <s v=""/>
  </r>
  <r>
    <s v="TKT847357"/>
    <x v="14"/>
    <d v="2021-11-12T14:46:00"/>
    <s v="Service"/>
    <s v="Slow Service"/>
    <s v="CUST41139"/>
    <s v="Resolved"/>
    <d v="2021-10-12T00:00:00"/>
    <d v="1899-12-30T14:46:00"/>
    <d v="2021-11-12T00:00:00"/>
    <d v="1899-12-30T14:46:00"/>
    <s v="-"/>
    <s v="-"/>
    <s v="12-10-2021"/>
    <s v="10"/>
    <s v="2021"/>
    <s v="-"/>
    <s v="12-11-2021"/>
    <s v="11"/>
  </r>
  <r>
    <s v="TKT307626"/>
    <x v="3"/>
    <s v="-"/>
    <s v="Account"/>
    <s v="Account Suspension"/>
    <s v="CUST47430"/>
    <s v="Open"/>
    <d v="2022-06-02T00:00:00"/>
    <d v="1899-12-30T06:59:00"/>
    <s v="-"/>
    <s v="-"/>
    <s v="-"/>
    <s v="-"/>
    <s v="02-06-2022"/>
    <s v="06"/>
    <s v="2022"/>
    <s v="-"/>
    <s v="-"/>
    <s v=""/>
  </r>
  <r>
    <s v="TKT799131"/>
    <x v="34"/>
    <s v="-"/>
    <s v="Technical"/>
    <s v="Hardware Issue"/>
    <s v="CUST85454"/>
    <s v="Open"/>
    <d v="2024-08-08T00:00:00"/>
    <d v="1899-12-30T08:37:00"/>
    <s v="-"/>
    <s v="-"/>
    <s v="-"/>
    <s v="-"/>
    <s v="08-08-2024"/>
    <s v="08"/>
    <s v="2024"/>
    <s v="-"/>
    <s v="-"/>
    <s v=""/>
  </r>
  <r>
    <s v="TKT543636"/>
    <x v="12"/>
    <s v="-"/>
    <s v="Billing"/>
    <s v="Refund Request"/>
    <s v="CUST78831"/>
    <s v="Open"/>
    <d v="2021-11-06T00:00:00"/>
    <d v="1899-12-30T04:29:00"/>
    <s v="-"/>
    <s v="-"/>
    <s v="-"/>
    <s v="-"/>
    <s v="06-11-2021"/>
    <s v="11"/>
    <s v="2021"/>
    <s v="-"/>
    <s v="-"/>
    <s v=""/>
  </r>
  <r>
    <s v="TKT522000"/>
    <x v="23"/>
    <s v="30-03-2024 16:50:00"/>
    <s v="Service"/>
    <s v="Service Upgrade"/>
    <s v="CUST46579"/>
    <s v="Resolved"/>
    <d v="2024-02-03T00:00:00"/>
    <d v="1899-12-30T16:50:00"/>
    <s v="30-03-2024"/>
    <d v="1899-12-30T16:50:00"/>
    <s v="-"/>
    <s v="-"/>
    <s v="03-02-2024"/>
    <s v="02"/>
    <s v="2024"/>
    <s v="-"/>
    <s v="30-03-2024"/>
    <s v="03"/>
  </r>
  <r>
    <s v="TKT493565"/>
    <x v="4"/>
    <s v="-"/>
    <s v="Account"/>
    <s v="Password Reset"/>
    <s v="CUST94852"/>
    <s v="Open"/>
    <d v="2020-08-02T00:00:00"/>
    <d v="1899-12-30T08:34:00"/>
    <s v="-"/>
    <s v="-"/>
    <s v="-"/>
    <s v="-"/>
    <s v="02-08-2020"/>
    <s v="08"/>
    <s v="2020"/>
    <s v="-"/>
    <s v="-"/>
    <s v=""/>
  </r>
  <r>
    <s v="TKT698918"/>
    <x v="26"/>
    <s v="23-05-2022 15:37:52"/>
    <s v="Technical"/>
    <s v="Software Bug"/>
    <s v="CUST31668"/>
    <s v="Resolved"/>
    <d v="2022-01-05T00:00:00"/>
    <d v="1899-12-30T15:37:00"/>
    <s v="23-05-2022"/>
    <d v="1899-12-30T15:37:52"/>
    <s v="-"/>
    <s v="-"/>
    <s v="05-01-2022"/>
    <s v="01"/>
    <s v="2022"/>
    <s v="-"/>
    <s v="23-05-2022"/>
    <s v="05"/>
  </r>
  <r>
    <s v="TKT796655"/>
    <x v="9"/>
    <s v="-"/>
    <s v="Technical"/>
    <s v="Hardware Issue"/>
    <s v="CUST19100"/>
    <s v="In Progress"/>
    <s v="23-05-2022"/>
    <d v="1899-12-30T11:42:56"/>
    <s v="-"/>
    <s v="-"/>
    <s v="-"/>
    <s v="-"/>
    <s v="23-05-2022"/>
    <s v="05"/>
    <s v="2022"/>
    <s v="-"/>
    <s v="-"/>
    <s v=""/>
  </r>
  <r>
    <s v="TKT904678"/>
    <x v="12"/>
    <s v="-"/>
    <s v="Billing"/>
    <s v="Refund Request"/>
    <s v="CUST79898"/>
    <s v="In Progress"/>
    <s v="26-11-2022"/>
    <d v="1899-12-30T01:44:01"/>
    <s v="-"/>
    <s v="-"/>
    <s v="-"/>
    <s v="-"/>
    <s v="26-11-2022"/>
    <s v="11"/>
    <s v="2022"/>
    <s v="-"/>
    <s v="-"/>
    <s v=""/>
  </r>
  <r>
    <s v="TKT908194"/>
    <x v="3"/>
    <s v="-"/>
    <s v="Account"/>
    <s v="Account Suspension"/>
    <s v="CUST16080"/>
    <s v="In Progress"/>
    <d v="2023-08-03T00:00:00"/>
    <d v="1899-12-30T04:50:00"/>
    <s v="-"/>
    <s v="-"/>
    <s v="-"/>
    <s v="-"/>
    <s v="03-08-2023"/>
    <s v="08"/>
    <s v="2023"/>
    <s v="-"/>
    <s v="-"/>
    <s v=""/>
  </r>
  <r>
    <s v="TKT932066"/>
    <x v="27"/>
    <s v="-"/>
    <s v="Account"/>
    <s v="Login Issue"/>
    <s v="CUST24438"/>
    <s v="In Progress"/>
    <s v="29-04-2021"/>
    <d v="1899-12-30T10:13:32"/>
    <s v="-"/>
    <s v="-"/>
    <s v="-"/>
    <s v="-"/>
    <s v="29-04-2021"/>
    <s v="04"/>
    <s v="2021"/>
    <s v="-"/>
    <s v="-"/>
    <s v=""/>
  </r>
  <r>
    <s v="TKT635964"/>
    <x v="28"/>
    <s v="-"/>
    <s v="Billing"/>
    <s v="Payment Failure"/>
    <s v="CUST28027"/>
    <s v="In Progress"/>
    <d v="2022-07-04T00:00:00"/>
    <d v="1899-12-30T23:35:00"/>
    <s v="-"/>
    <s v="-"/>
    <s v="-"/>
    <s v="-"/>
    <s v="04-07-2022"/>
    <s v="07"/>
    <s v="2022"/>
    <s v="-"/>
    <s v="-"/>
    <s v=""/>
  </r>
  <r>
    <s v="TKT996133"/>
    <x v="26"/>
    <s v="-"/>
    <s v="Technical"/>
    <s v="Software Bug"/>
    <s v="CUST12632"/>
    <s v="In Progress"/>
    <d v="2020-09-06T00:00:00"/>
    <d v="1899-12-30T16:47:00"/>
    <s v="-"/>
    <s v="-"/>
    <s v="-"/>
    <s v="-"/>
    <s v="06-09-2020"/>
    <s v="09"/>
    <s v="2020"/>
    <s v="-"/>
    <s v="-"/>
    <s v=""/>
  </r>
  <r>
    <s v="TKT325196"/>
    <x v="19"/>
    <s v="-"/>
    <s v="Billing"/>
    <s v="Payment Failure"/>
    <s v="CUST26360"/>
    <s v="In Progress"/>
    <s v="21-09-2020"/>
    <d v="1899-12-30T18:25:13"/>
    <s v="-"/>
    <s v="-"/>
    <s v="-"/>
    <s v="-"/>
    <s v="21-09-2020"/>
    <s v="09"/>
    <s v="2020"/>
    <s v="-"/>
    <s v="-"/>
    <s v=""/>
  </r>
  <r>
    <s v="TKT411061"/>
    <x v="20"/>
    <s v="20-12-2023 15:44:24"/>
    <s v="Billing"/>
    <s v="Payment Failure"/>
    <s v="CUST91228"/>
    <s v="Resolved"/>
    <s v="26-11-2023"/>
    <d v="1899-12-30T15:44:24"/>
    <s v="20-12-2023"/>
    <d v="1899-12-30T15:44:24"/>
    <s v="-"/>
    <s v="-"/>
    <s v="26-11-2023"/>
    <s v="11"/>
    <s v="2023"/>
    <s v="-"/>
    <s v="20-12-2023"/>
    <s v="12"/>
  </r>
  <r>
    <s v="TKT308874"/>
    <x v="3"/>
    <d v="2024-03-08T12:43:00"/>
    <s v="Account"/>
    <s v="Account Suspension"/>
    <s v="CUST16401"/>
    <s v="Resolved"/>
    <s v="25-07-2024"/>
    <d v="1899-12-30T12:43:42"/>
    <d v="2024-03-08T00:00:00"/>
    <d v="1899-12-30T12:43:00"/>
    <s v="-"/>
    <s v="-"/>
    <s v="25-07-2024"/>
    <s v="07"/>
    <s v="2024"/>
    <s v="-"/>
    <s v="08-03-2024"/>
    <s v="03"/>
  </r>
  <r>
    <s v="TKT943395"/>
    <x v="30"/>
    <s v="13-06-2021 18:45:31"/>
    <s v="Billing"/>
    <s v="Overcharge"/>
    <s v="CUST87279"/>
    <s v="Resolved"/>
    <d v="2021-03-06T00:00:00"/>
    <d v="1899-12-30T18:45:00"/>
    <s v="13-06-2021"/>
    <d v="1899-12-30T18:45:31"/>
    <s v="-"/>
    <s v="-"/>
    <s v="06-03-2021"/>
    <s v="03"/>
    <s v="2021"/>
    <s v="-"/>
    <s v="13-06-2021"/>
    <s v="06"/>
  </r>
  <r>
    <s v="TKT124272"/>
    <x v="23"/>
    <s v="-"/>
    <s v="Service"/>
    <s v="Service Upgrade"/>
    <s v="CUST36227"/>
    <s v="Open"/>
    <d v="2021-02-09T00:00:00"/>
    <d v="1899-12-30T08:25:00"/>
    <s v="-"/>
    <s v="-"/>
    <s v="-"/>
    <s v="-"/>
    <s v="09-02-2021"/>
    <s v="02"/>
    <s v="2021"/>
    <s v="-"/>
    <s v="-"/>
    <s v=""/>
  </r>
  <r>
    <s v="TKT859405"/>
    <x v="19"/>
    <s v="24-09-2021 03:06:14"/>
    <s v="Billing"/>
    <s v="Payment Failure"/>
    <s v="CUST96314"/>
    <s v="Resolved"/>
    <d v="2021-07-09T00:00:00"/>
    <d v="1899-12-30T03:06:00"/>
    <s v="24-09-2021"/>
    <d v="1899-12-30T03:06:14"/>
    <s v="-"/>
    <s v="-"/>
    <s v="09-07-2021"/>
    <s v="07"/>
    <s v="2021"/>
    <s v="-"/>
    <s v="24-09-2021"/>
    <s v="09"/>
  </r>
  <r>
    <s v="TKT984041"/>
    <x v="19"/>
    <s v="-"/>
    <s v="Billing"/>
    <s v="Payment Failure"/>
    <s v="CUST24842"/>
    <s v="Open"/>
    <d v="2024-01-07T00:00:00"/>
    <d v="1899-12-30T07:09:00"/>
    <s v="-"/>
    <s v="-"/>
    <s v="-"/>
    <s v="-"/>
    <s v="07-01-2024"/>
    <s v="01"/>
    <s v="2024"/>
    <s v="-"/>
    <s v="-"/>
    <s v=""/>
  </r>
  <r>
    <s v="TKT642259"/>
    <x v="33"/>
    <s v="-"/>
    <s v="Technical"/>
    <s v="Network Problem"/>
    <s v="CUST81286"/>
    <s v="Open"/>
    <s v="25-03-2024"/>
    <d v="1899-12-30T00:05:26"/>
    <s v="-"/>
    <s v="-"/>
    <s v="-"/>
    <s v="-"/>
    <s v="25-03-2024"/>
    <s v="03"/>
    <s v="2024"/>
    <s v="-"/>
    <s v="-"/>
    <s v=""/>
  </r>
  <r>
    <s v="TKT656770"/>
    <x v="7"/>
    <d v="2024-08-06T22:10:00"/>
    <s v="Technical"/>
    <s v="Software Bug"/>
    <s v="CUST47727"/>
    <s v="Resolved"/>
    <d v="2024-03-06T00:00:00"/>
    <d v="1899-12-30T22:10:00"/>
    <d v="2024-08-06T00:00:00"/>
    <d v="1899-12-30T22:10:00"/>
    <s v="-"/>
    <s v="-"/>
    <s v="06-03-2024"/>
    <s v="03"/>
    <s v="2024"/>
    <s v="-"/>
    <s v="06-08-2024"/>
    <s v="08"/>
  </r>
  <r>
    <s v="TKT835852"/>
    <x v="7"/>
    <d v="2022-09-09T13:18:00"/>
    <s v="Technical"/>
    <s v="Software Bug"/>
    <s v="CUST86735"/>
    <s v="Resolved"/>
    <d v="2022-06-09T00:00:00"/>
    <d v="1899-12-30T13:18:00"/>
    <d v="2022-09-09T00:00:00"/>
    <d v="1899-12-30T13:18:00"/>
    <s v="-"/>
    <s v="-"/>
    <s v="09-06-2022"/>
    <s v="06"/>
    <s v="2022"/>
    <s v="-"/>
    <s v="09-09-2022"/>
    <s v="09"/>
  </r>
  <r>
    <s v="TKT310809"/>
    <x v="18"/>
    <s v="-"/>
    <s v="Account"/>
    <s v="Password Reset"/>
    <s v="CUST15038"/>
    <s v="Open"/>
    <s v="30-10-2024"/>
    <d v="1899-12-30T23:18:05"/>
    <s v="-"/>
    <s v="-"/>
    <s v="-"/>
    <s v="-"/>
    <s v="30-10-2024"/>
    <s v="10"/>
    <s v="2024"/>
    <s v="-"/>
    <s v="-"/>
    <s v=""/>
  </r>
  <r>
    <s v="TKT224816"/>
    <x v="25"/>
    <s v="-"/>
    <s v="Service"/>
    <s v="Slow Service"/>
    <s v="CUST32232"/>
    <s v="In Progress"/>
    <s v="28-07-2023"/>
    <d v="1899-12-30T03:09:29"/>
    <s v="-"/>
    <s v="-"/>
    <s v="-"/>
    <s v="-"/>
    <s v="28-07-2023"/>
    <s v="07"/>
    <s v="2023"/>
    <s v="-"/>
    <s v="-"/>
    <s v=""/>
  </r>
  <r>
    <s v="TKT259244"/>
    <x v="16"/>
    <s v="-"/>
    <s v="Account"/>
    <s v="Login Issue"/>
    <s v="CUST50144"/>
    <s v="In Progress"/>
    <d v="2024-10-08T00:00:00"/>
    <d v="1899-12-30T05:13:00"/>
    <s v="-"/>
    <s v="-"/>
    <s v="-"/>
    <s v="-"/>
    <s v="08-10-2024"/>
    <s v="10"/>
    <s v="2024"/>
    <s v="-"/>
    <s v="-"/>
    <s v=""/>
  </r>
  <r>
    <s v="TKT108227"/>
    <x v="10"/>
    <s v="-"/>
    <s v="Account"/>
    <s v="Password Reset"/>
    <s v="CUST26336"/>
    <s v="Open"/>
    <s v="27-07-2024"/>
    <d v="1899-12-30T10:23:51"/>
    <s v="-"/>
    <s v="-"/>
    <s v="-"/>
    <s v="-"/>
    <s v="27-07-2024"/>
    <s v="07"/>
    <s v="2024"/>
    <s v="-"/>
    <s v="-"/>
    <s v=""/>
  </r>
  <r>
    <s v="TKT507008"/>
    <x v="32"/>
    <s v="-"/>
    <s v="Technical"/>
    <s v="Software Bug"/>
    <s v="CUST40669"/>
    <s v="In Progress"/>
    <s v="15-03-2021"/>
    <d v="1899-12-30T12:06:13"/>
    <s v="-"/>
    <s v="-"/>
    <s v="-"/>
    <s v="-"/>
    <s v="15-03-2021"/>
    <s v="03"/>
    <s v="2021"/>
    <s v="-"/>
    <s v="-"/>
    <s v=""/>
  </r>
  <r>
    <s v="TKT214318"/>
    <x v="20"/>
    <s v="25-10-2022 22:01:12"/>
    <s v="Billing"/>
    <s v="Payment Failure"/>
    <s v="CUST68331"/>
    <s v="Resolved"/>
    <s v="27-09-2022"/>
    <d v="1899-12-30T22:01:12"/>
    <s v="25-10-2022"/>
    <d v="1899-12-30T22:01:12"/>
    <s v="-"/>
    <s v="-"/>
    <s v="27-09-2022"/>
    <s v="09"/>
    <s v="2022"/>
    <s v="-"/>
    <s v="25-10-2022"/>
    <s v="10"/>
  </r>
  <r>
    <s v="TKT632235"/>
    <x v="29"/>
    <s v="-"/>
    <s v="Service"/>
    <s v="Service Upgrade"/>
    <s v="CUST83616"/>
    <s v="Open"/>
    <s v="28-10-2021"/>
    <d v="1899-12-30T11:43:24"/>
    <s v="-"/>
    <s v="-"/>
    <s v="-"/>
    <s v="-"/>
    <s v="28-10-2021"/>
    <s v="10"/>
    <s v="2021"/>
    <s v="-"/>
    <s v="-"/>
    <s v=""/>
  </r>
  <r>
    <s v="TKT243864"/>
    <x v="19"/>
    <s v="-"/>
    <s v="Billing"/>
    <s v="Payment Failure"/>
    <s v="CUST15490"/>
    <s v="Open"/>
    <s v="25-01-2023"/>
    <d v="1899-12-30T22:38:24"/>
    <s v="-"/>
    <s v="-"/>
    <s v="-"/>
    <s v="-"/>
    <s v="25-01-2023"/>
    <s v="01"/>
    <s v="2023"/>
    <s v="-"/>
    <s v="-"/>
    <s v=""/>
  </r>
  <r>
    <s v="TKT857176"/>
    <x v="19"/>
    <s v="-"/>
    <s v="Billing"/>
    <s v="Payment Failure"/>
    <s v="CUST56729"/>
    <s v="Open"/>
    <s v="28-02-2021"/>
    <d v="1899-12-30T01:03:22"/>
    <s v="-"/>
    <s v="-"/>
    <s v="-"/>
    <s v="-"/>
    <s v="28-02-2021"/>
    <s v="02"/>
    <s v="2021"/>
    <s v="-"/>
    <s v="-"/>
    <s v=""/>
  </r>
  <r>
    <s v="TKT935161"/>
    <x v="23"/>
    <s v="-"/>
    <s v="Service"/>
    <s v="Service Upgrade"/>
    <s v="CUST72015"/>
    <s v="In Progress"/>
    <s v="26-11-2022"/>
    <d v="1899-12-30T18:10:48"/>
    <s v="-"/>
    <s v="-"/>
    <s v="-"/>
    <s v="-"/>
    <s v="26-11-2022"/>
    <s v="11"/>
    <s v="2022"/>
    <s v="-"/>
    <s v="-"/>
    <s v=""/>
  </r>
  <r>
    <s v="TKT512510"/>
    <x v="8"/>
    <s v="-"/>
    <s v="Technical"/>
    <s v="Network Problem"/>
    <s v="CUST58416"/>
    <s v="Open"/>
    <d v="2022-12-04T00:00:00"/>
    <d v="1899-12-30T17:17:00"/>
    <s v="-"/>
    <s v="-"/>
    <s v="-"/>
    <s v="-"/>
    <s v="04-12-2022"/>
    <s v="12"/>
    <s v="2022"/>
    <s v="-"/>
    <s v="-"/>
    <s v=""/>
  </r>
  <r>
    <s v="TKT786836"/>
    <x v="31"/>
    <s v="-"/>
    <s v="Billing"/>
    <s v="Refund Request"/>
    <s v="CUST44593"/>
    <s v="Open"/>
    <d v="2024-12-09T00:00:00"/>
    <d v="1899-12-30T06:36:00"/>
    <s v="-"/>
    <s v="-"/>
    <s v="-"/>
    <s v="-"/>
    <s v="09-12-2024"/>
    <s v="12"/>
    <s v="2024"/>
    <s v="-"/>
    <s v="-"/>
    <s v=""/>
  </r>
  <r>
    <s v="TKT489376"/>
    <x v="3"/>
    <s v="19-05-2022 04:23:40"/>
    <s v="Account"/>
    <s v="Account Suspension"/>
    <s v="CUST87699"/>
    <s v="Resolved"/>
    <d v="2022-02-05T00:00:00"/>
    <d v="1899-12-30T04:23:00"/>
    <s v="19-05-2022"/>
    <d v="1899-12-30T04:23:40"/>
    <s v="-"/>
    <s v="-"/>
    <s v="05-02-2022"/>
    <s v="02"/>
    <s v="2022"/>
    <s v="-"/>
    <s v="19-05-2022"/>
    <s v="05"/>
  </r>
  <r>
    <s v="TKT942072"/>
    <x v="11"/>
    <s v="-"/>
    <s v="Billing"/>
    <s v="Overcharge"/>
    <s v="CUST54010"/>
    <s v="In Progress"/>
    <s v="13-12-2021"/>
    <d v="1899-12-30T09:56:26"/>
    <s v="-"/>
    <s v="-"/>
    <s v="-"/>
    <s v="-"/>
    <s v="13-12-2021"/>
    <s v="12"/>
    <s v="2021"/>
    <s v="-"/>
    <s v="-"/>
    <s v=""/>
  </r>
  <r>
    <s v="TKT405424"/>
    <x v="16"/>
    <s v="-"/>
    <s v="Account"/>
    <s v="Login Issue"/>
    <s v="CUST78676"/>
    <s v="Open"/>
    <s v="18-04-2023"/>
    <d v="1899-12-30T08:07:21"/>
    <s v="-"/>
    <s v="-"/>
    <s v="-"/>
    <s v="-"/>
    <s v="18-04-2023"/>
    <s v="04"/>
    <s v="2023"/>
    <s v="-"/>
    <s v="-"/>
    <s v=""/>
  </r>
  <r>
    <s v="TKT988589"/>
    <x v="1"/>
    <s v="-"/>
    <s v="Billing"/>
    <s v="Refund Request"/>
    <s v="CUST72283"/>
    <s v="In Progress"/>
    <s v="18-02-2021"/>
    <d v="1899-12-30T01:46:04"/>
    <s v="-"/>
    <s v="-"/>
    <s v="-"/>
    <s v="-"/>
    <s v="18-02-2021"/>
    <s v="02"/>
    <s v="2021"/>
    <s v="-"/>
    <s v="-"/>
    <s v=""/>
  </r>
  <r>
    <s v="TKT626164"/>
    <x v="34"/>
    <s v="-"/>
    <s v="Technical"/>
    <s v="Hardware Issue"/>
    <s v="CUST89766"/>
    <s v="Open"/>
    <s v="26-05-2023"/>
    <d v="1899-12-30T02:03:39"/>
    <s v="-"/>
    <s v="-"/>
    <s v="-"/>
    <s v="-"/>
    <s v="26-05-2023"/>
    <s v="05"/>
    <s v="2023"/>
    <s v="-"/>
    <s v="-"/>
    <s v=""/>
  </r>
  <r>
    <s v="TKT101565"/>
    <x v="3"/>
    <s v="-"/>
    <s v="Account"/>
    <s v="Account Suspension"/>
    <s v="CUST95719"/>
    <s v="In Progress"/>
    <d v="2024-03-08T00:00:00"/>
    <d v="1899-12-30T14:46:00"/>
    <s v="-"/>
    <s v="-"/>
    <s v="-"/>
    <s v="-"/>
    <s v="08-03-2024"/>
    <s v="03"/>
    <s v="2024"/>
    <s v="-"/>
    <s v="-"/>
    <s v=""/>
  </r>
  <r>
    <s v="TKT364340"/>
    <x v="1"/>
    <s v="-"/>
    <s v="Billing"/>
    <s v="Refund Request"/>
    <s v="CUST28647"/>
    <s v="Open"/>
    <s v="21-12-2024"/>
    <d v="1899-12-30T21:45:34"/>
    <s v="-"/>
    <s v="-"/>
    <s v="-"/>
    <s v="-"/>
    <s v="21-12-2024"/>
    <s v="12"/>
    <s v="2024"/>
    <s v="-"/>
    <s v="-"/>
    <s v=""/>
  </r>
  <r>
    <s v="TKT621254"/>
    <x v="17"/>
    <s v="-"/>
    <s v="Service"/>
    <s v="Slow Service"/>
    <s v="CUST16632"/>
    <s v="Open"/>
    <d v="2021-02-05T00:00:00"/>
    <d v="1899-12-30T01:47:00"/>
    <s v="-"/>
    <s v="-"/>
    <s v="-"/>
    <s v="-"/>
    <s v="05-02-2021"/>
    <s v="02"/>
    <s v="2021"/>
    <s v="-"/>
    <s v="-"/>
    <s v=""/>
  </r>
  <r>
    <s v="TKT171112"/>
    <x v="29"/>
    <s v="-"/>
    <s v="Service"/>
    <s v="Service Upgrade"/>
    <s v="CUST29504"/>
    <s v="In Progress"/>
    <d v="2022-04-04T00:00:00"/>
    <d v="1899-12-30T18:59:00"/>
    <s v="-"/>
    <s v="-"/>
    <s v="-"/>
    <s v="-"/>
    <s v="04-04-2022"/>
    <s v="04"/>
    <s v="2022"/>
    <s v="-"/>
    <s v="-"/>
    <s v=""/>
  </r>
  <r>
    <s v="TKT308661"/>
    <x v="18"/>
    <s v="22-07-2023 16:36:49"/>
    <s v="Account"/>
    <s v="Password Reset"/>
    <s v="CUST13855"/>
    <s v="Resolved"/>
    <s v="30-06-2023"/>
    <d v="1899-12-30T16:36:49"/>
    <s v="22-07-2023"/>
    <d v="1899-12-30T16:36:49"/>
    <s v="-"/>
    <s v="-"/>
    <s v="30-06-2023"/>
    <s v="06"/>
    <s v="2023"/>
    <s v="-"/>
    <s v="22-07-2023"/>
    <s v="07"/>
  </r>
  <r>
    <s v="TKT826861"/>
    <x v="34"/>
    <s v="-"/>
    <s v="Technical"/>
    <s v="Hardware Issue"/>
    <s v="CUST31812"/>
    <s v="In Progress"/>
    <s v="29-01-2024"/>
    <d v="1899-12-30T00:34:19"/>
    <s v="-"/>
    <s v="-"/>
    <s v="-"/>
    <s v="-"/>
    <s v="29-01-2024"/>
    <s v="01"/>
    <s v="2024"/>
    <s v="-"/>
    <s v="-"/>
    <s v=""/>
  </r>
  <r>
    <s v="TKT455765"/>
    <x v="30"/>
    <s v="-"/>
    <s v="Billing"/>
    <s v="Overcharge"/>
    <s v="CUST84115"/>
    <s v="Open"/>
    <s v="23-08-2024"/>
    <d v="1899-12-30T09:43:42"/>
    <s v="-"/>
    <s v="-"/>
    <s v="-"/>
    <s v="-"/>
    <s v="23-08-2024"/>
    <s v="08"/>
    <s v="2024"/>
    <s v="-"/>
    <s v="-"/>
    <s v=""/>
  </r>
  <r>
    <s v="TKT605782"/>
    <x v="2"/>
    <s v="-"/>
    <s v="Billing"/>
    <s v="Overcharge"/>
    <s v="CUST13194"/>
    <s v="Open"/>
    <d v="2023-01-03T00:00:00"/>
    <d v="1899-12-30T02:22:00"/>
    <s v="-"/>
    <s v="-"/>
    <s v="-"/>
    <s v="-"/>
    <s v="03-01-2023"/>
    <s v="01"/>
    <s v="2023"/>
    <s v="-"/>
    <s v="-"/>
    <s v=""/>
  </r>
  <r>
    <s v="TKT795157"/>
    <x v="32"/>
    <s v="25-09-2020 21:06:25"/>
    <s v="Technical"/>
    <s v="Software Bug"/>
    <s v="CUST63208"/>
    <s v="Resolved"/>
    <d v="2020-06-09T00:00:00"/>
    <d v="1899-12-30T21:06:00"/>
    <s v="25-09-2020"/>
    <d v="1899-12-30T21:06:25"/>
    <s v="-"/>
    <s v="-"/>
    <s v="09-06-2020"/>
    <s v="06"/>
    <s v="2020"/>
    <s v="-"/>
    <s v="25-09-2020"/>
    <s v="09"/>
  </r>
  <r>
    <s v="TKT185076"/>
    <x v="0"/>
    <s v="-"/>
    <s v="Service"/>
    <s v="Service Outage"/>
    <s v="CUST55588"/>
    <s v="Open"/>
    <s v="13-01-2020"/>
    <d v="1899-12-30T19:37:39"/>
    <s v="-"/>
    <s v="-"/>
    <s v="-"/>
    <s v="-"/>
    <s v="13-01-2020"/>
    <s v="01"/>
    <s v="2020"/>
    <s v="-"/>
    <s v="-"/>
    <s v=""/>
  </r>
  <r>
    <s v="TKT817222"/>
    <x v="31"/>
    <s v="31-10-2020 09:23:05"/>
    <s v="Billing"/>
    <s v="Refund Request"/>
    <s v="CUST21992"/>
    <s v="Resolved"/>
    <d v="2020-03-10T00:00:00"/>
    <d v="1899-12-30T09:23:00"/>
    <s v="31-10-2020"/>
    <d v="1899-12-30T09:23:05"/>
    <s v="-"/>
    <s v="-"/>
    <s v="10-03-2020"/>
    <s v="03"/>
    <s v="2020"/>
    <s v="-"/>
    <s v="31-10-2020"/>
    <s v="10"/>
  </r>
  <r>
    <s v="TKT426964"/>
    <x v="33"/>
    <s v="-"/>
    <s v="Technical"/>
    <s v="Network Problem"/>
    <s v="CUST91140"/>
    <s v="Open"/>
    <s v="28-03-2023"/>
    <d v="1899-12-30T03:11:11"/>
    <s v="-"/>
    <s v="-"/>
    <s v="-"/>
    <s v="-"/>
    <s v="28-03-2023"/>
    <s v="03"/>
    <s v="2023"/>
    <s v="-"/>
    <s v="-"/>
    <s v=""/>
  </r>
  <r>
    <s v="TKT273419"/>
    <x v="4"/>
    <s v="-"/>
    <s v="Account"/>
    <s v="Password Reset"/>
    <s v="CUST99648"/>
    <s v="Open"/>
    <s v="21-05-2023"/>
    <d v="1899-12-30T09:58:05"/>
    <s v="-"/>
    <s v="-"/>
    <s v="-"/>
    <s v="-"/>
    <s v="21-05-2023"/>
    <s v="05"/>
    <s v="2023"/>
    <s v="-"/>
    <s v="-"/>
    <s v=""/>
  </r>
  <r>
    <s v="TKT126901"/>
    <x v="31"/>
    <s v="21-03-2023 17:15:10"/>
    <s v="Billing"/>
    <s v="Refund Request"/>
    <s v="CUST29192"/>
    <s v="Resolved"/>
    <d v="2023-03-03T00:00:00"/>
    <d v="1899-12-30T17:15:00"/>
    <s v="21-03-2023"/>
    <d v="1899-12-30T17:15:10"/>
    <s v="-"/>
    <s v="-"/>
    <s v="03-03-2023"/>
    <s v="03"/>
    <s v="2023"/>
    <s v="-"/>
    <s v="21-03-2023"/>
    <s v="03"/>
  </r>
  <r>
    <s v="TKT297884"/>
    <x v="2"/>
    <s v="-"/>
    <s v="Billing"/>
    <s v="Overcharge"/>
    <s v="CUST23091"/>
    <s v="In Progress"/>
    <d v="2024-04-03T00:00:00"/>
    <d v="1899-12-30T21:26:00"/>
    <s v="-"/>
    <s v="-"/>
    <s v="-"/>
    <s v="-"/>
    <s v="03-04-2024"/>
    <s v="04"/>
    <s v="2024"/>
    <s v="-"/>
    <s v="-"/>
    <s v=""/>
  </r>
  <r>
    <s v="TKT673632"/>
    <x v="28"/>
    <s v="-"/>
    <s v="Billing"/>
    <s v="Payment Failure"/>
    <s v="CUST30186"/>
    <s v="Open"/>
    <d v="2022-02-11T00:00:00"/>
    <d v="1899-12-30T13:31:00"/>
    <s v="-"/>
    <s v="-"/>
    <s v="-"/>
    <s v="-"/>
    <s v="11-02-2022"/>
    <s v="02"/>
    <s v="2022"/>
    <s v="-"/>
    <s v="-"/>
    <s v=""/>
  </r>
  <r>
    <s v="TKT258523"/>
    <x v="13"/>
    <s v="-"/>
    <s v="Account"/>
    <s v="Account Suspension"/>
    <s v="CUST26306"/>
    <s v="Open"/>
    <s v="14-04-2023"/>
    <d v="1899-12-30T03:51:04"/>
    <s v="-"/>
    <s v="-"/>
    <s v="-"/>
    <s v="-"/>
    <s v="14-04-2023"/>
    <s v="04"/>
    <s v="2023"/>
    <s v="-"/>
    <s v="-"/>
    <s v=""/>
  </r>
  <r>
    <s v="TKT564073"/>
    <x v="29"/>
    <s v="-"/>
    <s v="Service"/>
    <s v="Service Upgrade"/>
    <s v="CUST51326"/>
    <s v="In Progress"/>
    <s v="29-09-2024"/>
    <d v="1899-12-30T09:25:16"/>
    <s v="-"/>
    <s v="-"/>
    <s v="-"/>
    <s v="-"/>
    <s v="29-09-2024"/>
    <s v="09"/>
    <s v="2024"/>
    <s v="-"/>
    <s v="-"/>
    <s v=""/>
  </r>
  <r>
    <s v="TKT493328"/>
    <x v="2"/>
    <s v="-"/>
    <s v="Billing"/>
    <s v="Overcharge"/>
    <s v="CUST51993"/>
    <s v="Open"/>
    <d v="2020-01-03T00:00:00"/>
    <d v="1899-12-30T01:44:00"/>
    <s v="-"/>
    <s v="-"/>
    <s v="-"/>
    <s v="-"/>
    <s v="03-01-2020"/>
    <s v="01"/>
    <s v="2020"/>
    <s v="-"/>
    <s v="-"/>
    <s v=""/>
  </r>
  <r>
    <s v="TKT277441"/>
    <x v="13"/>
    <s v="-"/>
    <s v="Account"/>
    <s v="Account Suspension"/>
    <s v="CUST48232"/>
    <s v="In Progress"/>
    <s v="31-07-2020"/>
    <d v="1899-12-30T07:11:34"/>
    <s v="-"/>
    <s v="-"/>
    <s v="-"/>
    <s v="-"/>
    <s v="31-07-2020"/>
    <s v="07"/>
    <s v="2020"/>
    <s v="-"/>
    <s v="-"/>
    <s v=""/>
  </r>
  <r>
    <s v="TKT301124"/>
    <x v="25"/>
    <s v="-"/>
    <s v="Service"/>
    <s v="Slow Service"/>
    <s v="CUST16055"/>
    <s v="Open"/>
    <d v="2022-10-10T00:00:00"/>
    <d v="1899-12-30T00:35:00"/>
    <s v="-"/>
    <s v="-"/>
    <s v="-"/>
    <s v="-"/>
    <s v="10-10-2022"/>
    <s v="10"/>
    <s v="2022"/>
    <s v="-"/>
    <s v="-"/>
    <s v=""/>
  </r>
  <r>
    <s v="TKT945670"/>
    <x v="13"/>
    <s v="-"/>
    <s v="Account"/>
    <s v="Account Suspension"/>
    <s v="CUST40636"/>
    <s v="In Progress"/>
    <s v="30-08-2021"/>
    <d v="1899-12-30T01:46:28"/>
    <s v="-"/>
    <s v="-"/>
    <s v="-"/>
    <s v="-"/>
    <s v="30-08-2021"/>
    <s v="08"/>
    <s v="2021"/>
    <s v="-"/>
    <s v="-"/>
    <s v=""/>
  </r>
  <r>
    <s v="TKT606023"/>
    <x v="32"/>
    <s v="-"/>
    <s v="Technical"/>
    <s v="Software Bug"/>
    <s v="CUST86663"/>
    <s v="Open"/>
    <d v="2020-02-11T00:00:00"/>
    <d v="1899-12-30T23:15:00"/>
    <s v="-"/>
    <s v="-"/>
    <s v="-"/>
    <s v="-"/>
    <s v="11-02-2020"/>
    <s v="02"/>
    <s v="2020"/>
    <s v="-"/>
    <s v="-"/>
    <s v=""/>
  </r>
  <r>
    <s v="TKT375391"/>
    <x v="1"/>
    <s v="-"/>
    <s v="Billing"/>
    <s v="Refund Request"/>
    <s v="CUST59183"/>
    <s v="In Progress"/>
    <d v="2021-02-11T00:00:00"/>
    <d v="1899-12-30T03:04:00"/>
    <s v="-"/>
    <s v="-"/>
    <s v="-"/>
    <s v="-"/>
    <s v="11-02-2021"/>
    <s v="02"/>
    <s v="2021"/>
    <s v="-"/>
    <s v="-"/>
    <s v=""/>
  </r>
  <r>
    <s v="TKT267644"/>
    <x v="12"/>
    <s v="-"/>
    <s v="Billing"/>
    <s v="Refund Request"/>
    <s v="CUST15639"/>
    <s v="Open"/>
    <d v="2020-08-07T00:00:00"/>
    <d v="1899-12-30T03:25:00"/>
    <s v="-"/>
    <s v="-"/>
    <s v="-"/>
    <s v="-"/>
    <s v="07-08-2020"/>
    <s v="08"/>
    <s v="2020"/>
    <s v="-"/>
    <s v="-"/>
    <s v=""/>
  </r>
  <r>
    <s v="TKT492157"/>
    <x v="6"/>
    <d v="2024-04-07T03:03:00"/>
    <s v="Service"/>
    <s v="Service Outage"/>
    <s v="CUST81883"/>
    <s v="Resolved"/>
    <s v="24-06-2024"/>
    <d v="1899-12-30T03:03:29"/>
    <d v="2024-04-07T00:00:00"/>
    <d v="1899-12-30T03:03:00"/>
    <s v="-"/>
    <s v="-"/>
    <s v="24-06-2024"/>
    <s v="06"/>
    <s v="2024"/>
    <s v="-"/>
    <s v="07-04-2024"/>
    <s v="04"/>
  </r>
  <r>
    <s v="TKT404740"/>
    <x v="14"/>
    <s v="-"/>
    <s v="Service"/>
    <s v="Slow Service"/>
    <s v="CUST49685"/>
    <s v="Open"/>
    <d v="2021-01-01T00:00:00"/>
    <d v="1899-12-30T14:05:00"/>
    <s v="-"/>
    <s v="-"/>
    <s v="-"/>
    <s v="-"/>
    <s v="01-01-2021"/>
    <s v="01"/>
    <s v="2021"/>
    <s v="-"/>
    <s v="-"/>
    <s v=""/>
  </r>
  <r>
    <s v="TKT441310"/>
    <x v="34"/>
    <s v="-"/>
    <s v="Technical"/>
    <s v="Hardware Issue"/>
    <s v="CUST39116"/>
    <s v="In Progress"/>
    <s v="17-05-2021"/>
    <d v="1899-12-30T17:15:29"/>
    <s v="-"/>
    <s v="-"/>
    <s v="-"/>
    <s v="-"/>
    <s v="17-05-2021"/>
    <s v="05"/>
    <s v="2021"/>
    <s v="-"/>
    <s v="-"/>
    <s v=""/>
  </r>
  <r>
    <s v="TKT145099"/>
    <x v="17"/>
    <s v="29-11-2024 00:58:38"/>
    <s v="Service"/>
    <s v="Slow Service"/>
    <s v="CUST45210"/>
    <s v="Resolved"/>
    <s v="28-11-2024"/>
    <d v="1899-12-30T00:58:38"/>
    <s v="29-11-2024"/>
    <d v="1899-12-30T00:58:38"/>
    <s v="-"/>
    <s v="-"/>
    <s v="28-11-2024"/>
    <s v="11"/>
    <s v="2024"/>
    <s v="-"/>
    <s v="29-11-2024"/>
    <s v="11"/>
  </r>
  <r>
    <s v="TKT787878"/>
    <x v="15"/>
    <d v="2022-12-04T12:09:00"/>
    <s v="Account"/>
    <s v="Account Suspension"/>
    <s v="CUST86068"/>
    <s v="Resolved"/>
    <d v="2022-03-04T00:00:00"/>
    <d v="1899-12-30T12:09:00"/>
    <d v="2022-12-04T00:00:00"/>
    <d v="1899-12-30T12:09:00"/>
    <s v="-"/>
    <s v="-"/>
    <s v="04-03-2022"/>
    <s v="03"/>
    <s v="2022"/>
    <s v="-"/>
    <s v="04-12-2022"/>
    <s v="12"/>
  </r>
  <r>
    <s v="TKT651980"/>
    <x v="32"/>
    <d v="2024-12-12T06:26:00"/>
    <s v="Technical"/>
    <s v="Software Bug"/>
    <s v="CUST84206"/>
    <s v="Resolved"/>
    <s v="17-11-2024"/>
    <d v="1899-12-30T06:26:27"/>
    <d v="2024-12-12T00:00:00"/>
    <d v="1899-12-30T06:26:00"/>
    <s v="-"/>
    <s v="-"/>
    <s v="17-11-2024"/>
    <s v="11"/>
    <s v="2024"/>
    <s v="-"/>
    <s v="12-12-2024"/>
    <s v="12"/>
  </r>
  <r>
    <s v="TKT148206"/>
    <x v="33"/>
    <s v="-"/>
    <s v="Technical"/>
    <s v="Network Problem"/>
    <s v="CUST82104"/>
    <s v="In Progress"/>
    <s v="20-11-2022"/>
    <d v="1899-12-30T16:10:00"/>
    <s v="-"/>
    <s v="-"/>
    <s v="-"/>
    <s v="-"/>
    <s v="20-11-2022"/>
    <s v="11"/>
    <s v="2022"/>
    <s v="-"/>
    <s v="-"/>
    <s v=""/>
  </r>
  <r>
    <s v="TKT933557"/>
    <x v="15"/>
    <s v="18-11-2021 07:42:02"/>
    <s v="Account"/>
    <s v="Account Suspension"/>
    <s v="CUST31521"/>
    <s v="Resolved"/>
    <d v="2021-12-11T00:00:00"/>
    <d v="1899-12-30T07:42:00"/>
    <s v="18-11-2021"/>
    <d v="1899-12-30T07:42:02"/>
    <s v="-"/>
    <s v="-"/>
    <s v="11-12-2021"/>
    <s v="12"/>
    <s v="2021"/>
    <s v="-"/>
    <s v="18-11-2021"/>
    <s v="11"/>
  </r>
  <r>
    <s v="TKT737780"/>
    <x v="31"/>
    <s v="-"/>
    <s v="Billing"/>
    <s v="Refund Request"/>
    <s v="CUST39845"/>
    <s v="Open"/>
    <s v="15-06-2024"/>
    <d v="1899-12-30T08:26:52"/>
    <s v="-"/>
    <s v="-"/>
    <s v="-"/>
    <s v="-"/>
    <s v="15-06-2024"/>
    <s v="06"/>
    <s v="2024"/>
    <s v="-"/>
    <s v="-"/>
    <s v=""/>
  </r>
  <r>
    <s v="TKT254923"/>
    <x v="18"/>
    <s v="-"/>
    <s v="Account"/>
    <s v="Password Reset"/>
    <s v="CUST47851"/>
    <s v="In Progress"/>
    <d v="2020-12-11T00:00:00"/>
    <d v="1899-12-30T08:17:00"/>
    <s v="-"/>
    <s v="-"/>
    <s v="-"/>
    <s v="-"/>
    <s v="11-12-2020"/>
    <s v="12"/>
    <s v="2020"/>
    <s v="-"/>
    <s v="-"/>
    <s v=""/>
  </r>
  <r>
    <s v="TKT428523"/>
    <x v="7"/>
    <s v="-"/>
    <s v="Technical"/>
    <s v="Software Bug"/>
    <s v="CUST45056"/>
    <s v="In Progress"/>
    <s v="13-06-2022"/>
    <d v="1899-12-30T16:51:39"/>
    <s v="-"/>
    <s v="-"/>
    <s v="-"/>
    <s v="-"/>
    <s v="13-06-2022"/>
    <s v="06"/>
    <s v="2022"/>
    <s v="16"/>
    <s v="-"/>
    <s v=""/>
  </r>
  <r>
    <s v="TKT238114"/>
    <x v="27"/>
    <s v="-"/>
    <s v="Account"/>
    <s v="Login Issue"/>
    <s v="CUST25288"/>
    <s v="In Progress"/>
    <d v="2024-04-05T00:00:00"/>
    <d v="1899-12-30T11:12:00"/>
    <s v="-"/>
    <s v="-"/>
    <s v="-"/>
    <s v="-"/>
    <s v="05-04-2024"/>
    <s v="04"/>
    <s v="2024"/>
    <s v="11"/>
    <s v="-"/>
    <s v=""/>
  </r>
  <r>
    <s v="TKT933150"/>
    <x v="35"/>
    <s v="-"/>
    <s v="Service"/>
    <s v="Service Upgrade"/>
    <s v="CUST78708"/>
    <s v="Open"/>
    <s v="14-05-2022"/>
    <d v="1899-12-30T22:12:55"/>
    <s v="-"/>
    <s v="-"/>
    <s v="-"/>
    <s v="-"/>
    <s v="14-05-2022"/>
    <s v="05"/>
    <s v="2022"/>
    <s v="22"/>
    <s v="-"/>
    <s v=""/>
  </r>
  <r>
    <s v="TKT308251"/>
    <x v="11"/>
    <s v="-"/>
    <s v="Billing"/>
    <s v="Overcharge"/>
    <s v="CUST21534"/>
    <s v="Open"/>
    <s v="22-10-2023"/>
    <d v="1899-12-30T04:47:25"/>
    <s v="-"/>
    <s v="-"/>
    <s v="-"/>
    <s v="-"/>
    <s v="22-10-2023"/>
    <s v="10"/>
    <s v="2023"/>
    <s v="04"/>
    <s v="-"/>
    <s v=""/>
  </r>
  <r>
    <s v="TKT431128"/>
    <x v="10"/>
    <s v="24-03-2020 20:36:57"/>
    <s v="Account"/>
    <s v="Password Reset"/>
    <s v="CUST33690"/>
    <s v="Resolved"/>
    <s v="25-02-2020"/>
    <d v="1899-12-30T20:36:57"/>
    <s v="24-03-2020"/>
    <d v="1899-12-30T20:36:57"/>
    <s v="-"/>
    <s v="-"/>
    <s v="25-02-2020"/>
    <s v="02"/>
    <s v="2020"/>
    <s v="20"/>
    <s v="24-03-2020"/>
    <s v="03"/>
  </r>
  <r>
    <s v="TKT626611"/>
    <x v="0"/>
    <s v="-"/>
    <s v="Service"/>
    <s v="Service Outage"/>
    <s v="CUST61509"/>
    <s v="In Progress"/>
    <s v="27-04-2022"/>
    <d v="1899-12-30T22:40:01"/>
    <s v="-"/>
    <s v="-"/>
    <s v="-"/>
    <s v="-"/>
    <s v="27-04-2022"/>
    <s v="04"/>
    <s v="2022"/>
    <s v="22"/>
    <s v="-"/>
    <s v=""/>
  </r>
  <r>
    <s v="TKT365346"/>
    <x v="8"/>
    <s v="26-11-2024 12:16:29"/>
    <s v="Technical"/>
    <s v="Network Problem"/>
    <s v="CUST62703"/>
    <s v="Resolved"/>
    <d v="2024-02-11T00:00:00"/>
    <d v="1899-12-30T12:16:00"/>
    <s v="26-11-2024"/>
    <d v="1899-12-30T12:16:29"/>
    <s v="-"/>
    <s v="-"/>
    <s v="11-02-2024"/>
    <s v="02"/>
    <s v="2024"/>
    <s v="12"/>
    <s v="26-11-2024"/>
    <s v="11"/>
  </r>
  <r>
    <s v="TKT558423"/>
    <x v="15"/>
    <d v="2023-08-12T14:53:00"/>
    <s v="Account"/>
    <s v="Account Suspension"/>
    <s v="CUST95786"/>
    <s v="Resolved"/>
    <s v="13-11-2023"/>
    <d v="1899-12-30T14:53:14"/>
    <d v="2023-08-12T00:00:00"/>
    <d v="1899-12-30T14:53:00"/>
    <s v="-"/>
    <s v="-"/>
    <s v="13-11-2023"/>
    <s v="11"/>
    <s v="2023"/>
    <s v="14"/>
    <s v="12-08-2023"/>
    <s v="08"/>
  </r>
  <r>
    <s v="TKT661118"/>
    <x v="35"/>
    <s v="-"/>
    <s v="Service"/>
    <s v="Service Upgrade"/>
    <s v="CUST46520"/>
    <s v="Open"/>
    <d v="2020-11-09T00:00:00"/>
    <d v="1899-12-30T17:53:00"/>
    <s v="-"/>
    <s v="-"/>
    <s v="-"/>
    <s v="-"/>
    <s v="09-11-2020"/>
    <s v="11"/>
    <s v="2020"/>
    <s v="17"/>
    <s v="-"/>
    <s v=""/>
  </r>
  <r>
    <s v="TKT106277"/>
    <x v="13"/>
    <d v="2020-03-06T19:38:00"/>
    <s v="Account"/>
    <s v="Account Suspension"/>
    <s v="CUST11512"/>
    <s v="Resolved"/>
    <d v="2020-10-05T00:00:00"/>
    <d v="1899-12-30T19:38:00"/>
    <d v="2020-03-06T00:00:00"/>
    <d v="1899-12-30T19:38:00"/>
    <s v="-"/>
    <s v="-"/>
    <s v="05-10-2020"/>
    <s v="10"/>
    <s v="2020"/>
    <s v="19"/>
    <s v="06-03-2020"/>
    <s v="03"/>
  </r>
  <r>
    <s v="TKT855663"/>
    <x v="23"/>
    <s v="13-07-2024 13:01:38"/>
    <s v="Service"/>
    <s v="Service Upgrade"/>
    <s v="CUST59550"/>
    <s v="Resolved"/>
    <s v="19-06-2024"/>
    <d v="1899-12-30T13:01:38"/>
    <s v="13-07-2024"/>
    <d v="1899-12-30T13:01:38"/>
    <s v="-"/>
    <s v="-"/>
    <s v="19-06-2024"/>
    <s v="06"/>
    <s v="2024"/>
    <s v="13"/>
    <s v="13-07-2024"/>
    <s v="07"/>
  </r>
  <r>
    <s v="TKT857872"/>
    <x v="27"/>
    <s v="-"/>
    <s v="Account"/>
    <s v="Login Issue"/>
    <s v="CUST55209"/>
    <s v="In Progress"/>
    <s v="15-04-2024"/>
    <d v="1899-12-30T03:00:25"/>
    <s v="-"/>
    <s v="-"/>
    <s v="-"/>
    <s v="-"/>
    <s v="15-04-2024"/>
    <s v="04"/>
    <s v="2024"/>
    <s v="03"/>
    <s v="-"/>
    <s v=""/>
  </r>
  <r>
    <s v="TKT827499"/>
    <x v="5"/>
    <d v="2024-06-04T23:21:00"/>
    <s v="Technical"/>
    <s v="Hardware Issue"/>
    <s v="CUST18326"/>
    <s v="Resolved"/>
    <s v="22-03-2024"/>
    <d v="1899-12-30T23:21:37"/>
    <d v="2024-06-04T00:00:00"/>
    <d v="1899-12-30T23:21:00"/>
    <s v="-"/>
    <s v="-"/>
    <s v="22-03-2024"/>
    <s v="03"/>
    <s v="2024"/>
    <s v="23"/>
    <s v="04-06-2024"/>
    <s v="06"/>
  </r>
  <r>
    <s v="TKT948339"/>
    <x v="23"/>
    <s v="16-11-2022 21:49:23"/>
    <s v="Service"/>
    <s v="Service Upgrade"/>
    <s v="CUST30615"/>
    <s v="Resolved"/>
    <s v="17-10-2022"/>
    <d v="1899-12-30T21:49:23"/>
    <s v="16-11-2022"/>
    <d v="1899-12-30T21:49:23"/>
    <s v="-"/>
    <s v="-"/>
    <s v="17-10-2022"/>
    <s v="10"/>
    <s v="2022"/>
    <s v="21"/>
    <s v="16-11-2022"/>
    <s v="11"/>
  </r>
  <r>
    <s v="TKT506298"/>
    <x v="10"/>
    <s v="-"/>
    <s v="Account"/>
    <s v="Password Reset"/>
    <s v="CUST42416"/>
    <s v="Open"/>
    <s v="16-04-2024"/>
    <d v="1899-12-30T13:35:59"/>
    <s v="-"/>
    <s v="-"/>
    <s v="-"/>
    <s v="-"/>
    <s v="16-04-2024"/>
    <s v="04"/>
    <s v="2024"/>
    <s v="13"/>
    <s v="-"/>
    <s v=""/>
  </r>
  <r>
    <s v="TKT664782"/>
    <x v="2"/>
    <s v="-"/>
    <s v="Billing"/>
    <s v="Overcharge"/>
    <s v="CUST78298"/>
    <s v="Open"/>
    <s v="30-09-2020"/>
    <d v="1899-12-30T20:53:28"/>
    <s v="-"/>
    <s v="-"/>
    <s v="-"/>
    <s v="-"/>
    <s v="30-09-2020"/>
    <s v="09"/>
    <s v="2020"/>
    <s v="20"/>
    <s v="-"/>
    <s v=""/>
  </r>
  <r>
    <s v="TKT406853"/>
    <x v="22"/>
    <s v="-"/>
    <s v="Account"/>
    <s v="Login Issue"/>
    <s v="CUST30425"/>
    <s v="In Progress"/>
    <s v="29-09-2023"/>
    <d v="1899-12-30T06:53:26"/>
    <s v="-"/>
    <s v="-"/>
    <s v="-"/>
    <s v="-"/>
    <s v="29-09-2023"/>
    <s v="09"/>
    <s v="2023"/>
    <s v="06"/>
    <s v="-"/>
    <s v=""/>
  </r>
  <r>
    <m/>
    <x v="36"/>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TKT942014"/>
    <s v="Scheduled maintenance causing downtime"/>
    <s v="-"/>
    <x v="0"/>
    <s v="Service Outage"/>
    <s v="CUST21145"/>
    <s v="Open"/>
    <s v="24-09-2020"/>
    <d v="1899-12-30T12:35:56"/>
    <s v="-"/>
    <s v="-"/>
  </r>
  <r>
    <s v="TKT856985"/>
    <s v="Refund for canceled service"/>
    <s v="-"/>
    <x v="1"/>
    <s v="Refund Request"/>
    <s v="CUST11287"/>
    <s v="In Progress"/>
    <s v="20-03-2023"/>
    <d v="1899-12-30T13:13:18"/>
    <s v="-"/>
    <s v="-"/>
  </r>
  <r>
    <s v="TKT404225"/>
    <s v="Charged more than expected"/>
    <s v="16-02-2024 00:03:54"/>
    <x v="1"/>
    <s v="Overcharge"/>
    <s v="CUST22895"/>
    <s v="Resolved"/>
    <s v="31-01-2024"/>
    <d v="1899-12-30T00:03:54"/>
    <s v="16-02-2024"/>
    <d v="1899-12-30T00:03:54"/>
  </r>
  <r>
    <s v="TKT417855"/>
    <s v="Account suspended due to suspicious activity"/>
    <s v="-"/>
    <x v="2"/>
    <s v="Account Suspension"/>
    <s v="CUST32218"/>
    <s v="In Progress"/>
    <d v="2024-06-09T00:00:00"/>
    <d v="1899-12-30T18:57:00"/>
    <s v="-"/>
    <s v="-"/>
  </r>
  <r>
    <s v="TKT392616"/>
    <s v="Password reset link not received"/>
    <s v="-"/>
    <x v="2"/>
    <s v="Password Reset"/>
    <s v="CUST52184"/>
    <s v="Open"/>
    <s v="22-10-2021"/>
    <d v="1899-12-30T00:55:32"/>
    <s v="-"/>
    <s v="-"/>
  </r>
  <r>
    <s v="TKT349518"/>
    <s v="Account suspended due to suspicious activity"/>
    <s v="-"/>
    <x v="2"/>
    <s v="Account Suspension"/>
    <s v="CUST25069"/>
    <s v="In Progress"/>
    <s v="17-05-2024"/>
    <d v="1899-12-30T07:48:59"/>
    <s v="-"/>
    <s v="-"/>
  </r>
  <r>
    <s v="TKT744025"/>
    <s v="Account suspended due to suspicious activity"/>
    <s v="-"/>
    <x v="2"/>
    <s v="Account Suspension"/>
    <s v="CUST76522"/>
    <s v="Open"/>
    <s v="17-05-2023"/>
    <d v="1899-12-30T05:28:57"/>
    <s v="-"/>
    <s v="-"/>
  </r>
  <r>
    <s v="TKT869487"/>
    <s v="Battery draining quickly"/>
    <s v="-"/>
    <x v="3"/>
    <s v="Hardware Issue"/>
    <s v="CUST32225"/>
    <s v="In Progress"/>
    <d v="2020-08-05T00:00:00"/>
    <d v="1899-12-30T16:02:00"/>
    <s v="-"/>
    <s v="-"/>
  </r>
  <r>
    <s v="TKT109914"/>
    <s v="Frequent service interruptions"/>
    <s v="15-12-2020 02:52:56"/>
    <x v="0"/>
    <s v="Service Outage"/>
    <s v="CUST98133"/>
    <s v="Resolved"/>
    <s v="28-11-2020"/>
    <d v="1899-12-30T02:52:56"/>
    <s v="15-12-2020"/>
    <d v="1899-12-30T02:52:56"/>
  </r>
  <r>
    <s v="TKT948016"/>
    <s v="Battery draining quickly"/>
    <s v="20-07-2024 12:44:14"/>
    <x v="3"/>
    <s v="Hardware Issue"/>
    <s v="CUST76445"/>
    <s v="Resolved"/>
    <d v="2024-03-07T00:00:00"/>
    <d v="1899-12-30T12:44:00"/>
    <s v="20-07-2024"/>
    <d v="1899-12-30T12:44:14"/>
  </r>
  <r>
    <s v="TKT619768"/>
    <s v="Password reset link not received"/>
    <s v="-"/>
    <x v="2"/>
    <s v="Password Reset"/>
    <s v="CUST93940"/>
    <s v="Open"/>
    <s v="15-08-2020"/>
    <d v="1899-12-30T03:05:51"/>
    <s v="-"/>
    <s v="-"/>
  </r>
  <r>
    <s v="TKT682337"/>
    <s v="Error message displayed"/>
    <s v="-"/>
    <x v="3"/>
    <s v="Software Bug"/>
    <s v="CUST59482"/>
    <s v="In Progress"/>
    <d v="2022-06-07T00:00:00"/>
    <d v="1899-12-30T00:14:00"/>
    <s v="-"/>
    <s v="-"/>
  </r>
  <r>
    <s v="TKT519973"/>
    <s v="Unable to connect to Wi-Fi"/>
    <s v="-"/>
    <x v="3"/>
    <s v="Network Problem"/>
    <s v="CUST64325"/>
    <s v="Open"/>
    <s v="20-02-2024"/>
    <d v="1899-12-30T21:17:16"/>
    <s v="-"/>
    <s v="-"/>
  </r>
  <r>
    <s v="TKT345071"/>
    <s v="Device not powering on"/>
    <d v="2025-04-01T00:22:00"/>
    <x v="3"/>
    <s v="Hardware Issue"/>
    <s v="CUST58293"/>
    <s v="Resolved"/>
    <s v="29-12-2024"/>
    <d v="1899-12-30T00:22:31"/>
    <d v="2025-04-01T00:00:00"/>
    <d v="1899-12-30T00:22:00"/>
  </r>
  <r>
    <s v="TKT144109"/>
    <s v="Error message displayed"/>
    <s v="-"/>
    <x v="3"/>
    <s v="Software Bug"/>
    <s v="CUST97881"/>
    <s v="In Progress"/>
    <d v="2021-01-04T00:00:00"/>
    <d v="1899-12-30T21:33:00"/>
    <s v="-"/>
    <s v="-"/>
  </r>
  <r>
    <s v="TKT413555"/>
    <s v="Refund for canceled service"/>
    <s v="21-12-2021 22:17:13"/>
    <x v="1"/>
    <s v="Refund Request"/>
    <s v="CUST33028"/>
    <s v="Resolved"/>
    <s v="15-12-2021"/>
    <d v="1899-12-30T22:17:13"/>
    <s v="21-12-2021"/>
    <d v="1899-12-30T22:17:13"/>
  </r>
  <r>
    <s v="TKT810478"/>
    <s v="Charged more than expected"/>
    <s v="30-06-2023 12:39:56"/>
    <x v="1"/>
    <s v="Overcharge"/>
    <s v="CUST54379"/>
    <s v="Resolved"/>
    <s v="28-06-2023"/>
    <d v="1899-12-30T12:39:56"/>
    <s v="30-06-2023"/>
    <d v="1899-12-30T12:39:56"/>
  </r>
  <r>
    <s v="TKT148382"/>
    <s v="Unable to reset password"/>
    <s v="-"/>
    <x v="2"/>
    <s v="Password Reset"/>
    <s v="CUST79894"/>
    <s v="In Progress"/>
    <d v="2022-04-09T00:00:00"/>
    <d v="1899-12-30T14:57:00"/>
    <s v="-"/>
    <s v="-"/>
  </r>
  <r>
    <s v="TKT784021"/>
    <s v="Scheduled maintenance causing downtime"/>
    <d v="2021-02-04T01:18:00"/>
    <x v="0"/>
    <s v="Service Outage"/>
    <s v="CUST74162"/>
    <s v="Resolved"/>
    <s v="28-03-2021"/>
    <d v="1899-12-30T01:18:40"/>
    <d v="2021-02-04T00:00:00"/>
    <d v="1899-12-30T01:18:00"/>
  </r>
  <r>
    <s v="TKT472954"/>
    <s v="Incorrect billing amount"/>
    <s v="21-03-2024 23:27:30"/>
    <x v="1"/>
    <s v="Overcharge"/>
    <s v="CUST77069"/>
    <s v="Resolved"/>
    <s v="20-02-2024"/>
    <d v="1899-12-30T23:27:30"/>
    <s v="21-03-2024"/>
    <d v="1899-12-30T23:27:30"/>
  </r>
  <r>
    <s v="TKT495956"/>
    <s v="Request for refund due to service issues"/>
    <d v="2024-03-04T18:55:00"/>
    <x v="1"/>
    <s v="Refund Request"/>
    <s v="CUST20770"/>
    <s v="Resolved"/>
    <s v="27-03-2024"/>
    <d v="1899-12-30T18:55:17"/>
    <d v="2024-03-04T00:00:00"/>
    <d v="1899-12-30T18:55:00"/>
  </r>
  <r>
    <s v="TKT344604"/>
    <s v="Scheduled maintenance causing downtime"/>
    <s v="-"/>
    <x v="0"/>
    <s v="Service Outage"/>
    <s v="CUST82365"/>
    <s v="In Progress"/>
    <s v="22-07-2024"/>
    <d v="1899-12-30T17:17:22"/>
    <s v="-"/>
    <s v="-"/>
  </r>
  <r>
    <s v="TKT951650"/>
    <s v="Refund for canceled service"/>
    <s v="-"/>
    <x v="1"/>
    <s v="Refund Request"/>
    <s v="CUST78022"/>
    <s v="In Progress"/>
    <s v="17-05-2021"/>
    <d v="1899-12-30T18:45:43"/>
    <s v="-"/>
    <s v="-"/>
  </r>
  <r>
    <s v="TKT612341"/>
    <s v="Frequent service interruptions"/>
    <s v="-"/>
    <x v="0"/>
    <s v="Service Outage"/>
    <s v="CUST33651"/>
    <s v="Open"/>
    <s v="23-02-2023"/>
    <d v="1899-12-30T02:40:47"/>
    <s v="-"/>
    <s v="-"/>
  </r>
  <r>
    <s v="TKT245479"/>
    <s v="Unable to reactivate suspended account"/>
    <d v="2020-01-04T06:02:00"/>
    <x v="2"/>
    <s v="Account Suspension"/>
    <s v="CUST15471"/>
    <s v="Resolved"/>
    <d v="2020-11-03T00:00:00"/>
    <d v="1899-12-30T06:02:00"/>
    <d v="2020-01-04T00:00:00"/>
    <d v="1899-12-30T06:02:00"/>
  </r>
  <r>
    <s v="TKT229690"/>
    <s v="Service performance degradation"/>
    <s v="-"/>
    <x v="0"/>
    <s v="Slow Service"/>
    <s v="CUST53239"/>
    <s v="In Progress"/>
    <d v="2023-07-12T00:00:00"/>
    <d v="1899-12-30T22:39:00"/>
    <s v="-"/>
    <s v="-"/>
  </r>
  <r>
    <s v="TKT408729"/>
    <s v="Refund for canceled service"/>
    <s v="-"/>
    <x v="1"/>
    <s v="Refund Request"/>
    <s v="CUST94689"/>
    <s v="Open"/>
    <s v="23-12-2024"/>
    <d v="1899-12-30T23:49:19"/>
    <s v="-"/>
    <s v="-"/>
  </r>
  <r>
    <s v="TKT386740"/>
    <s v="Refund for canceled service"/>
    <s v="19-06-2021 18:16:10"/>
    <x v="1"/>
    <s v="Refund Request"/>
    <s v="CUST31600"/>
    <s v="Resolved"/>
    <d v="2021-05-06T00:00:00"/>
    <d v="1899-12-30T18:16:00"/>
    <s v="19-06-2021"/>
    <d v="1899-12-30T18:16:10"/>
  </r>
  <r>
    <s v="TKT632440"/>
    <s v="Account suspended without notice"/>
    <d v="2023-01-04T08:34:00"/>
    <x v="2"/>
    <s v="Account Suspension"/>
    <s v="CUST61954"/>
    <s v="Resolved"/>
    <d v="2023-02-03T00:00:00"/>
    <d v="1899-12-30T08:34:00"/>
    <d v="2023-01-04T00:00:00"/>
    <d v="1899-12-30T08:34:00"/>
  </r>
  <r>
    <s v="TKT268539"/>
    <s v="Two-factor authentication not working"/>
    <s v="16-05-2024 12:02:14"/>
    <x v="2"/>
    <s v="Login Issue"/>
    <s v="CUST77346"/>
    <s v="Resolved"/>
    <d v="2024-01-05T00:00:00"/>
    <d v="1899-12-30T12:02:00"/>
    <s v="16-05-2024"/>
    <d v="1899-12-30T12:02:14"/>
  </r>
  <r>
    <s v="TKT932770"/>
    <s v="High latency in service response"/>
    <s v="-"/>
    <x v="0"/>
    <s v="Slow Service"/>
    <s v="CUST37749"/>
    <s v="In Progress"/>
    <s v="21-09-2024"/>
    <d v="1899-12-30T08:26:43"/>
    <s v="-"/>
    <s v="-"/>
  </r>
  <r>
    <s v="TKT983382"/>
    <s v="Password reset link expired"/>
    <s v="-"/>
    <x v="2"/>
    <s v="Password Reset"/>
    <s v="CUST87508"/>
    <s v="Open"/>
    <s v="19-05-2023"/>
    <d v="1899-12-30T04:18:10"/>
    <s v="-"/>
    <s v="-"/>
  </r>
  <r>
    <s v="TKT534096"/>
    <s v="Card declined"/>
    <s v="-"/>
    <x v="1"/>
    <s v="Payment Failure"/>
    <s v="CUST71845"/>
    <s v="In Progress"/>
    <d v="2021-03-03T00:00:00"/>
    <d v="1899-12-30T10:36:00"/>
    <s v="-"/>
    <s v="-"/>
  </r>
  <r>
    <s v="TKT168693"/>
    <s v="Refund for canceled service"/>
    <s v="-"/>
    <x v="1"/>
    <s v="Refund Request"/>
    <s v="CUST88577"/>
    <s v="Open"/>
    <s v="17-10-2023"/>
    <d v="1899-12-30T06:45:24"/>
    <s v="-"/>
    <s v="-"/>
  </r>
  <r>
    <s v="TKT344361"/>
    <s v="Payment not going through"/>
    <s v="-"/>
    <x v="1"/>
    <s v="Payment Failure"/>
    <s v="CUST41952"/>
    <s v="In Progress"/>
    <d v="2024-01-07T00:00:00"/>
    <d v="1899-12-30T18:38:00"/>
    <s v="-"/>
    <s v="-"/>
  </r>
  <r>
    <s v="TKT955581"/>
    <s v="Internet connection drops frequently"/>
    <s v="-"/>
    <x v="3"/>
    <s v="Network Problem"/>
    <s v="CUST35638"/>
    <s v="Open"/>
    <d v="2020-10-10T00:00:00"/>
    <d v="1899-12-30T20:06:00"/>
    <s v="-"/>
    <s v="-"/>
  </r>
  <r>
    <s v="TKT183012"/>
    <s v="Request for refund due to service issues"/>
    <d v="2020-05-06T02:32:00"/>
    <x v="1"/>
    <s v="Refund Request"/>
    <s v="CUST53167"/>
    <s v="Resolved"/>
    <s v="26-05-2020"/>
    <d v="1899-12-30T02:32:29"/>
    <d v="2020-05-06T00:00:00"/>
    <d v="1899-12-30T02:32:00"/>
  </r>
  <r>
    <s v="TKT895591"/>
    <s v="Request for refund due to service issues"/>
    <s v="-"/>
    <x v="1"/>
    <s v="Refund Request"/>
    <s v="CUST25162"/>
    <s v="Open"/>
    <s v="29-07-2024"/>
    <d v="1899-12-30T16:36:27"/>
    <s v="-"/>
    <s v="-"/>
  </r>
  <r>
    <s v="TKT594500"/>
    <s v="Unable to login to account"/>
    <s v="17-10-2020 19:04:23"/>
    <x v="2"/>
    <s v="Login Issue"/>
    <s v="CUST96408"/>
    <s v="Resolved"/>
    <d v="2020-10-10T00:00:00"/>
    <d v="1899-12-30T19:04:00"/>
    <s v="17-10-2020"/>
    <d v="1899-12-30T19:04:23"/>
  </r>
  <r>
    <s v="TKT914985"/>
    <s v="Unable to login to account"/>
    <s v="-"/>
    <x v="2"/>
    <s v="Login Issue"/>
    <s v="CUST76008"/>
    <s v="Open"/>
    <d v="2023-04-06T00:00:00"/>
    <d v="1899-12-30T08:32:00"/>
    <s v="-"/>
    <s v="-"/>
  </r>
  <r>
    <s v="TKT419698"/>
    <s v="Card declined"/>
    <s v="-"/>
    <x v="1"/>
    <s v="Payment Failure"/>
    <s v="CUST95488"/>
    <s v="Open"/>
    <s v="17-07-2021"/>
    <d v="1899-12-30T10:25:08"/>
    <s v="-"/>
    <s v="-"/>
  </r>
  <r>
    <s v="TKT833126"/>
    <s v="Incorrect billing amount"/>
    <s v="-"/>
    <x v="1"/>
    <s v="Overcharge"/>
    <s v="CUST20449"/>
    <s v="Open"/>
    <d v="2023-11-11T00:00:00"/>
    <d v="1899-12-30T11:06:00"/>
    <s v="-"/>
    <s v="-"/>
  </r>
  <r>
    <s v="TKT886717"/>
    <s v="Password reset link expired"/>
    <s v="21-11-2024 05:57:30"/>
    <x v="2"/>
    <s v="Password Reset"/>
    <s v="CUST88898"/>
    <s v="Resolved"/>
    <s v="19-11-2024"/>
    <d v="1899-12-30T05:57:30"/>
    <s v="21-11-2024"/>
    <d v="1899-12-30T05:57:30"/>
  </r>
  <r>
    <s v="TKT775014"/>
    <s v="Issues after service upgrade"/>
    <s v="-"/>
    <x v="0"/>
    <s v="Service Upgrade"/>
    <s v="CUST90482"/>
    <s v="Open"/>
    <s v="17-12-2020"/>
    <d v="1899-12-30T16:44:31"/>
    <s v="-"/>
    <s v="-"/>
  </r>
  <r>
    <s v="TKT608150"/>
    <s v="Request for refund due to service issues"/>
    <d v="2020-04-02T10:22:00"/>
    <x v="1"/>
    <s v="Refund Request"/>
    <s v="CUST84652"/>
    <s v="Resolved"/>
    <d v="2020-02-02T00:00:00"/>
    <d v="1899-12-30T10:22:00"/>
    <d v="2020-04-02T00:00:00"/>
    <d v="1899-12-30T10:22:00"/>
  </r>
  <r>
    <s v="TKT243045"/>
    <s v="Payment not going through"/>
    <s v="-"/>
    <x v="1"/>
    <s v="Payment Failure"/>
    <s v="CUST55138"/>
    <s v="In Progress"/>
    <d v="2020-08-01T00:00:00"/>
    <d v="1899-12-30T23:26:00"/>
    <s v="-"/>
    <s v="-"/>
  </r>
  <r>
    <s v="TKT349331"/>
    <s v="Account suspended without notice"/>
    <s v="15-03-2020 00:16:04"/>
    <x v="2"/>
    <s v="Account Suspension"/>
    <s v="CUST50372"/>
    <s v="Resolved"/>
    <d v="2020-04-03T00:00:00"/>
    <d v="1899-12-30T00:16:00"/>
    <s v="15-03-2020"/>
    <d v="1899-12-30T00:16:04"/>
  </r>
  <r>
    <s v="TKT272256"/>
    <s v="Service unavailable in my area"/>
    <s v="-"/>
    <x v="0"/>
    <s v="Service Outage"/>
    <s v="CUST41122"/>
    <s v="In Progress"/>
    <d v="2021-02-12T00:00:00"/>
    <d v="1899-12-30T18:55:00"/>
    <s v="-"/>
    <s v="-"/>
  </r>
  <r>
    <s v="TKT674662"/>
    <s v="Service slower than expected"/>
    <s v="-"/>
    <x v="0"/>
    <s v="Slow Service"/>
    <s v="CUST89490"/>
    <s v="Open"/>
    <d v="2020-05-01T00:00:00"/>
    <d v="1899-12-30T10:42:00"/>
    <s v="-"/>
    <s v="-"/>
  </r>
  <r>
    <s v="TKT868273"/>
    <s v="Service unavailable in my area"/>
    <s v="-"/>
    <x v="0"/>
    <s v="Service Outage"/>
    <s v="CUST96349"/>
    <s v="Open"/>
    <s v="19-03-2022"/>
    <d v="1899-12-30T14:10:30"/>
    <s v="-"/>
    <s v="-"/>
  </r>
  <r>
    <s v="TKT570923"/>
    <s v="Feature not working as expected"/>
    <s v="-"/>
    <x v="3"/>
    <s v="Software Bug"/>
    <s v="CUST73762"/>
    <s v="Open"/>
    <s v="16-10-2021"/>
    <d v="1899-12-30T01:18:11"/>
    <s v="-"/>
    <s v="-"/>
  </r>
  <r>
    <s v="TKT718565"/>
    <s v="Account suspended without notice"/>
    <s v="25-07-2021 05:24:14"/>
    <x v="2"/>
    <s v="Account Suspension"/>
    <s v="CUST83278"/>
    <s v="Resolved"/>
    <s v="16-07-2021"/>
    <d v="1899-12-30T05:24:14"/>
    <s v="25-07-2021"/>
    <d v="1899-12-30T05:24:14"/>
  </r>
  <r>
    <s v="TKT148711"/>
    <s v="Account locked due to multiple failed attempts"/>
    <s v="-"/>
    <x v="2"/>
    <s v="Login Issue"/>
    <s v="CUST84393"/>
    <s v="Open"/>
    <d v="2020-04-10T00:00:00"/>
    <d v="1899-12-30T23:10:00"/>
    <s v="-"/>
    <s v="-"/>
  </r>
  <r>
    <s v="TKT919882"/>
    <s v="Payment gateway error"/>
    <s v="-"/>
    <x v="1"/>
    <s v="Payment Failure"/>
    <s v="CUST24159"/>
    <s v="Open"/>
    <d v="2023-10-01T00:00:00"/>
    <d v="1899-12-30T22:31:00"/>
    <s v="-"/>
    <s v="-"/>
  </r>
  <r>
    <s v="TKT375792"/>
    <s v="Password reset link expired"/>
    <d v="2021-03-10T16:22:00"/>
    <x v="2"/>
    <s v="Password Reset"/>
    <s v="CUST51200"/>
    <s v="Resolved"/>
    <s v="25-09-2021"/>
    <d v="1899-12-30T16:22:03"/>
    <d v="2021-03-10T00:00:00"/>
    <d v="1899-12-30T16:22:00"/>
  </r>
  <r>
    <s v="TKT258023"/>
    <s v="Error message displayed"/>
    <s v="25-12-2020 04:30:20"/>
    <x v="3"/>
    <s v="Software Bug"/>
    <s v="CUST10146"/>
    <s v="Resolved"/>
    <d v="2020-05-12T00:00:00"/>
    <d v="1899-12-30T04:30:00"/>
    <s v="25-12-2020"/>
    <d v="1899-12-30T04:30:20"/>
  </r>
  <r>
    <s v="TKT332241"/>
    <s v="Account locked due to multiple failed attempts"/>
    <d v="2020-08-12T18:45:00"/>
    <x v="2"/>
    <s v="Login Issue"/>
    <s v="CUST26217"/>
    <s v="Resolved"/>
    <s v="13-11-2020"/>
    <d v="1899-12-30T18:45:35"/>
    <d v="2020-08-12T00:00:00"/>
    <d v="1899-12-30T18:45:00"/>
  </r>
  <r>
    <s v="TKT307458"/>
    <s v="Request for refund due to service issues"/>
    <s v="-"/>
    <x v="1"/>
    <s v="Refund Request"/>
    <s v="CUST24499"/>
    <s v="In Progress"/>
    <s v="17-11-2022"/>
    <d v="1899-12-30T22:53:40"/>
    <s v="-"/>
    <s v="-"/>
  </r>
  <r>
    <s v="TKT804868"/>
    <s v="Request for service upgrade not processed"/>
    <s v="-"/>
    <x v="0"/>
    <s v="Service Upgrade"/>
    <s v="CUST16364"/>
    <s v="Open"/>
    <s v="14-07-2024"/>
    <d v="1899-12-30T11:53:15"/>
    <s v="-"/>
    <s v="-"/>
  </r>
  <r>
    <s v="TKT284678"/>
    <s v="Payment gateway error"/>
    <s v="18-06-2021 19:20:14"/>
    <x v="1"/>
    <s v="Payment Failure"/>
    <s v="CUST14134"/>
    <s v="Resolved"/>
    <s v="26-05-2021"/>
    <d v="1899-12-30T19:20:14"/>
    <s v="18-06-2021"/>
    <d v="1899-12-30T19:20:14"/>
  </r>
  <r>
    <s v="TKT848888"/>
    <s v="Payment not going through"/>
    <s v="29-09-2022 05:02:09"/>
    <x v="1"/>
    <s v="Payment Failure"/>
    <s v="CUST99801"/>
    <s v="Resolved"/>
    <s v="19-09-2022"/>
    <d v="1899-12-30T05:02:09"/>
    <s v="29-09-2022"/>
    <d v="1899-12-30T05:02:09"/>
  </r>
  <r>
    <s v="TKT344978"/>
    <s v="High latency in service response"/>
    <d v="2021-07-09T00:23:00"/>
    <x v="0"/>
    <s v="Slow Service"/>
    <s v="CUST95114"/>
    <s v="Resolved"/>
    <s v="27-08-2021"/>
    <d v="1899-12-30T00:23:28"/>
    <d v="2021-07-09T00:00:00"/>
    <d v="1899-12-30T00:23:00"/>
  </r>
  <r>
    <s v="TKT985593"/>
    <s v="Frequent service interruptions"/>
    <s v="-"/>
    <x v="0"/>
    <s v="Service Outage"/>
    <s v="CUST84316"/>
    <s v="In Progress"/>
    <s v="18-02-2022"/>
    <d v="1899-12-30T14:10:04"/>
    <s v="-"/>
    <s v="-"/>
  </r>
  <r>
    <s v="TKT938865"/>
    <s v="Battery draining quickly"/>
    <s v="-"/>
    <x v="3"/>
    <s v="Hardware Issue"/>
    <s v="CUST80780"/>
    <s v="Open"/>
    <d v="2024-08-02T00:00:00"/>
    <d v="1899-12-30T04:35:00"/>
    <s v="-"/>
    <s v="-"/>
  </r>
  <r>
    <s v="TKT492695"/>
    <s v="Two-factor authentication not working"/>
    <s v="-"/>
    <x v="2"/>
    <s v="Login Issue"/>
    <s v="CUST79964"/>
    <s v="Open"/>
    <s v="22-06-2021"/>
    <d v="1899-12-30T03:06:49"/>
    <s v="-"/>
    <s v="-"/>
  </r>
  <r>
    <s v="TKT259901"/>
    <s v="Frequent service interruptions"/>
    <s v="-"/>
    <x v="0"/>
    <s v="Service Outage"/>
    <s v="CUST38131"/>
    <s v="Open"/>
    <s v="25-10-2024"/>
    <d v="1899-12-30T17:49:52"/>
    <s v="-"/>
    <s v="-"/>
  </r>
  <r>
    <s v="TKT704343"/>
    <s v="Request for service upgrade not processed"/>
    <s v="24-01-2025 23:29:18"/>
    <x v="0"/>
    <s v="Service Upgrade"/>
    <s v="CUST10569"/>
    <s v="Resolved"/>
    <s v="29-12-2024"/>
    <d v="1899-12-30T23:29:18"/>
    <s v="24-01-2025"/>
    <d v="1899-12-30T23:29:18"/>
  </r>
  <r>
    <s v="TKT134275"/>
    <s v="Duplicate charges on account"/>
    <s v="-"/>
    <x v="1"/>
    <s v="Overcharge"/>
    <s v="CUST63458"/>
    <s v="Open"/>
    <s v="25-08-2024"/>
    <d v="1899-12-30T02:02:40"/>
    <s v="-"/>
    <s v="-"/>
  </r>
  <r>
    <s v="TKT528538"/>
    <s v="Battery draining quickly"/>
    <d v="2021-12-04T18:49:00"/>
    <x v="3"/>
    <s v="Hardware Issue"/>
    <s v="CUST46353"/>
    <s v="Resolved"/>
    <s v="22-03-2021"/>
    <d v="1899-12-30T18:49:04"/>
    <d v="2021-12-04T00:00:00"/>
    <d v="1899-12-30T18:49:00"/>
  </r>
  <r>
    <s v="TKT259121"/>
    <s v="Refund for overcharge"/>
    <s v="26-09-2021 08:47:42"/>
    <x v="1"/>
    <s v="Refund Request"/>
    <s v="CUST46774"/>
    <s v="Resolved"/>
    <s v="20-09-2021"/>
    <d v="1899-12-30T08:47:42"/>
    <s v="26-09-2021"/>
    <d v="1899-12-30T08:47:42"/>
  </r>
  <r>
    <s v="TKT872103"/>
    <s v="Feature not working as expected"/>
    <s v="30-01-2022 12:19:44"/>
    <x v="3"/>
    <s v="Software Bug"/>
    <s v="CUST63790"/>
    <s v="Resolved"/>
    <d v="2022-03-01T00:00:00"/>
    <d v="1899-12-30T12:19:00"/>
    <s v="30-01-2022"/>
    <d v="1899-12-30T12:19:44"/>
  </r>
  <r>
    <s v="TKT800660"/>
    <s v="High latency in service response"/>
    <s v="30-08-2023 07:55:48"/>
    <x v="0"/>
    <s v="Slow Service"/>
    <s v="CUST67911"/>
    <s v="Resolved"/>
    <s v="19-08-2023"/>
    <d v="1899-12-30T07:55:48"/>
    <s v="30-08-2023"/>
    <d v="1899-12-30T07:55:48"/>
  </r>
  <r>
    <s v="TKT989853"/>
    <s v="Request for service upgrade not processed"/>
    <d v="2023-04-11T05:32:00"/>
    <x v="0"/>
    <s v="Service Upgrade"/>
    <s v="CUST73954"/>
    <s v="Resolved"/>
    <d v="2023-07-10T00:00:00"/>
    <d v="1899-12-30T05:32:00"/>
    <d v="2023-04-11T00:00:00"/>
    <d v="1899-12-30T05:32:00"/>
  </r>
  <r>
    <s v="TKT859267"/>
    <s v="Scheduled maintenance causing downtime"/>
    <s v="19-10-2022 02:34:21"/>
    <x v="0"/>
    <s v="Service Outage"/>
    <s v="CUST74120"/>
    <s v="Resolved"/>
    <s v="16-10-2022"/>
    <d v="1899-12-30T02:34:21"/>
    <s v="19-10-2022"/>
    <d v="1899-12-30T02:34:21"/>
  </r>
  <r>
    <s v="TKT976393"/>
    <s v="Service unavailable in my area"/>
    <s v="-"/>
    <x v="0"/>
    <s v="Service Outage"/>
    <s v="CUST46065"/>
    <s v="In Progress"/>
    <s v="17-08-2022"/>
    <d v="1899-12-30T16:09:12"/>
    <s v="-"/>
    <s v="-"/>
  </r>
  <r>
    <s v="TKT818319"/>
    <s v="Request for service upgrade not processed"/>
    <s v="-"/>
    <x v="0"/>
    <s v="Service Upgrade"/>
    <s v="CUST50500"/>
    <s v="Open"/>
    <s v="29-03-2024"/>
    <d v="1899-12-30T15:01:46"/>
    <s v="-"/>
    <s v="-"/>
  </r>
  <r>
    <s v="TKT778011"/>
    <s v="Application crashes on startup"/>
    <s v="13-12-2021 04:17:01"/>
    <x v="3"/>
    <s v="Software Bug"/>
    <s v="CUST68381"/>
    <s v="Resolved"/>
    <s v="22-11-2021"/>
    <d v="1899-12-30T04:17:01"/>
    <s v="13-12-2021"/>
    <d v="1899-12-30T04:17:01"/>
  </r>
  <r>
    <s v="TKT402628"/>
    <s v="Password reset link expired"/>
    <s v="-"/>
    <x v="2"/>
    <s v="Password Reset"/>
    <s v="CUST27964"/>
    <s v="In Progress"/>
    <d v="2020-03-10T00:00:00"/>
    <d v="1899-12-30T16:50:00"/>
    <s v="-"/>
    <s v="-"/>
  </r>
  <r>
    <s v="TKT813416"/>
    <s v="Service slower than expected"/>
    <s v="-"/>
    <x v="0"/>
    <s v="Slow Service"/>
    <s v="CUST34855"/>
    <s v="In Progress"/>
    <d v="2020-04-08T00:00:00"/>
    <d v="1899-12-30T02:19:00"/>
    <s v="-"/>
    <s v="-"/>
  </r>
  <r>
    <s v="TKT779898"/>
    <s v="Slow internet speed"/>
    <s v="-"/>
    <x v="3"/>
    <s v="Network Problem"/>
    <s v="CUST45082"/>
    <s v="Open"/>
    <s v="29-01-2020"/>
    <d v="1899-12-30T06:36:32"/>
    <s v="-"/>
    <s v="-"/>
  </r>
  <r>
    <s v="TKT386232"/>
    <s v="Slow internet speed"/>
    <s v="-"/>
    <x v="3"/>
    <s v="Network Problem"/>
    <s v="CUST75529"/>
    <s v="In Progress"/>
    <s v="13-02-2020"/>
    <d v="1899-12-30T20:26:01"/>
    <s v="-"/>
    <s v="-"/>
  </r>
  <r>
    <s v="TKT466794"/>
    <s v="Incorrect billing amount"/>
    <s v="19-08-2024 15:36:38"/>
    <x v="1"/>
    <s v="Overcharge"/>
    <s v="CUST25478"/>
    <s v="Resolved"/>
    <d v="2024-04-08T00:00:00"/>
    <d v="1899-12-30T15:36:00"/>
    <s v="19-08-2024"/>
    <d v="1899-12-30T15:36:38"/>
  </r>
  <r>
    <s v="TKT813022"/>
    <s v="High latency in service response"/>
    <s v="-"/>
    <x v="0"/>
    <s v="Slow Service"/>
    <s v="CUST69585"/>
    <s v="Open"/>
    <d v="2024-10-01T00:00:00"/>
    <d v="1899-12-30T06:39:00"/>
    <s v="-"/>
    <s v="-"/>
  </r>
  <r>
    <s v="TKT392870"/>
    <s v="Screen malfunction"/>
    <s v="-"/>
    <x v="3"/>
    <s v="Hardware Issue"/>
    <s v="CUST55378"/>
    <s v="In Progress"/>
    <s v="28-09-2021"/>
    <d v="1899-12-30T19:44:32"/>
    <s v="-"/>
    <s v="-"/>
  </r>
  <r>
    <s v="TKT199250"/>
    <s v="Incorrect billing amount"/>
    <s v="-"/>
    <x v="1"/>
    <s v="Overcharge"/>
    <s v="CUST44107"/>
    <s v="Open"/>
    <d v="2021-03-06T00:00:00"/>
    <d v="1899-12-30T17:12:00"/>
    <s v="-"/>
    <s v="-"/>
  </r>
  <r>
    <s v="TKT982107"/>
    <s v="Screen malfunction"/>
    <s v="-"/>
    <x v="3"/>
    <s v="Hardware Issue"/>
    <s v="CUST96697"/>
    <s v="Open"/>
    <s v="22-06-2022"/>
    <d v="1899-12-30T09:12:37"/>
    <s v="-"/>
    <s v="-"/>
  </r>
  <r>
    <s v="TKT546857"/>
    <s v="Card declined"/>
    <s v="-"/>
    <x v="1"/>
    <s v="Payment Failure"/>
    <s v="CUST60484"/>
    <s v="Open"/>
    <d v="2022-08-06T00:00:00"/>
    <d v="1899-12-30T20:51:00"/>
    <s v="-"/>
    <s v="-"/>
  </r>
  <r>
    <s v="TKT459455"/>
    <s v="Duplicate charges on account"/>
    <s v="-"/>
    <x v="1"/>
    <s v="Overcharge"/>
    <s v="CUST27484"/>
    <s v="Open"/>
    <s v="22-03-2022"/>
    <d v="1899-12-30T14:30:20"/>
    <s v="-"/>
    <s v="-"/>
  </r>
  <r>
    <s v="TKT910099"/>
    <s v="Account suspended due to suspicious activity"/>
    <s v="13-03-2022 23:47:01"/>
    <x v="2"/>
    <s v="Account Suspension"/>
    <s v="CUST31103"/>
    <s v="Resolved"/>
    <d v="2022-07-03T00:00:00"/>
    <d v="1899-12-30T23:47:00"/>
    <s v="13-03-2022"/>
    <d v="1899-12-30T23:47:01"/>
  </r>
  <r>
    <s v="TKT516654"/>
    <s v="Refund for canceled service"/>
    <s v="-"/>
    <x v="1"/>
    <s v="Refund Request"/>
    <s v="CUST32329"/>
    <s v="Open"/>
    <s v="14-06-2021"/>
    <d v="1899-12-30T23:14:46"/>
    <s v="-"/>
    <s v="-"/>
  </r>
  <r>
    <s v="TKT738148"/>
    <s v="Incorrect billing amount"/>
    <d v="2022-12-09T14:38:00"/>
    <x v="1"/>
    <s v="Overcharge"/>
    <s v="CUST55294"/>
    <s v="Resolved"/>
    <d v="2022-09-09T00:00:00"/>
    <d v="1899-12-30T14:38:00"/>
    <d v="2022-12-09T00:00:00"/>
    <d v="1899-12-30T14:38:00"/>
  </r>
  <r>
    <s v="TKT164159"/>
    <s v="Battery draining quickly"/>
    <d v="2023-12-06T12:46:00"/>
    <x v="3"/>
    <s v="Hardware Issue"/>
    <s v="CUST79306"/>
    <s v="Resolved"/>
    <d v="2023-04-06T00:00:00"/>
    <d v="1899-12-30T12:46:00"/>
    <d v="2023-12-06T00:00:00"/>
    <d v="1899-12-30T12:46:00"/>
  </r>
  <r>
    <s v="TKT950463"/>
    <s v="Account locked due to multiple failed attempts"/>
    <d v="2024-09-08T14:04:00"/>
    <x v="2"/>
    <s v="Login Issue"/>
    <s v="CUST59366"/>
    <s v="Resolved"/>
    <d v="2024-11-07T00:00:00"/>
    <d v="1899-12-30T14:04:00"/>
    <d v="2024-09-08T00:00:00"/>
    <d v="1899-12-30T14:04:00"/>
  </r>
  <r>
    <s v="TKT281586"/>
    <s v="Password reset link expired"/>
    <s v="-"/>
    <x v="2"/>
    <s v="Password Reset"/>
    <s v="CUST15425"/>
    <s v="Open"/>
    <s v="28-04-2021"/>
    <d v="1899-12-30T15:46:53"/>
    <s v="-"/>
    <s v="-"/>
  </r>
  <r>
    <s v="TKT756965"/>
    <s v="Unable to reactivate suspended account"/>
    <s v="14-01-2020 21:18:10"/>
    <x v="2"/>
    <s v="Account Suspension"/>
    <s v="CUST84594"/>
    <s v="Resolved"/>
    <d v="2020-07-01T00:00:00"/>
    <d v="1899-12-30T21:18:00"/>
    <s v="14-01-2020"/>
    <d v="1899-12-30T21:18:10"/>
  </r>
  <r>
    <s v="TKT293872"/>
    <s v="Issues after service upgrade"/>
    <s v="-"/>
    <x v="0"/>
    <s v="Service Upgrade"/>
    <s v="CUST43251"/>
    <s v="In Progress"/>
    <s v="27-01-2022"/>
    <d v="1899-12-30T07:11:45"/>
    <s v="-"/>
    <s v="-"/>
  </r>
  <r>
    <s v="TKT987087"/>
    <s v="Error message displayed"/>
    <s v="-"/>
    <x v="3"/>
    <s v="Software Bug"/>
    <s v="CUST80142"/>
    <s v="Open"/>
    <d v="2020-08-03T00:00:00"/>
    <d v="1899-12-30T20:03:00"/>
    <s v="-"/>
    <s v="-"/>
  </r>
  <r>
    <s v="TKT432196"/>
    <s v="Payment not going through"/>
    <s v="21-04-2022 00:00:05"/>
    <x v="1"/>
    <s v="Payment Failure"/>
    <s v="CUST76047"/>
    <s v="Resolved"/>
    <s v="15-04-2022"/>
    <d v="1899-12-30T00:00:05"/>
    <s v="21-04-2022"/>
    <d v="1899-12-30T00:00:05"/>
  </r>
  <r>
    <s v="TKT942560"/>
    <s v="Unable to reset password"/>
    <s v="-"/>
    <x v="2"/>
    <s v="Password Reset"/>
    <s v="CUST94948"/>
    <s v="In Progress"/>
    <d v="2024-03-09T00:00:00"/>
    <d v="1899-12-30T14:45:00"/>
    <s v="-"/>
    <s v="-"/>
  </r>
  <r>
    <s v="TKT608660"/>
    <s v="Error message displayed"/>
    <s v="-"/>
    <x v="3"/>
    <s v="Software Bug"/>
    <s v="CUST38851"/>
    <s v="Open"/>
    <s v="28-08-2023"/>
    <d v="1899-12-30T15:19:30"/>
    <s v="-"/>
    <s v="-"/>
  </r>
  <r>
    <s v="TKT690368"/>
    <s v="Internet connection drops frequently"/>
    <s v="-"/>
    <x v="3"/>
    <s v="Network Problem"/>
    <s v="CUST23155"/>
    <s v="In Progress"/>
    <s v="15-12-2020"/>
    <d v="1899-12-30T03:45:15"/>
    <s v="-"/>
    <s v="-"/>
  </r>
  <r>
    <s v="TKT386616"/>
    <s v="Account suspended due to suspicious activity"/>
    <s v="-"/>
    <x v="2"/>
    <s v="Account Suspension"/>
    <s v="CUST78581"/>
    <s v="In Progress"/>
    <d v="2021-01-05T00:00:00"/>
    <d v="1899-12-30T05:05:00"/>
    <s v="-"/>
    <s v="-"/>
  </r>
  <r>
    <s v="TKT691639"/>
    <s v="Account suspended due to suspicious activity"/>
    <s v="-"/>
    <x v="2"/>
    <s v="Account Suspension"/>
    <s v="CUST19335"/>
    <s v="In Progress"/>
    <d v="2022-02-05T00:00:00"/>
    <d v="1899-12-30T00:59:00"/>
    <s v="-"/>
    <s v="-"/>
  </r>
  <r>
    <s v="TKT470003"/>
    <s v="Account suspended due to suspicious activity"/>
    <s v="17-07-2022 09:13:18"/>
    <x v="2"/>
    <s v="Account Suspension"/>
    <s v="CUST67950"/>
    <s v="Resolved"/>
    <s v="17-06-2022"/>
    <d v="1899-12-30T09:13:18"/>
    <s v="17-07-2022"/>
    <d v="1899-12-30T09:13:18"/>
  </r>
  <r>
    <s v="TKT726105"/>
    <s v="Account suspended without notice"/>
    <s v="-"/>
    <x v="2"/>
    <s v="Account Suspension"/>
    <s v="CUST23930"/>
    <s v="Open"/>
    <s v="30-01-2021"/>
    <d v="1899-12-30T04:26:28"/>
    <s v="-"/>
    <s v="-"/>
  </r>
  <r>
    <s v="TKT639580"/>
    <s v="Service performance degradation"/>
    <s v="-"/>
    <x v="0"/>
    <s v="Slow Service"/>
    <s v="CUST87531"/>
    <s v="In Progress"/>
    <d v="2020-02-07T00:00:00"/>
    <d v="1899-12-30T05:14:00"/>
    <s v="-"/>
    <s v="-"/>
  </r>
  <r>
    <s v="TKT195616"/>
    <s v="Unable to reset password"/>
    <s v="-"/>
    <x v="2"/>
    <s v="Password Reset"/>
    <s v="CUST40143"/>
    <s v="In Progress"/>
    <s v="18-01-2020"/>
    <d v="1899-12-30T08:54:01"/>
    <s v="-"/>
    <s v="-"/>
  </r>
  <r>
    <s v="TKT126947"/>
    <s v="Unable to reset password"/>
    <s v="19-03-2024 14:17:23"/>
    <x v="2"/>
    <s v="Password Reset"/>
    <s v="CUST32004"/>
    <s v="Resolved"/>
    <s v="18-03-2024"/>
    <d v="1899-12-30T14:17:23"/>
    <s v="19-03-2024"/>
    <d v="1899-12-30T14:17:23"/>
  </r>
  <r>
    <s v="TKT745397"/>
    <s v="Unable to connect to Wi-Fi"/>
    <s v="-"/>
    <x v="3"/>
    <s v="Network Problem"/>
    <s v="CUST74443"/>
    <s v="Open"/>
    <d v="2023-11-07T00:00:00"/>
    <d v="1899-12-30T07:21:00"/>
    <s v="-"/>
    <s v="-"/>
  </r>
  <r>
    <s v="TKT174413"/>
    <s v="Password reset link not received"/>
    <s v="-"/>
    <x v="2"/>
    <s v="Password Reset"/>
    <s v="CUST44172"/>
    <s v="Open"/>
    <s v="28-08-2024"/>
    <d v="1899-12-30T09:15:30"/>
    <s v="-"/>
    <s v="-"/>
  </r>
  <r>
    <s v="TKT228645"/>
    <s v="Screen malfunction"/>
    <s v="-"/>
    <x v="3"/>
    <s v="Hardware Issue"/>
    <s v="CUST65469"/>
    <s v="In Progress"/>
    <s v="17-03-2024"/>
    <d v="1899-12-30T22:33:50"/>
    <s v="-"/>
    <s v="-"/>
  </r>
  <r>
    <s v="TKT642655"/>
    <s v="Internet connection drops frequently"/>
    <s v="-"/>
    <x v="3"/>
    <s v="Network Problem"/>
    <s v="CUST30503"/>
    <s v="Open"/>
    <d v="2023-07-10T00:00:00"/>
    <d v="1899-12-30T17:50:00"/>
    <s v="-"/>
    <s v="-"/>
  </r>
  <r>
    <s v="TKT828689"/>
    <s v="Charged more than expected"/>
    <s v="-"/>
    <x v="1"/>
    <s v="Overcharge"/>
    <s v="CUST48257"/>
    <s v="Open"/>
    <d v="2023-07-02T00:00:00"/>
    <d v="1899-12-30T13:31:00"/>
    <s v="-"/>
    <s v="-"/>
  </r>
  <r>
    <s v="TKT540072"/>
    <s v="Battery draining quickly"/>
    <s v="-"/>
    <x v="3"/>
    <s v="Hardware Issue"/>
    <s v="CUST74648"/>
    <s v="In Progress"/>
    <d v="2023-12-04T00:00:00"/>
    <d v="1899-12-30T10:47:00"/>
    <s v="-"/>
    <s v="-"/>
  </r>
  <r>
    <s v="TKT923534"/>
    <s v="Service unavailable in my area"/>
    <s v="-"/>
    <x v="0"/>
    <s v="Service Outage"/>
    <s v="CUST88263"/>
    <s v="Open"/>
    <d v="2020-09-06T00:00:00"/>
    <d v="1899-12-30T09:15:00"/>
    <s v="-"/>
    <s v="-"/>
  </r>
  <r>
    <s v="TKT840064"/>
    <s v="Feature not working as expected"/>
    <d v="2020-03-12T01:33:00"/>
    <x v="3"/>
    <s v="Software Bug"/>
    <s v="CUST46303"/>
    <s v="Resolved"/>
    <s v="27-11-2020"/>
    <d v="1899-12-30T01:33:39"/>
    <d v="2020-03-12T00:00:00"/>
    <d v="1899-12-30T01:33:00"/>
  </r>
  <r>
    <s v="TKT241024"/>
    <s v="Application crashes on startup"/>
    <s v="-"/>
    <x v="3"/>
    <s v="Software Bug"/>
    <s v="CUST23522"/>
    <s v="Open"/>
    <s v="17-02-2021"/>
    <d v="1899-12-30T17:12:57"/>
    <s v="-"/>
    <s v="-"/>
  </r>
  <r>
    <s v="TKT907395"/>
    <s v="Card declined"/>
    <s v="-"/>
    <x v="1"/>
    <s v="Payment Failure"/>
    <s v="CUST45487"/>
    <s v="Open"/>
    <s v="29-06-2022"/>
    <d v="1899-12-30T22:53:53"/>
    <s v="-"/>
    <s v="-"/>
  </r>
  <r>
    <s v="TKT125619"/>
    <s v="Unable to connect to Wi-Fi"/>
    <s v="31-01-2023 14:13:09"/>
    <x v="3"/>
    <s v="Network Problem"/>
    <s v="CUST59411"/>
    <s v="Resolved"/>
    <s v="14-01-2023"/>
    <d v="1899-12-30T14:13:09"/>
    <s v="31-01-2023"/>
    <d v="1899-12-30T14:13:09"/>
  </r>
  <r>
    <s v="TKT769526"/>
    <s v="Service unavailable in my area"/>
    <s v="-"/>
    <x v="0"/>
    <s v="Service Outage"/>
    <s v="CUST95545"/>
    <s v="In Progress"/>
    <s v="18-11-2022"/>
    <d v="1899-12-30T12:40:03"/>
    <s v="-"/>
    <s v="-"/>
  </r>
  <r>
    <s v="TKT762902"/>
    <s v="Charged more than expected"/>
    <s v="-"/>
    <x v="1"/>
    <s v="Overcharge"/>
    <s v="CUST96713"/>
    <s v="Open"/>
    <s v="31-07-2023"/>
    <d v="1899-12-30T03:21:37"/>
    <s v="-"/>
    <s v="-"/>
  </r>
  <r>
    <s v="TKT644473"/>
    <s v="Upgrade causing compatibility issues"/>
    <s v="-"/>
    <x v="0"/>
    <s v="Service Upgrade"/>
    <s v="CUST35661"/>
    <s v="Open"/>
    <s v="19-02-2022"/>
    <d v="1899-12-30T09:15:31"/>
    <s v="-"/>
    <s v="-"/>
  </r>
  <r>
    <s v="TKT509724"/>
    <s v="Account suspended without notice"/>
    <s v="26-01-2025 02:05:46"/>
    <x v="2"/>
    <s v="Account Suspension"/>
    <s v="CUST95166"/>
    <s v="Resolved"/>
    <s v="31-12-2024"/>
    <d v="1899-12-30T02:05:46"/>
    <s v="26-01-2025"/>
    <d v="1899-12-30T02:05:46"/>
  </r>
  <r>
    <s v="TKT281182"/>
    <s v="Payment not going through"/>
    <d v="2024-05-05T09:24:00"/>
    <x v="1"/>
    <s v="Payment Failure"/>
    <s v="CUST38423"/>
    <s v="Resolved"/>
    <s v="26-04-2024"/>
    <d v="1899-12-30T09:24:44"/>
    <d v="2024-05-05T00:00:00"/>
    <d v="1899-12-30T09:24:00"/>
  </r>
  <r>
    <s v="TKT501769"/>
    <s v="Frequent service interruptions"/>
    <s v="22-08-2021 19:34:30"/>
    <x v="0"/>
    <s v="Service Outage"/>
    <s v="CUST87269"/>
    <s v="Resolved"/>
    <s v="25-07-2021"/>
    <d v="1899-12-30T19:34:30"/>
    <s v="22-08-2021"/>
    <d v="1899-12-30T19:34:30"/>
  </r>
  <r>
    <s v="TKT517629"/>
    <s v="Issues after service upgrade"/>
    <s v="-"/>
    <x v="0"/>
    <s v="Service Upgrade"/>
    <s v="CUST99047"/>
    <s v="In Progress"/>
    <d v="2020-08-05T00:00:00"/>
    <d v="1899-12-30T04:13:00"/>
    <s v="-"/>
    <s v="-"/>
  </r>
  <r>
    <s v="TKT133934"/>
    <s v="Application crashes on startup"/>
    <s v="-"/>
    <x v="3"/>
    <s v="Software Bug"/>
    <s v="CUST88873"/>
    <s v="In Progress"/>
    <d v="2022-05-06T00:00:00"/>
    <d v="1899-12-30T21:03:00"/>
    <s v="-"/>
    <s v="-"/>
  </r>
  <r>
    <s v="TKT960642"/>
    <s v="Payment not going through"/>
    <s v="-"/>
    <x v="1"/>
    <s v="Payment Failure"/>
    <s v="CUST30290"/>
    <s v="In Progress"/>
    <s v="30-11-2020"/>
    <d v="1899-12-30T05:07:47"/>
    <s v="-"/>
    <s v="-"/>
  </r>
  <r>
    <s v="TKT399940"/>
    <s v="Screen malfunction"/>
    <s v="-"/>
    <x v="3"/>
    <s v="Hardware Issue"/>
    <s v="CUST29747"/>
    <s v="In Progress"/>
    <d v="2020-02-10T00:00:00"/>
    <d v="1899-12-30T00:56:00"/>
    <s v="-"/>
    <s v="-"/>
  </r>
  <r>
    <s v="TKT600191"/>
    <s v="Unable to reactivate suspended account"/>
    <s v="-"/>
    <x v="2"/>
    <s v="Account Suspension"/>
    <s v="CUST16361"/>
    <s v="In Progress"/>
    <d v="2021-07-08T00:00:00"/>
    <d v="1899-12-30T00:24:00"/>
    <s v="-"/>
    <s v="-"/>
  </r>
  <r>
    <s v="TKT396296"/>
    <s v="Device not powering on"/>
    <s v="-"/>
    <x v="3"/>
    <s v="Hardware Issue"/>
    <s v="CUST69069"/>
    <s v="Open"/>
    <s v="14-09-2021"/>
    <d v="1899-12-30T08:56:04"/>
    <s v="-"/>
    <s v="-"/>
  </r>
  <r>
    <s v="TKT941902"/>
    <s v="Slow internet speed"/>
    <s v="-"/>
    <x v="3"/>
    <s v="Network Problem"/>
    <s v="CUST24687"/>
    <s v="In Progress"/>
    <s v="19-03-2023"/>
    <d v="1899-12-30T21:30:46"/>
    <s v="-"/>
    <s v="-"/>
  </r>
  <r>
    <s v="TKT835377"/>
    <s v="Card declined"/>
    <s v="-"/>
    <x v="1"/>
    <s v="Payment Failure"/>
    <s v="CUST38686"/>
    <s v="Open"/>
    <d v="2023-06-08T00:00:00"/>
    <d v="1899-12-30T11:09:00"/>
    <s v="-"/>
    <s v="-"/>
  </r>
  <r>
    <s v="TKT326845"/>
    <s v="Internet connection drops frequently"/>
    <s v="31-08-2021 20:56:07"/>
    <x v="3"/>
    <s v="Network Problem"/>
    <s v="CUST67303"/>
    <s v="Resolved"/>
    <s v="23-08-2021"/>
    <d v="1899-12-30T20:56:07"/>
    <s v="31-08-2021"/>
    <d v="1899-12-30T20:56:07"/>
  </r>
  <r>
    <s v="TKT754039"/>
    <s v="Scheduled maintenance causing downtime"/>
    <s v="-"/>
    <x v="0"/>
    <s v="Service Outage"/>
    <s v="CUST96934"/>
    <s v="Open"/>
    <s v="18-03-2023"/>
    <d v="1899-12-30T09:42:47"/>
    <s v="-"/>
    <s v="-"/>
  </r>
  <r>
    <s v="TKT545500"/>
    <s v="Device not powering on"/>
    <s v="23-10-2024 18:22:16"/>
    <x v="3"/>
    <s v="Hardware Issue"/>
    <s v="CUST63625"/>
    <s v="Resolved"/>
    <s v="27-09-2024"/>
    <d v="1899-12-30T18:22:16"/>
    <s v="23-10-2024"/>
    <d v="1899-12-30T18:22:16"/>
  </r>
  <r>
    <s v="TKT576491"/>
    <s v="Frequent service interruptions"/>
    <s v="-"/>
    <x v="0"/>
    <s v="Service Outage"/>
    <s v="CUST12877"/>
    <s v="Open"/>
    <s v="15-03-2021"/>
    <d v="1899-12-30T01:53:16"/>
    <s v="-"/>
    <s v="-"/>
  </r>
  <r>
    <s v="TKT363574"/>
    <s v="Upgrade causing compatibility issues"/>
    <s v="-"/>
    <x v="0"/>
    <s v="Service Upgrade"/>
    <s v="CUST79475"/>
    <s v="Open"/>
    <s v="25-07-2022"/>
    <d v="1899-12-30T04:46:02"/>
    <s v="-"/>
    <s v="-"/>
  </r>
  <r>
    <s v="TKT809349"/>
    <s v="Incorrect billing amount"/>
    <s v="-"/>
    <x v="1"/>
    <s v="Overcharge"/>
    <s v="CUST89160"/>
    <s v="Open"/>
    <s v="14-12-2022"/>
    <d v="1899-12-30T11:12:35"/>
    <s v="-"/>
    <s v="-"/>
  </r>
  <r>
    <s v="TKT456164"/>
    <s v="Incorrect billing amount"/>
    <s v="18-05-2021 05:32:06"/>
    <x v="1"/>
    <s v="Overcharge"/>
    <s v="CUST30438"/>
    <s v="Resolved"/>
    <s v="29-04-2021"/>
    <d v="1899-12-30T05:32:06"/>
    <s v="18-05-2021"/>
    <d v="1899-12-30T05:32:06"/>
  </r>
  <r>
    <s v="TKT864401"/>
    <s v="Slow internet speed"/>
    <s v="15-05-2021 07:20:43"/>
    <x v="3"/>
    <s v="Network Problem"/>
    <s v="CUST55722"/>
    <s v="Resolved"/>
    <s v="16-04-2021"/>
    <d v="1899-12-30T07:20:43"/>
    <s v="15-05-2021"/>
    <d v="1899-12-30T07:20:43"/>
  </r>
  <r>
    <s v="TKT492494"/>
    <s v="Screen malfunction"/>
    <s v="-"/>
    <x v="3"/>
    <s v="Hardware Issue"/>
    <s v="CUST91044"/>
    <s v="Open"/>
    <s v="21-11-2020"/>
    <d v="1899-12-30T08:53:26"/>
    <s v="-"/>
    <s v="-"/>
  </r>
  <r>
    <s v="TKT368343"/>
    <s v="Internet connection drops frequently"/>
    <s v="19-09-2021 19:59:39"/>
    <x v="3"/>
    <s v="Network Problem"/>
    <s v="CUST32199"/>
    <s v="Resolved"/>
    <s v="18-09-2021"/>
    <d v="1899-12-30T19:59:39"/>
    <s v="19-09-2021"/>
    <d v="1899-12-30T19:59:39"/>
  </r>
  <r>
    <s v="TKT253830"/>
    <s v="Request for refund due to service issues"/>
    <s v="22-08-2022 00:07:52"/>
    <x v="1"/>
    <s v="Refund Request"/>
    <s v="CUST25520"/>
    <s v="Resolved"/>
    <s v="26-07-2022"/>
    <d v="1899-12-30T00:07:52"/>
    <s v="22-08-2022"/>
    <d v="1899-12-30T00:07:52"/>
  </r>
  <r>
    <s v="TKT737634"/>
    <s v="Error message displayed"/>
    <d v="2022-03-06T03:33:00"/>
    <x v="3"/>
    <s v="Software Bug"/>
    <s v="CUST43954"/>
    <s v="Resolved"/>
    <d v="2022-11-05T00:00:00"/>
    <d v="1899-12-30T03:33:00"/>
    <d v="2022-03-06T00:00:00"/>
    <d v="1899-12-30T03:33:00"/>
  </r>
  <r>
    <s v="TKT174895"/>
    <s v="Unable to reactivate suspended account"/>
    <s v="21-12-2020 07:03:47"/>
    <x v="2"/>
    <s v="Account Suspension"/>
    <s v="CUST61189"/>
    <s v="Resolved"/>
    <s v="30-11-2020"/>
    <d v="1899-12-30T07:03:47"/>
    <s v="21-12-2020"/>
    <d v="1899-12-30T07:03:47"/>
  </r>
  <r>
    <s v="TKT232344"/>
    <s v="Issues after service upgrade"/>
    <s v="-"/>
    <x v="0"/>
    <s v="Service Upgrade"/>
    <s v="CUST41624"/>
    <s v="Open"/>
    <s v="19-04-2022"/>
    <d v="1899-12-30T20:03:00"/>
    <s v="-"/>
    <s v="-"/>
  </r>
  <r>
    <s v="TKT388946"/>
    <s v="Refund for overcharge"/>
    <s v="-"/>
    <x v="1"/>
    <s v="Refund Request"/>
    <s v="CUST84817"/>
    <s v="In Progress"/>
    <s v="15-11-2024"/>
    <d v="1899-12-30T10:13:32"/>
    <s v="-"/>
    <s v="-"/>
  </r>
  <r>
    <s v="TKT553552"/>
    <s v="Charged more than expected"/>
    <s v="-"/>
    <x v="1"/>
    <s v="Overcharge"/>
    <s v="CUST16770"/>
    <s v="In Progress"/>
    <s v="27-10-2021"/>
    <d v="1899-12-30T11:59:00"/>
    <s v="-"/>
    <s v="-"/>
  </r>
  <r>
    <s v="TKT522487"/>
    <s v="Unable to reset password"/>
    <d v="2022-06-12T23:46:00"/>
    <x v="2"/>
    <s v="Password Reset"/>
    <s v="CUST46210"/>
    <s v="Resolved"/>
    <d v="2022-12-11T00:00:00"/>
    <d v="1899-12-30T23:46:00"/>
    <d v="2022-06-12T00:00:00"/>
    <d v="1899-12-30T23:46:00"/>
  </r>
  <r>
    <s v="TKT323178"/>
    <s v="Scheduled maintenance causing downtime"/>
    <s v="-"/>
    <x v="0"/>
    <s v="Service Outage"/>
    <s v="CUST82555"/>
    <s v="Open"/>
    <d v="2020-02-08T00:00:00"/>
    <d v="1899-12-30T12:23:00"/>
    <s v="-"/>
    <s v="-"/>
  </r>
  <r>
    <s v="TKT318274"/>
    <s v="Card declined"/>
    <d v="2022-02-02T06:17:00"/>
    <x v="1"/>
    <s v="Payment Failure"/>
    <s v="CUST71982"/>
    <s v="Resolved"/>
    <s v="21-01-2022"/>
    <d v="1899-12-30T06:17:57"/>
    <d v="2022-02-02T00:00:00"/>
    <d v="1899-12-30T06:17:00"/>
  </r>
  <r>
    <s v="TKT405586"/>
    <s v="Unable to reactivate suspended account"/>
    <s v="-"/>
    <x v="2"/>
    <s v="Account Suspension"/>
    <s v="CUST35432"/>
    <s v="In Progress"/>
    <s v="13-09-2020"/>
    <d v="1899-12-30T23:39:41"/>
    <s v="-"/>
    <s v="-"/>
  </r>
  <r>
    <s v="TKT242029"/>
    <s v="Duplicate charges on account"/>
    <s v="-"/>
    <x v="1"/>
    <s v="Overcharge"/>
    <s v="CUST95958"/>
    <s v="Open"/>
    <s v="20-07-2024"/>
    <d v="1899-12-30T16:55:43"/>
    <s v="-"/>
    <s v="-"/>
  </r>
  <r>
    <s v="TKT119922"/>
    <s v="Account suspended without notice"/>
    <s v="-"/>
    <x v="2"/>
    <s v="Account Suspension"/>
    <s v="CUST25714"/>
    <s v="Open"/>
    <d v="2021-09-06T00:00:00"/>
    <d v="1899-12-30T15:13:00"/>
    <s v="-"/>
    <s v="-"/>
  </r>
  <r>
    <s v="TKT729426"/>
    <s v="Two-factor authentication not working"/>
    <s v="22-06-2021 19:38:47"/>
    <x v="2"/>
    <s v="Login Issue"/>
    <s v="CUST61499"/>
    <s v="Resolved"/>
    <s v="13-06-2021"/>
    <d v="1899-12-30T19:38:47"/>
    <s v="22-06-2021"/>
    <d v="1899-12-30T19:38:47"/>
  </r>
  <r>
    <s v="TKT285816"/>
    <s v="Unable to reactivate suspended account"/>
    <s v="-"/>
    <x v="2"/>
    <s v="Account Suspension"/>
    <s v="CUST86819"/>
    <s v="In Progress"/>
    <d v="2024-02-02T00:00:00"/>
    <d v="1899-12-30T07:18:00"/>
    <s v="-"/>
    <s v="-"/>
  </r>
  <r>
    <s v="TKT424649"/>
    <s v="Screen malfunction"/>
    <s v="18-08-2023 10:35:47"/>
    <x v="3"/>
    <s v="Hardware Issue"/>
    <s v="CUST20832"/>
    <s v="Resolved"/>
    <s v="29-07-2023"/>
    <d v="1899-12-30T10:35:47"/>
    <s v="18-08-2023"/>
    <d v="1899-12-30T10:35:47"/>
  </r>
  <r>
    <s v="TKT113265"/>
    <s v="Refund for overcharge"/>
    <s v="-"/>
    <x v="1"/>
    <s v="Refund Request"/>
    <s v="CUST84316"/>
    <s v="Open"/>
    <s v="15-09-2020"/>
    <d v="1899-12-30T11:49:45"/>
    <s v="-"/>
    <s v="-"/>
  </r>
  <r>
    <s v="TKT979042"/>
    <s v="Error message displayed"/>
    <d v="2024-09-03T16:47:00"/>
    <x v="3"/>
    <s v="Software Bug"/>
    <s v="CUST78069"/>
    <s v="Resolved"/>
    <s v="25-02-2024"/>
    <d v="1899-12-30T16:47:07"/>
    <d v="2024-09-03T00:00:00"/>
    <d v="1899-12-30T16:47:00"/>
  </r>
  <r>
    <s v="TKT462717"/>
    <s v="Feature not working as expected"/>
    <s v="-"/>
    <x v="3"/>
    <s v="Software Bug"/>
    <s v="CUST93755"/>
    <s v="Open"/>
    <s v="26-07-2022"/>
    <d v="1899-12-30T12:32:16"/>
    <s v="-"/>
    <s v="-"/>
  </r>
  <r>
    <s v="TKT535185"/>
    <s v="Feature not working as expected"/>
    <s v="-"/>
    <x v="3"/>
    <s v="Software Bug"/>
    <s v="CUST98029"/>
    <s v="In Progress"/>
    <s v="14-04-2022"/>
    <d v="1899-12-30T02:55:55"/>
    <s v="-"/>
    <s v="-"/>
  </r>
  <r>
    <s v="TKT467485"/>
    <s v="Payment not going through"/>
    <s v="-"/>
    <x v="1"/>
    <s v="Payment Failure"/>
    <s v="CUST90111"/>
    <s v="Open"/>
    <s v="25-10-2023"/>
    <d v="1899-12-30T11:58:01"/>
    <s v="-"/>
    <s v="-"/>
  </r>
  <r>
    <s v="TKT123103"/>
    <s v="Refund for overcharge"/>
    <s v="-"/>
    <x v="1"/>
    <s v="Refund Request"/>
    <s v="CUST17174"/>
    <s v="In Progress"/>
    <s v="25-12-2020"/>
    <d v="1899-12-30T08:14:17"/>
    <s v="-"/>
    <s v="-"/>
  </r>
  <r>
    <s v="TKT765571"/>
    <s v="Incorrect billing amount"/>
    <s v="-"/>
    <x v="1"/>
    <s v="Overcharge"/>
    <s v="CUST31925"/>
    <s v="In Progress"/>
    <s v="24-01-2023"/>
    <d v="1899-12-30T07:38:06"/>
    <s v="-"/>
    <s v="-"/>
  </r>
  <r>
    <s v="TKT707221"/>
    <s v="Charged more than expected"/>
    <s v="-"/>
    <x v="1"/>
    <s v="Overcharge"/>
    <s v="CUST93259"/>
    <s v="In Progress"/>
    <d v="2021-06-08T00:00:00"/>
    <d v="1899-12-30T10:00:00"/>
    <s v="-"/>
    <s v="-"/>
  </r>
  <r>
    <s v="TKT861558"/>
    <s v="Charged more than expected"/>
    <s v="-"/>
    <x v="1"/>
    <s v="Overcharge"/>
    <s v="CUST91168"/>
    <s v="Open"/>
    <d v="2024-04-02T00:00:00"/>
    <d v="1899-12-30T22:46:00"/>
    <s v="-"/>
    <s v="-"/>
  </r>
  <r>
    <s v="TKT134420"/>
    <s v="Request for service upgrade not processed"/>
    <s v="24-01-2022 12:48:40"/>
    <x v="0"/>
    <s v="Service Upgrade"/>
    <s v="CUST93049"/>
    <s v="Resolved"/>
    <d v="2022-02-01T00:00:00"/>
    <d v="1899-12-30T12:48:00"/>
    <s v="24-01-2022"/>
    <d v="1899-12-30T12:48:40"/>
  </r>
  <r>
    <s v="TKT888339"/>
    <s v="Payment gateway error"/>
    <d v="2022-05-09T12:32:00"/>
    <x v="1"/>
    <s v="Payment Failure"/>
    <s v="CUST50248"/>
    <s v="Resolved"/>
    <d v="2022-04-09T00:00:00"/>
    <d v="1899-12-30T12:32:00"/>
    <d v="2022-05-09T00:00:00"/>
    <d v="1899-12-30T12:32:00"/>
  </r>
  <r>
    <s v="TKT639258"/>
    <s v="Request for service upgrade not processed"/>
    <d v="2021-10-03T15:31:00"/>
    <x v="0"/>
    <s v="Service Upgrade"/>
    <s v="CUST18689"/>
    <s v="Resolved"/>
    <s v="24-02-2021"/>
    <d v="1899-12-30T15:31:09"/>
    <d v="2021-10-03T00:00:00"/>
    <d v="1899-12-30T15:31:00"/>
  </r>
  <r>
    <s v="TKT663577"/>
    <s v="Internet connection drops frequently"/>
    <s v="-"/>
    <x v="3"/>
    <s v="Network Problem"/>
    <s v="CUST81203"/>
    <s v="In Progress"/>
    <d v="2022-05-01T00:00:00"/>
    <d v="1899-12-30T07:05:00"/>
    <s v="-"/>
    <s v="-"/>
  </r>
  <r>
    <s v="TKT497219"/>
    <s v="Device not powering on"/>
    <s v="-"/>
    <x v="3"/>
    <s v="Hardware Issue"/>
    <s v="CUST34785"/>
    <s v="Open"/>
    <s v="24-12-2024"/>
    <d v="1899-12-30T09:44:02"/>
    <s v="-"/>
    <s v="-"/>
  </r>
  <r>
    <s v="TKT642624"/>
    <s v="Feature not working as expected"/>
    <s v="-"/>
    <x v="3"/>
    <s v="Software Bug"/>
    <s v="CUST24505"/>
    <s v="In Progress"/>
    <d v="2023-04-04T00:00:00"/>
    <d v="1899-12-30T20:58:00"/>
    <s v="-"/>
    <s v="-"/>
  </r>
  <r>
    <s v="TKT563031"/>
    <s v="Upgrade causing compatibility issues"/>
    <s v="-"/>
    <x v="0"/>
    <s v="Service Upgrade"/>
    <s v="CUST88441"/>
    <s v="Open"/>
    <d v="2020-01-02T00:00:00"/>
    <d v="1899-12-30T17:57:00"/>
    <s v="-"/>
    <s v="-"/>
  </r>
  <r>
    <s v="TKT856090"/>
    <s v="Service slower than expected"/>
    <s v="-"/>
    <x v="0"/>
    <s v="Slow Service"/>
    <s v="CUST46387"/>
    <s v="In Progress"/>
    <s v="28-01-2022"/>
    <d v="1899-12-30T10:36:15"/>
    <s v="-"/>
    <s v="-"/>
  </r>
  <r>
    <s v="TKT463583"/>
    <s v="Incorrect billing amount"/>
    <s v="22-05-2022 09:36:36"/>
    <x v="1"/>
    <s v="Overcharge"/>
    <s v="CUST33882"/>
    <s v="Resolved"/>
    <s v="27-04-2022"/>
    <d v="1899-12-30T09:36:36"/>
    <s v="22-05-2022"/>
    <d v="1899-12-30T09:36:36"/>
  </r>
  <r>
    <s v="TKT748807"/>
    <s v="Device not powering on"/>
    <s v="-"/>
    <x v="3"/>
    <s v="Hardware Issue"/>
    <s v="CUST28086"/>
    <s v="Open"/>
    <d v="2023-09-10T00:00:00"/>
    <d v="1899-12-30T17:28:00"/>
    <s v="-"/>
    <s v="-"/>
  </r>
  <r>
    <s v="TKT867503"/>
    <s v="Payment gateway error"/>
    <s v="-"/>
    <x v="1"/>
    <s v="Payment Failure"/>
    <s v="CUST15528"/>
    <s v="In Progress"/>
    <s v="30-12-2022"/>
    <d v="1899-12-30T16:30:12"/>
    <s v="-"/>
    <s v="-"/>
  </r>
  <r>
    <s v="TKT892235"/>
    <s v="Feature not working as expected"/>
    <s v="-"/>
    <x v="3"/>
    <s v="Software Bug"/>
    <s v="CUST58026"/>
    <s v="In Progress"/>
    <s v="28-05-2023"/>
    <d v="1899-12-30T10:17:33"/>
    <s v="-"/>
    <s v="-"/>
  </r>
  <r>
    <s v="TKT354517"/>
    <s v="Duplicate charges on account"/>
    <s v="30-10-2023 06:26:26"/>
    <x v="1"/>
    <s v="Overcharge"/>
    <s v="CUST39475"/>
    <s v="Resolved"/>
    <s v="24-10-2023"/>
    <d v="1899-12-30T06:26:26"/>
    <s v="30-10-2023"/>
    <d v="1899-12-30T06:26:26"/>
  </r>
  <r>
    <s v="TKT712746"/>
    <s v="Refund for overcharge"/>
    <s v="-"/>
    <x v="1"/>
    <s v="Refund Request"/>
    <s v="CUST44334"/>
    <s v="In Progress"/>
    <d v="2021-11-03T00:00:00"/>
    <d v="1899-12-30T08:23:00"/>
    <s v="-"/>
    <s v="-"/>
  </r>
  <r>
    <s v="TKT109584"/>
    <s v="Refund for overcharge"/>
    <d v="2023-06-02T11:25:00"/>
    <x v="1"/>
    <s v="Refund Request"/>
    <s v="CUST43072"/>
    <s v="Resolved"/>
    <s v="24-01-2023"/>
    <d v="1899-12-30T11:25:20"/>
    <d v="2023-06-02T00:00:00"/>
    <d v="1899-12-30T11:25:00"/>
  </r>
  <r>
    <s v="TKT499461"/>
    <s v="Refund for canceled service"/>
    <s v="14-11-2024 12:13:57"/>
    <x v="1"/>
    <s v="Refund Request"/>
    <s v="CUST40614"/>
    <s v="Resolved"/>
    <d v="2024-02-11T00:00:00"/>
    <d v="1899-12-30T12:13:00"/>
    <s v="14-11-2024"/>
    <d v="1899-12-30T12:13:57"/>
  </r>
  <r>
    <s v="TKT609377"/>
    <s v="Refund for canceled service"/>
    <s v="-"/>
    <x v="1"/>
    <s v="Refund Request"/>
    <s v="CUST44672"/>
    <s v="Open"/>
    <s v="25-07-2020"/>
    <d v="1899-12-30T01:12:02"/>
    <s v="-"/>
    <s v="-"/>
  </r>
  <r>
    <s v="TKT733359"/>
    <s v="Unable to login to account"/>
    <s v="-"/>
    <x v="2"/>
    <s v="Login Issue"/>
    <s v="CUST10371"/>
    <s v="Open"/>
    <d v="2024-02-04T00:00:00"/>
    <d v="1899-12-30T09:48:00"/>
    <s v="-"/>
    <s v="-"/>
  </r>
  <r>
    <s v="TKT809539"/>
    <s v="Screen malfunction"/>
    <d v="2024-07-08T10:59:00"/>
    <x v="3"/>
    <s v="Hardware Issue"/>
    <s v="CUST97218"/>
    <s v="Resolved"/>
    <s v="21-07-2024"/>
    <d v="1899-12-30T10:59:55"/>
    <d v="2024-07-08T00:00:00"/>
    <d v="1899-12-30T10:59:00"/>
  </r>
  <r>
    <s v="TKT300728"/>
    <s v="High latency in service response"/>
    <s v="13-03-2021 13:30:42"/>
    <x v="0"/>
    <s v="Slow Service"/>
    <s v="CUST70613"/>
    <s v="Resolved"/>
    <s v="13-02-2021"/>
    <d v="1899-12-30T13:30:42"/>
    <s v="13-03-2021"/>
    <d v="1899-12-30T13:30:42"/>
  </r>
  <r>
    <s v="TKT733381"/>
    <s v="Account suspended without notice"/>
    <s v="28-06-2022 13:33:26"/>
    <x v="2"/>
    <s v="Account Suspension"/>
    <s v="CUST54562"/>
    <s v="Resolved"/>
    <d v="2022-01-06T00:00:00"/>
    <d v="1899-12-30T13:33:00"/>
    <s v="28-06-2022"/>
    <d v="1899-12-30T13:33:26"/>
  </r>
  <r>
    <s v="TKT885696"/>
    <s v="Account suspended due to suspicious activity"/>
    <s v="17-10-2020 23:41:21"/>
    <x v="2"/>
    <s v="Account Suspension"/>
    <s v="CUST94698"/>
    <s v="Resolved"/>
    <d v="2020-03-10T00:00:00"/>
    <d v="1899-12-30T23:41:00"/>
    <s v="17-10-2020"/>
    <d v="1899-12-30T23:41:21"/>
  </r>
  <r>
    <s v="TKT181134"/>
    <s v="Unable to login to account"/>
    <s v="-"/>
    <x v="2"/>
    <s v="Login Issue"/>
    <s v="CUST63641"/>
    <s v="Open"/>
    <d v="2023-01-08T00:00:00"/>
    <d v="1899-12-30T06:11:00"/>
    <s v="-"/>
    <s v="-"/>
  </r>
  <r>
    <s v="TKT473720"/>
    <s v="Service unavailable in my area"/>
    <s v="-"/>
    <x v="0"/>
    <s v="Service Outage"/>
    <s v="CUST40397"/>
    <s v="Open"/>
    <s v="18-04-2024"/>
    <d v="1899-12-30T22:53:08"/>
    <s v="-"/>
    <s v="-"/>
  </r>
  <r>
    <s v="TKT378167"/>
    <s v="Screen malfunction"/>
    <s v="-"/>
    <x v="3"/>
    <s v="Hardware Issue"/>
    <s v="CUST94419"/>
    <s v="In Progress"/>
    <d v="2020-11-07T00:00:00"/>
    <d v="1899-12-30T07:42:00"/>
    <s v="-"/>
    <s v="-"/>
  </r>
  <r>
    <s v="TKT932627"/>
    <s v="Charged more than expected"/>
    <s v="28-03-2021 23:01:25"/>
    <x v="1"/>
    <s v="Overcharge"/>
    <s v="CUST94864"/>
    <s v="Resolved"/>
    <s v="18-03-2021"/>
    <d v="1899-12-30T23:01:25"/>
    <s v="28-03-2021"/>
    <d v="1899-12-30T23:01:25"/>
  </r>
  <r>
    <s v="TKT418928"/>
    <s v="Internet connection drops frequently"/>
    <s v="18-02-2021 20:34:57"/>
    <x v="3"/>
    <s v="Network Problem"/>
    <s v="CUST39552"/>
    <s v="Resolved"/>
    <s v="24-01-2021"/>
    <d v="1899-12-30T20:34:57"/>
    <s v="18-02-2021"/>
    <d v="1899-12-30T20:34:57"/>
  </r>
  <r>
    <s v="TKT904231"/>
    <s v="Application crashes on startup"/>
    <s v="-"/>
    <x v="3"/>
    <s v="Software Bug"/>
    <s v="CUST91607"/>
    <s v="In Progress"/>
    <s v="19-11-2021"/>
    <d v="1899-12-30T09:08:43"/>
    <s v="-"/>
    <s v="-"/>
  </r>
  <r>
    <s v="TKT736395"/>
    <s v="Slow internet speed"/>
    <s v="-"/>
    <x v="3"/>
    <s v="Network Problem"/>
    <s v="CUST80808"/>
    <s v="Open"/>
    <s v="17-10-2021"/>
    <d v="1899-12-30T05:12:41"/>
    <s v="-"/>
    <s v="-"/>
  </r>
  <r>
    <s v="TKT726361"/>
    <s v="Unable to reactivate suspended account"/>
    <s v="-"/>
    <x v="2"/>
    <s v="Account Suspension"/>
    <s v="CUST42244"/>
    <s v="In Progress"/>
    <s v="29-04-2024"/>
    <d v="1899-12-30T23:10:39"/>
    <s v="-"/>
    <s v="-"/>
  </r>
  <r>
    <s v="TKT138468"/>
    <s v="Feature not working as expected"/>
    <s v="-"/>
    <x v="3"/>
    <s v="Software Bug"/>
    <s v="CUST54241"/>
    <s v="In Progress"/>
    <s v="21-11-2023"/>
    <d v="1899-12-30T04:22:35"/>
    <s v="-"/>
    <s v="-"/>
  </r>
  <r>
    <s v="TKT261622"/>
    <s v="Screen malfunction"/>
    <s v="-"/>
    <x v="3"/>
    <s v="Hardware Issue"/>
    <s v="CUST91922"/>
    <s v="Open"/>
    <s v="19-06-2023"/>
    <d v="1899-12-30T18:06:57"/>
    <s v="-"/>
    <s v="-"/>
  </r>
  <r>
    <s v="TKT518888"/>
    <s v="Account locked due to multiple failed attempts"/>
    <d v="2020-09-11T15:58:00"/>
    <x v="2"/>
    <s v="Login Issue"/>
    <s v="CUST79435"/>
    <s v="Resolved"/>
    <s v="15-10-2020"/>
    <d v="1899-12-30T15:58:54"/>
    <d v="2020-09-11T00:00:00"/>
    <d v="1899-12-30T15:58:00"/>
  </r>
  <r>
    <s v="TKT282338"/>
    <s v="Card declined"/>
    <s v="-"/>
    <x v="1"/>
    <s v="Payment Failure"/>
    <s v="CUST45700"/>
    <s v="In Progress"/>
    <s v="28-01-2023"/>
    <d v="1899-12-30T06:06:47"/>
    <s v="-"/>
    <s v="-"/>
  </r>
  <r>
    <s v="TKT417077"/>
    <s v="Account suspended without notice"/>
    <s v="13-02-2021 08:39:27"/>
    <x v="2"/>
    <s v="Account Suspension"/>
    <s v="CUST39660"/>
    <s v="Resolved"/>
    <s v="19-01-2021"/>
    <d v="1899-12-30T08:39:27"/>
    <s v="13-02-2021"/>
    <d v="1899-12-30T08:39:27"/>
  </r>
  <r>
    <s v="TKT445801"/>
    <s v="Issues after service upgrade"/>
    <s v="-"/>
    <x v="0"/>
    <s v="Service Upgrade"/>
    <s v="CUST28991"/>
    <s v="Open"/>
    <s v="29-07-2023"/>
    <d v="1899-12-30T22:33:14"/>
    <s v="-"/>
    <s v="-"/>
  </r>
  <r>
    <s v="TKT217462"/>
    <s v="Battery draining quickly"/>
    <s v="-"/>
    <x v="3"/>
    <s v="Hardware Issue"/>
    <s v="CUST23749"/>
    <s v="In Progress"/>
    <s v="25-02-2023"/>
    <d v="1899-12-30T15:34:42"/>
    <s v="-"/>
    <s v="-"/>
  </r>
  <r>
    <s v="TKT637085"/>
    <s v="Issues after service upgrade"/>
    <d v="2021-12-04T03:19:00"/>
    <x v="0"/>
    <s v="Service Upgrade"/>
    <s v="CUST25310"/>
    <s v="Resolved"/>
    <d v="2021-05-04T00:00:00"/>
    <d v="1899-12-30T03:19:00"/>
    <d v="2021-12-04T00:00:00"/>
    <d v="1899-12-30T03:19:00"/>
  </r>
  <r>
    <s v="TKT528080"/>
    <s v="Unable to reactivate suspended account"/>
    <s v="-"/>
    <x v="2"/>
    <s v="Account Suspension"/>
    <s v="CUST23864"/>
    <s v="In Progress"/>
    <s v="27-05-2021"/>
    <d v="1899-12-30T03:47:24"/>
    <s v="-"/>
    <s v="-"/>
  </r>
  <r>
    <s v="TKT687306"/>
    <s v="Service slower than expected"/>
    <d v="2022-06-11T21:45:00"/>
    <x v="0"/>
    <s v="Slow Service"/>
    <s v="CUST67648"/>
    <s v="Resolved"/>
    <d v="2022-03-11T00:00:00"/>
    <d v="1899-12-30T21:45:00"/>
    <d v="2022-06-11T00:00:00"/>
    <d v="1899-12-30T21:45:00"/>
  </r>
  <r>
    <s v="TKT250256"/>
    <s v="Password reset link expired"/>
    <s v="-"/>
    <x v="2"/>
    <s v="Password Reset"/>
    <s v="CUST34902"/>
    <s v="In Progress"/>
    <s v="22-10-2021"/>
    <d v="1899-12-30T02:47:48"/>
    <s v="-"/>
    <s v="-"/>
  </r>
  <r>
    <s v="TKT692901"/>
    <s v="Password reset link expired"/>
    <s v="-"/>
    <x v="2"/>
    <s v="Password Reset"/>
    <s v="CUST57624"/>
    <s v="Open"/>
    <s v="28-12-2020"/>
    <d v="1899-12-30T02:00:58"/>
    <s v="-"/>
    <s v="-"/>
  </r>
  <r>
    <s v="TKT241020"/>
    <s v="Scheduled maintenance causing downtime"/>
    <s v="-"/>
    <x v="0"/>
    <s v="Service Outage"/>
    <s v="CUST46497"/>
    <s v="In Progress"/>
    <d v="2020-04-02T00:00:00"/>
    <d v="1899-12-30T14:22:00"/>
    <s v="-"/>
    <s v="-"/>
  </r>
  <r>
    <s v="TKT439650"/>
    <s v="Device not powering on"/>
    <s v="-"/>
    <x v="3"/>
    <s v="Hardware Issue"/>
    <s v="CUST18688"/>
    <s v="In Progress"/>
    <s v="15-06-2024"/>
    <d v="1899-12-30T16:02:09"/>
    <s v="-"/>
    <s v="-"/>
  </r>
  <r>
    <s v="TKT328559"/>
    <s v="Account suspended due to suspicious activity"/>
    <s v="-"/>
    <x v="2"/>
    <s v="Account Suspension"/>
    <s v="CUST89547"/>
    <s v="Open"/>
    <s v="17-12-2022"/>
    <d v="1899-12-30T06:19:02"/>
    <s v="-"/>
    <s v="-"/>
  </r>
  <r>
    <s v="TKT306001"/>
    <s v="Request for service upgrade not processed"/>
    <s v="-"/>
    <x v="0"/>
    <s v="Service Upgrade"/>
    <s v="CUST87002"/>
    <s v="In Progress"/>
    <d v="2024-10-12T00:00:00"/>
    <d v="1899-12-30T08:27:00"/>
    <s v="-"/>
    <s v="-"/>
  </r>
  <r>
    <s v="TKT117652"/>
    <s v="Unable to reset password"/>
    <s v="-"/>
    <x v="2"/>
    <s v="Password Reset"/>
    <s v="CUST13488"/>
    <s v="Open"/>
    <d v="2020-10-05T00:00:00"/>
    <d v="1899-12-30T22:23:00"/>
    <s v="-"/>
    <s v="-"/>
  </r>
  <r>
    <s v="TKT943850"/>
    <s v="Feature not working as expected"/>
    <s v="-"/>
    <x v="3"/>
    <s v="Software Bug"/>
    <s v="CUST58984"/>
    <s v="In Progress"/>
    <s v="22-09-2020"/>
    <d v="1899-12-30T22:42:14"/>
    <s v="-"/>
    <s v="-"/>
  </r>
  <r>
    <s v="TKT617363"/>
    <s v="Unable to reactivate suspended account"/>
    <s v="29-02-2024 21:26:13"/>
    <x v="2"/>
    <s v="Account Suspension"/>
    <s v="CUST30349"/>
    <s v="Resolved"/>
    <d v="2024-11-02T00:00:00"/>
    <d v="1899-12-30T21:26:00"/>
    <s v="29-02-2024"/>
    <d v="1899-12-30T21:26:13"/>
  </r>
  <r>
    <s v="TKT766135"/>
    <s v="Payment gateway error"/>
    <s v="-"/>
    <x v="1"/>
    <s v="Payment Failure"/>
    <s v="CUST25813"/>
    <s v="Open"/>
    <d v="2021-02-10T00:00:00"/>
    <d v="1899-12-30T15:20:00"/>
    <s v="-"/>
    <s v="-"/>
  </r>
  <r>
    <s v="TKT786944"/>
    <s v="Refund for canceled service"/>
    <s v="-"/>
    <x v="1"/>
    <s v="Refund Request"/>
    <s v="CUST33784"/>
    <s v="In Progress"/>
    <s v="23-08-2024"/>
    <d v="1899-12-30T16:56:23"/>
    <s v="-"/>
    <s v="-"/>
  </r>
  <r>
    <s v="TKT373277"/>
    <s v="Feature not working as expected"/>
    <s v="-"/>
    <x v="3"/>
    <s v="Software Bug"/>
    <s v="CUST49562"/>
    <s v="In Progress"/>
    <d v="2020-06-05T00:00:00"/>
    <d v="1899-12-30T23:31:00"/>
    <s v="-"/>
    <s v="-"/>
  </r>
  <r>
    <s v="TKT422323"/>
    <s v="Application crashes on startup"/>
    <s v="-"/>
    <x v="3"/>
    <s v="Software Bug"/>
    <s v="CUST53622"/>
    <s v="Open"/>
    <s v="29-05-2022"/>
    <d v="1899-12-30T18:00:09"/>
    <s v="-"/>
    <s v="-"/>
  </r>
  <r>
    <s v="TKT563474"/>
    <s v="Incorrect billing amount"/>
    <s v="19-02-2024 09:50:53"/>
    <x v="1"/>
    <s v="Overcharge"/>
    <s v="CUST57078"/>
    <s v="Resolved"/>
    <s v="26-01-2024"/>
    <d v="1899-12-30T09:50:53"/>
    <s v="19-02-2024"/>
    <d v="1899-12-30T09:50:53"/>
  </r>
  <r>
    <s v="TKT630985"/>
    <s v="Feature not working as expected"/>
    <s v="-"/>
    <x v="3"/>
    <s v="Software Bug"/>
    <s v="CUST20321"/>
    <s v="Open"/>
    <s v="23-12-2021"/>
    <d v="1899-12-30T09:46:20"/>
    <s v="-"/>
    <s v="-"/>
  </r>
  <r>
    <s v="TKT472226"/>
    <s v="Frequent service interruptions"/>
    <s v="-"/>
    <x v="0"/>
    <s v="Service Outage"/>
    <s v="CUST15701"/>
    <s v="In Progress"/>
    <d v="2022-01-05T00:00:00"/>
    <d v="1899-12-30T18:18:00"/>
    <s v="-"/>
    <s v="-"/>
  </r>
  <r>
    <s v="TKT549329"/>
    <s v="Unable to connect to Wi-Fi"/>
    <s v="-"/>
    <x v="3"/>
    <s v="Network Problem"/>
    <s v="CUST76256"/>
    <s v="Open"/>
    <s v="20-11-2024"/>
    <d v="1899-12-30T10:00:04"/>
    <s v="-"/>
    <s v="-"/>
  </r>
  <r>
    <s v="TKT325284"/>
    <s v="Account suspended without notice"/>
    <s v="15-05-2024 21:49:10"/>
    <x v="2"/>
    <s v="Account Suspension"/>
    <s v="CUST28907"/>
    <s v="Resolved"/>
    <s v="25-04-2024"/>
    <d v="1899-12-30T21:49:10"/>
    <s v="15-05-2024"/>
    <d v="1899-12-30T21:49:10"/>
  </r>
  <r>
    <s v="TKT695396"/>
    <s v="Card declined"/>
    <s v="-"/>
    <x v="1"/>
    <s v="Payment Failure"/>
    <s v="CUST86938"/>
    <s v="Open"/>
    <s v="14-03-2024"/>
    <d v="1899-12-30T20:34:57"/>
    <s v="-"/>
    <s v="-"/>
  </r>
  <r>
    <s v="TKT802700"/>
    <s v="Issues after service upgrade"/>
    <s v="-"/>
    <x v="0"/>
    <s v="Service Upgrade"/>
    <s v="CUST16883"/>
    <s v="In Progress"/>
    <s v="27-08-2023"/>
    <d v="1899-12-30T05:54:04"/>
    <s v="-"/>
    <s v="-"/>
  </r>
  <r>
    <s v="TKT294232"/>
    <s v="Unable to connect to Wi-Fi"/>
    <s v="-"/>
    <x v="3"/>
    <s v="Network Problem"/>
    <s v="CUST86969"/>
    <s v="Open"/>
    <d v="2022-12-09T00:00:00"/>
    <d v="1899-12-30T15:50:00"/>
    <s v="-"/>
    <s v="-"/>
  </r>
  <r>
    <s v="TKT914215"/>
    <s v="Service slower than expected"/>
    <s v="-"/>
    <x v="0"/>
    <s v="Slow Service"/>
    <s v="CUST41667"/>
    <s v="Open"/>
    <d v="2021-10-10T00:00:00"/>
    <d v="1899-12-30T07:54:00"/>
    <s v="-"/>
    <s v="-"/>
  </r>
  <r>
    <s v="TKT877931"/>
    <s v="Application crashes on startup"/>
    <s v="-"/>
    <x v="3"/>
    <s v="Software Bug"/>
    <s v="CUST73131"/>
    <s v="In Progress"/>
    <d v="2021-11-07T00:00:00"/>
    <d v="1899-12-30T12:00:00"/>
    <s v="-"/>
    <s v="-"/>
  </r>
  <r>
    <s v="TKT216810"/>
    <s v="Feature not working as expected"/>
    <s v="-"/>
    <x v="3"/>
    <s v="Software Bug"/>
    <s v="CUST41923"/>
    <s v="Open"/>
    <d v="2024-06-10T00:00:00"/>
    <d v="1899-12-30T00:20:00"/>
    <s v="-"/>
    <s v="-"/>
  </r>
  <r>
    <s v="TKT101720"/>
    <s v="Account suspended due to suspicious activity"/>
    <s v="-"/>
    <x v="2"/>
    <s v="Account Suspension"/>
    <s v="CUST39016"/>
    <s v="Open"/>
    <s v="24-10-2024"/>
    <d v="1899-12-30T04:30:31"/>
    <s v="-"/>
    <s v="-"/>
  </r>
  <r>
    <s v="TKT680669"/>
    <s v="Slow internet speed"/>
    <s v="-"/>
    <x v="3"/>
    <s v="Network Problem"/>
    <s v="CUST48044"/>
    <s v="Open"/>
    <d v="2023-01-10T00:00:00"/>
    <d v="1899-12-30T23:28:00"/>
    <s v="-"/>
    <s v="-"/>
  </r>
  <r>
    <s v="TKT232364"/>
    <s v="Password reset link not received"/>
    <s v="-"/>
    <x v="2"/>
    <s v="Password Reset"/>
    <s v="CUST23074"/>
    <s v="In Progress"/>
    <s v="16-02-2023"/>
    <d v="1899-12-30T11:20:48"/>
    <s v="-"/>
    <s v="-"/>
  </r>
  <r>
    <s v="TKT779493"/>
    <s v="Upgrade causing compatibility issues"/>
    <s v="-"/>
    <x v="0"/>
    <s v="Service Upgrade"/>
    <s v="CUST25946"/>
    <s v="Open"/>
    <s v="25-05-2024"/>
    <d v="1899-12-30T19:37:24"/>
    <s v="-"/>
    <s v="-"/>
  </r>
  <r>
    <s v="TKT291490"/>
    <s v="Service unavailable in my area"/>
    <s v="-"/>
    <x v="0"/>
    <s v="Service Outage"/>
    <s v="CUST32177"/>
    <s v="In Progress"/>
    <s v="15-08-2024"/>
    <d v="1899-12-30T14:43:53"/>
    <s v="-"/>
    <s v="-"/>
  </r>
  <r>
    <s v="TKT610429"/>
    <s v="Incorrect billing amount"/>
    <s v="-"/>
    <x v="1"/>
    <s v="Overcharge"/>
    <s v="CUST61136"/>
    <s v="In Progress"/>
    <d v="2022-11-02T00:00:00"/>
    <d v="1899-12-30T19:40:00"/>
    <s v="-"/>
    <s v="-"/>
  </r>
  <r>
    <s v="TKT999855"/>
    <s v="Request for service upgrade not processed"/>
    <s v="-"/>
    <x v="0"/>
    <s v="Service Upgrade"/>
    <s v="CUST55672"/>
    <s v="Open"/>
    <s v="18-07-2022"/>
    <d v="1899-12-30T21:34:52"/>
    <s v="-"/>
    <s v="-"/>
  </r>
  <r>
    <s v="TKT443361"/>
    <s v="Issues after service upgrade"/>
    <s v="27-01-2022 01:25:59"/>
    <x v="0"/>
    <s v="Service Upgrade"/>
    <s v="CUST78967"/>
    <s v="Resolved"/>
    <s v="24-01-2022"/>
    <d v="1899-12-30T01:25:59"/>
    <s v="27-01-2022"/>
    <d v="1899-12-30T01:25:59"/>
  </r>
  <r>
    <s v="TKT255516"/>
    <s v="Unable to connect to Wi-Fi"/>
    <s v="-"/>
    <x v="3"/>
    <s v="Network Problem"/>
    <s v="CUST58342"/>
    <s v="Open"/>
    <d v="2024-02-01T00:00:00"/>
    <d v="1899-12-30T11:07:00"/>
    <s v="-"/>
    <s v="-"/>
  </r>
  <r>
    <s v="TKT531436"/>
    <s v="Payment gateway error"/>
    <s v="-"/>
    <x v="1"/>
    <s v="Payment Failure"/>
    <s v="CUST65505"/>
    <s v="Open"/>
    <s v="14-06-2023"/>
    <d v="1899-12-30T12:01:57"/>
    <s v="-"/>
    <s v="-"/>
  </r>
  <r>
    <s v="TKT799962"/>
    <s v="High latency in service response"/>
    <s v="30-06-2020 13:52:12"/>
    <x v="0"/>
    <s v="Slow Service"/>
    <s v="CUST83220"/>
    <s v="Resolved"/>
    <s v="13-06-2020"/>
    <d v="1899-12-30T13:52:12"/>
    <s v="30-06-2020"/>
    <d v="1899-12-30T13:52:12"/>
  </r>
  <r>
    <s v="TKT181965"/>
    <s v="Slow internet speed"/>
    <d v="2024-05-03T10:05:00"/>
    <x v="3"/>
    <s v="Network Problem"/>
    <s v="CUST96937"/>
    <s v="Resolved"/>
    <d v="2024-01-03T00:00:00"/>
    <d v="1899-12-30T10:05:00"/>
    <d v="2024-05-03T00:00:00"/>
    <d v="1899-12-30T10:05:00"/>
  </r>
  <r>
    <s v="TKT256005"/>
    <s v="Battery draining quickly"/>
    <s v="-"/>
    <x v="3"/>
    <s v="Hardware Issue"/>
    <s v="CUST91379"/>
    <s v="In Progress"/>
    <s v="23-11-2020"/>
    <d v="1899-12-30T03:39:02"/>
    <s v="-"/>
    <s v="-"/>
  </r>
  <r>
    <s v="TKT866280"/>
    <s v="Device not powering on"/>
    <s v="-"/>
    <x v="3"/>
    <s v="Hardware Issue"/>
    <s v="CUST42962"/>
    <s v="Open"/>
    <s v="22-11-2022"/>
    <d v="1899-12-30T09:40:12"/>
    <s v="-"/>
    <s v="-"/>
  </r>
  <r>
    <s v="TKT756277"/>
    <s v="Feature not working as expected"/>
    <s v="-"/>
    <x v="3"/>
    <s v="Software Bug"/>
    <s v="CUST15256"/>
    <s v="Open"/>
    <s v="14-05-2024"/>
    <d v="1899-12-30T21:03:58"/>
    <s v="-"/>
    <s v="-"/>
  </r>
  <r>
    <s v="TKT526959"/>
    <s v="Device not powering on"/>
    <s v="22-08-2022 23:26:06"/>
    <x v="3"/>
    <s v="Hardware Issue"/>
    <s v="CUST14122"/>
    <s v="Resolved"/>
    <d v="2022-08-08T00:00:00"/>
    <d v="1899-12-30T23:26:00"/>
    <s v="22-08-2022"/>
    <d v="1899-12-30T23:26:06"/>
  </r>
  <r>
    <s v="TKT548748"/>
    <s v="Account suspended without notice"/>
    <s v="-"/>
    <x v="2"/>
    <s v="Account Suspension"/>
    <s v="CUST76898"/>
    <s v="In Progress"/>
    <s v="20-04-2024"/>
    <d v="1899-12-30T19:05:48"/>
    <s v="-"/>
    <s v="-"/>
  </r>
  <r>
    <s v="TKT236939"/>
    <s v="Payment not going through"/>
    <s v="-"/>
    <x v="1"/>
    <s v="Payment Failure"/>
    <s v="CUST42119"/>
    <s v="Open"/>
    <d v="2024-05-04T00:00:00"/>
    <d v="1899-12-30T08:00:00"/>
    <s v="-"/>
    <s v="-"/>
  </r>
  <r>
    <s v="TKT745314"/>
    <s v="Service slower than expected"/>
    <s v="-"/>
    <x v="0"/>
    <s v="Slow Service"/>
    <s v="CUST49723"/>
    <s v="In Progress"/>
    <d v="2023-11-07T00:00:00"/>
    <d v="1899-12-30T18:01:00"/>
    <s v="-"/>
    <s v="-"/>
  </r>
  <r>
    <s v="TKT433780"/>
    <s v="Battery draining quickly"/>
    <d v="2021-08-04T23:11:00"/>
    <x v="3"/>
    <s v="Hardware Issue"/>
    <s v="CUST30195"/>
    <s v="Resolved"/>
    <s v="17-03-2021"/>
    <d v="1899-12-30T23:11:04"/>
    <d v="2021-08-04T00:00:00"/>
    <d v="1899-12-30T23:11:00"/>
  </r>
  <r>
    <s v="TKT293353"/>
    <s v="Account suspended without notice"/>
    <s v="-"/>
    <x v="2"/>
    <s v="Account Suspension"/>
    <s v="CUST63292"/>
    <s v="Open"/>
    <d v="2021-11-07T00:00:00"/>
    <d v="1899-12-30T21:18:00"/>
    <s v="-"/>
    <s v="-"/>
  </r>
  <r>
    <s v="TKT490752"/>
    <s v="Refund for overcharge"/>
    <s v="19-11-2024 19:38:59"/>
    <x v="1"/>
    <s v="Refund Request"/>
    <s v="CUST77432"/>
    <s v="Resolved"/>
    <d v="2024-02-11T00:00:00"/>
    <d v="1899-12-30T19:38:00"/>
    <s v="19-11-2024"/>
    <d v="1899-12-30T19:38:59"/>
  </r>
  <r>
    <s v="TKT861470"/>
    <s v="Account suspended due to suspicious activity"/>
    <s v="-"/>
    <x v="2"/>
    <s v="Account Suspension"/>
    <s v="CUST90733"/>
    <s v="In Progress"/>
    <d v="2021-08-04T00:00:00"/>
    <d v="1899-12-30T07:57:00"/>
    <s v="-"/>
    <s v="-"/>
  </r>
  <r>
    <s v="TKT568976"/>
    <s v="Battery draining quickly"/>
    <s v="19-08-2024 09:01:55"/>
    <x v="3"/>
    <s v="Hardware Issue"/>
    <s v="CUST37435"/>
    <s v="Resolved"/>
    <s v="26-07-2024"/>
    <d v="1899-12-30T09:01:55"/>
    <s v="19-08-2024"/>
    <d v="1899-12-30T09:01:55"/>
  </r>
  <r>
    <s v="TKT638412"/>
    <s v="Service performance degradation"/>
    <d v="2021-02-08T11:02:00"/>
    <x v="0"/>
    <s v="Slow Service"/>
    <s v="CUST37550"/>
    <s v="Resolved"/>
    <d v="2021-10-07T00:00:00"/>
    <d v="1899-12-30T11:02:00"/>
    <d v="2021-02-08T00:00:00"/>
    <d v="1899-12-30T11:02:00"/>
  </r>
  <r>
    <s v="TKT232855"/>
    <s v="Unable to connect to Wi-Fi"/>
    <s v="-"/>
    <x v="3"/>
    <s v="Network Problem"/>
    <s v="CUST70462"/>
    <s v="Open"/>
    <s v="20-06-2023"/>
    <d v="1899-12-30T08:07:24"/>
    <s v="-"/>
    <s v="-"/>
  </r>
  <r>
    <s v="TKT387584"/>
    <s v="Request for service upgrade not processed"/>
    <s v="-"/>
    <x v="0"/>
    <s v="Service Upgrade"/>
    <s v="CUST87265"/>
    <s v="In Progress"/>
    <s v="21-09-2023"/>
    <d v="1899-12-30T20:50:26"/>
    <s v="-"/>
    <s v="-"/>
  </r>
  <r>
    <s v="TKT556821"/>
    <s v="Slow internet speed"/>
    <s v="-"/>
    <x v="3"/>
    <s v="Network Problem"/>
    <s v="CUST97641"/>
    <s v="Open"/>
    <d v="2020-02-06T00:00:00"/>
    <d v="1899-12-30T18:10:00"/>
    <s v="-"/>
    <s v="-"/>
  </r>
  <r>
    <s v="TKT990637"/>
    <s v="Payment not going through"/>
    <s v="-"/>
    <x v="1"/>
    <s v="Payment Failure"/>
    <s v="CUST95018"/>
    <s v="Open"/>
    <d v="2022-03-12T00:00:00"/>
    <d v="1899-12-30T12:20:00"/>
    <s v="-"/>
    <s v="-"/>
  </r>
  <r>
    <s v="TKT570102"/>
    <s v="Refund for canceled service"/>
    <s v="-"/>
    <x v="1"/>
    <s v="Refund Request"/>
    <s v="CUST55359"/>
    <s v="Open"/>
    <d v="2021-08-06T00:00:00"/>
    <d v="1899-12-30T05:54:00"/>
    <s v="-"/>
    <s v="-"/>
  </r>
  <r>
    <s v="TKT754950"/>
    <s v="Application crashes on startup"/>
    <s v="-"/>
    <x v="3"/>
    <s v="Software Bug"/>
    <s v="CUST45881"/>
    <s v="In Progress"/>
    <s v="24-08-2024"/>
    <d v="1899-12-30T16:37:09"/>
    <s v="-"/>
    <s v="-"/>
  </r>
  <r>
    <s v="TKT130004"/>
    <s v="Device not powering on"/>
    <s v="-"/>
    <x v="3"/>
    <s v="Hardware Issue"/>
    <s v="CUST73820"/>
    <s v="Open"/>
    <d v="2020-09-09T00:00:00"/>
    <d v="1899-12-30T12:53:00"/>
    <s v="-"/>
    <s v="-"/>
  </r>
  <r>
    <s v="TKT308320"/>
    <s v="Charged more than expected"/>
    <d v="2021-04-01T05:29:00"/>
    <x v="1"/>
    <s v="Overcharge"/>
    <s v="CUST25059"/>
    <s v="Resolved"/>
    <s v="29-12-2020"/>
    <d v="1899-12-30T05:29:52"/>
    <d v="2021-04-01T00:00:00"/>
    <d v="1899-12-30T05:29:00"/>
  </r>
  <r>
    <s v="TKT506513"/>
    <s v="Unable to reactivate suspended account"/>
    <s v="-"/>
    <x v="2"/>
    <s v="Account Suspension"/>
    <s v="CUST57693"/>
    <s v="In Progress"/>
    <d v="2024-01-11T00:00:00"/>
    <d v="1899-12-30T16:49:00"/>
    <s v="-"/>
    <s v="-"/>
  </r>
  <r>
    <s v="TKT913396"/>
    <s v="Service slower than expected"/>
    <s v="-"/>
    <x v="0"/>
    <s v="Slow Service"/>
    <s v="CUST98925"/>
    <s v="Open"/>
    <d v="2023-09-11T00:00:00"/>
    <d v="1899-12-30T22:36:00"/>
    <s v="-"/>
    <s v="-"/>
  </r>
  <r>
    <s v="TKT207882"/>
    <s v="Service performance degradation"/>
    <s v="-"/>
    <x v="0"/>
    <s v="Slow Service"/>
    <s v="CUST62827"/>
    <s v="In Progress"/>
    <s v="17-03-2021"/>
    <d v="1899-12-30T13:24:36"/>
    <s v="-"/>
    <s v="-"/>
  </r>
  <r>
    <s v="TKT594136"/>
    <s v="Device not powering on"/>
    <s v="24-06-2020 03:52:02"/>
    <x v="3"/>
    <s v="Hardware Issue"/>
    <s v="CUST46666"/>
    <s v="Resolved"/>
    <s v="23-06-2020"/>
    <d v="1899-12-30T03:52:02"/>
    <s v="24-06-2020"/>
    <d v="1899-12-30T03:52:02"/>
  </r>
  <r>
    <s v="TKT272062"/>
    <s v="Payment gateway error"/>
    <s v="17-06-2023 13:06:11"/>
    <x v="1"/>
    <s v="Payment Failure"/>
    <s v="CUST43900"/>
    <s v="Resolved"/>
    <s v="22-05-2023"/>
    <d v="1899-12-30T13:06:11"/>
    <s v="17-06-2023"/>
    <d v="1899-12-30T13:06:11"/>
  </r>
  <r>
    <s v="TKT961968"/>
    <s v="Upgrade causing compatibility issues"/>
    <s v="-"/>
    <x v="0"/>
    <s v="Service Upgrade"/>
    <s v="CUST38110"/>
    <s v="Open"/>
    <s v="21-10-2024"/>
    <d v="1899-12-30T18:02:32"/>
    <s v="-"/>
    <s v="-"/>
  </r>
  <r>
    <s v="TKT651774"/>
    <s v="High latency in service response"/>
    <s v="-"/>
    <x v="0"/>
    <s v="Slow Service"/>
    <s v="CUST79473"/>
    <s v="Open"/>
    <s v="27-04-2022"/>
    <d v="1899-12-30T18:10:57"/>
    <s v="-"/>
    <s v="-"/>
  </r>
  <r>
    <s v="TKT200582"/>
    <s v="Slow internet speed"/>
    <d v="2024-07-12T13:06:00"/>
    <x v="3"/>
    <s v="Network Problem"/>
    <s v="CUST73479"/>
    <s v="Resolved"/>
    <s v="22-11-2024"/>
    <d v="1899-12-30T13:06:47"/>
    <d v="2024-07-12T00:00:00"/>
    <d v="1899-12-30T13:06:00"/>
  </r>
  <r>
    <s v="TKT273245"/>
    <s v="Internet connection drops frequently"/>
    <d v="2020-01-02T09:01:00"/>
    <x v="3"/>
    <s v="Network Problem"/>
    <s v="CUST59737"/>
    <s v="Resolved"/>
    <s v="31-01-2020"/>
    <d v="1899-12-30T09:01:33"/>
    <d v="2020-01-02T00:00:00"/>
    <d v="1899-12-30T09:01:00"/>
  </r>
  <r>
    <s v="TKT722527"/>
    <s v="Internet connection drops frequently"/>
    <s v="18-09-2024 15:11:04"/>
    <x v="3"/>
    <s v="Network Problem"/>
    <s v="CUST76656"/>
    <s v="Resolved"/>
    <d v="2024-11-09T00:00:00"/>
    <d v="1899-12-30T15:11:00"/>
    <s v="18-09-2024"/>
    <d v="1899-12-30T15:11:04"/>
  </r>
  <r>
    <s v="TKT959917"/>
    <s v="Device not powering on"/>
    <s v="-"/>
    <x v="3"/>
    <s v="Hardware Issue"/>
    <s v="CUST30958"/>
    <s v="Open"/>
    <d v="2022-03-05T00:00:00"/>
    <d v="1899-12-30T02:40:00"/>
    <s v="-"/>
    <s v="-"/>
  </r>
  <r>
    <s v="TKT947842"/>
    <s v="Unable to connect to Wi-Fi"/>
    <s v="-"/>
    <x v="3"/>
    <s v="Network Problem"/>
    <s v="CUST16644"/>
    <s v="Open"/>
    <d v="2021-01-09T00:00:00"/>
    <d v="1899-12-30T05:58:00"/>
    <s v="-"/>
    <s v="-"/>
  </r>
  <r>
    <s v="TKT303054"/>
    <s v="Screen malfunction"/>
    <s v="-"/>
    <x v="3"/>
    <s v="Hardware Issue"/>
    <s v="CUST11402"/>
    <s v="In Progress"/>
    <d v="2021-10-09T00:00:00"/>
    <d v="1899-12-30T17:58:00"/>
    <s v="-"/>
    <s v="-"/>
  </r>
  <r>
    <s v="TKT452588"/>
    <s v="Service slower than expected"/>
    <s v="-"/>
    <x v="0"/>
    <s v="Slow Service"/>
    <s v="CUST45948"/>
    <s v="Open"/>
    <d v="2020-08-08T00:00:00"/>
    <d v="1899-12-30T09:59:00"/>
    <s v="-"/>
    <s v="-"/>
  </r>
  <r>
    <s v="TKT364425"/>
    <s v="Charged more than expected"/>
    <s v="-"/>
    <x v="1"/>
    <s v="Overcharge"/>
    <s v="CUST60487"/>
    <s v="Open"/>
    <s v="21-01-2020"/>
    <d v="1899-12-30T22:40:10"/>
    <s v="-"/>
    <s v="-"/>
  </r>
  <r>
    <s v="TKT277010"/>
    <s v="Application crashes on startup"/>
    <s v="-"/>
    <x v="3"/>
    <s v="Software Bug"/>
    <s v="CUST19973"/>
    <s v="In Progress"/>
    <s v="14-06-2020"/>
    <d v="1899-12-30T16:16:17"/>
    <s v="-"/>
    <s v="-"/>
  </r>
  <r>
    <s v="TKT588140"/>
    <s v="Two-factor authentication not working"/>
    <s v="-"/>
    <x v="2"/>
    <s v="Login Issue"/>
    <s v="CUST56379"/>
    <s v="Open"/>
    <d v="2023-05-01T00:00:00"/>
    <d v="1899-12-30T16:12:00"/>
    <s v="-"/>
    <s v="-"/>
  </r>
  <r>
    <s v="TKT517285"/>
    <s v="Service performance degradation"/>
    <s v="-"/>
    <x v="0"/>
    <s v="Slow Service"/>
    <s v="CUST77201"/>
    <s v="In Progress"/>
    <d v="2024-08-06T00:00:00"/>
    <d v="1899-12-30T07:43:00"/>
    <s v="-"/>
    <s v="-"/>
  </r>
  <r>
    <s v="TKT128084"/>
    <s v="Slow internet speed"/>
    <s v="-"/>
    <x v="3"/>
    <s v="Network Problem"/>
    <s v="CUST58450"/>
    <s v="In Progress"/>
    <d v="2020-03-12T00:00:00"/>
    <d v="1899-12-30T07:14:00"/>
    <s v="-"/>
    <s v="-"/>
  </r>
  <r>
    <s v="TKT947358"/>
    <s v="Service unavailable in my area"/>
    <s v="-"/>
    <x v="0"/>
    <s v="Service Outage"/>
    <s v="CUST90482"/>
    <s v="In Progress"/>
    <d v="2020-11-01T00:00:00"/>
    <d v="1899-12-30T15:38:00"/>
    <s v="-"/>
    <s v="-"/>
  </r>
  <r>
    <s v="TKT420839"/>
    <s v="Payment gateway error"/>
    <s v="26-01-2020 01:22:44"/>
    <x v="1"/>
    <s v="Payment Failure"/>
    <s v="CUST41142"/>
    <s v="Resolved"/>
    <s v="15-01-2020"/>
    <d v="1899-12-30T01:22:44"/>
    <s v="26-01-2020"/>
    <d v="1899-12-30T01:22:44"/>
  </r>
  <r>
    <s v="TKT471540"/>
    <s v="Service performance degradation"/>
    <s v="-"/>
    <x v="0"/>
    <s v="Slow Service"/>
    <s v="CUST75076"/>
    <s v="In Progress"/>
    <s v="21-04-2023"/>
    <d v="1899-12-30T15:54:21"/>
    <s v="-"/>
    <s v="-"/>
  </r>
  <r>
    <s v="TKT356621"/>
    <s v="Service slower than expected"/>
    <d v="2022-05-08T09:55:00"/>
    <x v="0"/>
    <s v="Slow Service"/>
    <s v="CUST31395"/>
    <s v="Resolved"/>
    <d v="2022-12-07T00:00:00"/>
    <d v="1899-12-30T09:55:00"/>
    <d v="2022-05-08T00:00:00"/>
    <d v="1899-12-30T09:55:00"/>
  </r>
  <r>
    <s v="TKT788560"/>
    <s v="Account suspended without notice"/>
    <d v="2024-06-09T13:36:00"/>
    <x v="2"/>
    <s v="Account Suspension"/>
    <s v="CUST39418"/>
    <s v="Resolved"/>
    <d v="2024-01-09T00:00:00"/>
    <d v="1899-12-30T13:36:00"/>
    <d v="2024-06-09T00:00:00"/>
    <d v="1899-12-30T13:36:00"/>
  </r>
  <r>
    <s v="TKT573484"/>
    <s v="Payment gateway error"/>
    <s v="-"/>
    <x v="1"/>
    <s v="Payment Failure"/>
    <s v="CUST69763"/>
    <s v="In Progress"/>
    <s v="15-02-2020"/>
    <d v="1899-12-30T03:28:18"/>
    <s v="-"/>
    <s v="-"/>
  </r>
  <r>
    <s v="TKT777716"/>
    <s v="Payment not going through"/>
    <s v="-"/>
    <x v="1"/>
    <s v="Payment Failure"/>
    <s v="CUST80173"/>
    <s v="In Progress"/>
    <d v="2020-04-12T00:00:00"/>
    <d v="1899-12-30T17:22:00"/>
    <s v="-"/>
    <s v="-"/>
  </r>
  <r>
    <s v="TKT610874"/>
    <s v="Frequent service interruptions"/>
    <s v="16-08-2022 11:22:54"/>
    <x v="0"/>
    <s v="Service Outage"/>
    <s v="CUST25807"/>
    <s v="Resolved"/>
    <d v="2022-03-08T00:00:00"/>
    <d v="1899-12-30T11:22:00"/>
    <s v="16-08-2022"/>
    <d v="1899-12-30T11:22:54"/>
  </r>
  <r>
    <s v="TKT563223"/>
    <s v="Payment not going through"/>
    <s v="-"/>
    <x v="1"/>
    <s v="Payment Failure"/>
    <s v="CUST85600"/>
    <s v="In Progress"/>
    <s v="24-11-2023"/>
    <d v="1899-12-30T17:10:47"/>
    <s v="-"/>
    <s v="-"/>
  </r>
  <r>
    <s v="TKT202100"/>
    <s v="Two-factor authentication not working"/>
    <s v="-"/>
    <x v="2"/>
    <s v="Login Issue"/>
    <s v="CUST79962"/>
    <s v="Open"/>
    <s v="26-11-2023"/>
    <d v="1899-12-30T09:35:20"/>
    <s v="-"/>
    <s v="-"/>
  </r>
  <r>
    <s v="TKT715029"/>
    <s v="Error message displayed"/>
    <s v="-"/>
    <x v="3"/>
    <s v="Software Bug"/>
    <s v="CUST75118"/>
    <s v="In Progress"/>
    <d v="2020-05-09T00:00:00"/>
    <d v="1899-12-30T02:35:00"/>
    <s v="-"/>
    <s v="-"/>
  </r>
  <r>
    <s v="TKT800473"/>
    <s v="Slow internet speed"/>
    <s v="31-05-2020 22:38:58"/>
    <x v="3"/>
    <s v="Network Problem"/>
    <s v="CUST55818"/>
    <s v="Resolved"/>
    <d v="2020-11-05T00:00:00"/>
    <d v="1899-12-30T22:38:00"/>
    <s v="31-05-2020"/>
    <d v="1899-12-30T22:38:58"/>
  </r>
  <r>
    <s v="TKT507845"/>
    <s v="Charged more than expected"/>
    <s v="25-12-2022 07:18:57"/>
    <x v="1"/>
    <s v="Overcharge"/>
    <s v="CUST14018"/>
    <s v="Resolved"/>
    <s v="13-12-2022"/>
    <d v="1899-12-30T07:18:57"/>
    <s v="25-12-2022"/>
    <d v="1899-12-30T07:18:57"/>
  </r>
  <r>
    <s v="TKT185322"/>
    <s v="Charged more than expected"/>
    <s v="-"/>
    <x v="1"/>
    <s v="Overcharge"/>
    <s v="CUST30301"/>
    <s v="In Progress"/>
    <s v="16-07-2020"/>
    <d v="1899-12-30T16:45:25"/>
    <s v="-"/>
    <s v="-"/>
  </r>
  <r>
    <s v="TKT441951"/>
    <s v="Unable to login to account"/>
    <s v="-"/>
    <x v="2"/>
    <s v="Login Issue"/>
    <s v="CUST68532"/>
    <s v="Open"/>
    <s v="22-10-2020"/>
    <d v="1899-12-30T00:37:42"/>
    <s v="-"/>
    <s v="-"/>
  </r>
  <r>
    <s v="TKT557597"/>
    <s v="Issues after service upgrade"/>
    <s v="-"/>
    <x v="0"/>
    <s v="Service Upgrade"/>
    <s v="CUST23234"/>
    <s v="Open"/>
    <d v="2022-03-01T00:00:00"/>
    <d v="1899-12-30T08:35:00"/>
    <s v="-"/>
    <s v="-"/>
  </r>
  <r>
    <s v="TKT364675"/>
    <s v="Service performance degradation"/>
    <s v="20-04-2020 05:17:59"/>
    <x v="0"/>
    <s v="Slow Service"/>
    <s v="CUST60206"/>
    <s v="Resolved"/>
    <d v="2020-05-04T00:00:00"/>
    <d v="1899-12-30T05:17:00"/>
    <s v="20-04-2020"/>
    <d v="1899-12-30T05:17:59"/>
  </r>
  <r>
    <s v="TKT720401"/>
    <s v="Password reset link not received"/>
    <s v="-"/>
    <x v="2"/>
    <s v="Password Reset"/>
    <s v="CUST83871"/>
    <s v="In Progress"/>
    <s v="30-01-2020"/>
    <d v="1899-12-30T13:27:00"/>
    <s v="-"/>
    <s v="-"/>
  </r>
  <r>
    <s v="TKT986072"/>
    <s v="Refund for canceled service"/>
    <s v="-"/>
    <x v="1"/>
    <s v="Refund Request"/>
    <s v="CUST81293"/>
    <s v="Open"/>
    <d v="2023-03-06T00:00:00"/>
    <d v="1899-12-30T07:10:00"/>
    <s v="-"/>
    <s v="-"/>
  </r>
  <r>
    <s v="TKT988256"/>
    <s v="High latency in service response"/>
    <s v="-"/>
    <x v="0"/>
    <s v="Slow Service"/>
    <s v="CUST16646"/>
    <s v="In Progress"/>
    <s v="24-11-2021"/>
    <d v="1899-12-30T13:15:47"/>
    <s v="-"/>
    <s v="-"/>
  </r>
  <r>
    <s v="TKT875945"/>
    <s v="Incorrect billing amount"/>
    <s v="-"/>
    <x v="1"/>
    <s v="Overcharge"/>
    <s v="CUST31200"/>
    <s v="In Progress"/>
    <d v="2022-03-01T00:00:00"/>
    <d v="1899-12-30T16:42:00"/>
    <s v="-"/>
    <s v="-"/>
  </r>
  <r>
    <s v="TKT681431"/>
    <s v="High latency in service response"/>
    <s v="-"/>
    <x v="0"/>
    <s v="Slow Service"/>
    <s v="CUST79624"/>
    <s v="In Progress"/>
    <s v="28-07-2023"/>
    <d v="1899-12-30T08:26:00"/>
    <s v="-"/>
    <s v="-"/>
  </r>
  <r>
    <s v="TKT299563"/>
    <s v="Account suspended due to suspicious activity"/>
    <s v="26-09-2024 15:28:39"/>
    <x v="2"/>
    <s v="Account Suspension"/>
    <s v="CUST88042"/>
    <s v="Resolved"/>
    <d v="2024-07-09T00:00:00"/>
    <d v="1899-12-30T15:28:00"/>
    <s v="26-09-2024"/>
    <d v="1899-12-30T15:28:39"/>
  </r>
  <r>
    <s v="TKT480026"/>
    <s v="Slow internet speed"/>
    <s v="-"/>
    <x v="3"/>
    <s v="Network Problem"/>
    <s v="CUST53427"/>
    <s v="Open"/>
    <s v="18-08-2022"/>
    <d v="1899-12-30T08:47:29"/>
    <s v="-"/>
    <s v="-"/>
  </r>
  <r>
    <s v="TKT583752"/>
    <s v="Refund for overcharge"/>
    <s v="-"/>
    <x v="1"/>
    <s v="Refund Request"/>
    <s v="CUST34143"/>
    <s v="In Progress"/>
    <s v="29-01-2023"/>
    <d v="1899-12-30T19:28:42"/>
    <s v="-"/>
    <s v="-"/>
  </r>
  <r>
    <s v="TKT940085"/>
    <s v="High latency in service response"/>
    <s v="27-09-2020 18:56:30"/>
    <x v="0"/>
    <s v="Slow Service"/>
    <s v="CUST37353"/>
    <s v="Resolved"/>
    <s v="19-09-2020"/>
    <d v="1899-12-30T18:56:30"/>
    <s v="27-09-2020"/>
    <d v="1899-12-30T18:56:30"/>
  </r>
  <r>
    <s v="TKT819321"/>
    <s v="Payment not going through"/>
    <s v="23-11-2022 04:29:06"/>
    <x v="1"/>
    <s v="Payment Failure"/>
    <s v="CUST68567"/>
    <s v="Resolved"/>
    <d v="2022-09-11T00:00:00"/>
    <d v="1899-12-30T04:29:00"/>
    <s v="23-11-2022"/>
    <d v="1899-12-30T04:29:06"/>
  </r>
  <r>
    <s v="TKT411088"/>
    <s v="Service unavailable in my area"/>
    <s v="-"/>
    <x v="0"/>
    <s v="Service Outage"/>
    <s v="CUST62407"/>
    <s v="In Progress"/>
    <s v="17-11-2022"/>
    <d v="1899-12-30T22:53:51"/>
    <s v="-"/>
    <s v="-"/>
  </r>
  <r>
    <s v="TKT836818"/>
    <s v="Feature not working as expected"/>
    <d v="2022-06-07T09:58:00"/>
    <x v="3"/>
    <s v="Software Bug"/>
    <s v="CUST45657"/>
    <s v="Resolved"/>
    <s v="15-06-2022"/>
    <d v="1899-12-30T09:58:20"/>
    <d v="2022-06-07T00:00:00"/>
    <d v="1899-12-30T09:58:00"/>
  </r>
  <r>
    <s v="TKT412002"/>
    <s v="Issues after service upgrade"/>
    <s v="-"/>
    <x v="0"/>
    <s v="Service Upgrade"/>
    <s v="CUST56981"/>
    <s v="In Progress"/>
    <d v="2020-04-02T00:00:00"/>
    <d v="1899-12-30T14:26:00"/>
    <s v="-"/>
    <s v="-"/>
  </r>
  <r>
    <s v="TKT425162"/>
    <s v="Password reset link not received"/>
    <s v="-"/>
    <x v="2"/>
    <s v="Password Reset"/>
    <s v="CUST95460"/>
    <s v="In Progress"/>
    <d v="2022-10-08T00:00:00"/>
    <d v="1899-12-30T14:36:00"/>
    <s v="-"/>
    <s v="-"/>
  </r>
  <r>
    <s v="TKT610454"/>
    <s v="Screen malfunction"/>
    <d v="2024-05-03T13:03:00"/>
    <x v="3"/>
    <s v="Hardware Issue"/>
    <s v="CUST31461"/>
    <s v="Resolved"/>
    <s v="26-02-2024"/>
    <d v="1899-12-30T13:03:08"/>
    <d v="2024-05-03T00:00:00"/>
    <d v="1899-12-30T13:03:00"/>
  </r>
  <r>
    <s v="TKT975970"/>
    <s v="Slow internet speed"/>
    <d v="2022-11-03T21:33:00"/>
    <x v="3"/>
    <s v="Network Problem"/>
    <s v="CUST13807"/>
    <s v="Resolved"/>
    <s v="14-02-2022"/>
    <d v="1899-12-30T21:33:15"/>
    <d v="2022-11-03T00:00:00"/>
    <d v="1899-12-30T21:33:00"/>
  </r>
  <r>
    <s v="TKT314621"/>
    <s v="Service slower than expected"/>
    <s v="-"/>
    <x v="0"/>
    <s v="Slow Service"/>
    <s v="CUST90855"/>
    <s v="In Progress"/>
    <s v="21-10-2020"/>
    <d v="1899-12-30T03:01:00"/>
    <s v="-"/>
    <s v="-"/>
  </r>
  <r>
    <s v="TKT864381"/>
    <s v="Error message displayed"/>
    <s v="-"/>
    <x v="3"/>
    <s v="Software Bug"/>
    <s v="CUST79063"/>
    <s v="In Progress"/>
    <s v="30-03-2023"/>
    <d v="1899-12-30T10:25:38"/>
    <s v="-"/>
    <s v="-"/>
  </r>
  <r>
    <s v="TKT343281"/>
    <s v="Incorrect billing amount"/>
    <s v="-"/>
    <x v="1"/>
    <s v="Overcharge"/>
    <s v="CUST54093"/>
    <s v="Open"/>
    <s v="13-12-2024"/>
    <d v="1899-12-30T12:26:15"/>
    <s v="-"/>
    <s v="-"/>
  </r>
  <r>
    <s v="TKT124518"/>
    <s v="High latency in service response"/>
    <s v="13-02-2020 09:01:50"/>
    <x v="0"/>
    <s v="Slow Service"/>
    <s v="CUST85215"/>
    <s v="Resolved"/>
    <d v="2020-07-02T00:00:00"/>
    <d v="1899-12-30T09:01:00"/>
    <s v="13-02-2020"/>
    <d v="1899-12-30T09:01:50"/>
  </r>
  <r>
    <s v="TKT685474"/>
    <s v="Unable to login to account"/>
    <d v="2024-04-12T04:52:00"/>
    <x v="2"/>
    <s v="Login Issue"/>
    <s v="CUST43686"/>
    <s v="Resolved"/>
    <d v="2024-07-11T00:00:00"/>
    <d v="1899-12-30T04:52:00"/>
    <d v="2024-04-12T00:00:00"/>
    <d v="1899-12-30T04:52:00"/>
  </r>
  <r>
    <s v="TKT457899"/>
    <s v="Feature not working as expected"/>
    <s v="-"/>
    <x v="3"/>
    <s v="Software Bug"/>
    <s v="CUST19954"/>
    <s v="Open"/>
    <s v="31-12-2024"/>
    <d v="1899-12-30T13:49:37"/>
    <s v="-"/>
    <s v="-"/>
  </r>
  <r>
    <s v="TKT696235"/>
    <s v="Unable to login to account"/>
    <d v="2023-03-06T13:42:00"/>
    <x v="2"/>
    <s v="Login Issue"/>
    <s v="CUST91416"/>
    <s v="Resolved"/>
    <s v="27-05-2023"/>
    <d v="1899-12-30T13:42:28"/>
    <d v="2023-03-06T00:00:00"/>
    <d v="1899-12-30T13:42:00"/>
  </r>
  <r>
    <s v="TKT977982"/>
    <s v="Two-factor authentication not working"/>
    <s v="-"/>
    <x v="2"/>
    <s v="Login Issue"/>
    <s v="CUST11848"/>
    <s v="In Progress"/>
    <s v="14-08-2023"/>
    <d v="1899-12-30T01:59:30"/>
    <s v="-"/>
    <s v="-"/>
  </r>
  <r>
    <s v="TKT488398"/>
    <s v="Application crashes on startup"/>
    <s v="-"/>
    <x v="3"/>
    <s v="Software Bug"/>
    <s v="CUST95305"/>
    <s v="Open"/>
    <d v="2024-04-09T00:00:00"/>
    <d v="1899-12-30T20:54:00"/>
    <s v="-"/>
    <s v="-"/>
  </r>
  <r>
    <s v="TKT832206"/>
    <s v="Refund for overcharge"/>
    <s v="-"/>
    <x v="1"/>
    <s v="Refund Request"/>
    <s v="CUST41260"/>
    <s v="Open"/>
    <s v="15-05-2023"/>
    <d v="1899-12-30T20:14:04"/>
    <s v="-"/>
    <s v="-"/>
  </r>
  <r>
    <s v="TKT218176"/>
    <s v="Device not powering on"/>
    <s v="-"/>
    <x v="3"/>
    <s v="Hardware Issue"/>
    <s v="CUST71595"/>
    <s v="Open"/>
    <s v="24-01-2022"/>
    <d v="1899-12-30T15:32:50"/>
    <s v="-"/>
    <s v="-"/>
  </r>
  <r>
    <s v="TKT283984"/>
    <s v="Service slower than expected"/>
    <s v="-"/>
    <x v="0"/>
    <s v="Slow Service"/>
    <s v="CUST53971"/>
    <s v="Open"/>
    <s v="30-01-2022"/>
    <d v="1899-12-30T15:57:13"/>
    <s v="-"/>
    <s v="-"/>
  </r>
  <r>
    <s v="TKT456816"/>
    <s v="Unable to login to account"/>
    <s v="-"/>
    <x v="2"/>
    <s v="Login Issue"/>
    <s v="CUST43789"/>
    <s v="In Progress"/>
    <s v="18-04-2022"/>
    <d v="1899-12-30T11:20:44"/>
    <s v="-"/>
    <s v="-"/>
  </r>
  <r>
    <s v="TKT171555"/>
    <s v="Request for service upgrade not processed"/>
    <s v="-"/>
    <x v="0"/>
    <s v="Service Upgrade"/>
    <s v="CUST16657"/>
    <s v="In Progress"/>
    <d v="2020-04-11T00:00:00"/>
    <d v="1899-12-30T17:14:00"/>
    <s v="-"/>
    <s v="-"/>
  </r>
  <r>
    <s v="TKT494942"/>
    <s v="Password reset link not received"/>
    <s v="29-01-2021 12:37:35"/>
    <x v="2"/>
    <s v="Password Reset"/>
    <s v="CUST13483"/>
    <s v="Resolved"/>
    <d v="2021-05-01T00:00:00"/>
    <d v="1899-12-30T12:37:00"/>
    <s v="29-01-2021"/>
    <d v="1899-12-30T12:37:35"/>
  </r>
  <r>
    <s v="TKT701707"/>
    <s v="Request for service upgrade not processed"/>
    <s v="-"/>
    <x v="0"/>
    <s v="Service Upgrade"/>
    <s v="CUST53309"/>
    <s v="In Progress"/>
    <d v="2023-03-11T00:00:00"/>
    <d v="1899-12-30T13:58:00"/>
    <s v="-"/>
    <s v="-"/>
  </r>
  <r>
    <s v="TKT950886"/>
    <s v="Unable to reactivate suspended account"/>
    <s v="-"/>
    <x v="2"/>
    <s v="Account Suspension"/>
    <s v="CUST95478"/>
    <s v="In Progress"/>
    <d v="2022-04-06T00:00:00"/>
    <d v="1899-12-30T04:43:00"/>
    <s v="-"/>
    <s v="-"/>
  </r>
  <r>
    <s v="TKT458608"/>
    <s v="Request for service upgrade not processed"/>
    <s v="-"/>
    <x v="0"/>
    <s v="Service Upgrade"/>
    <s v="CUST46221"/>
    <s v="In Progress"/>
    <s v="15-06-2021"/>
    <d v="1899-12-30T12:26:03"/>
    <s v="-"/>
    <s v="-"/>
  </r>
  <r>
    <s v="TKT649336"/>
    <s v="Unable to connect to Wi-Fi"/>
    <s v="-"/>
    <x v="3"/>
    <s v="Network Problem"/>
    <s v="CUST63341"/>
    <s v="Open"/>
    <s v="21-03-2023"/>
    <d v="1899-12-30T02:30:27"/>
    <s v="-"/>
    <s v="-"/>
  </r>
  <r>
    <s v="TKT104129"/>
    <s v="Slow internet speed"/>
    <s v="-"/>
    <x v="3"/>
    <s v="Network Problem"/>
    <s v="CUST14364"/>
    <s v="Open"/>
    <s v="16-12-2024"/>
    <d v="1899-12-30T17:25:55"/>
    <s v="-"/>
    <s v="-"/>
  </r>
  <r>
    <s v="TKT656712"/>
    <s v="Account suspended without notice"/>
    <s v="31-07-2023 15:25:30"/>
    <x v="2"/>
    <s v="Account Suspension"/>
    <s v="CUST86007"/>
    <s v="Resolved"/>
    <d v="2023-09-07T00:00:00"/>
    <d v="1899-12-30T15:25:00"/>
    <s v="31-07-2023"/>
    <d v="1899-12-30T15:25:30"/>
  </r>
  <r>
    <s v="TKT599658"/>
    <s v="Service unavailable in my area"/>
    <s v="-"/>
    <x v="0"/>
    <s v="Service Outage"/>
    <s v="CUST90774"/>
    <s v="In Progress"/>
    <s v="20-10-2021"/>
    <d v="1899-12-30T16:11:28"/>
    <s v="-"/>
    <s v="-"/>
  </r>
  <r>
    <s v="TKT644372"/>
    <s v="Unable to login to account"/>
    <s v="-"/>
    <x v="2"/>
    <s v="Login Issue"/>
    <s v="CUST52755"/>
    <s v="Open"/>
    <s v="18-10-2024"/>
    <d v="1899-12-30T09:32:51"/>
    <s v="-"/>
    <s v="-"/>
  </r>
  <r>
    <s v="TKT622690"/>
    <s v="Refund for overcharge"/>
    <d v="2020-04-03T11:55:00"/>
    <x v="1"/>
    <s v="Refund Request"/>
    <s v="CUST91581"/>
    <s v="Resolved"/>
    <s v="13-02-2020"/>
    <d v="1899-12-30T11:55:08"/>
    <d v="2020-04-03T00:00:00"/>
    <d v="1899-12-30T11:55:00"/>
  </r>
  <r>
    <s v="TKT513422"/>
    <s v="Internet connection drops frequently"/>
    <d v="2024-07-05T16:22:00"/>
    <x v="3"/>
    <s v="Network Problem"/>
    <s v="CUST93807"/>
    <s v="Resolved"/>
    <s v="27-04-2024"/>
    <d v="1899-12-30T16:22:30"/>
    <d v="2024-07-05T00:00:00"/>
    <d v="1899-12-30T16:22:00"/>
  </r>
  <r>
    <s v="TKT128063"/>
    <s v="Scheduled maintenance causing downtime"/>
    <s v="-"/>
    <x v="0"/>
    <s v="Service Outage"/>
    <s v="CUST50166"/>
    <s v="Open"/>
    <s v="25-09-2024"/>
    <d v="1899-12-30T05:54:12"/>
    <s v="-"/>
    <s v="-"/>
  </r>
  <r>
    <s v="TKT890147"/>
    <s v="Frequent service interruptions"/>
    <s v="-"/>
    <x v="0"/>
    <s v="Service Outage"/>
    <s v="CUST18591"/>
    <s v="Open"/>
    <s v="30-11-2024"/>
    <d v="1899-12-30T20:56:01"/>
    <s v="-"/>
    <s v="-"/>
  </r>
  <r>
    <s v="TKT456985"/>
    <s v="Account suspended without notice"/>
    <s v="-"/>
    <x v="2"/>
    <s v="Account Suspension"/>
    <s v="CUST97158"/>
    <s v="Open"/>
    <d v="2024-02-02T00:00:00"/>
    <d v="1899-12-30T09:12:00"/>
    <s v="-"/>
    <s v="-"/>
  </r>
  <r>
    <s v="TKT862926"/>
    <s v="Service performance degradation"/>
    <s v="-"/>
    <x v="0"/>
    <s v="Slow Service"/>
    <s v="CUST98859"/>
    <s v="Open"/>
    <s v="13-10-2022"/>
    <d v="1899-12-30T06:05:41"/>
    <s v="-"/>
    <s v="-"/>
  </r>
  <r>
    <s v="TKT186467"/>
    <s v="Feature not working as expected"/>
    <s v="-"/>
    <x v="3"/>
    <s v="Software Bug"/>
    <s v="CUST26672"/>
    <s v="In Progress"/>
    <s v="27-03-2021"/>
    <d v="1899-12-30T23:37:38"/>
    <s v="-"/>
    <s v="-"/>
  </r>
  <r>
    <s v="TKT991169"/>
    <s v="Error message displayed"/>
    <s v="-"/>
    <x v="3"/>
    <s v="Software Bug"/>
    <s v="CUST21564"/>
    <s v="In Progress"/>
    <d v="2020-03-01T00:00:00"/>
    <d v="1899-12-30T05:02:00"/>
    <s v="-"/>
    <s v="-"/>
  </r>
  <r>
    <s v="TKT894941"/>
    <s v="Unable to login to account"/>
    <s v="-"/>
    <x v="2"/>
    <s v="Login Issue"/>
    <s v="CUST61417"/>
    <s v="Open"/>
    <d v="2024-08-01T00:00:00"/>
    <d v="1899-12-30T10:33:00"/>
    <s v="-"/>
    <s v="-"/>
  </r>
  <r>
    <s v="TKT206574"/>
    <s v="Password reset link expired"/>
    <s v="-"/>
    <x v="2"/>
    <s v="Password Reset"/>
    <s v="CUST21689"/>
    <s v="In Progress"/>
    <s v="31-01-2021"/>
    <d v="1899-12-30T07:50:14"/>
    <s v="-"/>
    <s v="-"/>
  </r>
  <r>
    <s v="TKT366598"/>
    <s v="Internet connection drops frequently"/>
    <s v="-"/>
    <x v="3"/>
    <s v="Network Problem"/>
    <s v="CUST16851"/>
    <s v="In Progress"/>
    <s v="28-03-2021"/>
    <d v="1899-12-30T11:27:45"/>
    <s v="-"/>
    <s v="-"/>
  </r>
  <r>
    <s v="TKT535751"/>
    <s v="Feature not working as expected"/>
    <s v="28-08-2023 13:31:38"/>
    <x v="3"/>
    <s v="Software Bug"/>
    <s v="CUST50914"/>
    <s v="Resolved"/>
    <d v="2023-05-08T00:00:00"/>
    <d v="1899-12-30T13:31:00"/>
    <s v="28-08-2023"/>
    <d v="1899-12-30T13:31:38"/>
  </r>
  <r>
    <s v="TKT369678"/>
    <s v="Charged more than expected"/>
    <s v="21-06-2020 01:12:47"/>
    <x v="1"/>
    <s v="Overcharge"/>
    <s v="CUST63639"/>
    <s v="Resolved"/>
    <d v="2020-07-06T00:00:00"/>
    <d v="1899-12-30T01:12:00"/>
    <s v="21-06-2020"/>
    <d v="1899-12-30T01:12:47"/>
  </r>
  <r>
    <s v="TKT543332"/>
    <s v="Feature not working as expected"/>
    <s v="23-10-2024 03:00:03"/>
    <x v="3"/>
    <s v="Software Bug"/>
    <s v="CUST91411"/>
    <s v="Resolved"/>
    <s v="30-09-2024"/>
    <d v="1899-12-30T03:00:03"/>
    <s v="23-10-2024"/>
    <d v="1899-12-30T03:00:03"/>
  </r>
  <r>
    <s v="TKT368048"/>
    <s v="Request for service upgrade not processed"/>
    <s v="-"/>
    <x v="0"/>
    <s v="Service Upgrade"/>
    <s v="CUST43366"/>
    <s v="In Progress"/>
    <s v="31-12-2022"/>
    <d v="1899-12-30T12:39:03"/>
    <s v="-"/>
    <s v="-"/>
  </r>
  <r>
    <s v="TKT911119"/>
    <s v="Issues after service upgrade"/>
    <s v="20-01-2021 15:00:34"/>
    <x v="0"/>
    <s v="Service Upgrade"/>
    <s v="CUST36774"/>
    <s v="Resolved"/>
    <d v="2021-04-01T00:00:00"/>
    <d v="1899-12-30T15:00:00"/>
    <s v="20-01-2021"/>
    <d v="1899-12-30T15:00:34"/>
  </r>
  <r>
    <s v="TKT934828"/>
    <s v="High latency in service response"/>
    <s v="-"/>
    <x v="0"/>
    <s v="Slow Service"/>
    <s v="CUST84036"/>
    <s v="In Progress"/>
    <s v="23-09-2024"/>
    <d v="1899-12-30T23:07:30"/>
    <s v="-"/>
    <s v="-"/>
  </r>
  <r>
    <s v="TKT547338"/>
    <s v="Request for refund due to service issues"/>
    <d v="2022-10-10T16:05:00"/>
    <x v="1"/>
    <s v="Refund Request"/>
    <s v="CUST93850"/>
    <s v="Resolved"/>
    <d v="2022-07-10T00:00:00"/>
    <d v="1899-12-30T16:05:00"/>
    <d v="2022-10-10T00:00:00"/>
    <d v="1899-12-30T16:05:00"/>
  </r>
  <r>
    <s v="TKT401624"/>
    <s v="Feature not working as expected"/>
    <s v="-"/>
    <x v="3"/>
    <s v="Software Bug"/>
    <s v="CUST65521"/>
    <s v="Open"/>
    <s v="21-10-2023"/>
    <d v="1899-12-30T13:34:58"/>
    <s v="-"/>
    <s v="-"/>
  </r>
  <r>
    <s v="TKT782530"/>
    <s v="Frequent service interruptions"/>
    <s v="-"/>
    <x v="0"/>
    <s v="Service Outage"/>
    <s v="CUST15569"/>
    <s v="Open"/>
    <s v="22-07-2021"/>
    <d v="1899-12-30T18:44:26"/>
    <s v="-"/>
    <s v="-"/>
  </r>
  <r>
    <s v="TKT662469"/>
    <s v="Charged more than expected"/>
    <s v="-"/>
    <x v="1"/>
    <s v="Overcharge"/>
    <s v="CUST16077"/>
    <s v="In Progress"/>
    <s v="25-09-2024"/>
    <d v="1899-12-30T21:49:51"/>
    <s v="-"/>
    <s v="-"/>
  </r>
  <r>
    <s v="TKT933080"/>
    <s v="Unable to reactivate suspended account"/>
    <s v="31-10-2023 13:01:41"/>
    <x v="2"/>
    <s v="Account Suspension"/>
    <s v="CUST69531"/>
    <s v="Resolved"/>
    <d v="2023-07-10T00:00:00"/>
    <d v="1899-12-30T13:01:00"/>
    <s v="31-10-2023"/>
    <d v="1899-12-30T13:01:41"/>
  </r>
  <r>
    <s v="TKT451543"/>
    <s v="Refund for canceled service"/>
    <s v="-"/>
    <x v="1"/>
    <s v="Refund Request"/>
    <s v="CUST26371"/>
    <s v="In Progress"/>
    <d v="2020-12-11T00:00:00"/>
    <d v="1899-12-30T11:54:00"/>
    <s v="-"/>
    <s v="-"/>
  </r>
  <r>
    <s v="TKT235358"/>
    <s v="Scheduled maintenance causing downtime"/>
    <d v="2023-09-01T12:46:00"/>
    <x v="0"/>
    <s v="Service Outage"/>
    <s v="CUST22293"/>
    <s v="Resolved"/>
    <d v="2023-03-01T00:00:00"/>
    <d v="1899-12-30T12:46:00"/>
    <d v="2023-09-01T00:00:00"/>
    <d v="1899-12-30T12:46:00"/>
  </r>
  <r>
    <s v="TKT931211"/>
    <s v="Unable to reset password"/>
    <d v="2023-07-02T14:14:00"/>
    <x v="2"/>
    <s v="Password Reset"/>
    <s v="CUST27355"/>
    <s v="Resolved"/>
    <s v="22-01-2023"/>
    <d v="1899-12-30T14:14:12"/>
    <d v="2023-07-02T00:00:00"/>
    <d v="1899-12-30T14:14:00"/>
  </r>
  <r>
    <s v="TKT509498"/>
    <s v="Error message displayed"/>
    <s v="24-03-2020 18:26:04"/>
    <x v="3"/>
    <s v="Software Bug"/>
    <s v="CUST42384"/>
    <s v="Resolved"/>
    <d v="2020-11-03T00:00:00"/>
    <d v="1899-12-30T18:26:00"/>
    <s v="24-03-2020"/>
    <d v="1899-12-30T18:26:04"/>
  </r>
  <r>
    <s v="TKT657603"/>
    <s v="Incorrect billing amount"/>
    <s v="28-02-2023 19:23:06"/>
    <x v="1"/>
    <s v="Overcharge"/>
    <s v="CUST21893"/>
    <s v="Resolved"/>
    <d v="2023-11-02T00:00:00"/>
    <d v="1899-12-30T19:23:00"/>
    <s v="28-02-2023"/>
    <d v="1899-12-30T19:23:06"/>
  </r>
  <r>
    <s v="TKT486421"/>
    <s v="Account locked due to multiple failed attempts"/>
    <s v="-"/>
    <x v="2"/>
    <s v="Login Issue"/>
    <s v="CUST15199"/>
    <s v="In Progress"/>
    <s v="13-05-2020"/>
    <d v="1899-12-30T15:26:22"/>
    <s v="-"/>
    <s v="-"/>
  </r>
  <r>
    <s v="TKT869043"/>
    <s v="Incorrect billing amount"/>
    <s v="17-10-2022 17:03:57"/>
    <x v="1"/>
    <s v="Overcharge"/>
    <s v="CUST66037"/>
    <s v="Resolved"/>
    <d v="2022-03-10T00:00:00"/>
    <d v="1899-12-30T17:03:00"/>
    <s v="17-10-2022"/>
    <d v="1899-12-30T17:03:57"/>
  </r>
  <r>
    <s v="TKT334337"/>
    <s v="Device not powering on"/>
    <s v="-"/>
    <x v="3"/>
    <s v="Hardware Issue"/>
    <s v="CUST54487"/>
    <s v="In Progress"/>
    <s v="28-02-2020"/>
    <d v="1899-12-30T10:48:00"/>
    <s v="-"/>
    <s v="-"/>
  </r>
  <r>
    <s v="TKT536484"/>
    <s v="Request for refund due to service issues"/>
    <s v="-"/>
    <x v="1"/>
    <s v="Refund Request"/>
    <s v="CUST84943"/>
    <s v="In Progress"/>
    <d v="2024-04-05T00:00:00"/>
    <d v="1899-12-30T21:28:00"/>
    <s v="-"/>
    <s v="-"/>
  </r>
  <r>
    <s v="TKT403882"/>
    <s v="Screen malfunction"/>
    <s v="-"/>
    <x v="3"/>
    <s v="Hardware Issue"/>
    <s v="CUST64655"/>
    <s v="Open"/>
    <s v="23-05-2022"/>
    <d v="1899-12-30T15:28:52"/>
    <s v="-"/>
    <s v="-"/>
  </r>
  <r>
    <s v="TKT670120"/>
    <s v="Service performance degradation"/>
    <s v="-"/>
    <x v="0"/>
    <s v="Slow Service"/>
    <s v="CUST50016"/>
    <s v="In Progress"/>
    <s v="15-07-2022"/>
    <d v="1899-12-30T22:35:51"/>
    <s v="-"/>
    <s v="-"/>
  </r>
  <r>
    <s v="TKT705690"/>
    <s v="Request for refund due to service issues"/>
    <d v="2020-09-04T03:40:00"/>
    <x v="1"/>
    <s v="Refund Request"/>
    <s v="CUST15083"/>
    <s v="Resolved"/>
    <s v="24-03-2020"/>
    <d v="1899-12-30T03:40:31"/>
    <d v="2020-09-04T00:00:00"/>
    <d v="1899-12-30T03:40:00"/>
  </r>
  <r>
    <s v="TKT444574"/>
    <s v="Account locked due to multiple failed attempts"/>
    <s v="15-10-2022 06:39:14"/>
    <x v="2"/>
    <s v="Login Issue"/>
    <s v="CUST87237"/>
    <s v="Resolved"/>
    <s v="14-10-2022"/>
    <d v="1899-12-30T06:39:14"/>
    <s v="15-10-2022"/>
    <d v="1899-12-30T06:39:14"/>
  </r>
  <r>
    <s v="TKT686923"/>
    <s v="Issues after service upgrade"/>
    <s v="-"/>
    <x v="0"/>
    <s v="Service Upgrade"/>
    <s v="CUST14684"/>
    <s v="In Progress"/>
    <s v="16-10-2022"/>
    <d v="1899-12-30T00:41:53"/>
    <s v="-"/>
    <s v="-"/>
  </r>
  <r>
    <s v="TKT297393"/>
    <s v="Password reset link expired"/>
    <s v="-"/>
    <x v="2"/>
    <s v="Password Reset"/>
    <s v="CUST22530"/>
    <s v="In Progress"/>
    <d v="2021-04-10T00:00:00"/>
    <d v="1899-12-30T00:40:00"/>
    <s v="-"/>
    <s v="-"/>
  </r>
  <r>
    <s v="TKT317930"/>
    <s v="Request for refund due to service issues"/>
    <s v="-"/>
    <x v="1"/>
    <s v="Refund Request"/>
    <s v="CUST22909"/>
    <s v="Open"/>
    <s v="27-09-2021"/>
    <d v="1899-12-30T16:04:44"/>
    <s v="-"/>
    <s v="-"/>
  </r>
  <r>
    <s v="TKT169504"/>
    <s v="Refund for canceled service"/>
    <d v="2022-06-12T05:50:00"/>
    <x v="1"/>
    <s v="Refund Request"/>
    <s v="CUST76173"/>
    <s v="Resolved"/>
    <d v="2022-03-12T00:00:00"/>
    <d v="1899-12-30T05:50:00"/>
    <d v="2022-06-12T00:00:00"/>
    <d v="1899-12-30T05:50:00"/>
  </r>
  <r>
    <s v="TKT470012"/>
    <s v="Service performance degradation"/>
    <s v="-"/>
    <x v="0"/>
    <s v="Slow Service"/>
    <s v="CUST82180"/>
    <s v="In Progress"/>
    <s v="15-06-2021"/>
    <d v="1899-12-30T02:23:01"/>
    <s v="-"/>
    <s v="-"/>
  </r>
  <r>
    <s v="TKT953859"/>
    <s v="Service slower than expected"/>
    <s v="-"/>
    <x v="0"/>
    <s v="Slow Service"/>
    <s v="CUST76663"/>
    <s v="In Progress"/>
    <s v="14-11-2020"/>
    <d v="1899-12-30T22:30:44"/>
    <s v="-"/>
    <s v="-"/>
  </r>
  <r>
    <s v="TKT940220"/>
    <s v="Request for service upgrade not processed"/>
    <s v="31-07-2021 17:13:38"/>
    <x v="0"/>
    <s v="Service Upgrade"/>
    <s v="CUST13795"/>
    <s v="Resolved"/>
    <s v="21-07-2021"/>
    <d v="1899-12-30T17:13:38"/>
    <s v="31-07-2021"/>
    <d v="1899-12-30T17:13:38"/>
  </r>
  <r>
    <s v="TKT593047"/>
    <s v="Service performance degradation"/>
    <s v="-"/>
    <x v="0"/>
    <s v="Slow Service"/>
    <s v="CUST12366"/>
    <s v="In Progress"/>
    <d v="2022-12-07T00:00:00"/>
    <d v="1899-12-30T04:05:00"/>
    <s v="-"/>
    <s v="-"/>
  </r>
  <r>
    <s v="TKT416517"/>
    <s v="Slow internet speed"/>
    <s v="-"/>
    <x v="3"/>
    <s v="Network Problem"/>
    <s v="CUST63844"/>
    <s v="Open"/>
    <d v="2023-06-08T00:00:00"/>
    <d v="1899-12-30T19:32:00"/>
    <s v="-"/>
    <s v="-"/>
  </r>
  <r>
    <s v="TKT762888"/>
    <s v="Service performance degradation"/>
    <s v="-"/>
    <x v="0"/>
    <s v="Slow Service"/>
    <s v="CUST44877"/>
    <s v="Open"/>
    <s v="17-03-2023"/>
    <d v="1899-12-30T19:32:29"/>
    <s v="-"/>
    <s v="-"/>
  </r>
  <r>
    <s v="TKT752074"/>
    <s v="Service slower than expected"/>
    <s v="17-01-2021 23:42:49"/>
    <x v="0"/>
    <s v="Slow Service"/>
    <s v="CUST58856"/>
    <s v="Resolved"/>
    <s v="24-12-2020"/>
    <d v="1899-12-30T23:42:49"/>
    <s v="17-01-2021"/>
    <d v="1899-12-30T23:42:49"/>
  </r>
  <r>
    <s v="TKT451406"/>
    <s v="Unable to connect to Wi-Fi"/>
    <d v="2023-09-12T14:45:00"/>
    <x v="3"/>
    <s v="Network Problem"/>
    <s v="CUST17335"/>
    <s v="Resolved"/>
    <d v="2023-02-12T00:00:00"/>
    <d v="1899-12-30T14:45:00"/>
    <d v="2023-09-12T00:00:00"/>
    <d v="1899-12-30T14:45:00"/>
  </r>
  <r>
    <s v="TKT887443"/>
    <s v="Error message displayed"/>
    <s v="25-09-2024 00:43:12"/>
    <x v="3"/>
    <s v="Software Bug"/>
    <s v="CUST16914"/>
    <s v="Resolved"/>
    <d v="2024-05-09T00:00:00"/>
    <d v="1899-12-30T00:43:00"/>
    <s v="25-09-2024"/>
    <d v="1899-12-30T00:43:12"/>
  </r>
  <r>
    <s v="TKT382313"/>
    <s v="Screen malfunction"/>
    <d v="2023-04-12T16:53:00"/>
    <x v="3"/>
    <s v="Hardware Issue"/>
    <s v="CUST33534"/>
    <s v="Resolved"/>
    <d v="2023-04-11T00:00:00"/>
    <d v="1899-12-30T16:53:00"/>
    <d v="2023-04-12T00:00:00"/>
    <d v="1899-12-30T16:53:00"/>
  </r>
  <r>
    <s v="TKT793467"/>
    <s v="Card declined"/>
    <d v="2023-01-03T17:06:00"/>
    <x v="1"/>
    <s v="Payment Failure"/>
    <s v="CUST65903"/>
    <s v="Resolved"/>
    <s v="18-02-2023"/>
    <d v="1899-12-30T17:06:40"/>
    <d v="2023-01-03T00:00:00"/>
    <d v="1899-12-30T17:06:00"/>
  </r>
  <r>
    <s v="TKT743769"/>
    <s v="Card declined"/>
    <s v="-"/>
    <x v="1"/>
    <s v="Payment Failure"/>
    <s v="CUST80454"/>
    <s v="In Progress"/>
    <d v="2024-07-04T00:00:00"/>
    <d v="1899-12-30T05:06:00"/>
    <s v="-"/>
    <s v="-"/>
  </r>
  <r>
    <s v="TKT847225"/>
    <s v="Upgrade causing compatibility issues"/>
    <s v="-"/>
    <x v="0"/>
    <s v="Service Upgrade"/>
    <s v="CUST24651"/>
    <s v="Open"/>
    <d v="2024-03-03T00:00:00"/>
    <d v="1899-12-30T09:58:00"/>
    <s v="-"/>
    <s v="-"/>
  </r>
  <r>
    <s v="TKT267445"/>
    <s v="Two-factor authentication not working"/>
    <s v="-"/>
    <x v="2"/>
    <s v="Login Issue"/>
    <s v="CUST66905"/>
    <s v="Open"/>
    <d v="2021-02-06T00:00:00"/>
    <d v="1899-12-30T23:55:00"/>
    <s v="-"/>
    <s v="-"/>
  </r>
  <r>
    <s v="TKT624600"/>
    <s v="Service slower than expected"/>
    <s v="19-08-2020 17:44:05"/>
    <x v="0"/>
    <s v="Slow Service"/>
    <s v="CUST94998"/>
    <s v="Resolved"/>
    <d v="2020-04-08T00:00:00"/>
    <d v="1899-12-30T17:44:00"/>
    <s v="19-08-2020"/>
    <d v="1899-12-30T17:44:05"/>
  </r>
  <r>
    <s v="TKT393097"/>
    <s v="Account suspended due to suspicious activity"/>
    <s v="-"/>
    <x v="2"/>
    <s v="Account Suspension"/>
    <s v="CUST26749"/>
    <s v="In Progress"/>
    <s v="18-04-2022"/>
    <d v="1899-12-30T22:03:09"/>
    <s v="-"/>
    <s v="-"/>
  </r>
  <r>
    <s v="TKT890345"/>
    <s v="Device not powering on"/>
    <s v="-"/>
    <x v="3"/>
    <s v="Hardware Issue"/>
    <s v="CUST34380"/>
    <s v="In Progress"/>
    <s v="27-09-2022"/>
    <d v="1899-12-30T06:35:02"/>
    <s v="-"/>
    <s v="-"/>
  </r>
  <r>
    <s v="TKT501986"/>
    <s v="Service unavailable in my area"/>
    <s v="28-11-2021 03:12:07"/>
    <x v="0"/>
    <s v="Service Outage"/>
    <s v="CUST63933"/>
    <s v="Resolved"/>
    <d v="2021-05-11T00:00:00"/>
    <d v="1899-12-30T03:12:00"/>
    <s v="28-11-2021"/>
    <d v="1899-12-30T03:12:07"/>
  </r>
  <r>
    <s v="TKT669043"/>
    <s v="Card declined"/>
    <s v="-"/>
    <x v="1"/>
    <s v="Payment Failure"/>
    <s v="CUST12901"/>
    <s v="In Progress"/>
    <s v="22-11-2024"/>
    <d v="1899-12-30T03:36:07"/>
    <s v="-"/>
    <s v="-"/>
  </r>
  <r>
    <s v="TKT485144"/>
    <s v="Slow internet speed"/>
    <s v="-"/>
    <x v="3"/>
    <s v="Network Problem"/>
    <s v="CUST64156"/>
    <s v="In Progress"/>
    <d v="2024-03-12T00:00:00"/>
    <d v="1899-12-30T03:09:00"/>
    <s v="-"/>
    <s v="-"/>
  </r>
  <r>
    <s v="TKT496138"/>
    <s v="Incorrect billing amount"/>
    <s v="-"/>
    <x v="1"/>
    <s v="Overcharge"/>
    <s v="CUST40927"/>
    <s v="In Progress"/>
    <d v="2022-03-08T00:00:00"/>
    <d v="1899-12-30T09:29:00"/>
    <s v="-"/>
    <s v="-"/>
  </r>
  <r>
    <s v="TKT434743"/>
    <s v="Payment not going through"/>
    <s v="18-06-2023 08:28:17"/>
    <x v="1"/>
    <s v="Payment Failure"/>
    <s v="CUST39753"/>
    <s v="Resolved"/>
    <s v="28-05-2023"/>
    <d v="1899-12-30T08:28:17"/>
    <s v="18-06-2023"/>
    <d v="1899-12-30T08:28:17"/>
  </r>
  <r>
    <s v="TKT279381"/>
    <s v="Scheduled maintenance causing downtime"/>
    <s v="-"/>
    <x v="0"/>
    <s v="Service Outage"/>
    <s v="CUST83135"/>
    <s v="Open"/>
    <d v="2020-10-03T00:00:00"/>
    <d v="1899-12-30T23:37:00"/>
    <s v="-"/>
    <s v="-"/>
  </r>
  <r>
    <s v="TKT486418"/>
    <s v="Account suspended without notice"/>
    <s v="-"/>
    <x v="2"/>
    <s v="Account Suspension"/>
    <s v="CUST12290"/>
    <s v="Open"/>
    <d v="2022-01-09T00:00:00"/>
    <d v="1899-12-30T07:06:00"/>
    <s v="-"/>
    <s v="-"/>
  </r>
  <r>
    <s v="TKT451191"/>
    <s v="Device not powering on"/>
    <s v="14-11-2024 02:07:03"/>
    <x v="3"/>
    <s v="Hardware Issue"/>
    <s v="CUST72328"/>
    <s v="Resolved"/>
    <s v="25-10-2024"/>
    <d v="1899-12-30T02:07:03"/>
    <s v="14-11-2024"/>
    <d v="1899-12-30T02:07:03"/>
  </r>
  <r>
    <s v="TKT627058"/>
    <s v="Card declined"/>
    <d v="2020-05-07T23:27:00"/>
    <x v="1"/>
    <s v="Payment Failure"/>
    <s v="CUST59699"/>
    <s v="Resolved"/>
    <d v="2020-09-06T00:00:00"/>
    <d v="1899-12-30T23:27:00"/>
    <d v="2020-05-07T00:00:00"/>
    <d v="1899-12-30T23:27:00"/>
  </r>
  <r>
    <s v="TKT243481"/>
    <s v="Unable to connect to Wi-Fi"/>
    <s v="-"/>
    <x v="3"/>
    <s v="Network Problem"/>
    <s v="CUST23537"/>
    <s v="Open"/>
    <s v="21-11-2021"/>
    <d v="1899-12-30T01:37:33"/>
    <s v="-"/>
    <s v="-"/>
  </r>
  <r>
    <s v="TKT290099"/>
    <s v="Refund for canceled service"/>
    <d v="2020-09-12T09:40:00"/>
    <x v="1"/>
    <s v="Refund Request"/>
    <s v="CUST60107"/>
    <s v="Resolved"/>
    <s v="18-11-2020"/>
    <d v="1899-12-30T09:40:10"/>
    <d v="2020-09-12T00:00:00"/>
    <d v="1899-12-30T09:40:00"/>
  </r>
  <r>
    <s v="TKT916463"/>
    <s v="Internet connection drops frequently"/>
    <s v="-"/>
    <x v="3"/>
    <s v="Network Problem"/>
    <s v="CUST67550"/>
    <s v="Open"/>
    <d v="2023-05-04T00:00:00"/>
    <d v="1899-12-30T05:46:00"/>
    <s v="-"/>
    <s v="-"/>
  </r>
  <r>
    <s v="TKT380021"/>
    <s v="Incorrect billing amount"/>
    <s v="-"/>
    <x v="1"/>
    <s v="Overcharge"/>
    <s v="CUST21510"/>
    <s v="In Progress"/>
    <s v="13-01-2023"/>
    <d v="1899-12-30T00:32:56"/>
    <s v="-"/>
    <s v="-"/>
  </r>
  <r>
    <s v="TKT619616"/>
    <s v="Payment gateway error"/>
    <s v="-"/>
    <x v="1"/>
    <s v="Payment Failure"/>
    <s v="CUST92626"/>
    <s v="In Progress"/>
    <d v="2020-09-08T00:00:00"/>
    <d v="1899-12-30T11:01:00"/>
    <s v="-"/>
    <s v="-"/>
  </r>
  <r>
    <s v="TKT824368"/>
    <s v="Password reset link not received"/>
    <d v="2020-04-09T02:33:00"/>
    <x v="2"/>
    <s v="Password Reset"/>
    <s v="CUST11239"/>
    <s v="Resolved"/>
    <d v="2020-02-09T00:00:00"/>
    <d v="1899-12-30T02:33:00"/>
    <d v="2020-04-09T00:00:00"/>
    <d v="1899-12-30T02:33:00"/>
  </r>
  <r>
    <s v="TKT610917"/>
    <s v="Error message displayed"/>
    <s v="21-12-2024 09:53:47"/>
    <x v="3"/>
    <s v="Software Bug"/>
    <s v="CUST50935"/>
    <s v="Resolved"/>
    <s v="17-12-2024"/>
    <d v="1899-12-30T09:53:47"/>
    <s v="21-12-2024"/>
    <d v="1899-12-30T09:53:47"/>
  </r>
  <r>
    <s v="TKT907933"/>
    <s v="Unable to connect to Wi-Fi"/>
    <s v="-"/>
    <x v="3"/>
    <s v="Network Problem"/>
    <s v="CUST66190"/>
    <s v="In Progress"/>
    <s v="13-03-2024"/>
    <d v="1899-12-30T01:05:05"/>
    <s v="-"/>
    <s v="-"/>
  </r>
  <r>
    <s v="TKT606761"/>
    <s v="Feature not working as expected"/>
    <d v="2023-02-05T13:46:00"/>
    <x v="3"/>
    <s v="Software Bug"/>
    <s v="CUST27505"/>
    <s v="Resolved"/>
    <d v="2023-03-04T00:00:00"/>
    <d v="1899-12-30T13:46:00"/>
    <d v="2023-02-05T00:00:00"/>
    <d v="1899-12-30T13:46:00"/>
  </r>
  <r>
    <s v="TKT417609"/>
    <s v="Device not powering on"/>
    <s v="-"/>
    <x v="3"/>
    <s v="Hardware Issue"/>
    <s v="CUST80668"/>
    <s v="In Progress"/>
    <d v="2023-06-11T00:00:00"/>
    <d v="1899-12-30T15:24:00"/>
    <s v="-"/>
    <s v="-"/>
  </r>
  <r>
    <s v="TKT313909"/>
    <s v="Refund for canceled service"/>
    <d v="2021-07-08T09:03:00"/>
    <x v="1"/>
    <s v="Refund Request"/>
    <s v="CUST16473"/>
    <s v="Resolved"/>
    <s v="25-07-2021"/>
    <d v="1899-12-30T09:03:03"/>
    <d v="2021-07-08T00:00:00"/>
    <d v="1899-12-30T09:03:00"/>
  </r>
  <r>
    <s v="TKT295144"/>
    <s v="Account suspended due to suspicious activity"/>
    <s v="-"/>
    <x v="2"/>
    <s v="Account Suspension"/>
    <s v="CUST14141"/>
    <s v="In Progress"/>
    <d v="2023-01-06T00:00:00"/>
    <d v="1899-12-30T07:44:00"/>
    <s v="-"/>
    <s v="-"/>
  </r>
  <r>
    <s v="TKT925878"/>
    <s v="Account suspended due to suspicious activity"/>
    <d v="2022-01-06T18:53:00"/>
    <x v="2"/>
    <s v="Account Suspension"/>
    <s v="CUST36307"/>
    <s v="Resolved"/>
    <d v="2022-11-05T00:00:00"/>
    <d v="1899-12-30T18:53:00"/>
    <d v="2022-01-06T00:00:00"/>
    <d v="1899-12-30T18:53:00"/>
  </r>
  <r>
    <s v="TKT647510"/>
    <s v="Refund for canceled service"/>
    <s v="24-03-2023 13:22:01"/>
    <x v="1"/>
    <s v="Refund Request"/>
    <s v="CUST78272"/>
    <s v="Resolved"/>
    <d v="2023-03-03T00:00:00"/>
    <d v="1899-12-30T13:22:00"/>
    <s v="24-03-2023"/>
    <d v="1899-12-30T13:22:01"/>
  </r>
  <r>
    <s v="TKT597214"/>
    <s v="Charged more than expected"/>
    <s v="-"/>
    <x v="1"/>
    <s v="Overcharge"/>
    <s v="CUST38276"/>
    <s v="Open"/>
    <s v="18-10-2020"/>
    <d v="1899-12-30T21:56:30"/>
    <s v="-"/>
    <s v="-"/>
  </r>
  <r>
    <s v="TKT488476"/>
    <s v="Refund for overcharge"/>
    <s v="-"/>
    <x v="1"/>
    <s v="Refund Request"/>
    <s v="CUST83884"/>
    <s v="In Progress"/>
    <s v="15-08-2021"/>
    <d v="1899-12-30T18:19:02"/>
    <s v="-"/>
    <s v="-"/>
  </r>
  <r>
    <s v="TKT451017"/>
    <s v="Refund for canceled service"/>
    <d v="2022-03-12T21:05:00"/>
    <x v="1"/>
    <s v="Refund Request"/>
    <s v="CUST62666"/>
    <s v="Resolved"/>
    <s v="21-11-2022"/>
    <d v="1899-12-30T21:05:40"/>
    <d v="2022-03-12T00:00:00"/>
    <d v="1899-12-30T21:05:00"/>
  </r>
  <r>
    <s v="TKT909992"/>
    <s v="Slow internet speed"/>
    <s v="-"/>
    <x v="3"/>
    <s v="Network Problem"/>
    <s v="CUST88640"/>
    <s v="Open"/>
    <s v="14-05-2020"/>
    <d v="1899-12-30T07:28:00"/>
    <s v="-"/>
    <s v="-"/>
  </r>
  <r>
    <s v="TKT802303"/>
    <s v="Service slower than expected"/>
    <d v="2024-10-03T09:25:00"/>
    <x v="0"/>
    <s v="Slow Service"/>
    <s v="CUST71051"/>
    <s v="Resolved"/>
    <d v="2024-09-02T00:00:00"/>
    <d v="1899-12-30T09:25:00"/>
    <d v="2024-10-03T00:00:00"/>
    <d v="1899-12-30T09:25:00"/>
  </r>
  <r>
    <s v="TKT584903"/>
    <s v="Scheduled maintenance causing downtime"/>
    <s v="-"/>
    <x v="0"/>
    <s v="Service Outage"/>
    <s v="CUST28009"/>
    <s v="In Progress"/>
    <s v="14-11-2024"/>
    <d v="1899-12-30T00:59:18"/>
    <s v="-"/>
    <s v="-"/>
  </r>
  <r>
    <s v="TKT188605"/>
    <s v="Battery draining quickly"/>
    <s v="16-10-2021 17:17:38"/>
    <x v="3"/>
    <s v="Hardware Issue"/>
    <s v="CUST95939"/>
    <s v="Resolved"/>
    <s v="28-09-2021"/>
    <d v="1899-12-30T17:17:38"/>
    <s v="16-10-2021"/>
    <d v="1899-12-30T17:17:38"/>
  </r>
  <r>
    <s v="TKT791231"/>
    <s v="Slow internet speed"/>
    <s v="17-01-2020 07:26:28"/>
    <x v="3"/>
    <s v="Network Problem"/>
    <s v="CUST59389"/>
    <s v="Resolved"/>
    <d v="2020-05-01T00:00:00"/>
    <d v="1899-12-30T07:26:00"/>
    <s v="17-01-2020"/>
    <d v="1899-12-30T07:26:28"/>
  </r>
  <r>
    <s v="TKT794347"/>
    <s v="Application crashes on startup"/>
    <d v="2023-12-09T07:58:00"/>
    <x v="3"/>
    <s v="Software Bug"/>
    <s v="CUST28037"/>
    <s v="Resolved"/>
    <s v="21-08-2023"/>
    <d v="1899-12-30T07:58:21"/>
    <d v="2023-12-09T00:00:00"/>
    <d v="1899-12-30T07:58:00"/>
  </r>
  <r>
    <s v="TKT719771"/>
    <s v="Battery draining quickly"/>
    <s v="-"/>
    <x v="3"/>
    <s v="Hardware Issue"/>
    <s v="CUST10585"/>
    <s v="Open"/>
    <d v="2023-04-06T00:00:00"/>
    <d v="1899-12-30T09:51:00"/>
    <s v="-"/>
    <s v="-"/>
  </r>
  <r>
    <s v="TKT488499"/>
    <s v="Request for service upgrade not processed"/>
    <s v="-"/>
    <x v="0"/>
    <s v="Service Upgrade"/>
    <s v="CUST75713"/>
    <s v="Open"/>
    <s v="15-09-2024"/>
    <d v="1899-12-30T13:56:32"/>
    <s v="-"/>
    <s v="-"/>
  </r>
  <r>
    <s v="TKT417937"/>
    <s v="Frequent service interruptions"/>
    <s v="-"/>
    <x v="0"/>
    <s v="Service Outage"/>
    <s v="CUST81856"/>
    <s v="Open"/>
    <d v="2020-04-03T00:00:00"/>
    <d v="1899-12-30T12:49:00"/>
    <s v="-"/>
    <s v="-"/>
  </r>
  <r>
    <s v="TKT498756"/>
    <s v="Duplicate charges on account"/>
    <s v="-"/>
    <x v="1"/>
    <s v="Overcharge"/>
    <s v="CUST43251"/>
    <s v="In Progress"/>
    <d v="2024-10-07T00:00:00"/>
    <d v="1899-12-30T07:04:00"/>
    <s v="-"/>
    <s v="-"/>
  </r>
  <r>
    <s v="TKT848312"/>
    <s v="Payment not going through"/>
    <s v="-"/>
    <x v="1"/>
    <s v="Payment Failure"/>
    <s v="CUST88772"/>
    <s v="In Progress"/>
    <s v="22-09-2021"/>
    <d v="1899-12-30T12:35:19"/>
    <s v="-"/>
    <s v="-"/>
  </r>
  <r>
    <s v="TKT974198"/>
    <s v="Scheduled maintenance causing downtime"/>
    <s v="-"/>
    <x v="0"/>
    <s v="Service Outage"/>
    <s v="CUST21755"/>
    <s v="Open"/>
    <d v="2020-12-09T00:00:00"/>
    <d v="1899-12-30T23:53:00"/>
    <s v="-"/>
    <s v="-"/>
  </r>
  <r>
    <s v="TKT563896"/>
    <s v="Error message displayed"/>
    <s v="18-10-2022 08:24:16"/>
    <x v="3"/>
    <s v="Software Bug"/>
    <s v="CUST11982"/>
    <s v="Resolved"/>
    <d v="2022-05-10T00:00:00"/>
    <d v="1899-12-30T08:24:00"/>
    <s v="18-10-2022"/>
    <d v="1899-12-30T08:24:16"/>
  </r>
  <r>
    <s v="TKT771956"/>
    <s v="Unable to login to account"/>
    <s v="-"/>
    <x v="2"/>
    <s v="Login Issue"/>
    <s v="CUST25038"/>
    <s v="Open"/>
    <s v="19-01-2023"/>
    <d v="1899-12-30T10:01:18"/>
    <s v="-"/>
    <s v="-"/>
  </r>
  <r>
    <s v="TKT368885"/>
    <s v="Error message displayed"/>
    <s v="-"/>
    <x v="3"/>
    <s v="Software Bug"/>
    <s v="CUST39429"/>
    <s v="Open"/>
    <s v="27-03-2022"/>
    <d v="1899-12-30T07:14:36"/>
    <s v="-"/>
    <s v="-"/>
  </r>
  <r>
    <s v="TKT727847"/>
    <s v="Issues after service upgrade"/>
    <s v="-"/>
    <x v="0"/>
    <s v="Service Upgrade"/>
    <s v="CUST48729"/>
    <s v="In Progress"/>
    <d v="2022-07-05T00:00:00"/>
    <d v="1899-12-30T22:37:00"/>
    <s v="-"/>
    <s v="-"/>
  </r>
  <r>
    <s v="TKT750141"/>
    <s v="Card declined"/>
    <s v="-"/>
    <x v="1"/>
    <s v="Payment Failure"/>
    <s v="CUST50668"/>
    <s v="Open"/>
    <s v="19-02-2024"/>
    <d v="1899-12-30T11:06:37"/>
    <s v="-"/>
    <s v="-"/>
  </r>
  <r>
    <s v="TKT905609"/>
    <s v="Refund for canceled service"/>
    <s v="-"/>
    <x v="1"/>
    <s v="Refund Request"/>
    <s v="CUST98712"/>
    <s v="In Progress"/>
    <s v="14-12-2020"/>
    <d v="1899-12-30T18:26:41"/>
    <s v="-"/>
    <s v="-"/>
  </r>
  <r>
    <s v="TKT436598"/>
    <s v="Battery draining quickly"/>
    <s v="30-06-2021 13:23:43"/>
    <x v="3"/>
    <s v="Hardware Issue"/>
    <s v="CUST12958"/>
    <s v="Resolved"/>
    <s v="18-06-2021"/>
    <d v="1899-12-30T13:23:43"/>
    <s v="30-06-2021"/>
    <d v="1899-12-30T13:23:43"/>
  </r>
  <r>
    <s v="TKT195965"/>
    <s v="Request for refund due to service issues"/>
    <s v="-"/>
    <x v="1"/>
    <s v="Refund Request"/>
    <s v="CUST60627"/>
    <s v="In Progress"/>
    <s v="19-12-2020"/>
    <d v="1899-12-30T03:42:04"/>
    <s v="-"/>
    <s v="-"/>
  </r>
  <r>
    <s v="TKT276748"/>
    <s v="Frequent service interruptions"/>
    <s v="-"/>
    <x v="0"/>
    <s v="Service Outage"/>
    <s v="CUST39887"/>
    <s v="In Progress"/>
    <d v="2021-05-10T00:00:00"/>
    <d v="1899-12-30T15:27:00"/>
    <s v="-"/>
    <s v="-"/>
  </r>
  <r>
    <s v="TKT364300"/>
    <s v="Payment gateway error"/>
    <s v="-"/>
    <x v="1"/>
    <s v="Payment Failure"/>
    <s v="CUST33562"/>
    <s v="Open"/>
    <d v="2024-09-06T00:00:00"/>
    <d v="1899-12-30T00:10:00"/>
    <s v="-"/>
    <s v="-"/>
  </r>
  <r>
    <s v="TKT341147"/>
    <s v="Feature not working as expected"/>
    <s v="29-04-2023 21:13:13"/>
    <x v="3"/>
    <s v="Software Bug"/>
    <s v="CUST95678"/>
    <s v="Resolved"/>
    <d v="2023-12-04T00:00:00"/>
    <d v="1899-12-30T21:13:00"/>
    <s v="29-04-2023"/>
    <d v="1899-12-30T21:13:13"/>
  </r>
  <r>
    <s v="TKT641499"/>
    <s v="Unable to reactivate suspended account"/>
    <s v="22-08-2024 10:14:47"/>
    <x v="2"/>
    <s v="Account Suspension"/>
    <s v="CUST33775"/>
    <s v="Resolved"/>
    <d v="2024-03-08T00:00:00"/>
    <d v="1899-12-30T10:14:00"/>
    <s v="22-08-2024"/>
    <d v="1899-12-30T10:14:47"/>
  </r>
  <r>
    <s v="TKT660393"/>
    <s v="Request for refund due to service issues"/>
    <s v="-"/>
    <x v="1"/>
    <s v="Refund Request"/>
    <s v="CUST41942"/>
    <s v="In Progress"/>
    <d v="2023-01-10T00:00:00"/>
    <d v="1899-12-30T02:30:00"/>
    <s v="-"/>
    <s v="-"/>
  </r>
  <r>
    <s v="TKT670267"/>
    <s v="Account suspended due to suspicious activity"/>
    <s v="15-12-2020 04:55:29"/>
    <x v="2"/>
    <s v="Account Suspension"/>
    <s v="CUST52040"/>
    <s v="Resolved"/>
    <d v="2020-08-12T00:00:00"/>
    <d v="1899-12-30T04:55:00"/>
    <s v="15-12-2020"/>
    <d v="1899-12-30T04:55:29"/>
  </r>
  <r>
    <s v="TKT805561"/>
    <s v="Two-factor authentication not working"/>
    <s v="-"/>
    <x v="2"/>
    <s v="Login Issue"/>
    <s v="CUST75985"/>
    <s v="Open"/>
    <s v="16-09-2021"/>
    <d v="1899-12-30T14:58:54"/>
    <s v="-"/>
    <s v="-"/>
  </r>
  <r>
    <s v="TKT431915"/>
    <s v="Unable to reactivate suspended account"/>
    <s v="-"/>
    <x v="2"/>
    <s v="Account Suspension"/>
    <s v="CUST57969"/>
    <s v="Open"/>
    <d v="2023-12-11T00:00:00"/>
    <d v="1899-12-30T10:47:00"/>
    <s v="-"/>
    <s v="-"/>
  </r>
  <r>
    <s v="TKT270327"/>
    <s v="Duplicate charges on account"/>
    <s v="-"/>
    <x v="1"/>
    <s v="Overcharge"/>
    <s v="CUST69795"/>
    <s v="In Progress"/>
    <d v="2024-02-11T00:00:00"/>
    <d v="1899-12-30T22:45:00"/>
    <s v="-"/>
    <s v="-"/>
  </r>
  <r>
    <s v="TKT132537"/>
    <s v="Service performance degradation"/>
    <s v="-"/>
    <x v="0"/>
    <s v="Slow Service"/>
    <s v="CUST24118"/>
    <s v="In Progress"/>
    <d v="2020-06-01T00:00:00"/>
    <d v="1899-12-30T15:55:00"/>
    <s v="-"/>
    <s v="-"/>
  </r>
  <r>
    <s v="TKT427736"/>
    <s v="Account suspended due to suspicious activity"/>
    <s v="-"/>
    <x v="2"/>
    <s v="Account Suspension"/>
    <s v="CUST19690"/>
    <s v="In Progress"/>
    <d v="2023-07-03T00:00:00"/>
    <d v="1899-12-30T23:41:00"/>
    <s v="-"/>
    <s v="-"/>
  </r>
  <r>
    <s v="TKT241889"/>
    <s v="Battery draining quickly"/>
    <d v="2023-09-11T20:57:00"/>
    <x v="3"/>
    <s v="Hardware Issue"/>
    <s v="CUST23707"/>
    <s v="Resolved"/>
    <s v="14-10-2023"/>
    <d v="1899-12-30T20:57:47"/>
    <d v="2023-09-11T00:00:00"/>
    <d v="1899-12-30T20:57:00"/>
  </r>
  <r>
    <s v="TKT661211"/>
    <s v="Refund for overcharge"/>
    <s v="16-12-2021 07:09:06"/>
    <x v="1"/>
    <s v="Refund Request"/>
    <s v="CUST37558"/>
    <s v="Resolved"/>
    <d v="2021-04-12T00:00:00"/>
    <d v="1899-12-30T07:09:00"/>
    <s v="16-12-2021"/>
    <d v="1899-12-30T07:09:06"/>
  </r>
  <r>
    <s v="TKT450587"/>
    <s v="Battery draining quickly"/>
    <s v="-"/>
    <x v="3"/>
    <s v="Hardware Issue"/>
    <s v="CUST98473"/>
    <s v="In Progress"/>
    <d v="2023-09-11T00:00:00"/>
    <d v="1899-12-30T15:31:00"/>
    <s v="-"/>
    <s v="-"/>
  </r>
  <r>
    <s v="TKT310346"/>
    <s v="Password reset link expired"/>
    <d v="2023-07-08T14:35:00"/>
    <x v="2"/>
    <s v="Password Reset"/>
    <s v="CUST34596"/>
    <s v="Resolved"/>
    <d v="2023-05-08T00:00:00"/>
    <d v="1899-12-30T14:35:00"/>
    <d v="2023-07-08T00:00:00"/>
    <d v="1899-12-30T14:35:00"/>
  </r>
  <r>
    <s v="TKT864538"/>
    <s v="Card declined"/>
    <d v="2021-06-02T00:30:00"/>
    <x v="1"/>
    <s v="Payment Failure"/>
    <s v="CUST30862"/>
    <s v="Resolved"/>
    <s v="27-01-2021"/>
    <d v="1899-12-30T00:30:29"/>
    <d v="2021-06-02T00:00:00"/>
    <d v="1899-12-30T00:30:00"/>
  </r>
  <r>
    <s v="TKT311782"/>
    <s v="Password reset link expired"/>
    <s v="-"/>
    <x v="2"/>
    <s v="Password Reset"/>
    <s v="CUST59749"/>
    <s v="Open"/>
    <d v="2020-04-12T00:00:00"/>
    <d v="1899-12-30T09:18:00"/>
    <s v="-"/>
    <s v="-"/>
  </r>
  <r>
    <s v="TKT616937"/>
    <s v="Battery draining quickly"/>
    <s v="-"/>
    <x v="3"/>
    <s v="Hardware Issue"/>
    <s v="CUST93302"/>
    <s v="In Progress"/>
    <s v="17-09-2024"/>
    <d v="1899-12-30T19:02:43"/>
    <s v="-"/>
    <s v="-"/>
  </r>
  <r>
    <s v="TKT697194"/>
    <s v="Refund for overcharge"/>
    <s v="24-04-2024 04:45:55"/>
    <x v="1"/>
    <s v="Refund Request"/>
    <s v="CUST81798"/>
    <s v="Resolved"/>
    <s v="15-04-2024"/>
    <d v="1899-12-30T04:45:55"/>
    <s v="24-04-2024"/>
    <d v="1899-12-30T04:45:55"/>
  </r>
  <r>
    <s v="TKT643925"/>
    <s v="Frequent service interruptions"/>
    <s v="-"/>
    <x v="0"/>
    <s v="Service Outage"/>
    <s v="CUST42626"/>
    <s v="In Progress"/>
    <d v="2023-09-12T00:00:00"/>
    <d v="1899-12-30T11:13:00"/>
    <s v="-"/>
    <s v="-"/>
  </r>
  <r>
    <s v="TKT850556"/>
    <s v="Scheduled maintenance causing downtime"/>
    <s v="-"/>
    <x v="0"/>
    <s v="Service Outage"/>
    <s v="CUST30964"/>
    <s v="Open"/>
    <s v="16-03-2022"/>
    <d v="1899-12-30T20:41:20"/>
    <s v="-"/>
    <s v="-"/>
  </r>
  <r>
    <s v="TKT519193"/>
    <s v="Slow internet speed"/>
    <s v="-"/>
    <x v="3"/>
    <s v="Network Problem"/>
    <s v="CUST57566"/>
    <s v="In Progress"/>
    <s v="30-12-2024"/>
    <d v="1899-12-30T08:47:29"/>
    <s v="-"/>
    <s v="-"/>
  </r>
  <r>
    <s v="TKT261094"/>
    <s v="Incorrect billing amount"/>
    <s v="-"/>
    <x v="1"/>
    <s v="Overcharge"/>
    <s v="CUST24590"/>
    <s v="In Progress"/>
    <d v="2022-12-07T00:00:00"/>
    <d v="1899-12-30T04:35:00"/>
    <s v="-"/>
    <s v="-"/>
  </r>
  <r>
    <s v="TKT693649"/>
    <s v="Service unavailable in my area"/>
    <s v="-"/>
    <x v="0"/>
    <s v="Service Outage"/>
    <s v="CUST74740"/>
    <s v="Open"/>
    <s v="24-12-2020"/>
    <d v="1899-12-30T10:28:20"/>
    <s v="-"/>
    <s v="-"/>
  </r>
  <r>
    <s v="TKT699127"/>
    <s v="Charged more than expected"/>
    <s v="-"/>
    <x v="1"/>
    <s v="Overcharge"/>
    <s v="CUST17071"/>
    <s v="In Progress"/>
    <d v="2024-09-06T00:00:00"/>
    <d v="1899-12-30T19:55:00"/>
    <s v="-"/>
    <s v="-"/>
  </r>
  <r>
    <s v="TKT235066"/>
    <s v="Upgrade causing compatibility issues"/>
    <s v="-"/>
    <x v="0"/>
    <s v="Service Upgrade"/>
    <s v="CUST63748"/>
    <s v="In Progress"/>
    <d v="2021-06-02T00:00:00"/>
    <d v="1899-12-30T21:36:00"/>
    <s v="-"/>
    <s v="-"/>
  </r>
  <r>
    <s v="TKT345206"/>
    <s v="Upgrade causing compatibility issues"/>
    <s v="-"/>
    <x v="0"/>
    <s v="Service Upgrade"/>
    <s v="CUST48499"/>
    <s v="Open"/>
    <s v="28-12-2021"/>
    <d v="1899-12-30T00:26:22"/>
    <s v="-"/>
    <s v="-"/>
  </r>
  <r>
    <s v="TKT275971"/>
    <s v="Duplicate charges on account"/>
    <s v="-"/>
    <x v="1"/>
    <s v="Overcharge"/>
    <s v="CUST57349"/>
    <s v="In Progress"/>
    <s v="25-05-2024"/>
    <d v="1899-12-30T04:35:42"/>
    <s v="-"/>
    <s v="-"/>
  </r>
  <r>
    <s v="TKT247767"/>
    <s v="Upgrade causing compatibility issues"/>
    <s v="-"/>
    <x v="0"/>
    <s v="Service Upgrade"/>
    <s v="CUST21629"/>
    <s v="Open"/>
    <s v="31-08-2023"/>
    <d v="1899-12-30T16:21:48"/>
    <s v="-"/>
    <s v="-"/>
  </r>
  <r>
    <s v="TKT577831"/>
    <s v="Service slower than expected"/>
    <s v="26-02-2020 23:04:54"/>
    <x v="0"/>
    <s v="Slow Service"/>
    <s v="CUST98771"/>
    <s v="Resolved"/>
    <d v="2020-08-02T00:00:00"/>
    <d v="1899-12-30T23:04:00"/>
    <s v="26-02-2020"/>
    <d v="1899-12-30T23:04:54"/>
  </r>
  <r>
    <s v="TKT251272"/>
    <s v="Request for service upgrade not processed"/>
    <s v="-"/>
    <x v="0"/>
    <s v="Service Upgrade"/>
    <s v="CUST71361"/>
    <s v="Open"/>
    <s v="24-05-2021"/>
    <d v="1899-12-30T12:54:52"/>
    <s v="-"/>
    <s v="-"/>
  </r>
  <r>
    <s v="TKT411623"/>
    <s v="Unable to reset password"/>
    <s v="-"/>
    <x v="2"/>
    <s v="Password Reset"/>
    <s v="CUST32154"/>
    <s v="In Progress"/>
    <d v="2024-10-10T00:00:00"/>
    <d v="1899-12-30T20:18:00"/>
    <s v="-"/>
    <s v="-"/>
  </r>
  <r>
    <s v="TKT433605"/>
    <s v="Issues after service upgrade"/>
    <s v="-"/>
    <x v="0"/>
    <s v="Service Upgrade"/>
    <s v="CUST14307"/>
    <s v="Open"/>
    <s v="30-10-2020"/>
    <d v="1899-12-30T06:55:40"/>
    <s v="-"/>
    <s v="-"/>
  </r>
  <r>
    <s v="TKT774518"/>
    <s v="Unable to reset password"/>
    <s v="-"/>
    <x v="2"/>
    <s v="Password Reset"/>
    <s v="CUST98646"/>
    <s v="In Progress"/>
    <s v="31-08-2022"/>
    <d v="1899-12-30T17:27:26"/>
    <s v="-"/>
    <s v="-"/>
  </r>
  <r>
    <s v="TKT189967"/>
    <s v="Refund for overcharge"/>
    <d v="2022-03-09T23:46:00"/>
    <x v="1"/>
    <s v="Refund Request"/>
    <s v="CUST38579"/>
    <s v="Resolved"/>
    <s v="19-08-2022"/>
    <d v="1899-12-30T23:46:07"/>
    <d v="2022-03-09T00:00:00"/>
    <d v="1899-12-30T23:46:00"/>
  </r>
  <r>
    <s v="TKT436878"/>
    <s v="Internet connection drops frequently"/>
    <s v="-"/>
    <x v="3"/>
    <s v="Network Problem"/>
    <s v="CUST11490"/>
    <s v="In Progress"/>
    <d v="2024-08-10T00:00:00"/>
    <d v="1899-12-30T13:04:00"/>
    <s v="-"/>
    <s v="-"/>
  </r>
  <r>
    <s v="TKT235636"/>
    <s v="Internet connection drops frequently"/>
    <s v="-"/>
    <x v="3"/>
    <s v="Network Problem"/>
    <s v="CUST84769"/>
    <s v="In Progress"/>
    <d v="2022-10-06T00:00:00"/>
    <d v="1899-12-30T04:43:00"/>
    <s v="-"/>
    <s v="-"/>
  </r>
  <r>
    <s v="TKT310640"/>
    <s v="Charged more than expected"/>
    <s v="24-02-2022 04:36:15"/>
    <x v="1"/>
    <s v="Overcharge"/>
    <s v="CUST63765"/>
    <s v="Resolved"/>
    <d v="2022-06-02T00:00:00"/>
    <d v="1899-12-30T04:36:00"/>
    <s v="24-02-2022"/>
    <d v="1899-12-30T04:36:15"/>
  </r>
  <r>
    <s v="TKT805776"/>
    <s v="Unable to reset password"/>
    <s v="17-12-2020 04:51:15"/>
    <x v="2"/>
    <s v="Password Reset"/>
    <s v="CUST44711"/>
    <s v="Resolved"/>
    <s v="17-11-2020"/>
    <d v="1899-12-30T04:51:15"/>
    <s v="17-12-2020"/>
    <d v="1899-12-30T04:51:15"/>
  </r>
  <r>
    <s v="TKT657114"/>
    <s v="Slow internet speed"/>
    <s v="-"/>
    <x v="3"/>
    <s v="Network Problem"/>
    <s v="CUST82656"/>
    <s v="Open"/>
    <d v="2021-06-10T00:00:00"/>
    <d v="1899-12-30T00:33:00"/>
    <s v="-"/>
    <s v="-"/>
  </r>
  <r>
    <s v="TKT315716"/>
    <s v="Request for refund due to service issues"/>
    <s v="-"/>
    <x v="1"/>
    <s v="Refund Request"/>
    <s v="CUST34041"/>
    <s v="In Progress"/>
    <s v="14-06-2024"/>
    <d v="1899-12-30T12:50:40"/>
    <s v="-"/>
    <s v="-"/>
  </r>
  <r>
    <s v="TKT552472"/>
    <s v="Unable to login to account"/>
    <s v="-"/>
    <x v="2"/>
    <s v="Login Issue"/>
    <s v="CUST92807"/>
    <s v="Open"/>
    <s v="15-11-2024"/>
    <d v="1899-12-30T22:23:53"/>
    <s v="-"/>
    <s v="-"/>
  </r>
  <r>
    <s v="TKT903713"/>
    <s v="Two-factor authentication not working"/>
    <s v="-"/>
    <x v="2"/>
    <s v="Login Issue"/>
    <s v="CUST42878"/>
    <s v="Open"/>
    <s v="26-02-2022"/>
    <d v="1899-12-30T01:34:35"/>
    <s v="-"/>
    <s v="-"/>
  </r>
  <r>
    <s v="TKT794441"/>
    <s v="Slow internet speed"/>
    <s v="-"/>
    <x v="3"/>
    <s v="Network Problem"/>
    <s v="CUST47123"/>
    <s v="Open"/>
    <s v="15-11-2023"/>
    <d v="1899-12-30T15:06:59"/>
    <s v="-"/>
    <s v="-"/>
  </r>
  <r>
    <s v="TKT271224"/>
    <s v="Refund for canceled service"/>
    <s v="-"/>
    <x v="1"/>
    <s v="Refund Request"/>
    <s v="CUST39516"/>
    <s v="In Progress"/>
    <s v="28-04-2020"/>
    <d v="1899-12-30T08:48:09"/>
    <s v="-"/>
    <s v="-"/>
  </r>
  <r>
    <s v="TKT961758"/>
    <s v="Service unavailable in my area"/>
    <s v="-"/>
    <x v="0"/>
    <s v="Service Outage"/>
    <s v="CUST55788"/>
    <s v="Open"/>
    <d v="2023-06-12T00:00:00"/>
    <d v="1899-12-30T07:28:00"/>
    <s v="-"/>
    <s v="-"/>
  </r>
  <r>
    <s v="TKT167452"/>
    <s v="Account suspended due to suspicious activity"/>
    <s v="27-02-2023 23:53:24"/>
    <x v="2"/>
    <s v="Account Suspension"/>
    <s v="CUST66632"/>
    <s v="Resolved"/>
    <d v="2023-06-02T00:00:00"/>
    <d v="1899-12-30T23:53:00"/>
    <s v="27-02-2023"/>
    <d v="1899-12-30T23:53:24"/>
  </r>
  <r>
    <s v="TKT861793"/>
    <s v="Incorrect billing amount"/>
    <s v="-"/>
    <x v="1"/>
    <s v="Overcharge"/>
    <s v="CUST89162"/>
    <s v="Open"/>
    <s v="16-12-2023"/>
    <d v="1899-12-30T01:46:59"/>
    <s v="-"/>
    <s v="-"/>
  </r>
  <r>
    <s v="TKT765184"/>
    <s v="Error message displayed"/>
    <s v="19-03-2020 22:37:00"/>
    <x v="3"/>
    <s v="Software Bug"/>
    <s v="CUST83289"/>
    <s v="Resolved"/>
    <s v="18-02-2020"/>
    <d v="1899-12-30T22:37:00"/>
    <s v="19-03-2020"/>
    <d v="1899-12-30T22:37:00"/>
  </r>
  <r>
    <s v="TKT802969"/>
    <s v="Payment not going through"/>
    <s v="-"/>
    <x v="1"/>
    <s v="Payment Failure"/>
    <s v="CUST11422"/>
    <s v="In Progress"/>
    <s v="14-03-2023"/>
    <d v="1899-12-30T03:24:26"/>
    <s v="-"/>
    <s v="-"/>
  </r>
  <r>
    <s v="TKT450819"/>
    <s v="Device not powering on"/>
    <s v="-"/>
    <x v="3"/>
    <s v="Hardware Issue"/>
    <s v="CUST50450"/>
    <s v="In Progress"/>
    <d v="2024-09-06T00:00:00"/>
    <d v="1899-12-30T06:13:00"/>
    <s v="-"/>
    <s v="-"/>
  </r>
  <r>
    <s v="TKT480346"/>
    <s v="Payment gateway error"/>
    <d v="2024-08-01T05:09:00"/>
    <x v="1"/>
    <s v="Payment Failure"/>
    <s v="CUST19804"/>
    <s v="Resolved"/>
    <s v="22-12-2023"/>
    <d v="1899-12-30T05:09:32"/>
    <d v="2024-08-01T00:00:00"/>
    <d v="1899-12-30T05:09:00"/>
  </r>
  <r>
    <s v="TKT598029"/>
    <s v="Unable to reactivate suspended account"/>
    <d v="2020-05-08T02:24:00"/>
    <x v="2"/>
    <s v="Account Suspension"/>
    <s v="CUST99290"/>
    <s v="Resolved"/>
    <d v="2020-11-07T00:00:00"/>
    <d v="1899-12-30T02:24:00"/>
    <d v="2020-05-08T00:00:00"/>
    <d v="1899-12-30T02:24:00"/>
  </r>
  <r>
    <s v="TKT649777"/>
    <s v="Service performance degradation"/>
    <s v="-"/>
    <x v="0"/>
    <s v="Slow Service"/>
    <s v="CUST35175"/>
    <s v="In Progress"/>
    <s v="25-11-2020"/>
    <d v="1899-12-30T17:23:16"/>
    <s v="-"/>
    <s v="-"/>
  </r>
  <r>
    <s v="TKT185573"/>
    <s v="Service slower than expected"/>
    <d v="2021-06-04T09:59:00"/>
    <x v="0"/>
    <s v="Slow Service"/>
    <s v="CUST74618"/>
    <s v="Resolved"/>
    <s v="29-03-2021"/>
    <d v="1899-12-30T09:59:48"/>
    <d v="2021-06-04T00:00:00"/>
    <d v="1899-12-30T09:59:00"/>
  </r>
  <r>
    <s v="TKT695482"/>
    <s v="Payment gateway error"/>
    <s v="-"/>
    <x v="1"/>
    <s v="Payment Failure"/>
    <s v="CUST96458"/>
    <s v="Open"/>
    <s v="25-03-2021"/>
    <d v="1899-12-30T08:46:59"/>
    <s v="-"/>
    <s v="-"/>
  </r>
  <r>
    <s v="TKT478611"/>
    <s v="Service unavailable in my area"/>
    <s v="-"/>
    <x v="0"/>
    <s v="Service Outage"/>
    <s v="CUST30288"/>
    <s v="In Progress"/>
    <d v="2024-06-05T00:00:00"/>
    <d v="1899-12-30T20:37:00"/>
    <s v="-"/>
    <s v="-"/>
  </r>
  <r>
    <s v="TKT350880"/>
    <s v="Refund for canceled service"/>
    <s v="-"/>
    <x v="1"/>
    <s v="Refund Request"/>
    <s v="CUST19958"/>
    <s v="In Progress"/>
    <d v="2021-08-06T00:00:00"/>
    <d v="1899-12-30T14:28:00"/>
    <s v="-"/>
    <s v="-"/>
  </r>
  <r>
    <s v="TKT911182"/>
    <s v="Slow internet speed"/>
    <s v="-"/>
    <x v="3"/>
    <s v="Network Problem"/>
    <s v="CUST18737"/>
    <s v="Open"/>
    <s v="20-03-2021"/>
    <d v="1899-12-30T08:09:50"/>
    <s v="-"/>
    <s v="-"/>
  </r>
  <r>
    <s v="TKT479587"/>
    <s v="Slow internet speed"/>
    <s v="-"/>
    <x v="3"/>
    <s v="Network Problem"/>
    <s v="CUST42169"/>
    <s v="Open"/>
    <d v="2020-02-11T00:00:00"/>
    <d v="1899-12-30T06:38:00"/>
    <s v="-"/>
    <s v="-"/>
  </r>
  <r>
    <s v="TKT421123"/>
    <s v="Refund for overcharge"/>
    <s v="-"/>
    <x v="1"/>
    <s v="Refund Request"/>
    <s v="CUST91603"/>
    <s v="In Progress"/>
    <d v="2024-01-01T00:00:00"/>
    <d v="1899-12-30T07:16:00"/>
    <s v="-"/>
    <s v="-"/>
  </r>
  <r>
    <s v="TKT987191"/>
    <s v="Scheduled maintenance causing downtime"/>
    <s v="-"/>
    <x v="0"/>
    <s v="Service Outage"/>
    <s v="CUST86966"/>
    <s v="In Progress"/>
    <d v="2020-06-09T00:00:00"/>
    <d v="1899-12-30T13:37:00"/>
    <s v="-"/>
    <s v="-"/>
  </r>
  <r>
    <s v="TKT442291"/>
    <s v="Account suspended due to suspicious activity"/>
    <s v="25-11-2024 16:17:32"/>
    <x v="2"/>
    <s v="Account Suspension"/>
    <s v="CUST46725"/>
    <s v="Resolved"/>
    <s v="16-11-2024"/>
    <d v="1899-12-30T16:17:32"/>
    <s v="25-11-2024"/>
    <d v="1899-12-30T16:17:32"/>
  </r>
  <r>
    <s v="TKT761098"/>
    <s v="Unable to connect to Wi-Fi"/>
    <s v="25-03-2022 19:58:41"/>
    <x v="3"/>
    <s v="Network Problem"/>
    <s v="CUST96280"/>
    <s v="Resolved"/>
    <s v="14-03-2022"/>
    <d v="1899-12-30T19:58:41"/>
    <s v="25-03-2022"/>
    <d v="1899-12-30T19:58:41"/>
  </r>
  <r>
    <s v="TKT925834"/>
    <s v="Account suspended due to suspicious activity"/>
    <s v="-"/>
    <x v="2"/>
    <s v="Account Suspension"/>
    <s v="CUST99426"/>
    <s v="In Progress"/>
    <s v="19-03-2020"/>
    <d v="1899-12-30T11:55:30"/>
    <s v="-"/>
    <s v="-"/>
  </r>
  <r>
    <s v="TKT907166"/>
    <s v="Service performance degradation"/>
    <s v="-"/>
    <x v="0"/>
    <s v="Slow Service"/>
    <s v="CUST63724"/>
    <s v="Open"/>
    <s v="21-01-2024"/>
    <d v="1899-12-30T08:45:12"/>
    <s v="-"/>
    <s v="-"/>
  </r>
  <r>
    <s v="TKT741396"/>
    <s v="Refund for canceled service"/>
    <s v="-"/>
    <x v="1"/>
    <s v="Refund Request"/>
    <s v="CUST94896"/>
    <s v="In Progress"/>
    <d v="2022-03-03T00:00:00"/>
    <d v="1899-12-30T20:08:00"/>
    <s v="-"/>
    <s v="-"/>
  </r>
  <r>
    <s v="TKT979237"/>
    <s v="Refund for canceled service"/>
    <s v="15-08-2020 15:20:47"/>
    <x v="1"/>
    <s v="Refund Request"/>
    <s v="CUST40777"/>
    <s v="Resolved"/>
    <s v="16-07-2020"/>
    <d v="1899-12-30T15:20:47"/>
    <s v="15-08-2020"/>
    <d v="1899-12-30T15:20:47"/>
  </r>
  <r>
    <s v="TKT352720"/>
    <s v="Screen malfunction"/>
    <s v="-"/>
    <x v="3"/>
    <s v="Hardware Issue"/>
    <s v="CUST36003"/>
    <s v="Open"/>
    <s v="18-03-2020"/>
    <d v="1899-12-30T09:46:34"/>
    <s v="-"/>
    <s v="-"/>
  </r>
  <r>
    <s v="TKT104240"/>
    <s v="Internet connection drops frequently"/>
    <s v="-"/>
    <x v="3"/>
    <s v="Network Problem"/>
    <s v="CUST43335"/>
    <s v="In Progress"/>
    <d v="2021-12-07T00:00:00"/>
    <d v="1899-12-30T12:37:00"/>
    <s v="-"/>
    <s v="-"/>
  </r>
  <r>
    <s v="TKT487884"/>
    <s v="Battery draining quickly"/>
    <s v="30-01-2020 04:27:11"/>
    <x v="3"/>
    <s v="Hardware Issue"/>
    <s v="CUST75104"/>
    <s v="Resolved"/>
    <s v="18-01-2020"/>
    <d v="1899-12-30T04:27:11"/>
    <s v="30-01-2020"/>
    <d v="1899-12-30T04:27:11"/>
  </r>
  <r>
    <s v="TKT806263"/>
    <s v="Card declined"/>
    <s v="-"/>
    <x v="1"/>
    <s v="Payment Failure"/>
    <s v="CUST11429"/>
    <s v="Open"/>
    <s v="24-07-2021"/>
    <d v="1899-12-30T17:46:15"/>
    <s v="-"/>
    <s v="-"/>
  </r>
  <r>
    <s v="TKT998371"/>
    <s v="Refund for canceled service"/>
    <s v="-"/>
    <x v="1"/>
    <s v="Refund Request"/>
    <s v="CUST39413"/>
    <s v="In Progress"/>
    <d v="2024-09-12T00:00:00"/>
    <d v="1899-12-30T03:39:00"/>
    <s v="-"/>
    <s v="-"/>
  </r>
  <r>
    <s v="TKT635722"/>
    <s v="Request for service upgrade not processed"/>
    <s v="-"/>
    <x v="0"/>
    <s v="Service Upgrade"/>
    <s v="CUST75099"/>
    <s v="Open"/>
    <d v="2021-11-03T00:00:00"/>
    <d v="1899-12-30T10:01:00"/>
    <s v="-"/>
    <s v="-"/>
  </r>
  <r>
    <s v="TKT546390"/>
    <s v="Upgrade causing compatibility issues"/>
    <s v="-"/>
    <x v="0"/>
    <s v="Service Upgrade"/>
    <s v="CUST26043"/>
    <s v="Open"/>
    <s v="23-08-2023"/>
    <d v="1899-12-30T13:45:34"/>
    <s v="-"/>
    <s v="-"/>
  </r>
  <r>
    <s v="TKT341628"/>
    <s v="Error message displayed"/>
    <s v="-"/>
    <x v="3"/>
    <s v="Software Bug"/>
    <s v="CUST74491"/>
    <s v="Open"/>
    <s v="25-08-2023"/>
    <d v="1899-12-30T04:43:32"/>
    <s v="-"/>
    <s v="-"/>
  </r>
  <r>
    <s v="TKT796688"/>
    <s v="Incorrect billing amount"/>
    <s v="-"/>
    <x v="1"/>
    <s v="Overcharge"/>
    <s v="CUST10656"/>
    <s v="Open"/>
    <d v="2020-09-01T00:00:00"/>
    <d v="1899-12-30T15:14:00"/>
    <s v="-"/>
    <s v="-"/>
  </r>
  <r>
    <s v="TKT390375"/>
    <s v="High latency in service response"/>
    <s v="-"/>
    <x v="0"/>
    <s v="Slow Service"/>
    <s v="CUST13186"/>
    <s v="In Progress"/>
    <s v="25-04-2021"/>
    <d v="1899-12-30T23:41:13"/>
    <s v="-"/>
    <s v="-"/>
  </r>
  <r>
    <s v="TKT744940"/>
    <s v="Application crashes on startup"/>
    <s v="-"/>
    <x v="3"/>
    <s v="Software Bug"/>
    <s v="CUST92036"/>
    <s v="Open"/>
    <d v="2022-05-10T00:00:00"/>
    <d v="1899-12-30T04:22:00"/>
    <s v="-"/>
    <s v="-"/>
  </r>
  <r>
    <s v="TKT753201"/>
    <s v="Request for service upgrade not processed"/>
    <s v="-"/>
    <x v="0"/>
    <s v="Service Upgrade"/>
    <s v="CUST99471"/>
    <s v="In Progress"/>
    <s v="17-01-2024"/>
    <d v="1899-12-30T05:13:25"/>
    <s v="-"/>
    <s v="-"/>
  </r>
  <r>
    <s v="TKT770190"/>
    <s v="Unable to reset password"/>
    <s v="-"/>
    <x v="2"/>
    <s v="Password Reset"/>
    <s v="CUST91175"/>
    <s v="Open"/>
    <d v="2023-10-05T00:00:00"/>
    <d v="1899-12-30T07:32:00"/>
    <s v="-"/>
    <s v="-"/>
  </r>
  <r>
    <s v="TKT837693"/>
    <s v="Refund for canceled service"/>
    <s v="-"/>
    <x v="1"/>
    <s v="Refund Request"/>
    <s v="CUST97951"/>
    <s v="Open"/>
    <s v="29-04-2020"/>
    <d v="1899-12-30T00:55:29"/>
    <s v="-"/>
    <s v="-"/>
  </r>
  <r>
    <s v="TKT710601"/>
    <s v="Unable to login to account"/>
    <s v="-"/>
    <x v="2"/>
    <s v="Login Issue"/>
    <s v="CUST88546"/>
    <s v="Open"/>
    <d v="2022-04-01T00:00:00"/>
    <d v="1899-12-30T06:04:00"/>
    <s v="-"/>
    <s v="-"/>
  </r>
  <r>
    <s v="TKT150872"/>
    <s v="Service performance degradation"/>
    <s v="27-08-2024 08:29:57"/>
    <x v="0"/>
    <s v="Slow Service"/>
    <s v="CUST22373"/>
    <s v="Resolved"/>
    <d v="2024-05-08T00:00:00"/>
    <d v="1899-12-30T08:29:00"/>
    <s v="27-08-2024"/>
    <d v="1899-12-30T08:29:57"/>
  </r>
  <r>
    <s v="TKT961949"/>
    <s v="Payment gateway error"/>
    <s v="29-10-2020 20:49:59"/>
    <x v="1"/>
    <s v="Payment Failure"/>
    <s v="CUST90607"/>
    <s v="Resolved"/>
    <s v="28-10-2020"/>
    <d v="1899-12-30T20:49:59"/>
    <s v="29-10-2020"/>
    <d v="1899-12-30T20:49:59"/>
  </r>
  <r>
    <s v="TKT980954"/>
    <s v="Password reset link expired"/>
    <s v="13-01-2024 14:12:01"/>
    <x v="2"/>
    <s v="Password Reset"/>
    <s v="CUST48485"/>
    <s v="Resolved"/>
    <s v="31-12-2023"/>
    <d v="1899-12-30T14:12:01"/>
    <s v="13-01-2024"/>
    <d v="1899-12-30T14:12:01"/>
  </r>
  <r>
    <s v="TKT494314"/>
    <s v="Incorrect billing amount"/>
    <s v="-"/>
    <x v="1"/>
    <s v="Overcharge"/>
    <s v="CUST16412"/>
    <s v="Open"/>
    <s v="14-06-2024"/>
    <d v="1899-12-30T17:39:05"/>
    <s v="-"/>
    <s v="-"/>
  </r>
  <r>
    <s v="TKT831223"/>
    <s v="Incorrect billing amount"/>
    <s v="30-03-2024 01:45:26"/>
    <x v="1"/>
    <s v="Overcharge"/>
    <s v="CUST76937"/>
    <s v="Resolved"/>
    <d v="2024-01-03T00:00:00"/>
    <d v="1899-12-30T01:45:00"/>
    <s v="30-03-2024"/>
    <d v="1899-12-30T01:45:26"/>
  </r>
  <r>
    <s v="TKT668692"/>
    <s v="Screen malfunction"/>
    <s v="-"/>
    <x v="3"/>
    <s v="Hardware Issue"/>
    <s v="CUST20744"/>
    <s v="In Progress"/>
    <d v="2021-06-02T00:00:00"/>
    <d v="1899-12-30T13:32:00"/>
    <s v="-"/>
    <s v="-"/>
  </r>
  <r>
    <s v="TKT401484"/>
    <s v="Screen malfunction"/>
    <s v="14-02-2023 10:19:21"/>
    <x v="3"/>
    <s v="Hardware Issue"/>
    <s v="CUST37400"/>
    <s v="Resolved"/>
    <s v="19-01-2023"/>
    <d v="1899-12-30T10:19:21"/>
    <s v="14-02-2023"/>
    <d v="1899-12-30T10:19:21"/>
  </r>
  <r>
    <s v="TKT501967"/>
    <s v="Password reset link expired"/>
    <s v="-"/>
    <x v="2"/>
    <s v="Password Reset"/>
    <s v="CUST66010"/>
    <s v="In Progress"/>
    <s v="26-06-2024"/>
    <d v="1899-12-30T18:52:33"/>
    <s v="-"/>
    <s v="-"/>
  </r>
  <r>
    <s v="TKT433319"/>
    <s v="Request for refund due to service issues"/>
    <s v="17-03-2021 01:05:42"/>
    <x v="1"/>
    <s v="Refund Request"/>
    <s v="CUST31973"/>
    <s v="Resolved"/>
    <s v="25-02-2021"/>
    <d v="1899-12-30T01:05:42"/>
    <s v="17-03-2021"/>
    <d v="1899-12-30T01:05:42"/>
  </r>
  <r>
    <s v="TKT946248"/>
    <s v="Account suspended without notice"/>
    <s v="-"/>
    <x v="2"/>
    <s v="Account Suspension"/>
    <s v="CUST61599"/>
    <s v="In Progress"/>
    <s v="29-09-2021"/>
    <d v="1899-12-30T13:47:48"/>
    <s v="-"/>
    <s v="-"/>
  </r>
  <r>
    <s v="TKT552716"/>
    <s v="Duplicate charges on account"/>
    <s v="-"/>
    <x v="1"/>
    <s v="Overcharge"/>
    <s v="CUST96912"/>
    <s v="In Progress"/>
    <d v="2023-01-10T00:00:00"/>
    <d v="1899-12-30T13:42:00"/>
    <s v="-"/>
    <s v="-"/>
  </r>
  <r>
    <s v="TKT520915"/>
    <s v="Issues after service upgrade"/>
    <s v="-"/>
    <x v="0"/>
    <s v="Service Upgrade"/>
    <s v="CUST42700"/>
    <s v="Open"/>
    <d v="2020-04-12T00:00:00"/>
    <d v="1899-12-30T05:37:00"/>
    <s v="-"/>
    <s v="-"/>
  </r>
  <r>
    <s v="TKT345326"/>
    <s v="Two-factor authentication not working"/>
    <s v="15-10-2022 13:03:22"/>
    <x v="2"/>
    <s v="Login Issue"/>
    <s v="CUST87564"/>
    <s v="Resolved"/>
    <d v="2022-12-10T00:00:00"/>
    <d v="1899-12-30T13:03:00"/>
    <s v="15-10-2022"/>
    <d v="1899-12-30T13:03:22"/>
  </r>
  <r>
    <s v="TKT132603"/>
    <s v="Issues after service upgrade"/>
    <d v="2020-05-09T22:59:00"/>
    <x v="0"/>
    <s v="Service Upgrade"/>
    <s v="CUST13293"/>
    <s v="Resolved"/>
    <s v="14-08-2020"/>
    <d v="1899-12-30T22:59:45"/>
    <d v="2020-05-09T00:00:00"/>
    <d v="1899-12-30T22:59:00"/>
  </r>
  <r>
    <s v="TKT356986"/>
    <s v="Screen malfunction"/>
    <d v="2024-08-04T10:18:00"/>
    <x v="3"/>
    <s v="Hardware Issue"/>
    <s v="CUST26482"/>
    <s v="Resolved"/>
    <d v="2024-12-03T00:00:00"/>
    <d v="1899-12-30T10:18:00"/>
    <d v="2024-08-04T00:00:00"/>
    <d v="1899-12-30T10:18:00"/>
  </r>
  <r>
    <s v="TKT390969"/>
    <s v="Scheduled maintenance causing downtime"/>
    <d v="2024-09-08T23:43:00"/>
    <x v="0"/>
    <s v="Service Outage"/>
    <s v="CUST60330"/>
    <s v="Resolved"/>
    <s v="29-07-2024"/>
    <d v="1899-12-30T23:43:59"/>
    <d v="2024-09-08T00:00:00"/>
    <d v="1899-12-30T23:43:00"/>
  </r>
  <r>
    <s v="TKT767223"/>
    <s v="Application crashes on startup"/>
    <s v="-"/>
    <x v="3"/>
    <s v="Software Bug"/>
    <s v="CUST37538"/>
    <s v="In Progress"/>
    <s v="29-04-2024"/>
    <d v="1899-12-30T22:06:05"/>
    <s v="-"/>
    <s v="-"/>
  </r>
  <r>
    <s v="TKT247999"/>
    <s v="Two-factor authentication not working"/>
    <s v="-"/>
    <x v="2"/>
    <s v="Login Issue"/>
    <s v="CUST89555"/>
    <s v="In Progress"/>
    <s v="29-01-2023"/>
    <d v="1899-12-30T08:50:56"/>
    <s v="-"/>
    <s v="-"/>
  </r>
  <r>
    <s v="TKT520718"/>
    <s v="Refund for overcharge"/>
    <s v="-"/>
    <x v="1"/>
    <s v="Refund Request"/>
    <s v="CUST56763"/>
    <s v="Open"/>
    <s v="15-11-2023"/>
    <d v="1899-12-30T16:11:03"/>
    <s v="-"/>
    <s v="-"/>
  </r>
  <r>
    <s v="TKT848121"/>
    <s v="High latency in service response"/>
    <s v="-"/>
    <x v="0"/>
    <s v="Slow Service"/>
    <s v="CUST38822"/>
    <s v="In Progress"/>
    <s v="13-12-2020"/>
    <d v="1899-12-30T08:51:58"/>
    <s v="-"/>
    <s v="-"/>
  </r>
  <r>
    <s v="TKT789973"/>
    <s v="Internet connection drops frequently"/>
    <s v="-"/>
    <x v="3"/>
    <s v="Network Problem"/>
    <s v="CUST41076"/>
    <s v="Open"/>
    <s v="20-08-2023"/>
    <d v="1899-12-30T09:11:46"/>
    <s v="-"/>
    <s v="-"/>
  </r>
  <r>
    <s v="TKT289824"/>
    <s v="Unable to login to account"/>
    <s v="-"/>
    <x v="2"/>
    <s v="Login Issue"/>
    <s v="CUST72521"/>
    <s v="In Progress"/>
    <s v="31-01-2022"/>
    <d v="1899-12-30T09:59:41"/>
    <s v="-"/>
    <s v="-"/>
  </r>
  <r>
    <s v="TKT522223"/>
    <s v="Request for service upgrade not processed"/>
    <s v="-"/>
    <x v="0"/>
    <s v="Service Upgrade"/>
    <s v="CUST14259"/>
    <s v="Open"/>
    <s v="16-05-2023"/>
    <d v="1899-12-30T21:29:40"/>
    <s v="-"/>
    <s v="-"/>
  </r>
  <r>
    <s v="TKT924297"/>
    <s v="Request for refund due to service issues"/>
    <d v="2024-08-03T13:18:00"/>
    <x v="1"/>
    <s v="Refund Request"/>
    <s v="CUST61745"/>
    <s v="Resolved"/>
    <s v="20-02-2024"/>
    <d v="1899-12-30T13:18:26"/>
    <d v="2024-08-03T00:00:00"/>
    <d v="1899-12-30T13:18:00"/>
  </r>
  <r>
    <s v="TKT877196"/>
    <s v="Issues after service upgrade"/>
    <s v="-"/>
    <x v="0"/>
    <s v="Service Upgrade"/>
    <s v="CUST99321"/>
    <s v="Open"/>
    <d v="2023-11-03T00:00:00"/>
    <d v="1899-12-30T12:11:00"/>
    <s v="-"/>
    <s v="-"/>
  </r>
  <r>
    <s v="TKT950267"/>
    <s v="Slow internet speed"/>
    <s v="16-12-2021 09:11:36"/>
    <x v="3"/>
    <s v="Network Problem"/>
    <s v="CUST39836"/>
    <s v="Resolved"/>
    <s v="22-11-2021"/>
    <d v="1899-12-30T09:11:36"/>
    <s v="16-12-2021"/>
    <d v="1899-12-30T09:11:36"/>
  </r>
  <r>
    <s v="TKT539845"/>
    <s v="Request for service upgrade not processed"/>
    <s v="-"/>
    <x v="0"/>
    <s v="Service Upgrade"/>
    <s v="CUST40516"/>
    <s v="In Progress"/>
    <s v="21-09-2022"/>
    <d v="1899-12-30T13:18:46"/>
    <s v="-"/>
    <s v="-"/>
  </r>
  <r>
    <s v="TKT124743"/>
    <s v="Unable to reactivate suspended account"/>
    <d v="2024-01-02T18:48:00"/>
    <x v="2"/>
    <s v="Account Suspension"/>
    <s v="CUST86185"/>
    <s v="Resolved"/>
    <d v="2024-03-01T00:00:00"/>
    <d v="1899-12-30T18:48:00"/>
    <d v="2024-01-02T00:00:00"/>
    <d v="1899-12-30T18:48:00"/>
  </r>
  <r>
    <s v="TKT159783"/>
    <s v="Request for service upgrade not processed"/>
    <s v="-"/>
    <x v="0"/>
    <s v="Service Upgrade"/>
    <s v="CUST63876"/>
    <s v="Open"/>
    <s v="20-03-2024"/>
    <d v="1899-12-30T10:24:33"/>
    <s v="-"/>
    <s v="-"/>
  </r>
  <r>
    <s v="TKT254277"/>
    <s v="Service performance degradation"/>
    <s v="-"/>
    <x v="0"/>
    <s v="Slow Service"/>
    <s v="CUST83972"/>
    <s v="In Progress"/>
    <s v="13-07-2023"/>
    <d v="1899-12-30T01:07:41"/>
    <s v="-"/>
    <s v="-"/>
  </r>
  <r>
    <s v="TKT334045"/>
    <s v="Feature not working as expected"/>
    <s v="-"/>
    <x v="3"/>
    <s v="Software Bug"/>
    <s v="CUST10758"/>
    <s v="In Progress"/>
    <s v="17-09-2024"/>
    <d v="1899-12-30T08:06:38"/>
    <s v="-"/>
    <s v="-"/>
  </r>
  <r>
    <s v="TKT944877"/>
    <s v="Account suspended due to suspicious activity"/>
    <s v="26-10-2023 16:35:56"/>
    <x v="2"/>
    <s v="Account Suspension"/>
    <s v="CUST61614"/>
    <s v="Resolved"/>
    <s v="22-10-2023"/>
    <d v="1899-12-30T16:35:56"/>
    <s v="26-10-2023"/>
    <d v="1899-12-30T16:35:56"/>
  </r>
  <r>
    <s v="TKT327102"/>
    <s v="Upgrade causing compatibility issues"/>
    <d v="2024-07-01T09:37:00"/>
    <x v="0"/>
    <s v="Service Upgrade"/>
    <s v="CUST78741"/>
    <s v="Resolved"/>
    <s v="28-12-2023"/>
    <d v="1899-12-30T09:37:55"/>
    <d v="2024-07-01T00:00:00"/>
    <d v="1899-12-30T09:37:00"/>
  </r>
  <r>
    <s v="TKT563747"/>
    <s v="Feature not working as expected"/>
    <d v="2021-10-11T16:38:00"/>
    <x v="3"/>
    <s v="Software Bug"/>
    <s v="CUST41823"/>
    <s v="Resolved"/>
    <d v="2021-09-11T00:00:00"/>
    <d v="1899-12-30T16:38:00"/>
    <d v="2021-10-11T00:00:00"/>
    <d v="1899-12-30T16:38:00"/>
  </r>
  <r>
    <s v="TKT912517"/>
    <s v="Slow internet speed"/>
    <s v="-"/>
    <x v="3"/>
    <s v="Network Problem"/>
    <s v="CUST10833"/>
    <s v="Open"/>
    <s v="19-11-2023"/>
    <d v="1899-12-30T11:55:07"/>
    <s v="-"/>
    <s v="-"/>
  </r>
  <r>
    <s v="TKT936392"/>
    <s v="Unable to reset password"/>
    <s v="-"/>
    <x v="2"/>
    <s v="Password Reset"/>
    <s v="CUST27569"/>
    <s v="In Progress"/>
    <d v="2021-06-07T00:00:00"/>
    <d v="1899-12-30T08:57:00"/>
    <s v="-"/>
    <s v="-"/>
  </r>
  <r>
    <s v="TKT355248"/>
    <s v="Request for service upgrade not processed"/>
    <s v="-"/>
    <x v="0"/>
    <s v="Service Upgrade"/>
    <s v="CUST71963"/>
    <s v="Open"/>
    <s v="26-02-2024"/>
    <d v="1899-12-30T20:14:11"/>
    <s v="-"/>
    <s v="-"/>
  </r>
  <r>
    <s v="TKT960379"/>
    <s v="Upgrade causing compatibility issues"/>
    <s v="-"/>
    <x v="0"/>
    <s v="Service Upgrade"/>
    <s v="CUST32739"/>
    <s v="In Progress"/>
    <s v="21-04-2020"/>
    <d v="1899-12-30T04:06:04"/>
    <s v="-"/>
    <s v="-"/>
  </r>
  <r>
    <s v="TKT807349"/>
    <s v="Service slower than expected"/>
    <s v="19-10-2024 21:48:15"/>
    <x v="0"/>
    <s v="Slow Service"/>
    <s v="CUST12416"/>
    <s v="Resolved"/>
    <d v="2024-08-10T00:00:00"/>
    <d v="1899-12-30T21:48:00"/>
    <s v="19-10-2024"/>
    <d v="1899-12-30T21:48:15"/>
  </r>
  <r>
    <s v="TKT904323"/>
    <s v="Password reset link not received"/>
    <s v="31-01-2023 20:48:22"/>
    <x v="2"/>
    <s v="Password Reset"/>
    <s v="CUST90595"/>
    <s v="Resolved"/>
    <d v="2023-01-01T00:00:00"/>
    <d v="1899-12-30T20:48:00"/>
    <s v="31-01-2023"/>
    <d v="1899-12-30T20:48:22"/>
  </r>
  <r>
    <s v="TKT365512"/>
    <s v="Issues after service upgrade"/>
    <d v="2023-08-02T05:49:00"/>
    <x v="0"/>
    <s v="Service Upgrade"/>
    <s v="CUST56722"/>
    <s v="Resolved"/>
    <d v="2023-06-02T00:00:00"/>
    <d v="1899-12-30T05:49:00"/>
    <d v="2023-08-02T00:00:00"/>
    <d v="1899-12-30T05:49:00"/>
  </r>
  <r>
    <s v="TKT276132"/>
    <s v="Account suspended without notice"/>
    <s v="20-07-2023 22:56:17"/>
    <x v="2"/>
    <s v="Account Suspension"/>
    <s v="CUST44855"/>
    <s v="Resolved"/>
    <d v="2023-09-07T00:00:00"/>
    <d v="1899-12-30T22:56:00"/>
    <s v="20-07-2023"/>
    <d v="1899-12-30T22:56:17"/>
  </r>
  <r>
    <s v="TKT136427"/>
    <s v="Application crashes on startup"/>
    <s v="-"/>
    <x v="3"/>
    <s v="Software Bug"/>
    <s v="CUST70129"/>
    <s v="In Progress"/>
    <s v="26-05-2023"/>
    <d v="1899-12-30T23:31:17"/>
    <s v="-"/>
    <s v="-"/>
  </r>
  <r>
    <s v="TKT856384"/>
    <s v="Unable to login to account"/>
    <s v="-"/>
    <x v="2"/>
    <s v="Login Issue"/>
    <s v="CUST62589"/>
    <s v="In Progress"/>
    <d v="2021-08-02T00:00:00"/>
    <d v="1899-12-30T15:37:00"/>
    <s v="-"/>
    <s v="-"/>
  </r>
  <r>
    <s v="TKT654387"/>
    <s v="Feature not working as expected"/>
    <d v="2023-05-10T05:19:00"/>
    <x v="3"/>
    <s v="Software Bug"/>
    <s v="CUST21219"/>
    <s v="Resolved"/>
    <d v="2023-12-09T00:00:00"/>
    <d v="1899-12-30T05:19:00"/>
    <d v="2023-05-10T00:00:00"/>
    <d v="1899-12-30T05:19:00"/>
  </r>
  <r>
    <s v="TKT909100"/>
    <s v="Refund for overcharge"/>
    <d v="2021-03-10T17:44:00"/>
    <x v="1"/>
    <s v="Refund Request"/>
    <s v="CUST84815"/>
    <s v="Resolved"/>
    <s v="23-09-2021"/>
    <d v="1899-12-30T17:44:22"/>
    <d v="2021-03-10T00:00:00"/>
    <d v="1899-12-30T17:44:00"/>
  </r>
  <r>
    <s v="TKT534330"/>
    <s v="Refund for canceled service"/>
    <s v="-"/>
    <x v="1"/>
    <s v="Refund Request"/>
    <s v="CUST97819"/>
    <s v="In Progress"/>
    <s v="27-12-2021"/>
    <d v="1899-12-30T23:55:37"/>
    <s v="-"/>
    <s v="-"/>
  </r>
  <r>
    <s v="TKT516595"/>
    <s v="Upgrade causing compatibility issues"/>
    <d v="2020-10-09T21:07:00"/>
    <x v="0"/>
    <s v="Service Upgrade"/>
    <s v="CUST22033"/>
    <s v="Resolved"/>
    <s v="17-08-2020"/>
    <d v="1899-12-30T21:07:43"/>
    <d v="2020-10-09T00:00:00"/>
    <d v="1899-12-30T21:07:00"/>
  </r>
  <r>
    <s v="TKT556280"/>
    <s v="Payment not going through"/>
    <s v="-"/>
    <x v="1"/>
    <s v="Payment Failure"/>
    <s v="CUST93989"/>
    <s v="In Progress"/>
    <s v="28-01-2021"/>
    <d v="1899-12-30T21:29:59"/>
    <s v="-"/>
    <s v="-"/>
  </r>
  <r>
    <s v="TKT395677"/>
    <s v="Unable to connect to Wi-Fi"/>
    <s v="-"/>
    <x v="3"/>
    <s v="Network Problem"/>
    <s v="CUST77730"/>
    <s v="In Progress"/>
    <s v="20-06-2023"/>
    <d v="1899-12-30T05:41:27"/>
    <s v="-"/>
    <s v="-"/>
  </r>
  <r>
    <s v="TKT408742"/>
    <s v="Account suspended without notice"/>
    <s v="-"/>
    <x v="2"/>
    <s v="Account Suspension"/>
    <s v="CUST49961"/>
    <s v="In Progress"/>
    <s v="22-08-2023"/>
    <d v="1899-12-30T08:32:20"/>
    <s v="-"/>
    <s v="-"/>
  </r>
  <r>
    <s v="TKT610149"/>
    <s v="Internet connection drops frequently"/>
    <s v="-"/>
    <x v="3"/>
    <s v="Network Problem"/>
    <s v="CUST85467"/>
    <s v="In Progress"/>
    <s v="16-01-2020"/>
    <d v="1899-12-30T01:00:17"/>
    <s v="-"/>
    <s v="-"/>
  </r>
  <r>
    <s v="TKT492662"/>
    <s v="Service unavailable in my area"/>
    <s v="14-03-2020 23:49:36"/>
    <x v="0"/>
    <s v="Service Outage"/>
    <s v="CUST94081"/>
    <s v="Resolved"/>
    <d v="2020-04-03T00:00:00"/>
    <d v="1899-12-30T23:49:00"/>
    <s v="14-03-2020"/>
    <d v="1899-12-30T23:49:36"/>
  </r>
  <r>
    <s v="TKT183026"/>
    <s v="Application crashes on startup"/>
    <s v="18-08-2023 22:01:02"/>
    <x v="3"/>
    <s v="Software Bug"/>
    <s v="CUST66726"/>
    <s v="Resolved"/>
    <s v="14-08-2023"/>
    <d v="1899-12-30T22:01:02"/>
    <s v="18-08-2023"/>
    <d v="1899-12-30T22:01:02"/>
  </r>
  <r>
    <s v="TKT301350"/>
    <s v="Payment gateway error"/>
    <d v="2024-10-06T06:36:00"/>
    <x v="1"/>
    <s v="Payment Failure"/>
    <s v="CUST54519"/>
    <s v="Resolved"/>
    <d v="2024-12-05T00:00:00"/>
    <d v="1899-12-30T06:36:00"/>
    <d v="2024-10-06T00:00:00"/>
    <d v="1899-12-30T06:36:00"/>
  </r>
  <r>
    <s v="TKT955334"/>
    <s v="Unable to reactivate suspended account"/>
    <s v="-"/>
    <x v="2"/>
    <s v="Account Suspension"/>
    <s v="CUST24474"/>
    <s v="In Progress"/>
    <d v="2021-08-07T00:00:00"/>
    <d v="1899-12-30T04:55:00"/>
    <s v="-"/>
    <s v="-"/>
  </r>
  <r>
    <s v="TKT611415"/>
    <s v="Feature not working as expected"/>
    <s v="-"/>
    <x v="3"/>
    <s v="Software Bug"/>
    <s v="CUST71043"/>
    <s v="In Progress"/>
    <s v="27-10-2024"/>
    <d v="1899-12-30T22:57:04"/>
    <s v="-"/>
    <s v="-"/>
  </r>
  <r>
    <s v="TKT100292"/>
    <s v="Card declined"/>
    <s v="-"/>
    <x v="1"/>
    <s v="Payment Failure"/>
    <s v="CUST49437"/>
    <s v="In Progress"/>
    <d v="2022-04-01T00:00:00"/>
    <d v="1899-12-30T23:06:00"/>
    <s v="-"/>
    <s v="-"/>
  </r>
  <r>
    <s v="TKT424141"/>
    <s v="Scheduled maintenance causing downtime"/>
    <s v="-"/>
    <x v="0"/>
    <s v="Service Outage"/>
    <s v="CUST30434"/>
    <s v="In Progress"/>
    <s v="14-03-2022"/>
    <d v="1899-12-30T13:19:34"/>
    <s v="-"/>
    <s v="-"/>
  </r>
  <r>
    <s v="TKT912848"/>
    <s v="Scheduled maintenance causing downtime"/>
    <s v="-"/>
    <x v="0"/>
    <s v="Service Outage"/>
    <s v="CUST61889"/>
    <s v="In Progress"/>
    <d v="2020-06-05T00:00:00"/>
    <d v="1899-12-30T09:23:00"/>
    <s v="-"/>
    <s v="-"/>
  </r>
  <r>
    <s v="TKT338697"/>
    <s v="Screen malfunction"/>
    <s v="25-11-2023 21:39:37"/>
    <x v="3"/>
    <s v="Hardware Issue"/>
    <s v="CUST48415"/>
    <s v="Resolved"/>
    <s v="22-11-2023"/>
    <d v="1899-12-30T21:39:37"/>
    <s v="25-11-2023"/>
    <d v="1899-12-30T21:39:37"/>
  </r>
  <r>
    <s v="TKT662664"/>
    <s v="Payment not going through"/>
    <s v="-"/>
    <x v="1"/>
    <s v="Payment Failure"/>
    <s v="CUST50652"/>
    <s v="Open"/>
    <d v="2023-12-11T00:00:00"/>
    <d v="1899-12-30T16:07:00"/>
    <s v="-"/>
    <s v="-"/>
  </r>
  <r>
    <s v="TKT380623"/>
    <s v="Duplicate charges on account"/>
    <s v="20-05-2024 16:40:14"/>
    <x v="1"/>
    <s v="Overcharge"/>
    <s v="CUST53409"/>
    <s v="Resolved"/>
    <d v="2024-02-05T00:00:00"/>
    <d v="1899-12-30T16:40:00"/>
    <s v="20-05-2024"/>
    <d v="1899-12-30T16:40:14"/>
  </r>
  <r>
    <s v="TKT920863"/>
    <s v="Two-factor authentication not working"/>
    <s v="19-08-2022 12:53:36"/>
    <x v="2"/>
    <s v="Login Issue"/>
    <s v="CUST18987"/>
    <s v="Resolved"/>
    <s v="26-07-2022"/>
    <d v="1899-12-30T12:53:36"/>
    <s v="19-08-2022"/>
    <d v="1899-12-30T12:53:36"/>
  </r>
  <r>
    <s v="TKT177262"/>
    <s v="Account suspended due to suspicious activity"/>
    <d v="2023-11-10T17:56:00"/>
    <x v="2"/>
    <s v="Account Suspension"/>
    <s v="CUST60824"/>
    <s v="Resolved"/>
    <s v="13-09-2023"/>
    <d v="1899-12-30T17:56:16"/>
    <d v="2023-11-10T00:00:00"/>
    <d v="1899-12-30T17:56:00"/>
  </r>
  <r>
    <s v="TKT680229"/>
    <s v="Issues after service upgrade"/>
    <s v="-"/>
    <x v="0"/>
    <s v="Service Upgrade"/>
    <s v="CUST21023"/>
    <s v="In Progress"/>
    <s v="26-02-2022"/>
    <d v="1899-12-30T20:07:09"/>
    <s v="-"/>
    <s v="-"/>
  </r>
  <r>
    <s v="TKT888043"/>
    <s v="Refund for canceled service"/>
    <s v="-"/>
    <x v="1"/>
    <s v="Refund Request"/>
    <s v="CUST86021"/>
    <s v="In Progress"/>
    <d v="2024-03-07T00:00:00"/>
    <d v="1899-12-30T23:05:00"/>
    <s v="-"/>
    <s v="-"/>
  </r>
  <r>
    <s v="TKT674321"/>
    <s v="Two-factor authentication not working"/>
    <s v="-"/>
    <x v="2"/>
    <s v="Login Issue"/>
    <s v="CUST96203"/>
    <s v="In Progress"/>
    <d v="2023-08-05T00:00:00"/>
    <d v="1899-12-30T13:33:00"/>
    <s v="-"/>
    <s v="-"/>
  </r>
  <r>
    <s v="TKT324325"/>
    <s v="Upgrade causing compatibility issues"/>
    <s v="15-02-2024 16:52:53"/>
    <x v="0"/>
    <s v="Service Upgrade"/>
    <s v="CUST13423"/>
    <s v="Resolved"/>
    <s v="28-01-2024"/>
    <d v="1899-12-30T16:52:53"/>
    <s v="15-02-2024"/>
    <d v="1899-12-30T16:52:53"/>
  </r>
  <r>
    <s v="TKT724879"/>
    <s v="Unable to reactivate suspended account"/>
    <s v="-"/>
    <x v="2"/>
    <s v="Account Suspension"/>
    <s v="CUST53595"/>
    <s v="In Progress"/>
    <d v="2022-05-07T00:00:00"/>
    <d v="1899-12-30T22:40:00"/>
    <s v="-"/>
    <s v="-"/>
  </r>
  <r>
    <s v="TKT742109"/>
    <s v="Unable to login to account"/>
    <s v="27-12-2020 08:05:17"/>
    <x v="2"/>
    <s v="Login Issue"/>
    <s v="CUST97480"/>
    <s v="Resolved"/>
    <s v="25-12-2020"/>
    <d v="1899-12-30T08:05:17"/>
    <s v="27-12-2020"/>
    <d v="1899-12-30T08:05:17"/>
  </r>
  <r>
    <s v="TKT300055"/>
    <s v="Duplicate charges on account"/>
    <s v="-"/>
    <x v="1"/>
    <s v="Overcharge"/>
    <s v="CUST57667"/>
    <s v="In Progress"/>
    <d v="2024-03-09T00:00:00"/>
    <d v="1899-12-30T14:25:00"/>
    <s v="-"/>
    <s v="-"/>
  </r>
  <r>
    <s v="TKT821823"/>
    <s v="Frequent service interruptions"/>
    <s v="-"/>
    <x v="0"/>
    <s v="Service Outage"/>
    <s v="CUST17553"/>
    <s v="In Progress"/>
    <s v="15-06-2020"/>
    <d v="1899-12-30T10:17:01"/>
    <s v="-"/>
    <s v="-"/>
  </r>
  <r>
    <s v="TKT848529"/>
    <s v="Unable to login to account"/>
    <s v="15-11-2022 00:43:43"/>
    <x v="2"/>
    <s v="Login Issue"/>
    <s v="CUST82517"/>
    <s v="Resolved"/>
    <d v="2022-05-11T00:00:00"/>
    <d v="1899-12-30T00:43:00"/>
    <s v="15-11-2022"/>
    <d v="1899-12-30T00:43:43"/>
  </r>
  <r>
    <s v="TKT871309"/>
    <s v="Refund for overcharge"/>
    <s v="-"/>
    <x v="1"/>
    <s v="Refund Request"/>
    <s v="CUST66760"/>
    <s v="In Progress"/>
    <s v="23-07-2022"/>
    <d v="1899-12-30T16:01:57"/>
    <s v="-"/>
    <s v="-"/>
  </r>
  <r>
    <s v="TKT776585"/>
    <s v="Card declined"/>
    <s v="-"/>
    <x v="1"/>
    <s v="Payment Failure"/>
    <s v="CUST19542"/>
    <s v="Open"/>
    <d v="2023-06-06T00:00:00"/>
    <d v="1899-12-30T20:01:00"/>
    <s v="-"/>
    <s v="-"/>
  </r>
  <r>
    <s v="TKT495891"/>
    <s v="Service unavailable in my area"/>
    <d v="2023-11-07T16:59:00"/>
    <x v="0"/>
    <s v="Service Outage"/>
    <s v="CUST65789"/>
    <s v="Resolved"/>
    <s v="17-06-2023"/>
    <d v="1899-12-30T16:59:23"/>
    <d v="2023-11-07T00:00:00"/>
    <d v="1899-12-30T16:59:00"/>
  </r>
  <r>
    <s v="TKT851960"/>
    <s v="Frequent service interruptions"/>
    <s v="-"/>
    <x v="0"/>
    <s v="Service Outage"/>
    <s v="CUST54180"/>
    <s v="Open"/>
    <s v="21-05-2023"/>
    <d v="1899-12-30T14:35:58"/>
    <s v="-"/>
    <s v="-"/>
  </r>
  <r>
    <s v="TKT193503"/>
    <s v="Duplicate charges on account"/>
    <s v="-"/>
    <x v="1"/>
    <s v="Overcharge"/>
    <s v="CUST40725"/>
    <s v="Open"/>
    <s v="13-10-2020"/>
    <d v="1899-12-30T20:05:58"/>
    <s v="-"/>
    <s v="-"/>
  </r>
  <r>
    <s v="TKT960085"/>
    <s v="Frequent service interruptions"/>
    <s v="-"/>
    <x v="0"/>
    <s v="Service Outage"/>
    <s v="CUST48049"/>
    <s v="Open"/>
    <s v="27-10-2023"/>
    <d v="1899-12-30T18:25:09"/>
    <s v="-"/>
    <s v="-"/>
  </r>
  <r>
    <s v="TKT989644"/>
    <s v="Payment not going through"/>
    <s v="-"/>
    <x v="1"/>
    <s v="Payment Failure"/>
    <s v="CUST21252"/>
    <s v="In Progress"/>
    <d v="2023-11-02T00:00:00"/>
    <d v="1899-12-30T02:18:00"/>
    <s v="-"/>
    <s v="-"/>
  </r>
  <r>
    <s v="TKT904820"/>
    <s v="Card declined"/>
    <s v="13-10-2021 11:08:16"/>
    <x v="1"/>
    <s v="Payment Failure"/>
    <s v="CUST43996"/>
    <s v="Resolved"/>
    <d v="2021-09-10T00:00:00"/>
    <d v="1899-12-30T11:08:00"/>
    <s v="13-10-2021"/>
    <d v="1899-12-30T11:08:16"/>
  </r>
  <r>
    <s v="TKT199171"/>
    <s v="Service unavailable in my area"/>
    <s v="-"/>
    <x v="0"/>
    <s v="Service Outage"/>
    <s v="CUST76274"/>
    <s v="Open"/>
    <s v="25-08-2023"/>
    <d v="1899-12-30T02:07:23"/>
    <s v="-"/>
    <s v="-"/>
  </r>
  <r>
    <s v="TKT464024"/>
    <s v="Refund for canceled service"/>
    <s v="19-04-2024 03:33:06"/>
    <x v="1"/>
    <s v="Refund Request"/>
    <s v="CUST17675"/>
    <s v="Resolved"/>
    <d v="2024-07-04T00:00:00"/>
    <d v="1899-12-30T03:33:00"/>
    <s v="19-04-2024"/>
    <d v="1899-12-30T03:33:06"/>
  </r>
  <r>
    <s v="TKT129788"/>
    <s v="Slow internet speed"/>
    <s v="27-12-2022 22:49:42"/>
    <x v="3"/>
    <s v="Network Problem"/>
    <s v="CUST17655"/>
    <s v="Resolved"/>
    <s v="16-12-2022"/>
    <d v="1899-12-30T22:49:42"/>
    <s v="27-12-2022"/>
    <d v="1899-12-30T22:49:42"/>
  </r>
  <r>
    <s v="TKT515707"/>
    <s v="Internet connection drops frequently"/>
    <d v="2020-03-04T07:32:00"/>
    <x v="3"/>
    <s v="Network Problem"/>
    <s v="CUST14685"/>
    <s v="Resolved"/>
    <s v="26-03-2020"/>
    <d v="1899-12-30T07:32:40"/>
    <d v="2020-03-04T00:00:00"/>
    <d v="1899-12-30T07:32:00"/>
  </r>
  <r>
    <s v="TKT180878"/>
    <s v="Account suspended due to suspicious activity"/>
    <s v="-"/>
    <x v="2"/>
    <s v="Account Suspension"/>
    <s v="CUST76812"/>
    <s v="Open"/>
    <s v="30-01-2020"/>
    <d v="1899-12-30T17:15:38"/>
    <s v="-"/>
    <s v="-"/>
  </r>
  <r>
    <s v="TKT940869"/>
    <s v="Request for service upgrade not processed"/>
    <s v="-"/>
    <x v="0"/>
    <s v="Service Upgrade"/>
    <s v="CUST67060"/>
    <s v="In Progress"/>
    <d v="2024-10-07T00:00:00"/>
    <d v="1899-12-30T05:55:00"/>
    <s v="-"/>
    <s v="-"/>
  </r>
  <r>
    <s v="TKT303229"/>
    <s v="Unable to login to account"/>
    <s v="-"/>
    <x v="2"/>
    <s v="Login Issue"/>
    <s v="CUST73076"/>
    <s v="Open"/>
    <d v="2022-06-04T00:00:00"/>
    <d v="1899-12-30T05:24:00"/>
    <s v="-"/>
    <s v="-"/>
  </r>
  <r>
    <s v="TKT430313"/>
    <s v="Unable to reactivate suspended account"/>
    <s v="-"/>
    <x v="2"/>
    <s v="Account Suspension"/>
    <s v="CUST67527"/>
    <s v="Open"/>
    <s v="22-05-2021"/>
    <d v="1899-12-30T03:44:04"/>
    <s v="-"/>
    <s v="-"/>
  </r>
  <r>
    <s v="TKT384713"/>
    <s v="Account suspended without notice"/>
    <s v="-"/>
    <x v="2"/>
    <s v="Account Suspension"/>
    <s v="CUST92883"/>
    <s v="In Progress"/>
    <s v="25-05-2024"/>
    <d v="1899-12-30T22:55:55"/>
    <s v="-"/>
    <s v="-"/>
  </r>
  <r>
    <s v="TKT129175"/>
    <s v="Refund for canceled service"/>
    <s v="-"/>
    <x v="1"/>
    <s v="Refund Request"/>
    <s v="CUST95344"/>
    <s v="In Progress"/>
    <s v="30-03-2020"/>
    <d v="1899-12-30T04:30:48"/>
    <s v="-"/>
    <s v="-"/>
  </r>
  <r>
    <s v="TKT762412"/>
    <s v="Refund for overcharge"/>
    <s v="-"/>
    <x v="1"/>
    <s v="Refund Request"/>
    <s v="CUST60150"/>
    <s v="Open"/>
    <d v="2020-05-05T00:00:00"/>
    <d v="1899-12-30T04:09:00"/>
    <s v="-"/>
    <s v="-"/>
  </r>
  <r>
    <s v="TKT788168"/>
    <s v="Payment not going through"/>
    <s v="-"/>
    <x v="1"/>
    <s v="Payment Failure"/>
    <s v="CUST45998"/>
    <s v="Open"/>
    <s v="18-01-2021"/>
    <d v="1899-12-30T03:00:19"/>
    <s v="-"/>
    <s v="-"/>
  </r>
  <r>
    <s v="TKT208853"/>
    <s v="Account locked due to multiple failed attempts"/>
    <s v="-"/>
    <x v="2"/>
    <s v="Login Issue"/>
    <s v="CUST47251"/>
    <s v="In Progress"/>
    <d v="2022-08-10T00:00:00"/>
    <d v="1899-12-30T15:22:00"/>
    <s v="-"/>
    <s v="-"/>
  </r>
  <r>
    <s v="TKT675679"/>
    <s v="Service slower than expected"/>
    <s v="23-03-2024 04:17:47"/>
    <x v="0"/>
    <s v="Slow Service"/>
    <s v="CUST44767"/>
    <s v="Resolved"/>
    <d v="2024-11-03T00:00:00"/>
    <d v="1899-12-30T04:17:00"/>
    <s v="23-03-2024"/>
    <d v="1899-12-30T04:17:47"/>
  </r>
  <r>
    <s v="TKT521481"/>
    <s v="Account suspended due to suspicious activity"/>
    <s v="-"/>
    <x v="2"/>
    <s v="Account Suspension"/>
    <s v="CUST20443"/>
    <s v="Open"/>
    <s v="23-12-2021"/>
    <d v="1899-12-30T17:29:29"/>
    <s v="-"/>
    <s v="-"/>
  </r>
  <r>
    <s v="TKT279766"/>
    <s v="Error message displayed"/>
    <s v="20-08-2020 00:50:31"/>
    <x v="3"/>
    <s v="Software Bug"/>
    <s v="CUST11781"/>
    <s v="Resolved"/>
    <d v="2020-02-08T00:00:00"/>
    <d v="1899-12-30T00:50:00"/>
    <s v="20-08-2020"/>
    <d v="1899-12-30T00:50:31"/>
  </r>
  <r>
    <s v="TKT835611"/>
    <s v="Scheduled maintenance causing downtime"/>
    <s v="-"/>
    <x v="0"/>
    <s v="Service Outage"/>
    <s v="CUST85225"/>
    <s v="Open"/>
    <s v="30-06-2024"/>
    <d v="1899-12-30T19:38:49"/>
    <s v="-"/>
    <s v="-"/>
  </r>
  <r>
    <s v="TKT366229"/>
    <s v="Refund for canceled service"/>
    <d v="2022-08-11T16:06:00"/>
    <x v="1"/>
    <s v="Refund Request"/>
    <s v="CUST58558"/>
    <s v="Resolved"/>
    <d v="2022-12-10T00:00:00"/>
    <d v="1899-12-30T16:06:00"/>
    <d v="2022-08-11T00:00:00"/>
    <d v="1899-12-30T16:06:00"/>
  </r>
  <r>
    <s v="TKT929349"/>
    <s v="Frequent service interruptions"/>
    <s v="-"/>
    <x v="0"/>
    <s v="Service Outage"/>
    <s v="CUST48732"/>
    <s v="Open"/>
    <d v="2021-11-08T00:00:00"/>
    <d v="1899-12-30T06:02:00"/>
    <s v="-"/>
    <s v="-"/>
  </r>
  <r>
    <s v="TKT708581"/>
    <s v="Screen malfunction"/>
    <d v="2023-06-01T04:16:00"/>
    <x v="3"/>
    <s v="Hardware Issue"/>
    <s v="CUST96461"/>
    <s v="Resolved"/>
    <s v="30-12-2022"/>
    <d v="1899-12-30T04:16:52"/>
    <d v="2023-06-01T00:00:00"/>
    <d v="1899-12-30T04:16:00"/>
  </r>
  <r>
    <s v="TKT469232"/>
    <s v="Card declined"/>
    <d v="2020-11-10T23:32:00"/>
    <x v="1"/>
    <s v="Payment Failure"/>
    <s v="CUST61616"/>
    <s v="Resolved"/>
    <s v="21-09-2020"/>
    <d v="1899-12-30T23:32:08"/>
    <d v="2020-11-10T00:00:00"/>
    <d v="1899-12-30T23:32:00"/>
  </r>
  <r>
    <s v="TKT426317"/>
    <s v="Application crashes on startup"/>
    <s v="-"/>
    <x v="3"/>
    <s v="Software Bug"/>
    <s v="CUST12307"/>
    <s v="Open"/>
    <s v="13-03-2021"/>
    <d v="1899-12-30T03:31:22"/>
    <s v="-"/>
    <s v="-"/>
  </r>
  <r>
    <s v="TKT530986"/>
    <s v="Account suspended without notice"/>
    <s v="-"/>
    <x v="2"/>
    <s v="Account Suspension"/>
    <s v="CUST88718"/>
    <s v="In Progress"/>
    <s v="25-05-2022"/>
    <d v="1899-12-30T12:42:14"/>
    <s v="-"/>
    <s v="-"/>
  </r>
  <r>
    <s v="TKT901948"/>
    <s v="Duplicate charges on account"/>
    <d v="2023-10-11T02:14:00"/>
    <x v="1"/>
    <s v="Overcharge"/>
    <s v="CUST34483"/>
    <s v="Resolved"/>
    <s v="27-10-2023"/>
    <d v="1899-12-30T02:14:19"/>
    <d v="2023-10-11T00:00:00"/>
    <d v="1899-12-30T02:14:00"/>
  </r>
  <r>
    <s v="TKT631056"/>
    <s v="Two-factor authentication not working"/>
    <d v="2021-12-11T16:19:00"/>
    <x v="2"/>
    <s v="Login Issue"/>
    <s v="CUST55831"/>
    <s v="Resolved"/>
    <s v="18-10-2021"/>
    <d v="1899-12-30T16:19:34"/>
    <d v="2021-12-11T00:00:00"/>
    <d v="1899-12-30T16:19:00"/>
  </r>
  <r>
    <s v="TKT440493"/>
    <s v="Payment not going through"/>
    <s v="-"/>
    <x v="1"/>
    <s v="Payment Failure"/>
    <s v="CUST29344"/>
    <s v="In Progress"/>
    <d v="2020-04-02T00:00:00"/>
    <d v="1899-12-30T01:24:00"/>
    <s v="-"/>
    <s v="-"/>
  </r>
  <r>
    <s v="TKT225226"/>
    <s v="Account suspended due to suspicious activity"/>
    <d v="2024-02-08T20:04:00"/>
    <x v="2"/>
    <s v="Account Suspension"/>
    <s v="CUST70490"/>
    <s v="Resolved"/>
    <s v="19-07-2024"/>
    <d v="1899-12-30T20:04:53"/>
    <d v="2024-02-08T00:00:00"/>
    <d v="1899-12-30T20:04:00"/>
  </r>
  <r>
    <s v="TKT980088"/>
    <s v="Frequent service interruptions"/>
    <s v="-"/>
    <x v="0"/>
    <s v="Service Outage"/>
    <s v="CUST38596"/>
    <s v="Open"/>
    <s v="27-01-2023"/>
    <d v="1899-12-30T21:16:38"/>
    <s v="-"/>
    <s v="-"/>
  </r>
  <r>
    <s v="TKT952382"/>
    <s v="Frequent service interruptions"/>
    <s v="21-10-2023 09:35:35"/>
    <x v="0"/>
    <s v="Service Outage"/>
    <s v="CUST99073"/>
    <s v="Resolved"/>
    <s v="19-10-2023"/>
    <d v="1899-12-30T09:35:35"/>
    <s v="21-10-2023"/>
    <d v="1899-12-30T09:35:35"/>
  </r>
  <r>
    <s v="TKT441948"/>
    <s v="Service performance degradation"/>
    <s v="25-03-2024 21:00:10"/>
    <x v="0"/>
    <s v="Slow Service"/>
    <s v="CUST66580"/>
    <s v="Resolved"/>
    <d v="2024-01-03T00:00:00"/>
    <d v="1899-12-30T21:00:00"/>
    <s v="25-03-2024"/>
    <d v="1899-12-30T21:00:10"/>
  </r>
  <r>
    <s v="TKT583693"/>
    <s v="Feature not working as expected"/>
    <s v="22-07-2020 22:51:46"/>
    <x v="3"/>
    <s v="Software Bug"/>
    <s v="CUST85267"/>
    <s v="Resolved"/>
    <s v="25-06-2020"/>
    <d v="1899-12-30T22:51:46"/>
    <s v="22-07-2020"/>
    <d v="1899-12-30T22:51:46"/>
  </r>
  <r>
    <s v="TKT440107"/>
    <s v="Refund for canceled service"/>
    <s v="-"/>
    <x v="1"/>
    <s v="Refund Request"/>
    <s v="CUST85613"/>
    <s v="In Progress"/>
    <s v="14-05-2021"/>
    <d v="1899-12-30T12:42:20"/>
    <s v="-"/>
    <s v="-"/>
  </r>
  <r>
    <s v="TKT491135"/>
    <s v="Screen malfunction"/>
    <s v="-"/>
    <x v="3"/>
    <s v="Hardware Issue"/>
    <s v="CUST77232"/>
    <s v="In Progress"/>
    <d v="2020-12-11T00:00:00"/>
    <d v="1899-12-30T04:47:00"/>
    <s v="-"/>
    <s v="-"/>
  </r>
  <r>
    <s v="TKT232351"/>
    <s v="Unable to connect to Wi-Fi"/>
    <d v="2024-05-08T05:43:00"/>
    <x v="3"/>
    <s v="Network Problem"/>
    <s v="CUST61462"/>
    <s v="Resolved"/>
    <s v="25-07-2024"/>
    <d v="1899-12-30T05:43:55"/>
    <d v="2024-05-08T00:00:00"/>
    <d v="1899-12-30T05:43:00"/>
  </r>
  <r>
    <s v="TKT528893"/>
    <s v="Battery draining quickly"/>
    <s v="-"/>
    <x v="3"/>
    <s v="Hardware Issue"/>
    <s v="CUST20098"/>
    <s v="In Progress"/>
    <s v="20-12-2021"/>
    <d v="1899-12-30T16:31:00"/>
    <s v="-"/>
    <s v="-"/>
  </r>
  <r>
    <s v="TKT624179"/>
    <s v="Payment gateway error"/>
    <d v="2024-10-05T11:47:00"/>
    <x v="1"/>
    <s v="Payment Failure"/>
    <s v="CUST85212"/>
    <s v="Resolved"/>
    <d v="2024-10-04T00:00:00"/>
    <d v="1899-12-30T11:47:00"/>
    <d v="2024-10-05T00:00:00"/>
    <d v="1899-12-30T11:47:00"/>
  </r>
  <r>
    <s v="TKT664458"/>
    <s v="Charged more than expected"/>
    <d v="2023-07-04T10:33:00"/>
    <x v="1"/>
    <s v="Overcharge"/>
    <s v="CUST18493"/>
    <s v="Resolved"/>
    <d v="2023-11-03T00:00:00"/>
    <d v="1899-12-30T10:33:00"/>
    <d v="2023-07-04T00:00:00"/>
    <d v="1899-12-30T10:33:00"/>
  </r>
  <r>
    <s v="TKT388398"/>
    <s v="Unable to reactivate suspended account"/>
    <s v="-"/>
    <x v="2"/>
    <s v="Account Suspension"/>
    <s v="CUST94227"/>
    <s v="Open"/>
    <s v="27-03-2024"/>
    <d v="1899-12-30T15:16:38"/>
    <s v="-"/>
    <s v="-"/>
  </r>
  <r>
    <s v="TKT944261"/>
    <s v="Card declined"/>
    <s v="-"/>
    <x v="1"/>
    <s v="Payment Failure"/>
    <s v="CUST92260"/>
    <s v="Open"/>
    <s v="23-02-2020"/>
    <d v="1899-12-30T20:04:55"/>
    <s v="-"/>
    <s v="-"/>
  </r>
  <r>
    <s v="TKT211962"/>
    <s v="Unable to reactivate suspended account"/>
    <s v="-"/>
    <x v="2"/>
    <s v="Account Suspension"/>
    <s v="CUST58785"/>
    <s v="Open"/>
    <s v="27-03-2022"/>
    <d v="1899-12-30T05:27:31"/>
    <s v="-"/>
    <s v="-"/>
  </r>
  <r>
    <s v="TKT777464"/>
    <s v="Password reset link not received"/>
    <s v="26-06-2024 11:06:34"/>
    <x v="2"/>
    <s v="Password Reset"/>
    <s v="CUST31434"/>
    <s v="Resolved"/>
    <s v="15-06-2024"/>
    <d v="1899-12-30T11:06:34"/>
    <s v="26-06-2024"/>
    <d v="1899-12-30T11:06:34"/>
  </r>
  <r>
    <s v="TKT857800"/>
    <s v="Battery draining quickly"/>
    <s v="-"/>
    <x v="3"/>
    <s v="Hardware Issue"/>
    <s v="CUST59073"/>
    <s v="Open"/>
    <d v="2020-11-03T00:00:00"/>
    <d v="1899-12-30T09:53:00"/>
    <s v="-"/>
    <s v="-"/>
  </r>
  <r>
    <s v="TKT505172"/>
    <s v="Battery draining quickly"/>
    <s v="-"/>
    <x v="3"/>
    <s v="Hardware Issue"/>
    <s v="CUST70223"/>
    <s v="Open"/>
    <s v="14-01-2023"/>
    <d v="1899-12-30T12:44:14"/>
    <s v="-"/>
    <s v="-"/>
  </r>
  <r>
    <s v="TKT418794"/>
    <s v="Account suspended due to suspicious activity"/>
    <s v="-"/>
    <x v="2"/>
    <s v="Account Suspension"/>
    <s v="CUST97484"/>
    <s v="Open"/>
    <s v="24-06-2024"/>
    <d v="1899-12-30T22:24:59"/>
    <s v="-"/>
    <s v="-"/>
  </r>
  <r>
    <s v="TKT312676"/>
    <s v="Password reset link expired"/>
    <s v="-"/>
    <x v="2"/>
    <s v="Password Reset"/>
    <s v="CUST48441"/>
    <s v="In Progress"/>
    <s v="28-06-2021"/>
    <d v="1899-12-30T07:10:12"/>
    <s v="-"/>
    <s v="-"/>
  </r>
  <r>
    <s v="TKT228162"/>
    <s v="Internet connection drops frequently"/>
    <s v="-"/>
    <x v="3"/>
    <s v="Network Problem"/>
    <s v="CUST59536"/>
    <s v="Open"/>
    <d v="2020-07-09T00:00:00"/>
    <d v="1899-12-30T08:40:00"/>
    <s v="-"/>
    <s v="-"/>
  </r>
  <r>
    <s v="TKT926995"/>
    <s v="Unable to reset password"/>
    <s v="-"/>
    <x v="2"/>
    <s v="Password Reset"/>
    <s v="CUST65001"/>
    <s v="Open"/>
    <d v="2021-02-12T00:00:00"/>
    <d v="1899-12-30T22:29:00"/>
    <s v="-"/>
    <s v="-"/>
  </r>
  <r>
    <s v="TKT445245"/>
    <s v="Request for refund due to service issues"/>
    <s v="23-10-2023 05:46:47"/>
    <x v="1"/>
    <s v="Refund Request"/>
    <s v="CUST24140"/>
    <s v="Resolved"/>
    <s v="20-10-2023"/>
    <d v="1899-12-30T05:46:47"/>
    <s v="23-10-2023"/>
    <d v="1899-12-30T05:46:47"/>
  </r>
  <r>
    <s v="TKT890434"/>
    <s v="Issues after service upgrade"/>
    <s v="-"/>
    <x v="0"/>
    <s v="Service Upgrade"/>
    <s v="CUST63895"/>
    <s v="Open"/>
    <d v="2023-03-06T00:00:00"/>
    <d v="1899-12-30T15:35:00"/>
    <s v="-"/>
    <s v="-"/>
  </r>
  <r>
    <s v="TKT577895"/>
    <s v="Scheduled maintenance causing downtime"/>
    <s v="14-08-2024 07:59:31"/>
    <x v="0"/>
    <s v="Service Outage"/>
    <s v="CUST23227"/>
    <s v="Resolved"/>
    <s v="20-07-2024"/>
    <d v="1899-12-30T07:59:31"/>
    <s v="14-08-2024"/>
    <d v="1899-12-30T07:59:31"/>
  </r>
  <r>
    <s v="TKT653846"/>
    <s v="Account locked due to multiple failed attempts"/>
    <s v="-"/>
    <x v="2"/>
    <s v="Login Issue"/>
    <s v="CUST73832"/>
    <s v="In Progress"/>
    <s v="29-05-2020"/>
    <d v="1899-12-30T12:44:14"/>
    <s v="-"/>
    <s v="-"/>
  </r>
  <r>
    <s v="TKT865740"/>
    <s v="Refund for overcharge"/>
    <s v="14-01-2022 22:14:52"/>
    <x v="1"/>
    <s v="Refund Request"/>
    <s v="CUST72792"/>
    <s v="Resolved"/>
    <s v="27-12-2021"/>
    <d v="1899-12-30T22:14:52"/>
    <s v="14-01-2022"/>
    <d v="1899-12-30T22:14:52"/>
  </r>
  <r>
    <s v="TKT227687"/>
    <s v="Issues after service upgrade"/>
    <d v="2023-03-08T12:21:00"/>
    <x v="0"/>
    <s v="Service Upgrade"/>
    <s v="CUST56821"/>
    <s v="Resolved"/>
    <s v="23-07-2023"/>
    <d v="1899-12-30T12:21:10"/>
    <d v="2023-03-08T00:00:00"/>
    <d v="1899-12-30T12:21:00"/>
  </r>
  <r>
    <s v="TKT320871"/>
    <s v="Scheduled maintenance causing downtime"/>
    <s v="-"/>
    <x v="0"/>
    <s v="Service Outage"/>
    <s v="CUST83741"/>
    <s v="Open"/>
    <s v="26-03-2022"/>
    <d v="1899-12-30T01:27:27"/>
    <s v="-"/>
    <s v="-"/>
  </r>
  <r>
    <s v="TKT223297"/>
    <s v="Unable to reactivate suspended account"/>
    <s v="-"/>
    <x v="2"/>
    <s v="Account Suspension"/>
    <s v="CUST52393"/>
    <s v="In Progress"/>
    <d v="2021-07-08T00:00:00"/>
    <d v="1899-12-30T19:40:00"/>
    <s v="-"/>
    <s v="-"/>
  </r>
  <r>
    <s v="TKT567853"/>
    <s v="Unable to login to account"/>
    <s v="-"/>
    <x v="2"/>
    <s v="Login Issue"/>
    <s v="CUST23221"/>
    <s v="In Progress"/>
    <d v="2021-06-06T00:00:00"/>
    <d v="1899-12-30T02:58:00"/>
    <s v="-"/>
    <s v="-"/>
  </r>
  <r>
    <s v="TKT445526"/>
    <s v="Feature not working as expected"/>
    <d v="2023-03-01T19:52:00"/>
    <x v="3"/>
    <s v="Software Bug"/>
    <s v="CUST95546"/>
    <s v="Resolved"/>
    <s v="30-12-2022"/>
    <d v="1899-12-30T19:52:19"/>
    <d v="2023-03-01T00:00:00"/>
    <d v="1899-12-30T19:52:00"/>
  </r>
  <r>
    <s v="TKT381335"/>
    <s v="Device not powering on"/>
    <s v="-"/>
    <x v="3"/>
    <s v="Hardware Issue"/>
    <s v="CUST61937"/>
    <s v="Open"/>
    <s v="13-06-2023"/>
    <d v="1899-12-30T00:10:11"/>
    <s v="-"/>
    <s v="-"/>
  </r>
  <r>
    <s v="TKT971616"/>
    <s v="Error message displayed"/>
    <s v="-"/>
    <x v="3"/>
    <s v="Software Bug"/>
    <s v="CUST86947"/>
    <s v="In Progress"/>
    <d v="2020-03-08T00:00:00"/>
    <d v="1899-12-30T16:30:00"/>
    <s v="-"/>
    <s v="-"/>
  </r>
  <r>
    <s v="TKT390404"/>
    <s v="Payment gateway error"/>
    <s v="-"/>
    <x v="1"/>
    <s v="Payment Failure"/>
    <s v="CUST32679"/>
    <s v="In Progress"/>
    <d v="2023-11-07T00:00:00"/>
    <d v="1899-12-30T07:17:00"/>
    <s v="-"/>
    <s v="-"/>
  </r>
  <r>
    <s v="TKT113234"/>
    <s v="Screen malfunction"/>
    <s v="-"/>
    <x v="3"/>
    <s v="Hardware Issue"/>
    <s v="CUST16017"/>
    <s v="Open"/>
    <s v="25-05-2023"/>
    <d v="1899-12-30T16:52:56"/>
    <s v="-"/>
    <s v="-"/>
  </r>
  <r>
    <s v="TKT868993"/>
    <s v="Device not powering on"/>
    <s v="18-07-2024 17:03:15"/>
    <x v="3"/>
    <s v="Hardware Issue"/>
    <s v="CUST57606"/>
    <s v="Resolved"/>
    <s v="23-06-2024"/>
    <d v="1899-12-30T17:03:15"/>
    <s v="18-07-2024"/>
    <d v="1899-12-30T17:03:15"/>
  </r>
  <r>
    <s v="TKT229581"/>
    <s v="Charged more than expected"/>
    <s v="-"/>
    <x v="1"/>
    <s v="Overcharge"/>
    <s v="CUST35306"/>
    <s v="Open"/>
    <s v="17-01-2020"/>
    <d v="1899-12-30T23:41:20"/>
    <s v="-"/>
    <s v="-"/>
  </r>
  <r>
    <s v="TKT830672"/>
    <s v="Account suspended without notice"/>
    <s v="-"/>
    <x v="2"/>
    <s v="Account Suspension"/>
    <s v="CUST74616"/>
    <s v="Open"/>
    <d v="2023-03-11T00:00:00"/>
    <d v="1899-12-30T00:41:00"/>
    <s v="-"/>
    <s v="-"/>
  </r>
  <r>
    <s v="TKT597579"/>
    <s v="Service slower than expected"/>
    <s v="-"/>
    <x v="0"/>
    <s v="Slow Service"/>
    <s v="CUST22871"/>
    <s v="In Progress"/>
    <s v="14-11-2024"/>
    <d v="1899-12-30T23:02:29"/>
    <s v="-"/>
    <s v="-"/>
  </r>
  <r>
    <s v="TKT437773"/>
    <s v="Unable to reset password"/>
    <s v="-"/>
    <x v="2"/>
    <s v="Password Reset"/>
    <s v="CUST89962"/>
    <s v="Open"/>
    <s v="20-07-2021"/>
    <d v="1899-12-30T11:23:12"/>
    <s v="-"/>
    <s v="-"/>
  </r>
  <r>
    <s v="TKT959193"/>
    <s v="Password reset link not received"/>
    <s v="-"/>
    <x v="2"/>
    <s v="Password Reset"/>
    <s v="CUST70509"/>
    <s v="In Progress"/>
    <d v="2021-07-04T00:00:00"/>
    <d v="1899-12-30T16:34:00"/>
    <s v="-"/>
    <s v="-"/>
  </r>
  <r>
    <s v="TKT339601"/>
    <s v="Device not powering on"/>
    <s v="-"/>
    <x v="3"/>
    <s v="Hardware Issue"/>
    <s v="CUST40355"/>
    <s v="In Progress"/>
    <s v="15-02-2024"/>
    <d v="1899-12-30T12:18:57"/>
    <s v="-"/>
    <s v="-"/>
  </r>
  <r>
    <s v="TKT521721"/>
    <s v="Unable to connect to Wi-Fi"/>
    <s v="20-09-2024 08:20:15"/>
    <x v="3"/>
    <s v="Network Problem"/>
    <s v="CUST59592"/>
    <s v="Resolved"/>
    <s v="24-08-2024"/>
    <d v="1899-12-30T08:20:15"/>
    <s v="20-09-2024"/>
    <d v="1899-12-30T08:20:15"/>
  </r>
  <r>
    <s v="TKT129488"/>
    <s v="Unable to reset password"/>
    <s v="-"/>
    <x v="2"/>
    <s v="Password Reset"/>
    <s v="CUST57784"/>
    <s v="In Progress"/>
    <s v="29-11-2021"/>
    <d v="1899-12-30T04:50:50"/>
    <s v="-"/>
    <s v="-"/>
  </r>
  <r>
    <s v="TKT462257"/>
    <s v="Slow internet speed"/>
    <d v="2021-04-07T23:29:00"/>
    <x v="3"/>
    <s v="Network Problem"/>
    <s v="CUST68116"/>
    <s v="Resolved"/>
    <s v="23-06-2021"/>
    <d v="1899-12-30T23:29:19"/>
    <d v="2021-04-07T00:00:00"/>
    <d v="1899-12-30T23:29:00"/>
  </r>
  <r>
    <s v="TKT911034"/>
    <s v="Unable to login to account"/>
    <s v="-"/>
    <x v="2"/>
    <s v="Login Issue"/>
    <s v="CUST71736"/>
    <s v="Open"/>
    <s v="23-10-2024"/>
    <d v="1899-12-30T15:47:14"/>
    <s v="-"/>
    <s v="-"/>
  </r>
  <r>
    <s v="TKT734522"/>
    <s v="High latency in service response"/>
    <s v="-"/>
    <x v="0"/>
    <s v="Slow Service"/>
    <s v="CUST33772"/>
    <s v="In Progress"/>
    <s v="16-02-2021"/>
    <d v="1899-12-30T22:38:12"/>
    <s v="-"/>
    <s v="-"/>
  </r>
  <r>
    <s v="TKT415710"/>
    <s v="High latency in service response"/>
    <s v="-"/>
    <x v="0"/>
    <s v="Slow Service"/>
    <s v="CUST52600"/>
    <s v="Open"/>
    <s v="27-10-2023"/>
    <d v="1899-12-30T05:23:41"/>
    <s v="-"/>
    <s v="-"/>
  </r>
  <r>
    <s v="TKT855422"/>
    <s v="Screen malfunction"/>
    <s v="-"/>
    <x v="3"/>
    <s v="Hardware Issue"/>
    <s v="CUST95241"/>
    <s v="Open"/>
    <s v="26-07-2021"/>
    <d v="1899-12-30T14:26:48"/>
    <s v="-"/>
    <s v="-"/>
  </r>
  <r>
    <s v="TKT883934"/>
    <s v="Issues after service upgrade"/>
    <s v="-"/>
    <x v="0"/>
    <s v="Service Upgrade"/>
    <s v="CUST61611"/>
    <s v="In Progress"/>
    <s v="23-09-2020"/>
    <d v="1899-12-30T23:55:19"/>
    <s v="-"/>
    <s v="-"/>
  </r>
  <r>
    <s v="TKT659873"/>
    <s v="Unable to reset password"/>
    <d v="2023-04-08T15:52:00"/>
    <x v="2"/>
    <s v="Password Reset"/>
    <s v="CUST44524"/>
    <s v="Resolved"/>
    <d v="2023-11-07T00:00:00"/>
    <d v="1899-12-30T15:52:00"/>
    <d v="2023-04-08T00:00:00"/>
    <d v="1899-12-30T15:52:00"/>
  </r>
  <r>
    <s v="TKT257415"/>
    <s v="Account suspended due to suspicious activity"/>
    <s v="-"/>
    <x v="2"/>
    <s v="Account Suspension"/>
    <s v="CUST16640"/>
    <s v="In Progress"/>
    <d v="2024-11-07T00:00:00"/>
    <d v="1899-12-30T17:43:00"/>
    <s v="-"/>
    <s v="-"/>
  </r>
  <r>
    <s v="TKT306878"/>
    <s v="Upgrade causing compatibility issues"/>
    <s v="-"/>
    <x v="0"/>
    <s v="Service Upgrade"/>
    <s v="CUST92673"/>
    <s v="Open"/>
    <s v="19-01-2021"/>
    <d v="1899-12-30T01:00:19"/>
    <s v="-"/>
    <s v="-"/>
  </r>
  <r>
    <s v="TKT656792"/>
    <s v="Password reset link expired"/>
    <d v="2022-01-05T15:55:00"/>
    <x v="2"/>
    <s v="Password Reset"/>
    <s v="CUST51880"/>
    <s v="Resolved"/>
    <d v="2022-09-04T00:00:00"/>
    <d v="1899-12-30T15:55:00"/>
    <d v="2022-01-05T00:00:00"/>
    <d v="1899-12-30T15:55:00"/>
  </r>
  <r>
    <s v="TKT546796"/>
    <s v="Charged more than expected"/>
    <s v="-"/>
    <x v="1"/>
    <s v="Overcharge"/>
    <s v="CUST65703"/>
    <s v="Open"/>
    <s v="23-06-2020"/>
    <d v="1899-12-30T16:48:46"/>
    <s v="-"/>
    <s v="-"/>
  </r>
  <r>
    <s v="TKT121269"/>
    <s v="Unable to reset password"/>
    <s v="-"/>
    <x v="2"/>
    <s v="Password Reset"/>
    <s v="CUST98153"/>
    <s v="Open"/>
    <s v="14-09-2023"/>
    <d v="1899-12-30T19:41:02"/>
    <s v="-"/>
    <s v="-"/>
  </r>
  <r>
    <s v="TKT866119"/>
    <s v="Upgrade causing compatibility issues"/>
    <s v="24-10-2022 15:49:34"/>
    <x v="0"/>
    <s v="Service Upgrade"/>
    <s v="CUST94390"/>
    <s v="Resolved"/>
    <s v="30-09-2022"/>
    <d v="1899-12-30T15:49:34"/>
    <s v="24-10-2022"/>
    <d v="1899-12-30T15:49:34"/>
  </r>
  <r>
    <s v="TKT487612"/>
    <s v="Upgrade causing compatibility issues"/>
    <d v="2022-05-06T18:08:00"/>
    <x v="0"/>
    <s v="Service Upgrade"/>
    <s v="CUST63580"/>
    <s v="Resolved"/>
    <s v="28-05-2022"/>
    <d v="1899-12-30T18:08:07"/>
    <d v="2022-05-06T00:00:00"/>
    <d v="1899-12-30T18:08:00"/>
  </r>
  <r>
    <s v="TKT539252"/>
    <s v="Incorrect billing amount"/>
    <s v="-"/>
    <x v="1"/>
    <s v="Overcharge"/>
    <s v="CUST26062"/>
    <s v="In Progress"/>
    <s v="25-02-2024"/>
    <d v="1899-12-30T06:03:10"/>
    <s v="-"/>
    <s v="-"/>
  </r>
  <r>
    <s v="TKT683473"/>
    <s v="Request for service upgrade not processed"/>
    <s v="-"/>
    <x v="0"/>
    <s v="Service Upgrade"/>
    <s v="CUST34031"/>
    <s v="In Progress"/>
    <s v="23-05-2021"/>
    <d v="1899-12-30T19:34:01"/>
    <s v="-"/>
    <s v="-"/>
  </r>
  <r>
    <s v="TKT682841"/>
    <s v="Frequent service interruptions"/>
    <s v="-"/>
    <x v="0"/>
    <s v="Service Outage"/>
    <s v="CUST72059"/>
    <s v="Open"/>
    <s v="15-08-2021"/>
    <d v="1899-12-30T04:36:37"/>
    <s v="-"/>
    <s v="-"/>
  </r>
  <r>
    <s v="TKT468989"/>
    <s v="High latency in service response"/>
    <d v="2021-09-05T03:26:00"/>
    <x v="0"/>
    <s v="Slow Service"/>
    <s v="CUST96230"/>
    <s v="Resolved"/>
    <s v="28-04-2021"/>
    <d v="1899-12-30T03:26:22"/>
    <d v="2021-09-05T00:00:00"/>
    <d v="1899-12-30T03:26:00"/>
  </r>
  <r>
    <s v="TKT690044"/>
    <s v="Unable to login to account"/>
    <s v="-"/>
    <x v="2"/>
    <s v="Login Issue"/>
    <s v="CUST65760"/>
    <s v="In Progress"/>
    <s v="25-08-2022"/>
    <d v="1899-12-30T22:01:28"/>
    <s v="-"/>
    <s v="-"/>
  </r>
  <r>
    <s v="TKT669325"/>
    <s v="Password reset link expired"/>
    <s v="14-11-2024 22:20:37"/>
    <x v="2"/>
    <s v="Password Reset"/>
    <s v="CUST18510"/>
    <s v="Resolved"/>
    <d v="2024-05-11T00:00:00"/>
    <d v="1899-12-30T22:20:00"/>
    <s v="14-11-2024"/>
    <d v="1899-12-30T22:20:37"/>
  </r>
  <r>
    <s v="TKT573540"/>
    <s v="Password reset link expired"/>
    <s v="-"/>
    <x v="2"/>
    <s v="Password Reset"/>
    <s v="CUST96085"/>
    <s v="In Progress"/>
    <s v="18-02-2020"/>
    <d v="1899-12-30T05:11:55"/>
    <s v="-"/>
    <s v="-"/>
  </r>
  <r>
    <s v="TKT197118"/>
    <s v="Refund for canceled service"/>
    <s v="-"/>
    <x v="1"/>
    <s v="Refund Request"/>
    <s v="CUST63001"/>
    <s v="In Progress"/>
    <s v="14-10-2024"/>
    <d v="1899-12-30T16:22:57"/>
    <s v="-"/>
    <s v="-"/>
  </r>
  <r>
    <s v="TKT527431"/>
    <s v="Slow internet speed"/>
    <s v="-"/>
    <x v="3"/>
    <s v="Network Problem"/>
    <s v="CUST96825"/>
    <s v="Open"/>
    <s v="16-02-2023"/>
    <d v="1899-12-30T00:26:47"/>
    <s v="-"/>
    <s v="-"/>
  </r>
  <r>
    <s v="TKT689538"/>
    <s v="Service slower than expected"/>
    <s v="-"/>
    <x v="0"/>
    <s v="Slow Service"/>
    <s v="CUST11138"/>
    <s v="Open"/>
    <s v="29-08-2024"/>
    <d v="1899-12-30T17:48:52"/>
    <s v="-"/>
    <s v="-"/>
  </r>
  <r>
    <s v="TKT697163"/>
    <s v="Unable to login to account"/>
    <s v="24-03-2023 23:00:01"/>
    <x v="2"/>
    <s v="Login Issue"/>
    <s v="CUST96406"/>
    <s v="Resolved"/>
    <d v="2023-10-03T00:00:00"/>
    <d v="1899-12-30T23:00:00"/>
    <s v="24-03-2023"/>
    <d v="1899-12-30T23:00:01"/>
  </r>
  <r>
    <s v="TKT961583"/>
    <s v="Account suspended without notice"/>
    <s v="-"/>
    <x v="2"/>
    <s v="Account Suspension"/>
    <s v="CUST29196"/>
    <s v="In Progress"/>
    <d v="2020-04-03T00:00:00"/>
    <d v="1899-12-30T02:04:00"/>
    <s v="-"/>
    <s v="-"/>
  </r>
  <r>
    <s v="TKT604471"/>
    <s v="Internet connection drops frequently"/>
    <s v="-"/>
    <x v="3"/>
    <s v="Network Problem"/>
    <s v="CUST18436"/>
    <s v="Open"/>
    <s v="15-06-2022"/>
    <d v="1899-12-30T03:11:26"/>
    <s v="-"/>
    <s v="-"/>
  </r>
  <r>
    <s v="TKT396645"/>
    <s v="Service slower than expected"/>
    <d v="2022-11-09T06:57:00"/>
    <x v="0"/>
    <s v="Slow Service"/>
    <s v="CUST47571"/>
    <s v="Resolved"/>
    <s v="22-08-2022"/>
    <d v="1899-12-30T06:57:13"/>
    <d v="2022-11-09T00:00:00"/>
    <d v="1899-12-30T06:57:00"/>
  </r>
  <r>
    <s v="TKT476120"/>
    <s v="Unable to reset password"/>
    <s v="-"/>
    <x v="2"/>
    <s v="Password Reset"/>
    <s v="CUST81074"/>
    <s v="Open"/>
    <d v="2023-11-04T00:00:00"/>
    <d v="1899-12-30T01:38:00"/>
    <s v="-"/>
    <s v="-"/>
  </r>
  <r>
    <s v="TKT883687"/>
    <s v="Charged more than expected"/>
    <s v="21-06-2021 20:49:54"/>
    <x v="1"/>
    <s v="Overcharge"/>
    <s v="CUST21526"/>
    <s v="Resolved"/>
    <d v="2021-08-06T00:00:00"/>
    <d v="1899-12-30T20:49:00"/>
    <s v="21-06-2021"/>
    <d v="1899-12-30T20:49:54"/>
  </r>
  <r>
    <s v="TKT344208"/>
    <s v="Request for service upgrade not processed"/>
    <s v="30-07-2024 07:17:39"/>
    <x v="0"/>
    <s v="Service Upgrade"/>
    <s v="CUST41137"/>
    <s v="Resolved"/>
    <s v="21-07-2024"/>
    <d v="1899-12-30T07:17:39"/>
    <s v="30-07-2024"/>
    <d v="1899-12-30T07:17:39"/>
  </r>
  <r>
    <s v="TKT703225"/>
    <s v="Application crashes on startup"/>
    <s v="-"/>
    <x v="3"/>
    <s v="Software Bug"/>
    <s v="CUST63617"/>
    <s v="Open"/>
    <d v="2022-11-02T00:00:00"/>
    <d v="1899-12-30T22:40:00"/>
    <s v="-"/>
    <s v="-"/>
  </r>
  <r>
    <s v="TKT500856"/>
    <s v="Service slower than expected"/>
    <s v="-"/>
    <x v="0"/>
    <s v="Slow Service"/>
    <s v="CUST70664"/>
    <s v="In Progress"/>
    <s v="25-05-2021"/>
    <d v="1899-12-30T06:47:19"/>
    <s v="-"/>
    <s v="-"/>
  </r>
  <r>
    <s v="TKT380121"/>
    <s v="Service slower than expected"/>
    <s v="-"/>
    <x v="0"/>
    <s v="Slow Service"/>
    <s v="CUST45252"/>
    <s v="In Progress"/>
    <s v="30-07-2024"/>
    <d v="1899-12-30T20:29:50"/>
    <s v="-"/>
    <s v="-"/>
  </r>
  <r>
    <s v="TKT751803"/>
    <s v="Account suspended without notice"/>
    <s v="-"/>
    <x v="2"/>
    <s v="Account Suspension"/>
    <s v="CUST36505"/>
    <s v="Open"/>
    <d v="2024-08-01T00:00:00"/>
    <d v="1899-12-30T10:04:00"/>
    <s v="-"/>
    <s v="-"/>
  </r>
  <r>
    <s v="TKT410516"/>
    <s v="Screen malfunction"/>
    <s v="25-04-2021 01:52:09"/>
    <x v="3"/>
    <s v="Hardware Issue"/>
    <s v="CUST12696"/>
    <s v="Resolved"/>
    <s v="24-04-2021"/>
    <d v="1899-12-30T01:52:09"/>
    <s v="25-04-2021"/>
    <d v="1899-12-30T01:52:09"/>
  </r>
  <r>
    <s v="TKT473364"/>
    <s v="Request for service upgrade not processed"/>
    <s v="-"/>
    <x v="0"/>
    <s v="Service Upgrade"/>
    <s v="CUST39893"/>
    <s v="In Progress"/>
    <d v="2020-03-04T00:00:00"/>
    <d v="1899-12-30T17:34:00"/>
    <s v="-"/>
    <s v="-"/>
  </r>
  <r>
    <s v="TKT101114"/>
    <s v="Application crashes on startup"/>
    <s v="17-01-2022 01:01:29"/>
    <x v="3"/>
    <s v="Software Bug"/>
    <s v="CUST95655"/>
    <s v="Resolved"/>
    <s v="24-12-2021"/>
    <d v="1899-12-30T01:01:29"/>
    <s v="17-01-2022"/>
    <d v="1899-12-30T01:01:29"/>
  </r>
  <r>
    <s v="TKT747182"/>
    <s v="Service slower than expected"/>
    <s v="-"/>
    <x v="0"/>
    <s v="Slow Service"/>
    <s v="CUST86523"/>
    <s v="In Progress"/>
    <s v="19-02-2024"/>
    <d v="1899-12-30T00:12:03"/>
    <s v="-"/>
    <s v="-"/>
  </r>
  <r>
    <s v="TKT293293"/>
    <s v="Account suspended due to suspicious activity"/>
    <d v="2023-05-03T22:20:00"/>
    <x v="2"/>
    <s v="Account Suspension"/>
    <s v="CUST24229"/>
    <s v="Resolved"/>
    <s v="28-02-2023"/>
    <d v="1899-12-30T22:20:38"/>
    <d v="2023-05-03T00:00:00"/>
    <d v="1899-12-30T22:20:00"/>
  </r>
  <r>
    <s v="TKT712429"/>
    <s v="Unable to reset password"/>
    <s v="-"/>
    <x v="2"/>
    <s v="Password Reset"/>
    <s v="CUST54111"/>
    <s v="In Progress"/>
    <s v="14-01-2021"/>
    <d v="1899-12-30T00:54:23"/>
    <s v="-"/>
    <s v="-"/>
  </r>
  <r>
    <s v="TKT665742"/>
    <s v="Service slower than expected"/>
    <s v="-"/>
    <x v="0"/>
    <s v="Slow Service"/>
    <s v="CUST22878"/>
    <s v="Open"/>
    <s v="25-05-2024"/>
    <d v="1899-12-30T04:50:51"/>
    <s v="-"/>
    <s v="-"/>
  </r>
  <r>
    <s v="TKT188453"/>
    <s v="Two-factor authentication not working"/>
    <d v="2022-12-02T09:10:00"/>
    <x v="2"/>
    <s v="Login Issue"/>
    <s v="CUST34316"/>
    <s v="Resolved"/>
    <s v="18-01-2022"/>
    <d v="1899-12-30T09:10:22"/>
    <d v="2022-12-02T00:00:00"/>
    <d v="1899-12-30T09:10:00"/>
  </r>
  <r>
    <s v="TKT824114"/>
    <s v="Internet connection drops frequently"/>
    <s v="-"/>
    <x v="3"/>
    <s v="Network Problem"/>
    <s v="CUST34161"/>
    <s v="Open"/>
    <s v="23-07-2023"/>
    <d v="1899-12-30T17:10:25"/>
    <s v="-"/>
    <s v="-"/>
  </r>
  <r>
    <s v="TKT221701"/>
    <s v="Password reset link not received"/>
    <s v="-"/>
    <x v="2"/>
    <s v="Password Reset"/>
    <s v="CUST31925"/>
    <s v="In Progress"/>
    <d v="2020-12-08T00:00:00"/>
    <d v="1899-12-30T06:23:00"/>
    <s v="-"/>
    <s v="-"/>
  </r>
  <r>
    <s v="TKT564276"/>
    <s v="Internet connection drops frequently"/>
    <s v="-"/>
    <x v="3"/>
    <s v="Network Problem"/>
    <s v="CUST52712"/>
    <s v="Open"/>
    <d v="2022-09-12T00:00:00"/>
    <d v="1899-12-30T15:10:00"/>
    <s v="-"/>
    <s v="-"/>
  </r>
  <r>
    <s v="TKT620192"/>
    <s v="Screen malfunction"/>
    <d v="2023-07-06T00:13:00"/>
    <x v="3"/>
    <s v="Hardware Issue"/>
    <s v="CUST70641"/>
    <s v="Resolved"/>
    <d v="2023-03-06T00:00:00"/>
    <d v="1899-12-30T00:13:00"/>
    <d v="2023-07-06T00:00:00"/>
    <d v="1899-12-30T00:13:00"/>
  </r>
  <r>
    <s v="TKT374425"/>
    <s v="Device not powering on"/>
    <d v="2023-06-03T23:11:00"/>
    <x v="3"/>
    <s v="Hardware Issue"/>
    <s v="CUST42299"/>
    <s v="Resolved"/>
    <s v="24-02-2023"/>
    <d v="1899-12-30T23:11:00"/>
    <d v="2023-06-03T00:00:00"/>
    <d v="1899-12-30T23:11:00"/>
  </r>
  <r>
    <s v="TKT754089"/>
    <s v="Service slower than expected"/>
    <s v="-"/>
    <x v="0"/>
    <s v="Slow Service"/>
    <s v="CUST29455"/>
    <s v="Open"/>
    <d v="2023-09-05T00:00:00"/>
    <d v="1899-12-30T09:39:00"/>
    <s v="-"/>
    <s v="-"/>
  </r>
  <r>
    <s v="TKT270739"/>
    <s v="Service unavailable in my area"/>
    <s v="-"/>
    <x v="0"/>
    <s v="Service Outage"/>
    <s v="CUST94610"/>
    <s v="In Progress"/>
    <d v="2020-09-04T00:00:00"/>
    <d v="1899-12-30T22:53:00"/>
    <s v="-"/>
    <s v="-"/>
  </r>
  <r>
    <s v="TKT962701"/>
    <s v="Application crashes on startup"/>
    <s v="18-12-2023 21:38:06"/>
    <x v="3"/>
    <s v="Software Bug"/>
    <s v="CUST81969"/>
    <s v="Resolved"/>
    <s v="27-11-2023"/>
    <d v="1899-12-30T21:38:06"/>
    <s v="18-12-2023"/>
    <d v="1899-12-30T21:38:06"/>
  </r>
  <r>
    <s v="TKT688668"/>
    <s v="Scheduled maintenance causing downtime"/>
    <d v="2021-07-08T17:48:00"/>
    <x v="0"/>
    <s v="Service Outage"/>
    <s v="CUST65459"/>
    <s v="Resolved"/>
    <s v="31-07-2021"/>
    <d v="1899-12-30T17:48:12"/>
    <d v="2021-07-08T00:00:00"/>
    <d v="1899-12-30T17:48:00"/>
  </r>
  <r>
    <s v="TKT162587"/>
    <s v="Frequent service interruptions"/>
    <s v="-"/>
    <x v="0"/>
    <s v="Service Outage"/>
    <s v="CUST20478"/>
    <s v="Open"/>
    <d v="2021-03-05T00:00:00"/>
    <d v="1899-12-30T07:53:00"/>
    <s v="-"/>
    <s v="-"/>
  </r>
  <r>
    <s v="TKT773260"/>
    <s v="Unable to login to account"/>
    <s v="-"/>
    <x v="2"/>
    <s v="Login Issue"/>
    <s v="CUST20604"/>
    <s v="Open"/>
    <d v="2022-11-12T00:00:00"/>
    <d v="1899-12-30T16:37:00"/>
    <s v="-"/>
    <s v="-"/>
  </r>
  <r>
    <s v="TKT985646"/>
    <s v="Refund for canceled service"/>
    <s v="-"/>
    <x v="1"/>
    <s v="Refund Request"/>
    <s v="CUST93120"/>
    <s v="Open"/>
    <s v="27-11-2021"/>
    <d v="1899-12-30T22:07:09"/>
    <s v="-"/>
    <s v="-"/>
  </r>
  <r>
    <s v="TKT156007"/>
    <s v="Internet connection drops frequently"/>
    <s v="-"/>
    <x v="3"/>
    <s v="Network Problem"/>
    <s v="CUST78531"/>
    <s v="Open"/>
    <s v="13-08-2020"/>
    <d v="1899-12-30T12:21:56"/>
    <s v="-"/>
    <s v="-"/>
  </r>
  <r>
    <s v="TKT949306"/>
    <s v="Password reset link not received"/>
    <s v="-"/>
    <x v="2"/>
    <s v="Password Reset"/>
    <s v="CUST82697"/>
    <s v="In Progress"/>
    <s v="18-01-2023"/>
    <d v="1899-12-30T23:18:35"/>
    <s v="-"/>
    <s v="-"/>
  </r>
  <r>
    <s v="TKT490653"/>
    <s v="Scheduled maintenance causing downtime"/>
    <s v="-"/>
    <x v="0"/>
    <s v="Service Outage"/>
    <s v="CUST56632"/>
    <s v="Open"/>
    <d v="2022-12-04T00:00:00"/>
    <d v="1899-12-30T08:55:00"/>
    <s v="-"/>
    <s v="-"/>
  </r>
  <r>
    <s v="TKT891269"/>
    <s v="Service performance degradation"/>
    <s v="16-04-2020 10:32:20"/>
    <x v="0"/>
    <s v="Slow Service"/>
    <s v="CUST58250"/>
    <s v="Resolved"/>
    <d v="2020-12-04T00:00:00"/>
    <d v="1899-12-30T10:32:00"/>
    <s v="16-04-2020"/>
    <d v="1899-12-30T10:32:20"/>
  </r>
  <r>
    <s v="TKT931257"/>
    <s v="Card declined"/>
    <s v="-"/>
    <x v="1"/>
    <s v="Payment Failure"/>
    <s v="CUST57365"/>
    <s v="In Progress"/>
    <s v="23-08-2021"/>
    <d v="1899-12-30T11:41:14"/>
    <s v="-"/>
    <s v="-"/>
  </r>
  <r>
    <s v="TKT364149"/>
    <s v="Issues after service upgrade"/>
    <s v="-"/>
    <x v="0"/>
    <s v="Service Upgrade"/>
    <s v="CUST16656"/>
    <s v="In Progress"/>
    <s v="25-06-2024"/>
    <d v="1899-12-30T22:44:45"/>
    <s v="-"/>
    <s v="-"/>
  </r>
  <r>
    <s v="TKT241649"/>
    <s v="Account suspended without notice"/>
    <s v="29-01-2021 18:41:57"/>
    <x v="2"/>
    <s v="Account Suspension"/>
    <s v="CUST14162"/>
    <s v="Resolved"/>
    <s v="23-01-2021"/>
    <d v="1899-12-30T18:41:57"/>
    <s v="29-01-2021"/>
    <d v="1899-12-30T18:41:57"/>
  </r>
  <r>
    <s v="TKT433742"/>
    <s v="Refund for overcharge"/>
    <s v="13-01-2022 05:10:54"/>
    <x v="1"/>
    <s v="Refund Request"/>
    <s v="CUST98853"/>
    <s v="Resolved"/>
    <s v="29-12-2021"/>
    <d v="1899-12-30T05:10:54"/>
    <s v="13-01-2022"/>
    <d v="1899-12-30T05:10:54"/>
  </r>
  <r>
    <s v="TKT171046"/>
    <s v="Refund for overcharge"/>
    <s v="31-03-2021 09:16:25"/>
    <x v="1"/>
    <s v="Refund Request"/>
    <s v="CUST52216"/>
    <s v="Resolved"/>
    <s v="30-03-2021"/>
    <d v="1899-12-30T09:16:25"/>
    <s v="31-03-2021"/>
    <d v="1899-12-30T09:16:25"/>
  </r>
  <r>
    <s v="TKT273164"/>
    <s v="Upgrade causing compatibility issues"/>
    <s v="-"/>
    <x v="0"/>
    <s v="Service Upgrade"/>
    <s v="CUST62503"/>
    <s v="Open"/>
    <d v="2024-04-02T00:00:00"/>
    <d v="1899-12-30T12:13:00"/>
    <s v="-"/>
    <s v="-"/>
  </r>
  <r>
    <s v="TKT600023"/>
    <s v="Unable to reactivate suspended account"/>
    <s v="-"/>
    <x v="2"/>
    <s v="Account Suspension"/>
    <s v="CUST68155"/>
    <s v="Open"/>
    <d v="2022-07-01T00:00:00"/>
    <d v="1899-12-30T11:12:00"/>
    <s v="-"/>
    <s v="-"/>
  </r>
  <r>
    <s v="TKT384727"/>
    <s v="Password reset link not received"/>
    <d v="2021-02-08T05:39:00"/>
    <x v="2"/>
    <s v="Password Reset"/>
    <s v="CUST85348"/>
    <s v="Resolved"/>
    <d v="2021-11-07T00:00:00"/>
    <d v="1899-12-30T05:39:00"/>
    <d v="2021-02-08T00:00:00"/>
    <d v="1899-12-30T05:39:00"/>
  </r>
  <r>
    <s v="TKT215705"/>
    <s v="Request for refund due to service issues"/>
    <s v="-"/>
    <x v="1"/>
    <s v="Refund Request"/>
    <s v="CUST42858"/>
    <s v="Open"/>
    <d v="2020-01-01T00:00:00"/>
    <d v="1899-12-30T19:11:00"/>
    <s v="-"/>
    <s v="-"/>
  </r>
  <r>
    <s v="TKT327107"/>
    <s v="Error message displayed"/>
    <s v="-"/>
    <x v="3"/>
    <s v="Software Bug"/>
    <s v="CUST61849"/>
    <s v="Open"/>
    <s v="24-11-2024"/>
    <d v="1899-12-30T23:27:38"/>
    <s v="-"/>
    <s v="-"/>
  </r>
  <r>
    <s v="TKT770624"/>
    <s v="Device not powering on"/>
    <s v="-"/>
    <x v="3"/>
    <s v="Hardware Issue"/>
    <s v="CUST27480"/>
    <s v="Open"/>
    <d v="2024-06-11T00:00:00"/>
    <d v="1899-12-30T03:27:00"/>
    <s v="-"/>
    <s v="-"/>
  </r>
  <r>
    <s v="TKT183490"/>
    <s v="Unable to reactivate suspended account"/>
    <s v="-"/>
    <x v="2"/>
    <s v="Account Suspension"/>
    <s v="CUST82551"/>
    <s v="In Progress"/>
    <s v="23-07-2022"/>
    <d v="1899-12-30T13:55:33"/>
    <s v="-"/>
    <s v="-"/>
  </r>
  <r>
    <s v="TKT462741"/>
    <s v="Card declined"/>
    <s v="-"/>
    <x v="1"/>
    <s v="Payment Failure"/>
    <s v="CUST57781"/>
    <s v="In Progress"/>
    <s v="20-11-2022"/>
    <d v="1899-12-30T12:56:19"/>
    <s v="-"/>
    <s v="-"/>
  </r>
  <r>
    <s v="TKT581154"/>
    <s v="Unable to login to account"/>
    <s v="-"/>
    <x v="2"/>
    <s v="Login Issue"/>
    <s v="CUST46530"/>
    <s v="Open"/>
    <d v="2022-05-05T00:00:00"/>
    <d v="1899-12-30T09:39:00"/>
    <s v="-"/>
    <s v="-"/>
  </r>
  <r>
    <s v="TKT537519"/>
    <s v="Duplicate charges on account"/>
    <s v="-"/>
    <x v="1"/>
    <s v="Overcharge"/>
    <s v="CUST69058"/>
    <s v="Open"/>
    <d v="2021-01-10T00:00:00"/>
    <d v="1899-12-30T14:28:00"/>
    <s v="-"/>
    <s v="-"/>
  </r>
  <r>
    <s v="TKT821429"/>
    <s v="Payment not going through"/>
    <s v="-"/>
    <x v="1"/>
    <s v="Payment Failure"/>
    <s v="CUST83966"/>
    <s v="Open"/>
    <d v="2024-01-04T00:00:00"/>
    <d v="1899-12-30T20:47:00"/>
    <s v="-"/>
    <s v="-"/>
  </r>
  <r>
    <s v="TKT450929"/>
    <s v="Issues after service upgrade"/>
    <s v="-"/>
    <x v="0"/>
    <s v="Service Upgrade"/>
    <s v="CUST44410"/>
    <s v="In Progress"/>
    <s v="28-07-2022"/>
    <d v="1899-12-30T08:50:21"/>
    <s v="-"/>
    <s v="-"/>
  </r>
  <r>
    <s v="TKT777039"/>
    <s v="Card declined"/>
    <s v="-"/>
    <x v="1"/>
    <s v="Payment Failure"/>
    <s v="CUST72521"/>
    <s v="In Progress"/>
    <s v="20-12-2021"/>
    <d v="1899-12-30T01:27:51"/>
    <s v="-"/>
    <s v="-"/>
  </r>
  <r>
    <s v="TKT329900"/>
    <s v="Service unavailable in my area"/>
    <s v="15-07-2020 08:24:27"/>
    <x v="0"/>
    <s v="Service Outage"/>
    <s v="CUST33152"/>
    <s v="Resolved"/>
    <s v="18-06-2020"/>
    <d v="1899-12-30T08:24:27"/>
    <s v="15-07-2020"/>
    <d v="1899-12-30T08:24:27"/>
  </r>
  <r>
    <s v="TKT489562"/>
    <s v="Payment gateway error"/>
    <d v="2023-04-04T07:37:00"/>
    <x v="1"/>
    <s v="Payment Failure"/>
    <s v="CUST44639"/>
    <s v="Resolved"/>
    <s v="29-03-2023"/>
    <d v="1899-12-30T07:37:45"/>
    <d v="2023-04-04T00:00:00"/>
    <d v="1899-12-30T07:37:00"/>
  </r>
  <r>
    <s v="TKT583148"/>
    <s v="Account locked due to multiple failed attempts"/>
    <s v="15-10-2023 22:03:30"/>
    <x v="2"/>
    <s v="Login Issue"/>
    <s v="CUST61421"/>
    <s v="Resolved"/>
    <d v="2023-10-10T00:00:00"/>
    <d v="1899-12-30T22:03:00"/>
    <s v="15-10-2023"/>
    <d v="1899-12-30T22:03:30"/>
  </r>
  <r>
    <s v="TKT223364"/>
    <s v="Two-factor authentication not working"/>
    <s v="-"/>
    <x v="2"/>
    <s v="Login Issue"/>
    <s v="CUST66241"/>
    <s v="In Progress"/>
    <s v="20-05-2020"/>
    <d v="1899-12-30T23:27:52"/>
    <s v="-"/>
    <s v="-"/>
  </r>
  <r>
    <s v="TKT762235"/>
    <s v="Screen malfunction"/>
    <s v="-"/>
    <x v="3"/>
    <s v="Hardware Issue"/>
    <s v="CUST45953"/>
    <s v="In Progress"/>
    <s v="29-08-2020"/>
    <d v="1899-12-30T13:39:45"/>
    <s v="-"/>
    <s v="-"/>
  </r>
  <r>
    <s v="TKT819475"/>
    <s v="Request for refund due to service issues"/>
    <s v="-"/>
    <x v="1"/>
    <s v="Refund Request"/>
    <s v="CUST44750"/>
    <s v="In Progress"/>
    <s v="21-02-2020"/>
    <d v="1899-12-30T15:11:23"/>
    <s v="-"/>
    <s v="-"/>
  </r>
  <r>
    <s v="TKT631585"/>
    <s v="Refund for overcharge"/>
    <d v="2024-05-05T13:55:00"/>
    <x v="1"/>
    <s v="Refund Request"/>
    <s v="CUST21526"/>
    <s v="Resolved"/>
    <s v="30-04-2024"/>
    <d v="1899-12-30T13:55:48"/>
    <d v="2024-05-05T00:00:00"/>
    <d v="1899-12-30T13:55:00"/>
  </r>
  <r>
    <s v="TKT290205"/>
    <s v="High latency in service response"/>
    <d v="2020-10-04T03:07:00"/>
    <x v="0"/>
    <s v="Slow Service"/>
    <s v="CUST68980"/>
    <s v="Resolved"/>
    <s v="17-03-2020"/>
    <d v="1899-12-30T03:07:06"/>
    <d v="2020-10-04T00:00:00"/>
    <d v="1899-12-30T03:07:00"/>
  </r>
  <r>
    <s v="TKT180722"/>
    <s v="Charged more than expected"/>
    <s v="28-05-2020 17:54:31"/>
    <x v="1"/>
    <s v="Overcharge"/>
    <s v="CUST57515"/>
    <s v="Resolved"/>
    <d v="2020-06-05T00:00:00"/>
    <d v="1899-12-30T17:54:00"/>
    <s v="28-05-2020"/>
    <d v="1899-12-30T17:54:31"/>
  </r>
  <r>
    <s v="TKT507480"/>
    <s v="Password reset link not received"/>
    <s v="-"/>
    <x v="2"/>
    <s v="Password Reset"/>
    <s v="CUST19018"/>
    <s v="In Progress"/>
    <d v="2021-03-11T00:00:00"/>
    <d v="1899-12-30T05:36:00"/>
    <s v="-"/>
    <s v="-"/>
  </r>
  <r>
    <s v="TKT390763"/>
    <s v="Battery draining quickly"/>
    <s v="-"/>
    <x v="3"/>
    <s v="Hardware Issue"/>
    <s v="CUST82813"/>
    <s v="Open"/>
    <s v="13-08-2021"/>
    <d v="1899-12-30T07:50:10"/>
    <s v="-"/>
    <s v="-"/>
  </r>
  <r>
    <s v="TKT828888"/>
    <s v="Feature not working as expected"/>
    <s v="-"/>
    <x v="3"/>
    <s v="Software Bug"/>
    <s v="CUST11046"/>
    <s v="In Progress"/>
    <d v="2021-05-01T00:00:00"/>
    <d v="1899-12-30T00:53:00"/>
    <s v="-"/>
    <s v="-"/>
  </r>
  <r>
    <s v="TKT751727"/>
    <s v="Frequent service interruptions"/>
    <s v="29-09-2024 09:01:06"/>
    <x v="0"/>
    <s v="Service Outage"/>
    <s v="CUST54778"/>
    <s v="Resolved"/>
    <d v="2024-10-09T00:00:00"/>
    <d v="1899-12-30T09:01:00"/>
    <s v="29-09-2024"/>
    <d v="1899-12-30T09:01:06"/>
  </r>
  <r>
    <s v="TKT976733"/>
    <s v="Password reset link not received"/>
    <s v="-"/>
    <x v="2"/>
    <s v="Password Reset"/>
    <s v="CUST70562"/>
    <s v="In Progress"/>
    <s v="25-04-2021"/>
    <d v="1899-12-30T03:53:10"/>
    <s v="-"/>
    <s v="-"/>
  </r>
  <r>
    <s v="TKT346607"/>
    <s v="Refund for canceled service"/>
    <s v="-"/>
    <x v="1"/>
    <s v="Refund Request"/>
    <s v="CUST47220"/>
    <s v="In Progress"/>
    <s v="17-12-2021"/>
    <d v="1899-12-30T17:21:58"/>
    <s v="-"/>
    <s v="-"/>
  </r>
  <r>
    <s v="TKT107008"/>
    <s v="Application crashes on startup"/>
    <s v="-"/>
    <x v="3"/>
    <s v="Software Bug"/>
    <s v="CUST83745"/>
    <s v="In Progress"/>
    <s v="21-04-2020"/>
    <d v="1899-12-30T02:33:28"/>
    <s v="-"/>
    <s v="-"/>
  </r>
  <r>
    <s v="TKT127950"/>
    <s v="Service slower than expected"/>
    <s v="-"/>
    <x v="0"/>
    <s v="Slow Service"/>
    <s v="CUST98793"/>
    <s v="Open"/>
    <d v="2022-07-07T00:00:00"/>
    <d v="1899-12-30T20:52:00"/>
    <s v="-"/>
    <s v="-"/>
  </r>
  <r>
    <s v="TKT279211"/>
    <s v="High latency in service response"/>
    <s v="30-08-2020 06:37:08"/>
    <x v="0"/>
    <s v="Slow Service"/>
    <s v="CUST77375"/>
    <s v="Resolved"/>
    <d v="2020-12-08T00:00:00"/>
    <d v="1899-12-30T06:37:00"/>
    <s v="30-08-2020"/>
    <d v="1899-12-30T06:37:08"/>
  </r>
  <r>
    <s v="TKT727563"/>
    <s v="Unable to connect to Wi-Fi"/>
    <s v="-"/>
    <x v="3"/>
    <s v="Network Problem"/>
    <s v="CUST50785"/>
    <s v="In Progress"/>
    <s v="14-11-2022"/>
    <d v="1899-12-30T12:55:37"/>
    <s v="-"/>
    <s v="-"/>
  </r>
  <r>
    <s v="TKT378742"/>
    <s v="Password reset link expired"/>
    <s v="-"/>
    <x v="2"/>
    <s v="Password Reset"/>
    <s v="CUST66899"/>
    <s v="In Progress"/>
    <s v="18-02-2023"/>
    <d v="1899-12-30T06:22:23"/>
    <s v="-"/>
    <s v="-"/>
  </r>
  <r>
    <s v="TKT698953"/>
    <s v="Incorrect billing amount"/>
    <s v="26-11-2024 01:38:32"/>
    <x v="1"/>
    <s v="Overcharge"/>
    <s v="CUST66733"/>
    <s v="Resolved"/>
    <s v="30-10-2024"/>
    <d v="1899-12-30T01:38:32"/>
    <s v="26-11-2024"/>
    <d v="1899-12-30T01:38:32"/>
  </r>
  <r>
    <s v="TKT593379"/>
    <s v="Unable to reset password"/>
    <s v="-"/>
    <x v="2"/>
    <s v="Password Reset"/>
    <s v="CUST96322"/>
    <s v="In Progress"/>
    <d v="2023-12-06T00:00:00"/>
    <d v="1899-12-30T01:56:00"/>
    <s v="-"/>
    <s v="-"/>
  </r>
  <r>
    <s v="TKT295698"/>
    <s v="Refund for overcharge"/>
    <s v="-"/>
    <x v="1"/>
    <s v="Refund Request"/>
    <s v="CUST27862"/>
    <s v="In Progress"/>
    <d v="2024-02-06T00:00:00"/>
    <d v="1899-12-30T17:13:00"/>
    <s v="-"/>
    <s v="-"/>
  </r>
  <r>
    <s v="TKT341181"/>
    <s v="Scheduled maintenance causing downtime"/>
    <s v="24-02-2022 05:34:16"/>
    <x v="0"/>
    <s v="Service Outage"/>
    <s v="CUST47680"/>
    <s v="Resolved"/>
    <s v="21-02-2022"/>
    <d v="1899-12-30T05:34:16"/>
    <s v="24-02-2022"/>
    <d v="1899-12-30T05:34:16"/>
  </r>
  <r>
    <s v="TKT119057"/>
    <s v="Account locked due to multiple failed attempts"/>
    <s v="-"/>
    <x v="2"/>
    <s v="Login Issue"/>
    <s v="CUST59841"/>
    <s v="Open"/>
    <s v="30-05-2023"/>
    <d v="1899-12-30T04:22:23"/>
    <s v="-"/>
    <s v="-"/>
  </r>
  <r>
    <s v="TKT333362"/>
    <s v="Device not powering on"/>
    <s v="-"/>
    <x v="3"/>
    <s v="Hardware Issue"/>
    <s v="CUST94545"/>
    <s v="In Progress"/>
    <s v="30-11-2023"/>
    <d v="1899-12-30T16:11:32"/>
    <s v="-"/>
    <s v="-"/>
  </r>
  <r>
    <s v="TKT514676"/>
    <s v="Issues after service upgrade"/>
    <s v="-"/>
    <x v="0"/>
    <s v="Service Upgrade"/>
    <s v="CUST21407"/>
    <s v="In Progress"/>
    <s v="14-08-2021"/>
    <d v="1899-12-30T09:18:23"/>
    <s v="-"/>
    <s v="-"/>
  </r>
  <r>
    <s v="TKT678465"/>
    <s v="Duplicate charges on account"/>
    <d v="2023-12-01T12:41:00"/>
    <x v="1"/>
    <s v="Overcharge"/>
    <s v="CUST32056"/>
    <s v="Resolved"/>
    <s v="20-12-2022"/>
    <d v="1899-12-30T12:41:56"/>
    <d v="2023-12-01T00:00:00"/>
    <d v="1899-12-30T12:41:00"/>
  </r>
  <r>
    <s v="TKT727767"/>
    <s v="Refund for overcharge"/>
    <s v="-"/>
    <x v="1"/>
    <s v="Refund Request"/>
    <s v="CUST12469"/>
    <s v="In Progress"/>
    <s v="20-08-2023"/>
    <d v="1899-12-30T02:35:11"/>
    <s v="-"/>
    <s v="-"/>
  </r>
  <r>
    <s v="TKT456295"/>
    <s v="Issues after service upgrade"/>
    <s v="-"/>
    <x v="0"/>
    <s v="Service Upgrade"/>
    <s v="CUST92886"/>
    <s v="Open"/>
    <d v="2020-08-04T00:00:00"/>
    <d v="1899-12-30T14:23:00"/>
    <s v="-"/>
    <s v="-"/>
  </r>
  <r>
    <s v="TKT238051"/>
    <s v="Charged more than expected"/>
    <s v="22-03-2020 09:49:22"/>
    <x v="1"/>
    <s v="Overcharge"/>
    <s v="CUST87476"/>
    <s v="Resolved"/>
    <s v="24-02-2020"/>
    <d v="1899-12-30T09:49:22"/>
    <s v="22-03-2020"/>
    <d v="1899-12-30T09:49:22"/>
  </r>
  <r>
    <s v="TKT839270"/>
    <s v="Payment not going through"/>
    <s v="-"/>
    <x v="1"/>
    <s v="Payment Failure"/>
    <s v="CUST99973"/>
    <s v="Open"/>
    <s v="17-05-2024"/>
    <d v="1899-12-30T01:48:17"/>
    <s v="-"/>
    <s v="-"/>
  </r>
  <r>
    <s v="TKT905912"/>
    <s v="Screen malfunction"/>
    <s v="-"/>
    <x v="3"/>
    <s v="Hardware Issue"/>
    <s v="CUST36781"/>
    <s v="Open"/>
    <d v="2023-08-06T00:00:00"/>
    <d v="1899-12-30T23:48:00"/>
    <s v="-"/>
    <s v="-"/>
  </r>
  <r>
    <s v="TKT474622"/>
    <s v="High latency in service response"/>
    <s v="25-02-2024 21:33:54"/>
    <x v="0"/>
    <s v="Slow Service"/>
    <s v="CUST42151"/>
    <s v="Resolved"/>
    <d v="2024-12-02T00:00:00"/>
    <d v="1899-12-30T21:33:00"/>
    <s v="25-02-2024"/>
    <d v="1899-12-30T21:33:54"/>
  </r>
  <r>
    <s v="TKT727710"/>
    <s v="Card declined"/>
    <s v="15-04-2021 23:56:53"/>
    <x v="1"/>
    <s v="Payment Failure"/>
    <s v="CUST14148"/>
    <s v="Resolved"/>
    <s v="31-03-2021"/>
    <d v="1899-12-30T23:56:53"/>
    <s v="15-04-2021"/>
    <d v="1899-12-30T23:56:53"/>
  </r>
  <r>
    <s v="TKT390880"/>
    <s v="Service slower than expected"/>
    <s v="-"/>
    <x v="0"/>
    <s v="Slow Service"/>
    <s v="CUST23193"/>
    <s v="In Progress"/>
    <s v="20-09-2024"/>
    <d v="1899-12-30T09:06:38"/>
    <s v="-"/>
    <s v="-"/>
  </r>
  <r>
    <s v="TKT258080"/>
    <s v="Incorrect billing amount"/>
    <s v="-"/>
    <x v="1"/>
    <s v="Overcharge"/>
    <s v="CUST83603"/>
    <s v="Open"/>
    <s v="29-07-2022"/>
    <d v="1899-12-30T21:39:04"/>
    <s v="-"/>
    <s v="-"/>
  </r>
  <r>
    <s v="TKT560658"/>
    <s v="Refund for overcharge"/>
    <d v="2024-08-12T09:12:00"/>
    <x v="1"/>
    <s v="Refund Request"/>
    <s v="CUST49959"/>
    <s v="Resolved"/>
    <d v="2024-09-11T00:00:00"/>
    <d v="1899-12-30T09:12:00"/>
    <d v="2024-08-12T00:00:00"/>
    <d v="1899-12-30T09:12:00"/>
  </r>
  <r>
    <s v="TKT103251"/>
    <s v="Request for refund due to service issues"/>
    <s v="18-03-2023 14:58:28"/>
    <x v="1"/>
    <s v="Refund Request"/>
    <s v="CUST74098"/>
    <s v="Resolved"/>
    <d v="2023-11-03T00:00:00"/>
    <d v="1899-12-30T14:58:00"/>
    <s v="18-03-2023"/>
    <d v="1899-12-30T14:58:28"/>
  </r>
  <r>
    <s v="TKT831770"/>
    <s v="Issues after service upgrade"/>
    <s v="-"/>
    <x v="0"/>
    <s v="Service Upgrade"/>
    <s v="CUST65749"/>
    <s v="In Progress"/>
    <s v="29-07-2022"/>
    <d v="1899-12-30T02:38:17"/>
    <s v="-"/>
    <s v="-"/>
  </r>
  <r>
    <s v="TKT877532"/>
    <s v="Incorrect billing amount"/>
    <s v="-"/>
    <x v="1"/>
    <s v="Overcharge"/>
    <s v="CUST86003"/>
    <s v="Open"/>
    <s v="20-09-2022"/>
    <d v="1899-12-30T12:26:54"/>
    <s v="-"/>
    <s v="-"/>
  </r>
  <r>
    <s v="TKT333067"/>
    <s v="Battery draining quickly"/>
    <s v="-"/>
    <x v="3"/>
    <s v="Hardware Issue"/>
    <s v="CUST72394"/>
    <s v="Open"/>
    <d v="2024-09-11T00:00:00"/>
    <d v="1899-12-30T07:00:00"/>
    <s v="-"/>
    <s v="-"/>
  </r>
  <r>
    <s v="TKT133925"/>
    <s v="Frequent service interruptions"/>
    <s v="-"/>
    <x v="0"/>
    <s v="Service Outage"/>
    <s v="CUST39326"/>
    <s v="Open"/>
    <d v="2024-07-11T00:00:00"/>
    <d v="1899-12-30T16:59:00"/>
    <s v="-"/>
    <s v="-"/>
  </r>
  <r>
    <s v="TKT582842"/>
    <s v="Duplicate charges on account"/>
    <s v="-"/>
    <x v="1"/>
    <s v="Overcharge"/>
    <s v="CUST68819"/>
    <s v="In Progress"/>
    <s v="27-04-2024"/>
    <d v="1899-12-30T11:16:52"/>
    <s v="-"/>
    <s v="-"/>
  </r>
  <r>
    <s v="TKT823382"/>
    <s v="Battery draining quickly"/>
    <s v="26-09-2021 21:47:10"/>
    <x v="3"/>
    <s v="Hardware Issue"/>
    <s v="CUST78804"/>
    <s v="Resolved"/>
    <s v="19-09-2021"/>
    <d v="1899-12-30T21:47:10"/>
    <s v="26-09-2021"/>
    <d v="1899-12-30T21:47:10"/>
  </r>
  <r>
    <s v="TKT695680"/>
    <s v="Account suspended without notice"/>
    <s v="-"/>
    <x v="2"/>
    <s v="Account Suspension"/>
    <s v="CUST30742"/>
    <s v="Open"/>
    <s v="30-11-2024"/>
    <d v="1899-12-30T08:26:59"/>
    <s v="-"/>
    <s v="-"/>
  </r>
  <r>
    <s v="TKT235963"/>
    <s v="Screen malfunction"/>
    <s v="25-09-2023 04:04:49"/>
    <x v="3"/>
    <s v="Hardware Issue"/>
    <s v="CUST80447"/>
    <s v="Resolved"/>
    <s v="18-09-2023"/>
    <d v="1899-12-30T04:04:49"/>
    <s v="25-09-2023"/>
    <d v="1899-12-30T04:04:49"/>
  </r>
  <r>
    <s v="TKT785272"/>
    <s v="Incorrect billing amount"/>
    <s v="-"/>
    <x v="1"/>
    <s v="Overcharge"/>
    <s v="CUST51118"/>
    <s v="Open"/>
    <s v="28-02-2023"/>
    <d v="1899-12-30T00:13:34"/>
    <s v="-"/>
    <s v="-"/>
  </r>
  <r>
    <s v="TKT195836"/>
    <s v="Frequent service interruptions"/>
    <s v="-"/>
    <x v="0"/>
    <s v="Service Outage"/>
    <s v="CUST46683"/>
    <s v="Open"/>
    <s v="27-10-2024"/>
    <d v="1899-12-30T13:50:32"/>
    <s v="-"/>
    <s v="-"/>
  </r>
  <r>
    <s v="TKT867888"/>
    <s v="Unable to reactivate suspended account"/>
    <s v="-"/>
    <x v="2"/>
    <s v="Account Suspension"/>
    <s v="CUST39602"/>
    <s v="Open"/>
    <d v="2023-11-03T00:00:00"/>
    <d v="1899-12-30T11:10:00"/>
    <s v="-"/>
    <s v="-"/>
  </r>
  <r>
    <s v="TKT407341"/>
    <s v="Card declined"/>
    <s v="-"/>
    <x v="1"/>
    <s v="Payment Failure"/>
    <s v="CUST91149"/>
    <s v="Open"/>
    <d v="2022-10-03T00:00:00"/>
    <d v="1899-12-30T22:04:00"/>
    <s v="-"/>
    <s v="-"/>
  </r>
  <r>
    <s v="TKT483390"/>
    <s v="Request for service upgrade not processed"/>
    <s v="-"/>
    <x v="0"/>
    <s v="Service Upgrade"/>
    <s v="CUST78917"/>
    <s v="Open"/>
    <s v="13-06-2021"/>
    <d v="1899-12-30T10:06:21"/>
    <s v="-"/>
    <s v="-"/>
  </r>
  <r>
    <s v="TKT102023"/>
    <s v="Payment gateway error"/>
    <s v="27-02-2020 04:56:08"/>
    <x v="1"/>
    <s v="Payment Failure"/>
    <s v="CUST30992"/>
    <s v="Resolved"/>
    <s v="23-02-2020"/>
    <d v="1899-12-30T04:56:08"/>
    <s v="27-02-2020"/>
    <d v="1899-12-30T04:56:08"/>
  </r>
  <r>
    <s v="TKT649833"/>
    <s v="Password reset link not received"/>
    <s v="22-06-2022 15:22:54"/>
    <x v="2"/>
    <s v="Password Reset"/>
    <s v="CUST90316"/>
    <s v="Resolved"/>
    <d v="2022-04-06T00:00:00"/>
    <d v="1899-12-30T15:22:00"/>
    <s v="22-06-2022"/>
    <d v="1899-12-30T15:22:54"/>
  </r>
  <r>
    <s v="TKT717476"/>
    <s v="Password reset link not received"/>
    <s v="-"/>
    <x v="2"/>
    <s v="Password Reset"/>
    <s v="CUST35723"/>
    <s v="In Progress"/>
    <d v="2020-04-09T00:00:00"/>
    <d v="1899-12-30T14:57:00"/>
    <s v="-"/>
    <s v="-"/>
  </r>
  <r>
    <s v="TKT511681"/>
    <s v="Request for refund due to service issues"/>
    <s v="-"/>
    <x v="1"/>
    <s v="Refund Request"/>
    <s v="CUST84694"/>
    <s v="Open"/>
    <s v="21-06-2021"/>
    <d v="1899-12-30T11:46:22"/>
    <s v="-"/>
    <s v="-"/>
  </r>
  <r>
    <s v="TKT537388"/>
    <s v="Request for service upgrade not processed"/>
    <s v="-"/>
    <x v="0"/>
    <s v="Service Upgrade"/>
    <s v="CUST16393"/>
    <s v="Open"/>
    <d v="2020-02-09T00:00:00"/>
    <d v="1899-12-30T21:06:00"/>
    <s v="-"/>
    <s v="-"/>
  </r>
  <r>
    <s v="TKT517587"/>
    <s v="Password reset link expired"/>
    <s v="-"/>
    <x v="2"/>
    <s v="Password Reset"/>
    <s v="CUST80329"/>
    <s v="In Progress"/>
    <d v="2022-07-07T00:00:00"/>
    <d v="1899-12-30T07:34:00"/>
    <s v="-"/>
    <s v="-"/>
  </r>
  <r>
    <s v="TKT455821"/>
    <s v="Internet connection drops frequently"/>
    <d v="2024-11-06T05:13:00"/>
    <x v="3"/>
    <s v="Network Problem"/>
    <s v="CUST13983"/>
    <s v="Resolved"/>
    <d v="2024-05-06T00:00:00"/>
    <d v="1899-12-30T05:13:00"/>
    <d v="2024-11-06T00:00:00"/>
    <d v="1899-12-30T05:13:00"/>
  </r>
  <r>
    <s v="TKT818517"/>
    <s v="Payment not going through"/>
    <s v="-"/>
    <x v="1"/>
    <s v="Payment Failure"/>
    <s v="CUST75604"/>
    <s v="Open"/>
    <s v="22-03-2021"/>
    <d v="1899-12-30T16:52:26"/>
    <s v="-"/>
    <s v="-"/>
  </r>
  <r>
    <s v="TKT368583"/>
    <s v="Screen malfunction"/>
    <s v="-"/>
    <x v="3"/>
    <s v="Hardware Issue"/>
    <s v="CUST32396"/>
    <s v="In Progress"/>
    <s v="30-04-2022"/>
    <d v="1899-12-30T14:17:28"/>
    <s v="-"/>
    <s v="-"/>
  </r>
  <r>
    <s v="TKT630273"/>
    <s v="Upgrade causing compatibility issues"/>
    <s v="16-11-2023 16:56:34"/>
    <x v="0"/>
    <s v="Service Upgrade"/>
    <s v="CUST70271"/>
    <s v="Resolved"/>
    <d v="2023-11-11T00:00:00"/>
    <d v="1899-12-30T16:56:00"/>
    <s v="16-11-2023"/>
    <d v="1899-12-30T16:56:34"/>
  </r>
  <r>
    <s v="TKT352972"/>
    <s v="Application crashes on startup"/>
    <s v="-"/>
    <x v="3"/>
    <s v="Software Bug"/>
    <s v="CUST81284"/>
    <s v="In Progress"/>
    <d v="2022-04-02T00:00:00"/>
    <d v="1899-12-30T12:00:00"/>
    <s v="-"/>
    <s v="-"/>
  </r>
  <r>
    <s v="TKT740172"/>
    <s v="Account locked due to multiple failed attempts"/>
    <s v="-"/>
    <x v="2"/>
    <s v="Login Issue"/>
    <s v="CUST61183"/>
    <s v="In Progress"/>
    <s v="25-03-2020"/>
    <d v="1899-12-30T03:08:20"/>
    <s v="-"/>
    <s v="-"/>
  </r>
  <r>
    <s v="TKT947016"/>
    <s v="Refund for canceled service"/>
    <s v="-"/>
    <x v="1"/>
    <s v="Refund Request"/>
    <s v="CUST27360"/>
    <s v="In Progress"/>
    <d v="2022-01-08T00:00:00"/>
    <d v="1899-12-30T12:14:00"/>
    <s v="-"/>
    <s v="-"/>
  </r>
  <r>
    <s v="TKT778105"/>
    <s v="Unable to reset password"/>
    <s v="-"/>
    <x v="2"/>
    <s v="Password Reset"/>
    <s v="CUST97537"/>
    <s v="In Progress"/>
    <d v="2024-11-10T00:00:00"/>
    <d v="1899-12-30T21:08:00"/>
    <s v="-"/>
    <s v="-"/>
  </r>
  <r>
    <s v="TKT144812"/>
    <s v="Incorrect billing amount"/>
    <s v="-"/>
    <x v="1"/>
    <s v="Overcharge"/>
    <s v="CUST18187"/>
    <s v="In Progress"/>
    <d v="2021-05-04T00:00:00"/>
    <d v="1899-12-30T17:21:00"/>
    <s v="-"/>
    <s v="-"/>
  </r>
  <r>
    <s v="TKT952855"/>
    <s v="Refund for canceled service"/>
    <s v="-"/>
    <x v="1"/>
    <s v="Refund Request"/>
    <s v="CUST24734"/>
    <s v="In Progress"/>
    <s v="26-08-2022"/>
    <d v="1899-12-30T12:15:42"/>
    <s v="-"/>
    <s v="-"/>
  </r>
  <r>
    <s v="TKT457172"/>
    <s v="Request for service upgrade not processed"/>
    <d v="2021-07-09T21:52:00"/>
    <x v="0"/>
    <s v="Service Upgrade"/>
    <s v="CUST64710"/>
    <s v="Resolved"/>
    <s v="17-08-2021"/>
    <d v="1899-12-30T21:52:49"/>
    <d v="2021-07-09T00:00:00"/>
    <d v="1899-12-30T21:52:00"/>
  </r>
  <r>
    <s v="TKT683164"/>
    <s v="Unable to reset password"/>
    <s v="17-02-2021 01:48:17"/>
    <x v="2"/>
    <s v="Password Reset"/>
    <s v="CUST23700"/>
    <s v="Resolved"/>
    <d v="2021-08-02T00:00:00"/>
    <d v="1899-12-30T01:48:00"/>
    <s v="17-02-2021"/>
    <d v="1899-12-30T01:48:17"/>
  </r>
  <r>
    <s v="TKT415881"/>
    <s v="Feature not working as expected"/>
    <d v="2023-11-02T09:44:00"/>
    <x v="3"/>
    <s v="Software Bug"/>
    <s v="CUST68660"/>
    <s v="Resolved"/>
    <s v="13-01-2023"/>
    <d v="1899-12-30T09:44:33"/>
    <d v="2023-11-02T00:00:00"/>
    <d v="1899-12-30T09:44:00"/>
  </r>
  <r>
    <s v="TKT680476"/>
    <s v="Unable to reset password"/>
    <s v="-"/>
    <x v="2"/>
    <s v="Password Reset"/>
    <s v="CUST19691"/>
    <s v="Open"/>
    <s v="15-02-2023"/>
    <d v="1899-12-30T22:15:41"/>
    <s v="-"/>
    <s v="-"/>
  </r>
  <r>
    <s v="TKT432192"/>
    <s v="Request for refund due to service issues"/>
    <s v="-"/>
    <x v="1"/>
    <s v="Refund Request"/>
    <s v="CUST86459"/>
    <s v="Open"/>
    <d v="2022-05-04T00:00:00"/>
    <d v="1899-12-30T09:53:00"/>
    <s v="-"/>
    <s v="-"/>
  </r>
  <r>
    <s v="TKT607292"/>
    <s v="Frequent service interruptions"/>
    <s v="-"/>
    <x v="0"/>
    <s v="Service Outage"/>
    <s v="CUST54140"/>
    <s v="In Progress"/>
    <s v="24-10-2021"/>
    <d v="1899-12-30T12:58:29"/>
    <s v="-"/>
    <s v="-"/>
  </r>
  <r>
    <s v="TKT111700"/>
    <s v="Service unavailable in my area"/>
    <s v="-"/>
    <x v="0"/>
    <s v="Service Outage"/>
    <s v="CUST13292"/>
    <s v="Open"/>
    <d v="2021-04-07T00:00:00"/>
    <d v="1899-12-30T00:31:00"/>
    <s v="-"/>
    <s v="-"/>
  </r>
  <r>
    <s v="TKT533499"/>
    <s v="Request for refund due to service issues"/>
    <s v="-"/>
    <x v="1"/>
    <s v="Refund Request"/>
    <s v="CUST34908"/>
    <s v="Open"/>
    <s v="28-04-2021"/>
    <d v="1899-12-30T10:54:11"/>
    <s v="-"/>
    <s v="-"/>
  </r>
  <r>
    <s v="TKT783910"/>
    <s v="Feature not working as expected"/>
    <s v="-"/>
    <x v="3"/>
    <s v="Software Bug"/>
    <s v="CUST79270"/>
    <s v="In Progress"/>
    <s v="29-03-2022"/>
    <d v="1899-12-30T05:55:18"/>
    <s v="-"/>
    <s v="-"/>
  </r>
  <r>
    <s v="TKT426611"/>
    <s v="Service unavailable in my area"/>
    <s v="-"/>
    <x v="0"/>
    <s v="Service Outage"/>
    <s v="CUST63714"/>
    <s v="In Progress"/>
    <s v="21-02-2020"/>
    <d v="1899-12-30T22:27:19"/>
    <s v="-"/>
    <s v="-"/>
  </r>
  <r>
    <s v="TKT631355"/>
    <s v="Password reset link not received"/>
    <s v="-"/>
    <x v="2"/>
    <s v="Password Reset"/>
    <s v="CUST62864"/>
    <s v="In Progress"/>
    <s v="29-10-2021"/>
    <d v="1899-12-30T14:43:32"/>
    <s v="-"/>
    <s v="-"/>
  </r>
  <r>
    <s v="TKT576073"/>
    <s v="Password reset link expired"/>
    <s v="-"/>
    <x v="2"/>
    <s v="Password Reset"/>
    <s v="CUST16110"/>
    <s v="Open"/>
    <s v="19-01-2021"/>
    <d v="1899-12-30T03:11:59"/>
    <s v="-"/>
    <s v="-"/>
  </r>
  <r>
    <s v="TKT729236"/>
    <s v="Payment gateway error"/>
    <s v="19-02-2021 20:50:53"/>
    <x v="1"/>
    <s v="Payment Failure"/>
    <s v="CUST36668"/>
    <s v="Resolved"/>
    <s v="13-02-2021"/>
    <d v="1899-12-30T20:50:53"/>
    <s v="19-02-2021"/>
    <d v="1899-12-30T20:50:53"/>
  </r>
  <r>
    <s v="TKT438004"/>
    <s v="Account suspended due to suspicious activity"/>
    <s v="27-09-2021 00:01:16"/>
    <x v="2"/>
    <s v="Account Suspension"/>
    <s v="CUST82734"/>
    <s v="Resolved"/>
    <s v="30-08-2021"/>
    <d v="1899-12-30T00:01:16"/>
    <s v="27-09-2021"/>
    <d v="1899-12-30T00:01:16"/>
  </r>
  <r>
    <s v="TKT313100"/>
    <s v="Unable to login to account"/>
    <s v="18-04-2020 21:13:41"/>
    <x v="2"/>
    <s v="Login Issue"/>
    <s v="CUST59381"/>
    <s v="Resolved"/>
    <d v="2020-02-04T00:00:00"/>
    <d v="1899-12-30T21:13:00"/>
    <s v="18-04-2020"/>
    <d v="1899-12-30T21:13:41"/>
  </r>
  <r>
    <s v="TKT187880"/>
    <s v="Incorrect billing amount"/>
    <s v="18-06-2024 06:12:15"/>
    <x v="1"/>
    <s v="Overcharge"/>
    <s v="CUST40659"/>
    <s v="Resolved"/>
    <s v="16-06-2024"/>
    <d v="1899-12-30T06:12:15"/>
    <s v="18-06-2024"/>
    <d v="1899-12-30T06:12:15"/>
  </r>
  <r>
    <s v="TKT342401"/>
    <s v="Upgrade causing compatibility issues"/>
    <d v="2024-03-06T13:34:00"/>
    <x v="0"/>
    <s v="Service Upgrade"/>
    <s v="CUST56745"/>
    <s v="Resolved"/>
    <s v="21-05-2024"/>
    <d v="1899-12-30T13:34:48"/>
    <d v="2024-03-06T00:00:00"/>
    <d v="1899-12-30T13:34:00"/>
  </r>
  <r>
    <s v="TKT879563"/>
    <s v="Frequent service interruptions"/>
    <s v="-"/>
    <x v="0"/>
    <s v="Service Outage"/>
    <s v="CUST49672"/>
    <s v="Open"/>
    <s v="19-01-2024"/>
    <d v="1899-12-30T07:39:23"/>
    <s v="-"/>
    <s v="-"/>
  </r>
  <r>
    <s v="TKT867555"/>
    <s v="High latency in service response"/>
    <s v="-"/>
    <x v="0"/>
    <s v="Slow Service"/>
    <s v="CUST22170"/>
    <s v="In Progress"/>
    <d v="2022-11-09T00:00:00"/>
    <d v="1899-12-30T08:18:00"/>
    <s v="-"/>
    <s v="-"/>
  </r>
  <r>
    <s v="TKT328238"/>
    <s v="Request for service upgrade not processed"/>
    <d v="2024-06-03T08:28:00"/>
    <x v="0"/>
    <s v="Service Upgrade"/>
    <s v="CUST21102"/>
    <s v="Resolved"/>
    <d v="2024-12-02T00:00:00"/>
    <d v="1899-12-30T08:28:00"/>
    <d v="2024-06-03T00:00:00"/>
    <d v="1899-12-30T08:28:00"/>
  </r>
  <r>
    <s v="TKT784366"/>
    <s v="Unable to reactivate suspended account"/>
    <s v="-"/>
    <x v="2"/>
    <s v="Account Suspension"/>
    <s v="CUST46679"/>
    <s v="In Progress"/>
    <s v="25-06-2021"/>
    <d v="1899-12-30T08:39:11"/>
    <s v="-"/>
    <s v="-"/>
  </r>
  <r>
    <s v="TKT704695"/>
    <s v="Scheduled maintenance causing downtime"/>
    <s v="27-09-2022 06:52:52"/>
    <x v="0"/>
    <s v="Service Outage"/>
    <s v="CUST88465"/>
    <s v="Resolved"/>
    <s v="15-09-2022"/>
    <d v="1899-12-30T06:52:52"/>
    <s v="27-09-2022"/>
    <d v="1899-12-30T06:52:52"/>
  </r>
  <r>
    <s v="TKT136141"/>
    <s v="Payment gateway error"/>
    <s v="-"/>
    <x v="1"/>
    <s v="Payment Failure"/>
    <s v="CUST59101"/>
    <s v="Open"/>
    <d v="2020-09-12T00:00:00"/>
    <d v="1899-12-30T20:27:00"/>
    <s v="-"/>
    <s v="-"/>
  </r>
  <r>
    <s v="TKT276647"/>
    <s v="Device not powering on"/>
    <s v="15-08-2023 16:56:37"/>
    <x v="3"/>
    <s v="Hardware Issue"/>
    <s v="CUST48670"/>
    <s v="Resolved"/>
    <s v="20-07-2023"/>
    <d v="1899-12-30T16:56:37"/>
    <s v="15-08-2023"/>
    <d v="1899-12-30T16:56:37"/>
  </r>
  <r>
    <s v="TKT978257"/>
    <s v="Payment gateway error"/>
    <s v="-"/>
    <x v="1"/>
    <s v="Payment Failure"/>
    <s v="CUST19267"/>
    <s v="Open"/>
    <s v="19-07-2023"/>
    <d v="1899-12-30T00:00:05"/>
    <s v="-"/>
    <s v="-"/>
  </r>
  <r>
    <s v="TKT409980"/>
    <s v="Incorrect billing amount"/>
    <s v="-"/>
    <x v="1"/>
    <s v="Overcharge"/>
    <s v="CUST41664"/>
    <s v="Open"/>
    <s v="31-12-2021"/>
    <d v="1899-12-30T22:51:03"/>
    <s v="-"/>
    <s v="-"/>
  </r>
  <r>
    <s v="TKT678030"/>
    <s v="Service performance degradation"/>
    <d v="2023-01-02T10:25:00"/>
    <x v="0"/>
    <s v="Slow Service"/>
    <s v="CUST35770"/>
    <s v="Resolved"/>
    <s v="19-01-2023"/>
    <d v="1899-12-30T10:25:40"/>
    <d v="2023-01-02T00:00:00"/>
    <d v="1899-12-30T10:25:00"/>
  </r>
  <r>
    <s v="TKT214697"/>
    <s v="Scheduled maintenance causing downtime"/>
    <s v="30-03-2021 07:45:56"/>
    <x v="0"/>
    <s v="Service Outage"/>
    <s v="CUST66190"/>
    <s v="Resolved"/>
    <s v="25-03-2021"/>
    <d v="1899-12-30T07:45:56"/>
    <s v="30-03-2021"/>
    <d v="1899-12-30T07:45:56"/>
  </r>
  <r>
    <s v="TKT542088"/>
    <s v="Unable to connect to Wi-Fi"/>
    <s v="19-03-2024 22:17:43"/>
    <x v="3"/>
    <s v="Network Problem"/>
    <s v="CUST80021"/>
    <s v="Resolved"/>
    <d v="2024-06-03T00:00:00"/>
    <d v="1899-12-30T22:17:00"/>
    <s v="19-03-2024"/>
    <d v="1899-12-30T22:17:43"/>
  </r>
  <r>
    <s v="TKT765799"/>
    <s v="High latency in service response"/>
    <s v="-"/>
    <x v="0"/>
    <s v="Slow Service"/>
    <s v="CUST51950"/>
    <s v="Open"/>
    <d v="2023-01-03T00:00:00"/>
    <d v="1899-12-30T02:08:00"/>
    <s v="-"/>
    <s v="-"/>
  </r>
  <r>
    <s v="TKT904720"/>
    <s v="Screen malfunction"/>
    <s v="24-05-2021 10:06:08"/>
    <x v="3"/>
    <s v="Hardware Issue"/>
    <s v="CUST44803"/>
    <s v="Resolved"/>
    <d v="2021-05-05T00:00:00"/>
    <d v="1899-12-30T10:06:00"/>
    <s v="24-05-2021"/>
    <d v="1899-12-30T10:06:08"/>
  </r>
  <r>
    <s v="TKT153798"/>
    <s v="Incorrect billing amount"/>
    <s v="-"/>
    <x v="1"/>
    <s v="Overcharge"/>
    <s v="CUST79375"/>
    <s v="In Progress"/>
    <s v="13-09-2024"/>
    <d v="1899-12-30T11:14:57"/>
    <s v="-"/>
    <s v="-"/>
  </r>
  <r>
    <s v="TKT184969"/>
    <s v="High latency in service response"/>
    <s v="-"/>
    <x v="0"/>
    <s v="Slow Service"/>
    <s v="CUST34739"/>
    <s v="In Progress"/>
    <s v="23-03-2022"/>
    <d v="1899-12-30T21:30:15"/>
    <s v="-"/>
    <s v="-"/>
  </r>
  <r>
    <s v="TKT544542"/>
    <s v="Incorrect billing amount"/>
    <s v="-"/>
    <x v="1"/>
    <s v="Overcharge"/>
    <s v="CUST12675"/>
    <s v="Open"/>
    <s v="17-05-2022"/>
    <d v="1899-12-30T16:49:07"/>
    <s v="-"/>
    <s v="-"/>
  </r>
  <r>
    <s v="TKT170728"/>
    <s v="Battery draining quickly"/>
    <s v="-"/>
    <x v="3"/>
    <s v="Hardware Issue"/>
    <s v="CUST24863"/>
    <s v="In Progress"/>
    <d v="2021-05-10T00:00:00"/>
    <d v="1899-12-30T08:00:00"/>
    <s v="-"/>
    <s v="-"/>
  </r>
  <r>
    <s v="TKT684637"/>
    <s v="Unable to connect to Wi-Fi"/>
    <s v="22-12-2020 05:21:50"/>
    <x v="3"/>
    <s v="Network Problem"/>
    <s v="CUST48165"/>
    <s v="Resolved"/>
    <s v="25-11-2020"/>
    <d v="1899-12-30T05:21:50"/>
    <s v="22-12-2020"/>
    <d v="1899-12-30T05:21:50"/>
  </r>
  <r>
    <s v="TKT629912"/>
    <s v="Device not powering on"/>
    <s v="15-10-2024 17:50:56"/>
    <x v="3"/>
    <s v="Hardware Issue"/>
    <s v="CUST31279"/>
    <s v="Resolved"/>
    <d v="2024-01-10T00:00:00"/>
    <d v="1899-12-30T17:50:00"/>
    <s v="15-10-2024"/>
    <d v="1899-12-30T17:50:56"/>
  </r>
  <r>
    <s v="TKT150965"/>
    <s v="Charged more than expected"/>
    <s v="-"/>
    <x v="1"/>
    <s v="Overcharge"/>
    <s v="CUST20769"/>
    <s v="Open"/>
    <s v="29-09-2023"/>
    <d v="1899-12-30T18:09:58"/>
    <s v="-"/>
    <s v="-"/>
  </r>
  <r>
    <s v="TKT199962"/>
    <s v="Device not powering on"/>
    <s v="-"/>
    <x v="3"/>
    <s v="Hardware Issue"/>
    <s v="CUST14671"/>
    <s v="In Progress"/>
    <s v="24-01-2023"/>
    <d v="1899-12-30T09:06:11"/>
    <s v="-"/>
    <s v="-"/>
  </r>
  <r>
    <s v="TKT914172"/>
    <s v="Device not powering on"/>
    <s v="-"/>
    <x v="3"/>
    <s v="Hardware Issue"/>
    <s v="CUST79845"/>
    <s v="Open"/>
    <s v="31-12-2024"/>
    <d v="1899-12-30T18:14:30"/>
    <s v="-"/>
    <s v="-"/>
  </r>
  <r>
    <s v="TKT242302"/>
    <s v="Screen malfunction"/>
    <s v="-"/>
    <x v="3"/>
    <s v="Hardware Issue"/>
    <s v="CUST11288"/>
    <s v="In Progress"/>
    <s v="26-08-2022"/>
    <d v="1899-12-30T21:52:15"/>
    <s v="-"/>
    <s v="-"/>
  </r>
  <r>
    <s v="TKT583431"/>
    <s v="Payment gateway error"/>
    <s v="18-02-2023 11:29:25"/>
    <x v="1"/>
    <s v="Payment Failure"/>
    <s v="CUST81910"/>
    <s v="Resolved"/>
    <d v="2023-04-02T00:00:00"/>
    <d v="1899-12-30T11:29:00"/>
    <s v="18-02-2023"/>
    <d v="1899-12-30T11:29:25"/>
  </r>
  <r>
    <s v="TKT575709"/>
    <s v="Unable to reset password"/>
    <s v="-"/>
    <x v="2"/>
    <s v="Password Reset"/>
    <s v="CUST86184"/>
    <s v="In Progress"/>
    <d v="2020-06-01T00:00:00"/>
    <d v="1899-12-30T00:42:00"/>
    <s v="-"/>
    <s v="-"/>
  </r>
  <r>
    <s v="TKT736758"/>
    <s v="Request for refund due to service issues"/>
    <s v="28-08-2023 23:09:21"/>
    <x v="1"/>
    <s v="Refund Request"/>
    <s v="CUST44780"/>
    <s v="Resolved"/>
    <s v="21-08-2023"/>
    <d v="1899-12-30T23:09:21"/>
    <s v="28-08-2023"/>
    <d v="1899-12-30T23:09:21"/>
  </r>
  <r>
    <s v="TKT640825"/>
    <s v="Issues after service upgrade"/>
    <s v="-"/>
    <x v="0"/>
    <s v="Service Upgrade"/>
    <s v="CUST88388"/>
    <s v="In Progress"/>
    <d v="2021-09-03T00:00:00"/>
    <d v="1899-12-30T16:35:00"/>
    <s v="-"/>
    <s v="-"/>
  </r>
  <r>
    <s v="TKT812521"/>
    <s v="Card declined"/>
    <s v="16-08-2022 01:35:30"/>
    <x v="1"/>
    <s v="Payment Failure"/>
    <s v="CUST30604"/>
    <s v="Resolved"/>
    <s v="23-07-2022"/>
    <d v="1899-12-30T01:35:30"/>
    <s v="16-08-2022"/>
    <d v="1899-12-30T01:35:30"/>
  </r>
  <r>
    <s v="TKT132100"/>
    <s v="Card declined"/>
    <s v="28-08-2023 06:12:55"/>
    <x v="1"/>
    <s v="Payment Failure"/>
    <s v="CUST83317"/>
    <s v="Resolved"/>
    <d v="2023-03-08T00:00:00"/>
    <d v="1899-12-30T06:12:00"/>
    <s v="28-08-2023"/>
    <d v="1899-12-30T06:12:55"/>
  </r>
  <r>
    <s v="TKT823462"/>
    <s v="Duplicate charges on account"/>
    <s v="-"/>
    <x v="1"/>
    <s v="Overcharge"/>
    <s v="CUST65655"/>
    <s v="Open"/>
    <s v="14-02-2021"/>
    <d v="1899-12-30T07:33:33"/>
    <s v="-"/>
    <s v="-"/>
  </r>
  <r>
    <s v="TKT686007"/>
    <s v="Battery draining quickly"/>
    <d v="2020-01-09T17:31:00"/>
    <x v="3"/>
    <s v="Hardware Issue"/>
    <s v="CUST21822"/>
    <s v="Resolved"/>
    <d v="2020-06-08T00:00:00"/>
    <d v="1899-12-30T17:31:00"/>
    <d v="2020-01-09T00:00:00"/>
    <d v="1899-12-30T17:31:00"/>
  </r>
  <r>
    <s v="TKT325515"/>
    <s v="Upgrade causing compatibility issues"/>
    <s v="-"/>
    <x v="0"/>
    <s v="Service Upgrade"/>
    <s v="CUST38227"/>
    <s v="Open"/>
    <s v="21-02-2023"/>
    <d v="1899-12-30T06:13:37"/>
    <s v="-"/>
    <s v="-"/>
  </r>
  <r>
    <s v="TKT956686"/>
    <s v="Application crashes on startup"/>
    <s v="-"/>
    <x v="3"/>
    <s v="Software Bug"/>
    <s v="CUST15658"/>
    <s v="In Progress"/>
    <d v="2024-09-07T00:00:00"/>
    <d v="1899-12-30T17:27:00"/>
    <s v="-"/>
    <s v="-"/>
  </r>
  <r>
    <s v="TKT404555"/>
    <s v="Upgrade causing compatibility issues"/>
    <s v="25-09-2024 16:45:30"/>
    <x v="0"/>
    <s v="Service Upgrade"/>
    <s v="CUST55114"/>
    <s v="Resolved"/>
    <s v="29-08-2024"/>
    <d v="1899-12-30T16:45:30"/>
    <s v="25-09-2024"/>
    <d v="1899-12-30T16:45:30"/>
  </r>
  <r>
    <s v="TKT259464"/>
    <s v="Scheduled maintenance causing downtime"/>
    <s v="14-04-2024 10:59:45"/>
    <x v="0"/>
    <s v="Service Outage"/>
    <s v="CUST77178"/>
    <s v="Resolved"/>
    <s v="20-03-2024"/>
    <d v="1899-12-30T10:59:45"/>
    <s v="14-04-2024"/>
    <d v="1899-12-30T10:59:45"/>
  </r>
  <r>
    <s v="TKT533869"/>
    <s v="Error message displayed"/>
    <s v="31-07-2024 09:55:00"/>
    <x v="3"/>
    <s v="Software Bug"/>
    <s v="CUST54763"/>
    <s v="Resolved"/>
    <s v="13-07-2024"/>
    <d v="1899-12-30T09:55:00"/>
    <s v="31-07-2024"/>
    <d v="1899-12-30T09:55:00"/>
  </r>
  <r>
    <s v="TKT386987"/>
    <s v="Device not powering on"/>
    <s v="16-01-2022 06:25:42"/>
    <x v="3"/>
    <s v="Hardware Issue"/>
    <s v="CUST21415"/>
    <s v="Resolved"/>
    <s v="24-12-2021"/>
    <d v="1899-12-30T06:25:42"/>
    <s v="16-01-2022"/>
    <d v="1899-12-30T06:25:42"/>
  </r>
  <r>
    <s v="TKT708824"/>
    <s v="Service unavailable in my area"/>
    <s v="23-03-2023 12:45:57"/>
    <x v="0"/>
    <s v="Service Outage"/>
    <s v="CUST70252"/>
    <s v="Resolved"/>
    <s v="28-02-2023"/>
    <d v="1899-12-30T12:45:57"/>
    <s v="23-03-2023"/>
    <d v="1899-12-30T12:45:57"/>
  </r>
  <r>
    <s v="TKT536212"/>
    <s v="Refund for canceled service"/>
    <s v="-"/>
    <x v="1"/>
    <s v="Refund Request"/>
    <s v="CUST42000"/>
    <s v="Open"/>
    <d v="2022-09-05T00:00:00"/>
    <d v="1899-12-30T11:58:00"/>
    <s v="-"/>
    <s v="-"/>
  </r>
  <r>
    <s v="TKT987936"/>
    <s v="High latency in service response"/>
    <s v="-"/>
    <x v="0"/>
    <s v="Slow Service"/>
    <s v="CUST80151"/>
    <s v="Open"/>
    <s v="22-04-2024"/>
    <d v="1899-12-30T11:37:10"/>
    <s v="-"/>
    <s v="-"/>
  </r>
  <r>
    <s v="TKT153635"/>
    <s v="Device not powering on"/>
    <s v="-"/>
    <x v="3"/>
    <s v="Hardware Issue"/>
    <s v="CUST78331"/>
    <s v="Open"/>
    <d v="2020-09-12T00:00:00"/>
    <d v="1899-12-30T08:37:00"/>
    <s v="-"/>
    <s v="-"/>
  </r>
  <r>
    <s v="TKT528752"/>
    <s v="Request for refund due to service issues"/>
    <s v="-"/>
    <x v="1"/>
    <s v="Refund Request"/>
    <s v="CUST71898"/>
    <s v="Open"/>
    <s v="19-09-2020"/>
    <d v="1899-12-30T08:43:28"/>
    <s v="-"/>
    <s v="-"/>
  </r>
  <r>
    <s v="TKT953321"/>
    <s v="Frequent service interruptions"/>
    <d v="2023-07-12T20:35:00"/>
    <x v="0"/>
    <s v="Service Outage"/>
    <s v="CUST51386"/>
    <s v="Resolved"/>
    <d v="2023-05-12T00:00:00"/>
    <d v="1899-12-30T20:35:00"/>
    <d v="2023-07-12T00:00:00"/>
    <d v="1899-12-30T20:35:00"/>
  </r>
  <r>
    <s v="TKT438987"/>
    <s v="Charged more than expected"/>
    <s v="19-11-2023 22:36:37"/>
    <x v="1"/>
    <s v="Overcharge"/>
    <s v="CUST48547"/>
    <s v="Resolved"/>
    <s v="29-10-2023"/>
    <d v="1899-12-30T22:36:37"/>
    <s v="19-11-2023"/>
    <d v="1899-12-30T22:36:37"/>
  </r>
  <r>
    <s v="TKT769523"/>
    <s v="Slow internet speed"/>
    <s v="25-01-2024 22:11:21"/>
    <x v="3"/>
    <s v="Network Problem"/>
    <s v="CUST94155"/>
    <s v="Resolved"/>
    <d v="2024-11-01T00:00:00"/>
    <d v="1899-12-30T22:11:00"/>
    <s v="25-01-2024"/>
    <d v="1899-12-30T22:11:21"/>
  </r>
  <r>
    <s v="TKT535492"/>
    <s v="Service unavailable in my area"/>
    <d v="2020-02-02T07:25:00"/>
    <x v="0"/>
    <s v="Service Outage"/>
    <s v="CUST92256"/>
    <s v="Resolved"/>
    <d v="2020-05-01T00:00:00"/>
    <d v="1899-12-30T07:25:00"/>
    <d v="2020-02-02T00:00:00"/>
    <d v="1899-12-30T07:25:00"/>
  </r>
  <r>
    <s v="TKT732465"/>
    <s v="Service slower than expected"/>
    <s v="-"/>
    <x v="0"/>
    <s v="Slow Service"/>
    <s v="CUST70977"/>
    <s v="In Progress"/>
    <s v="17-09-2022"/>
    <d v="1899-12-30T14:24:34"/>
    <s v="-"/>
    <s v="-"/>
  </r>
  <r>
    <s v="TKT817591"/>
    <s v="Unable to login to account"/>
    <s v="-"/>
    <x v="2"/>
    <s v="Login Issue"/>
    <s v="CUST74427"/>
    <s v="Open"/>
    <d v="2020-05-10T00:00:00"/>
    <d v="1899-12-30T13:20:00"/>
    <s v="-"/>
    <s v="-"/>
  </r>
  <r>
    <s v="TKT455407"/>
    <s v="Service slower than expected"/>
    <s v="-"/>
    <x v="0"/>
    <s v="Slow Service"/>
    <s v="CUST87972"/>
    <s v="Open"/>
    <s v="17-10-2023"/>
    <d v="1899-12-30T05:07:34"/>
    <s v="-"/>
    <s v="-"/>
  </r>
  <r>
    <s v="TKT115774"/>
    <s v="Service slower than expected"/>
    <s v="13-08-2023 22:32:19"/>
    <x v="0"/>
    <s v="Slow Service"/>
    <s v="CUST96361"/>
    <s v="Resolved"/>
    <s v="27-07-2023"/>
    <d v="1899-12-30T22:32:19"/>
    <s v="13-08-2023"/>
    <d v="1899-12-30T22:32:19"/>
  </r>
  <r>
    <s v="TKT851218"/>
    <s v="Incorrect billing amount"/>
    <s v="-"/>
    <x v="1"/>
    <s v="Overcharge"/>
    <s v="CUST65935"/>
    <s v="Open"/>
    <s v="13-01-2024"/>
    <d v="1899-12-30T03:17:37"/>
    <s v="-"/>
    <s v="-"/>
  </r>
  <r>
    <s v="TKT332636"/>
    <s v="Device not powering on"/>
    <s v="-"/>
    <x v="3"/>
    <s v="Hardware Issue"/>
    <s v="CUST74746"/>
    <s v="Open"/>
    <s v="18-09-2021"/>
    <d v="1899-12-30T23:24:25"/>
    <s v="-"/>
    <s v="-"/>
  </r>
  <r>
    <s v="TKT561557"/>
    <s v="Internet connection drops frequently"/>
    <s v="28-11-2023 20:55:06"/>
    <x v="3"/>
    <s v="Network Problem"/>
    <s v="CUST71640"/>
    <s v="Resolved"/>
    <s v="27-11-2023"/>
    <d v="1899-12-30T20:55:06"/>
    <s v="28-11-2023"/>
    <d v="1899-12-30T20:55:06"/>
  </r>
  <r>
    <s v="TKT800710"/>
    <s v="Duplicate charges on account"/>
    <s v="-"/>
    <x v="1"/>
    <s v="Overcharge"/>
    <s v="CUST69451"/>
    <s v="In Progress"/>
    <d v="2021-08-12T00:00:00"/>
    <d v="1899-12-30T21:49:00"/>
    <s v="-"/>
    <s v="-"/>
  </r>
  <r>
    <s v="TKT227378"/>
    <s v="Application crashes on startup"/>
    <s v="-"/>
    <x v="3"/>
    <s v="Software Bug"/>
    <s v="CUST27170"/>
    <s v="Open"/>
    <s v="16-07-2021"/>
    <d v="1899-12-30T13:40:34"/>
    <s v="-"/>
    <s v="-"/>
  </r>
  <r>
    <s v="TKT755070"/>
    <s v="Feature not working as expected"/>
    <s v="-"/>
    <x v="3"/>
    <s v="Software Bug"/>
    <s v="CUST19615"/>
    <s v="Open"/>
    <s v="19-07-2022"/>
    <d v="1899-12-30T13:49:00"/>
    <s v="-"/>
    <s v="-"/>
  </r>
  <r>
    <s v="TKT947554"/>
    <s v="Refund for canceled service"/>
    <s v="-"/>
    <x v="1"/>
    <s v="Refund Request"/>
    <s v="CUST52654"/>
    <s v="In Progress"/>
    <s v="22-10-2020"/>
    <d v="1899-12-30T14:02:39"/>
    <s v="-"/>
    <s v="-"/>
  </r>
  <r>
    <s v="TKT529089"/>
    <s v="Password reset link expired"/>
    <d v="2024-03-06T16:03:00"/>
    <x v="2"/>
    <s v="Password Reset"/>
    <s v="CUST14345"/>
    <s v="Resolved"/>
    <s v="21-05-2024"/>
    <d v="1899-12-30T16:03:38"/>
    <d v="2024-03-06T00:00:00"/>
    <d v="1899-12-30T16:03:00"/>
  </r>
  <r>
    <s v="TKT175609"/>
    <s v="Account suspended due to suspicious activity"/>
    <s v="28-02-2022 16:16:49"/>
    <x v="2"/>
    <s v="Account Suspension"/>
    <s v="CUST78858"/>
    <s v="Resolved"/>
    <d v="2022-04-02T00:00:00"/>
    <d v="1899-12-30T16:16:00"/>
    <s v="28-02-2022"/>
    <d v="1899-12-30T16:16:49"/>
  </r>
  <r>
    <s v="TKT118081"/>
    <s v="Password reset link expired"/>
    <s v="15-10-2024 19:26:07"/>
    <x v="2"/>
    <s v="Password Reset"/>
    <s v="CUST64818"/>
    <s v="Resolved"/>
    <d v="2024-08-10T00:00:00"/>
    <d v="1899-12-30T19:26:00"/>
    <s v="15-10-2024"/>
    <d v="1899-12-30T19:26:07"/>
  </r>
  <r>
    <s v="TKT214638"/>
    <s v="Internet connection drops frequently"/>
    <s v="-"/>
    <x v="3"/>
    <s v="Network Problem"/>
    <s v="CUST58558"/>
    <s v="In Progress"/>
    <d v="2021-01-12T00:00:00"/>
    <d v="1899-12-30T01:48:00"/>
    <s v="-"/>
    <s v="-"/>
  </r>
  <r>
    <s v="TKT253983"/>
    <s v="Scheduled maintenance causing downtime"/>
    <d v="2021-04-08T09:48:00"/>
    <x v="0"/>
    <s v="Service Outage"/>
    <s v="CUST77446"/>
    <s v="Resolved"/>
    <s v="24-07-2021"/>
    <d v="1899-12-30T09:48:24"/>
    <d v="2021-04-08T00:00:00"/>
    <d v="1899-12-30T09:48:00"/>
  </r>
  <r>
    <s v="TKT865593"/>
    <s v="Charged more than expected"/>
    <s v="-"/>
    <x v="1"/>
    <s v="Overcharge"/>
    <s v="CUST80419"/>
    <s v="In Progress"/>
    <s v="17-08-2020"/>
    <d v="1899-12-30T21:52:43"/>
    <s v="-"/>
    <s v="-"/>
  </r>
  <r>
    <s v="TKT859923"/>
    <s v="Scheduled maintenance causing downtime"/>
    <s v="-"/>
    <x v="0"/>
    <s v="Service Outage"/>
    <s v="CUST83502"/>
    <s v="Open"/>
    <s v="20-07-2022"/>
    <d v="1899-12-30T07:10:10"/>
    <s v="-"/>
    <s v="-"/>
  </r>
  <r>
    <s v="TKT391023"/>
    <s v="Account locked due to multiple failed attempts"/>
    <s v="-"/>
    <x v="2"/>
    <s v="Login Issue"/>
    <s v="CUST49921"/>
    <s v="In Progress"/>
    <s v="14-04-2022"/>
    <d v="1899-12-30T22:14:57"/>
    <s v="-"/>
    <s v="-"/>
  </r>
  <r>
    <s v="TKT144291"/>
    <s v="Password reset link not received"/>
    <s v="20-07-2024 18:50:54"/>
    <x v="2"/>
    <s v="Password Reset"/>
    <s v="CUST44518"/>
    <s v="Resolved"/>
    <d v="2024-10-07T00:00:00"/>
    <d v="1899-12-30T18:50:00"/>
    <s v="20-07-2024"/>
    <d v="1899-12-30T18:50:54"/>
  </r>
  <r>
    <s v="TKT244700"/>
    <s v="Unable to reset password"/>
    <s v="-"/>
    <x v="2"/>
    <s v="Password Reset"/>
    <s v="CUST77705"/>
    <s v="Open"/>
    <s v="16-04-2023"/>
    <d v="1899-12-30T16:11:20"/>
    <s v="-"/>
    <s v="-"/>
  </r>
  <r>
    <s v="TKT863029"/>
    <s v="Error message displayed"/>
    <s v="-"/>
    <x v="3"/>
    <s v="Software Bug"/>
    <s v="CUST62114"/>
    <s v="In Progress"/>
    <s v="15-11-2024"/>
    <d v="1899-12-30T08:19:42"/>
    <s v="-"/>
    <s v="-"/>
  </r>
  <r>
    <s v="TKT941517"/>
    <s v="Request for service upgrade not processed"/>
    <s v="23-01-2024 16:59:59"/>
    <x v="0"/>
    <s v="Service Upgrade"/>
    <s v="CUST25251"/>
    <s v="Resolved"/>
    <s v="22-01-2024"/>
    <d v="1899-12-30T16:59:59"/>
    <s v="23-01-2024"/>
    <d v="1899-12-30T16:59:59"/>
  </r>
  <r>
    <s v="TKT541757"/>
    <s v="High latency in service response"/>
    <s v="15-11-2023 18:50:40"/>
    <x v="0"/>
    <s v="Slow Service"/>
    <s v="CUST62056"/>
    <s v="Resolved"/>
    <s v="13-11-2023"/>
    <d v="1899-12-30T18:50:40"/>
    <s v="15-11-2023"/>
    <d v="1899-12-30T18:50:40"/>
  </r>
  <r>
    <s v="TKT947176"/>
    <s v="Account suspended without notice"/>
    <s v="22-10-2024 12:51:59"/>
    <x v="2"/>
    <s v="Account Suspension"/>
    <s v="CUST27404"/>
    <s v="Resolved"/>
    <s v="14-10-2024"/>
    <d v="1899-12-30T12:51:59"/>
    <s v="22-10-2024"/>
    <d v="1899-12-30T12:51:59"/>
  </r>
  <r>
    <s v="TKT949772"/>
    <s v="Upgrade causing compatibility issues"/>
    <s v="-"/>
    <x v="0"/>
    <s v="Service Upgrade"/>
    <s v="CUST68193"/>
    <s v="Open"/>
    <s v="13-06-2021"/>
    <d v="1899-12-30T02:56:15"/>
    <s v="-"/>
    <s v="-"/>
  </r>
  <r>
    <s v="TKT613029"/>
    <s v="Issues after service upgrade"/>
    <s v="-"/>
    <x v="0"/>
    <s v="Service Upgrade"/>
    <s v="CUST48777"/>
    <s v="In Progress"/>
    <d v="2024-02-08T00:00:00"/>
    <d v="1899-12-30T02:15:00"/>
    <s v="-"/>
    <s v="-"/>
  </r>
  <r>
    <s v="TKT622911"/>
    <s v="Screen malfunction"/>
    <s v="15-11-2021 05:39:04"/>
    <x v="3"/>
    <s v="Hardware Issue"/>
    <s v="CUST81101"/>
    <s v="Resolved"/>
    <s v="29-10-2021"/>
    <d v="1899-12-30T05:39:04"/>
    <s v="15-11-2021"/>
    <d v="1899-12-30T05:39:04"/>
  </r>
  <r>
    <s v="TKT724905"/>
    <s v="Request for service upgrade not processed"/>
    <s v="-"/>
    <x v="0"/>
    <s v="Service Upgrade"/>
    <s v="CUST94500"/>
    <s v="Open"/>
    <s v="23-06-2022"/>
    <d v="1899-12-30T20:29:43"/>
    <s v="-"/>
    <s v="-"/>
  </r>
  <r>
    <s v="TKT994428"/>
    <s v="Issues after service upgrade"/>
    <s v="-"/>
    <x v="0"/>
    <s v="Service Upgrade"/>
    <s v="CUST15487"/>
    <s v="Open"/>
    <d v="2022-06-10T00:00:00"/>
    <d v="1899-12-30T02:42:00"/>
    <s v="-"/>
    <s v="-"/>
  </r>
  <r>
    <s v="TKT849312"/>
    <s v="Refund for canceled service"/>
    <s v="-"/>
    <x v="1"/>
    <s v="Refund Request"/>
    <s v="CUST64915"/>
    <s v="Open"/>
    <s v="17-11-2021"/>
    <d v="1899-12-30T13:39:47"/>
    <s v="-"/>
    <s v="-"/>
  </r>
  <r>
    <s v="TKT660638"/>
    <s v="Frequent service interruptions"/>
    <s v="-"/>
    <x v="0"/>
    <s v="Service Outage"/>
    <s v="CUST49643"/>
    <s v="In Progress"/>
    <d v="2023-06-06T00:00:00"/>
    <d v="1899-12-30T09:42:00"/>
    <s v="-"/>
    <s v="-"/>
  </r>
  <r>
    <s v="TKT253220"/>
    <s v="Request for refund due to service issues"/>
    <s v="-"/>
    <x v="1"/>
    <s v="Refund Request"/>
    <s v="CUST68451"/>
    <s v="Open"/>
    <s v="19-08-2021"/>
    <d v="1899-12-30T13:43:49"/>
    <s v="-"/>
    <s v="-"/>
  </r>
  <r>
    <s v="TKT794319"/>
    <s v="Duplicate charges on account"/>
    <s v="-"/>
    <x v="1"/>
    <s v="Overcharge"/>
    <s v="CUST46490"/>
    <s v="In Progress"/>
    <s v="24-11-2020"/>
    <d v="1899-12-30T21:46:55"/>
    <s v="-"/>
    <s v="-"/>
  </r>
  <r>
    <s v="TKT773329"/>
    <s v="Account suspended due to suspicious activity"/>
    <s v="-"/>
    <x v="2"/>
    <s v="Account Suspension"/>
    <s v="CUST55422"/>
    <s v="In Progress"/>
    <d v="2023-12-07T00:00:00"/>
    <d v="1899-12-30T19:58:00"/>
    <s v="-"/>
    <s v="-"/>
  </r>
  <r>
    <s v="TKT371910"/>
    <s v="Unable to connect to Wi-Fi"/>
    <s v="24-11-2022 12:50:52"/>
    <x v="3"/>
    <s v="Network Problem"/>
    <s v="CUST35130"/>
    <s v="Resolved"/>
    <s v="20-11-2022"/>
    <d v="1899-12-30T12:50:52"/>
    <s v="24-11-2022"/>
    <d v="1899-12-30T12:50:52"/>
  </r>
  <r>
    <s v="TKT949852"/>
    <s v="Request for service upgrade not processed"/>
    <s v="-"/>
    <x v="0"/>
    <s v="Service Upgrade"/>
    <s v="CUST33895"/>
    <s v="Open"/>
    <d v="2023-10-09T00:00:00"/>
    <d v="1899-12-30T01:53:00"/>
    <s v="-"/>
    <s v="-"/>
  </r>
  <r>
    <s v="TKT390758"/>
    <s v="Slow internet speed"/>
    <d v="2022-02-08T14:29:00"/>
    <x v="3"/>
    <s v="Network Problem"/>
    <s v="CUST10392"/>
    <s v="Resolved"/>
    <s v="15-07-2022"/>
    <d v="1899-12-30T14:29:05"/>
    <d v="2022-02-08T00:00:00"/>
    <d v="1899-12-30T14:29:00"/>
  </r>
  <r>
    <s v="TKT253595"/>
    <s v="Issues after service upgrade"/>
    <s v="-"/>
    <x v="0"/>
    <s v="Service Upgrade"/>
    <s v="CUST20172"/>
    <s v="In Progress"/>
    <d v="2020-02-05T00:00:00"/>
    <d v="1899-12-30T08:28:00"/>
    <s v="-"/>
    <s v="-"/>
  </r>
  <r>
    <s v="TKT167967"/>
    <s v="Two-factor authentication not working"/>
    <s v="29-09-2022 03:18:13"/>
    <x v="2"/>
    <s v="Login Issue"/>
    <s v="CUST62079"/>
    <s v="Resolved"/>
    <s v="31-08-2022"/>
    <d v="1899-12-30T03:18:13"/>
    <s v="29-09-2022"/>
    <d v="1899-12-30T03:18:13"/>
  </r>
  <r>
    <s v="TKT353138"/>
    <s v="Card declined"/>
    <s v="-"/>
    <x v="1"/>
    <s v="Payment Failure"/>
    <s v="CUST48684"/>
    <s v="Open"/>
    <d v="2023-08-09T00:00:00"/>
    <d v="1899-12-30T21:20:00"/>
    <s v="-"/>
    <s v="-"/>
  </r>
  <r>
    <s v="TKT367894"/>
    <s v="Service unavailable in my area"/>
    <s v="-"/>
    <x v="0"/>
    <s v="Service Outage"/>
    <s v="CUST89559"/>
    <s v="In Progress"/>
    <s v="21-12-2023"/>
    <d v="1899-12-30T20:00:58"/>
    <s v="-"/>
    <s v="-"/>
  </r>
  <r>
    <s v="TKT539867"/>
    <s v="Refund for overcharge"/>
    <d v="2024-04-10T21:31:00"/>
    <x v="1"/>
    <s v="Refund Request"/>
    <s v="CUST22807"/>
    <s v="Resolved"/>
    <d v="2024-11-09T00:00:00"/>
    <d v="1899-12-30T21:31:00"/>
    <d v="2024-04-10T00:00:00"/>
    <d v="1899-12-30T21:31:00"/>
  </r>
  <r>
    <s v="TKT391256"/>
    <s v="Upgrade causing compatibility issues"/>
    <s v="-"/>
    <x v="0"/>
    <s v="Service Upgrade"/>
    <s v="CUST35926"/>
    <s v="In Progress"/>
    <d v="2023-08-04T00:00:00"/>
    <d v="1899-12-30T13:53:00"/>
    <s v="-"/>
    <s v="-"/>
  </r>
  <r>
    <s v="TKT274954"/>
    <s v="Battery draining quickly"/>
    <d v="2022-12-11T18:33:00"/>
    <x v="3"/>
    <s v="Hardware Issue"/>
    <s v="CUST88093"/>
    <s v="Resolved"/>
    <s v="26-10-2022"/>
    <d v="1899-12-30T18:33:30"/>
    <d v="2022-12-11T00:00:00"/>
    <d v="1899-12-30T18:33:00"/>
  </r>
  <r>
    <s v="TKT514547"/>
    <s v="Refund for overcharge"/>
    <d v="2020-03-09T23:53:00"/>
    <x v="1"/>
    <s v="Refund Request"/>
    <s v="CUST19791"/>
    <s v="Resolved"/>
    <s v="27-08-2020"/>
    <d v="1899-12-30T23:53:29"/>
    <d v="2020-03-09T00:00:00"/>
    <d v="1899-12-30T23:53:00"/>
  </r>
  <r>
    <s v="TKT374014"/>
    <s v="Payment gateway error"/>
    <s v="-"/>
    <x v="1"/>
    <s v="Payment Failure"/>
    <s v="CUST93696"/>
    <s v="In Progress"/>
    <s v="25-07-2021"/>
    <d v="1899-12-30T07:23:29"/>
    <s v="-"/>
    <s v="-"/>
  </r>
  <r>
    <s v="TKT823464"/>
    <s v="Password reset link expired"/>
    <s v="-"/>
    <x v="2"/>
    <s v="Password Reset"/>
    <s v="CUST40723"/>
    <s v="Open"/>
    <s v="16-09-2024"/>
    <d v="1899-12-30T08:40:34"/>
    <s v="-"/>
    <s v="-"/>
  </r>
  <r>
    <s v="TKT145228"/>
    <s v="Request for refund due to service issues"/>
    <s v="-"/>
    <x v="1"/>
    <s v="Refund Request"/>
    <s v="CUST18997"/>
    <s v="In Progress"/>
    <s v="23-07-2023"/>
    <d v="1899-12-30T18:37:37"/>
    <s v="-"/>
    <s v="-"/>
  </r>
  <r>
    <s v="TKT802283"/>
    <s v="Internet connection drops frequently"/>
    <s v="-"/>
    <x v="3"/>
    <s v="Network Problem"/>
    <s v="CUST26453"/>
    <s v="Open"/>
    <d v="2021-08-09T00:00:00"/>
    <d v="1899-12-30T04:36:00"/>
    <s v="-"/>
    <s v="-"/>
  </r>
  <r>
    <s v="TKT804421"/>
    <s v="Error message displayed"/>
    <s v="-"/>
    <x v="3"/>
    <s v="Software Bug"/>
    <s v="CUST74987"/>
    <s v="Open"/>
    <d v="2022-11-10T00:00:00"/>
    <d v="1899-12-30T10:45:00"/>
    <s v="-"/>
    <s v="-"/>
  </r>
  <r>
    <s v="TKT166246"/>
    <s v="High latency in service response"/>
    <s v="-"/>
    <x v="0"/>
    <s v="Slow Service"/>
    <s v="CUST40899"/>
    <s v="In Progress"/>
    <d v="2023-09-03T00:00:00"/>
    <d v="1899-12-30T16:07:00"/>
    <s v="-"/>
    <s v="-"/>
  </r>
  <r>
    <s v="TKT277037"/>
    <s v="Issues after service upgrade"/>
    <s v="-"/>
    <x v="0"/>
    <s v="Service Upgrade"/>
    <s v="CUST50844"/>
    <s v="In Progress"/>
    <s v="23-10-2022"/>
    <d v="1899-12-30T23:47:37"/>
    <s v="-"/>
    <s v="-"/>
  </r>
  <r>
    <s v="TKT760149"/>
    <s v="Slow internet speed"/>
    <s v="26-05-2020 13:12:52"/>
    <x v="3"/>
    <s v="Network Problem"/>
    <s v="CUST15420"/>
    <s v="Resolved"/>
    <s v="18-05-2020"/>
    <d v="1899-12-30T13:12:52"/>
    <s v="26-05-2020"/>
    <d v="1899-12-30T13:12:52"/>
  </r>
  <r>
    <s v="TKT934721"/>
    <s v="Issues after service upgrade"/>
    <s v="-"/>
    <x v="0"/>
    <s v="Service Upgrade"/>
    <s v="CUST79237"/>
    <s v="Open"/>
    <s v="28-11-2024"/>
    <d v="1899-12-30T08:01:28"/>
    <s v="-"/>
    <s v="-"/>
  </r>
  <r>
    <s v="TKT937392"/>
    <s v="Issues after service upgrade"/>
    <s v="-"/>
    <x v="0"/>
    <s v="Service Upgrade"/>
    <s v="CUST18367"/>
    <s v="Open"/>
    <d v="2023-08-05T00:00:00"/>
    <d v="1899-12-30T01:15:00"/>
    <s v="-"/>
    <s v="-"/>
  </r>
  <r>
    <s v="TKT316341"/>
    <s v="Request for service upgrade not processed"/>
    <s v="19-02-2021 16:35:41"/>
    <x v="0"/>
    <s v="Service Upgrade"/>
    <s v="CUST26604"/>
    <s v="Resolved"/>
    <s v="27-01-2021"/>
    <d v="1899-12-30T16:35:41"/>
    <s v="19-02-2021"/>
    <d v="1899-12-30T16:35:41"/>
  </r>
  <r>
    <s v="TKT273420"/>
    <s v="Refund for overcharge"/>
    <d v="2022-07-05T18:09:00"/>
    <x v="1"/>
    <s v="Refund Request"/>
    <s v="CUST38057"/>
    <s v="Resolved"/>
    <s v="27-04-2022"/>
    <d v="1899-12-30T18:09:03"/>
    <d v="2022-07-05T00:00:00"/>
    <d v="1899-12-30T18:09:00"/>
  </r>
  <r>
    <s v="TKT327723"/>
    <s v="Issues after service upgrade"/>
    <s v="-"/>
    <x v="0"/>
    <s v="Service Upgrade"/>
    <s v="CUST17452"/>
    <s v="Open"/>
    <d v="2024-08-09T00:00:00"/>
    <d v="1899-12-30T19:28:00"/>
    <s v="-"/>
    <s v="-"/>
  </r>
  <r>
    <s v="TKT305550"/>
    <s v="Frequent service interruptions"/>
    <d v="2021-05-02T01:12:00"/>
    <x v="0"/>
    <s v="Service Outage"/>
    <s v="CUST99741"/>
    <s v="Resolved"/>
    <s v="18-01-2021"/>
    <d v="1899-12-30T01:12:33"/>
    <d v="2021-05-02T00:00:00"/>
    <d v="1899-12-30T01:12:00"/>
  </r>
  <r>
    <s v="TKT855024"/>
    <s v="Error message displayed"/>
    <s v="-"/>
    <x v="3"/>
    <s v="Software Bug"/>
    <s v="CUST86673"/>
    <s v="Open"/>
    <s v="19-08-2021"/>
    <d v="1899-12-30T17:34:40"/>
    <s v="-"/>
    <s v="-"/>
  </r>
  <r>
    <s v="TKT215816"/>
    <s v="Feature not working as expected"/>
    <s v="-"/>
    <x v="3"/>
    <s v="Software Bug"/>
    <s v="CUST90116"/>
    <s v="In Progress"/>
    <s v="26-04-2024"/>
    <d v="1899-12-30T15:46:31"/>
    <s v="-"/>
    <s v="-"/>
  </r>
  <r>
    <s v="TKT337259"/>
    <s v="Error message displayed"/>
    <s v="-"/>
    <x v="3"/>
    <s v="Software Bug"/>
    <s v="CUST80889"/>
    <s v="In Progress"/>
    <d v="2024-06-04T00:00:00"/>
    <d v="1899-12-30T07:34:00"/>
    <s v="-"/>
    <s v="-"/>
  </r>
  <r>
    <s v="TKT522426"/>
    <s v="Incorrect billing amount"/>
    <d v="2021-01-03T21:42:00"/>
    <x v="1"/>
    <s v="Overcharge"/>
    <s v="CUST53492"/>
    <s v="Resolved"/>
    <s v="17-02-2021"/>
    <d v="1899-12-30T21:42:11"/>
    <d v="2021-01-03T00:00:00"/>
    <d v="1899-12-30T21:42:00"/>
  </r>
  <r>
    <s v="TKT728881"/>
    <s v="Issues after service upgrade"/>
    <s v="-"/>
    <x v="0"/>
    <s v="Service Upgrade"/>
    <s v="CUST45691"/>
    <s v="In Progress"/>
    <d v="2023-07-08T00:00:00"/>
    <d v="1899-12-30T04:31:00"/>
    <s v="-"/>
    <s v="-"/>
  </r>
  <r>
    <s v="TKT133026"/>
    <s v="High latency in service response"/>
    <s v="-"/>
    <x v="0"/>
    <s v="Slow Service"/>
    <s v="CUST59448"/>
    <s v="In Progress"/>
    <s v="24-10-2022"/>
    <d v="1899-12-30T21:34:26"/>
    <s v="-"/>
    <s v="-"/>
  </r>
  <r>
    <s v="TKT615396"/>
    <s v="Service slower than expected"/>
    <s v="-"/>
    <x v="0"/>
    <s v="Slow Service"/>
    <s v="CUST66353"/>
    <s v="Open"/>
    <s v="24-05-2021"/>
    <d v="1899-12-30T20:21:29"/>
    <s v="-"/>
    <s v="-"/>
  </r>
  <r>
    <s v="TKT272219"/>
    <s v="Service performance degradation"/>
    <s v="-"/>
    <x v="0"/>
    <s v="Slow Service"/>
    <s v="CUST15244"/>
    <s v="Open"/>
    <s v="29-07-2020"/>
    <d v="1899-12-30T00:00:26"/>
    <s v="-"/>
    <s v="-"/>
  </r>
  <r>
    <s v="TKT862544"/>
    <s v="Request for refund due to service issues"/>
    <s v="-"/>
    <x v="1"/>
    <s v="Refund Request"/>
    <s v="CUST72812"/>
    <s v="In Progress"/>
    <s v="24-10-2020"/>
    <d v="1899-12-30T05:58:55"/>
    <s v="-"/>
    <s v="-"/>
  </r>
  <r>
    <s v="TKT684681"/>
    <s v="Password reset link not received"/>
    <s v="-"/>
    <x v="2"/>
    <s v="Password Reset"/>
    <s v="CUST38718"/>
    <s v="Open"/>
    <s v="20-09-2021"/>
    <d v="1899-12-30T07:38:45"/>
    <s v="-"/>
    <s v="-"/>
  </r>
  <r>
    <s v="TKT983893"/>
    <s v="Payment gateway error"/>
    <s v="-"/>
    <x v="1"/>
    <s v="Payment Failure"/>
    <s v="CUST34640"/>
    <s v="In Progress"/>
    <s v="25-03-2021"/>
    <d v="1899-12-30T06:30:31"/>
    <s v="-"/>
    <s v="-"/>
  </r>
  <r>
    <s v="TKT894964"/>
    <s v="Incorrect billing amount"/>
    <s v="-"/>
    <x v="1"/>
    <s v="Overcharge"/>
    <s v="CUST46106"/>
    <s v="Open"/>
    <d v="2024-08-05T00:00:00"/>
    <d v="1899-12-30T10:07:00"/>
    <s v="-"/>
    <s v="-"/>
  </r>
  <r>
    <s v="TKT751708"/>
    <s v="Request for service upgrade not processed"/>
    <s v="-"/>
    <x v="0"/>
    <s v="Service Upgrade"/>
    <s v="CUST92663"/>
    <s v="In Progress"/>
    <d v="2020-04-02T00:00:00"/>
    <d v="1899-12-30T06:45:00"/>
    <s v="-"/>
    <s v="-"/>
  </r>
  <r>
    <s v="TKT484543"/>
    <s v="Device not powering on"/>
    <d v="2022-02-01T03:04:00"/>
    <x v="3"/>
    <s v="Hardware Issue"/>
    <s v="CUST13741"/>
    <s v="Resolved"/>
    <s v="15-12-2021"/>
    <d v="1899-12-30T03:04:33"/>
    <d v="2022-02-01T00:00:00"/>
    <d v="1899-12-30T03:04:00"/>
  </r>
  <r>
    <s v="TKT836620"/>
    <s v="Service unavailable in my area"/>
    <s v="14-04-2020 09:17:01"/>
    <x v="0"/>
    <s v="Service Outage"/>
    <s v="CUST91950"/>
    <s v="Resolved"/>
    <s v="26-03-2020"/>
    <d v="1899-12-30T09:17:01"/>
    <s v="14-04-2020"/>
    <d v="1899-12-30T09:17:01"/>
  </r>
  <r>
    <s v="TKT748517"/>
    <s v="Two-factor authentication not working"/>
    <d v="2022-08-01T17:02:00"/>
    <x v="2"/>
    <s v="Login Issue"/>
    <s v="CUST69240"/>
    <s v="Resolved"/>
    <s v="21-12-2021"/>
    <d v="1899-12-30T17:02:19"/>
    <d v="2022-08-01T00:00:00"/>
    <d v="1899-12-30T17:02:00"/>
  </r>
  <r>
    <s v="TKT621035"/>
    <s v="Slow internet speed"/>
    <s v="-"/>
    <x v="3"/>
    <s v="Network Problem"/>
    <s v="CUST25219"/>
    <s v="In Progress"/>
    <s v="23-10-2020"/>
    <d v="1899-12-30T13:37:05"/>
    <s v="-"/>
    <s v="-"/>
  </r>
  <r>
    <s v="TKT518558"/>
    <s v="Card declined"/>
    <s v="-"/>
    <x v="1"/>
    <s v="Payment Failure"/>
    <s v="CUST73353"/>
    <s v="Open"/>
    <d v="2020-02-12T00:00:00"/>
    <d v="1899-12-30T06:20:00"/>
    <s v="-"/>
    <s v="-"/>
  </r>
  <r>
    <s v="TKT896923"/>
    <s v="Two-factor authentication not working"/>
    <s v="-"/>
    <x v="2"/>
    <s v="Login Issue"/>
    <s v="CUST23613"/>
    <s v="Open"/>
    <s v="24-02-2020"/>
    <d v="1899-12-30T16:31:52"/>
    <s v="-"/>
    <s v="-"/>
  </r>
  <r>
    <s v="TKT563248"/>
    <s v="Application crashes on startup"/>
    <s v="-"/>
    <x v="3"/>
    <s v="Software Bug"/>
    <s v="CUST77334"/>
    <s v="In Progress"/>
    <s v="13-03-2023"/>
    <d v="1899-12-30T12:44:49"/>
    <s v="-"/>
    <s v="-"/>
  </r>
  <r>
    <s v="TKT567225"/>
    <s v="Scheduled maintenance causing downtime"/>
    <s v="-"/>
    <x v="0"/>
    <s v="Service Outage"/>
    <s v="CUST69942"/>
    <s v="Open"/>
    <s v="25-03-2020"/>
    <d v="1899-12-30T15:19:51"/>
    <s v="-"/>
    <s v="-"/>
  </r>
  <r>
    <s v="TKT748231"/>
    <s v="Account suspended without notice"/>
    <s v="-"/>
    <x v="2"/>
    <s v="Account Suspension"/>
    <s v="CUST80931"/>
    <s v="In Progress"/>
    <d v="2021-09-09T00:00:00"/>
    <d v="1899-12-30T04:30:00"/>
    <s v="-"/>
    <s v="-"/>
  </r>
  <r>
    <s v="TKT292086"/>
    <s v="Service performance degradation"/>
    <s v="18-04-2021 00:51:57"/>
    <x v="0"/>
    <s v="Slow Service"/>
    <s v="CUST74787"/>
    <s v="Resolved"/>
    <s v="13-04-2021"/>
    <d v="1899-12-30T00:51:57"/>
    <s v="18-04-2021"/>
    <d v="1899-12-30T00:51:57"/>
  </r>
  <r>
    <s v="TKT147610"/>
    <s v="Payment not going through"/>
    <s v="-"/>
    <x v="1"/>
    <s v="Payment Failure"/>
    <s v="CUST82959"/>
    <s v="In Progress"/>
    <s v="28-03-2022"/>
    <d v="1899-12-30T07:29:24"/>
    <s v="-"/>
    <s v="-"/>
  </r>
  <r>
    <s v="TKT754887"/>
    <s v="Service slower than expected"/>
    <s v="13-04-2022 10:09:39"/>
    <x v="0"/>
    <s v="Slow Service"/>
    <s v="CUST89077"/>
    <s v="Resolved"/>
    <s v="25-03-2022"/>
    <d v="1899-12-30T10:09:39"/>
    <s v="13-04-2022"/>
    <d v="1899-12-30T10:09:39"/>
  </r>
  <r>
    <s v="TKT612110"/>
    <s v="Refund for overcharge"/>
    <s v="18-04-2021 01:20:10"/>
    <x v="1"/>
    <s v="Refund Request"/>
    <s v="CUST31276"/>
    <s v="Resolved"/>
    <s v="26-03-2021"/>
    <d v="1899-12-30T01:20:10"/>
    <s v="18-04-2021"/>
    <d v="1899-12-30T01:20:10"/>
  </r>
  <r>
    <s v="TKT172630"/>
    <s v="Error message displayed"/>
    <s v="-"/>
    <x v="3"/>
    <s v="Software Bug"/>
    <s v="CUST93415"/>
    <s v="In Progress"/>
    <s v="27-03-2020"/>
    <d v="1899-12-30T15:27:07"/>
    <s v="-"/>
    <s v="-"/>
  </r>
  <r>
    <s v="TKT244147"/>
    <s v="Internet connection drops frequently"/>
    <s v="-"/>
    <x v="3"/>
    <s v="Network Problem"/>
    <s v="CUST26450"/>
    <s v="Open"/>
    <s v="15-07-2021"/>
    <d v="1899-12-30T03:31:59"/>
    <s v="-"/>
    <s v="-"/>
  </r>
  <r>
    <s v="TKT274999"/>
    <s v="Refund for overcharge"/>
    <s v="-"/>
    <x v="1"/>
    <s v="Refund Request"/>
    <s v="CUST48642"/>
    <s v="In Progress"/>
    <s v="15-10-2020"/>
    <d v="1899-12-30T08:18:06"/>
    <s v="-"/>
    <s v="-"/>
  </r>
  <r>
    <s v="TKT958246"/>
    <s v="Issues after service upgrade"/>
    <s v="-"/>
    <x v="0"/>
    <s v="Service Upgrade"/>
    <s v="CUST65387"/>
    <s v="Open"/>
    <s v="21-10-2020"/>
    <d v="1899-12-30T15:36:11"/>
    <s v="-"/>
    <s v="-"/>
  </r>
  <r>
    <s v="TKT100761"/>
    <s v="Account locked due to multiple failed attempts"/>
    <s v="-"/>
    <x v="2"/>
    <s v="Login Issue"/>
    <s v="CUST73227"/>
    <s v="In Progress"/>
    <d v="2020-04-01T00:00:00"/>
    <d v="1899-12-30T23:04:00"/>
    <s v="-"/>
    <s v="-"/>
  </r>
  <r>
    <s v="TKT698104"/>
    <s v="Frequent service interruptions"/>
    <s v="-"/>
    <x v="0"/>
    <s v="Service Outage"/>
    <s v="CUST42057"/>
    <s v="Open"/>
    <d v="2022-06-10T00:00:00"/>
    <d v="1899-12-30T05:50:00"/>
    <s v="-"/>
    <s v="-"/>
  </r>
  <r>
    <s v="TKT373597"/>
    <s v="Internet connection drops frequently"/>
    <s v="-"/>
    <x v="3"/>
    <s v="Network Problem"/>
    <s v="CUST78763"/>
    <s v="In Progress"/>
    <s v="27-08-2024"/>
    <d v="1899-12-30T09:45:36"/>
    <s v="-"/>
    <s v="-"/>
  </r>
  <r>
    <s v="TKT405426"/>
    <s v="Device not powering on"/>
    <s v="13-02-2023 23:05:02"/>
    <x v="3"/>
    <s v="Hardware Issue"/>
    <s v="CUST99375"/>
    <s v="Resolved"/>
    <d v="2023-05-02T00:00:00"/>
    <d v="1899-12-30T23:05:00"/>
    <s v="13-02-2023"/>
    <d v="1899-12-30T23:05:02"/>
  </r>
  <r>
    <s v="TKT823118"/>
    <s v="Refund for canceled service"/>
    <s v="-"/>
    <x v="1"/>
    <s v="Refund Request"/>
    <s v="CUST21019"/>
    <s v="Open"/>
    <d v="2020-11-01T00:00:00"/>
    <d v="1899-12-30T12:45:00"/>
    <s v="-"/>
    <s v="-"/>
  </r>
  <r>
    <s v="TKT247177"/>
    <s v="Refund for canceled service"/>
    <s v="-"/>
    <x v="1"/>
    <s v="Refund Request"/>
    <s v="CUST96455"/>
    <s v="Open"/>
    <s v="16-12-2023"/>
    <d v="1899-12-30T17:07:22"/>
    <s v="-"/>
    <s v="-"/>
  </r>
  <r>
    <s v="TKT331558"/>
    <s v="Unable to connect to Wi-Fi"/>
    <s v="-"/>
    <x v="3"/>
    <s v="Network Problem"/>
    <s v="CUST35839"/>
    <s v="In Progress"/>
    <s v="25-05-2020"/>
    <d v="1899-12-30T14:36:14"/>
    <s v="-"/>
    <s v="-"/>
  </r>
  <r>
    <s v="TKT555201"/>
    <s v="High latency in service response"/>
    <d v="2023-03-02T14:24:00"/>
    <x v="0"/>
    <s v="Slow Service"/>
    <s v="CUST17603"/>
    <s v="Resolved"/>
    <s v="30-01-2023"/>
    <d v="1899-12-30T14:24:50"/>
    <d v="2023-03-02T00:00:00"/>
    <d v="1899-12-30T14:24:00"/>
  </r>
  <r>
    <s v="TKT473550"/>
    <s v="Service performance degradation"/>
    <s v="-"/>
    <x v="0"/>
    <s v="Slow Service"/>
    <s v="CUST37292"/>
    <s v="Open"/>
    <s v="18-10-2021"/>
    <d v="1899-12-30T03:39:03"/>
    <s v="-"/>
    <s v="-"/>
  </r>
  <r>
    <s v="TKT236483"/>
    <s v="Upgrade causing compatibility issues"/>
    <s v="-"/>
    <x v="0"/>
    <s v="Service Upgrade"/>
    <s v="CUST30619"/>
    <s v="In Progress"/>
    <s v="28-04-2022"/>
    <d v="1899-12-30T10:06:15"/>
    <s v="-"/>
    <s v="-"/>
  </r>
  <r>
    <s v="TKT215902"/>
    <s v="Request for service upgrade not processed"/>
    <s v="21-08-2023 22:46:22"/>
    <x v="0"/>
    <s v="Service Upgrade"/>
    <s v="CUST55747"/>
    <s v="Resolved"/>
    <s v="29-07-2023"/>
    <d v="1899-12-30T22:46:22"/>
    <s v="21-08-2023"/>
    <d v="1899-12-30T22:46:22"/>
  </r>
  <r>
    <s v="TKT543959"/>
    <s v="High latency in service response"/>
    <s v="-"/>
    <x v="0"/>
    <s v="Slow Service"/>
    <s v="CUST38426"/>
    <s v="Open"/>
    <d v="2020-12-09T00:00:00"/>
    <d v="1899-12-30T05:04:00"/>
    <s v="-"/>
    <s v="-"/>
  </r>
  <r>
    <s v="TKT547469"/>
    <s v="Account suspended without notice"/>
    <s v="23-01-2021 00:20:06"/>
    <x v="2"/>
    <s v="Account Suspension"/>
    <s v="CUST15821"/>
    <s v="Resolved"/>
    <d v="2021-11-01T00:00:00"/>
    <d v="1899-12-30T00:20:00"/>
    <s v="23-01-2021"/>
    <d v="1899-12-30T00:20:06"/>
  </r>
  <r>
    <s v="TKT413136"/>
    <s v="Unable to connect to Wi-Fi"/>
    <d v="2021-04-03T08:10:00"/>
    <x v="3"/>
    <s v="Network Problem"/>
    <s v="CUST59313"/>
    <s v="Resolved"/>
    <d v="2021-12-02T00:00:00"/>
    <d v="1899-12-30T08:10:00"/>
    <d v="2021-04-03T00:00:00"/>
    <d v="1899-12-30T08:10:00"/>
  </r>
  <r>
    <s v="TKT111076"/>
    <s v="Duplicate charges on account"/>
    <s v="20-07-2023 20:07:54"/>
    <x v="1"/>
    <s v="Overcharge"/>
    <s v="CUST94117"/>
    <s v="Resolved"/>
    <d v="2023-04-07T00:00:00"/>
    <d v="1899-12-30T20:07:00"/>
    <s v="20-07-2023"/>
    <d v="1899-12-30T20:07:54"/>
  </r>
  <r>
    <s v="TKT708771"/>
    <s v="Payment gateway error"/>
    <s v="-"/>
    <x v="1"/>
    <s v="Payment Failure"/>
    <s v="CUST63188"/>
    <s v="In Progress"/>
    <d v="2023-02-07T00:00:00"/>
    <d v="1899-12-30T11:09:00"/>
    <s v="-"/>
    <s v="-"/>
  </r>
  <r>
    <s v="TKT580935"/>
    <s v="Issues after service upgrade"/>
    <s v="-"/>
    <x v="0"/>
    <s v="Service Upgrade"/>
    <s v="CUST58087"/>
    <s v="Open"/>
    <s v="24-12-2021"/>
    <d v="1899-12-30T00:48:57"/>
    <s v="-"/>
    <s v="-"/>
  </r>
  <r>
    <s v="TKT854999"/>
    <s v="Issues after service upgrade"/>
    <s v="-"/>
    <x v="0"/>
    <s v="Service Upgrade"/>
    <s v="CUST55985"/>
    <s v="Open"/>
    <s v="26-12-2022"/>
    <d v="1899-12-30T19:22:00"/>
    <s v="-"/>
    <s v="-"/>
  </r>
  <r>
    <s v="TKT112307"/>
    <s v="Account locked due to multiple failed attempts"/>
    <s v="-"/>
    <x v="2"/>
    <s v="Login Issue"/>
    <s v="CUST97667"/>
    <s v="Open"/>
    <s v="15-01-2022"/>
    <d v="1899-12-30T19:31:36"/>
    <s v="-"/>
    <s v="-"/>
  </r>
  <r>
    <s v="TKT903042"/>
    <s v="Application crashes on startup"/>
    <s v="-"/>
    <x v="3"/>
    <s v="Software Bug"/>
    <s v="CUST83167"/>
    <s v="In Progress"/>
    <s v="19-12-2021"/>
    <d v="1899-12-30T06:15:54"/>
    <s v="-"/>
    <s v="-"/>
  </r>
  <r>
    <s v="TKT217549"/>
    <s v="Scheduled maintenance causing downtime"/>
    <s v="-"/>
    <x v="0"/>
    <s v="Service Outage"/>
    <s v="CUST21168"/>
    <s v="In Progress"/>
    <d v="2020-05-12T00:00:00"/>
    <d v="1899-12-30T09:45:00"/>
    <s v="-"/>
    <s v="-"/>
  </r>
  <r>
    <s v="TKT908808"/>
    <s v="Battery draining quickly"/>
    <s v="27-10-2020 18:10:26"/>
    <x v="3"/>
    <s v="Hardware Issue"/>
    <s v="CUST58707"/>
    <s v="Resolved"/>
    <s v="17-10-2020"/>
    <d v="1899-12-30T18:10:26"/>
    <s v="27-10-2020"/>
    <d v="1899-12-30T18:10:26"/>
  </r>
  <r>
    <s v="TKT997220"/>
    <s v="Payment gateway error"/>
    <s v="-"/>
    <x v="1"/>
    <s v="Payment Failure"/>
    <s v="CUST14465"/>
    <s v="In Progress"/>
    <d v="2020-06-03T00:00:00"/>
    <d v="1899-12-30T04:12:00"/>
    <s v="-"/>
    <s v="-"/>
  </r>
  <r>
    <s v="TKT335527"/>
    <s v="Issues after service upgrade"/>
    <d v="2023-01-10T07:22:00"/>
    <x v="0"/>
    <s v="Service Upgrade"/>
    <s v="CUST26198"/>
    <s v="Resolved"/>
    <s v="27-09-2023"/>
    <d v="1899-12-30T07:22:49"/>
    <d v="2023-01-10T00:00:00"/>
    <d v="1899-12-30T07:22:00"/>
  </r>
  <r>
    <s v="TKT974792"/>
    <s v="Refund for canceled service"/>
    <s v="-"/>
    <x v="1"/>
    <s v="Refund Request"/>
    <s v="CUST29759"/>
    <s v="In Progress"/>
    <d v="2023-12-10T00:00:00"/>
    <d v="1899-12-30T13:05:00"/>
    <s v="-"/>
    <s v="-"/>
  </r>
  <r>
    <s v="TKT202708"/>
    <s v="Battery draining quickly"/>
    <s v="-"/>
    <x v="3"/>
    <s v="Hardware Issue"/>
    <s v="CUST95821"/>
    <s v="In Progress"/>
    <s v="24-08-2020"/>
    <d v="1899-12-30T15:07:19"/>
    <s v="-"/>
    <s v="-"/>
  </r>
  <r>
    <s v="TKT999421"/>
    <s v="Service slower than expected"/>
    <s v="-"/>
    <x v="0"/>
    <s v="Slow Service"/>
    <s v="CUST92993"/>
    <s v="In Progress"/>
    <s v="23-12-2022"/>
    <d v="1899-12-30T01:38:42"/>
    <s v="-"/>
    <s v="-"/>
  </r>
  <r>
    <s v="TKT399642"/>
    <s v="Account suspended due to suspicious activity"/>
    <s v="19-11-2022 03:48:00"/>
    <x v="2"/>
    <s v="Account Suspension"/>
    <s v="CUST71302"/>
    <s v="Resolved"/>
    <d v="2022-03-11T00:00:00"/>
    <d v="1899-12-30T03:48:00"/>
    <s v="19-11-2022"/>
    <d v="1899-12-30T03:48:00"/>
  </r>
  <r>
    <s v="TKT435404"/>
    <s v="Password reset link not received"/>
    <s v="-"/>
    <x v="2"/>
    <s v="Password Reset"/>
    <s v="CUST24394"/>
    <s v="In Progress"/>
    <s v="16-11-2024"/>
    <d v="1899-12-30T12:27:44"/>
    <s v="-"/>
    <s v="-"/>
  </r>
  <r>
    <s v="TKT673403"/>
    <s v="Password reset link not received"/>
    <s v="-"/>
    <x v="2"/>
    <s v="Password Reset"/>
    <s v="CUST48513"/>
    <s v="Open"/>
    <s v="25-12-2022"/>
    <d v="1899-12-30T14:15:38"/>
    <s v="-"/>
    <s v="-"/>
  </r>
  <r>
    <s v="TKT633130"/>
    <s v="Upgrade causing compatibility issues"/>
    <s v="-"/>
    <x v="0"/>
    <s v="Service Upgrade"/>
    <s v="CUST46964"/>
    <s v="Open"/>
    <s v="16-03-2021"/>
    <d v="1899-12-30T02:59:00"/>
    <s v="-"/>
    <s v="-"/>
  </r>
  <r>
    <s v="TKT489352"/>
    <s v="Card declined"/>
    <s v="-"/>
    <x v="1"/>
    <s v="Payment Failure"/>
    <s v="CUST44984"/>
    <s v="Open"/>
    <d v="2020-05-07T00:00:00"/>
    <d v="1899-12-30T14:00:00"/>
    <s v="-"/>
    <s v="-"/>
  </r>
  <r>
    <s v="TKT775026"/>
    <s v="Error message displayed"/>
    <s v="-"/>
    <x v="3"/>
    <s v="Software Bug"/>
    <s v="CUST71398"/>
    <s v="Open"/>
    <d v="2024-08-09T00:00:00"/>
    <d v="1899-12-30T10:39:00"/>
    <s v="-"/>
    <s v="-"/>
  </r>
  <r>
    <s v="TKT722698"/>
    <s v="Refund for overcharge"/>
    <d v="2023-07-05T23:03:00"/>
    <x v="1"/>
    <s v="Refund Request"/>
    <s v="CUST10523"/>
    <s v="Resolved"/>
    <s v="23-04-2023"/>
    <d v="1899-12-30T23:03:17"/>
    <d v="2023-07-05T00:00:00"/>
    <d v="1899-12-30T23:03:00"/>
  </r>
  <r>
    <s v="TKT523459"/>
    <s v="Password reset link expired"/>
    <d v="2022-03-01T08:49:00"/>
    <x v="2"/>
    <s v="Password Reset"/>
    <s v="CUST33145"/>
    <s v="Resolved"/>
    <d v="2021-07-12T00:00:00"/>
    <d v="1899-12-30T08:49:00"/>
    <d v="2022-03-01T00:00:00"/>
    <d v="1899-12-30T08:49:00"/>
  </r>
  <r>
    <s v="TKT238329"/>
    <s v="Request for refund due to service issues"/>
    <s v="-"/>
    <x v="1"/>
    <s v="Refund Request"/>
    <s v="CUST57434"/>
    <s v="Open"/>
    <s v="23-03-2020"/>
    <d v="1899-12-30T07:53:57"/>
    <s v="-"/>
    <s v="-"/>
  </r>
  <r>
    <s v="TKT192532"/>
    <s v="Request for refund due to service issues"/>
    <s v="-"/>
    <x v="1"/>
    <s v="Refund Request"/>
    <s v="CUST39063"/>
    <s v="In Progress"/>
    <d v="2020-11-12T00:00:00"/>
    <d v="1899-12-30T16:48:00"/>
    <s v="-"/>
    <s v="-"/>
  </r>
  <r>
    <s v="TKT834165"/>
    <s v="Password reset link expired"/>
    <s v="-"/>
    <x v="2"/>
    <s v="Password Reset"/>
    <s v="CUST25336"/>
    <s v="Open"/>
    <s v="26-03-2021"/>
    <d v="1899-12-30T06:48:29"/>
    <s v="-"/>
    <s v="-"/>
  </r>
  <r>
    <s v="TKT682323"/>
    <s v="Internet connection drops frequently"/>
    <d v="2023-11-01T12:02:00"/>
    <x v="3"/>
    <s v="Network Problem"/>
    <s v="CUST97365"/>
    <s v="Resolved"/>
    <s v="22-12-2022"/>
    <d v="1899-12-30T12:02:50"/>
    <d v="2023-11-01T00:00:00"/>
    <d v="1899-12-30T12:02:00"/>
  </r>
  <r>
    <s v="TKT599321"/>
    <s v="Unable to login to account"/>
    <s v="-"/>
    <x v="2"/>
    <s v="Login Issue"/>
    <s v="CUST33638"/>
    <s v="In Progress"/>
    <d v="2024-08-09T00:00:00"/>
    <d v="1899-12-30T05:26:00"/>
    <s v="-"/>
    <s v="-"/>
  </r>
  <r>
    <s v="TKT665014"/>
    <s v="Upgrade causing compatibility issues"/>
    <s v="-"/>
    <x v="0"/>
    <s v="Service Upgrade"/>
    <s v="CUST29208"/>
    <s v="In Progress"/>
    <d v="2024-09-08T00:00:00"/>
    <d v="1899-12-30T09:45:00"/>
    <s v="-"/>
    <s v="-"/>
  </r>
  <r>
    <s v="TKT898126"/>
    <s v="Account suspended due to suspicious activity"/>
    <s v="25-06-2023 00:02:20"/>
    <x v="2"/>
    <s v="Account Suspension"/>
    <s v="CUST91032"/>
    <s v="Resolved"/>
    <s v="19-06-2023"/>
    <d v="1899-12-30T00:02:20"/>
    <s v="25-06-2023"/>
    <d v="1899-12-30T00:02:20"/>
  </r>
  <r>
    <s v="TKT127236"/>
    <s v="Incorrect billing amount"/>
    <s v="-"/>
    <x v="1"/>
    <s v="Overcharge"/>
    <s v="CUST17646"/>
    <s v="Open"/>
    <s v="26-02-2022"/>
    <d v="1899-12-30T04:54:35"/>
    <s v="-"/>
    <s v="-"/>
  </r>
  <r>
    <s v="TKT113453"/>
    <s v="Account suspended without notice"/>
    <s v="-"/>
    <x v="2"/>
    <s v="Account Suspension"/>
    <s v="CUST43127"/>
    <s v="In Progress"/>
    <s v="21-04-2020"/>
    <d v="1899-12-30T09:23:20"/>
    <s v="-"/>
    <s v="-"/>
  </r>
  <r>
    <s v="TKT518386"/>
    <s v="Password reset link expired"/>
    <s v="16-05-2023 04:10:00"/>
    <x v="2"/>
    <s v="Password Reset"/>
    <s v="CUST65083"/>
    <s v="Resolved"/>
    <s v="21-04-2023"/>
    <d v="1899-12-30T04:10:00"/>
    <s v="16-05-2023"/>
    <d v="1899-12-30T04:10:00"/>
  </r>
  <r>
    <s v="TKT895543"/>
    <s v="Card declined"/>
    <d v="2021-12-11T04:37:00"/>
    <x v="1"/>
    <s v="Payment Failure"/>
    <s v="CUST46754"/>
    <s v="Resolved"/>
    <d v="2021-10-11T00:00:00"/>
    <d v="1899-12-30T04:37:00"/>
    <d v="2021-12-11T00:00:00"/>
    <d v="1899-12-30T04:37:00"/>
  </r>
  <r>
    <s v="TKT875483"/>
    <s v="Unable to reset password"/>
    <s v="-"/>
    <x v="2"/>
    <s v="Password Reset"/>
    <s v="CUST71457"/>
    <s v="Open"/>
    <s v="15-02-2020"/>
    <d v="1899-12-30T16:25:19"/>
    <s v="-"/>
    <s v="-"/>
  </r>
  <r>
    <s v="TKT589503"/>
    <s v="Two-factor authentication not working"/>
    <s v="-"/>
    <x v="2"/>
    <s v="Login Issue"/>
    <s v="CUST76341"/>
    <s v="Open"/>
    <d v="2022-12-09T00:00:00"/>
    <d v="1899-12-30T19:27:00"/>
    <s v="-"/>
    <s v="-"/>
  </r>
  <r>
    <s v="TKT557431"/>
    <s v="Request for service upgrade not processed"/>
    <s v="-"/>
    <x v="0"/>
    <s v="Service Upgrade"/>
    <s v="CUST29137"/>
    <s v="Open"/>
    <s v="27-01-2022"/>
    <d v="1899-12-30T10:48:57"/>
    <s v="-"/>
    <s v="-"/>
  </r>
  <r>
    <s v="TKT821538"/>
    <s v="Refund for overcharge"/>
    <s v="-"/>
    <x v="1"/>
    <s v="Refund Request"/>
    <s v="CUST52189"/>
    <s v="In Progress"/>
    <s v="31-07-2024"/>
    <d v="1899-12-30T22:44:46"/>
    <s v="-"/>
    <s v="-"/>
  </r>
  <r>
    <s v="TKT145929"/>
    <s v="Service unavailable in my area"/>
    <d v="2024-08-09T12:12:00"/>
    <x v="0"/>
    <s v="Service Outage"/>
    <s v="CUST39726"/>
    <s v="Resolved"/>
    <s v="16-08-2024"/>
    <d v="1899-12-30T12:12:21"/>
    <d v="2024-08-09T00:00:00"/>
    <d v="1899-12-30T12:12:00"/>
  </r>
  <r>
    <s v="TKT721388"/>
    <s v="Incorrect billing amount"/>
    <s v="-"/>
    <x v="1"/>
    <s v="Overcharge"/>
    <s v="CUST99089"/>
    <s v="Open"/>
    <d v="2021-09-05T00:00:00"/>
    <d v="1899-12-30T01:16:00"/>
    <s v="-"/>
    <s v="-"/>
  </r>
  <r>
    <s v="TKT986179"/>
    <s v="Account locked due to multiple failed attempts"/>
    <s v="-"/>
    <x v="2"/>
    <s v="Login Issue"/>
    <s v="CUST23934"/>
    <s v="Open"/>
    <d v="2021-07-09T00:00:00"/>
    <d v="1899-12-30T04:13:00"/>
    <s v="-"/>
    <s v="-"/>
  </r>
  <r>
    <s v="TKT655353"/>
    <s v="Refund for canceled service"/>
    <d v="2022-01-10T16:32:00"/>
    <x v="1"/>
    <s v="Refund Request"/>
    <s v="CUST81031"/>
    <s v="Resolved"/>
    <s v="24-09-2022"/>
    <d v="1899-12-30T16:32:44"/>
    <d v="2022-01-10T00:00:00"/>
    <d v="1899-12-30T16:32:00"/>
  </r>
  <r>
    <s v="TKT843714"/>
    <s v="Unable to connect to Wi-Fi"/>
    <s v="-"/>
    <x v="3"/>
    <s v="Network Problem"/>
    <s v="CUST93202"/>
    <s v="In Progress"/>
    <d v="2022-01-02T00:00:00"/>
    <d v="1899-12-30T17:20:00"/>
    <s v="-"/>
    <s v="-"/>
  </r>
  <r>
    <s v="TKT717666"/>
    <s v="Account suspended due to suspicious activity"/>
    <s v="-"/>
    <x v="2"/>
    <s v="Account Suspension"/>
    <s v="CUST15665"/>
    <s v="In Progress"/>
    <d v="2021-01-11T00:00:00"/>
    <d v="1899-12-30T05:50:00"/>
    <s v="-"/>
    <s v="-"/>
  </r>
  <r>
    <s v="TKT693266"/>
    <s v="Payment gateway error"/>
    <s v="-"/>
    <x v="1"/>
    <s v="Payment Failure"/>
    <s v="CUST59282"/>
    <s v="In Progress"/>
    <d v="2023-02-05T00:00:00"/>
    <d v="1899-12-30T10:42:00"/>
    <s v="-"/>
    <s v="-"/>
  </r>
  <r>
    <s v="TKT843760"/>
    <s v="Two-factor authentication not working"/>
    <s v="-"/>
    <x v="2"/>
    <s v="Login Issue"/>
    <s v="CUST78849"/>
    <s v="In Progress"/>
    <s v="20-09-2021"/>
    <d v="1899-12-30T04:27:37"/>
    <s v="-"/>
    <s v="-"/>
  </r>
  <r>
    <s v="TKT359711"/>
    <s v="Unable to connect to Wi-Fi"/>
    <d v="2023-03-01T02:24:00"/>
    <x v="3"/>
    <s v="Network Problem"/>
    <s v="CUST37300"/>
    <s v="Resolved"/>
    <s v="21-12-2022"/>
    <d v="1899-12-30T02:24:04"/>
    <d v="2023-03-01T00:00:00"/>
    <d v="1899-12-30T02:24:00"/>
  </r>
  <r>
    <s v="TKT821617"/>
    <s v="Password reset link expired"/>
    <s v="16-02-2023 09:14:43"/>
    <x v="2"/>
    <s v="Password Reset"/>
    <s v="CUST45080"/>
    <s v="Resolved"/>
    <d v="2023-04-02T00:00:00"/>
    <d v="1899-12-30T09:14:00"/>
    <s v="16-02-2023"/>
    <d v="1899-12-30T09:14:43"/>
  </r>
  <r>
    <s v="TKT991648"/>
    <s v="Account locked due to multiple failed attempts"/>
    <s v="18-06-2020 21:05:25"/>
    <x v="2"/>
    <s v="Login Issue"/>
    <s v="CUST75609"/>
    <s v="Resolved"/>
    <d v="2020-08-06T00:00:00"/>
    <d v="1899-12-30T21:05:00"/>
    <s v="18-06-2020"/>
    <d v="1899-12-30T21:05:25"/>
  </r>
  <r>
    <s v="TKT357812"/>
    <s v="Scheduled maintenance causing downtime"/>
    <s v="-"/>
    <x v="0"/>
    <s v="Service Outage"/>
    <s v="CUST22275"/>
    <s v="Open"/>
    <d v="2023-04-12T00:00:00"/>
    <d v="1899-12-30T23:40:00"/>
    <s v="-"/>
    <s v="-"/>
  </r>
  <r>
    <s v="TKT510025"/>
    <s v="Service slower than expected"/>
    <d v="2020-10-11T15:02:00"/>
    <x v="0"/>
    <s v="Slow Service"/>
    <s v="CUST93770"/>
    <s v="Resolved"/>
    <s v="18-10-2020"/>
    <d v="1899-12-30T15:02:18"/>
    <d v="2020-10-11T00:00:00"/>
    <d v="1899-12-30T15:02:00"/>
  </r>
  <r>
    <s v="TKT662267"/>
    <s v="Refund for canceled service"/>
    <s v="-"/>
    <x v="1"/>
    <s v="Refund Request"/>
    <s v="CUST21939"/>
    <s v="Open"/>
    <d v="2022-02-07T00:00:00"/>
    <d v="1899-12-30T06:30:00"/>
    <s v="-"/>
    <s v="-"/>
  </r>
  <r>
    <s v="TKT682819"/>
    <s v="Refund for overcharge"/>
    <s v="31-03-2020 07:00:17"/>
    <x v="1"/>
    <s v="Refund Request"/>
    <s v="CUST49128"/>
    <s v="Resolved"/>
    <s v="24-03-2020"/>
    <d v="1899-12-30T07:00:17"/>
    <s v="31-03-2020"/>
    <d v="1899-12-30T07:00:17"/>
  </r>
  <r>
    <s v="TKT329623"/>
    <s v="Incorrect billing amount"/>
    <s v="-"/>
    <x v="1"/>
    <s v="Overcharge"/>
    <s v="CUST96322"/>
    <s v="In Progress"/>
    <d v="2021-06-08T00:00:00"/>
    <d v="1899-12-30T04:04:00"/>
    <s v="-"/>
    <s v="-"/>
  </r>
  <r>
    <s v="TKT186820"/>
    <s v="Incorrect billing amount"/>
    <s v="-"/>
    <x v="1"/>
    <s v="Overcharge"/>
    <s v="CUST21593"/>
    <s v="Open"/>
    <s v="29-04-2023"/>
    <d v="1899-12-30T03:10:45"/>
    <s v="-"/>
    <s v="-"/>
  </r>
  <r>
    <s v="TKT375893"/>
    <s v="Device not powering on"/>
    <s v="-"/>
    <x v="3"/>
    <s v="Hardware Issue"/>
    <s v="CUST47353"/>
    <s v="In Progress"/>
    <d v="2024-02-04T00:00:00"/>
    <d v="1899-12-30T23:57:00"/>
    <s v="-"/>
    <s v="-"/>
  </r>
  <r>
    <s v="TKT349806"/>
    <s v="Charged more than expected"/>
    <s v="-"/>
    <x v="1"/>
    <s v="Overcharge"/>
    <s v="CUST47919"/>
    <s v="In Progress"/>
    <d v="2023-07-10T00:00:00"/>
    <d v="1899-12-30T00:32:00"/>
    <s v="-"/>
    <s v="-"/>
  </r>
  <r>
    <s v="TKT785464"/>
    <s v="High latency in service response"/>
    <d v="2024-11-03T22:22:00"/>
    <x v="0"/>
    <s v="Slow Service"/>
    <s v="CUST95363"/>
    <s v="Resolved"/>
    <s v="13-02-2024"/>
    <d v="1899-12-30T22:22:27"/>
    <d v="2024-11-03T00:00:00"/>
    <d v="1899-12-30T22:22:00"/>
  </r>
  <r>
    <s v="TKT533338"/>
    <s v="Issues after service upgrade"/>
    <s v="13-03-2023 22:02:07"/>
    <x v="0"/>
    <s v="Service Upgrade"/>
    <s v="CUST24877"/>
    <s v="Resolved"/>
    <s v="18-02-2023"/>
    <d v="1899-12-30T22:02:07"/>
    <s v="13-03-2023"/>
    <d v="1899-12-30T22:02:07"/>
  </r>
  <r>
    <s v="TKT679435"/>
    <s v="Service slower than expected"/>
    <s v="-"/>
    <x v="0"/>
    <s v="Slow Service"/>
    <s v="CUST44632"/>
    <s v="In Progress"/>
    <s v="15-07-2023"/>
    <d v="1899-12-30T12:56:49"/>
    <s v="-"/>
    <s v="-"/>
  </r>
  <r>
    <s v="TKT584479"/>
    <s v="Refund for overcharge"/>
    <s v="-"/>
    <x v="1"/>
    <s v="Refund Request"/>
    <s v="CUST19025"/>
    <s v="Open"/>
    <d v="2024-05-07T00:00:00"/>
    <d v="1899-12-30T17:32:00"/>
    <s v="-"/>
    <s v="-"/>
  </r>
  <r>
    <s v="TKT946245"/>
    <s v="Unable to reset password"/>
    <s v="-"/>
    <x v="2"/>
    <s v="Password Reset"/>
    <s v="CUST84972"/>
    <s v="Open"/>
    <s v="14-04-2023"/>
    <d v="1899-12-30T04:20:06"/>
    <s v="-"/>
    <s v="-"/>
  </r>
  <r>
    <s v="TKT197889"/>
    <s v="Account locked due to multiple failed attempts"/>
    <s v="-"/>
    <x v="2"/>
    <s v="Login Issue"/>
    <s v="CUST46465"/>
    <s v="Open"/>
    <d v="2020-09-04T00:00:00"/>
    <d v="1899-12-30T18:58:00"/>
    <s v="-"/>
    <s v="-"/>
  </r>
  <r>
    <s v="TKT908951"/>
    <s v="High latency in service response"/>
    <d v="2021-05-11T02:23:00"/>
    <x v="0"/>
    <s v="Slow Service"/>
    <s v="CUST36471"/>
    <s v="Resolved"/>
    <s v="31-10-2021"/>
    <d v="1899-12-30T02:23:32"/>
    <d v="2021-05-11T00:00:00"/>
    <d v="1899-12-30T02:23:00"/>
  </r>
  <r>
    <s v="TKT373340"/>
    <s v="Screen malfunction"/>
    <s v="-"/>
    <x v="3"/>
    <s v="Hardware Issue"/>
    <s v="CUST21393"/>
    <s v="In Progress"/>
    <s v="25-06-2020"/>
    <d v="1899-12-30T15:22:05"/>
    <s v="-"/>
    <s v="-"/>
  </r>
  <r>
    <s v="TKT396443"/>
    <s v="Charged more than expected"/>
    <s v="28-05-2021 15:51:39"/>
    <x v="1"/>
    <s v="Overcharge"/>
    <s v="CUST56337"/>
    <s v="Resolved"/>
    <d v="2021-10-05T00:00:00"/>
    <d v="1899-12-30T15:51:00"/>
    <s v="28-05-2021"/>
    <d v="1899-12-30T15:51:39"/>
  </r>
  <r>
    <s v="TKT318712"/>
    <s v="Password reset link expired"/>
    <s v="-"/>
    <x v="2"/>
    <s v="Password Reset"/>
    <s v="CUST36037"/>
    <s v="Open"/>
    <d v="2022-12-09T00:00:00"/>
    <d v="1899-12-30T22:43:00"/>
    <s v="-"/>
    <s v="-"/>
  </r>
  <r>
    <s v="TKT523441"/>
    <s v="Request for service upgrade not processed"/>
    <s v="-"/>
    <x v="0"/>
    <s v="Service Upgrade"/>
    <s v="CUST27153"/>
    <s v="In Progress"/>
    <d v="2020-01-09T00:00:00"/>
    <d v="1899-12-30T21:33:00"/>
    <s v="-"/>
    <s v="-"/>
  </r>
  <r>
    <s v="TKT190316"/>
    <s v="Refund for overcharge"/>
    <s v="-"/>
    <x v="1"/>
    <s v="Refund Request"/>
    <s v="CUST56717"/>
    <s v="In Progress"/>
    <d v="2020-11-02T00:00:00"/>
    <d v="1899-12-30T21:25:00"/>
    <s v="-"/>
    <s v="-"/>
  </r>
  <r>
    <s v="TKT835178"/>
    <s v="Service slower than expected"/>
    <s v="-"/>
    <x v="0"/>
    <s v="Slow Service"/>
    <s v="CUST74813"/>
    <s v="Open"/>
    <s v="23-09-2021"/>
    <d v="1899-12-30T19:08:14"/>
    <s v="-"/>
    <s v="-"/>
  </r>
  <r>
    <s v="TKT308008"/>
    <s v="Internet connection drops frequently"/>
    <s v="-"/>
    <x v="3"/>
    <s v="Network Problem"/>
    <s v="CUST56830"/>
    <s v="Open"/>
    <d v="2022-10-02T00:00:00"/>
    <d v="1899-12-30T12:25:00"/>
    <s v="-"/>
    <s v="-"/>
  </r>
  <r>
    <s v="TKT883798"/>
    <s v="Duplicate charges on account"/>
    <s v="-"/>
    <x v="1"/>
    <s v="Overcharge"/>
    <s v="CUST19372"/>
    <s v="Open"/>
    <d v="2023-07-10T00:00:00"/>
    <d v="1899-12-30T03:33:00"/>
    <s v="-"/>
    <s v="-"/>
  </r>
  <r>
    <s v="TKT476932"/>
    <s v="High latency in service response"/>
    <s v="-"/>
    <x v="0"/>
    <s v="Slow Service"/>
    <s v="CUST81694"/>
    <s v="Open"/>
    <s v="19-05-2021"/>
    <d v="1899-12-30T09:30:10"/>
    <s v="-"/>
    <s v="-"/>
  </r>
  <r>
    <s v="TKT633161"/>
    <s v="Payment not going through"/>
    <s v="-"/>
    <x v="1"/>
    <s v="Payment Failure"/>
    <s v="CUST92284"/>
    <s v="Open"/>
    <s v="19-09-2020"/>
    <d v="1899-12-30T06:50:54"/>
    <s v="-"/>
    <s v="-"/>
  </r>
  <r>
    <s v="TKT535855"/>
    <s v="Request for refund due to service issues"/>
    <s v="-"/>
    <x v="1"/>
    <s v="Refund Request"/>
    <s v="CUST53923"/>
    <s v="Open"/>
    <d v="2024-05-05T00:00:00"/>
    <d v="1899-12-30T13:15:00"/>
    <s v="-"/>
    <s v="-"/>
  </r>
  <r>
    <s v="TKT186425"/>
    <s v="Battery draining quickly"/>
    <s v="-"/>
    <x v="3"/>
    <s v="Hardware Issue"/>
    <s v="CUST56594"/>
    <s v="Open"/>
    <d v="2022-02-01T00:00:00"/>
    <d v="1899-12-30T15:10:00"/>
    <s v="-"/>
    <s v="-"/>
  </r>
  <r>
    <s v="TKT637995"/>
    <s v="Refund for overcharge"/>
    <s v="16-06-2022 08:39:05"/>
    <x v="1"/>
    <s v="Refund Request"/>
    <s v="CUST42237"/>
    <s v="Resolved"/>
    <d v="2022-05-06T00:00:00"/>
    <d v="1899-12-30T08:39:00"/>
    <s v="16-06-2022"/>
    <d v="1899-12-30T08:39:05"/>
  </r>
  <r>
    <s v="TKT416227"/>
    <s v="Card declined"/>
    <s v="17-10-2024 01:15:42"/>
    <x v="1"/>
    <s v="Payment Failure"/>
    <s v="CUST37240"/>
    <s v="Resolved"/>
    <s v="21-09-2024"/>
    <d v="1899-12-30T01:15:42"/>
    <s v="17-10-2024"/>
    <d v="1899-12-30T01:15:42"/>
  </r>
  <r>
    <s v="TKT814708"/>
    <s v="Battery draining quickly"/>
    <s v="-"/>
    <x v="3"/>
    <s v="Hardware Issue"/>
    <s v="CUST21271"/>
    <s v="In Progress"/>
    <s v="21-03-2020"/>
    <d v="1899-12-30T13:44:13"/>
    <s v="-"/>
    <s v="-"/>
  </r>
  <r>
    <s v="TKT939099"/>
    <s v="Upgrade causing compatibility issues"/>
    <d v="2022-03-08T11:17:00"/>
    <x v="0"/>
    <s v="Service Upgrade"/>
    <s v="CUST74743"/>
    <s v="Resolved"/>
    <d v="2022-01-08T00:00:00"/>
    <d v="1899-12-30T11:17:00"/>
    <d v="2022-03-08T00:00:00"/>
    <d v="1899-12-30T11:17:00"/>
  </r>
  <r>
    <s v="TKT571852"/>
    <s v="Unable to reactivate suspended account"/>
    <d v="2021-05-09T04:42:00"/>
    <x v="2"/>
    <s v="Account Suspension"/>
    <s v="CUST12539"/>
    <s v="Resolved"/>
    <s v="18-08-2021"/>
    <d v="1899-12-30T04:42:47"/>
    <d v="2021-05-09T00:00:00"/>
    <d v="1899-12-30T04:42:00"/>
  </r>
  <r>
    <s v="TKT774131"/>
    <s v="Password reset link expired"/>
    <s v="-"/>
    <x v="2"/>
    <s v="Password Reset"/>
    <s v="CUST34812"/>
    <s v="In Progress"/>
    <s v="14-05-2024"/>
    <d v="1899-12-30T02:38:51"/>
    <s v="-"/>
    <s v="-"/>
  </r>
  <r>
    <s v="TKT861159"/>
    <s v="Screen malfunction"/>
    <s v="-"/>
    <x v="3"/>
    <s v="Hardware Issue"/>
    <s v="CUST69103"/>
    <s v="Open"/>
    <s v="30-10-2022"/>
    <d v="1899-12-30T05:12:10"/>
    <s v="-"/>
    <s v="-"/>
  </r>
  <r>
    <s v="TKT611516"/>
    <s v="Device not powering on"/>
    <s v="15-06-2023 21:14:30"/>
    <x v="3"/>
    <s v="Hardware Issue"/>
    <s v="CUST93647"/>
    <s v="Resolved"/>
    <s v="20-05-2023"/>
    <d v="1899-12-30T21:14:30"/>
    <s v="15-06-2023"/>
    <d v="1899-12-30T21:14:30"/>
  </r>
  <r>
    <s v="TKT143468"/>
    <s v="Password reset link not received"/>
    <s v="21-12-2020 18:44:48"/>
    <x v="2"/>
    <s v="Password Reset"/>
    <s v="CUST78314"/>
    <s v="Resolved"/>
    <d v="2020-10-12T00:00:00"/>
    <d v="1899-12-30T18:44:00"/>
    <s v="21-12-2020"/>
    <d v="1899-12-30T18:44:48"/>
  </r>
  <r>
    <s v="TKT690621"/>
    <s v="Upgrade causing compatibility issues"/>
    <d v="2021-03-03T08:18:00"/>
    <x v="0"/>
    <s v="Service Upgrade"/>
    <s v="CUST98805"/>
    <s v="Resolved"/>
    <s v="25-02-2021"/>
    <d v="1899-12-30T08:18:41"/>
    <d v="2021-03-03T00:00:00"/>
    <d v="1899-12-30T08:18:00"/>
  </r>
  <r>
    <s v="TKT952315"/>
    <s v="Unable to login to account"/>
    <s v="-"/>
    <x v="2"/>
    <s v="Login Issue"/>
    <s v="CUST11862"/>
    <s v="Open"/>
    <d v="2022-06-09T00:00:00"/>
    <d v="1899-12-30T01:24:00"/>
    <s v="-"/>
    <s v="-"/>
  </r>
  <r>
    <s v="TKT939172"/>
    <s v="Account locked due to multiple failed attempts"/>
    <s v="-"/>
    <x v="2"/>
    <s v="Login Issue"/>
    <s v="CUST19407"/>
    <s v="Open"/>
    <s v="16-02-2022"/>
    <d v="1899-12-30T04:22:49"/>
    <s v="-"/>
    <s v="-"/>
  </r>
  <r>
    <s v="TKT225023"/>
    <s v="Account suspended without notice"/>
    <s v="-"/>
    <x v="2"/>
    <s v="Account Suspension"/>
    <s v="CUST48995"/>
    <s v="In Progress"/>
    <d v="2021-06-05T00:00:00"/>
    <d v="1899-12-30T20:37:00"/>
    <s v="-"/>
    <s v="-"/>
  </r>
  <r>
    <s v="TKT686047"/>
    <s v="Battery draining quickly"/>
    <s v="-"/>
    <x v="3"/>
    <s v="Hardware Issue"/>
    <s v="CUST29609"/>
    <s v="In Progress"/>
    <s v="25-03-2024"/>
    <d v="1899-12-30T06:18:05"/>
    <s v="-"/>
    <s v="-"/>
  </r>
  <r>
    <s v="TKT106485"/>
    <s v="Duplicate charges on account"/>
    <s v="22-09-2021 14:41:48"/>
    <x v="1"/>
    <s v="Overcharge"/>
    <s v="CUST65874"/>
    <s v="Resolved"/>
    <s v="27-08-2021"/>
    <d v="1899-12-30T14:41:48"/>
    <s v="22-09-2021"/>
    <d v="1899-12-30T14:41:48"/>
  </r>
  <r>
    <s v="TKT922610"/>
    <s v="Unable to reactivate suspended account"/>
    <s v="17-11-2023 17:05:27"/>
    <x v="2"/>
    <s v="Account Suspension"/>
    <s v="CUST75917"/>
    <s v="Resolved"/>
    <d v="2023-07-11T00:00:00"/>
    <d v="1899-12-30T17:05:00"/>
    <s v="17-11-2023"/>
    <d v="1899-12-30T17:05:27"/>
  </r>
  <r>
    <s v="TKT743957"/>
    <s v="Account suspended without notice"/>
    <s v="-"/>
    <x v="2"/>
    <s v="Account Suspension"/>
    <s v="CUST95027"/>
    <s v="Open"/>
    <d v="2020-03-09T00:00:00"/>
    <d v="1899-12-30T20:07:00"/>
    <s v="-"/>
    <s v="-"/>
  </r>
  <r>
    <s v="TKT927915"/>
    <s v="Password reset link not received"/>
    <s v="-"/>
    <x v="2"/>
    <s v="Password Reset"/>
    <s v="CUST10649"/>
    <s v="In Progress"/>
    <d v="2023-09-12T00:00:00"/>
    <d v="1899-12-30T11:53:00"/>
    <s v="-"/>
    <s v="-"/>
  </r>
  <r>
    <s v="TKT110725"/>
    <s v="Duplicate charges on account"/>
    <s v="-"/>
    <x v="1"/>
    <s v="Overcharge"/>
    <s v="CUST49696"/>
    <s v="In Progress"/>
    <s v="24-03-2020"/>
    <d v="1899-12-30T04:28:59"/>
    <s v="-"/>
    <s v="-"/>
  </r>
  <r>
    <s v="TKT206475"/>
    <s v="Feature not working as expected"/>
    <s v="-"/>
    <x v="3"/>
    <s v="Software Bug"/>
    <s v="CUST76579"/>
    <s v="In Progress"/>
    <d v="2022-11-03T00:00:00"/>
    <d v="1899-12-30T23:47:00"/>
    <s v="-"/>
    <s v="-"/>
  </r>
  <r>
    <s v="TKT700011"/>
    <s v="Request for refund due to service issues"/>
    <d v="2022-09-04T22:54:00"/>
    <x v="1"/>
    <s v="Refund Request"/>
    <s v="CUST69331"/>
    <s v="Resolved"/>
    <s v="26-03-2022"/>
    <d v="1899-12-30T22:54:00"/>
    <d v="2022-09-04T00:00:00"/>
    <d v="1899-12-30T22:54:00"/>
  </r>
  <r>
    <s v="TKT477697"/>
    <s v="Service slower than expected"/>
    <s v="-"/>
    <x v="0"/>
    <s v="Slow Service"/>
    <s v="CUST96175"/>
    <s v="Open"/>
    <s v="30-11-2023"/>
    <d v="1899-12-30T14:33:46"/>
    <s v="-"/>
    <s v="-"/>
  </r>
  <r>
    <s v="TKT251373"/>
    <s v="Duplicate charges on account"/>
    <s v="-"/>
    <x v="1"/>
    <s v="Overcharge"/>
    <s v="CUST58583"/>
    <s v="In Progress"/>
    <d v="2023-01-12T00:00:00"/>
    <d v="1899-12-30T10:56:00"/>
    <s v="-"/>
    <s v="-"/>
  </r>
  <r>
    <s v="TKT495828"/>
    <s v="Refund for canceled service"/>
    <d v="2024-11-02T19:54:00"/>
    <x v="1"/>
    <s v="Refund Request"/>
    <s v="CUST64878"/>
    <s v="Resolved"/>
    <s v="27-01-2024"/>
    <d v="1899-12-30T19:54:49"/>
    <d v="2024-11-02T00:00:00"/>
    <d v="1899-12-30T19:54:00"/>
  </r>
  <r>
    <s v="TKT471079"/>
    <s v="Account suspended without notice"/>
    <s v="-"/>
    <x v="2"/>
    <s v="Account Suspension"/>
    <s v="CUST37862"/>
    <s v="Open"/>
    <s v="30-08-2020"/>
    <d v="1899-12-30T16:11:03"/>
    <s v="-"/>
    <s v="-"/>
  </r>
  <r>
    <s v="TKT763779"/>
    <s v="Slow internet speed"/>
    <s v="-"/>
    <x v="3"/>
    <s v="Network Problem"/>
    <s v="CUST18374"/>
    <s v="Open"/>
    <s v="16-11-2023"/>
    <d v="1899-12-30T14:36:28"/>
    <s v="-"/>
    <s v="-"/>
  </r>
  <r>
    <s v="TKT537528"/>
    <s v="Battery draining quickly"/>
    <s v="-"/>
    <x v="3"/>
    <s v="Hardware Issue"/>
    <s v="CUST65680"/>
    <s v="Open"/>
    <d v="2023-01-10T00:00:00"/>
    <d v="1899-12-30T18:35:00"/>
    <s v="-"/>
    <s v="-"/>
  </r>
  <r>
    <s v="TKT247616"/>
    <s v="Two-factor authentication not working"/>
    <s v="15-03-2020 23:01:16"/>
    <x v="2"/>
    <s v="Login Issue"/>
    <s v="CUST52257"/>
    <s v="Resolved"/>
    <s v="26-02-2020"/>
    <d v="1899-12-30T23:01:16"/>
    <s v="15-03-2020"/>
    <d v="1899-12-30T23:01:16"/>
  </r>
  <r>
    <s v="TKT416442"/>
    <s v="High latency in service response"/>
    <s v="-"/>
    <x v="0"/>
    <s v="Slow Service"/>
    <s v="CUST51168"/>
    <s v="In Progress"/>
    <s v="18-08-2021"/>
    <d v="1899-12-30T07:20:36"/>
    <s v="-"/>
    <s v="-"/>
  </r>
  <r>
    <s v="TKT408557"/>
    <s v="Unable to reactivate suspended account"/>
    <s v="-"/>
    <x v="2"/>
    <s v="Account Suspension"/>
    <s v="CUST63074"/>
    <s v="Open"/>
    <d v="2021-01-03T00:00:00"/>
    <d v="1899-12-30T11:01:00"/>
    <s v="-"/>
    <s v="-"/>
  </r>
  <r>
    <s v="TKT633868"/>
    <s v="Card declined"/>
    <s v="-"/>
    <x v="1"/>
    <s v="Payment Failure"/>
    <s v="CUST54210"/>
    <s v="In Progress"/>
    <d v="2021-03-01T00:00:00"/>
    <d v="1899-12-30T14:47:00"/>
    <s v="-"/>
    <s v="-"/>
  </r>
  <r>
    <s v="TKT255825"/>
    <s v="Frequent service interruptions"/>
    <s v="18-12-2022 00:44:33"/>
    <x v="0"/>
    <s v="Service Outage"/>
    <s v="CUST99368"/>
    <s v="Resolved"/>
    <d v="2022-07-12T00:00:00"/>
    <d v="1899-12-30T00:44:00"/>
    <s v="18-12-2022"/>
    <d v="1899-12-30T00:44:33"/>
  </r>
  <r>
    <s v="TKT566106"/>
    <s v="Feature not working as expected"/>
    <d v="2023-04-12T21:01:00"/>
    <x v="3"/>
    <s v="Software Bug"/>
    <s v="CUST70468"/>
    <s v="Resolved"/>
    <s v="21-11-2023"/>
    <d v="1899-12-30T21:01:14"/>
    <d v="2023-04-12T00:00:00"/>
    <d v="1899-12-30T21:01:00"/>
  </r>
  <r>
    <s v="TKT466289"/>
    <s v="Slow internet speed"/>
    <s v="-"/>
    <x v="3"/>
    <s v="Network Problem"/>
    <s v="CUST18623"/>
    <s v="In Progress"/>
    <s v="31-08-2022"/>
    <d v="1899-12-30T01:08:59"/>
    <s v="-"/>
    <s v="-"/>
  </r>
  <r>
    <s v="TKT608023"/>
    <s v="High latency in service response"/>
    <s v="-"/>
    <x v="0"/>
    <s v="Slow Service"/>
    <s v="CUST16477"/>
    <s v="In Progress"/>
    <s v="23-12-2020"/>
    <d v="1899-12-30T08:45:19"/>
    <s v="-"/>
    <s v="-"/>
  </r>
  <r>
    <s v="TKT264125"/>
    <s v="Charged more than expected"/>
    <s v="13-01-2024 09:56:06"/>
    <x v="1"/>
    <s v="Overcharge"/>
    <s v="CUST54910"/>
    <s v="Resolved"/>
    <s v="31-12-2023"/>
    <d v="1899-12-30T09:56:06"/>
    <s v="13-01-2024"/>
    <d v="1899-12-30T09:56:06"/>
  </r>
  <r>
    <s v="TKT207318"/>
    <s v="Account locked due to multiple failed attempts"/>
    <s v="-"/>
    <x v="2"/>
    <s v="Login Issue"/>
    <s v="CUST40629"/>
    <s v="In Progress"/>
    <d v="2020-11-03T00:00:00"/>
    <d v="1899-12-30T10:23:00"/>
    <s v="-"/>
    <s v="-"/>
  </r>
  <r>
    <s v="TKT608967"/>
    <s v="Two-factor authentication not working"/>
    <s v="-"/>
    <x v="2"/>
    <s v="Login Issue"/>
    <s v="CUST11402"/>
    <s v="In Progress"/>
    <d v="2021-11-03T00:00:00"/>
    <d v="1899-12-30T01:24:00"/>
    <s v="-"/>
    <s v="-"/>
  </r>
  <r>
    <s v="TKT209622"/>
    <s v="Refund for overcharge"/>
    <s v="-"/>
    <x v="1"/>
    <s v="Refund Request"/>
    <s v="CUST59040"/>
    <s v="Open"/>
    <d v="2020-05-10T00:00:00"/>
    <d v="1899-12-30T00:29:00"/>
    <s v="-"/>
    <s v="-"/>
  </r>
  <r>
    <s v="TKT654622"/>
    <s v="Service slower than expected"/>
    <s v="-"/>
    <x v="0"/>
    <s v="Slow Service"/>
    <s v="CUST89189"/>
    <s v="Open"/>
    <s v="23-01-2021"/>
    <d v="1899-12-30T14:38:13"/>
    <s v="-"/>
    <s v="-"/>
  </r>
  <r>
    <s v="TKT248640"/>
    <s v="Device not powering on"/>
    <d v="2024-04-09T04:13:00"/>
    <x v="3"/>
    <s v="Hardware Issue"/>
    <s v="CUST12545"/>
    <s v="Resolved"/>
    <s v="13-08-2024"/>
    <d v="1899-12-30T04:13:26"/>
    <d v="2024-04-09T00:00:00"/>
    <d v="1899-12-30T04:13:00"/>
  </r>
  <r>
    <s v="TKT793704"/>
    <s v="Account locked due to multiple failed attempts"/>
    <s v="29-11-2023 02:48:35"/>
    <x v="2"/>
    <s v="Login Issue"/>
    <s v="CUST59796"/>
    <s v="Resolved"/>
    <s v="21-11-2023"/>
    <d v="1899-12-30T02:48:35"/>
    <s v="29-11-2023"/>
    <d v="1899-12-30T02:48:35"/>
  </r>
  <r>
    <s v="TKT271410"/>
    <s v="Feature not working as expected"/>
    <s v="-"/>
    <x v="3"/>
    <s v="Software Bug"/>
    <s v="CUST16009"/>
    <s v="Open"/>
    <d v="2024-07-10T00:00:00"/>
    <d v="1899-12-30T03:48:00"/>
    <s v="-"/>
    <s v="-"/>
  </r>
  <r>
    <s v="TKT201659"/>
    <s v="Device not powering on"/>
    <s v="-"/>
    <x v="3"/>
    <s v="Hardware Issue"/>
    <s v="CUST32259"/>
    <s v="In Progress"/>
    <d v="2024-10-01T00:00:00"/>
    <d v="1899-12-30T20:35:00"/>
    <s v="-"/>
    <s v="-"/>
  </r>
  <r>
    <s v="TKT418708"/>
    <s v="Device not powering on"/>
    <s v="-"/>
    <x v="3"/>
    <s v="Hardware Issue"/>
    <s v="CUST84254"/>
    <s v="In Progress"/>
    <s v="29-09-2022"/>
    <d v="1899-12-30T01:45:00"/>
    <s v="-"/>
    <s v="-"/>
  </r>
  <r>
    <s v="TKT257287"/>
    <s v="Battery draining quickly"/>
    <s v="-"/>
    <x v="3"/>
    <s v="Hardware Issue"/>
    <s v="CUST99765"/>
    <s v="Open"/>
    <s v="15-11-2023"/>
    <d v="1899-12-30T14:19:39"/>
    <s v="-"/>
    <s v="-"/>
  </r>
  <r>
    <s v="TKT987443"/>
    <s v="Unable to reactivate suspended account"/>
    <d v="2024-09-02T07:18:00"/>
    <x v="2"/>
    <s v="Account Suspension"/>
    <s v="CUST89318"/>
    <s v="Resolved"/>
    <d v="2024-04-02T00:00:00"/>
    <d v="1899-12-30T07:18:00"/>
    <d v="2024-09-02T00:00:00"/>
    <d v="1899-12-30T07:18:00"/>
  </r>
  <r>
    <s v="TKT451953"/>
    <s v="Two-factor authentication not working"/>
    <s v="-"/>
    <x v="2"/>
    <s v="Login Issue"/>
    <s v="CUST41780"/>
    <s v="Open"/>
    <s v="26-04-2024"/>
    <d v="1899-12-30T01:14:01"/>
    <s v="-"/>
    <s v="-"/>
  </r>
  <r>
    <s v="TKT673124"/>
    <s v="Application crashes on startup"/>
    <s v="-"/>
    <x v="3"/>
    <s v="Software Bug"/>
    <s v="CUST88244"/>
    <s v="Open"/>
    <d v="2020-09-12T00:00:00"/>
    <d v="1899-12-30T08:58:00"/>
    <s v="-"/>
    <s v="-"/>
  </r>
  <r>
    <s v="TKT503382"/>
    <s v="Service slower than expected"/>
    <s v="-"/>
    <x v="0"/>
    <s v="Slow Service"/>
    <s v="CUST24361"/>
    <s v="In Progress"/>
    <s v="22-12-2023"/>
    <d v="1899-12-30T16:34:00"/>
    <s v="-"/>
    <s v="-"/>
  </r>
  <r>
    <s v="TKT671835"/>
    <s v="Payment gateway error"/>
    <s v="15-10-2020 19:10:49"/>
    <x v="1"/>
    <s v="Payment Failure"/>
    <s v="CUST60081"/>
    <s v="Resolved"/>
    <d v="2020-02-10T00:00:00"/>
    <d v="1899-12-30T19:10:00"/>
    <s v="15-10-2020"/>
    <d v="1899-12-30T19:10:49"/>
  </r>
  <r>
    <s v="TKT446619"/>
    <s v="Request for refund due to service issues"/>
    <s v="-"/>
    <x v="1"/>
    <s v="Refund Request"/>
    <s v="CUST58952"/>
    <s v="Open"/>
    <d v="2020-07-09T00:00:00"/>
    <d v="1899-12-30T01:22:00"/>
    <s v="-"/>
    <s v="-"/>
  </r>
  <r>
    <s v="TKT922354"/>
    <s v="Internet connection drops frequently"/>
    <s v="-"/>
    <x v="3"/>
    <s v="Network Problem"/>
    <s v="CUST37426"/>
    <s v="In Progress"/>
    <d v="2021-06-06T00:00:00"/>
    <d v="1899-12-30T01:19:00"/>
    <s v="-"/>
    <s v="-"/>
  </r>
  <r>
    <s v="TKT568169"/>
    <s v="Device not powering on"/>
    <d v="2024-10-04T21:16:00"/>
    <x v="3"/>
    <s v="Hardware Issue"/>
    <s v="CUST69094"/>
    <s v="Resolved"/>
    <s v="24-03-2024"/>
    <d v="1899-12-30T21:16:21"/>
    <d v="2024-10-04T00:00:00"/>
    <d v="1899-12-30T21:16:00"/>
  </r>
  <r>
    <s v="TKT637456"/>
    <s v="Feature not working as expected"/>
    <s v="-"/>
    <x v="3"/>
    <s v="Software Bug"/>
    <s v="CUST75756"/>
    <s v="Open"/>
    <s v="14-05-2020"/>
    <d v="1899-12-30T22:04:08"/>
    <s v="-"/>
    <s v="-"/>
  </r>
  <r>
    <s v="TKT294308"/>
    <s v="Unable to reactivate suspended account"/>
    <d v="2020-02-07T22:40:00"/>
    <x v="2"/>
    <s v="Account Suspension"/>
    <s v="CUST29634"/>
    <s v="Resolved"/>
    <s v="23-06-2020"/>
    <d v="1899-12-30T22:40:07"/>
    <d v="2020-02-07T00:00:00"/>
    <d v="1899-12-30T22:40:00"/>
  </r>
  <r>
    <s v="TKT346627"/>
    <s v="Service unavailable in my area"/>
    <s v="-"/>
    <x v="0"/>
    <s v="Service Outage"/>
    <s v="CUST54758"/>
    <s v="Open"/>
    <s v="16-07-2020"/>
    <d v="1899-12-30T20:21:06"/>
    <s v="-"/>
    <s v="-"/>
  </r>
  <r>
    <s v="TKT428405"/>
    <s v="Payment gateway error"/>
    <d v="2020-11-01T14:34:00"/>
    <x v="1"/>
    <s v="Payment Failure"/>
    <s v="CUST52633"/>
    <s v="Resolved"/>
    <d v="2020-09-01T00:00:00"/>
    <d v="1899-12-30T14:34:00"/>
    <d v="2020-11-01T00:00:00"/>
    <d v="1899-12-30T14:34:00"/>
  </r>
  <r>
    <s v="TKT306611"/>
    <s v="Internet connection drops frequently"/>
    <s v="-"/>
    <x v="3"/>
    <s v="Network Problem"/>
    <s v="CUST61602"/>
    <s v="Open"/>
    <s v="22-06-2020"/>
    <d v="1899-12-30T12:42:59"/>
    <s v="-"/>
    <s v="-"/>
  </r>
  <r>
    <s v="TKT913813"/>
    <s v="Unable to login to account"/>
    <s v="-"/>
    <x v="2"/>
    <s v="Login Issue"/>
    <s v="CUST26454"/>
    <s v="Open"/>
    <s v="13-04-2020"/>
    <d v="1899-12-30T08:47:08"/>
    <s v="-"/>
    <s v="-"/>
  </r>
  <r>
    <s v="TKT525902"/>
    <s v="Application crashes on startup"/>
    <s v="-"/>
    <x v="3"/>
    <s v="Software Bug"/>
    <s v="CUST91084"/>
    <s v="Open"/>
    <s v="31-12-2021"/>
    <d v="1899-12-30T00:04:37"/>
    <s v="-"/>
    <s v="-"/>
  </r>
  <r>
    <s v="TKT847582"/>
    <s v="Password reset link expired"/>
    <s v="-"/>
    <x v="2"/>
    <s v="Password Reset"/>
    <s v="CUST96674"/>
    <s v="Open"/>
    <s v="19-11-2024"/>
    <d v="1899-12-30T05:41:40"/>
    <s v="-"/>
    <s v="-"/>
  </r>
  <r>
    <s v="TKT206332"/>
    <s v="Service performance degradation"/>
    <s v="-"/>
    <x v="0"/>
    <s v="Slow Service"/>
    <s v="CUST87376"/>
    <s v="In Progress"/>
    <d v="2022-06-08T00:00:00"/>
    <d v="1899-12-30T02:41:00"/>
    <s v="-"/>
    <s v="-"/>
  </r>
  <r>
    <s v="TKT771320"/>
    <s v="Unable to reactivate suspended account"/>
    <s v="-"/>
    <x v="2"/>
    <s v="Account Suspension"/>
    <s v="CUST82682"/>
    <s v="Open"/>
    <d v="2020-01-04T00:00:00"/>
    <d v="1899-12-30T14:14:00"/>
    <s v="-"/>
    <s v="-"/>
  </r>
  <r>
    <s v="TKT539279"/>
    <s v="Service performance degradation"/>
    <s v="18-07-2023 19:53:19"/>
    <x v="0"/>
    <s v="Slow Service"/>
    <s v="CUST90108"/>
    <s v="Resolved"/>
    <s v="30-06-2023"/>
    <d v="1899-12-30T19:53:19"/>
    <s v="18-07-2023"/>
    <d v="1899-12-30T19:53:19"/>
  </r>
  <r>
    <s v="TKT306644"/>
    <s v="Application crashes on startup"/>
    <s v="-"/>
    <x v="3"/>
    <s v="Software Bug"/>
    <s v="CUST74532"/>
    <s v="Open"/>
    <d v="2022-03-09T00:00:00"/>
    <d v="1899-12-30T05:03:00"/>
    <s v="-"/>
    <s v="-"/>
  </r>
  <r>
    <s v="TKT161293"/>
    <s v="Unable to login to account"/>
    <s v="-"/>
    <x v="2"/>
    <s v="Login Issue"/>
    <s v="CUST38285"/>
    <s v="In Progress"/>
    <s v="21-07-2021"/>
    <d v="1899-12-30T09:43:33"/>
    <s v="-"/>
    <s v="-"/>
  </r>
  <r>
    <s v="TKT851076"/>
    <s v="Refund for canceled service"/>
    <d v="2021-04-12T01:56:00"/>
    <x v="1"/>
    <s v="Refund Request"/>
    <s v="CUST19830"/>
    <s v="Resolved"/>
    <d v="2021-07-11T00:00:00"/>
    <d v="1899-12-30T01:56:00"/>
    <d v="2021-04-12T00:00:00"/>
    <d v="1899-12-30T01:56:00"/>
  </r>
  <r>
    <s v="TKT356208"/>
    <s v="Service performance degradation"/>
    <d v="2020-11-08T00:08:00"/>
    <x v="0"/>
    <s v="Slow Service"/>
    <s v="CUST57501"/>
    <s v="Resolved"/>
    <d v="2020-06-08T00:00:00"/>
    <d v="1899-12-30T00:08:00"/>
    <d v="2020-11-08T00:00:00"/>
    <d v="1899-12-30T00:08:00"/>
  </r>
  <r>
    <s v="TKT973002"/>
    <s v="Upgrade causing compatibility issues"/>
    <s v="-"/>
    <x v="0"/>
    <s v="Service Upgrade"/>
    <s v="CUST80521"/>
    <s v="In Progress"/>
    <s v="20-07-2021"/>
    <d v="1899-12-30T08:42:51"/>
    <s v="-"/>
    <s v="-"/>
  </r>
  <r>
    <s v="TKT825647"/>
    <s v="Service unavailable in my area"/>
    <s v="-"/>
    <x v="0"/>
    <s v="Service Outage"/>
    <s v="CUST28357"/>
    <s v="Open"/>
    <s v="31-12-2021"/>
    <d v="1899-12-30T13:32:01"/>
    <s v="-"/>
    <s v="-"/>
  </r>
  <r>
    <s v="TKT693932"/>
    <s v="Two-factor authentication not working"/>
    <s v="16-11-2022 21:19:26"/>
    <x v="2"/>
    <s v="Login Issue"/>
    <s v="CUST62467"/>
    <s v="Resolved"/>
    <s v="19-10-2022"/>
    <d v="1899-12-30T21:19:26"/>
    <s v="16-11-2022"/>
    <d v="1899-12-30T21:19:26"/>
  </r>
  <r>
    <s v="TKT253698"/>
    <s v="Service unavailable in my area"/>
    <d v="2023-11-11T14:06:00"/>
    <x v="0"/>
    <s v="Service Outage"/>
    <s v="CUST16128"/>
    <s v="Resolved"/>
    <s v="25-10-2023"/>
    <d v="1899-12-30T14:06:12"/>
    <d v="2023-11-11T00:00:00"/>
    <d v="1899-12-30T14:06:00"/>
  </r>
  <r>
    <s v="TKT979426"/>
    <s v="Password reset link not received"/>
    <d v="2022-11-08T17:30:00"/>
    <x v="2"/>
    <s v="Password Reset"/>
    <s v="CUST39790"/>
    <s v="Resolved"/>
    <d v="2022-10-08T00:00:00"/>
    <d v="1899-12-30T17:30:00"/>
    <d v="2022-11-08T00:00:00"/>
    <d v="1899-12-30T17:30:00"/>
  </r>
  <r>
    <s v="TKT255892"/>
    <s v="Unable to connect to Wi-Fi"/>
    <s v="-"/>
    <x v="3"/>
    <s v="Network Problem"/>
    <s v="CUST28636"/>
    <s v="In Progress"/>
    <s v="27-03-2022"/>
    <d v="1899-12-30T08:33:43"/>
    <s v="-"/>
    <s v="-"/>
  </r>
  <r>
    <s v="TKT728952"/>
    <s v="Account locked due to multiple failed attempts"/>
    <s v="30-09-2024 00:31:47"/>
    <x v="2"/>
    <s v="Login Issue"/>
    <s v="CUST84397"/>
    <s v="Resolved"/>
    <d v="2024-06-09T00:00:00"/>
    <d v="1899-12-30T00:31:00"/>
    <s v="30-09-2024"/>
    <d v="1899-12-30T00:31:47"/>
  </r>
  <r>
    <s v="TKT759106"/>
    <s v="Password reset link expired"/>
    <s v="25-08-2020 08:29:10"/>
    <x v="2"/>
    <s v="Password Reset"/>
    <s v="CUST39598"/>
    <s v="Resolved"/>
    <d v="2020-06-08T00:00:00"/>
    <d v="1899-12-30T08:29:00"/>
    <s v="25-08-2020"/>
    <d v="1899-12-30T08:29:10"/>
  </r>
  <r>
    <s v="TKT618376"/>
    <s v="Issues after service upgrade"/>
    <d v="2021-08-03T13:02:00"/>
    <x v="0"/>
    <s v="Service Upgrade"/>
    <s v="CUST27054"/>
    <s v="Resolved"/>
    <s v="20-02-2021"/>
    <d v="1899-12-30T13:02:37"/>
    <d v="2021-08-03T00:00:00"/>
    <d v="1899-12-30T13:02:00"/>
  </r>
  <r>
    <s v="TKT316721"/>
    <s v="Refund for canceled service"/>
    <d v="2023-05-11T23:50:00"/>
    <x v="1"/>
    <s v="Refund Request"/>
    <s v="CUST10357"/>
    <s v="Resolved"/>
    <s v="25-10-2023"/>
    <d v="1899-12-30T23:50:35"/>
    <d v="2023-05-11T00:00:00"/>
    <d v="1899-12-30T23:50:00"/>
  </r>
  <r>
    <s v="TKT309217"/>
    <s v="Refund for overcharge"/>
    <d v="2024-11-04T17:28:00"/>
    <x v="1"/>
    <s v="Refund Request"/>
    <s v="CUST68720"/>
    <s v="Resolved"/>
    <s v="23-03-2024"/>
    <d v="1899-12-30T17:28:02"/>
    <d v="2024-11-04T00:00:00"/>
    <d v="1899-12-30T17:28:00"/>
  </r>
  <r>
    <s v="TKT246814"/>
    <s v="Password reset link not received"/>
    <s v="-"/>
    <x v="2"/>
    <s v="Password Reset"/>
    <s v="CUST96120"/>
    <s v="In Progress"/>
    <s v="19-01-2024"/>
    <d v="1899-12-30T11:31:15"/>
    <s v="-"/>
    <s v="-"/>
  </r>
  <r>
    <s v="TKT550579"/>
    <s v="Service performance degradation"/>
    <s v="-"/>
    <x v="0"/>
    <s v="Slow Service"/>
    <s v="CUST53712"/>
    <s v="In Progress"/>
    <s v="23-10-2022"/>
    <d v="1899-12-30T13:23:42"/>
    <s v="-"/>
    <s v="-"/>
  </r>
  <r>
    <s v="TKT856407"/>
    <s v="Scheduled maintenance causing downtime"/>
    <s v="-"/>
    <x v="0"/>
    <s v="Service Outage"/>
    <s v="CUST98165"/>
    <s v="Open"/>
    <d v="2021-02-11T00:00:00"/>
    <d v="1899-12-30T02:07:00"/>
    <s v="-"/>
    <s v="-"/>
  </r>
  <r>
    <s v="TKT638901"/>
    <s v="Service performance degradation"/>
    <d v="2022-05-01T08:14:00"/>
    <x v="0"/>
    <s v="Slow Service"/>
    <s v="CUST32253"/>
    <s v="Resolved"/>
    <s v="13-12-2021"/>
    <d v="1899-12-30T08:14:32"/>
    <d v="2022-05-01T00:00:00"/>
    <d v="1899-12-30T08:14:00"/>
  </r>
  <r>
    <s v="TKT579858"/>
    <s v="Request for service upgrade not processed"/>
    <s v="23-09-2021 07:33:51"/>
    <x v="0"/>
    <s v="Service Upgrade"/>
    <s v="CUST91316"/>
    <s v="Resolved"/>
    <s v="26-08-2021"/>
    <d v="1899-12-30T07:33:51"/>
    <s v="23-09-2021"/>
    <d v="1899-12-30T07:33:51"/>
  </r>
  <r>
    <s v="TKT523158"/>
    <s v="Service slower than expected"/>
    <d v="2020-06-11T17:48:00"/>
    <x v="0"/>
    <s v="Slow Service"/>
    <s v="CUST47449"/>
    <s v="Resolved"/>
    <d v="2020-07-10T00:00:00"/>
    <d v="1899-12-30T17:48:00"/>
    <d v="2020-06-11T00:00:00"/>
    <d v="1899-12-30T17:48:00"/>
  </r>
  <r>
    <s v="TKT483746"/>
    <s v="Scheduled maintenance causing downtime"/>
    <d v="2023-11-08T16:09:00"/>
    <x v="0"/>
    <s v="Service Outage"/>
    <s v="CUST44065"/>
    <s v="Resolved"/>
    <s v="15-07-2023"/>
    <d v="1899-12-30T16:09:23"/>
    <d v="2023-11-08T00:00:00"/>
    <d v="1899-12-30T16:09:00"/>
  </r>
  <r>
    <s v="TKT492004"/>
    <s v="Request for service upgrade not processed"/>
    <s v="-"/>
    <x v="0"/>
    <s v="Service Upgrade"/>
    <s v="CUST71080"/>
    <s v="Open"/>
    <s v="14-02-2023"/>
    <d v="1899-12-30T06:37:13"/>
    <s v="-"/>
    <s v="-"/>
  </r>
  <r>
    <s v="TKT342868"/>
    <s v="Feature not working as expected"/>
    <s v="-"/>
    <x v="3"/>
    <s v="Software Bug"/>
    <s v="CUST22845"/>
    <s v="Open"/>
    <d v="2020-09-01T00:00:00"/>
    <d v="1899-12-30T15:28:00"/>
    <s v="-"/>
    <s v="-"/>
  </r>
  <r>
    <s v="TKT217836"/>
    <s v="Two-factor authentication not working"/>
    <s v="-"/>
    <x v="2"/>
    <s v="Login Issue"/>
    <s v="CUST63823"/>
    <s v="Open"/>
    <s v="20-10-2022"/>
    <d v="1899-12-30T20:58:00"/>
    <s v="-"/>
    <s v="-"/>
  </r>
  <r>
    <s v="TKT895282"/>
    <s v="Request for refund due to service issues"/>
    <s v="-"/>
    <x v="1"/>
    <s v="Refund Request"/>
    <s v="CUST28394"/>
    <s v="Open"/>
    <s v="18-09-2024"/>
    <d v="1899-12-30T04:13:49"/>
    <s v="-"/>
    <s v="-"/>
  </r>
  <r>
    <s v="TKT415891"/>
    <s v="Issues after service upgrade"/>
    <s v="-"/>
    <x v="0"/>
    <s v="Service Upgrade"/>
    <s v="CUST55395"/>
    <s v="Open"/>
    <s v="29-06-2021"/>
    <d v="1899-12-30T05:09:44"/>
    <s v="-"/>
    <s v="-"/>
  </r>
  <r>
    <s v="TKT389852"/>
    <s v="Internet connection drops frequently"/>
    <s v="-"/>
    <x v="3"/>
    <s v="Network Problem"/>
    <s v="CUST26452"/>
    <s v="Open"/>
    <d v="2020-12-05T00:00:00"/>
    <d v="1899-12-30T05:21:00"/>
    <s v="-"/>
    <s v="-"/>
  </r>
  <r>
    <s v="TKT863440"/>
    <s v="Scheduled maintenance causing downtime"/>
    <s v="-"/>
    <x v="0"/>
    <s v="Service Outage"/>
    <s v="CUST33853"/>
    <s v="In Progress"/>
    <s v="22-01-2020"/>
    <d v="1899-12-30T23:12:16"/>
    <s v="-"/>
    <s v="-"/>
  </r>
  <r>
    <s v="TKT941176"/>
    <s v="Password reset link expired"/>
    <s v="-"/>
    <x v="2"/>
    <s v="Password Reset"/>
    <s v="CUST56718"/>
    <s v="In Progress"/>
    <s v="27-11-2024"/>
    <d v="1899-12-30T02:01:35"/>
    <s v="-"/>
    <s v="-"/>
  </r>
  <r>
    <s v="TKT802716"/>
    <s v="Unable to connect to Wi-Fi"/>
    <d v="2020-02-09T23:52:00"/>
    <x v="3"/>
    <s v="Network Problem"/>
    <s v="CUST49209"/>
    <s v="Resolved"/>
    <d v="2020-12-08T00:00:00"/>
    <d v="1899-12-30T23:52:00"/>
    <d v="2020-02-09T00:00:00"/>
    <d v="1899-12-30T23:52:00"/>
  </r>
  <r>
    <s v="TKT290121"/>
    <s v="Password reset link not received"/>
    <s v="-"/>
    <x v="2"/>
    <s v="Password Reset"/>
    <s v="CUST77655"/>
    <s v="In Progress"/>
    <s v="29-08-2022"/>
    <d v="1899-12-30T11:47:33"/>
    <s v="-"/>
    <s v="-"/>
  </r>
  <r>
    <s v="TKT565358"/>
    <s v="Upgrade causing compatibility issues"/>
    <d v="2020-03-09T07:14:00"/>
    <x v="0"/>
    <s v="Service Upgrade"/>
    <s v="CUST92081"/>
    <s v="Resolved"/>
    <s v="29-08-2020"/>
    <d v="1899-12-30T07:14:51"/>
    <d v="2020-03-09T00:00:00"/>
    <d v="1899-12-30T07:14:00"/>
  </r>
  <r>
    <s v="TKT837482"/>
    <s v="Unable to reactivate suspended account"/>
    <s v="-"/>
    <x v="2"/>
    <s v="Account Suspension"/>
    <s v="CUST63911"/>
    <s v="In Progress"/>
    <s v="31-10-2022"/>
    <d v="1899-12-30T04:48:31"/>
    <s v="-"/>
    <s v="-"/>
  </r>
  <r>
    <s v="TKT827871"/>
    <s v="Payment not going through"/>
    <s v="-"/>
    <x v="1"/>
    <s v="Payment Failure"/>
    <s v="CUST20010"/>
    <s v="In Progress"/>
    <s v="20-03-2024"/>
    <d v="1899-12-30T17:51:34"/>
    <s v="-"/>
    <s v="-"/>
  </r>
  <r>
    <s v="TKT792047"/>
    <s v="Device not powering on"/>
    <s v="-"/>
    <x v="3"/>
    <s v="Hardware Issue"/>
    <s v="CUST66495"/>
    <s v="Open"/>
    <s v="22-11-2022"/>
    <d v="1899-12-30T10:10:46"/>
    <s v="-"/>
    <s v="-"/>
  </r>
  <r>
    <s v="TKT829720"/>
    <s v="Frequent service interruptions"/>
    <s v="-"/>
    <x v="0"/>
    <s v="Service Outage"/>
    <s v="CUST30571"/>
    <s v="Open"/>
    <d v="2024-08-10T00:00:00"/>
    <d v="1899-12-30T07:50:00"/>
    <s v="-"/>
    <s v="-"/>
  </r>
  <r>
    <s v="TKT357265"/>
    <s v="Password reset link expired"/>
    <s v="-"/>
    <x v="2"/>
    <s v="Password Reset"/>
    <s v="CUST94239"/>
    <s v="Open"/>
    <d v="2024-07-06T00:00:00"/>
    <d v="1899-12-30T17:11:00"/>
    <s v="-"/>
    <s v="-"/>
  </r>
  <r>
    <s v="TKT648903"/>
    <s v="Account locked due to multiple failed attempts"/>
    <d v="2023-03-03T22:31:00"/>
    <x v="2"/>
    <s v="Login Issue"/>
    <s v="CUST90756"/>
    <s v="Resolved"/>
    <d v="2023-05-02T00:00:00"/>
    <d v="1899-12-30T22:31:00"/>
    <d v="2023-03-03T00:00:00"/>
    <d v="1899-12-30T22:31:00"/>
  </r>
  <r>
    <s v="TKT355147"/>
    <s v="Refund for overcharge"/>
    <s v="-"/>
    <x v="1"/>
    <s v="Refund Request"/>
    <s v="CUST60177"/>
    <s v="Open"/>
    <d v="2020-01-08T00:00:00"/>
    <d v="1899-12-30T19:16:00"/>
    <s v="-"/>
    <s v="-"/>
  </r>
  <r>
    <s v="TKT651693"/>
    <s v="Card declined"/>
    <s v="-"/>
    <x v="1"/>
    <s v="Payment Failure"/>
    <s v="CUST76032"/>
    <s v="Open"/>
    <s v="23-01-2024"/>
    <d v="1899-12-30T13:06:28"/>
    <s v="-"/>
    <s v="-"/>
  </r>
  <r>
    <s v="TKT307656"/>
    <s v="Duplicate charges on account"/>
    <s v="-"/>
    <x v="1"/>
    <s v="Overcharge"/>
    <s v="CUST77257"/>
    <s v="In Progress"/>
    <s v="17-07-2021"/>
    <d v="1899-12-30T02:27:18"/>
    <s v="-"/>
    <s v="-"/>
  </r>
  <r>
    <s v="TKT684274"/>
    <s v="Unable to reactivate suspended account"/>
    <s v="15-11-2024 14:32:32"/>
    <x v="2"/>
    <s v="Account Suspension"/>
    <s v="CUST88093"/>
    <s v="Resolved"/>
    <s v="13-11-2024"/>
    <d v="1899-12-30T14:32:32"/>
    <s v="15-11-2024"/>
    <d v="1899-12-30T14:32:32"/>
  </r>
  <r>
    <s v="TKT795535"/>
    <s v="Scheduled maintenance causing downtime"/>
    <s v="-"/>
    <x v="0"/>
    <s v="Service Outage"/>
    <s v="CUST29901"/>
    <s v="In Progress"/>
    <s v="24-10-2022"/>
    <d v="1899-12-30T17:46:35"/>
    <s v="-"/>
    <s v="-"/>
  </r>
  <r>
    <s v="TKT165581"/>
    <s v="Service performance degradation"/>
    <d v="2022-11-04T06:04:00"/>
    <x v="0"/>
    <s v="Slow Service"/>
    <s v="CUST38844"/>
    <s v="Resolved"/>
    <s v="18-03-2022"/>
    <d v="1899-12-30T06:04:41"/>
    <d v="2022-11-04T00:00:00"/>
    <d v="1899-12-30T06:04:00"/>
  </r>
  <r>
    <s v="TKT767466"/>
    <s v="Unable to reactivate suspended account"/>
    <s v="31-07-2020 00:09:32"/>
    <x v="2"/>
    <s v="Account Suspension"/>
    <s v="CUST14720"/>
    <s v="Resolved"/>
    <d v="2020-03-07T00:00:00"/>
    <d v="1899-12-30T00:09:00"/>
    <s v="31-07-2020"/>
    <d v="1899-12-30T00:09:32"/>
  </r>
  <r>
    <s v="TKT856883"/>
    <s v="Refund for overcharge"/>
    <s v="-"/>
    <x v="1"/>
    <s v="Refund Request"/>
    <s v="CUST93935"/>
    <s v="Open"/>
    <s v="27-09-2024"/>
    <d v="1899-12-30T13:42:50"/>
    <s v="-"/>
    <s v="-"/>
  </r>
  <r>
    <s v="TKT232275"/>
    <s v="Refund for canceled service"/>
    <d v="2022-03-06T00:48:00"/>
    <x v="1"/>
    <s v="Refund Request"/>
    <s v="CUST61851"/>
    <s v="Resolved"/>
    <s v="15-05-2022"/>
    <d v="1899-12-30T00:48:10"/>
    <d v="2022-03-06T00:00:00"/>
    <d v="1899-12-30T00:48:00"/>
  </r>
  <r>
    <s v="TKT836856"/>
    <s v="Account suspended without notice"/>
    <s v="-"/>
    <x v="2"/>
    <s v="Account Suspension"/>
    <s v="CUST81352"/>
    <s v="In Progress"/>
    <d v="2022-01-02T00:00:00"/>
    <d v="1899-12-30T09:02:00"/>
    <s v="-"/>
    <s v="-"/>
  </r>
  <r>
    <s v="TKT703219"/>
    <s v="Upgrade causing compatibility issues"/>
    <s v="-"/>
    <x v="0"/>
    <s v="Service Upgrade"/>
    <s v="CUST56073"/>
    <s v="Open"/>
    <s v="31-05-2020"/>
    <d v="1899-12-30T04:21:41"/>
    <s v="-"/>
    <s v="-"/>
  </r>
  <r>
    <s v="TKT368547"/>
    <s v="Unable to connect to Wi-Fi"/>
    <s v="-"/>
    <x v="3"/>
    <s v="Network Problem"/>
    <s v="CUST43211"/>
    <s v="In Progress"/>
    <s v="16-11-2024"/>
    <d v="1899-12-30T09:08:00"/>
    <s v="-"/>
    <s v="-"/>
  </r>
  <r>
    <s v="TKT857675"/>
    <s v="Upgrade causing compatibility issues"/>
    <s v="-"/>
    <x v="0"/>
    <s v="Service Upgrade"/>
    <s v="CUST16809"/>
    <s v="Open"/>
    <s v="29-08-2024"/>
    <d v="1899-12-30T22:19:55"/>
    <s v="-"/>
    <s v="-"/>
  </r>
  <r>
    <s v="TKT119077"/>
    <s v="Error message displayed"/>
    <s v="-"/>
    <x v="3"/>
    <s v="Software Bug"/>
    <s v="CUST72614"/>
    <s v="In Progress"/>
    <d v="2021-03-05T00:00:00"/>
    <d v="1899-12-30T17:38:00"/>
    <s v="-"/>
    <s v="-"/>
  </r>
  <r>
    <s v="TKT226838"/>
    <s v="Issues after service upgrade"/>
    <s v="29-01-2023 03:49:07"/>
    <x v="0"/>
    <s v="Service Upgrade"/>
    <s v="CUST36189"/>
    <s v="Resolved"/>
    <d v="2023-07-01T00:00:00"/>
    <d v="1899-12-30T03:49:00"/>
    <s v="29-01-2023"/>
    <d v="1899-12-30T03:49:07"/>
  </r>
  <r>
    <s v="TKT807463"/>
    <s v="Error message displayed"/>
    <s v="-"/>
    <x v="3"/>
    <s v="Software Bug"/>
    <s v="CUST36171"/>
    <s v="Open"/>
    <d v="2023-03-12T00:00:00"/>
    <d v="1899-12-30T23:37:00"/>
    <s v="-"/>
    <s v="-"/>
  </r>
  <r>
    <s v="TKT261634"/>
    <s v="Unable to connect to Wi-Fi"/>
    <d v="2022-01-06T12:11:00"/>
    <x v="3"/>
    <s v="Network Problem"/>
    <s v="CUST81713"/>
    <s v="Resolved"/>
    <d v="2022-11-05T00:00:00"/>
    <d v="1899-12-30T12:11:00"/>
    <d v="2022-01-06T00:00:00"/>
    <d v="1899-12-30T12:11:00"/>
  </r>
  <r>
    <s v="TKT626142"/>
    <s v="Feature not working as expected"/>
    <d v="2021-04-01T04:52:00"/>
    <x v="3"/>
    <s v="Software Bug"/>
    <s v="CUST24876"/>
    <s v="Resolved"/>
    <s v="26-12-2020"/>
    <d v="1899-12-30T04:52:30"/>
    <d v="2021-04-01T00:00:00"/>
    <d v="1899-12-30T04:52:00"/>
  </r>
  <r>
    <s v="TKT371937"/>
    <s v="Service performance degradation"/>
    <s v="-"/>
    <x v="0"/>
    <s v="Slow Service"/>
    <s v="CUST94077"/>
    <s v="In Progress"/>
    <s v="31-01-2021"/>
    <d v="1899-12-30T18:55:04"/>
    <s v="-"/>
    <s v="-"/>
  </r>
  <r>
    <s v="TKT830447"/>
    <s v="Feature not working as expected"/>
    <s v="-"/>
    <x v="3"/>
    <s v="Software Bug"/>
    <s v="CUST97799"/>
    <s v="Open"/>
    <s v="18-03-2021"/>
    <d v="1899-12-30T12:57:22"/>
    <s v="-"/>
    <s v="-"/>
  </r>
  <r>
    <s v="TKT385174"/>
    <s v="Refund for canceled service"/>
    <s v="18-07-2024 12:04:40"/>
    <x v="1"/>
    <s v="Refund Request"/>
    <s v="CUST21306"/>
    <s v="Resolved"/>
    <d v="2024-02-07T00:00:00"/>
    <d v="1899-12-30T12:04:00"/>
    <s v="18-07-2024"/>
    <d v="1899-12-30T12:04:40"/>
  </r>
  <r>
    <s v="TKT465021"/>
    <s v="Device not powering on"/>
    <s v="-"/>
    <x v="3"/>
    <s v="Hardware Issue"/>
    <s v="CUST58535"/>
    <s v="Open"/>
    <d v="2021-10-04T00:00:00"/>
    <d v="1899-12-30T20:22:00"/>
    <s v="-"/>
    <s v="-"/>
  </r>
  <r>
    <s v="TKT234665"/>
    <s v="Upgrade causing compatibility issues"/>
    <s v="-"/>
    <x v="0"/>
    <s v="Service Upgrade"/>
    <s v="CUST98943"/>
    <s v="In Progress"/>
    <d v="2023-01-04T00:00:00"/>
    <d v="1899-12-30T21:40:00"/>
    <s v="-"/>
    <s v="-"/>
  </r>
  <r>
    <s v="TKT335984"/>
    <s v="Unable to reactivate suspended account"/>
    <s v="-"/>
    <x v="2"/>
    <s v="Account Suspension"/>
    <s v="CUST96082"/>
    <s v="In Progress"/>
    <d v="2024-04-01T00:00:00"/>
    <d v="1899-12-30T23:35:00"/>
    <s v="-"/>
    <s v="-"/>
  </r>
  <r>
    <s v="TKT476298"/>
    <s v="Refund for overcharge"/>
    <s v="-"/>
    <x v="1"/>
    <s v="Refund Request"/>
    <s v="CUST45172"/>
    <s v="Open"/>
    <s v="16-02-2020"/>
    <d v="1899-12-30T01:43:21"/>
    <s v="-"/>
    <s v="-"/>
  </r>
  <r>
    <s v="TKT771291"/>
    <s v="Unable to reactivate suspended account"/>
    <s v="27-05-2024 09:10:39"/>
    <x v="2"/>
    <s v="Account Suspension"/>
    <s v="CUST50927"/>
    <s v="Resolved"/>
    <s v="23-05-2024"/>
    <d v="1899-12-30T09:10:39"/>
    <s v="27-05-2024"/>
    <d v="1899-12-30T09:10:39"/>
  </r>
  <r>
    <s v="TKT315672"/>
    <s v="Frequent service interruptions"/>
    <s v="-"/>
    <x v="0"/>
    <s v="Service Outage"/>
    <s v="CUST89803"/>
    <s v="Open"/>
    <s v="27-01-2021"/>
    <d v="1899-12-30T18:54:57"/>
    <s v="-"/>
    <s v="-"/>
  </r>
  <r>
    <s v="TKT446973"/>
    <s v="Two-factor authentication not working"/>
    <s v="-"/>
    <x v="2"/>
    <s v="Login Issue"/>
    <s v="CUST35830"/>
    <s v="In Progress"/>
    <s v="19-01-2023"/>
    <d v="1899-12-30T08:24:24"/>
    <s v="-"/>
    <s v="-"/>
  </r>
  <r>
    <s v="TKT319955"/>
    <s v="Two-factor authentication not working"/>
    <s v="-"/>
    <x v="2"/>
    <s v="Login Issue"/>
    <s v="CUST97227"/>
    <s v="In Progress"/>
    <d v="2021-11-05T00:00:00"/>
    <d v="1899-12-30T03:44:00"/>
    <s v="-"/>
    <s v="-"/>
  </r>
  <r>
    <s v="TKT736137"/>
    <s v="Service unavailable in my area"/>
    <s v="-"/>
    <x v="0"/>
    <s v="Service Outage"/>
    <s v="CUST21755"/>
    <s v="In Progress"/>
    <d v="2020-10-02T00:00:00"/>
    <d v="1899-12-30T20:46:00"/>
    <s v="-"/>
    <s v="-"/>
  </r>
  <r>
    <s v="TKT625214"/>
    <s v="Duplicate charges on account"/>
    <d v="2020-01-10T21:48:00"/>
    <x v="1"/>
    <s v="Overcharge"/>
    <s v="CUST29775"/>
    <s v="Resolved"/>
    <s v="17-09-2020"/>
    <d v="1899-12-30T21:48:19"/>
    <d v="2020-01-10T00:00:00"/>
    <d v="1899-12-30T21:48:00"/>
  </r>
  <r>
    <s v="TKT698614"/>
    <s v="Refund for overcharge"/>
    <s v="-"/>
    <x v="1"/>
    <s v="Refund Request"/>
    <s v="CUST52410"/>
    <s v="Open"/>
    <d v="2023-09-11T00:00:00"/>
    <d v="1899-12-30T12:35:00"/>
    <s v="-"/>
    <s v="-"/>
  </r>
  <r>
    <s v="TKT161536"/>
    <s v="Password reset link not received"/>
    <s v="-"/>
    <x v="2"/>
    <s v="Password Reset"/>
    <s v="CUST56607"/>
    <s v="Open"/>
    <d v="2024-04-01T00:00:00"/>
    <d v="1899-12-30T14:23:00"/>
    <s v="-"/>
    <s v="-"/>
  </r>
  <r>
    <s v="TKT592320"/>
    <s v="Service slower than expected"/>
    <s v="-"/>
    <x v="0"/>
    <s v="Slow Service"/>
    <s v="CUST57491"/>
    <s v="In Progress"/>
    <d v="2020-03-04T00:00:00"/>
    <d v="1899-12-30T15:07:00"/>
    <s v="-"/>
    <s v="-"/>
  </r>
  <r>
    <s v="TKT243781"/>
    <s v="Request for service upgrade not processed"/>
    <s v="-"/>
    <x v="0"/>
    <s v="Service Upgrade"/>
    <s v="CUST37651"/>
    <s v="In Progress"/>
    <s v="17-08-2023"/>
    <d v="1899-12-30T04:38:50"/>
    <s v="-"/>
    <s v="-"/>
  </r>
  <r>
    <s v="TKT655955"/>
    <s v="Device not powering on"/>
    <s v="-"/>
    <x v="3"/>
    <s v="Hardware Issue"/>
    <s v="CUST12123"/>
    <s v="In Progress"/>
    <s v="26-09-2024"/>
    <d v="1899-12-30T05:15:09"/>
    <s v="-"/>
    <s v="-"/>
  </r>
  <r>
    <s v="TKT929413"/>
    <s v="Account suspended due to suspicious activity"/>
    <s v="-"/>
    <x v="2"/>
    <s v="Account Suspension"/>
    <s v="CUST50088"/>
    <s v="In Progress"/>
    <d v="2023-11-07T00:00:00"/>
    <d v="1899-12-30T11:27:00"/>
    <s v="-"/>
    <s v="-"/>
  </r>
  <r>
    <s v="TKT539169"/>
    <s v="Incorrect billing amount"/>
    <s v="-"/>
    <x v="1"/>
    <s v="Overcharge"/>
    <s v="CUST62537"/>
    <s v="In Progress"/>
    <d v="2021-01-05T00:00:00"/>
    <d v="1899-12-30T04:00:00"/>
    <s v="-"/>
    <s v="-"/>
  </r>
  <r>
    <s v="TKT840640"/>
    <s v="Account suspended without notice"/>
    <s v="-"/>
    <x v="2"/>
    <s v="Account Suspension"/>
    <s v="CUST71229"/>
    <s v="In Progress"/>
    <s v="27-02-2023"/>
    <d v="1899-12-30T12:06:34"/>
    <s v="-"/>
    <s v="-"/>
  </r>
  <r>
    <s v="TKT990448"/>
    <s v="Incorrect billing amount"/>
    <s v="-"/>
    <x v="1"/>
    <s v="Overcharge"/>
    <s v="CUST20337"/>
    <s v="In Progress"/>
    <s v="30-08-2023"/>
    <d v="1899-12-30T00:02:55"/>
    <s v="-"/>
    <s v="-"/>
  </r>
  <r>
    <s v="TKT885737"/>
    <s v="Scheduled maintenance causing downtime"/>
    <d v="2025-01-01T07:11:00"/>
    <x v="0"/>
    <s v="Service Outage"/>
    <s v="CUST60197"/>
    <s v="Resolved"/>
    <s v="16-12-2024"/>
    <d v="1899-12-30T07:11:14"/>
    <d v="2025-01-01T00:00:00"/>
    <d v="1899-12-30T07:11:00"/>
  </r>
  <r>
    <s v="TKT270969"/>
    <s v="Account suspended due to suspicious activity"/>
    <s v="27-10-2024 03:23:12"/>
    <x v="2"/>
    <s v="Account Suspension"/>
    <s v="CUST55878"/>
    <s v="Resolved"/>
    <s v="27-09-2024"/>
    <d v="1899-12-30T03:23:12"/>
    <s v="27-10-2024"/>
    <d v="1899-12-30T03:23:12"/>
  </r>
  <r>
    <s v="TKT705133"/>
    <s v="Duplicate charges on account"/>
    <s v="-"/>
    <x v="1"/>
    <s v="Overcharge"/>
    <s v="CUST13942"/>
    <s v="In Progress"/>
    <s v="28-04-2020"/>
    <d v="1899-12-30T00:17:23"/>
    <s v="-"/>
    <s v="-"/>
  </r>
  <r>
    <s v="TKT299554"/>
    <s v="Frequent service interruptions"/>
    <s v="-"/>
    <x v="0"/>
    <s v="Service Outage"/>
    <s v="CUST31222"/>
    <s v="In Progress"/>
    <s v="16-02-2024"/>
    <d v="1899-12-30T14:09:42"/>
    <s v="-"/>
    <s v="-"/>
  </r>
  <r>
    <s v="TKT498566"/>
    <s v="Card declined"/>
    <s v="27-02-2021 18:59:18"/>
    <x v="1"/>
    <s v="Payment Failure"/>
    <s v="CUST22502"/>
    <s v="Resolved"/>
    <d v="2021-12-02T00:00:00"/>
    <d v="1899-12-30T18:59:00"/>
    <s v="27-02-2021"/>
    <d v="1899-12-30T18:59:18"/>
  </r>
  <r>
    <s v="TKT903609"/>
    <s v="Battery draining quickly"/>
    <s v="15-01-2023 05:47:06"/>
    <x v="3"/>
    <s v="Hardware Issue"/>
    <s v="CUST70335"/>
    <s v="Resolved"/>
    <d v="2023-08-01T00:00:00"/>
    <d v="1899-12-30T05:47:00"/>
    <s v="15-01-2023"/>
    <d v="1899-12-30T05:47:06"/>
  </r>
  <r>
    <s v="TKT690129"/>
    <s v="Charged more than expected"/>
    <s v="-"/>
    <x v="1"/>
    <s v="Overcharge"/>
    <s v="CUST64794"/>
    <s v="Open"/>
    <d v="2023-03-11T00:00:00"/>
    <d v="1899-12-30T20:55:00"/>
    <s v="-"/>
    <s v="-"/>
  </r>
  <r>
    <s v="TKT164573"/>
    <s v="Refund for canceled service"/>
    <s v="-"/>
    <x v="1"/>
    <s v="Refund Request"/>
    <s v="CUST89580"/>
    <s v="In Progress"/>
    <d v="2021-08-05T00:00:00"/>
    <d v="1899-12-30T15:27:00"/>
    <s v="-"/>
    <s v="-"/>
  </r>
  <r>
    <s v="TKT604713"/>
    <s v="Duplicate charges on account"/>
    <d v="2022-10-04T07:53:00"/>
    <x v="1"/>
    <s v="Overcharge"/>
    <s v="CUST70478"/>
    <s v="Resolved"/>
    <d v="2022-04-04T00:00:00"/>
    <d v="1899-12-30T07:53:00"/>
    <d v="2022-10-04T00:00:00"/>
    <d v="1899-12-30T07:53:00"/>
  </r>
  <r>
    <s v="TKT125518"/>
    <s v="Account suspended without notice"/>
    <s v="21-02-2022 02:21:12"/>
    <x v="2"/>
    <s v="Account Suspension"/>
    <s v="CUST82767"/>
    <s v="Resolved"/>
    <s v="30-01-2022"/>
    <d v="1899-12-30T02:21:12"/>
    <s v="21-02-2022"/>
    <d v="1899-12-30T02:21:12"/>
  </r>
  <r>
    <s v="TKT707463"/>
    <s v="Payment not going through"/>
    <s v="-"/>
    <x v="1"/>
    <s v="Payment Failure"/>
    <s v="CUST31054"/>
    <s v="In Progress"/>
    <d v="2024-02-05T00:00:00"/>
    <d v="1899-12-30T06:57:00"/>
    <s v="-"/>
    <s v="-"/>
  </r>
  <r>
    <s v="TKT902028"/>
    <s v="Internet connection drops frequently"/>
    <d v="2023-01-09T19:17:00"/>
    <x v="3"/>
    <s v="Network Problem"/>
    <s v="CUST91045"/>
    <s v="Resolved"/>
    <d v="2023-07-08T00:00:00"/>
    <d v="1899-12-30T19:17:00"/>
    <d v="2023-01-09T00:00:00"/>
    <d v="1899-12-30T19:17:00"/>
  </r>
  <r>
    <s v="TKT186641"/>
    <s v="Password reset link expired"/>
    <s v="-"/>
    <x v="2"/>
    <s v="Password Reset"/>
    <s v="CUST94594"/>
    <s v="Open"/>
    <d v="2020-03-07T00:00:00"/>
    <d v="1899-12-30T05:22:00"/>
    <s v="-"/>
    <s v="-"/>
  </r>
  <r>
    <s v="TKT646827"/>
    <s v="Card declined"/>
    <s v="-"/>
    <x v="1"/>
    <s v="Payment Failure"/>
    <s v="CUST90039"/>
    <s v="Open"/>
    <d v="2022-08-05T00:00:00"/>
    <d v="1899-12-30T23:06:00"/>
    <s v="-"/>
    <s v="-"/>
  </r>
  <r>
    <s v="TKT561373"/>
    <s v="Screen malfunction"/>
    <s v="-"/>
    <x v="3"/>
    <s v="Hardware Issue"/>
    <s v="CUST90373"/>
    <s v="In Progress"/>
    <d v="2024-08-01T00:00:00"/>
    <d v="1899-12-30T05:37:00"/>
    <s v="-"/>
    <s v="-"/>
  </r>
  <r>
    <s v="TKT802754"/>
    <s v="Screen malfunction"/>
    <d v="2022-02-03T15:24:00"/>
    <x v="3"/>
    <s v="Hardware Issue"/>
    <s v="CUST59652"/>
    <s v="Resolved"/>
    <d v="2022-01-03T00:00:00"/>
    <d v="1899-12-30T15:24:00"/>
    <d v="2022-02-03T00:00:00"/>
    <d v="1899-12-30T15:24:00"/>
  </r>
  <r>
    <s v="TKT451860"/>
    <s v="Password reset link expired"/>
    <d v="2024-01-10T18:57:00"/>
    <x v="2"/>
    <s v="Password Reset"/>
    <s v="CUST13704"/>
    <s v="Resolved"/>
    <d v="2024-07-09T00:00:00"/>
    <d v="1899-12-30T18:57:00"/>
    <d v="2024-01-10T00:00:00"/>
    <d v="1899-12-30T18:57:00"/>
  </r>
  <r>
    <s v="TKT991384"/>
    <s v="High latency in service response"/>
    <s v="-"/>
    <x v="0"/>
    <s v="Slow Service"/>
    <s v="CUST42251"/>
    <s v="In Progress"/>
    <s v="23-11-2021"/>
    <d v="1899-12-30T06:37:36"/>
    <s v="-"/>
    <s v="-"/>
  </r>
  <r>
    <s v="TKT331765"/>
    <s v="Unable to connect to Wi-Fi"/>
    <s v="15-03-2024 00:55:28"/>
    <x v="3"/>
    <s v="Network Problem"/>
    <s v="CUST19363"/>
    <s v="Resolved"/>
    <d v="2024-04-03T00:00:00"/>
    <d v="1899-12-30T00:55:00"/>
    <s v="15-03-2024"/>
    <d v="1899-12-30T00:55:28"/>
  </r>
  <r>
    <s v="TKT767171"/>
    <s v="Unable to reactivate suspended account"/>
    <s v="28-07-2020 10:21:12"/>
    <x v="2"/>
    <s v="Account Suspension"/>
    <s v="CUST88855"/>
    <s v="Resolved"/>
    <s v="25-07-2020"/>
    <d v="1899-12-30T10:21:12"/>
    <s v="28-07-2020"/>
    <d v="1899-12-30T10:21:12"/>
  </r>
  <r>
    <s v="TKT413424"/>
    <s v="Feature not working as expected"/>
    <s v="-"/>
    <x v="3"/>
    <s v="Software Bug"/>
    <s v="CUST45438"/>
    <s v="In Progress"/>
    <d v="2023-05-12T00:00:00"/>
    <d v="1899-12-30T13:04:00"/>
    <s v="-"/>
    <s v="-"/>
  </r>
  <r>
    <s v="TKT255438"/>
    <s v="Request for refund due to service issues"/>
    <s v="-"/>
    <x v="1"/>
    <s v="Refund Request"/>
    <s v="CUST15851"/>
    <s v="In Progress"/>
    <d v="2022-11-12T00:00:00"/>
    <d v="1899-12-30T11:37:00"/>
    <s v="-"/>
    <s v="-"/>
  </r>
  <r>
    <s v="TKT148007"/>
    <s v="Device not powering on"/>
    <d v="2021-12-03T23:33:00"/>
    <x v="3"/>
    <s v="Hardware Issue"/>
    <s v="CUST43161"/>
    <s v="Resolved"/>
    <s v="26-02-2021"/>
    <d v="1899-12-30T23:33:47"/>
    <d v="2021-12-03T00:00:00"/>
    <d v="1899-12-30T23:33:00"/>
  </r>
  <r>
    <s v="TKT680025"/>
    <s v="Scheduled maintenance causing downtime"/>
    <s v="-"/>
    <x v="0"/>
    <s v="Service Outage"/>
    <s v="CUST26078"/>
    <s v="Open"/>
    <s v="23-10-2023"/>
    <d v="1899-12-30T22:37:30"/>
    <s v="-"/>
    <s v="-"/>
  </r>
  <r>
    <s v="TKT957921"/>
    <s v="Service unavailable in my area"/>
    <s v="-"/>
    <x v="0"/>
    <s v="Service Outage"/>
    <s v="CUST56444"/>
    <s v="In Progress"/>
    <s v="20-11-2022"/>
    <d v="1899-12-30T17:49:11"/>
    <s v="-"/>
    <s v="-"/>
  </r>
  <r>
    <s v="TKT740582"/>
    <s v="Unable to connect to Wi-Fi"/>
    <s v="-"/>
    <x v="3"/>
    <s v="Network Problem"/>
    <s v="CUST67314"/>
    <s v="In Progress"/>
    <d v="2020-03-07T00:00:00"/>
    <d v="1899-12-30T01:36:00"/>
    <s v="-"/>
    <s v="-"/>
  </r>
  <r>
    <s v="TKT430766"/>
    <s v="Card declined"/>
    <s v="22-02-2020 06:21:02"/>
    <x v="1"/>
    <s v="Payment Failure"/>
    <s v="CUST54355"/>
    <s v="Resolved"/>
    <s v="20-02-2020"/>
    <d v="1899-12-30T06:21:02"/>
    <s v="22-02-2020"/>
    <d v="1899-12-30T06:21:02"/>
  </r>
  <r>
    <s v="TKT782253"/>
    <s v="Screen malfunction"/>
    <s v="-"/>
    <x v="3"/>
    <s v="Hardware Issue"/>
    <s v="CUST64686"/>
    <s v="In Progress"/>
    <s v="28-12-2021"/>
    <d v="1899-12-30T18:18:48"/>
    <s v="-"/>
    <s v="-"/>
  </r>
  <r>
    <s v="TKT246548"/>
    <s v="Battery draining quickly"/>
    <s v="-"/>
    <x v="3"/>
    <s v="Hardware Issue"/>
    <s v="CUST72585"/>
    <s v="In Progress"/>
    <s v="28-04-2020"/>
    <d v="1899-12-30T03:13:38"/>
    <s v="-"/>
    <s v="-"/>
  </r>
  <r>
    <s v="TKT547673"/>
    <s v="Account suspended due to suspicious activity"/>
    <s v="-"/>
    <x v="2"/>
    <s v="Account Suspension"/>
    <s v="CUST39762"/>
    <s v="In Progress"/>
    <d v="2022-05-06T00:00:00"/>
    <d v="1899-12-30T16:29:00"/>
    <s v="-"/>
    <s v="-"/>
  </r>
  <r>
    <s v="TKT482693"/>
    <s v="Account locked due to multiple failed attempts"/>
    <s v="-"/>
    <x v="2"/>
    <s v="Login Issue"/>
    <s v="CUST85370"/>
    <s v="Open"/>
    <s v="25-08-2024"/>
    <d v="1899-12-30T22:18:13"/>
    <s v="-"/>
    <s v="-"/>
  </r>
  <r>
    <s v="TKT355776"/>
    <s v="Account suspended without notice"/>
    <s v="-"/>
    <x v="2"/>
    <s v="Account Suspension"/>
    <s v="CUST83187"/>
    <s v="In Progress"/>
    <s v="21-05-2022"/>
    <d v="1899-12-30T23:44:55"/>
    <s v="-"/>
    <s v="-"/>
  </r>
  <r>
    <s v="TKT811815"/>
    <s v="Battery draining quickly"/>
    <s v="16-12-2024 15:55:07"/>
    <x v="3"/>
    <s v="Hardware Issue"/>
    <s v="CUST61968"/>
    <s v="Resolved"/>
    <d v="2024-03-12T00:00:00"/>
    <d v="1899-12-30T15:55:00"/>
    <s v="16-12-2024"/>
    <d v="1899-12-30T15:55:07"/>
  </r>
  <r>
    <s v="TKT348274"/>
    <s v="Charged more than expected"/>
    <d v="2020-06-06T23:16:00"/>
    <x v="1"/>
    <s v="Overcharge"/>
    <s v="CUST48222"/>
    <s v="Resolved"/>
    <s v="24-05-2020"/>
    <d v="1899-12-30T23:16:55"/>
    <d v="2020-06-06T00:00:00"/>
    <d v="1899-12-30T23:16:00"/>
  </r>
  <r>
    <s v="TKT221779"/>
    <s v="Account suspended without notice"/>
    <s v="-"/>
    <x v="2"/>
    <s v="Account Suspension"/>
    <s v="CUST92662"/>
    <s v="Open"/>
    <d v="2024-07-01T00:00:00"/>
    <d v="1899-12-30T17:09:00"/>
    <s v="-"/>
    <s v="-"/>
  </r>
  <r>
    <s v="TKT346585"/>
    <s v="Password reset link expired"/>
    <d v="2021-10-09T10:36:00"/>
    <x v="2"/>
    <s v="Password Reset"/>
    <s v="CUST16331"/>
    <s v="Resolved"/>
    <s v="18-08-2021"/>
    <d v="1899-12-30T10:36:52"/>
    <d v="2021-10-09T00:00:00"/>
    <d v="1899-12-30T10:36:00"/>
  </r>
  <r>
    <s v="TKT824499"/>
    <s v="Issues after service upgrade"/>
    <s v="25-12-2023 13:58:50"/>
    <x v="0"/>
    <s v="Service Upgrade"/>
    <s v="CUST28771"/>
    <s v="Resolved"/>
    <d v="2023-04-12T00:00:00"/>
    <d v="1899-12-30T13:58:00"/>
    <s v="25-12-2023"/>
    <d v="1899-12-30T13:58:50"/>
  </r>
  <r>
    <s v="TKT394908"/>
    <s v="Unable to login to account"/>
    <s v="-"/>
    <x v="2"/>
    <s v="Login Issue"/>
    <s v="CUST10847"/>
    <s v="In Progress"/>
    <d v="2020-01-10T00:00:00"/>
    <d v="1899-12-30T03:55:00"/>
    <s v="-"/>
    <s v="-"/>
  </r>
  <r>
    <s v="TKT341427"/>
    <s v="Application crashes on startup"/>
    <s v="-"/>
    <x v="3"/>
    <s v="Software Bug"/>
    <s v="CUST57844"/>
    <s v="Open"/>
    <d v="2024-01-02T00:00:00"/>
    <d v="1899-12-30T22:18:00"/>
    <s v="-"/>
    <s v="-"/>
  </r>
  <r>
    <s v="TKT135242"/>
    <s v="Battery draining quickly"/>
    <s v="-"/>
    <x v="3"/>
    <s v="Hardware Issue"/>
    <s v="CUST44314"/>
    <s v="In Progress"/>
    <d v="2020-02-06T00:00:00"/>
    <d v="1899-12-30T11:03:00"/>
    <s v="-"/>
    <s v="-"/>
  </r>
  <r>
    <s v="TKT917748"/>
    <s v="Duplicate charges on account"/>
    <s v="14-10-2022 19:51:30"/>
    <x v="1"/>
    <s v="Overcharge"/>
    <s v="CUST85177"/>
    <s v="Resolved"/>
    <s v="29-09-2022"/>
    <d v="1899-12-30T19:51:30"/>
    <s v="14-10-2022"/>
    <d v="1899-12-30T19:51:30"/>
  </r>
  <r>
    <s v="TKT499063"/>
    <s v="Application crashes on startup"/>
    <s v="-"/>
    <x v="3"/>
    <s v="Software Bug"/>
    <s v="CUST49318"/>
    <s v="Open"/>
    <s v="18-09-2024"/>
    <d v="1899-12-30T15:31:01"/>
    <s v="-"/>
    <s v="-"/>
  </r>
  <r>
    <s v="TKT524646"/>
    <s v="Request for service upgrade not processed"/>
    <s v="-"/>
    <x v="0"/>
    <s v="Service Upgrade"/>
    <s v="CUST80699"/>
    <s v="In Progress"/>
    <d v="2024-08-02T00:00:00"/>
    <d v="1899-12-30T04:38:00"/>
    <s v="-"/>
    <s v="-"/>
  </r>
  <r>
    <s v="TKT385033"/>
    <s v="Payment gateway error"/>
    <d v="2024-11-08T09:20:00"/>
    <x v="1"/>
    <s v="Payment Failure"/>
    <s v="CUST24018"/>
    <s v="Resolved"/>
    <d v="2024-06-08T00:00:00"/>
    <d v="1899-12-30T09:20:00"/>
    <d v="2024-11-08T00:00:00"/>
    <d v="1899-12-30T09:20:00"/>
  </r>
  <r>
    <s v="TKT413872"/>
    <s v="Unable to connect to Wi-Fi"/>
    <s v="-"/>
    <x v="3"/>
    <s v="Network Problem"/>
    <s v="CUST30615"/>
    <s v="Open"/>
    <d v="2023-03-01T00:00:00"/>
    <d v="1899-12-30T16:56:00"/>
    <s v="-"/>
    <s v="-"/>
  </r>
  <r>
    <s v="TKT696896"/>
    <s v="Account suspended due to suspicious activity"/>
    <s v="18-11-2021 09:06:43"/>
    <x v="2"/>
    <s v="Account Suspension"/>
    <s v="CUST30646"/>
    <s v="Resolved"/>
    <s v="16-11-2021"/>
    <d v="1899-12-30T09:06:43"/>
    <s v="18-11-2021"/>
    <d v="1899-12-30T09:06:43"/>
  </r>
  <r>
    <s v="TKT334840"/>
    <s v="Feature not working as expected"/>
    <s v="-"/>
    <x v="3"/>
    <s v="Software Bug"/>
    <s v="CUST53353"/>
    <s v="In Progress"/>
    <d v="2022-02-02T00:00:00"/>
    <d v="1899-12-30T00:29:00"/>
    <s v="-"/>
    <s v="-"/>
  </r>
  <r>
    <s v="TKT546232"/>
    <s v="Battery draining quickly"/>
    <s v="-"/>
    <x v="3"/>
    <s v="Hardware Issue"/>
    <s v="CUST35184"/>
    <s v="In Progress"/>
    <d v="2021-02-06T00:00:00"/>
    <d v="1899-12-30T23:23:00"/>
    <s v="-"/>
    <s v="-"/>
  </r>
  <r>
    <s v="TKT140485"/>
    <s v="Unable to connect to Wi-Fi"/>
    <s v="-"/>
    <x v="3"/>
    <s v="Network Problem"/>
    <s v="CUST12270"/>
    <s v="In Progress"/>
    <d v="2024-03-02T00:00:00"/>
    <d v="1899-12-30T00:44:00"/>
    <s v="-"/>
    <s v="-"/>
  </r>
  <r>
    <s v="TKT345918"/>
    <s v="Issues after service upgrade"/>
    <s v="18-08-2022 06:48:54"/>
    <x v="0"/>
    <s v="Service Upgrade"/>
    <s v="CUST35923"/>
    <s v="Resolved"/>
    <s v="23-07-2022"/>
    <d v="1899-12-30T06:48:54"/>
    <s v="18-08-2022"/>
    <d v="1899-12-30T06:48:54"/>
  </r>
  <r>
    <s v="TKT634882"/>
    <s v="Charged more than expected"/>
    <s v="28-04-2021 22:38:20"/>
    <x v="1"/>
    <s v="Overcharge"/>
    <s v="CUST54975"/>
    <s v="Resolved"/>
    <s v="22-04-2021"/>
    <d v="1899-12-30T22:38:20"/>
    <s v="28-04-2021"/>
    <d v="1899-12-30T22:38:20"/>
  </r>
  <r>
    <s v="TKT941466"/>
    <s v="Payment gateway error"/>
    <s v="-"/>
    <x v="1"/>
    <s v="Payment Failure"/>
    <s v="CUST23468"/>
    <s v="In Progress"/>
    <s v="16-10-2020"/>
    <d v="1899-12-30T11:12:33"/>
    <s v="-"/>
    <s v="-"/>
  </r>
  <r>
    <s v="TKT653657"/>
    <s v="Unable to login to account"/>
    <d v="2021-11-09T10:44:00"/>
    <x v="2"/>
    <s v="Login Issue"/>
    <s v="CUST48774"/>
    <s v="Resolved"/>
    <d v="2021-05-09T00:00:00"/>
    <d v="1899-12-30T10:44:00"/>
    <d v="2021-11-09T00:00:00"/>
    <d v="1899-12-30T10:44:00"/>
  </r>
  <r>
    <s v="TKT558544"/>
    <s v="Request for service upgrade not processed"/>
    <s v="-"/>
    <x v="0"/>
    <s v="Service Upgrade"/>
    <s v="CUST20576"/>
    <s v="Open"/>
    <d v="2020-01-08T00:00:00"/>
    <d v="1899-12-30T19:24:00"/>
    <s v="-"/>
    <s v="-"/>
  </r>
  <r>
    <s v="TKT750281"/>
    <s v="Refund for overcharge"/>
    <s v="15-02-2020 13:54:17"/>
    <x v="1"/>
    <s v="Refund Request"/>
    <s v="CUST45230"/>
    <s v="Resolved"/>
    <s v="23-01-2020"/>
    <d v="1899-12-30T13:54:17"/>
    <s v="15-02-2020"/>
    <d v="1899-12-30T13:54:17"/>
  </r>
  <r>
    <s v="TKT251363"/>
    <s v="Unable to reset password"/>
    <d v="2021-07-10T22:52:00"/>
    <x v="2"/>
    <s v="Password Reset"/>
    <s v="CUST80832"/>
    <s v="Resolved"/>
    <d v="2021-10-09T00:00:00"/>
    <d v="1899-12-30T22:52:00"/>
    <d v="2021-07-10T00:00:00"/>
    <d v="1899-12-30T22:52:00"/>
  </r>
  <r>
    <s v="TKT253810"/>
    <s v="Card declined"/>
    <s v="31-08-2022 05:19:13"/>
    <x v="1"/>
    <s v="Payment Failure"/>
    <s v="CUST88481"/>
    <s v="Resolved"/>
    <s v="19-08-2022"/>
    <d v="1899-12-30T05:19:13"/>
    <s v="31-08-2022"/>
    <d v="1899-12-30T05:19:13"/>
  </r>
  <r>
    <s v="TKT593256"/>
    <s v="Account suspended due to suspicious activity"/>
    <s v="-"/>
    <x v="2"/>
    <s v="Account Suspension"/>
    <s v="CUST86743"/>
    <s v="Open"/>
    <s v="15-02-2024"/>
    <d v="1899-12-30T13:13:50"/>
    <s v="-"/>
    <s v="-"/>
  </r>
  <r>
    <s v="TKT955822"/>
    <s v="Card declined"/>
    <d v="2023-04-04T07:04:00"/>
    <x v="1"/>
    <s v="Payment Failure"/>
    <s v="CUST31484"/>
    <s v="Resolved"/>
    <d v="2023-03-04T00:00:00"/>
    <d v="1899-12-30T07:04:00"/>
    <d v="2023-04-04T00:00:00"/>
    <d v="1899-12-30T07:04:00"/>
  </r>
  <r>
    <s v="TKT742469"/>
    <s v="Service slower than expected"/>
    <s v="-"/>
    <x v="0"/>
    <s v="Slow Service"/>
    <s v="CUST79667"/>
    <s v="Open"/>
    <s v="20-06-2022"/>
    <d v="1899-12-30T21:57:17"/>
    <s v="-"/>
    <s v="-"/>
  </r>
  <r>
    <s v="TKT295720"/>
    <s v="Incorrect billing amount"/>
    <d v="2020-02-05T09:24:00"/>
    <x v="1"/>
    <s v="Overcharge"/>
    <s v="CUST76450"/>
    <s v="Resolved"/>
    <s v="27-04-2020"/>
    <d v="1899-12-30T09:24:02"/>
    <d v="2020-02-05T00:00:00"/>
    <d v="1899-12-30T09:24:00"/>
  </r>
  <r>
    <s v="TKT832539"/>
    <s v="Password reset link expired"/>
    <s v="-"/>
    <x v="2"/>
    <s v="Password Reset"/>
    <s v="CUST73698"/>
    <s v="Open"/>
    <s v="21-09-2023"/>
    <d v="1899-12-30T06:31:59"/>
    <s v="-"/>
    <s v="-"/>
  </r>
  <r>
    <s v="TKT464682"/>
    <s v="Device not powering on"/>
    <s v="-"/>
    <x v="3"/>
    <s v="Hardware Issue"/>
    <s v="CUST14846"/>
    <s v="In Progress"/>
    <s v="15-08-2021"/>
    <d v="1899-12-30T05:50:51"/>
    <s v="-"/>
    <s v="-"/>
  </r>
  <r>
    <s v="TKT668723"/>
    <s v="Charged more than expected"/>
    <s v="-"/>
    <x v="1"/>
    <s v="Overcharge"/>
    <s v="CUST76175"/>
    <s v="In Progress"/>
    <s v="18-04-2020"/>
    <d v="1899-12-30T18:49:17"/>
    <s v="-"/>
    <s v="-"/>
  </r>
  <r>
    <s v="TKT609095"/>
    <s v="Service unavailable in my area"/>
    <d v="2021-12-05T21:04:00"/>
    <x v="0"/>
    <s v="Service Outage"/>
    <s v="CUST90613"/>
    <s v="Resolved"/>
    <s v="17-04-2021"/>
    <d v="1899-12-30T21:04:37"/>
    <d v="2021-12-05T00:00:00"/>
    <d v="1899-12-30T21:04:00"/>
  </r>
  <r>
    <s v="TKT593539"/>
    <s v="Payment gateway error"/>
    <s v="-"/>
    <x v="1"/>
    <s v="Payment Failure"/>
    <s v="CUST53533"/>
    <s v="Open"/>
    <d v="2021-04-08T00:00:00"/>
    <d v="1899-12-30T08:59:00"/>
    <s v="-"/>
    <s v="-"/>
  </r>
  <r>
    <s v="TKT333297"/>
    <s v="Internet connection drops frequently"/>
    <s v="-"/>
    <x v="3"/>
    <s v="Network Problem"/>
    <s v="CUST79549"/>
    <s v="In Progress"/>
    <d v="2020-01-01T00:00:00"/>
    <d v="1899-12-30T23:50:00"/>
    <s v="-"/>
    <s v="-"/>
  </r>
  <r>
    <s v="TKT804730"/>
    <s v="Frequent service interruptions"/>
    <s v="-"/>
    <x v="0"/>
    <s v="Service Outage"/>
    <s v="CUST56232"/>
    <s v="Open"/>
    <s v="22-12-2020"/>
    <d v="1899-12-30T21:10:58"/>
    <s v="-"/>
    <s v="-"/>
  </r>
  <r>
    <s v="TKT293316"/>
    <s v="Service slower than expected"/>
    <s v="-"/>
    <x v="0"/>
    <s v="Slow Service"/>
    <s v="CUST68145"/>
    <s v="Open"/>
    <d v="2020-11-08T00:00:00"/>
    <d v="1899-12-30T07:05:00"/>
    <s v="-"/>
    <s v="-"/>
  </r>
  <r>
    <s v="TKT327880"/>
    <s v="Unable to connect to Wi-Fi"/>
    <s v="-"/>
    <x v="3"/>
    <s v="Network Problem"/>
    <s v="CUST60278"/>
    <s v="Open"/>
    <s v="27-08-2021"/>
    <d v="1899-12-30T13:22:56"/>
    <s v="-"/>
    <s v="-"/>
  </r>
  <r>
    <s v="TKT230224"/>
    <s v="Service slower than expected"/>
    <s v="-"/>
    <x v="0"/>
    <s v="Slow Service"/>
    <s v="CUST99950"/>
    <s v="Open"/>
    <d v="2021-09-09T00:00:00"/>
    <d v="1899-12-30T18:07:00"/>
    <s v="-"/>
    <s v="-"/>
  </r>
  <r>
    <s v="TKT447641"/>
    <s v="Request for refund due to service issues"/>
    <s v="-"/>
    <x v="1"/>
    <s v="Refund Request"/>
    <s v="CUST18828"/>
    <s v="In Progress"/>
    <d v="2022-11-02T00:00:00"/>
    <d v="1899-12-30T16:55:00"/>
    <s v="-"/>
    <s v="-"/>
  </r>
  <r>
    <s v="TKT279388"/>
    <s v="Device not powering on"/>
    <s v="-"/>
    <x v="3"/>
    <s v="Hardware Issue"/>
    <s v="CUST29861"/>
    <s v="In Progress"/>
    <d v="2022-09-06T00:00:00"/>
    <d v="1899-12-30T00:20:00"/>
    <s v="-"/>
    <s v="-"/>
  </r>
  <r>
    <s v="TKT673466"/>
    <s v="Password reset link not received"/>
    <s v="-"/>
    <x v="2"/>
    <s v="Password Reset"/>
    <s v="CUST84005"/>
    <s v="In Progress"/>
    <d v="2022-01-07T00:00:00"/>
    <d v="1899-12-30T18:12:00"/>
    <s v="-"/>
    <s v="-"/>
  </r>
  <r>
    <s v="TKT152212"/>
    <s v="Frequent service interruptions"/>
    <s v="-"/>
    <x v="0"/>
    <s v="Service Outage"/>
    <s v="CUST66319"/>
    <s v="In Progress"/>
    <s v="28-06-2020"/>
    <d v="1899-12-30T09:47:49"/>
    <s v="-"/>
    <s v="-"/>
  </r>
  <r>
    <s v="TKT580415"/>
    <s v="Device not powering on"/>
    <s v="23-08-2022 01:50:52"/>
    <x v="3"/>
    <s v="Hardware Issue"/>
    <s v="CUST45992"/>
    <s v="Resolved"/>
    <s v="19-08-2022"/>
    <d v="1899-12-30T01:50:52"/>
    <s v="23-08-2022"/>
    <d v="1899-12-30T01:50:52"/>
  </r>
  <r>
    <s v="TKT645284"/>
    <s v="Frequent service interruptions"/>
    <s v="-"/>
    <x v="0"/>
    <s v="Service Outage"/>
    <s v="CUST66885"/>
    <s v="In Progress"/>
    <s v="19-07-2023"/>
    <d v="1899-12-30T13:21:05"/>
    <s v="-"/>
    <s v="-"/>
  </r>
  <r>
    <s v="TKT557345"/>
    <s v="Scheduled maintenance causing downtime"/>
    <s v="-"/>
    <x v="0"/>
    <s v="Service Outage"/>
    <s v="CUST36722"/>
    <s v="Open"/>
    <d v="2023-05-01T00:00:00"/>
    <d v="1899-12-30T08:18:00"/>
    <s v="-"/>
    <s v="-"/>
  </r>
  <r>
    <s v="TKT909033"/>
    <s v="Issues after service upgrade"/>
    <s v="-"/>
    <x v="0"/>
    <s v="Service Upgrade"/>
    <s v="CUST51361"/>
    <s v="In Progress"/>
    <d v="2024-04-05T00:00:00"/>
    <d v="1899-12-30T08:35:00"/>
    <s v="-"/>
    <s v="-"/>
  </r>
  <r>
    <s v="TKT876979"/>
    <s v="Payment gateway error"/>
    <s v="-"/>
    <x v="1"/>
    <s v="Payment Failure"/>
    <s v="CUST64214"/>
    <s v="In Progress"/>
    <d v="2023-12-04T00:00:00"/>
    <d v="1899-12-30T01:49:00"/>
    <s v="-"/>
    <s v="-"/>
  </r>
  <r>
    <s v="TKT926271"/>
    <s v="Upgrade causing compatibility issues"/>
    <s v="-"/>
    <x v="0"/>
    <s v="Service Upgrade"/>
    <s v="CUST41155"/>
    <s v="Open"/>
    <d v="2023-08-02T00:00:00"/>
    <d v="1899-12-30T22:15:00"/>
    <s v="-"/>
    <s v="-"/>
  </r>
  <r>
    <s v="TKT879834"/>
    <s v="Refund for canceled service"/>
    <s v="-"/>
    <x v="1"/>
    <s v="Refund Request"/>
    <s v="CUST12418"/>
    <s v="In Progress"/>
    <s v="24-08-2022"/>
    <d v="1899-12-30T17:29:18"/>
    <s v="-"/>
    <s v="-"/>
  </r>
  <r>
    <s v="TKT228576"/>
    <s v="Password reset link expired"/>
    <s v="17-09-2020 15:54:26"/>
    <x v="2"/>
    <s v="Password Reset"/>
    <s v="CUST96372"/>
    <s v="Resolved"/>
    <s v="23-08-2020"/>
    <d v="1899-12-30T15:54:26"/>
    <s v="17-09-2020"/>
    <d v="1899-12-30T15:54:26"/>
  </r>
  <r>
    <s v="TKT713173"/>
    <s v="Password reset link expired"/>
    <d v="2022-07-11T06:56:00"/>
    <x v="2"/>
    <s v="Password Reset"/>
    <s v="CUST85564"/>
    <s v="Resolved"/>
    <d v="2022-11-10T00:00:00"/>
    <d v="1899-12-30T06:56:00"/>
    <d v="2022-07-11T00:00:00"/>
    <d v="1899-12-30T06:56:00"/>
  </r>
  <r>
    <s v="TKT777048"/>
    <s v="Service slower than expected"/>
    <d v="2021-01-03T20:54:00"/>
    <x v="0"/>
    <s v="Slow Service"/>
    <s v="CUST24312"/>
    <s v="Resolved"/>
    <d v="2021-12-02T00:00:00"/>
    <d v="1899-12-30T20:54:00"/>
    <d v="2021-01-03T00:00:00"/>
    <d v="1899-12-30T20:54:00"/>
  </r>
  <r>
    <s v="TKT398672"/>
    <s v="Service unavailable in my area"/>
    <s v="30-05-2020 05:56:59"/>
    <x v="0"/>
    <s v="Service Outage"/>
    <s v="CUST19478"/>
    <s v="Resolved"/>
    <d v="2020-11-05T00:00:00"/>
    <d v="1899-12-30T05:56:00"/>
    <s v="30-05-2020"/>
    <d v="1899-12-30T05:56:59"/>
  </r>
  <r>
    <s v="TKT642507"/>
    <s v="Screen malfunction"/>
    <d v="2024-07-10T10:20:00"/>
    <x v="3"/>
    <s v="Hardware Issue"/>
    <s v="CUST32610"/>
    <s v="Resolved"/>
    <s v="17-09-2024"/>
    <d v="1899-12-30T10:20:11"/>
    <d v="2024-07-10T00:00:00"/>
    <d v="1899-12-30T10:20:00"/>
  </r>
  <r>
    <s v="TKT863648"/>
    <s v="Incorrect billing amount"/>
    <s v="-"/>
    <x v="1"/>
    <s v="Overcharge"/>
    <s v="CUST85010"/>
    <s v="Open"/>
    <d v="2023-03-07T00:00:00"/>
    <d v="1899-12-30T19:26:00"/>
    <s v="-"/>
    <s v="-"/>
  </r>
  <r>
    <s v="TKT836292"/>
    <s v="Request for service upgrade not processed"/>
    <s v="-"/>
    <x v="0"/>
    <s v="Service Upgrade"/>
    <s v="CUST88731"/>
    <s v="Open"/>
    <d v="2024-09-10T00:00:00"/>
    <d v="1899-12-30T15:02:00"/>
    <s v="-"/>
    <s v="-"/>
  </r>
  <r>
    <s v="TKT803498"/>
    <s v="Payment gateway error"/>
    <d v="2024-06-03T09:16:00"/>
    <x v="1"/>
    <s v="Payment Failure"/>
    <s v="CUST98349"/>
    <s v="Resolved"/>
    <s v="19-02-2024"/>
    <d v="1899-12-30T09:16:47"/>
    <d v="2024-06-03T00:00:00"/>
    <d v="1899-12-30T09:16:00"/>
  </r>
  <r>
    <s v="TKT703370"/>
    <s v="Service unavailable in my area"/>
    <s v="-"/>
    <x v="0"/>
    <s v="Service Outage"/>
    <s v="CUST73227"/>
    <s v="In Progress"/>
    <s v="20-12-2022"/>
    <d v="1899-12-30T05:54:47"/>
    <s v="-"/>
    <s v="-"/>
  </r>
  <r>
    <s v="TKT875574"/>
    <s v="Service unavailable in my area"/>
    <d v="2022-07-04T19:12:00"/>
    <x v="0"/>
    <s v="Service Outage"/>
    <s v="CUST99104"/>
    <s v="Resolved"/>
    <d v="2022-11-03T00:00:00"/>
    <d v="1899-12-30T19:12:00"/>
    <d v="2022-07-04T00:00:00"/>
    <d v="1899-12-30T19:12:00"/>
  </r>
  <r>
    <s v="TKT554390"/>
    <s v="Device not powering on"/>
    <s v="-"/>
    <x v="3"/>
    <s v="Hardware Issue"/>
    <s v="CUST92743"/>
    <s v="In Progress"/>
    <d v="2021-04-07T00:00:00"/>
    <d v="1899-12-30T07:35:00"/>
    <s v="-"/>
    <s v="-"/>
  </r>
  <r>
    <s v="TKT387128"/>
    <s v="Service unavailable in my area"/>
    <s v="-"/>
    <x v="0"/>
    <s v="Service Outage"/>
    <s v="CUST75491"/>
    <s v="Open"/>
    <d v="2024-03-05T00:00:00"/>
    <d v="1899-12-30T03:52:00"/>
    <s v="-"/>
    <s v="-"/>
  </r>
  <r>
    <s v="TKT110738"/>
    <s v="Payment gateway error"/>
    <s v="21-02-2022 22:16:37"/>
    <x v="1"/>
    <s v="Payment Failure"/>
    <s v="CUST28638"/>
    <s v="Resolved"/>
    <s v="19-02-2022"/>
    <d v="1899-12-30T22:16:37"/>
    <s v="21-02-2022"/>
    <d v="1899-12-30T22:16:37"/>
  </r>
  <r>
    <s v="TKT653590"/>
    <s v="Refund for overcharge"/>
    <s v="-"/>
    <x v="1"/>
    <s v="Refund Request"/>
    <s v="CUST31046"/>
    <s v="Open"/>
    <s v="24-11-2024"/>
    <d v="1899-12-30T03:40:25"/>
    <s v="-"/>
    <s v="-"/>
  </r>
  <r>
    <s v="TKT294369"/>
    <s v="Internet connection drops frequently"/>
    <d v="2022-10-10T13:11:00"/>
    <x v="3"/>
    <s v="Network Problem"/>
    <s v="CUST20801"/>
    <s v="Resolved"/>
    <d v="2022-02-10T00:00:00"/>
    <d v="1899-12-30T13:11:00"/>
    <d v="2022-10-10T00:00:00"/>
    <d v="1899-12-30T13:11:00"/>
  </r>
  <r>
    <s v="TKT486401"/>
    <s v="Payment gateway error"/>
    <d v="2022-06-01T04:48:00"/>
    <x v="1"/>
    <s v="Payment Failure"/>
    <s v="CUST28644"/>
    <s v="Resolved"/>
    <s v="30-12-2021"/>
    <d v="1899-12-30T04:48:33"/>
    <d v="2022-06-01T00:00:00"/>
    <d v="1899-12-30T04:48:00"/>
  </r>
  <r>
    <s v="TKT822524"/>
    <s v="Issues after service upgrade"/>
    <s v="-"/>
    <x v="0"/>
    <s v="Service Upgrade"/>
    <s v="CUST89314"/>
    <s v="In Progress"/>
    <s v="13-12-2022"/>
    <d v="1899-12-30T02:37:35"/>
    <s v="-"/>
    <s v="-"/>
  </r>
  <r>
    <s v="TKT339571"/>
    <s v="Unable to reactivate suspended account"/>
    <s v="19-07-2020 15:47:27"/>
    <x v="2"/>
    <s v="Account Suspension"/>
    <s v="CUST25765"/>
    <s v="Resolved"/>
    <d v="2020-06-07T00:00:00"/>
    <d v="1899-12-30T15:47:00"/>
    <s v="19-07-2020"/>
    <d v="1899-12-30T15:47:27"/>
  </r>
  <r>
    <s v="TKT347565"/>
    <s v="Service unavailable in my area"/>
    <s v="-"/>
    <x v="0"/>
    <s v="Service Outage"/>
    <s v="CUST26631"/>
    <s v="In Progress"/>
    <s v="30-08-2022"/>
    <d v="1899-12-30T10:55:04"/>
    <s v="-"/>
    <s v="-"/>
  </r>
  <r>
    <s v="TKT320548"/>
    <s v="Device not powering on"/>
    <s v="-"/>
    <x v="3"/>
    <s v="Hardware Issue"/>
    <s v="CUST69666"/>
    <s v="In Progress"/>
    <s v="26-01-2022"/>
    <d v="1899-12-30T00:35:59"/>
    <s v="-"/>
    <s v="-"/>
  </r>
  <r>
    <s v="TKT398592"/>
    <s v="Incorrect billing amount"/>
    <s v="-"/>
    <x v="1"/>
    <s v="Overcharge"/>
    <s v="CUST46661"/>
    <s v="Open"/>
    <s v="30-01-2023"/>
    <d v="1899-12-30T12:34:58"/>
    <s v="-"/>
    <s v="-"/>
  </r>
  <r>
    <s v="TKT825971"/>
    <s v="Refund for overcharge"/>
    <s v="-"/>
    <x v="1"/>
    <s v="Refund Request"/>
    <s v="CUST90285"/>
    <s v="Open"/>
    <d v="2021-02-03T00:00:00"/>
    <d v="1899-12-30T03:13:00"/>
    <s v="-"/>
    <s v="-"/>
  </r>
  <r>
    <s v="TKT840136"/>
    <s v="High latency in service response"/>
    <s v="-"/>
    <x v="0"/>
    <s v="Slow Service"/>
    <s v="CUST52712"/>
    <s v="Open"/>
    <d v="2023-08-11T00:00:00"/>
    <d v="1899-12-30T18:28:00"/>
    <s v="-"/>
    <s v="-"/>
  </r>
  <r>
    <s v="TKT484076"/>
    <s v="Account locked due to multiple failed attempts"/>
    <s v="-"/>
    <x v="2"/>
    <s v="Login Issue"/>
    <s v="CUST81150"/>
    <s v="Open"/>
    <d v="2020-01-02T00:00:00"/>
    <d v="1899-12-30T10:12:00"/>
    <s v="-"/>
    <s v="-"/>
  </r>
  <r>
    <s v="TKT785597"/>
    <s v="Account suspended without notice"/>
    <s v="18-02-2020 04:20:34"/>
    <x v="2"/>
    <s v="Account Suspension"/>
    <s v="CUST90981"/>
    <s v="Resolved"/>
    <s v="19-01-2020"/>
    <d v="1899-12-30T04:20:34"/>
    <s v="18-02-2020"/>
    <d v="1899-12-30T04:20:34"/>
  </r>
  <r>
    <s v="TKT843101"/>
    <s v="Account suspended without notice"/>
    <s v="-"/>
    <x v="2"/>
    <s v="Account Suspension"/>
    <s v="CUST18076"/>
    <s v="In Progress"/>
    <s v="30-01-2024"/>
    <d v="1899-12-30T15:23:22"/>
    <s v="-"/>
    <s v="-"/>
  </r>
  <r>
    <s v="TKT468281"/>
    <s v="Service performance degradation"/>
    <s v="-"/>
    <x v="0"/>
    <s v="Slow Service"/>
    <s v="CUST54611"/>
    <s v="Open"/>
    <s v="22-01-2020"/>
    <d v="1899-12-30T06:24:55"/>
    <s v="-"/>
    <s v="-"/>
  </r>
  <r>
    <s v="TKT776564"/>
    <s v="Unable to reset password"/>
    <s v="-"/>
    <x v="2"/>
    <s v="Password Reset"/>
    <s v="CUST21611"/>
    <s v="In Progress"/>
    <s v="22-04-2020"/>
    <d v="1899-12-30T14:37:05"/>
    <s v="-"/>
    <s v="-"/>
  </r>
  <r>
    <s v="TKT129966"/>
    <s v="Service performance degradation"/>
    <s v="-"/>
    <x v="0"/>
    <s v="Slow Service"/>
    <s v="CUST86730"/>
    <s v="In Progress"/>
    <s v="14-10-2024"/>
    <d v="1899-12-30T07:49:00"/>
    <s v="-"/>
    <s v="-"/>
  </r>
  <r>
    <s v="TKT292113"/>
    <s v="Card declined"/>
    <s v="22-06-2024 05:21:45"/>
    <x v="1"/>
    <s v="Payment Failure"/>
    <s v="CUST81043"/>
    <s v="Resolved"/>
    <s v="26-05-2024"/>
    <d v="1899-12-30T05:21:45"/>
    <s v="22-06-2024"/>
    <d v="1899-12-30T05:21:45"/>
  </r>
  <r>
    <s v="TKT671284"/>
    <s v="Card declined"/>
    <s v="-"/>
    <x v="1"/>
    <s v="Payment Failure"/>
    <s v="CUST34992"/>
    <s v="Open"/>
    <d v="2023-10-03T00:00:00"/>
    <d v="1899-12-30T05:10:00"/>
    <s v="-"/>
    <s v="-"/>
  </r>
  <r>
    <s v="TKT462404"/>
    <s v="Service unavailable in my area"/>
    <s v="-"/>
    <x v="0"/>
    <s v="Service Outage"/>
    <s v="CUST93603"/>
    <s v="Open"/>
    <s v="13-08-2022"/>
    <d v="1899-12-30T18:51:54"/>
    <s v="-"/>
    <s v="-"/>
  </r>
  <r>
    <s v="TKT489610"/>
    <s v="Device not powering on"/>
    <d v="2022-01-01T04:10:00"/>
    <x v="3"/>
    <s v="Hardware Issue"/>
    <s v="CUST26432"/>
    <s v="Resolved"/>
    <s v="27-12-2021"/>
    <d v="1899-12-30T04:10:09"/>
    <d v="2022-01-01T00:00:00"/>
    <d v="1899-12-30T04:10:00"/>
  </r>
  <r>
    <s v="TKT289686"/>
    <s v="Service unavailable in my area"/>
    <s v="-"/>
    <x v="0"/>
    <s v="Service Outage"/>
    <s v="CUST94649"/>
    <s v="In Progress"/>
    <d v="2020-08-08T00:00:00"/>
    <d v="1899-12-30T20:10:00"/>
    <s v="-"/>
    <s v="-"/>
  </r>
  <r>
    <s v="TKT331324"/>
    <s v="Scheduled maintenance causing downtime"/>
    <s v="-"/>
    <x v="0"/>
    <s v="Service Outage"/>
    <s v="CUST22734"/>
    <s v="In Progress"/>
    <d v="2020-06-05T00:00:00"/>
    <d v="1899-12-30T08:10:00"/>
    <s v="-"/>
    <s v="-"/>
  </r>
  <r>
    <s v="TKT952254"/>
    <s v="Error message displayed"/>
    <s v="16-05-2022 21:40:17"/>
    <x v="3"/>
    <s v="Software Bug"/>
    <s v="CUST21059"/>
    <s v="Resolved"/>
    <s v="25-04-2022"/>
    <d v="1899-12-30T21:40:17"/>
    <s v="16-05-2022"/>
    <d v="1899-12-30T21:40:17"/>
  </r>
  <r>
    <s v="TKT556531"/>
    <s v="Account locked due to multiple failed attempts"/>
    <s v="-"/>
    <x v="2"/>
    <s v="Login Issue"/>
    <s v="CUST72585"/>
    <s v="Open"/>
    <d v="2020-07-06T00:00:00"/>
    <d v="1899-12-30T14:18:00"/>
    <s v="-"/>
    <s v="-"/>
  </r>
  <r>
    <s v="TKT527851"/>
    <s v="High latency in service response"/>
    <s v="-"/>
    <x v="0"/>
    <s v="Slow Service"/>
    <s v="CUST40862"/>
    <s v="Open"/>
    <s v="16-05-2020"/>
    <d v="1899-12-30T03:21:29"/>
    <s v="-"/>
    <s v="-"/>
  </r>
  <r>
    <s v="TKT111501"/>
    <s v="Upgrade causing compatibility issues"/>
    <s v="-"/>
    <x v="0"/>
    <s v="Service Upgrade"/>
    <s v="CUST45342"/>
    <s v="Open"/>
    <s v="16-02-2024"/>
    <d v="1899-12-30T04:32:06"/>
    <s v="-"/>
    <s v="-"/>
  </r>
  <r>
    <s v="TKT265723"/>
    <s v="Unable to connect to Wi-Fi"/>
    <s v="24-01-2022 01:18:41"/>
    <x v="3"/>
    <s v="Network Problem"/>
    <s v="CUST37469"/>
    <s v="Resolved"/>
    <s v="26-12-2021"/>
    <d v="1899-12-30T01:18:41"/>
    <s v="24-01-2022"/>
    <d v="1899-12-30T01:18:41"/>
  </r>
  <r>
    <s v="TKT530862"/>
    <s v="Unable to reactivate suspended account"/>
    <d v="2023-01-05T16:43:00"/>
    <x v="2"/>
    <s v="Account Suspension"/>
    <s v="CUST91019"/>
    <s v="Resolved"/>
    <s v="19-04-2023"/>
    <d v="1899-12-30T16:43:20"/>
    <d v="2023-01-05T00:00:00"/>
    <d v="1899-12-30T16:43:00"/>
  </r>
  <r>
    <s v="TKT651109"/>
    <s v="Two-factor authentication not working"/>
    <s v="-"/>
    <x v="2"/>
    <s v="Login Issue"/>
    <s v="CUST36340"/>
    <s v="In Progress"/>
    <s v="27-07-2024"/>
    <d v="1899-12-30T21:36:10"/>
    <s v="-"/>
    <s v="-"/>
  </r>
  <r>
    <s v="TKT284866"/>
    <s v="Screen malfunction"/>
    <s v="-"/>
    <x v="3"/>
    <s v="Hardware Issue"/>
    <s v="CUST29243"/>
    <s v="Open"/>
    <d v="2023-08-12T00:00:00"/>
    <d v="1899-12-30T11:07:00"/>
    <s v="-"/>
    <s v="-"/>
  </r>
  <r>
    <s v="TKT185595"/>
    <s v="Account locked due to multiple failed attempts"/>
    <s v="-"/>
    <x v="2"/>
    <s v="Login Issue"/>
    <s v="CUST26889"/>
    <s v="Open"/>
    <s v="13-11-2023"/>
    <d v="1899-12-30T10:55:46"/>
    <s v="-"/>
    <s v="-"/>
  </r>
  <r>
    <s v="TKT799784"/>
    <s v="Incorrect billing amount"/>
    <s v="28-09-2022 06:09:18"/>
    <x v="1"/>
    <s v="Overcharge"/>
    <s v="CUST77947"/>
    <s v="Resolved"/>
    <s v="13-09-2022"/>
    <d v="1899-12-30T06:09:18"/>
    <s v="28-09-2022"/>
    <d v="1899-12-30T06:09:18"/>
  </r>
  <r>
    <s v="TKT134949"/>
    <s v="Internet connection drops frequently"/>
    <s v="-"/>
    <x v="3"/>
    <s v="Network Problem"/>
    <s v="CUST40375"/>
    <s v="In Progress"/>
    <s v="28-01-2023"/>
    <d v="1899-12-30T00:00:07"/>
    <s v="-"/>
    <s v="-"/>
  </r>
  <r>
    <s v="TKT957514"/>
    <s v="Service performance degradation"/>
    <s v="-"/>
    <x v="0"/>
    <s v="Slow Service"/>
    <s v="CUST36136"/>
    <s v="Open"/>
    <s v="30-03-2024"/>
    <d v="1899-12-30T09:32:46"/>
    <s v="-"/>
    <s v="-"/>
  </r>
  <r>
    <s v="TKT935941"/>
    <s v="Two-factor authentication not working"/>
    <s v="24-06-2022 00:22:49"/>
    <x v="2"/>
    <s v="Login Issue"/>
    <s v="CUST88518"/>
    <s v="Resolved"/>
    <d v="2022-10-06T00:00:00"/>
    <d v="1899-12-30T00:22:00"/>
    <s v="24-06-2022"/>
    <d v="1899-12-30T00:22:49"/>
  </r>
  <r>
    <s v="TKT756087"/>
    <s v="Request for service upgrade not processed"/>
    <s v="-"/>
    <x v="0"/>
    <s v="Service Upgrade"/>
    <s v="CUST97463"/>
    <s v="Open"/>
    <s v="28-04-2023"/>
    <d v="1899-12-30T19:22:55"/>
    <s v="-"/>
    <s v="-"/>
  </r>
  <r>
    <s v="TKT102638"/>
    <s v="Error message displayed"/>
    <s v="-"/>
    <x v="3"/>
    <s v="Software Bug"/>
    <s v="CUST62735"/>
    <s v="Open"/>
    <s v="13-12-2023"/>
    <d v="1899-12-30T22:07:33"/>
    <s v="-"/>
    <s v="-"/>
  </r>
  <r>
    <s v="TKT376714"/>
    <s v="Password reset link not received"/>
    <s v="-"/>
    <x v="2"/>
    <s v="Password Reset"/>
    <s v="CUST45094"/>
    <s v="In Progress"/>
    <d v="2022-06-03T00:00:00"/>
    <d v="1899-12-30T11:02:00"/>
    <s v="-"/>
    <s v="-"/>
  </r>
  <r>
    <s v="TKT143455"/>
    <s v="Upgrade causing compatibility issues"/>
    <s v="13-06-2023 00:52:48"/>
    <x v="0"/>
    <s v="Service Upgrade"/>
    <s v="CUST20753"/>
    <s v="Resolved"/>
    <d v="2023-11-06T00:00:00"/>
    <d v="1899-12-30T00:52:00"/>
    <s v="13-06-2023"/>
    <d v="1899-12-30T00:52:48"/>
  </r>
  <r>
    <s v="TKT571537"/>
    <s v="Request for service upgrade not processed"/>
    <s v="-"/>
    <x v="0"/>
    <s v="Service Upgrade"/>
    <s v="CUST93238"/>
    <s v="In Progress"/>
    <s v="27-01-2024"/>
    <d v="1899-12-30T13:42:23"/>
    <s v="-"/>
    <s v="-"/>
  </r>
  <r>
    <s v="TKT428174"/>
    <s v="Frequent service interruptions"/>
    <s v="-"/>
    <x v="0"/>
    <s v="Service Outage"/>
    <s v="CUST29521"/>
    <s v="In Progress"/>
    <s v="24-01-2023"/>
    <d v="1899-12-30T04:12:33"/>
    <s v="-"/>
    <s v="-"/>
  </r>
  <r>
    <s v="TKT635058"/>
    <s v="Duplicate charges on account"/>
    <s v="-"/>
    <x v="1"/>
    <s v="Overcharge"/>
    <s v="CUST76249"/>
    <s v="Open"/>
    <s v="20-07-2023"/>
    <d v="1899-12-30T22:31:20"/>
    <s v="-"/>
    <s v="-"/>
  </r>
  <r>
    <s v="TKT524101"/>
    <s v="Account suspended without notice"/>
    <s v="-"/>
    <x v="2"/>
    <s v="Account Suspension"/>
    <s v="CUST94623"/>
    <s v="Open"/>
    <s v="21-08-2024"/>
    <d v="1899-12-30T07:15:32"/>
    <s v="-"/>
    <s v="-"/>
  </r>
  <r>
    <s v="TKT766737"/>
    <s v="Frequent service interruptions"/>
    <s v="-"/>
    <x v="0"/>
    <s v="Service Outage"/>
    <s v="CUST64799"/>
    <s v="Open"/>
    <s v="28-05-2021"/>
    <d v="1899-12-30T11:53:45"/>
    <s v="-"/>
    <s v="-"/>
  </r>
  <r>
    <s v="TKT370532"/>
    <s v="Device not powering on"/>
    <d v="2024-02-10T19:27:00"/>
    <x v="3"/>
    <s v="Hardware Issue"/>
    <s v="CUST88810"/>
    <s v="Resolved"/>
    <d v="2024-01-10T00:00:00"/>
    <d v="1899-12-30T19:27:00"/>
    <d v="2024-02-10T00:00:00"/>
    <d v="1899-12-30T19:27:00"/>
  </r>
  <r>
    <s v="TKT259711"/>
    <s v="Scheduled maintenance causing downtime"/>
    <s v="-"/>
    <x v="0"/>
    <s v="Service Outage"/>
    <s v="CUST85782"/>
    <s v="In Progress"/>
    <s v="23-03-2020"/>
    <d v="1899-12-30T00:49:46"/>
    <s v="-"/>
    <s v="-"/>
  </r>
  <r>
    <s v="TKT183532"/>
    <s v="Issues after service upgrade"/>
    <s v="-"/>
    <x v="0"/>
    <s v="Service Upgrade"/>
    <s v="CUST28378"/>
    <s v="In Progress"/>
    <d v="2021-10-06T00:00:00"/>
    <d v="1899-12-30T17:09:00"/>
    <s v="-"/>
    <s v="-"/>
  </r>
  <r>
    <s v="TKT950381"/>
    <s v="Battery draining quickly"/>
    <d v="2021-07-06T14:34:00"/>
    <x v="3"/>
    <s v="Hardware Issue"/>
    <s v="CUST49098"/>
    <s v="Resolved"/>
    <s v="16-05-2021"/>
    <d v="1899-12-30T14:34:59"/>
    <d v="2021-07-06T00:00:00"/>
    <d v="1899-12-30T14:34:00"/>
  </r>
  <r>
    <s v="TKT259935"/>
    <s v="Card declined"/>
    <s v="-"/>
    <x v="1"/>
    <s v="Payment Failure"/>
    <s v="CUST70101"/>
    <s v="Open"/>
    <s v="16-07-2020"/>
    <d v="1899-12-30T19:35:59"/>
    <s v="-"/>
    <s v="-"/>
  </r>
  <r>
    <s v="TKT489220"/>
    <s v="High latency in service response"/>
    <s v="22-11-2022 08:08:48"/>
    <x v="0"/>
    <s v="Slow Service"/>
    <s v="CUST42604"/>
    <s v="Resolved"/>
    <d v="2022-09-11T00:00:00"/>
    <d v="1899-12-30T08:08:00"/>
    <s v="22-11-2022"/>
    <d v="1899-12-30T08:08:48"/>
  </r>
  <r>
    <s v="TKT970711"/>
    <s v="Feature not working as expected"/>
    <d v="2022-02-05T13:17:00"/>
    <x v="3"/>
    <s v="Software Bug"/>
    <s v="CUST90407"/>
    <s v="Resolved"/>
    <d v="2022-03-04T00:00:00"/>
    <d v="1899-12-30T13:17:00"/>
    <d v="2022-02-05T00:00:00"/>
    <d v="1899-12-30T13:17:00"/>
  </r>
  <r>
    <s v="TKT825828"/>
    <s v="Unable to connect to Wi-Fi"/>
    <s v="-"/>
    <x v="3"/>
    <s v="Network Problem"/>
    <s v="CUST36443"/>
    <s v="In Progress"/>
    <d v="2022-03-10T00:00:00"/>
    <d v="1899-12-30T12:36:00"/>
    <s v="-"/>
    <s v="-"/>
  </r>
  <r>
    <s v="TKT368888"/>
    <s v="Unable to login to account"/>
    <s v="-"/>
    <x v="2"/>
    <s v="Login Issue"/>
    <s v="CUST45280"/>
    <s v="Open"/>
    <d v="2020-04-11T00:00:00"/>
    <d v="1899-12-30T00:19:00"/>
    <s v="-"/>
    <s v="-"/>
  </r>
  <r>
    <s v="TKT789586"/>
    <s v="Frequent service interruptions"/>
    <s v="-"/>
    <x v="0"/>
    <s v="Service Outage"/>
    <s v="CUST87947"/>
    <s v="In Progress"/>
    <s v="16-06-2021"/>
    <d v="1899-12-30T13:25:09"/>
    <s v="-"/>
    <s v="-"/>
  </r>
  <r>
    <s v="TKT826004"/>
    <s v="Service slower than expected"/>
    <s v="-"/>
    <x v="0"/>
    <s v="Slow Service"/>
    <s v="CUST71588"/>
    <s v="Open"/>
    <s v="27-09-2024"/>
    <d v="1899-12-30T22:02:46"/>
    <s v="-"/>
    <s v="-"/>
  </r>
  <r>
    <s v="TKT488101"/>
    <s v="Refund for canceled service"/>
    <d v="2022-08-05T09:01:00"/>
    <x v="1"/>
    <s v="Refund Request"/>
    <s v="CUST37475"/>
    <s v="Resolved"/>
    <s v="23-04-2022"/>
    <d v="1899-12-30T09:01:36"/>
    <d v="2022-08-05T00:00:00"/>
    <d v="1899-12-30T09:01:00"/>
  </r>
  <r>
    <s v="TKT368397"/>
    <s v="Service unavailable in my area"/>
    <s v="-"/>
    <x v="0"/>
    <s v="Service Outage"/>
    <s v="CUST41965"/>
    <s v="In Progress"/>
    <d v="2020-12-06T00:00:00"/>
    <d v="1899-12-30T01:16:00"/>
    <s v="-"/>
    <s v="-"/>
  </r>
  <r>
    <s v="TKT399614"/>
    <s v="Account suspended due to suspicious activity"/>
    <s v="-"/>
    <x v="2"/>
    <s v="Account Suspension"/>
    <s v="CUST76927"/>
    <s v="Open"/>
    <s v="27-04-2023"/>
    <d v="1899-12-30T20:26:22"/>
    <s v="-"/>
    <s v="-"/>
  </r>
  <r>
    <s v="TKT940530"/>
    <s v="Issues after service upgrade"/>
    <s v="-"/>
    <x v="0"/>
    <s v="Service Upgrade"/>
    <s v="CUST38892"/>
    <s v="In Progress"/>
    <s v="22-02-2021"/>
    <d v="1899-12-30T09:24:12"/>
    <s v="-"/>
    <s v="-"/>
  </r>
  <r>
    <s v="TKT408741"/>
    <s v="Password reset link not received"/>
    <d v="2023-05-11T01:41:00"/>
    <x v="2"/>
    <s v="Password Reset"/>
    <s v="CUST39181"/>
    <s v="Resolved"/>
    <s v="26-10-2023"/>
    <d v="1899-12-30T01:41:00"/>
    <d v="2023-05-11T00:00:00"/>
    <d v="1899-12-30T01:41:00"/>
  </r>
  <r>
    <s v="TKT354675"/>
    <s v="Account locked due to multiple failed attempts"/>
    <s v="-"/>
    <x v="2"/>
    <s v="Login Issue"/>
    <s v="CUST15150"/>
    <s v="Open"/>
    <s v="19-08-2022"/>
    <d v="1899-12-30T10:20:50"/>
    <s v="-"/>
    <s v="-"/>
  </r>
  <r>
    <s v="TKT946156"/>
    <s v="Payment gateway error"/>
    <s v="-"/>
    <x v="1"/>
    <s v="Payment Failure"/>
    <s v="CUST25013"/>
    <s v="In Progress"/>
    <s v="22-08-2023"/>
    <d v="1899-12-30T17:48:22"/>
    <s v="-"/>
    <s v="-"/>
  </r>
  <r>
    <s v="TKT769752"/>
    <s v="Incorrect billing amount"/>
    <s v="-"/>
    <x v="1"/>
    <s v="Overcharge"/>
    <s v="CUST49176"/>
    <s v="Open"/>
    <d v="2022-06-06T00:00:00"/>
    <d v="1899-12-30T19:35:00"/>
    <s v="-"/>
    <s v="-"/>
  </r>
  <r>
    <s v="TKT467849"/>
    <s v="Device not powering on"/>
    <s v="-"/>
    <x v="3"/>
    <s v="Hardware Issue"/>
    <s v="CUST59460"/>
    <s v="In Progress"/>
    <s v="14-08-2021"/>
    <d v="1899-12-30T09:55:45"/>
    <s v="-"/>
    <s v="-"/>
  </r>
  <r>
    <s v="TKT782881"/>
    <s v="Service slower than expected"/>
    <s v="29-07-2020 13:16:26"/>
    <x v="0"/>
    <s v="Slow Service"/>
    <s v="CUST21232"/>
    <s v="Resolved"/>
    <s v="20-07-2020"/>
    <d v="1899-12-30T13:16:26"/>
    <s v="29-07-2020"/>
    <d v="1899-12-30T13:16:26"/>
  </r>
  <r>
    <s v="TKT351748"/>
    <s v="Screen malfunction"/>
    <s v="13-04-2021 03:57:22"/>
    <x v="3"/>
    <s v="Hardware Issue"/>
    <s v="CUST15922"/>
    <s v="Resolved"/>
    <s v="29-03-2021"/>
    <d v="1899-12-30T03:57:22"/>
    <s v="13-04-2021"/>
    <d v="1899-12-30T03:57:22"/>
  </r>
  <r>
    <s v="TKT556968"/>
    <s v="Payment not going through"/>
    <s v="-"/>
    <x v="1"/>
    <s v="Payment Failure"/>
    <s v="CUST45486"/>
    <s v="Open"/>
    <s v="30-05-2022"/>
    <d v="1899-12-30T17:02:08"/>
    <s v="-"/>
    <s v="-"/>
  </r>
  <r>
    <s v="TKT788669"/>
    <s v="Account locked due to multiple failed attempts"/>
    <s v="-"/>
    <x v="2"/>
    <s v="Login Issue"/>
    <s v="CUST50443"/>
    <s v="In Progress"/>
    <s v="13-11-2021"/>
    <d v="1899-12-30T15:20:24"/>
    <s v="-"/>
    <s v="-"/>
  </r>
  <r>
    <s v="TKT730504"/>
    <s v="Account suspended without notice"/>
    <s v="-"/>
    <x v="2"/>
    <s v="Account Suspension"/>
    <s v="CUST94968"/>
    <s v="In Progress"/>
    <s v="21-11-2020"/>
    <d v="1899-12-30T23:01:18"/>
    <s v="-"/>
    <s v="-"/>
  </r>
  <r>
    <s v="TKT988880"/>
    <s v="Error message displayed"/>
    <s v="-"/>
    <x v="3"/>
    <s v="Software Bug"/>
    <s v="CUST52726"/>
    <s v="In Progress"/>
    <s v="29-09-2020"/>
    <d v="1899-12-30T00:10:12"/>
    <s v="-"/>
    <s v="-"/>
  </r>
  <r>
    <s v="TKT425720"/>
    <s v="Account suspended due to suspicious activity"/>
    <s v="-"/>
    <x v="2"/>
    <s v="Account Suspension"/>
    <s v="CUST32149"/>
    <s v="In Progress"/>
    <s v="15-02-2021"/>
    <d v="1899-12-30T20:58:06"/>
    <s v="-"/>
    <s v="-"/>
  </r>
  <r>
    <s v="TKT381164"/>
    <s v="Unable to reset password"/>
    <s v="-"/>
    <x v="2"/>
    <s v="Password Reset"/>
    <s v="CUST40545"/>
    <s v="Open"/>
    <d v="2023-05-09T00:00:00"/>
    <d v="1899-12-30T15:28:00"/>
    <s v="-"/>
    <s v="-"/>
  </r>
  <r>
    <s v="TKT402673"/>
    <s v="Upgrade causing compatibility issues"/>
    <s v="-"/>
    <x v="0"/>
    <s v="Service Upgrade"/>
    <s v="CUST58906"/>
    <s v="In Progress"/>
    <s v="20-12-2024"/>
    <d v="1899-12-30T19:41:29"/>
    <s v="-"/>
    <s v="-"/>
  </r>
  <r>
    <s v="TKT800847"/>
    <s v="Unable to connect to Wi-Fi"/>
    <s v="-"/>
    <x v="3"/>
    <s v="Network Problem"/>
    <s v="CUST62685"/>
    <s v="Open"/>
    <s v="16-08-2021"/>
    <d v="1899-12-30T18:16:22"/>
    <s v="-"/>
    <s v="-"/>
  </r>
  <r>
    <s v="TKT845942"/>
    <s v="Feature not working as expected"/>
    <s v="-"/>
    <x v="3"/>
    <s v="Software Bug"/>
    <s v="CUST56239"/>
    <s v="Open"/>
    <s v="15-10-2022"/>
    <d v="1899-12-30T05:39:54"/>
    <s v="-"/>
    <s v="-"/>
  </r>
  <r>
    <s v="TKT680647"/>
    <s v="Request for service upgrade not processed"/>
    <s v="-"/>
    <x v="0"/>
    <s v="Service Upgrade"/>
    <s v="CUST67814"/>
    <s v="In Progress"/>
    <s v="31-08-2023"/>
    <d v="1899-12-30T17:34:39"/>
    <s v="-"/>
    <s v="-"/>
  </r>
  <r>
    <s v="TKT127299"/>
    <s v="Device not powering on"/>
    <s v="-"/>
    <x v="3"/>
    <s v="Hardware Issue"/>
    <s v="CUST56968"/>
    <s v="In Progress"/>
    <d v="2021-08-05T00:00:00"/>
    <d v="1899-12-30T14:39:00"/>
    <s v="-"/>
    <s v="-"/>
  </r>
  <r>
    <s v="TKT103682"/>
    <s v="Error message displayed"/>
    <s v="-"/>
    <x v="3"/>
    <s v="Software Bug"/>
    <s v="CUST92436"/>
    <s v="Open"/>
    <s v="26-10-2022"/>
    <d v="1899-12-30T00:52:59"/>
    <s v="-"/>
    <s v="-"/>
  </r>
  <r>
    <s v="TKT406549"/>
    <s v="Two-factor authentication not working"/>
    <s v="-"/>
    <x v="2"/>
    <s v="Login Issue"/>
    <s v="CUST45224"/>
    <s v="In Progress"/>
    <s v="23-04-2022"/>
    <d v="1899-12-30T11:47:51"/>
    <s v="-"/>
    <s v="-"/>
  </r>
  <r>
    <s v="TKT958413"/>
    <s v="Account suspended due to suspicious activity"/>
    <s v="-"/>
    <x v="2"/>
    <s v="Account Suspension"/>
    <s v="CUST70599"/>
    <s v="Open"/>
    <s v="13-08-2021"/>
    <d v="1899-12-30T03:50:42"/>
    <s v="-"/>
    <s v="-"/>
  </r>
  <r>
    <s v="TKT829372"/>
    <s v="Card declined"/>
    <d v="2021-01-02T21:52:00"/>
    <x v="1"/>
    <s v="Payment Failure"/>
    <s v="CUST86040"/>
    <s v="Resolved"/>
    <s v="28-01-2021"/>
    <d v="1899-12-30T21:52:51"/>
    <d v="2021-01-02T00:00:00"/>
    <d v="1899-12-30T21:52:00"/>
  </r>
  <r>
    <s v="TKT412404"/>
    <s v="Application crashes on startup"/>
    <d v="2023-02-11T07:51:00"/>
    <x v="3"/>
    <s v="Software Bug"/>
    <s v="CUST99891"/>
    <s v="Resolved"/>
    <s v="18-10-2023"/>
    <d v="1899-12-30T07:51:03"/>
    <d v="2023-02-11T00:00:00"/>
    <d v="1899-12-30T07:51:00"/>
  </r>
  <r>
    <s v="TKT281204"/>
    <s v="Account suspended without notice"/>
    <s v="-"/>
    <x v="2"/>
    <s v="Account Suspension"/>
    <s v="CUST52533"/>
    <s v="Open"/>
    <d v="2024-02-10T00:00:00"/>
    <d v="1899-12-30T04:21:00"/>
    <s v="-"/>
    <s v="-"/>
  </r>
  <r>
    <s v="TKT485551"/>
    <s v="Device not powering on"/>
    <s v="-"/>
    <x v="3"/>
    <s v="Hardware Issue"/>
    <s v="CUST91512"/>
    <s v="In Progress"/>
    <s v="13-06-2022"/>
    <d v="1899-12-30T19:17:54"/>
    <s v="-"/>
    <s v="-"/>
  </r>
  <r>
    <s v="TKT988562"/>
    <s v="Password reset link not received"/>
    <s v="-"/>
    <x v="2"/>
    <s v="Password Reset"/>
    <s v="CUST96026"/>
    <s v="In Progress"/>
    <d v="2023-06-03T00:00:00"/>
    <d v="1899-12-30T03:12:00"/>
    <s v="-"/>
    <s v="-"/>
  </r>
  <r>
    <s v="TKT105798"/>
    <s v="Scheduled maintenance causing downtime"/>
    <s v="29-05-2023 23:40:21"/>
    <x v="0"/>
    <s v="Service Outage"/>
    <s v="CUST49461"/>
    <s v="Resolved"/>
    <d v="2023-02-05T00:00:00"/>
    <d v="1899-12-30T23:40:00"/>
    <s v="29-05-2023"/>
    <d v="1899-12-30T23:40:21"/>
  </r>
  <r>
    <s v="TKT733843"/>
    <s v="Screen malfunction"/>
    <s v="-"/>
    <x v="3"/>
    <s v="Hardware Issue"/>
    <s v="CUST65047"/>
    <s v="Open"/>
    <d v="2023-01-05T00:00:00"/>
    <d v="1899-12-30T16:38:00"/>
    <s v="-"/>
    <s v="-"/>
  </r>
  <r>
    <s v="TKT960562"/>
    <s v="Unable to reactivate suspended account"/>
    <d v="2024-12-12T16:13:00"/>
    <x v="2"/>
    <s v="Account Suspension"/>
    <s v="CUST35408"/>
    <s v="Resolved"/>
    <s v="19-11-2024"/>
    <d v="1899-12-30T16:13:46"/>
    <d v="2024-12-12T00:00:00"/>
    <d v="1899-12-30T16:13:00"/>
  </r>
  <r>
    <s v="TKT114099"/>
    <s v="Password reset link not received"/>
    <s v="-"/>
    <x v="2"/>
    <s v="Password Reset"/>
    <s v="CUST31334"/>
    <s v="In Progress"/>
    <d v="2024-05-04T00:00:00"/>
    <d v="1899-12-30T19:30:00"/>
    <s v="-"/>
    <s v="-"/>
  </r>
  <r>
    <s v="TKT501233"/>
    <s v="Account suspended due to suspicious activity"/>
    <s v="-"/>
    <x v="2"/>
    <s v="Account Suspension"/>
    <s v="CUST91853"/>
    <s v="In Progress"/>
    <d v="2021-01-12T00:00:00"/>
    <d v="1899-12-30T04:32:00"/>
    <s v="-"/>
    <s v="-"/>
  </r>
  <r>
    <s v="TKT432841"/>
    <s v="Duplicate charges on account"/>
    <s v="-"/>
    <x v="1"/>
    <s v="Overcharge"/>
    <s v="CUST66403"/>
    <s v="In Progress"/>
    <s v="22-04-2024"/>
    <d v="1899-12-30T19:35:59"/>
    <s v="-"/>
    <s v="-"/>
  </r>
  <r>
    <s v="TKT620084"/>
    <s v="Request for refund due to service issues"/>
    <d v="2024-09-06T03:58:00"/>
    <x v="1"/>
    <s v="Refund Request"/>
    <s v="CUST26018"/>
    <s v="Resolved"/>
    <s v="29-05-2024"/>
    <d v="1899-12-30T03:58:41"/>
    <d v="2024-09-06T00:00:00"/>
    <d v="1899-12-30T03:58:00"/>
  </r>
  <r>
    <s v="TKT921156"/>
    <s v="Incorrect billing amount"/>
    <s v="-"/>
    <x v="1"/>
    <s v="Overcharge"/>
    <s v="CUST51690"/>
    <s v="Open"/>
    <s v="25-06-2020"/>
    <d v="1899-12-30T20:32:06"/>
    <s v="-"/>
    <s v="-"/>
  </r>
  <r>
    <s v="TKT451356"/>
    <s v="Slow internet speed"/>
    <d v="2024-09-08T06:53:00"/>
    <x v="3"/>
    <s v="Network Problem"/>
    <s v="CUST19166"/>
    <s v="Resolved"/>
    <s v="16-07-2024"/>
    <d v="1899-12-30T06:53:22"/>
    <d v="2024-09-08T00:00:00"/>
    <d v="1899-12-30T06:53:00"/>
  </r>
  <r>
    <s v="TKT794230"/>
    <s v="Payment not going through"/>
    <s v="-"/>
    <x v="1"/>
    <s v="Payment Failure"/>
    <s v="CUST13296"/>
    <s v="In Progress"/>
    <s v="22-01-2020"/>
    <d v="1899-12-30T09:44:40"/>
    <s v="-"/>
    <s v="-"/>
  </r>
  <r>
    <s v="TKT117183"/>
    <s v="Password reset link not received"/>
    <d v="2024-06-04T08:18:00"/>
    <x v="2"/>
    <s v="Password Reset"/>
    <s v="CUST40181"/>
    <s v="Resolved"/>
    <s v="23-03-2024"/>
    <d v="1899-12-30T08:18:05"/>
    <d v="2024-06-04T00:00:00"/>
    <d v="1899-12-30T08:18:00"/>
  </r>
  <r>
    <s v="TKT348041"/>
    <s v="Request for refund due to service issues"/>
    <s v="-"/>
    <x v="1"/>
    <s v="Refund Request"/>
    <s v="CUST97583"/>
    <s v="In Progress"/>
    <s v="14-08-2023"/>
    <d v="1899-12-30T18:44:52"/>
    <s v="-"/>
    <s v="-"/>
  </r>
  <r>
    <s v="TKT268725"/>
    <s v="Account locked due to multiple failed attempts"/>
    <s v="-"/>
    <x v="2"/>
    <s v="Login Issue"/>
    <s v="CUST88374"/>
    <s v="In Progress"/>
    <d v="2023-06-09T00:00:00"/>
    <d v="1899-12-30T03:41:00"/>
    <s v="-"/>
    <s v="-"/>
  </r>
  <r>
    <s v="TKT395033"/>
    <s v="Request for service upgrade not processed"/>
    <s v="-"/>
    <x v="0"/>
    <s v="Service Upgrade"/>
    <s v="CUST52824"/>
    <s v="Open"/>
    <s v="18-03-2023"/>
    <d v="1899-12-30T08:58:04"/>
    <s v="-"/>
    <s v="-"/>
  </r>
  <r>
    <s v="TKT364698"/>
    <s v="Device not powering on"/>
    <s v="-"/>
    <x v="3"/>
    <s v="Hardware Issue"/>
    <s v="CUST73855"/>
    <s v="Open"/>
    <d v="2024-11-06T00:00:00"/>
    <d v="1899-12-30T19:22:00"/>
    <s v="-"/>
    <s v="-"/>
  </r>
  <r>
    <s v="TKT611774"/>
    <s v="Duplicate charges on account"/>
    <s v="-"/>
    <x v="1"/>
    <s v="Overcharge"/>
    <s v="CUST58833"/>
    <s v="Open"/>
    <s v="26-05-2020"/>
    <d v="1899-12-30T13:42:27"/>
    <s v="-"/>
    <s v="-"/>
  </r>
  <r>
    <s v="TKT498423"/>
    <s v="Payment gateway error"/>
    <s v="-"/>
    <x v="1"/>
    <s v="Payment Failure"/>
    <s v="CUST87457"/>
    <s v="In Progress"/>
    <d v="2022-12-03T00:00:00"/>
    <d v="1899-12-30T04:24:00"/>
    <s v="-"/>
    <s v="-"/>
  </r>
  <r>
    <s v="TKT242061"/>
    <s v="Issues after service upgrade"/>
    <s v="-"/>
    <x v="0"/>
    <s v="Service Upgrade"/>
    <s v="CUST46258"/>
    <s v="Open"/>
    <s v="15-10-2022"/>
    <d v="1899-12-30T14:43:02"/>
    <s v="-"/>
    <s v="-"/>
  </r>
  <r>
    <s v="TKT526057"/>
    <s v="Duplicate charges on account"/>
    <s v="-"/>
    <x v="1"/>
    <s v="Overcharge"/>
    <s v="CUST13366"/>
    <s v="In Progress"/>
    <d v="2024-10-06T00:00:00"/>
    <d v="1899-12-30T06:57:00"/>
    <s v="-"/>
    <s v="-"/>
  </r>
  <r>
    <s v="TKT617066"/>
    <s v="Password reset link expired"/>
    <s v="-"/>
    <x v="2"/>
    <s v="Password Reset"/>
    <s v="CUST71649"/>
    <s v="In Progress"/>
    <s v="20-12-2024"/>
    <d v="1899-12-30T08:43:53"/>
    <s v="-"/>
    <s v="-"/>
  </r>
  <r>
    <s v="TKT939846"/>
    <s v="Scheduled maintenance causing downtime"/>
    <s v="-"/>
    <x v="0"/>
    <s v="Service Outage"/>
    <s v="CUST92883"/>
    <s v="In Progress"/>
    <d v="2021-09-03T00:00:00"/>
    <d v="1899-12-30T23:01:00"/>
    <s v="-"/>
    <s v="-"/>
  </r>
  <r>
    <s v="TKT335648"/>
    <s v="Account suspended due to suspicious activity"/>
    <s v="-"/>
    <x v="2"/>
    <s v="Account Suspension"/>
    <s v="CUST84865"/>
    <s v="In Progress"/>
    <s v="22-05-2020"/>
    <d v="1899-12-30T12:48:12"/>
    <s v="-"/>
    <s v="-"/>
  </r>
  <r>
    <s v="TKT611512"/>
    <s v="Unable to login to account"/>
    <s v="-"/>
    <x v="2"/>
    <s v="Login Issue"/>
    <s v="CUST66676"/>
    <s v="Open"/>
    <d v="2023-10-07T00:00:00"/>
    <d v="1899-12-30T02:31:00"/>
    <s v="-"/>
    <s v="-"/>
  </r>
  <r>
    <s v="TKT954301"/>
    <s v="Account locked due to multiple failed attempts"/>
    <s v="27-10-2024 20:36:19"/>
    <x v="2"/>
    <s v="Login Issue"/>
    <s v="CUST80159"/>
    <s v="Resolved"/>
    <s v="23-10-2024"/>
    <d v="1899-12-30T20:36:19"/>
    <s v="27-10-2024"/>
    <d v="1899-12-30T20:36:19"/>
  </r>
  <r>
    <s v="TKT736221"/>
    <s v="Upgrade causing compatibility issues"/>
    <s v="-"/>
    <x v="0"/>
    <s v="Service Upgrade"/>
    <s v="CUST70513"/>
    <s v="In Progress"/>
    <s v="15-12-2020"/>
    <d v="1899-12-30T22:25:58"/>
    <s v="-"/>
    <s v="-"/>
  </r>
  <r>
    <s v="TKT914922"/>
    <s v="Card declined"/>
    <s v="-"/>
    <x v="1"/>
    <s v="Payment Failure"/>
    <s v="CUST17089"/>
    <s v="Open"/>
    <s v="26-06-2024"/>
    <d v="1899-12-30T12:47:25"/>
    <s v="-"/>
    <s v="-"/>
  </r>
  <r>
    <s v="TKT445060"/>
    <s v="Request for refund due to service issues"/>
    <s v="-"/>
    <x v="1"/>
    <s v="Refund Request"/>
    <s v="CUST43581"/>
    <s v="Open"/>
    <s v="27-03-2021"/>
    <d v="1899-12-30T22:31:47"/>
    <s v="-"/>
    <s v="-"/>
  </r>
  <r>
    <s v="TKT704198"/>
    <s v="Payment not going through"/>
    <s v="-"/>
    <x v="1"/>
    <s v="Payment Failure"/>
    <s v="CUST34979"/>
    <s v="Open"/>
    <s v="26-01-2020"/>
    <d v="1899-12-30T16:12:07"/>
    <s v="-"/>
    <s v="-"/>
  </r>
  <r>
    <s v="TKT504087"/>
    <s v="Duplicate charges on account"/>
    <s v="-"/>
    <x v="1"/>
    <s v="Overcharge"/>
    <s v="CUST70265"/>
    <s v="In Progress"/>
    <d v="2022-03-09T00:00:00"/>
    <d v="1899-12-30T16:52:00"/>
    <s v="-"/>
    <s v="-"/>
  </r>
  <r>
    <s v="TKT222344"/>
    <s v="Password reset link not received"/>
    <s v="-"/>
    <x v="2"/>
    <s v="Password Reset"/>
    <s v="CUST89224"/>
    <s v="Open"/>
    <s v="14-06-2022"/>
    <d v="1899-12-30T08:43:31"/>
    <s v="-"/>
    <s v="-"/>
  </r>
  <r>
    <s v="TKT185807"/>
    <s v="Feature not working as expected"/>
    <s v="-"/>
    <x v="3"/>
    <s v="Software Bug"/>
    <s v="CUST31280"/>
    <s v="Open"/>
    <d v="2024-12-09T00:00:00"/>
    <d v="1899-12-30T15:47:00"/>
    <s v="-"/>
    <s v="-"/>
  </r>
  <r>
    <s v="TKT257394"/>
    <s v="Internet connection drops frequently"/>
    <s v="-"/>
    <x v="3"/>
    <s v="Network Problem"/>
    <s v="CUST66570"/>
    <s v="Open"/>
    <d v="2020-09-03T00:00:00"/>
    <d v="1899-12-30T10:15:00"/>
    <s v="-"/>
    <s v="-"/>
  </r>
  <r>
    <s v="TKT321207"/>
    <s v="Card declined"/>
    <s v="-"/>
    <x v="1"/>
    <s v="Payment Failure"/>
    <s v="CUST96665"/>
    <s v="Open"/>
    <d v="2022-02-10T00:00:00"/>
    <d v="1899-12-30T13:31:00"/>
    <s v="-"/>
    <s v="-"/>
  </r>
  <r>
    <s v="TKT362781"/>
    <s v="Slow internet speed"/>
    <s v="15-09-2022 13:31:10"/>
    <x v="3"/>
    <s v="Network Problem"/>
    <s v="CUST76886"/>
    <s v="Resolved"/>
    <s v="25-08-2022"/>
    <d v="1899-12-30T13:31:10"/>
    <s v="15-09-2022"/>
    <d v="1899-12-30T13:31:10"/>
  </r>
  <r>
    <s v="TKT703210"/>
    <s v="Two-factor authentication not working"/>
    <s v="-"/>
    <x v="2"/>
    <s v="Login Issue"/>
    <s v="CUST11262"/>
    <s v="In Progress"/>
    <d v="2021-05-09T00:00:00"/>
    <d v="1899-12-30T02:06:00"/>
    <s v="-"/>
    <s v="-"/>
  </r>
  <r>
    <s v="TKT777105"/>
    <s v="Service unavailable in my area"/>
    <s v="-"/>
    <x v="0"/>
    <s v="Service Outage"/>
    <s v="CUST77033"/>
    <s v="Open"/>
    <d v="2023-10-11T00:00:00"/>
    <d v="1899-12-30T17:45:00"/>
    <s v="-"/>
    <s v="-"/>
  </r>
  <r>
    <s v="TKT950240"/>
    <s v="Unable to reset password"/>
    <d v="2022-12-08T12:14:00"/>
    <x v="2"/>
    <s v="Password Reset"/>
    <s v="CUST50105"/>
    <s v="Resolved"/>
    <s v="31-07-2022"/>
    <d v="1899-12-30T12:14:17"/>
    <d v="2022-12-08T00:00:00"/>
    <d v="1899-12-30T12:14:00"/>
  </r>
  <r>
    <s v="TKT305679"/>
    <s v="Unable to reset password"/>
    <s v="-"/>
    <x v="2"/>
    <s v="Password Reset"/>
    <s v="CUST16217"/>
    <s v="In Progress"/>
    <d v="2023-11-04T00:00:00"/>
    <d v="1899-12-30T20:29:00"/>
    <s v="-"/>
    <s v="-"/>
  </r>
  <r>
    <s v="TKT469024"/>
    <s v="Incorrect billing amount"/>
    <s v="-"/>
    <x v="1"/>
    <s v="Overcharge"/>
    <s v="CUST24250"/>
    <s v="Open"/>
    <d v="2021-06-07T00:00:00"/>
    <d v="1899-12-30T02:17:00"/>
    <s v="-"/>
    <s v="-"/>
  </r>
  <r>
    <s v="TKT780585"/>
    <s v="Request for service upgrade not processed"/>
    <s v="18-09-2020 10:20:44"/>
    <x v="0"/>
    <s v="Service Upgrade"/>
    <s v="CUST73003"/>
    <s v="Resolved"/>
    <s v="22-08-2020"/>
    <d v="1899-12-30T10:20:44"/>
    <s v="18-09-2020"/>
    <d v="1899-12-30T10:20:44"/>
  </r>
  <r>
    <s v="TKT718476"/>
    <s v="Battery draining quickly"/>
    <s v="-"/>
    <x v="3"/>
    <s v="Hardware Issue"/>
    <s v="CUST80517"/>
    <s v="In Progress"/>
    <d v="2022-03-05T00:00:00"/>
    <d v="1899-12-30T23:52:00"/>
    <s v="-"/>
    <s v="-"/>
  </r>
  <r>
    <s v="TKT224639"/>
    <s v="Refund for overcharge"/>
    <s v="27-09-2021 14:11:20"/>
    <x v="1"/>
    <s v="Refund Request"/>
    <s v="CUST59225"/>
    <s v="Resolved"/>
    <s v="22-09-2021"/>
    <d v="1899-12-30T14:11:20"/>
    <s v="27-09-2021"/>
    <d v="1899-12-30T14:11:20"/>
  </r>
  <r>
    <s v="TKT145489"/>
    <s v="Two-factor authentication not working"/>
    <s v="-"/>
    <x v="2"/>
    <s v="Login Issue"/>
    <s v="CUST90590"/>
    <s v="Open"/>
    <s v="24-07-2023"/>
    <d v="1899-12-30T10:31:07"/>
    <s v="-"/>
    <s v="-"/>
  </r>
  <r>
    <s v="TKT769043"/>
    <s v="Account suspended due to suspicious activity"/>
    <s v="-"/>
    <x v="2"/>
    <s v="Account Suspension"/>
    <s v="CUST96469"/>
    <s v="In Progress"/>
    <s v="20-02-2022"/>
    <d v="1899-12-30T04:08:57"/>
    <s v="-"/>
    <s v="-"/>
  </r>
  <r>
    <s v="TKT436848"/>
    <s v="Card declined"/>
    <s v="-"/>
    <x v="1"/>
    <s v="Payment Failure"/>
    <s v="CUST19586"/>
    <s v="In Progress"/>
    <s v="26-11-2021"/>
    <d v="1899-12-30T11:43:27"/>
    <s v="-"/>
    <s v="-"/>
  </r>
  <r>
    <s v="TKT836562"/>
    <s v="Battery draining quickly"/>
    <s v="18-07-2021 08:37:21"/>
    <x v="3"/>
    <s v="Hardware Issue"/>
    <s v="CUST60651"/>
    <s v="Resolved"/>
    <d v="2021-02-07T00:00:00"/>
    <d v="1899-12-30T08:37:00"/>
    <s v="18-07-2021"/>
    <d v="1899-12-30T08:37:21"/>
  </r>
  <r>
    <s v="TKT828098"/>
    <s v="Payment not going through"/>
    <s v="-"/>
    <x v="1"/>
    <s v="Payment Failure"/>
    <s v="CUST45620"/>
    <s v="Open"/>
    <d v="2021-01-09T00:00:00"/>
    <d v="1899-12-30T20:25:00"/>
    <s v="-"/>
    <s v="-"/>
  </r>
  <r>
    <s v="TKT568400"/>
    <s v="Internet connection drops frequently"/>
    <s v="-"/>
    <x v="3"/>
    <s v="Network Problem"/>
    <s v="CUST30378"/>
    <s v="In Progress"/>
    <d v="2021-08-03T00:00:00"/>
    <d v="1899-12-30T17:23:00"/>
    <s v="-"/>
    <s v="-"/>
  </r>
  <r>
    <s v="TKT351428"/>
    <s v="Duplicate charges on account"/>
    <d v="2021-07-01T05:43:00"/>
    <x v="1"/>
    <s v="Overcharge"/>
    <s v="CUST62725"/>
    <s v="Resolved"/>
    <s v="22-12-2020"/>
    <d v="1899-12-30T05:43:46"/>
    <d v="2021-07-01T00:00:00"/>
    <d v="1899-12-30T05:43:00"/>
  </r>
  <r>
    <s v="TKT486174"/>
    <s v="Duplicate charges on account"/>
    <s v="-"/>
    <x v="1"/>
    <s v="Overcharge"/>
    <s v="CUST16189"/>
    <s v="Open"/>
    <s v="23-06-2021"/>
    <d v="1899-12-30T13:38:56"/>
    <s v="-"/>
    <s v="-"/>
  </r>
  <r>
    <s v="TKT471167"/>
    <s v="Password reset link expired"/>
    <s v="-"/>
    <x v="2"/>
    <s v="Password Reset"/>
    <s v="CUST83412"/>
    <s v="Open"/>
    <d v="2022-08-03T00:00:00"/>
    <d v="1899-12-30T22:52:00"/>
    <s v="-"/>
    <s v="-"/>
  </r>
  <r>
    <s v="TKT761426"/>
    <s v="Account suspended without notice"/>
    <s v="22-05-2024 18:51:22"/>
    <x v="2"/>
    <s v="Account Suspension"/>
    <s v="CUST20251"/>
    <s v="Resolved"/>
    <d v="2024-11-05T00:00:00"/>
    <d v="1899-12-30T18:51:00"/>
    <s v="22-05-2024"/>
    <d v="1899-12-30T18:51:22"/>
  </r>
  <r>
    <s v="TKT790656"/>
    <s v="Frequent service interruptions"/>
    <s v="-"/>
    <x v="0"/>
    <s v="Service Outage"/>
    <s v="CUST23883"/>
    <s v="Open"/>
    <d v="2024-07-12T00:00:00"/>
    <d v="1899-12-30T12:53:00"/>
    <s v="-"/>
    <s v="-"/>
  </r>
  <r>
    <s v="TKT808750"/>
    <s v="Slow internet speed"/>
    <s v="-"/>
    <x v="3"/>
    <s v="Network Problem"/>
    <s v="CUST56099"/>
    <s v="Open"/>
    <s v="13-06-2024"/>
    <d v="1899-12-30T04:36:46"/>
    <s v="-"/>
    <s v="-"/>
  </r>
  <r>
    <s v="TKT202821"/>
    <s v="Password reset link expired"/>
    <s v="-"/>
    <x v="2"/>
    <s v="Password Reset"/>
    <s v="CUST10758"/>
    <s v="In Progress"/>
    <s v="21-02-2020"/>
    <d v="1899-12-30T01:48:27"/>
    <s v="-"/>
    <s v="-"/>
  </r>
  <r>
    <s v="TKT898212"/>
    <s v="Service unavailable in my area"/>
    <d v="2023-11-04T15:59:00"/>
    <x v="0"/>
    <s v="Service Outage"/>
    <s v="CUST65334"/>
    <s v="Resolved"/>
    <d v="2023-04-04T00:00:00"/>
    <d v="1899-12-30T15:59:00"/>
    <d v="2023-11-04T00:00:00"/>
    <d v="1899-12-30T15:59:00"/>
  </r>
  <r>
    <s v="TKT449201"/>
    <s v="Refund for overcharge"/>
    <s v="21-12-2023 19:41:18"/>
    <x v="1"/>
    <s v="Refund Request"/>
    <s v="CUST92827"/>
    <s v="Resolved"/>
    <d v="2023-12-12T00:00:00"/>
    <d v="1899-12-30T19:41:00"/>
    <s v="21-12-2023"/>
    <d v="1899-12-30T19:41:18"/>
  </r>
  <r>
    <s v="TKT550341"/>
    <s v="Slow internet speed"/>
    <s v="31-10-2021 06:36:25"/>
    <x v="3"/>
    <s v="Network Problem"/>
    <s v="CUST89777"/>
    <s v="Resolved"/>
    <d v="2021-01-10T00:00:00"/>
    <d v="1899-12-30T06:36:00"/>
    <s v="31-10-2021"/>
    <d v="1899-12-30T06:36:25"/>
  </r>
  <r>
    <s v="TKT768571"/>
    <s v="Duplicate charges on account"/>
    <s v="-"/>
    <x v="1"/>
    <s v="Overcharge"/>
    <s v="CUST96563"/>
    <s v="Open"/>
    <s v="29-09-2023"/>
    <d v="1899-12-30T18:49:44"/>
    <s v="-"/>
    <s v="-"/>
  </r>
  <r>
    <s v="TKT453920"/>
    <s v="Password reset link not received"/>
    <s v="-"/>
    <x v="2"/>
    <s v="Password Reset"/>
    <s v="CUST20383"/>
    <s v="Open"/>
    <d v="2024-07-04T00:00:00"/>
    <d v="1899-12-30T07:48:00"/>
    <s v="-"/>
    <s v="-"/>
  </r>
  <r>
    <s v="TKT747890"/>
    <s v="Battery draining quickly"/>
    <s v="-"/>
    <x v="3"/>
    <s v="Hardware Issue"/>
    <s v="CUST13597"/>
    <s v="Open"/>
    <d v="2020-07-09T00:00:00"/>
    <d v="1899-12-30T17:32:00"/>
    <s v="-"/>
    <s v="-"/>
  </r>
  <r>
    <s v="TKT714234"/>
    <s v="Password reset link expired"/>
    <d v="2021-05-01T02:29:00"/>
    <x v="2"/>
    <s v="Password Reset"/>
    <s v="CUST46526"/>
    <s v="Resolved"/>
    <s v="23-12-2020"/>
    <d v="1899-12-30T02:29:11"/>
    <d v="2021-05-01T00:00:00"/>
    <d v="1899-12-30T02:29:00"/>
  </r>
  <r>
    <s v="TKT125965"/>
    <s v="Payment not going through"/>
    <s v="-"/>
    <x v="1"/>
    <s v="Payment Failure"/>
    <s v="CUST71045"/>
    <s v="Open"/>
    <d v="2023-12-05T00:00:00"/>
    <d v="1899-12-30T22:19:00"/>
    <s v="-"/>
    <s v="-"/>
  </r>
  <r>
    <s v="TKT665676"/>
    <s v="Upgrade causing compatibility issues"/>
    <s v="21-01-2025 20:58:34"/>
    <x v="0"/>
    <s v="Service Upgrade"/>
    <s v="CUST37076"/>
    <s v="Resolved"/>
    <s v="29-12-2024"/>
    <d v="1899-12-30T20:58:34"/>
    <s v="21-01-2025"/>
    <d v="1899-12-30T20:58:34"/>
  </r>
  <r>
    <s v="TKT754209"/>
    <s v="Payment not going through"/>
    <s v="-"/>
    <x v="1"/>
    <s v="Payment Failure"/>
    <s v="CUST95842"/>
    <s v="In Progress"/>
    <s v="27-12-2023"/>
    <d v="1899-12-30T10:14:35"/>
    <s v="-"/>
    <s v="-"/>
  </r>
  <r>
    <s v="TKT838423"/>
    <s v="Internet connection drops frequently"/>
    <s v="-"/>
    <x v="3"/>
    <s v="Network Problem"/>
    <s v="CUST84355"/>
    <s v="In Progress"/>
    <s v="23-05-2023"/>
    <d v="1899-12-30T05:05:25"/>
    <s v="-"/>
    <s v="-"/>
  </r>
  <r>
    <s v="TKT910558"/>
    <s v="Slow internet speed"/>
    <s v="-"/>
    <x v="3"/>
    <s v="Network Problem"/>
    <s v="CUST33177"/>
    <s v="Open"/>
    <s v="27-06-2023"/>
    <d v="1899-12-30T07:47:34"/>
    <s v="-"/>
    <s v="-"/>
  </r>
  <r>
    <s v="TKT873703"/>
    <s v="Upgrade causing compatibility issues"/>
    <s v="-"/>
    <x v="0"/>
    <s v="Service Upgrade"/>
    <s v="CUST85573"/>
    <s v="Open"/>
    <s v="27-11-2021"/>
    <d v="1899-12-30T03:30:57"/>
    <s v="-"/>
    <s v="-"/>
  </r>
  <r>
    <s v="TKT553132"/>
    <s v="High latency in service response"/>
    <s v="28-08-2022 19:31:28"/>
    <x v="0"/>
    <s v="Slow Service"/>
    <s v="CUST46604"/>
    <s v="Resolved"/>
    <s v="29-07-2022"/>
    <d v="1899-12-30T19:31:28"/>
    <s v="28-08-2022"/>
    <d v="1899-12-30T19:31:28"/>
  </r>
  <r>
    <s v="TKT342855"/>
    <s v="Card declined"/>
    <s v="-"/>
    <x v="1"/>
    <s v="Payment Failure"/>
    <s v="CUST35688"/>
    <s v="Open"/>
    <d v="2022-08-04T00:00:00"/>
    <d v="1899-12-30T08:43:00"/>
    <s v="-"/>
    <s v="-"/>
  </r>
  <r>
    <s v="TKT140923"/>
    <s v="Refund for overcharge"/>
    <s v="-"/>
    <x v="1"/>
    <s v="Refund Request"/>
    <s v="CUST90716"/>
    <s v="In Progress"/>
    <d v="2024-04-12T00:00:00"/>
    <d v="1899-12-30T05:28:00"/>
    <s v="-"/>
    <s v="-"/>
  </r>
  <r>
    <s v="TKT359535"/>
    <s v="Unable to connect to Wi-Fi"/>
    <s v="-"/>
    <x v="3"/>
    <s v="Network Problem"/>
    <s v="CUST32492"/>
    <s v="In Progress"/>
    <d v="2023-12-03T00:00:00"/>
    <d v="1899-12-30T12:00:00"/>
    <s v="-"/>
    <s v="-"/>
  </r>
  <r>
    <s v="TKT312121"/>
    <s v="Unable to reactivate suspended account"/>
    <s v="-"/>
    <x v="2"/>
    <s v="Account Suspension"/>
    <s v="CUST17956"/>
    <s v="Open"/>
    <s v="14-06-2022"/>
    <d v="1899-12-30T05:49:51"/>
    <s v="-"/>
    <s v="-"/>
  </r>
  <r>
    <s v="TKT940227"/>
    <s v="Application crashes on startup"/>
    <s v="-"/>
    <x v="3"/>
    <s v="Software Bug"/>
    <s v="CUST49706"/>
    <s v="In Progress"/>
    <d v="2024-09-01T00:00:00"/>
    <d v="1899-12-30T18:54:00"/>
    <s v="-"/>
    <s v="-"/>
  </r>
  <r>
    <s v="TKT586487"/>
    <s v="Refund for overcharge"/>
    <s v="-"/>
    <x v="1"/>
    <s v="Refund Request"/>
    <s v="CUST23665"/>
    <s v="In Progress"/>
    <d v="2022-02-04T00:00:00"/>
    <d v="1899-12-30T09:43:00"/>
    <s v="-"/>
    <s v="-"/>
  </r>
  <r>
    <s v="TKT525018"/>
    <s v="Incorrect billing amount"/>
    <s v="-"/>
    <x v="1"/>
    <s v="Overcharge"/>
    <s v="CUST69777"/>
    <s v="In Progress"/>
    <d v="2020-05-08T00:00:00"/>
    <d v="1899-12-30T12:57:00"/>
    <s v="-"/>
    <s v="-"/>
  </r>
  <r>
    <s v="TKT960724"/>
    <s v="Unable to connect to Wi-Fi"/>
    <s v="-"/>
    <x v="3"/>
    <s v="Network Problem"/>
    <s v="CUST29432"/>
    <s v="Open"/>
    <d v="2024-02-10T00:00:00"/>
    <d v="1899-12-30T21:16:00"/>
    <s v="-"/>
    <s v="-"/>
  </r>
  <r>
    <s v="TKT999969"/>
    <s v="Account suspended without notice"/>
    <s v="-"/>
    <x v="2"/>
    <s v="Account Suspension"/>
    <s v="CUST82362"/>
    <s v="Open"/>
    <d v="2022-11-03T00:00:00"/>
    <d v="1899-12-30T07:32:00"/>
    <s v="-"/>
    <s v="-"/>
  </r>
  <r>
    <s v="TKT816198"/>
    <s v="Duplicate charges on account"/>
    <s v="-"/>
    <x v="1"/>
    <s v="Overcharge"/>
    <s v="CUST31493"/>
    <s v="In Progress"/>
    <d v="2021-03-08T00:00:00"/>
    <d v="1899-12-30T03:52:00"/>
    <s v="-"/>
    <s v="-"/>
  </r>
  <r>
    <s v="TKT456152"/>
    <s v="Unable to login to account"/>
    <s v="-"/>
    <x v="2"/>
    <s v="Login Issue"/>
    <s v="CUST68811"/>
    <s v="Open"/>
    <d v="2023-04-04T00:00:00"/>
    <d v="1899-12-30T08:31:00"/>
    <s v="-"/>
    <s v="-"/>
  </r>
  <r>
    <s v="TKT781385"/>
    <s v="Unable to reset password"/>
    <s v="-"/>
    <x v="2"/>
    <s v="Password Reset"/>
    <s v="CUST55352"/>
    <s v="In Progress"/>
    <d v="2024-02-12T00:00:00"/>
    <d v="1899-12-30T22:08:00"/>
    <s v="-"/>
    <s v="-"/>
  </r>
  <r>
    <s v="TKT174985"/>
    <s v="Slow internet speed"/>
    <s v="-"/>
    <x v="3"/>
    <s v="Network Problem"/>
    <s v="CUST49533"/>
    <s v="Open"/>
    <d v="2022-02-06T00:00:00"/>
    <d v="1899-12-30T11:27:00"/>
    <s v="-"/>
    <s v="-"/>
  </r>
  <r>
    <s v="TKT926513"/>
    <s v="Password reset link expired"/>
    <s v="-"/>
    <x v="2"/>
    <s v="Password Reset"/>
    <s v="CUST18065"/>
    <s v="In Progress"/>
    <s v="31-08-2023"/>
    <d v="1899-12-30T06:02:37"/>
    <s v="-"/>
    <s v="-"/>
  </r>
  <r>
    <s v="TKT321751"/>
    <s v="Payment not going through"/>
    <s v="-"/>
    <x v="1"/>
    <s v="Payment Failure"/>
    <s v="CUST12405"/>
    <s v="In Progress"/>
    <d v="2024-04-06T00:00:00"/>
    <d v="1899-12-30T17:42:00"/>
    <s v="-"/>
    <s v="-"/>
  </r>
  <r>
    <s v="TKT320656"/>
    <s v="Slow internet speed"/>
    <s v="-"/>
    <x v="3"/>
    <s v="Network Problem"/>
    <s v="CUST62750"/>
    <s v="In Progress"/>
    <s v="22-10-2020"/>
    <d v="1899-12-30T11:18:28"/>
    <s v="-"/>
    <s v="-"/>
  </r>
  <r>
    <s v="TKT211707"/>
    <s v="High latency in service response"/>
    <s v="-"/>
    <x v="0"/>
    <s v="Slow Service"/>
    <s v="CUST97797"/>
    <s v="Open"/>
    <s v="26-11-2024"/>
    <d v="1899-12-30T17:38:04"/>
    <s v="-"/>
    <s v="-"/>
  </r>
  <r>
    <s v="TKT207536"/>
    <s v="Account suspended without notice"/>
    <d v="2020-02-04T15:22:00"/>
    <x v="2"/>
    <s v="Account Suspension"/>
    <s v="CUST40944"/>
    <s v="Resolved"/>
    <s v="30-03-2020"/>
    <d v="1899-12-30T15:22:21"/>
    <d v="2020-02-04T00:00:00"/>
    <d v="1899-12-30T15:22:00"/>
  </r>
  <r>
    <s v="TKT663536"/>
    <s v="Password reset link expired"/>
    <s v="-"/>
    <x v="2"/>
    <s v="Password Reset"/>
    <s v="CUST27236"/>
    <s v="Open"/>
    <s v="23-09-2021"/>
    <d v="1899-12-30T17:41:51"/>
    <s v="-"/>
    <s v="-"/>
  </r>
  <r>
    <s v="TKT210466"/>
    <s v="Request for service upgrade not processed"/>
    <s v="16-01-2022 14:39:06"/>
    <x v="0"/>
    <s v="Service Upgrade"/>
    <s v="CUST43788"/>
    <s v="Resolved"/>
    <s v="27-12-2021"/>
    <d v="1899-12-30T14:39:06"/>
    <s v="16-01-2022"/>
    <d v="1899-12-30T14:39:06"/>
  </r>
  <r>
    <s v="TKT475869"/>
    <s v="Password reset link not received"/>
    <s v="-"/>
    <x v="2"/>
    <s v="Password Reset"/>
    <s v="CUST94518"/>
    <s v="In Progress"/>
    <d v="2023-11-08T00:00:00"/>
    <d v="1899-12-30T16:00:00"/>
    <s v="-"/>
    <s v="-"/>
  </r>
  <r>
    <s v="TKT105026"/>
    <s v="Upgrade causing compatibility issues"/>
    <s v="-"/>
    <x v="0"/>
    <s v="Service Upgrade"/>
    <s v="CUST80350"/>
    <s v="Open"/>
    <s v="31-01-2020"/>
    <d v="1899-12-30T05:26:29"/>
    <s v="-"/>
    <s v="-"/>
  </r>
  <r>
    <s v="TKT259996"/>
    <s v="Device not powering on"/>
    <d v="2024-04-11T21:53:00"/>
    <x v="3"/>
    <s v="Hardware Issue"/>
    <s v="CUST59640"/>
    <s v="Resolved"/>
    <d v="2024-06-10T00:00:00"/>
    <d v="1899-12-30T21:53:00"/>
    <d v="2024-04-11T00:00:00"/>
    <d v="1899-12-30T21:53:00"/>
  </r>
  <r>
    <s v="TKT797462"/>
    <s v="Request for refund due to service issues"/>
    <s v="-"/>
    <x v="1"/>
    <s v="Refund Request"/>
    <s v="CUST87787"/>
    <s v="Open"/>
    <s v="15-09-2023"/>
    <d v="1899-12-30T18:18:38"/>
    <s v="-"/>
    <s v="-"/>
  </r>
  <r>
    <s v="TKT689225"/>
    <s v="Password reset link expired"/>
    <s v="-"/>
    <x v="2"/>
    <s v="Password Reset"/>
    <s v="CUST26131"/>
    <s v="Open"/>
    <s v="31-12-2020"/>
    <d v="1899-12-30T19:34:58"/>
    <s v="-"/>
    <s v="-"/>
  </r>
  <r>
    <s v="TKT701036"/>
    <s v="Application crashes on startup"/>
    <s v="-"/>
    <x v="3"/>
    <s v="Software Bug"/>
    <s v="CUST26847"/>
    <s v="In Progress"/>
    <d v="2021-03-07T00:00:00"/>
    <d v="1899-12-30T14:39:00"/>
    <s v="-"/>
    <s v="-"/>
  </r>
  <r>
    <s v="TKT212283"/>
    <s v="Account suspended without notice"/>
    <s v="-"/>
    <x v="2"/>
    <s v="Account Suspension"/>
    <s v="CUST99180"/>
    <s v="In Progress"/>
    <s v="30-07-2021"/>
    <d v="1899-12-30T17:14:54"/>
    <s v="-"/>
    <s v="-"/>
  </r>
  <r>
    <s v="TKT680740"/>
    <s v="Screen malfunction"/>
    <s v="20-10-2022 15:32:03"/>
    <x v="3"/>
    <s v="Hardware Issue"/>
    <s v="CUST99166"/>
    <s v="Resolved"/>
    <s v="25-09-2022"/>
    <d v="1899-12-30T15:32:03"/>
    <s v="20-10-2022"/>
    <d v="1899-12-30T15:32:03"/>
  </r>
  <r>
    <s v="TKT439536"/>
    <s v="Unable to reactivate suspended account"/>
    <s v="-"/>
    <x v="2"/>
    <s v="Account Suspension"/>
    <s v="CUST58797"/>
    <s v="In Progress"/>
    <s v="21-04-2022"/>
    <d v="1899-12-30T11:16:20"/>
    <s v="-"/>
    <s v="-"/>
  </r>
  <r>
    <s v="TKT686540"/>
    <s v="Unable to reset password"/>
    <d v="2024-04-03T16:59:00"/>
    <x v="2"/>
    <s v="Password Reset"/>
    <s v="CUST36064"/>
    <s v="Resolved"/>
    <s v="29-02-2024"/>
    <d v="1899-12-30T16:59:41"/>
    <d v="2024-04-03T00:00:00"/>
    <d v="1899-12-30T16:59:00"/>
  </r>
  <r>
    <s v="TKT863120"/>
    <s v="Battery draining quickly"/>
    <s v="-"/>
    <x v="3"/>
    <s v="Hardware Issue"/>
    <s v="CUST33499"/>
    <s v="In Progress"/>
    <d v="2022-01-02T00:00:00"/>
    <d v="1899-12-30T10:40:00"/>
    <s v="-"/>
    <s v="-"/>
  </r>
  <r>
    <s v="TKT308065"/>
    <s v="Upgrade causing compatibility issues"/>
    <s v="-"/>
    <x v="0"/>
    <s v="Service Upgrade"/>
    <s v="CUST78290"/>
    <s v="In Progress"/>
    <s v="13-06-2023"/>
    <d v="1899-12-30T01:06:38"/>
    <s v="-"/>
    <s v="-"/>
  </r>
  <r>
    <s v="TKT714979"/>
    <s v="Account suspended without notice"/>
    <s v="-"/>
    <x v="2"/>
    <s v="Account Suspension"/>
    <s v="CUST30223"/>
    <s v="Open"/>
    <s v="13-01-2023"/>
    <d v="1899-12-30T01:38:38"/>
    <s v="-"/>
    <s v="-"/>
  </r>
  <r>
    <s v="TKT218150"/>
    <s v="Service unavailable in my area"/>
    <s v="-"/>
    <x v="0"/>
    <s v="Service Outage"/>
    <s v="CUST89336"/>
    <s v="Open"/>
    <d v="2021-12-09T00:00:00"/>
    <d v="1899-12-30T23:12:00"/>
    <s v="-"/>
    <s v="-"/>
  </r>
  <r>
    <s v="TKT549279"/>
    <s v="Account locked due to multiple failed attempts"/>
    <s v="-"/>
    <x v="2"/>
    <s v="Login Issue"/>
    <s v="CUST66383"/>
    <s v="Open"/>
    <s v="15-07-2024"/>
    <d v="1899-12-30T10:09:31"/>
    <s v="-"/>
    <s v="-"/>
  </r>
  <r>
    <s v="TKT851908"/>
    <s v="Payment not going through"/>
    <s v="-"/>
    <x v="1"/>
    <s v="Payment Failure"/>
    <s v="CUST70394"/>
    <s v="In Progress"/>
    <s v="25-01-2022"/>
    <d v="1899-12-30T08:51:24"/>
    <s v="-"/>
    <s v="-"/>
  </r>
  <r>
    <s v="TKT798080"/>
    <s v="Service slower than expected"/>
    <s v="-"/>
    <x v="0"/>
    <s v="Slow Service"/>
    <s v="CUST59223"/>
    <s v="Open"/>
    <s v="27-12-2023"/>
    <d v="1899-12-30T23:14:28"/>
    <s v="-"/>
    <s v="-"/>
  </r>
  <r>
    <s v="TKT688946"/>
    <s v="Duplicate charges on account"/>
    <s v="-"/>
    <x v="1"/>
    <s v="Overcharge"/>
    <s v="CUST52585"/>
    <s v="In Progress"/>
    <d v="2022-01-06T00:00:00"/>
    <d v="1899-12-30T17:40:00"/>
    <s v="-"/>
    <s v="-"/>
  </r>
  <r>
    <s v="TKT546635"/>
    <s v="Internet connection drops frequently"/>
    <s v="25-03-2022 23:59:42"/>
    <x v="3"/>
    <s v="Network Problem"/>
    <s v="CUST75161"/>
    <s v="Resolved"/>
    <s v="24-03-2022"/>
    <d v="1899-12-30T23:59:42"/>
    <s v="25-03-2022"/>
    <d v="1899-12-30T23:59:42"/>
  </r>
  <r>
    <s v="TKT175836"/>
    <s v="Scheduled maintenance causing downtime"/>
    <s v="-"/>
    <x v="0"/>
    <s v="Service Outage"/>
    <s v="CUST69050"/>
    <s v="Open"/>
    <s v="28-05-2023"/>
    <d v="1899-12-30T08:01:16"/>
    <s v="-"/>
    <s v="-"/>
  </r>
  <r>
    <s v="TKT580891"/>
    <s v="Card declined"/>
    <s v="-"/>
    <x v="1"/>
    <s v="Payment Failure"/>
    <s v="CUST88315"/>
    <s v="Open"/>
    <s v="23-05-2024"/>
    <d v="1899-12-30T01:13:20"/>
    <s v="-"/>
    <s v="-"/>
  </r>
  <r>
    <s v="TKT807870"/>
    <s v="Service unavailable in my area"/>
    <s v="-"/>
    <x v="0"/>
    <s v="Service Outage"/>
    <s v="CUST24653"/>
    <s v="In Progress"/>
    <s v="22-08-2022"/>
    <d v="1899-12-30T10:58:22"/>
    <s v="-"/>
    <s v="-"/>
  </r>
  <r>
    <s v="TKT794206"/>
    <s v="Charged more than expected"/>
    <s v="-"/>
    <x v="1"/>
    <s v="Overcharge"/>
    <s v="CUST55040"/>
    <s v="In Progress"/>
    <s v="28-12-2021"/>
    <d v="1899-12-30T15:16:34"/>
    <s v="-"/>
    <s v="-"/>
  </r>
  <r>
    <s v="TKT187147"/>
    <s v="Request for service upgrade not processed"/>
    <s v="-"/>
    <x v="0"/>
    <s v="Service Upgrade"/>
    <s v="CUST49828"/>
    <s v="Open"/>
    <s v="19-12-2021"/>
    <d v="1899-12-30T10:21:53"/>
    <s v="-"/>
    <s v="-"/>
  </r>
  <r>
    <s v="TKT974423"/>
    <s v="Unable to connect to Wi-Fi"/>
    <s v="-"/>
    <x v="3"/>
    <s v="Network Problem"/>
    <s v="CUST13267"/>
    <s v="In Progress"/>
    <s v="27-08-2023"/>
    <d v="1899-12-30T14:16:00"/>
    <s v="-"/>
    <s v="-"/>
  </r>
  <r>
    <s v="TKT173084"/>
    <s v="Unable to reactivate suspended account"/>
    <d v="2023-10-02T02:23:00"/>
    <x v="2"/>
    <s v="Account Suspension"/>
    <s v="CUST57729"/>
    <s v="Resolved"/>
    <d v="2023-01-02T00:00:00"/>
    <d v="1899-12-30T02:23:00"/>
    <d v="2023-10-02T00:00:00"/>
    <d v="1899-12-30T02:23:00"/>
  </r>
  <r>
    <s v="TKT584408"/>
    <s v="Upgrade causing compatibility issues"/>
    <s v="14-02-2024 10:57:53"/>
    <x v="0"/>
    <s v="Service Upgrade"/>
    <s v="CUST16337"/>
    <s v="Resolved"/>
    <d v="2024-10-02T00:00:00"/>
    <d v="1899-12-30T10:57:00"/>
    <s v="14-02-2024"/>
    <d v="1899-12-30T10:57:53"/>
  </r>
  <r>
    <s v="TKT951640"/>
    <s v="Refund for overcharge"/>
    <s v="-"/>
    <x v="1"/>
    <s v="Refund Request"/>
    <s v="CUST79792"/>
    <s v="Open"/>
    <d v="2022-07-10T00:00:00"/>
    <d v="1899-12-30T10:26:00"/>
    <s v="-"/>
    <s v="-"/>
  </r>
  <r>
    <s v="TKT178471"/>
    <s v="Unable to reset password"/>
    <s v="-"/>
    <x v="2"/>
    <s v="Password Reset"/>
    <s v="CUST11316"/>
    <s v="In Progress"/>
    <s v="20-12-2020"/>
    <d v="1899-12-30T12:37:03"/>
    <s v="-"/>
    <s v="-"/>
  </r>
  <r>
    <s v="TKT157608"/>
    <s v="Unable to connect to Wi-Fi"/>
    <s v="-"/>
    <x v="3"/>
    <s v="Network Problem"/>
    <s v="CUST17360"/>
    <s v="Open"/>
    <d v="2021-02-10T00:00:00"/>
    <d v="1899-12-30T06:38:00"/>
    <s v="-"/>
    <s v="-"/>
  </r>
  <r>
    <s v="TKT642836"/>
    <s v="Request for refund due to service issues"/>
    <s v="23-01-2022 05:53:28"/>
    <x v="1"/>
    <s v="Refund Request"/>
    <s v="CUST59255"/>
    <s v="Resolved"/>
    <s v="30-12-2021"/>
    <d v="1899-12-30T05:53:28"/>
    <s v="23-01-2022"/>
    <d v="1899-12-30T05:53:28"/>
  </r>
  <r>
    <s v="TKT950555"/>
    <s v="Account suspended without notice"/>
    <s v="19-12-2024 18:44:11"/>
    <x v="2"/>
    <s v="Account Suspension"/>
    <s v="CUST44824"/>
    <s v="Resolved"/>
    <s v="17-12-2024"/>
    <d v="1899-12-30T18:44:11"/>
    <s v="19-12-2024"/>
    <d v="1899-12-30T18:44:11"/>
  </r>
  <r>
    <s v="TKT415277"/>
    <s v="Scheduled maintenance causing downtime"/>
    <s v="-"/>
    <x v="0"/>
    <s v="Service Outage"/>
    <s v="CUST89230"/>
    <s v="In Progress"/>
    <d v="2021-04-10T00:00:00"/>
    <d v="1899-12-30T06:37:00"/>
    <s v="-"/>
    <s v="-"/>
  </r>
  <r>
    <s v="TKT905277"/>
    <s v="Request for refund due to service issues"/>
    <s v="-"/>
    <x v="1"/>
    <s v="Refund Request"/>
    <s v="CUST33109"/>
    <s v="In Progress"/>
    <s v="27-06-2022"/>
    <d v="1899-12-30T21:05:05"/>
    <s v="-"/>
    <s v="-"/>
  </r>
  <r>
    <s v="TKT784865"/>
    <s v="Feature not working as expected"/>
    <s v="18-10-2022 22:53:50"/>
    <x v="3"/>
    <s v="Software Bug"/>
    <s v="CUST99151"/>
    <s v="Resolved"/>
    <d v="2022-02-10T00:00:00"/>
    <d v="1899-12-30T22:53:00"/>
    <s v="18-10-2022"/>
    <d v="1899-12-30T22:53:50"/>
  </r>
  <r>
    <s v="TKT165780"/>
    <s v="Screen malfunction"/>
    <s v="-"/>
    <x v="3"/>
    <s v="Hardware Issue"/>
    <s v="CUST21923"/>
    <s v="Open"/>
    <d v="2022-02-06T00:00:00"/>
    <d v="1899-12-30T12:24:00"/>
    <s v="-"/>
    <s v="-"/>
  </r>
  <r>
    <s v="TKT303941"/>
    <s v="Two-factor authentication not working"/>
    <s v="-"/>
    <x v="2"/>
    <s v="Login Issue"/>
    <s v="CUST66511"/>
    <s v="In Progress"/>
    <d v="2024-02-06T00:00:00"/>
    <d v="1899-12-30T09:03:00"/>
    <s v="-"/>
    <s v="-"/>
  </r>
  <r>
    <s v="TKT525216"/>
    <s v="Account suspended without notice"/>
    <s v="-"/>
    <x v="2"/>
    <s v="Account Suspension"/>
    <s v="CUST25458"/>
    <s v="Open"/>
    <s v="23-05-2022"/>
    <d v="1899-12-30T22:15:12"/>
    <s v="-"/>
    <s v="-"/>
  </r>
  <r>
    <s v="TKT989138"/>
    <s v="Unable to login to account"/>
    <s v="13-03-2020 14:40:32"/>
    <x v="2"/>
    <s v="Login Issue"/>
    <s v="CUST88358"/>
    <s v="Resolved"/>
    <s v="29-02-2020"/>
    <d v="1899-12-30T14:40:32"/>
    <s v="13-03-2020"/>
    <d v="1899-12-30T14:40:32"/>
  </r>
  <r>
    <s v="TKT163911"/>
    <s v="Payment not going through"/>
    <s v="-"/>
    <x v="1"/>
    <s v="Payment Failure"/>
    <s v="CUST58821"/>
    <s v="Open"/>
    <d v="2021-06-08T00:00:00"/>
    <d v="1899-12-30T17:09:00"/>
    <s v="-"/>
    <s v="-"/>
  </r>
  <r>
    <s v="TKT740346"/>
    <s v="Service performance degradation"/>
    <s v="-"/>
    <x v="0"/>
    <s v="Slow Service"/>
    <s v="CUST42262"/>
    <s v="Open"/>
    <s v="18-08-2020"/>
    <d v="1899-12-30T18:44:12"/>
    <s v="-"/>
    <s v="-"/>
  </r>
  <r>
    <s v="TKT306503"/>
    <s v="Card declined"/>
    <s v="-"/>
    <x v="1"/>
    <s v="Payment Failure"/>
    <s v="CUST52285"/>
    <s v="Open"/>
    <s v="26-11-2021"/>
    <d v="1899-12-30T03:45:55"/>
    <s v="-"/>
    <s v="-"/>
  </r>
  <r>
    <s v="TKT813707"/>
    <s v="Service performance degradation"/>
    <s v="26-10-2020 11:03:39"/>
    <x v="0"/>
    <s v="Slow Service"/>
    <s v="CUST95472"/>
    <s v="Resolved"/>
    <d v="2020-10-10T00:00:00"/>
    <d v="1899-12-30T11:03:00"/>
    <s v="26-10-2020"/>
    <d v="1899-12-30T11:03:39"/>
  </r>
  <r>
    <s v="TKT864751"/>
    <s v="Card declined"/>
    <s v="13-08-2020 06:55:46"/>
    <x v="1"/>
    <s v="Payment Failure"/>
    <s v="CUST73033"/>
    <s v="Resolved"/>
    <s v="22-07-2020"/>
    <d v="1899-12-30T06:55:46"/>
    <s v="13-08-2020"/>
    <d v="1899-12-30T06:55:46"/>
  </r>
  <r>
    <s v="TKT754414"/>
    <s v="Payment not going through"/>
    <s v="25-04-2021 04:08:03"/>
    <x v="1"/>
    <s v="Payment Failure"/>
    <s v="CUST56200"/>
    <s v="Resolved"/>
    <s v="16-04-2021"/>
    <d v="1899-12-30T04:08:03"/>
    <s v="25-04-2021"/>
    <d v="1899-12-30T04:08:03"/>
  </r>
  <r>
    <s v="TKT278741"/>
    <s v="Internet connection drops frequently"/>
    <s v="20-06-2021 01:06:46"/>
    <x v="3"/>
    <s v="Network Problem"/>
    <s v="CUST69469"/>
    <s v="Resolved"/>
    <s v="31-05-2021"/>
    <d v="1899-12-30T01:06:46"/>
    <s v="20-06-2021"/>
    <d v="1899-12-30T01:06:46"/>
  </r>
  <r>
    <s v="TKT429395"/>
    <s v="Duplicate charges on account"/>
    <s v="-"/>
    <x v="1"/>
    <s v="Overcharge"/>
    <s v="CUST91075"/>
    <s v="Open"/>
    <s v="21-01-2022"/>
    <d v="1899-12-30T20:22:50"/>
    <s v="-"/>
    <s v="-"/>
  </r>
  <r>
    <s v="TKT603140"/>
    <s v="Unable to reset password"/>
    <s v="-"/>
    <x v="2"/>
    <s v="Password Reset"/>
    <s v="CUST88876"/>
    <s v="In Progress"/>
    <s v="27-04-2023"/>
    <d v="1899-12-30T06:14:25"/>
    <s v="-"/>
    <s v="-"/>
  </r>
  <r>
    <s v="TKT370913"/>
    <s v="Application crashes on startup"/>
    <s v="-"/>
    <x v="3"/>
    <s v="Software Bug"/>
    <s v="CUST74810"/>
    <s v="In Progress"/>
    <s v="20-02-2021"/>
    <d v="1899-12-30T22:42:44"/>
    <s v="-"/>
    <s v="-"/>
  </r>
  <r>
    <s v="TKT974130"/>
    <s v="Internet connection drops frequently"/>
    <s v="-"/>
    <x v="3"/>
    <s v="Network Problem"/>
    <s v="CUST60560"/>
    <s v="Open"/>
    <s v="19-05-2022"/>
    <d v="1899-12-30T12:23:08"/>
    <s v="-"/>
    <s v="-"/>
  </r>
  <r>
    <s v="TKT684623"/>
    <s v="Account locked due to multiple failed attempts"/>
    <s v="-"/>
    <x v="2"/>
    <s v="Login Issue"/>
    <s v="CUST13185"/>
    <s v="In Progress"/>
    <s v="22-12-2024"/>
    <d v="1899-12-30T04:54:42"/>
    <s v="-"/>
    <s v="-"/>
  </r>
  <r>
    <s v="TKT683787"/>
    <s v="Issues after service upgrade"/>
    <s v="-"/>
    <x v="0"/>
    <s v="Service Upgrade"/>
    <s v="CUST39123"/>
    <s v="Open"/>
    <s v="26-09-2024"/>
    <d v="1899-12-30T17:26:47"/>
    <s v="-"/>
    <s v="-"/>
  </r>
  <r>
    <s v="TKT574574"/>
    <s v="Refund for overcharge"/>
    <s v="-"/>
    <x v="1"/>
    <s v="Refund Request"/>
    <s v="CUST77027"/>
    <s v="Open"/>
    <s v="13-04-2023"/>
    <d v="1899-12-30T11:41:45"/>
    <s v="-"/>
    <s v="-"/>
  </r>
  <r>
    <s v="TKT891572"/>
    <s v="Incorrect billing amount"/>
    <s v="-"/>
    <x v="1"/>
    <s v="Overcharge"/>
    <s v="CUST36495"/>
    <s v="In Progress"/>
    <d v="2021-03-08T00:00:00"/>
    <d v="1899-12-30T17:05:00"/>
    <s v="-"/>
    <s v="-"/>
  </r>
  <r>
    <s v="TKT371564"/>
    <s v="Request for refund due to service issues"/>
    <s v="-"/>
    <x v="1"/>
    <s v="Refund Request"/>
    <s v="CUST12079"/>
    <s v="In Progress"/>
    <d v="2022-10-06T00:00:00"/>
    <d v="1899-12-30T13:45:00"/>
    <s v="-"/>
    <s v="-"/>
  </r>
  <r>
    <s v="TKT762969"/>
    <s v="Scheduled maintenance causing downtime"/>
    <s v="-"/>
    <x v="0"/>
    <s v="Service Outage"/>
    <s v="CUST16297"/>
    <s v="In Progress"/>
    <d v="2022-11-12T00:00:00"/>
    <d v="1899-12-30T22:31:00"/>
    <s v="-"/>
    <s v="-"/>
  </r>
  <r>
    <s v="TKT703180"/>
    <s v="Device not powering on"/>
    <s v="-"/>
    <x v="3"/>
    <s v="Hardware Issue"/>
    <s v="CUST14994"/>
    <s v="In Progress"/>
    <s v="30-09-2020"/>
    <d v="1899-12-30T12:46:04"/>
    <s v="-"/>
    <s v="-"/>
  </r>
  <r>
    <s v="TKT324620"/>
    <s v="Refund for overcharge"/>
    <s v="-"/>
    <x v="1"/>
    <s v="Refund Request"/>
    <s v="CUST47201"/>
    <s v="Open"/>
    <s v="15-11-2024"/>
    <d v="1899-12-30T05:05:53"/>
    <s v="-"/>
    <s v="-"/>
  </r>
  <r>
    <s v="TKT694014"/>
    <s v="Screen malfunction"/>
    <s v="-"/>
    <x v="3"/>
    <s v="Hardware Issue"/>
    <s v="CUST35472"/>
    <s v="In Progress"/>
    <d v="2023-06-04T00:00:00"/>
    <d v="1899-12-30T03:41:00"/>
    <s v="-"/>
    <s v="-"/>
  </r>
  <r>
    <s v="TKT549552"/>
    <s v="Account locked due to multiple failed attempts"/>
    <s v="15-04-2022 05:28:21"/>
    <x v="2"/>
    <s v="Login Issue"/>
    <s v="CUST73808"/>
    <s v="Resolved"/>
    <s v="16-03-2022"/>
    <d v="1899-12-30T05:28:21"/>
    <s v="15-04-2022"/>
    <d v="1899-12-30T05:28:21"/>
  </r>
  <r>
    <s v="TKT791826"/>
    <s v="Upgrade causing compatibility issues"/>
    <s v="-"/>
    <x v="0"/>
    <s v="Service Upgrade"/>
    <s v="CUST20245"/>
    <s v="In Progress"/>
    <s v="23-12-2023"/>
    <d v="1899-12-30T05:48:40"/>
    <s v="-"/>
    <s v="-"/>
  </r>
  <r>
    <s v="TKT591558"/>
    <s v="Device not powering on"/>
    <s v="18-11-2024 09:08:49"/>
    <x v="3"/>
    <s v="Hardware Issue"/>
    <s v="CUST69423"/>
    <s v="Resolved"/>
    <s v="17-11-2024"/>
    <d v="1899-12-30T09:08:49"/>
    <s v="18-11-2024"/>
    <d v="1899-12-30T09:08:49"/>
  </r>
  <r>
    <s v="TKT316176"/>
    <s v="Request for refund due to service issues"/>
    <s v="-"/>
    <x v="1"/>
    <s v="Refund Request"/>
    <s v="CUST59363"/>
    <s v="Open"/>
    <s v="14-07-2022"/>
    <d v="1899-12-30T22:47:18"/>
    <s v="-"/>
    <s v="-"/>
  </r>
  <r>
    <s v="TKT335067"/>
    <s v="Request for service upgrade not processed"/>
    <s v="-"/>
    <x v="0"/>
    <s v="Service Upgrade"/>
    <s v="CUST66629"/>
    <s v="Open"/>
    <s v="16-09-2020"/>
    <d v="1899-12-30T23:30:22"/>
    <s v="-"/>
    <s v="-"/>
  </r>
  <r>
    <s v="TKT120666"/>
    <s v="Unable to reset password"/>
    <d v="2020-04-12T15:00:00"/>
    <x v="2"/>
    <s v="Password Reset"/>
    <s v="CUST65353"/>
    <s v="Resolved"/>
    <d v="2020-10-11T00:00:00"/>
    <d v="1899-12-30T15:00:00"/>
    <d v="2020-04-12T00:00:00"/>
    <d v="1899-12-30T15:00:00"/>
  </r>
  <r>
    <s v="TKT116948"/>
    <s v="Application crashes on startup"/>
    <s v="-"/>
    <x v="3"/>
    <s v="Software Bug"/>
    <s v="CUST89672"/>
    <s v="In Progress"/>
    <d v="2021-07-10T00:00:00"/>
    <d v="1899-12-30T19:45:00"/>
    <s v="-"/>
    <s v="-"/>
  </r>
  <r>
    <s v="TKT513241"/>
    <s v="Battery draining quickly"/>
    <s v="-"/>
    <x v="3"/>
    <s v="Hardware Issue"/>
    <s v="CUST49675"/>
    <s v="Open"/>
    <s v="14-05-2023"/>
    <d v="1899-12-30T08:15:34"/>
    <s v="-"/>
    <s v="-"/>
  </r>
  <r>
    <s v="TKT777281"/>
    <s v="Refund for canceled service"/>
    <d v="2024-06-07T12:33:00"/>
    <x v="1"/>
    <s v="Refund Request"/>
    <s v="CUST36520"/>
    <s v="Resolved"/>
    <s v="16-06-2024"/>
    <d v="1899-12-30T12:33:46"/>
    <d v="2024-06-07T00:00:00"/>
    <d v="1899-12-30T12:33:00"/>
  </r>
  <r>
    <s v="TKT515302"/>
    <s v="Account suspended due to suspicious activity"/>
    <s v="-"/>
    <x v="2"/>
    <s v="Account Suspension"/>
    <s v="CUST21997"/>
    <s v="Open"/>
    <s v="27-12-2020"/>
    <d v="1899-12-30T18:02:10"/>
    <s v="-"/>
    <s v="-"/>
  </r>
  <r>
    <s v="TKT380956"/>
    <s v="Request for refund due to service issues"/>
    <s v="24-11-2020 01:25:45"/>
    <x v="1"/>
    <s v="Refund Request"/>
    <s v="CUST76304"/>
    <s v="Resolved"/>
    <d v="2020-11-11T00:00:00"/>
    <d v="1899-12-30T01:25:00"/>
    <s v="24-11-2020"/>
    <d v="1899-12-30T01:25:45"/>
  </r>
  <r>
    <s v="TKT922566"/>
    <s v="Screen malfunction"/>
    <s v="-"/>
    <x v="3"/>
    <s v="Hardware Issue"/>
    <s v="CUST71200"/>
    <s v="In Progress"/>
    <d v="2020-08-03T00:00:00"/>
    <d v="1899-12-30T18:14:00"/>
    <s v="-"/>
    <s v="-"/>
  </r>
  <r>
    <s v="TKT622779"/>
    <s v="Slow internet speed"/>
    <s v="-"/>
    <x v="3"/>
    <s v="Network Problem"/>
    <s v="CUST89196"/>
    <s v="Open"/>
    <s v="28-03-2023"/>
    <d v="1899-12-30T03:54:55"/>
    <s v="-"/>
    <s v="-"/>
  </r>
  <r>
    <s v="TKT241484"/>
    <s v="Refund for overcharge"/>
    <s v="29-10-2020 18:12:43"/>
    <x v="1"/>
    <s v="Refund Request"/>
    <s v="CUST90092"/>
    <s v="Resolved"/>
    <s v="18-10-2020"/>
    <d v="1899-12-30T18:12:43"/>
    <s v="29-10-2020"/>
    <d v="1899-12-30T18:12:43"/>
  </r>
  <r>
    <s v="TKT757132"/>
    <s v="Password reset link expired"/>
    <s v="-"/>
    <x v="2"/>
    <s v="Password Reset"/>
    <s v="CUST95263"/>
    <s v="Open"/>
    <d v="2024-08-11T00:00:00"/>
    <d v="1899-12-30T18:00:00"/>
    <s v="-"/>
    <s v="-"/>
  </r>
  <r>
    <s v="TKT316907"/>
    <s v="High latency in service response"/>
    <s v="28-11-2020 08:13:16"/>
    <x v="0"/>
    <s v="Slow Service"/>
    <s v="CUST84536"/>
    <s v="Resolved"/>
    <s v="17-11-2020"/>
    <d v="1899-12-30T08:13:16"/>
    <s v="28-11-2020"/>
    <d v="1899-12-30T08:13:16"/>
  </r>
  <r>
    <s v="TKT994521"/>
    <s v="Service slower than expected"/>
    <s v="-"/>
    <x v="0"/>
    <s v="Slow Service"/>
    <s v="CUST65137"/>
    <s v="In Progress"/>
    <s v="18-08-2020"/>
    <d v="1899-12-30T02:56:31"/>
    <s v="-"/>
    <s v="-"/>
  </r>
  <r>
    <s v="TKT712742"/>
    <s v="Unable to reset password"/>
    <s v="-"/>
    <x v="2"/>
    <s v="Password Reset"/>
    <s v="CUST50489"/>
    <s v="In Progress"/>
    <s v="21-12-2020"/>
    <d v="1899-12-30T10:22:34"/>
    <s v="-"/>
    <s v="-"/>
  </r>
  <r>
    <s v="TKT443149"/>
    <s v="Charged more than expected"/>
    <s v="25-06-2020 15:06:12"/>
    <x v="1"/>
    <s v="Overcharge"/>
    <s v="CUST29563"/>
    <s v="Resolved"/>
    <s v="16-06-2020"/>
    <d v="1899-12-30T15:06:12"/>
    <s v="25-06-2020"/>
    <d v="1899-12-30T15:06:12"/>
  </r>
  <r>
    <s v="TKT417099"/>
    <s v="Unable to reactivate suspended account"/>
    <s v="-"/>
    <x v="2"/>
    <s v="Account Suspension"/>
    <s v="CUST68550"/>
    <s v="In Progress"/>
    <s v="23-08-2021"/>
    <d v="1899-12-30T19:49:24"/>
    <s v="-"/>
    <s v="-"/>
  </r>
  <r>
    <s v="TKT715610"/>
    <s v="Error message displayed"/>
    <s v="-"/>
    <x v="3"/>
    <s v="Software Bug"/>
    <s v="CUST51652"/>
    <s v="In Progress"/>
    <s v="27-02-2024"/>
    <d v="1899-12-30T11:09:00"/>
    <s v="-"/>
    <s v="-"/>
  </r>
  <r>
    <s v="TKT238579"/>
    <s v="Service slower than expected"/>
    <s v="-"/>
    <x v="0"/>
    <s v="Slow Service"/>
    <s v="CUST46882"/>
    <s v="In Progress"/>
    <s v="24-06-2024"/>
    <d v="1899-12-30T00:14:39"/>
    <s v="-"/>
    <s v="-"/>
  </r>
  <r>
    <s v="TKT103689"/>
    <s v="High latency in service response"/>
    <s v="-"/>
    <x v="0"/>
    <s v="Slow Service"/>
    <s v="CUST97937"/>
    <s v="Open"/>
    <s v="22-07-2022"/>
    <d v="1899-12-30T17:05:45"/>
    <s v="-"/>
    <s v="-"/>
  </r>
  <r>
    <s v="TKT203348"/>
    <s v="Internet connection drops frequently"/>
    <s v="-"/>
    <x v="3"/>
    <s v="Network Problem"/>
    <s v="CUST80683"/>
    <s v="In Progress"/>
    <s v="30-11-2022"/>
    <d v="1899-12-30T11:55:29"/>
    <s v="-"/>
    <s v="-"/>
  </r>
  <r>
    <s v="TKT952647"/>
    <s v="Unable to connect to Wi-Fi"/>
    <s v="21-08-2024 06:39:55"/>
    <x v="3"/>
    <s v="Network Problem"/>
    <s v="CUST55469"/>
    <s v="Resolved"/>
    <s v="17-08-2024"/>
    <d v="1899-12-30T06:39:55"/>
    <s v="21-08-2024"/>
    <d v="1899-12-30T06:39:55"/>
  </r>
  <r>
    <s v="TKT473926"/>
    <s v="Unable to connect to Wi-Fi"/>
    <d v="2023-04-03T00:23:00"/>
    <x v="3"/>
    <s v="Network Problem"/>
    <s v="CUST65096"/>
    <s v="Resolved"/>
    <s v="23-02-2023"/>
    <d v="1899-12-30T00:23:39"/>
    <d v="2023-04-03T00:00:00"/>
    <d v="1899-12-30T00:23:00"/>
  </r>
  <r>
    <s v="TKT612121"/>
    <s v="Issues after service upgrade"/>
    <s v="-"/>
    <x v="0"/>
    <s v="Service Upgrade"/>
    <s v="CUST76883"/>
    <s v="In Progress"/>
    <s v="20-10-2024"/>
    <d v="1899-12-30T03:24:15"/>
    <s v="-"/>
    <s v="-"/>
  </r>
  <r>
    <s v="TKT756153"/>
    <s v="Frequent service interruptions"/>
    <s v="-"/>
    <x v="0"/>
    <s v="Service Outage"/>
    <s v="CUST52980"/>
    <s v="Open"/>
    <s v="26-09-2022"/>
    <d v="1899-12-30T19:18:02"/>
    <s v="-"/>
    <s v="-"/>
  </r>
  <r>
    <s v="TKT507439"/>
    <s v="Password reset link expired"/>
    <s v="-"/>
    <x v="2"/>
    <s v="Password Reset"/>
    <s v="CUST25493"/>
    <s v="Open"/>
    <d v="2022-05-07T00:00:00"/>
    <d v="1899-12-30T01:56:00"/>
    <s v="-"/>
    <s v="-"/>
  </r>
  <r>
    <s v="TKT411914"/>
    <s v="Application crashes on startup"/>
    <s v="-"/>
    <x v="3"/>
    <s v="Software Bug"/>
    <s v="CUST73096"/>
    <s v="Open"/>
    <s v="16-01-2023"/>
    <d v="1899-12-30T09:07:57"/>
    <s v="-"/>
    <s v="-"/>
  </r>
  <r>
    <s v="TKT210289"/>
    <s v="Request for service upgrade not processed"/>
    <s v="18-11-2023 17:43:30"/>
    <x v="0"/>
    <s v="Service Upgrade"/>
    <s v="CUST14235"/>
    <s v="Resolved"/>
    <s v="30-10-2023"/>
    <d v="1899-12-30T17:43:30"/>
    <s v="18-11-2023"/>
    <d v="1899-12-30T17:43:30"/>
  </r>
  <r>
    <s v="TKT582084"/>
    <s v="Password reset link not received"/>
    <s v="-"/>
    <x v="2"/>
    <s v="Password Reset"/>
    <s v="CUST14017"/>
    <s v="In Progress"/>
    <s v="28-09-2022"/>
    <d v="1899-12-30T00:18:31"/>
    <s v="-"/>
    <s v="-"/>
  </r>
  <r>
    <s v="TKT435171"/>
    <s v="Device not powering on"/>
    <s v="29-05-2021 19:49:48"/>
    <x v="3"/>
    <s v="Hardware Issue"/>
    <s v="CUST88486"/>
    <s v="Resolved"/>
    <s v="21-05-2021"/>
    <d v="1899-12-30T19:49:48"/>
    <s v="29-05-2021"/>
    <d v="1899-12-30T19:49:48"/>
  </r>
  <r>
    <s v="TKT279496"/>
    <s v="Unable to login to account"/>
    <s v="28-09-2021 13:16:53"/>
    <x v="2"/>
    <s v="Login Issue"/>
    <s v="CUST66254"/>
    <s v="Resolved"/>
    <d v="2021-12-09T00:00:00"/>
    <d v="1899-12-30T13:16:00"/>
    <s v="28-09-2021"/>
    <d v="1899-12-30T13:16:53"/>
  </r>
  <r>
    <s v="TKT529336"/>
    <s v="Upgrade causing compatibility issues"/>
    <s v="-"/>
    <x v="0"/>
    <s v="Service Upgrade"/>
    <s v="CUST94992"/>
    <s v="In Progress"/>
    <s v="20-05-2020"/>
    <d v="1899-12-30T20:11:17"/>
    <s v="-"/>
    <s v="-"/>
  </r>
  <r>
    <s v="TKT318219"/>
    <s v="Scheduled maintenance causing downtime"/>
    <s v="-"/>
    <x v="0"/>
    <s v="Service Outage"/>
    <s v="CUST45141"/>
    <s v="Open"/>
    <s v="23-11-2023"/>
    <d v="1899-12-30T19:00:40"/>
    <s v="-"/>
    <s v="-"/>
  </r>
  <r>
    <s v="TKT708448"/>
    <s v="Screen malfunction"/>
    <s v="23-04-2021 07:09:26"/>
    <x v="3"/>
    <s v="Hardware Issue"/>
    <s v="CUST14361"/>
    <s v="Resolved"/>
    <d v="2021-03-04T00:00:00"/>
    <d v="1899-12-30T07:09:00"/>
    <s v="23-04-2021"/>
    <d v="1899-12-30T07:09:26"/>
  </r>
  <r>
    <s v="TKT209128"/>
    <s v="Password reset link expired"/>
    <s v="26-04-2023 09:23:11"/>
    <x v="2"/>
    <s v="Password Reset"/>
    <s v="CUST68328"/>
    <s v="Resolved"/>
    <s v="24-04-2023"/>
    <d v="1899-12-30T09:23:11"/>
    <s v="26-04-2023"/>
    <d v="1899-12-30T09:23:11"/>
  </r>
  <r>
    <s v="TKT970329"/>
    <s v="Request for refund due to service issues"/>
    <s v="-"/>
    <x v="1"/>
    <s v="Refund Request"/>
    <s v="CUST98448"/>
    <s v="In Progress"/>
    <s v="25-08-2020"/>
    <d v="1899-12-30T14:52:00"/>
    <s v="-"/>
    <s v="-"/>
  </r>
  <r>
    <s v="TKT691480"/>
    <s v="Issues after service upgrade"/>
    <s v="23-04-2020 17:50:10"/>
    <x v="0"/>
    <s v="Service Upgrade"/>
    <s v="CUST54699"/>
    <s v="Resolved"/>
    <s v="29-03-2020"/>
    <d v="1899-12-30T17:50:10"/>
    <s v="23-04-2020"/>
    <d v="1899-12-30T17:50:10"/>
  </r>
  <r>
    <s v="TKT920027"/>
    <s v="Slow internet speed"/>
    <s v="-"/>
    <x v="3"/>
    <s v="Network Problem"/>
    <s v="CUST47660"/>
    <s v="In Progress"/>
    <s v="24-06-2023"/>
    <d v="1899-12-30T01:06:04"/>
    <s v="-"/>
    <s v="-"/>
  </r>
  <r>
    <s v="TKT583064"/>
    <s v="Password reset link expired"/>
    <s v="-"/>
    <x v="2"/>
    <s v="Password Reset"/>
    <s v="CUST79264"/>
    <s v="Open"/>
    <s v="14-03-2022"/>
    <d v="1899-12-30T13:52:48"/>
    <s v="-"/>
    <s v="-"/>
  </r>
  <r>
    <s v="TKT325972"/>
    <s v="Unable to connect to Wi-Fi"/>
    <s v="-"/>
    <x v="3"/>
    <s v="Network Problem"/>
    <s v="CUST59861"/>
    <s v="In Progress"/>
    <d v="2021-03-09T00:00:00"/>
    <d v="1899-12-30T09:06:00"/>
    <s v="-"/>
    <s v="-"/>
  </r>
  <r>
    <s v="TKT907476"/>
    <s v="Payment gateway error"/>
    <s v="15-04-2020 18:57:27"/>
    <x v="1"/>
    <s v="Payment Failure"/>
    <s v="CUST25621"/>
    <s v="Resolved"/>
    <s v="13-04-2020"/>
    <d v="1899-12-30T18:57:27"/>
    <s v="15-04-2020"/>
    <d v="1899-12-30T18:57:27"/>
  </r>
  <r>
    <s v="TKT598618"/>
    <s v="Two-factor authentication not working"/>
    <s v="-"/>
    <x v="2"/>
    <s v="Login Issue"/>
    <s v="CUST52417"/>
    <s v="Open"/>
    <d v="2024-09-07T00:00:00"/>
    <d v="1899-12-30T08:46:00"/>
    <s v="-"/>
    <s v="-"/>
  </r>
  <r>
    <s v="TKT578526"/>
    <s v="Frequent service interruptions"/>
    <s v="29-10-2023 00:56:58"/>
    <x v="0"/>
    <s v="Service Outage"/>
    <s v="CUST59273"/>
    <s v="Resolved"/>
    <s v="26-10-2023"/>
    <d v="1899-12-30T00:56:58"/>
    <s v="29-10-2023"/>
    <d v="1899-12-30T00:56:58"/>
  </r>
  <r>
    <s v="TKT727330"/>
    <s v="Payment not going through"/>
    <s v="24-09-2022 04:50:43"/>
    <x v="1"/>
    <s v="Payment Failure"/>
    <s v="CUST67503"/>
    <s v="Resolved"/>
    <s v="31-08-2022"/>
    <d v="1899-12-30T04:50:43"/>
    <s v="24-09-2022"/>
    <d v="1899-12-30T04:50:43"/>
  </r>
  <r>
    <s v="TKT896429"/>
    <s v="Account locked due to multiple failed attempts"/>
    <s v="-"/>
    <x v="2"/>
    <s v="Login Issue"/>
    <s v="CUST18043"/>
    <s v="Open"/>
    <d v="2022-01-08T00:00:00"/>
    <d v="1899-12-30T06:15:00"/>
    <s v="-"/>
    <s v="-"/>
  </r>
  <r>
    <s v="TKT353693"/>
    <s v="Upgrade causing compatibility issues"/>
    <s v="-"/>
    <x v="0"/>
    <s v="Service Upgrade"/>
    <s v="CUST32974"/>
    <s v="In Progress"/>
    <s v="24-09-2023"/>
    <d v="1899-12-30T00:35:04"/>
    <s v="-"/>
    <s v="-"/>
  </r>
  <r>
    <s v="TKT908345"/>
    <s v="Password reset link expired"/>
    <s v="19-12-2021 07:26:02"/>
    <x v="2"/>
    <s v="Password Reset"/>
    <s v="CUST50788"/>
    <s v="Resolved"/>
    <s v="21-11-2021"/>
    <d v="1899-12-30T07:26:02"/>
    <s v="19-12-2021"/>
    <d v="1899-12-30T07:26:02"/>
  </r>
  <r>
    <s v="TKT731542"/>
    <s v="Password reset link expired"/>
    <s v="-"/>
    <x v="2"/>
    <s v="Password Reset"/>
    <s v="CUST29576"/>
    <s v="Open"/>
    <s v="18-11-2020"/>
    <d v="1899-12-30T13:15:54"/>
    <s v="-"/>
    <s v="-"/>
  </r>
  <r>
    <s v="TKT382638"/>
    <s v="Slow internet speed"/>
    <s v="-"/>
    <x v="3"/>
    <s v="Network Problem"/>
    <s v="CUST15031"/>
    <s v="Open"/>
    <d v="2023-10-08T00:00:00"/>
    <d v="1899-12-30T03:12:00"/>
    <s v="-"/>
    <s v="-"/>
  </r>
  <r>
    <s v="TKT764752"/>
    <s v="Account suspended without notice"/>
    <d v="2024-08-05T07:51:00"/>
    <x v="2"/>
    <s v="Account Suspension"/>
    <s v="CUST98606"/>
    <s v="Resolved"/>
    <s v="21-04-2024"/>
    <d v="1899-12-30T07:51:55"/>
    <d v="2024-08-05T00:00:00"/>
    <d v="1899-12-30T07:51:00"/>
  </r>
  <r>
    <s v="TKT871707"/>
    <s v="Refund for canceled service"/>
    <s v="-"/>
    <x v="1"/>
    <s v="Refund Request"/>
    <s v="CUST41510"/>
    <s v="In Progress"/>
    <d v="2024-11-01T00:00:00"/>
    <d v="1899-12-30T06:56:00"/>
    <s v="-"/>
    <s v="-"/>
  </r>
  <r>
    <s v="TKT988716"/>
    <s v="Refund for overcharge"/>
    <s v="25-05-2022 04:25:48"/>
    <x v="1"/>
    <s v="Refund Request"/>
    <s v="CUST85119"/>
    <s v="Resolved"/>
    <d v="2022-04-05T00:00:00"/>
    <d v="1899-12-30T04:25:00"/>
    <s v="25-05-2022"/>
    <d v="1899-12-30T04:25:48"/>
  </r>
  <r>
    <s v="TKT495127"/>
    <s v="Incorrect billing amount"/>
    <s v="-"/>
    <x v="1"/>
    <s v="Overcharge"/>
    <s v="CUST64446"/>
    <s v="Open"/>
    <s v="24-10-2024"/>
    <d v="1899-12-30T14:23:27"/>
    <s v="-"/>
    <s v="-"/>
  </r>
  <r>
    <s v="TKT522399"/>
    <s v="Duplicate charges on account"/>
    <s v="-"/>
    <x v="1"/>
    <s v="Overcharge"/>
    <s v="CUST36206"/>
    <s v="Open"/>
    <d v="2023-10-05T00:00:00"/>
    <d v="1899-12-30T09:37:00"/>
    <s v="-"/>
    <s v="-"/>
  </r>
  <r>
    <s v="TKT114072"/>
    <s v="Password reset link expired"/>
    <s v="-"/>
    <x v="2"/>
    <s v="Password Reset"/>
    <s v="CUST74489"/>
    <s v="In Progress"/>
    <s v="25-01-2020"/>
    <d v="1899-12-30T08:01:52"/>
    <s v="-"/>
    <s v="-"/>
  </r>
  <r>
    <s v="TKT810078"/>
    <s v="Request for service upgrade not processed"/>
    <s v="-"/>
    <x v="0"/>
    <s v="Service Upgrade"/>
    <s v="CUST24249"/>
    <s v="Open"/>
    <d v="2022-07-04T00:00:00"/>
    <d v="1899-12-30T12:26:00"/>
    <s v="-"/>
    <s v="-"/>
  </r>
  <r>
    <s v="TKT638209"/>
    <s v="Service slower than expected"/>
    <s v="-"/>
    <x v="0"/>
    <s v="Slow Service"/>
    <s v="CUST25846"/>
    <s v="Open"/>
    <s v="21-07-2024"/>
    <d v="1899-12-30T03:29:53"/>
    <s v="-"/>
    <s v="-"/>
  </r>
  <r>
    <s v="TKT786435"/>
    <s v="Application crashes on startup"/>
    <d v="2023-09-05T20:25:00"/>
    <x v="3"/>
    <s v="Software Bug"/>
    <s v="CUST60145"/>
    <s v="Resolved"/>
    <s v="17-04-2023"/>
    <d v="1899-12-30T20:25:59"/>
    <d v="2023-09-05T00:00:00"/>
    <d v="1899-12-30T20:25:00"/>
  </r>
  <r>
    <s v="TKT191888"/>
    <s v="Service slower than expected"/>
    <d v="2020-12-02T06:55:00"/>
    <x v="0"/>
    <s v="Slow Service"/>
    <s v="CUST57777"/>
    <s v="Resolved"/>
    <s v="16-01-2020"/>
    <d v="1899-12-30T06:55:35"/>
    <d v="2020-12-02T00:00:00"/>
    <d v="1899-12-30T06:55:00"/>
  </r>
  <r>
    <s v="TKT829448"/>
    <s v="Two-factor authentication not working"/>
    <d v="2023-04-04T13:50:00"/>
    <x v="2"/>
    <s v="Login Issue"/>
    <s v="CUST62075"/>
    <s v="Resolved"/>
    <s v="23-03-2023"/>
    <d v="1899-12-30T13:50:09"/>
    <d v="2023-04-04T00:00:00"/>
    <d v="1899-12-30T13:50:00"/>
  </r>
  <r>
    <s v="TKT502163"/>
    <s v="Incorrect billing amount"/>
    <s v="-"/>
    <x v="1"/>
    <s v="Overcharge"/>
    <s v="CUST78223"/>
    <s v="In Progress"/>
    <d v="2024-03-09T00:00:00"/>
    <d v="1899-12-30T01:47:00"/>
    <s v="-"/>
    <s v="-"/>
  </r>
  <r>
    <s v="TKT906618"/>
    <s v="High latency in service response"/>
    <s v="-"/>
    <x v="0"/>
    <s v="Slow Service"/>
    <s v="CUST56479"/>
    <s v="In Progress"/>
    <d v="2024-01-11T00:00:00"/>
    <d v="1899-12-30T15:07:00"/>
    <s v="-"/>
    <s v="-"/>
  </r>
  <r>
    <s v="TKT211146"/>
    <s v="Account locked due to multiple failed attempts"/>
    <s v="29-12-2021 00:00:07"/>
    <x v="2"/>
    <s v="Login Issue"/>
    <s v="CUST48818"/>
    <s v="Resolved"/>
    <s v="14-12-2021"/>
    <d v="1899-12-30T00:00:07"/>
    <s v="29-12-2021"/>
    <d v="1899-12-30T00:00:07"/>
  </r>
  <r>
    <s v="TKT339133"/>
    <s v="Unable to reset password"/>
    <d v="2024-11-12T11:54:00"/>
    <x v="2"/>
    <s v="Password Reset"/>
    <s v="CUST17763"/>
    <s v="Resolved"/>
    <d v="2024-03-12T00:00:00"/>
    <d v="1899-12-30T11:54:00"/>
    <d v="2024-11-12T00:00:00"/>
    <d v="1899-12-30T11:54:00"/>
  </r>
  <r>
    <s v="TKT910070"/>
    <s v="Error message displayed"/>
    <s v="-"/>
    <x v="3"/>
    <s v="Software Bug"/>
    <s v="CUST16909"/>
    <s v="Open"/>
    <d v="2022-01-03T00:00:00"/>
    <d v="1899-12-30T09:59:00"/>
    <s v="-"/>
    <s v="-"/>
  </r>
  <r>
    <s v="TKT959179"/>
    <s v="Unable to reactivate suspended account"/>
    <s v="-"/>
    <x v="2"/>
    <s v="Account Suspension"/>
    <s v="CUST99080"/>
    <s v="In Progress"/>
    <d v="2023-12-05T00:00:00"/>
    <d v="1899-12-30T13:03:00"/>
    <s v="-"/>
    <s v="-"/>
  </r>
  <r>
    <s v="TKT611224"/>
    <s v="Password reset link expired"/>
    <s v="-"/>
    <x v="2"/>
    <s v="Password Reset"/>
    <s v="CUST41244"/>
    <s v="In Progress"/>
    <s v="26-10-2020"/>
    <d v="1899-12-30T12:36:50"/>
    <s v="-"/>
    <s v="-"/>
  </r>
  <r>
    <s v="TKT624931"/>
    <s v="Two-factor authentication not working"/>
    <s v="-"/>
    <x v="2"/>
    <s v="Login Issue"/>
    <s v="CUST68823"/>
    <s v="In Progress"/>
    <d v="2022-12-12T00:00:00"/>
    <d v="1899-12-30T08:33:00"/>
    <s v="-"/>
    <s v="-"/>
  </r>
  <r>
    <s v="TKT825847"/>
    <s v="Service unavailable in my area"/>
    <s v="19-03-2023 01:28:01"/>
    <x v="0"/>
    <s v="Service Outage"/>
    <s v="CUST52501"/>
    <s v="Resolved"/>
    <s v="19-02-2023"/>
    <d v="1899-12-30T01:28:01"/>
    <s v="19-03-2023"/>
    <d v="1899-12-30T01:28:01"/>
  </r>
  <r>
    <s v="TKT892784"/>
    <s v="Scheduled maintenance causing downtime"/>
    <s v="-"/>
    <x v="0"/>
    <s v="Service Outage"/>
    <s v="CUST97287"/>
    <s v="In Progress"/>
    <d v="2021-05-11T00:00:00"/>
    <d v="1899-12-30T01:37:00"/>
    <s v="-"/>
    <s v="-"/>
  </r>
  <r>
    <s v="TKT366176"/>
    <s v="Slow internet speed"/>
    <s v="22-08-2024 09:18:13"/>
    <x v="3"/>
    <s v="Network Problem"/>
    <s v="CUST26682"/>
    <s v="Resolved"/>
    <s v="23-07-2024"/>
    <d v="1899-12-30T09:18:13"/>
    <s v="22-08-2024"/>
    <d v="1899-12-30T09:18:13"/>
  </r>
  <r>
    <s v="TKT901625"/>
    <s v="Account locked due to multiple failed attempts"/>
    <s v="-"/>
    <x v="2"/>
    <s v="Login Issue"/>
    <s v="CUST79099"/>
    <s v="Open"/>
    <s v="29-05-2020"/>
    <d v="1899-12-30T09:23:48"/>
    <s v="-"/>
    <s v="-"/>
  </r>
  <r>
    <s v="TKT147362"/>
    <s v="Request for refund due to service issues"/>
    <s v="-"/>
    <x v="1"/>
    <s v="Refund Request"/>
    <s v="CUST30395"/>
    <s v="Open"/>
    <d v="2020-06-08T00:00:00"/>
    <d v="1899-12-30T01:16:00"/>
    <s v="-"/>
    <s v="-"/>
  </r>
  <r>
    <s v="TKT577033"/>
    <s v="Two-factor authentication not working"/>
    <s v="-"/>
    <x v="2"/>
    <s v="Login Issue"/>
    <s v="CUST20448"/>
    <s v="In Progress"/>
    <s v="25-02-2020"/>
    <d v="1899-12-30T01:16:01"/>
    <s v="-"/>
    <s v="-"/>
  </r>
  <r>
    <s v="TKT884720"/>
    <s v="Frequent service interruptions"/>
    <s v="28-03-2022 23:39:40"/>
    <x v="0"/>
    <s v="Service Outage"/>
    <s v="CUST30827"/>
    <s v="Resolved"/>
    <s v="20-03-2022"/>
    <d v="1899-12-30T23:39:40"/>
    <s v="28-03-2022"/>
    <d v="1899-12-30T23:39:40"/>
  </r>
  <r>
    <s v="TKT658228"/>
    <s v="Card declined"/>
    <s v="30-06-2022 01:33:39"/>
    <x v="1"/>
    <s v="Payment Failure"/>
    <s v="CUST41017"/>
    <s v="Resolved"/>
    <d v="2022-03-06T00:00:00"/>
    <d v="1899-12-30T01:33:00"/>
    <s v="30-06-2022"/>
    <d v="1899-12-30T01:33:39"/>
  </r>
  <r>
    <s v="TKT613047"/>
    <s v="Unable to login to account"/>
    <s v="-"/>
    <x v="2"/>
    <s v="Login Issue"/>
    <s v="CUST69906"/>
    <s v="Open"/>
    <s v="13-10-2021"/>
    <d v="1899-12-30T23:39:20"/>
    <s v="-"/>
    <s v="-"/>
  </r>
  <r>
    <s v="TKT686376"/>
    <s v="High latency in service response"/>
    <s v="25-09-2021 22:59:51"/>
    <x v="0"/>
    <s v="Slow Service"/>
    <s v="CUST22665"/>
    <s v="Resolved"/>
    <d v="2021-05-09T00:00:00"/>
    <d v="1899-12-30T22:59:00"/>
    <s v="25-09-2021"/>
    <d v="1899-12-30T22:59:51"/>
  </r>
  <r>
    <s v="TKT299052"/>
    <s v="Account suspended due to suspicious activity"/>
    <s v="-"/>
    <x v="2"/>
    <s v="Account Suspension"/>
    <s v="CUST90161"/>
    <s v="In Progress"/>
    <s v="25-08-2022"/>
    <d v="1899-12-30T16:17:00"/>
    <s v="-"/>
    <s v="-"/>
  </r>
  <r>
    <s v="TKT775779"/>
    <s v="Internet connection drops frequently"/>
    <s v="-"/>
    <x v="3"/>
    <s v="Network Problem"/>
    <s v="CUST85848"/>
    <s v="Open"/>
    <d v="2022-10-12T00:00:00"/>
    <d v="1899-12-30T02:10:00"/>
    <s v="-"/>
    <s v="-"/>
  </r>
  <r>
    <s v="TKT239866"/>
    <s v="High latency in service response"/>
    <s v="-"/>
    <x v="0"/>
    <s v="Slow Service"/>
    <s v="CUST47107"/>
    <s v="Open"/>
    <s v="13-03-2021"/>
    <d v="1899-12-30T18:53:11"/>
    <s v="-"/>
    <s v="-"/>
  </r>
  <r>
    <s v="TKT849934"/>
    <s v="Internet connection drops frequently"/>
    <s v="-"/>
    <x v="3"/>
    <s v="Network Problem"/>
    <s v="CUST75352"/>
    <s v="In Progress"/>
    <d v="2022-02-04T00:00:00"/>
    <d v="1899-12-30T17:31:00"/>
    <s v="-"/>
    <s v="-"/>
  </r>
  <r>
    <s v="TKT434036"/>
    <s v="Scheduled maintenance causing downtime"/>
    <s v="-"/>
    <x v="0"/>
    <s v="Service Outage"/>
    <s v="CUST38010"/>
    <s v="Open"/>
    <s v="15-01-2022"/>
    <d v="1899-12-30T09:01:37"/>
    <s v="-"/>
    <s v="-"/>
  </r>
  <r>
    <s v="TKT608494"/>
    <s v="Request for refund due to service issues"/>
    <s v="-"/>
    <x v="1"/>
    <s v="Refund Request"/>
    <s v="CUST99435"/>
    <s v="Open"/>
    <s v="13-10-2023"/>
    <d v="1899-12-30T15:57:12"/>
    <s v="-"/>
    <s v="-"/>
  </r>
  <r>
    <s v="TKT327228"/>
    <s v="Request for service upgrade not processed"/>
    <s v="-"/>
    <x v="0"/>
    <s v="Service Upgrade"/>
    <s v="CUST40437"/>
    <s v="Open"/>
    <d v="2020-05-01T00:00:00"/>
    <d v="1899-12-30T15:18:00"/>
    <s v="-"/>
    <s v="-"/>
  </r>
  <r>
    <s v="TKT496753"/>
    <s v="Feature not working as expected"/>
    <s v="-"/>
    <x v="3"/>
    <s v="Software Bug"/>
    <s v="CUST66745"/>
    <s v="Open"/>
    <s v="28-10-2020"/>
    <d v="1899-12-30T21:49:42"/>
    <s v="-"/>
    <s v="-"/>
  </r>
  <r>
    <s v="TKT372947"/>
    <s v="Device not powering on"/>
    <d v="2024-07-11T12:05:00"/>
    <x v="3"/>
    <s v="Hardware Issue"/>
    <s v="CUST80981"/>
    <s v="Resolved"/>
    <d v="2024-09-10T00:00:00"/>
    <d v="1899-12-30T12:05:00"/>
    <d v="2024-07-11T00:00:00"/>
    <d v="1899-12-30T12:05:00"/>
  </r>
  <r>
    <s v="TKT176856"/>
    <s v="Internet connection drops frequently"/>
    <s v="-"/>
    <x v="3"/>
    <s v="Network Problem"/>
    <s v="CUST24243"/>
    <s v="In Progress"/>
    <d v="2023-08-11T00:00:00"/>
    <d v="1899-12-30T11:48:00"/>
    <s v="-"/>
    <s v="-"/>
  </r>
  <r>
    <s v="TKT270300"/>
    <s v="Internet connection drops frequently"/>
    <s v="22-02-2023 08:29:26"/>
    <x v="3"/>
    <s v="Network Problem"/>
    <s v="CUST83493"/>
    <s v="Resolved"/>
    <d v="2023-03-02T00:00:00"/>
    <d v="1899-12-30T08:29:00"/>
    <s v="22-02-2023"/>
    <d v="1899-12-30T08:29:26"/>
  </r>
  <r>
    <s v="TKT658834"/>
    <s v="Feature not working as expected"/>
    <s v="-"/>
    <x v="3"/>
    <s v="Software Bug"/>
    <s v="CUST66163"/>
    <s v="In Progress"/>
    <d v="2024-02-04T00:00:00"/>
    <d v="1899-12-30T05:20:00"/>
    <s v="-"/>
    <s v="-"/>
  </r>
  <r>
    <s v="TKT639330"/>
    <s v="Account suspended due to suspicious activity"/>
    <d v="2024-10-10T18:58:00"/>
    <x v="2"/>
    <s v="Account Suspension"/>
    <s v="CUST93534"/>
    <s v="Resolved"/>
    <s v="24-09-2024"/>
    <d v="1899-12-30T18:58:38"/>
    <d v="2024-10-10T00:00:00"/>
    <d v="1899-12-30T18:58:00"/>
  </r>
  <r>
    <s v="TKT205489"/>
    <s v="Screen malfunction"/>
    <s v="-"/>
    <x v="3"/>
    <s v="Hardware Issue"/>
    <s v="CUST16279"/>
    <s v="Open"/>
    <s v="31-07-2023"/>
    <d v="1899-12-30T06:46:25"/>
    <s v="-"/>
    <s v="-"/>
  </r>
  <r>
    <s v="TKT791656"/>
    <s v="Account suspended without notice"/>
    <d v="2022-02-05T06:37:00"/>
    <x v="2"/>
    <s v="Account Suspension"/>
    <s v="CUST95127"/>
    <s v="Resolved"/>
    <s v="26-04-2022"/>
    <d v="1899-12-30T06:37:24"/>
    <d v="2022-02-05T00:00:00"/>
    <d v="1899-12-30T06:37:00"/>
  </r>
  <r>
    <s v="TKT503955"/>
    <s v="Two-factor authentication not working"/>
    <d v="2023-01-11T23:25:00"/>
    <x v="2"/>
    <s v="Login Issue"/>
    <s v="CUST74189"/>
    <s v="Resolved"/>
    <s v="13-10-2023"/>
    <d v="1899-12-30T23:25:20"/>
    <d v="2023-01-11T00:00:00"/>
    <d v="1899-12-30T23:25:00"/>
  </r>
  <r>
    <s v="TKT628236"/>
    <s v="Screen malfunction"/>
    <s v="-"/>
    <x v="3"/>
    <s v="Hardware Issue"/>
    <s v="CUST23124"/>
    <s v="Open"/>
    <s v="15-04-2024"/>
    <d v="1899-12-30T18:20:21"/>
    <s v="-"/>
    <s v="-"/>
  </r>
  <r>
    <s v="TKT957637"/>
    <s v="Password reset link not received"/>
    <s v="-"/>
    <x v="2"/>
    <s v="Password Reset"/>
    <s v="CUST92651"/>
    <s v="In Progress"/>
    <d v="2024-01-11T00:00:00"/>
    <d v="1899-12-30T07:02:00"/>
    <s v="-"/>
    <s v="-"/>
  </r>
  <r>
    <s v="TKT220305"/>
    <s v="Payment not going through"/>
    <s v="-"/>
    <x v="1"/>
    <s v="Payment Failure"/>
    <s v="CUST28153"/>
    <s v="Open"/>
    <s v="29-10-2024"/>
    <d v="1899-12-30T02:43:10"/>
    <s v="-"/>
    <s v="-"/>
  </r>
  <r>
    <s v="TKT381928"/>
    <s v="Internet connection drops frequently"/>
    <s v="-"/>
    <x v="3"/>
    <s v="Network Problem"/>
    <s v="CUST87819"/>
    <s v="Open"/>
    <s v="26-10-2022"/>
    <d v="1899-12-30T05:05:10"/>
    <s v="-"/>
    <s v="-"/>
  </r>
  <r>
    <s v="TKT677686"/>
    <s v="Unable to reset password"/>
    <s v="25-05-2022 16:43:28"/>
    <x v="2"/>
    <s v="Password Reset"/>
    <s v="CUST53689"/>
    <s v="Resolved"/>
    <d v="2022-12-05T00:00:00"/>
    <d v="1899-12-30T16:43:00"/>
    <s v="25-05-2022"/>
    <d v="1899-12-30T16:43:28"/>
  </r>
  <r>
    <s v="TKT678515"/>
    <s v="Refund for overcharge"/>
    <s v="-"/>
    <x v="1"/>
    <s v="Refund Request"/>
    <s v="CUST74365"/>
    <s v="Open"/>
    <d v="2023-03-02T00:00:00"/>
    <d v="1899-12-30T20:59:00"/>
    <s v="-"/>
    <s v="-"/>
  </r>
  <r>
    <s v="TKT987420"/>
    <s v="Screen malfunction"/>
    <s v="16-04-2024 04:20:23"/>
    <x v="3"/>
    <s v="Hardware Issue"/>
    <s v="CUST48187"/>
    <s v="Resolved"/>
    <s v="31-03-2024"/>
    <d v="1899-12-30T04:20:23"/>
    <s v="16-04-2024"/>
    <d v="1899-12-30T04:20:23"/>
  </r>
  <r>
    <s v="TKT991764"/>
    <s v="Password reset link not received"/>
    <d v="2020-10-02T00:10:00"/>
    <x v="2"/>
    <s v="Password Reset"/>
    <s v="CUST62081"/>
    <s v="Resolved"/>
    <s v="14-01-2020"/>
    <d v="1899-12-30T00:10:23"/>
    <d v="2020-10-02T00:00:00"/>
    <d v="1899-12-30T00:10:00"/>
  </r>
  <r>
    <s v="TKT756622"/>
    <s v="Refund for canceled service"/>
    <d v="2024-08-07T10:26:00"/>
    <x v="1"/>
    <s v="Refund Request"/>
    <s v="CUST36598"/>
    <s v="Resolved"/>
    <s v="16-06-2024"/>
    <d v="1899-12-30T10:26:11"/>
    <d v="2024-08-07T00:00:00"/>
    <d v="1899-12-30T10:26:00"/>
  </r>
  <r>
    <s v="TKT644693"/>
    <s v="High latency in service response"/>
    <s v="26-05-2021 16:07:51"/>
    <x v="0"/>
    <s v="Slow Service"/>
    <s v="CUST34671"/>
    <s v="Resolved"/>
    <d v="2021-10-05T00:00:00"/>
    <d v="1899-12-30T16:07:00"/>
    <s v="26-05-2021"/>
    <d v="1899-12-30T16:07:51"/>
  </r>
  <r>
    <s v="TKT990294"/>
    <s v="Account suspended without notice"/>
    <s v="-"/>
    <x v="2"/>
    <s v="Account Suspension"/>
    <s v="CUST43990"/>
    <s v="In Progress"/>
    <s v="27-05-2022"/>
    <d v="1899-12-30T17:38:41"/>
    <s v="-"/>
    <s v="-"/>
  </r>
  <r>
    <s v="TKT369311"/>
    <s v="Device not powering on"/>
    <s v="28-08-2023 13:28:02"/>
    <x v="3"/>
    <s v="Hardware Issue"/>
    <s v="CUST25445"/>
    <s v="Resolved"/>
    <d v="2023-11-08T00:00:00"/>
    <d v="1899-12-30T13:28:00"/>
    <s v="28-08-2023"/>
    <d v="1899-12-30T13:28:02"/>
  </r>
  <r>
    <s v="TKT714955"/>
    <s v="Scheduled maintenance causing downtime"/>
    <s v="-"/>
    <x v="0"/>
    <s v="Service Outage"/>
    <s v="CUST24046"/>
    <s v="In Progress"/>
    <d v="2020-12-05T00:00:00"/>
    <d v="1899-12-30T20:12:00"/>
    <s v="-"/>
    <s v="-"/>
  </r>
  <r>
    <s v="TKT841475"/>
    <s v="High latency in service response"/>
    <s v="-"/>
    <x v="0"/>
    <s v="Slow Service"/>
    <s v="CUST49599"/>
    <s v="In Progress"/>
    <s v="26-06-2022"/>
    <d v="1899-12-30T15:02:59"/>
    <s v="-"/>
    <s v="-"/>
  </r>
  <r>
    <s v="TKT588618"/>
    <s v="Unable to reset password"/>
    <s v="-"/>
    <x v="2"/>
    <s v="Password Reset"/>
    <s v="CUST73603"/>
    <s v="In Progress"/>
    <s v="24-12-2023"/>
    <d v="1899-12-30T03:07:07"/>
    <s v="-"/>
    <s v="-"/>
  </r>
  <r>
    <s v="TKT174214"/>
    <s v="Frequent service interruptions"/>
    <s v="24-05-2023 20:57:09"/>
    <x v="0"/>
    <s v="Service Outage"/>
    <s v="CUST58721"/>
    <s v="Resolved"/>
    <d v="2023-10-05T00:00:00"/>
    <d v="1899-12-30T20:57:00"/>
    <s v="24-05-2023"/>
    <d v="1899-12-30T20:57:09"/>
  </r>
  <r>
    <s v="TKT999286"/>
    <s v="Unable to login to account"/>
    <s v="-"/>
    <x v="2"/>
    <s v="Login Issue"/>
    <s v="CUST52772"/>
    <s v="In Progress"/>
    <d v="2024-06-02T00:00:00"/>
    <d v="1899-12-30T03:48:00"/>
    <s v="-"/>
    <s v="-"/>
  </r>
  <r>
    <s v="TKT898230"/>
    <s v="Duplicate charges on account"/>
    <s v="21-11-2021 23:41:36"/>
    <x v="1"/>
    <s v="Overcharge"/>
    <s v="CUST66082"/>
    <s v="Resolved"/>
    <s v="30-10-2021"/>
    <d v="1899-12-30T23:41:36"/>
    <s v="21-11-2021"/>
    <d v="1899-12-30T23:41:36"/>
  </r>
  <r>
    <s v="TKT725177"/>
    <s v="Payment gateway error"/>
    <d v="2022-05-09T12:54:00"/>
    <x v="1"/>
    <s v="Payment Failure"/>
    <s v="CUST28904"/>
    <s v="Resolved"/>
    <s v="13-08-2022"/>
    <d v="1899-12-30T12:54:07"/>
    <d v="2022-05-09T00:00:00"/>
    <d v="1899-12-30T12:54:00"/>
  </r>
  <r>
    <s v="TKT709420"/>
    <s v="Slow internet speed"/>
    <d v="2022-09-03T11:44:00"/>
    <x v="3"/>
    <s v="Network Problem"/>
    <s v="CUST59545"/>
    <s v="Resolved"/>
    <s v="26-02-2022"/>
    <d v="1899-12-30T11:44:39"/>
    <d v="2022-09-03T00:00:00"/>
    <d v="1899-12-30T11:44:00"/>
  </r>
  <r>
    <s v="TKT284119"/>
    <s v="Device not powering on"/>
    <s v="-"/>
    <x v="3"/>
    <s v="Hardware Issue"/>
    <s v="CUST68503"/>
    <s v="In Progress"/>
    <d v="2020-08-06T00:00:00"/>
    <d v="1899-12-30T17:32:00"/>
    <s v="-"/>
    <s v="-"/>
  </r>
  <r>
    <s v="TKT300094"/>
    <s v="Unable to reactivate suspended account"/>
    <s v="-"/>
    <x v="2"/>
    <s v="Account Suspension"/>
    <s v="CUST51347"/>
    <s v="Open"/>
    <s v="26-01-2021"/>
    <d v="1899-12-30T05:08:30"/>
    <s v="-"/>
    <s v="-"/>
  </r>
  <r>
    <s v="TKT401099"/>
    <s v="Frequent service interruptions"/>
    <s v="-"/>
    <x v="0"/>
    <s v="Service Outage"/>
    <s v="CUST83905"/>
    <s v="In Progress"/>
    <d v="2020-02-11T00:00:00"/>
    <d v="1899-12-30T06:01:00"/>
    <s v="-"/>
    <s v="-"/>
  </r>
  <r>
    <s v="TKT801871"/>
    <s v="Error message displayed"/>
    <s v="28-11-2024 00:00:36"/>
    <x v="3"/>
    <s v="Software Bug"/>
    <s v="CUST84897"/>
    <s v="Resolved"/>
    <d v="2024-10-11T00:00:00"/>
    <d v="1899-12-30T00:00:00"/>
    <s v="28-11-2024"/>
    <d v="1899-12-30T00:00:36"/>
  </r>
  <r>
    <s v="TKT970663"/>
    <s v="Unable to login to account"/>
    <d v="2021-02-08T14:06:00"/>
    <x v="2"/>
    <s v="Login Issue"/>
    <s v="CUST92816"/>
    <s v="Resolved"/>
    <s v="31-07-2021"/>
    <d v="1899-12-30T14:06:47"/>
    <d v="2021-02-08T00:00:00"/>
    <d v="1899-12-30T14:06:00"/>
  </r>
  <r>
    <s v="TKT833700"/>
    <s v="Service slower than expected"/>
    <s v="-"/>
    <x v="0"/>
    <s v="Slow Service"/>
    <s v="CUST48200"/>
    <s v="In Progress"/>
    <d v="2020-03-05T00:00:00"/>
    <d v="1899-12-30T06:04:00"/>
    <s v="-"/>
    <s v="-"/>
  </r>
  <r>
    <s v="TKT636244"/>
    <s v="Payment not going through"/>
    <s v="31-07-2024 07:40:12"/>
    <x v="1"/>
    <s v="Payment Failure"/>
    <s v="CUST70992"/>
    <s v="Resolved"/>
    <s v="17-07-2024"/>
    <d v="1899-12-30T07:40:12"/>
    <s v="31-07-2024"/>
    <d v="1899-12-30T07:40:12"/>
  </r>
  <r>
    <s v="TKT821561"/>
    <s v="Unable to reactivate suspended account"/>
    <s v="-"/>
    <x v="2"/>
    <s v="Account Suspension"/>
    <s v="CUST80374"/>
    <s v="Open"/>
    <s v="30-12-2021"/>
    <d v="1899-12-30T10:54:41"/>
    <s v="-"/>
    <s v="-"/>
  </r>
  <r>
    <s v="TKT597076"/>
    <s v="Issues after service upgrade"/>
    <s v="-"/>
    <x v="0"/>
    <s v="Service Upgrade"/>
    <s v="CUST55882"/>
    <s v="Open"/>
    <s v="23-10-2021"/>
    <d v="1899-12-30T07:04:41"/>
    <s v="-"/>
    <s v="-"/>
  </r>
  <r>
    <s v="TKT610206"/>
    <s v="Frequent service interruptions"/>
    <s v="-"/>
    <x v="0"/>
    <s v="Service Outage"/>
    <s v="CUST38114"/>
    <s v="Open"/>
    <s v="21-09-2023"/>
    <d v="1899-12-30T04:12:22"/>
    <s v="-"/>
    <s v="-"/>
  </r>
  <r>
    <s v="TKT270650"/>
    <s v="High latency in service response"/>
    <s v="-"/>
    <x v="0"/>
    <s v="Slow Service"/>
    <s v="CUST63730"/>
    <s v="Open"/>
    <s v="13-09-2022"/>
    <d v="1899-12-30T11:56:19"/>
    <s v="-"/>
    <s v="-"/>
  </r>
  <r>
    <s v="TKT439719"/>
    <s v="Slow internet speed"/>
    <s v="-"/>
    <x v="3"/>
    <s v="Network Problem"/>
    <s v="CUST20298"/>
    <s v="In Progress"/>
    <s v="15-07-2022"/>
    <d v="1899-12-30T16:59:15"/>
    <s v="-"/>
    <s v="-"/>
  </r>
  <r>
    <s v="TKT541530"/>
    <s v="Refund for canceled service"/>
    <s v="-"/>
    <x v="1"/>
    <s v="Refund Request"/>
    <s v="CUST41793"/>
    <s v="In Progress"/>
    <s v="16-01-2024"/>
    <d v="1899-12-30T21:59:40"/>
    <s v="-"/>
    <s v="-"/>
  </r>
  <r>
    <s v="TKT523096"/>
    <s v="Incorrect billing amount"/>
    <s v="-"/>
    <x v="1"/>
    <s v="Overcharge"/>
    <s v="CUST90287"/>
    <s v="Open"/>
    <d v="2022-10-01T00:00:00"/>
    <d v="1899-12-30T14:13:00"/>
    <s v="-"/>
    <s v="-"/>
  </r>
  <r>
    <s v="TKT500141"/>
    <s v="Incorrect billing amount"/>
    <d v="2021-05-09T16:09:00"/>
    <x v="1"/>
    <s v="Overcharge"/>
    <s v="CUST93746"/>
    <s v="Resolved"/>
    <s v="25-08-2021"/>
    <d v="1899-12-30T16:09:32"/>
    <d v="2021-05-09T00:00:00"/>
    <d v="1899-12-30T16:09:00"/>
  </r>
  <r>
    <s v="TKT233358"/>
    <s v="Request for service upgrade not processed"/>
    <d v="2024-03-12T19:23:00"/>
    <x v="0"/>
    <s v="Service Upgrade"/>
    <s v="CUST27623"/>
    <s v="Resolved"/>
    <d v="2024-08-11T00:00:00"/>
    <d v="1899-12-30T19:23:00"/>
    <d v="2024-03-12T00:00:00"/>
    <d v="1899-12-30T19:23:00"/>
  </r>
  <r>
    <s v="TKT567220"/>
    <s v="Service unavailable in my area"/>
    <s v="-"/>
    <x v="0"/>
    <s v="Service Outage"/>
    <s v="CUST85408"/>
    <s v="In Progress"/>
    <d v="2021-01-01T00:00:00"/>
    <d v="1899-12-30T06:41:00"/>
    <s v="-"/>
    <s v="-"/>
  </r>
  <r>
    <s v="TKT450151"/>
    <s v="Payment not going through"/>
    <s v="-"/>
    <x v="1"/>
    <s v="Payment Failure"/>
    <s v="CUST62703"/>
    <s v="In Progress"/>
    <d v="2024-04-01T00:00:00"/>
    <d v="1899-12-30T06:49:00"/>
    <s v="-"/>
    <s v="-"/>
  </r>
  <r>
    <s v="TKT450378"/>
    <s v="Internet connection drops frequently"/>
    <s v="-"/>
    <x v="3"/>
    <s v="Network Problem"/>
    <s v="CUST26873"/>
    <s v="In Progress"/>
    <s v="22-01-2023"/>
    <d v="1899-12-30T02:55:51"/>
    <s v="-"/>
    <s v="-"/>
  </r>
  <r>
    <s v="TKT621640"/>
    <s v="Service slower than expected"/>
    <s v="-"/>
    <x v="0"/>
    <s v="Slow Service"/>
    <s v="CUST72878"/>
    <s v="Open"/>
    <d v="2021-07-05T00:00:00"/>
    <d v="1899-12-30T20:14:00"/>
    <s v="-"/>
    <s v="-"/>
  </r>
  <r>
    <s v="TKT414711"/>
    <s v="Request for refund due to service issues"/>
    <s v="-"/>
    <x v="1"/>
    <s v="Refund Request"/>
    <s v="CUST71214"/>
    <s v="Open"/>
    <s v="16-07-2020"/>
    <d v="1899-12-30T01:10:29"/>
    <s v="-"/>
    <s v="-"/>
  </r>
  <r>
    <s v="TKT502482"/>
    <s v="Unable to reactivate suspended account"/>
    <s v="-"/>
    <x v="2"/>
    <s v="Account Suspension"/>
    <s v="CUST68578"/>
    <s v="Open"/>
    <s v="21-07-2023"/>
    <d v="1899-12-30T04:46:10"/>
    <s v="-"/>
    <s v="-"/>
  </r>
  <r>
    <s v="TKT310255"/>
    <s v="Frequent service interruptions"/>
    <s v="-"/>
    <x v="0"/>
    <s v="Service Outage"/>
    <s v="CUST78388"/>
    <s v="Open"/>
    <s v="13-05-2024"/>
    <d v="1899-12-30T09:50:32"/>
    <s v="-"/>
    <s v="-"/>
  </r>
  <r>
    <s v="TKT261124"/>
    <s v="Error message displayed"/>
    <s v="-"/>
    <x v="3"/>
    <s v="Software Bug"/>
    <s v="CUST85374"/>
    <s v="Open"/>
    <s v="26-05-2020"/>
    <d v="1899-12-30T19:14:05"/>
    <s v="-"/>
    <s v="-"/>
  </r>
  <r>
    <s v="TKT772704"/>
    <s v="Error message displayed"/>
    <s v="-"/>
    <x v="3"/>
    <s v="Software Bug"/>
    <s v="CUST34991"/>
    <s v="In Progress"/>
    <s v="20-03-2024"/>
    <d v="1899-12-30T12:29:54"/>
    <s v="-"/>
    <s v="-"/>
  </r>
  <r>
    <s v="TKT428606"/>
    <s v="Unable to login to account"/>
    <s v="-"/>
    <x v="2"/>
    <s v="Login Issue"/>
    <s v="CUST25979"/>
    <s v="Open"/>
    <s v="28-07-2022"/>
    <d v="1899-12-30T17:03:31"/>
    <s v="-"/>
    <s v="-"/>
  </r>
  <r>
    <s v="TKT751387"/>
    <s v="Unable to connect to Wi-Fi"/>
    <s v="-"/>
    <x v="3"/>
    <s v="Network Problem"/>
    <s v="CUST97157"/>
    <s v="Open"/>
    <s v="16-11-2020"/>
    <d v="1899-12-30T07:58:19"/>
    <s v="-"/>
    <s v="-"/>
  </r>
  <r>
    <s v="TKT395750"/>
    <s v="Payment gateway error"/>
    <d v="2022-07-10T07:22:00"/>
    <x v="1"/>
    <s v="Payment Failure"/>
    <s v="CUST10958"/>
    <s v="Resolved"/>
    <d v="2022-11-09T00:00:00"/>
    <d v="1899-12-30T07:22:00"/>
    <d v="2022-07-10T00:00:00"/>
    <d v="1899-12-30T07:22:00"/>
  </r>
  <r>
    <s v="TKT827449"/>
    <s v="Battery draining quickly"/>
    <s v="-"/>
    <x v="3"/>
    <s v="Hardware Issue"/>
    <s v="CUST16519"/>
    <s v="Open"/>
    <s v="22-07-2024"/>
    <d v="1899-12-30T01:37:46"/>
    <s v="-"/>
    <s v="-"/>
  </r>
  <r>
    <s v="TKT256533"/>
    <s v="Service performance degradation"/>
    <d v="2023-06-02T05:41:00"/>
    <x v="0"/>
    <s v="Slow Service"/>
    <s v="CUST40182"/>
    <s v="Resolved"/>
    <d v="2023-04-02T00:00:00"/>
    <d v="1899-12-30T05:41:00"/>
    <d v="2023-06-02T00:00:00"/>
    <d v="1899-12-30T05:41:00"/>
  </r>
  <r>
    <s v="TKT909615"/>
    <s v="Two-factor authentication not working"/>
    <s v="26-09-2022 06:12:43"/>
    <x v="2"/>
    <s v="Login Issue"/>
    <s v="CUST66589"/>
    <s v="Resolved"/>
    <d v="2022-01-09T00:00:00"/>
    <d v="1899-12-30T06:12:00"/>
    <s v="26-09-2022"/>
    <d v="1899-12-30T06:12:43"/>
  </r>
  <r>
    <s v="TKT438177"/>
    <s v="Device not powering on"/>
    <s v="-"/>
    <x v="3"/>
    <s v="Hardware Issue"/>
    <s v="CUST67466"/>
    <s v="In Progress"/>
    <s v="31-08-2023"/>
    <d v="1899-12-30T14:16:31"/>
    <s v="-"/>
    <s v="-"/>
  </r>
  <r>
    <s v="TKT335743"/>
    <s v="Refund for canceled service"/>
    <s v="-"/>
    <x v="1"/>
    <s v="Refund Request"/>
    <s v="CUST21882"/>
    <s v="In Progress"/>
    <s v="18-04-2021"/>
    <d v="1899-12-30T08:59:48"/>
    <s v="-"/>
    <s v="-"/>
  </r>
  <r>
    <s v="TKT830093"/>
    <s v="Unable to reactivate suspended account"/>
    <s v="-"/>
    <x v="2"/>
    <s v="Account Suspension"/>
    <s v="CUST50200"/>
    <s v="In Progress"/>
    <d v="2023-05-07T00:00:00"/>
    <d v="1899-12-30T15:32:00"/>
    <s v="-"/>
    <s v="-"/>
  </r>
  <r>
    <s v="TKT466240"/>
    <s v="Password reset link not received"/>
    <s v="-"/>
    <x v="2"/>
    <s v="Password Reset"/>
    <s v="CUST77231"/>
    <s v="In Progress"/>
    <s v="26-02-2024"/>
    <d v="1899-12-30T06:46:18"/>
    <s v="-"/>
    <s v="-"/>
  </r>
  <r>
    <s v="TKT516072"/>
    <s v="Application crashes on startup"/>
    <s v="-"/>
    <x v="3"/>
    <s v="Software Bug"/>
    <s v="CUST58975"/>
    <s v="Open"/>
    <d v="2022-02-09T00:00:00"/>
    <d v="1899-12-30T04:54:00"/>
    <s v="-"/>
    <s v="-"/>
  </r>
  <r>
    <s v="TKT471803"/>
    <s v="Application crashes on startup"/>
    <s v="-"/>
    <x v="3"/>
    <s v="Software Bug"/>
    <s v="CUST70873"/>
    <s v="In Progress"/>
    <d v="2023-02-02T00:00:00"/>
    <d v="1899-12-30T11:29:00"/>
    <s v="-"/>
    <s v="-"/>
  </r>
  <r>
    <s v="TKT663416"/>
    <s v="Battery draining quickly"/>
    <d v="2020-01-06T10:08:00"/>
    <x v="3"/>
    <s v="Hardware Issue"/>
    <s v="CUST20122"/>
    <s v="Resolved"/>
    <s v="17-05-2020"/>
    <d v="1899-12-30T10:08:10"/>
    <d v="2020-01-06T00:00:00"/>
    <d v="1899-12-30T10:08:00"/>
  </r>
  <r>
    <s v="TKT557051"/>
    <s v="Account suspended due to suspicious activity"/>
    <d v="2021-07-01T10:35:00"/>
    <x v="2"/>
    <s v="Account Suspension"/>
    <s v="CUST84556"/>
    <s v="Resolved"/>
    <d v="2020-09-12T00:00:00"/>
    <d v="1899-12-30T10:35:00"/>
    <d v="2021-07-01T00:00:00"/>
    <d v="1899-12-30T10:35:00"/>
  </r>
  <r>
    <s v="TKT121540"/>
    <s v="Unable to login to account"/>
    <s v="25-08-2021 06:03:53"/>
    <x v="2"/>
    <s v="Login Issue"/>
    <s v="CUST45866"/>
    <s v="Resolved"/>
    <d v="2021-09-08T00:00:00"/>
    <d v="1899-12-30T06:03:00"/>
    <s v="25-08-2021"/>
    <d v="1899-12-30T06:03:53"/>
  </r>
  <r>
    <s v="TKT370445"/>
    <s v="Password reset link expired"/>
    <d v="2022-07-08T10:55:00"/>
    <x v="2"/>
    <s v="Password Reset"/>
    <s v="CUST47825"/>
    <s v="Resolved"/>
    <s v="30-07-2022"/>
    <d v="1899-12-30T10:55:07"/>
    <d v="2022-07-08T00:00:00"/>
    <d v="1899-12-30T10:55:00"/>
  </r>
  <r>
    <s v="TKT966560"/>
    <s v="Duplicate charges on account"/>
    <s v="17-06-2022 09:45:25"/>
    <x v="1"/>
    <s v="Overcharge"/>
    <s v="CUST41406"/>
    <s v="Resolved"/>
    <s v="15-06-2022"/>
    <d v="1899-12-30T09:45:25"/>
    <s v="17-06-2022"/>
    <d v="1899-12-30T09:45:25"/>
  </r>
  <r>
    <s v="TKT212381"/>
    <s v="Application crashes on startup"/>
    <s v="-"/>
    <x v="3"/>
    <s v="Software Bug"/>
    <s v="CUST32619"/>
    <s v="Open"/>
    <s v="24-07-2023"/>
    <d v="1899-12-30T01:55:52"/>
    <s v="-"/>
    <s v="-"/>
  </r>
  <r>
    <s v="TKT839319"/>
    <s v="Feature not working as expected"/>
    <s v="-"/>
    <x v="3"/>
    <s v="Software Bug"/>
    <s v="CUST31371"/>
    <s v="Open"/>
    <d v="2022-02-05T00:00:00"/>
    <d v="1899-12-30T01:18:00"/>
    <s v="-"/>
    <s v="-"/>
  </r>
  <r>
    <s v="TKT743594"/>
    <s v="Service unavailable in my area"/>
    <s v="-"/>
    <x v="0"/>
    <s v="Service Outage"/>
    <s v="CUST28377"/>
    <s v="Open"/>
    <s v="30-08-2023"/>
    <d v="1899-12-30T11:55:19"/>
    <s v="-"/>
    <s v="-"/>
  </r>
  <r>
    <s v="TKT609270"/>
    <s v="Screen malfunction"/>
    <s v="-"/>
    <x v="3"/>
    <s v="Hardware Issue"/>
    <s v="CUST61917"/>
    <s v="In Progress"/>
    <s v="14-06-2023"/>
    <d v="1899-12-30T08:59:23"/>
    <s v="-"/>
    <s v="-"/>
  </r>
  <r>
    <s v="TKT975586"/>
    <s v="Scheduled maintenance causing downtime"/>
    <s v="-"/>
    <x v="0"/>
    <s v="Service Outage"/>
    <s v="CUST22984"/>
    <s v="Open"/>
    <s v="29-06-2023"/>
    <d v="1899-12-30T19:06:03"/>
    <s v="-"/>
    <s v="-"/>
  </r>
  <r>
    <s v="TKT442097"/>
    <s v="Unable to reactivate suspended account"/>
    <s v="-"/>
    <x v="2"/>
    <s v="Account Suspension"/>
    <s v="CUST22582"/>
    <s v="In Progress"/>
    <s v="17-03-2023"/>
    <d v="1899-12-30T00:12:12"/>
    <s v="-"/>
    <s v="-"/>
  </r>
  <r>
    <s v="TKT731545"/>
    <s v="Unable to reactivate suspended account"/>
    <s v="-"/>
    <x v="2"/>
    <s v="Account Suspension"/>
    <s v="CUST54151"/>
    <s v="Open"/>
    <d v="2022-04-10T00:00:00"/>
    <d v="1899-12-30T15:11:00"/>
    <s v="-"/>
    <s v="-"/>
  </r>
  <r>
    <s v="TKT812084"/>
    <s v="Two-factor authentication not working"/>
    <s v="-"/>
    <x v="2"/>
    <s v="Login Issue"/>
    <s v="CUST34889"/>
    <s v="In Progress"/>
    <d v="2023-07-12T00:00:00"/>
    <d v="1899-12-30T15:39:00"/>
    <s v="-"/>
    <s v="-"/>
  </r>
  <r>
    <s v="TKT966341"/>
    <s v="Internet connection drops frequently"/>
    <s v="-"/>
    <x v="3"/>
    <s v="Network Problem"/>
    <s v="CUST64078"/>
    <s v="Open"/>
    <s v="31-12-2023"/>
    <d v="1899-12-30T10:19:06"/>
    <s v="-"/>
    <s v="-"/>
  </r>
  <r>
    <s v="TKT988645"/>
    <s v="Request for refund due to service issues"/>
    <s v="13-07-2020 23:24:59"/>
    <x v="1"/>
    <s v="Refund Request"/>
    <s v="CUST10994"/>
    <s v="Resolved"/>
    <d v="2020-07-07T00:00:00"/>
    <d v="1899-12-30T23:24:00"/>
    <s v="13-07-2020"/>
    <d v="1899-12-30T23:24:59"/>
  </r>
  <r>
    <s v="TKT366892"/>
    <s v="Issues after service upgrade"/>
    <s v="17-11-2023 07:22:38"/>
    <x v="0"/>
    <s v="Service Upgrade"/>
    <s v="CUST66884"/>
    <s v="Resolved"/>
    <s v="25-10-2023"/>
    <d v="1899-12-30T07:22:38"/>
    <s v="17-11-2023"/>
    <d v="1899-12-30T07:22:38"/>
  </r>
  <r>
    <s v="TKT665229"/>
    <s v="Password reset link expired"/>
    <s v="-"/>
    <x v="2"/>
    <s v="Password Reset"/>
    <s v="CUST74463"/>
    <s v="Open"/>
    <d v="2022-02-09T00:00:00"/>
    <d v="1899-12-30T19:13:00"/>
    <s v="-"/>
    <s v="-"/>
  </r>
  <r>
    <s v="TKT588603"/>
    <s v="Password reset link not received"/>
    <d v="2023-08-11T10:57:00"/>
    <x v="2"/>
    <s v="Password Reset"/>
    <s v="CUST58402"/>
    <s v="Resolved"/>
    <s v="17-10-2023"/>
    <d v="1899-12-30T10:57:14"/>
    <d v="2023-08-11T00:00:00"/>
    <d v="1899-12-30T10:57:00"/>
  </r>
  <r>
    <s v="TKT615856"/>
    <s v="Service slower than expected"/>
    <s v="-"/>
    <x v="0"/>
    <s v="Slow Service"/>
    <s v="CUST65646"/>
    <s v="Open"/>
    <d v="2024-05-06T00:00:00"/>
    <d v="1899-12-30T10:44:00"/>
    <s v="-"/>
    <s v="-"/>
  </r>
  <r>
    <s v="TKT851419"/>
    <s v="Service performance degradation"/>
    <s v="-"/>
    <x v="0"/>
    <s v="Slow Service"/>
    <s v="CUST53039"/>
    <s v="In Progress"/>
    <d v="2020-05-11T00:00:00"/>
    <d v="1899-12-30T23:38:00"/>
    <s v="-"/>
    <s v="-"/>
  </r>
  <r>
    <s v="TKT220918"/>
    <s v="Service slower than expected"/>
    <s v="-"/>
    <x v="0"/>
    <s v="Slow Service"/>
    <s v="CUST89570"/>
    <s v="In Progress"/>
    <s v="17-01-2024"/>
    <d v="1899-12-30T03:39:32"/>
    <s v="-"/>
    <s v="-"/>
  </r>
  <r>
    <s v="TKT479978"/>
    <s v="Charged more than expected"/>
    <s v="-"/>
    <x v="1"/>
    <s v="Overcharge"/>
    <s v="CUST44019"/>
    <s v="In Progress"/>
    <d v="2021-12-07T00:00:00"/>
    <d v="1899-12-30T18:48:00"/>
    <s v="-"/>
    <s v="-"/>
  </r>
  <r>
    <s v="TKT923181"/>
    <s v="Unable to reset password"/>
    <s v="-"/>
    <x v="2"/>
    <s v="Password Reset"/>
    <s v="CUST93104"/>
    <s v="Open"/>
    <s v="26-03-2020"/>
    <d v="1899-12-30T10:56:21"/>
    <s v="-"/>
    <s v="-"/>
  </r>
  <r>
    <s v="TKT966283"/>
    <s v="Refund for canceled service"/>
    <s v="-"/>
    <x v="1"/>
    <s v="Refund Request"/>
    <s v="CUST22504"/>
    <s v="Open"/>
    <s v="19-02-2021"/>
    <d v="1899-12-30T17:20:22"/>
    <s v="-"/>
    <s v="-"/>
  </r>
  <r>
    <s v="TKT681243"/>
    <s v="Account locked due to multiple failed attempts"/>
    <s v="-"/>
    <x v="2"/>
    <s v="Login Issue"/>
    <s v="CUST44818"/>
    <s v="In Progress"/>
    <s v="15-10-2021"/>
    <d v="1899-12-30T21:53:31"/>
    <s v="-"/>
    <s v="-"/>
  </r>
  <r>
    <s v="TKT422940"/>
    <s v="Service slower than expected"/>
    <s v="-"/>
    <x v="0"/>
    <s v="Slow Service"/>
    <s v="CUST89081"/>
    <s v="In Progress"/>
    <s v="28-01-2024"/>
    <d v="1899-12-30T06:14:13"/>
    <s v="-"/>
    <s v="-"/>
  </r>
  <r>
    <s v="TKT141720"/>
    <s v="Duplicate charges on account"/>
    <s v="-"/>
    <x v="1"/>
    <s v="Overcharge"/>
    <s v="CUST75959"/>
    <s v="In Progress"/>
    <s v="31-10-2024"/>
    <d v="1899-12-30T22:56:50"/>
    <s v="-"/>
    <s v="-"/>
  </r>
  <r>
    <s v="TKT503907"/>
    <s v="Payment gateway error"/>
    <s v="-"/>
    <x v="1"/>
    <s v="Payment Failure"/>
    <s v="CUST19876"/>
    <s v="In Progress"/>
    <s v="27-01-2023"/>
    <d v="1899-12-30T09:28:14"/>
    <s v="-"/>
    <s v="-"/>
  </r>
  <r>
    <s v="TKT424654"/>
    <s v="Card declined"/>
    <s v="-"/>
    <x v="1"/>
    <s v="Payment Failure"/>
    <s v="CUST43095"/>
    <s v="Open"/>
    <s v="13-09-2020"/>
    <d v="1899-12-30T18:07:23"/>
    <s v="-"/>
    <s v="-"/>
  </r>
  <r>
    <s v="TKT258673"/>
    <s v="Service unavailable in my area"/>
    <s v="-"/>
    <x v="0"/>
    <s v="Service Outage"/>
    <s v="CUST35198"/>
    <s v="Open"/>
    <s v="24-11-2022"/>
    <d v="1899-12-30T03:27:14"/>
    <s v="-"/>
    <s v="-"/>
  </r>
  <r>
    <s v="TKT467391"/>
    <s v="Incorrect billing amount"/>
    <s v="-"/>
    <x v="1"/>
    <s v="Overcharge"/>
    <s v="CUST80238"/>
    <s v="In Progress"/>
    <s v="30-10-2024"/>
    <d v="1899-12-30T16:21:54"/>
    <s v="-"/>
    <s v="-"/>
  </r>
  <r>
    <s v="TKT433692"/>
    <s v="Refund for canceled service"/>
    <s v="-"/>
    <x v="1"/>
    <s v="Refund Request"/>
    <s v="CUST33858"/>
    <s v="Open"/>
    <s v="20-12-2022"/>
    <d v="1899-12-30T18:42:55"/>
    <s v="-"/>
    <s v="-"/>
  </r>
  <r>
    <s v="TKT569683"/>
    <s v="Service slower than expected"/>
    <s v="13-05-2024 09:47:02"/>
    <x v="0"/>
    <s v="Slow Service"/>
    <s v="CUST81322"/>
    <s v="Resolved"/>
    <s v="30-04-2024"/>
    <d v="1899-12-30T09:47:02"/>
    <s v="13-05-2024"/>
    <d v="1899-12-30T09:47:02"/>
  </r>
  <r>
    <s v="TKT749017"/>
    <s v="Payment not going through"/>
    <s v="-"/>
    <x v="1"/>
    <s v="Payment Failure"/>
    <s v="CUST83493"/>
    <s v="In Progress"/>
    <d v="2022-07-06T00:00:00"/>
    <d v="1899-12-30T07:29:00"/>
    <s v="-"/>
    <s v="-"/>
  </r>
  <r>
    <s v="TKT507181"/>
    <s v="Payment not going through"/>
    <s v="-"/>
    <x v="1"/>
    <s v="Payment Failure"/>
    <s v="CUST54205"/>
    <s v="Open"/>
    <s v="26-08-2020"/>
    <d v="1899-12-30T00:51:41"/>
    <s v="-"/>
    <s v="-"/>
  </r>
  <r>
    <s v="TKT202446"/>
    <s v="Request for refund due to service issues"/>
    <s v="-"/>
    <x v="1"/>
    <s v="Refund Request"/>
    <s v="CUST74406"/>
    <s v="In Progress"/>
    <s v="15-09-2021"/>
    <d v="1899-12-30T11:58:00"/>
    <s v="-"/>
    <s v="-"/>
  </r>
  <r>
    <s v="TKT190091"/>
    <s v="Unable to reactivate suspended account"/>
    <s v="-"/>
    <x v="2"/>
    <s v="Account Suspension"/>
    <s v="CUST38219"/>
    <s v="In Progress"/>
    <s v="28-12-2020"/>
    <d v="1899-12-30T13:17:28"/>
    <s v="-"/>
    <s v="-"/>
  </r>
  <r>
    <s v="TKT927803"/>
    <s v="Request for service upgrade not processed"/>
    <s v="-"/>
    <x v="0"/>
    <s v="Service Upgrade"/>
    <s v="CUST47788"/>
    <s v="In Progress"/>
    <s v="30-03-2024"/>
    <d v="1899-12-30T22:11:03"/>
    <s v="-"/>
    <s v="-"/>
  </r>
  <r>
    <s v="TKT187608"/>
    <s v="Unable to reactivate suspended account"/>
    <s v="-"/>
    <x v="2"/>
    <s v="Account Suspension"/>
    <s v="CUST19994"/>
    <s v="In Progress"/>
    <d v="2021-02-10T00:00:00"/>
    <d v="1899-12-30T21:37:00"/>
    <s v="-"/>
    <s v="-"/>
  </r>
  <r>
    <s v="TKT112784"/>
    <s v="Service unavailable in my area"/>
    <s v="-"/>
    <x v="0"/>
    <s v="Service Outage"/>
    <s v="CUST59373"/>
    <s v="Open"/>
    <s v="14-09-2024"/>
    <d v="1899-12-30T14:12:03"/>
    <s v="-"/>
    <s v="-"/>
  </r>
  <r>
    <s v="TKT580348"/>
    <s v="Payment gateway error"/>
    <s v="-"/>
    <x v="1"/>
    <s v="Payment Failure"/>
    <s v="CUST97722"/>
    <s v="In Progress"/>
    <s v="26-04-2023"/>
    <d v="1899-12-30T06:35:02"/>
    <s v="-"/>
    <s v="-"/>
  </r>
  <r>
    <s v="TKT982174"/>
    <s v="Battery draining quickly"/>
    <s v="-"/>
    <x v="3"/>
    <s v="Hardware Issue"/>
    <s v="CUST32557"/>
    <s v="Open"/>
    <s v="16-01-2024"/>
    <d v="1899-12-30T21:44:13"/>
    <s v="-"/>
    <s v="-"/>
  </r>
  <r>
    <s v="TKT467275"/>
    <s v="Request for service upgrade not processed"/>
    <s v="-"/>
    <x v="0"/>
    <s v="Service Upgrade"/>
    <s v="CUST73400"/>
    <s v="Open"/>
    <s v="23-10-2022"/>
    <d v="1899-12-30T12:31:49"/>
    <s v="-"/>
    <s v="-"/>
  </r>
  <r>
    <s v="TKT527170"/>
    <s v="Payment gateway error"/>
    <s v="19-11-2022 23:58:46"/>
    <x v="1"/>
    <s v="Payment Failure"/>
    <s v="CUST16131"/>
    <s v="Resolved"/>
    <s v="29-10-2022"/>
    <d v="1899-12-30T23:58:46"/>
    <s v="19-11-2022"/>
    <d v="1899-12-30T23:58:46"/>
  </r>
  <r>
    <s v="TKT140589"/>
    <s v="Service slower than expected"/>
    <s v="-"/>
    <x v="0"/>
    <s v="Slow Service"/>
    <s v="CUST93931"/>
    <s v="Open"/>
    <s v="25-03-2021"/>
    <d v="1899-12-30T15:24:32"/>
    <s v="-"/>
    <s v="-"/>
  </r>
  <r>
    <s v="TKT640663"/>
    <s v="Refund for overcharge"/>
    <s v="-"/>
    <x v="1"/>
    <s v="Refund Request"/>
    <s v="CUST82665"/>
    <s v="In Progress"/>
    <s v="20-01-2022"/>
    <d v="1899-12-30T08:20:19"/>
    <s v="-"/>
    <s v="-"/>
  </r>
  <r>
    <s v="TKT259623"/>
    <s v="Scheduled maintenance causing downtime"/>
    <s v="-"/>
    <x v="0"/>
    <s v="Service Outage"/>
    <s v="CUST17088"/>
    <s v="Open"/>
    <s v="19-12-2023"/>
    <d v="1899-12-30T04:30:02"/>
    <s v="-"/>
    <s v="-"/>
  </r>
  <r>
    <s v="TKT284472"/>
    <s v="Slow internet speed"/>
    <s v="-"/>
    <x v="3"/>
    <s v="Network Problem"/>
    <s v="CUST58929"/>
    <s v="Open"/>
    <s v="31-01-2022"/>
    <d v="1899-12-30T14:39:02"/>
    <s v="-"/>
    <s v="-"/>
  </r>
  <r>
    <s v="TKT649526"/>
    <s v="Refund for canceled service"/>
    <s v="30-12-2024 00:09:39"/>
    <x v="1"/>
    <s v="Refund Request"/>
    <s v="CUST82629"/>
    <s v="Resolved"/>
    <s v="27-12-2024"/>
    <d v="1899-12-30T00:09:39"/>
    <s v="30-12-2024"/>
    <d v="1899-12-30T00:09:39"/>
  </r>
  <r>
    <s v="TKT858483"/>
    <s v="High latency in service response"/>
    <s v="-"/>
    <x v="0"/>
    <s v="Slow Service"/>
    <s v="CUST36088"/>
    <s v="In Progress"/>
    <s v="25-05-2020"/>
    <d v="1899-12-30T20:19:02"/>
    <s v="-"/>
    <s v="-"/>
  </r>
  <r>
    <s v="TKT249779"/>
    <s v="Payment gateway error"/>
    <s v="-"/>
    <x v="1"/>
    <s v="Payment Failure"/>
    <s v="CUST86989"/>
    <s v="Open"/>
    <s v="28-10-2020"/>
    <d v="1899-12-30T12:41:59"/>
    <s v="-"/>
    <s v="-"/>
  </r>
  <r>
    <s v="TKT136614"/>
    <s v="Slow internet speed"/>
    <d v="2024-01-12T07:16:00"/>
    <x v="3"/>
    <s v="Network Problem"/>
    <s v="CUST73123"/>
    <s v="Resolved"/>
    <d v="2024-05-11T00:00:00"/>
    <d v="1899-12-30T07:16:00"/>
    <d v="2024-01-12T00:00:00"/>
    <d v="1899-12-30T07:16:00"/>
  </r>
  <r>
    <s v="TKT912727"/>
    <s v="Request for refund due to service issues"/>
    <s v="-"/>
    <x v="1"/>
    <s v="Refund Request"/>
    <s v="CUST68485"/>
    <s v="In Progress"/>
    <s v="18-11-2024"/>
    <d v="1899-12-30T01:13:05"/>
    <s v="-"/>
    <s v="-"/>
  </r>
  <r>
    <s v="TKT856456"/>
    <s v="Service unavailable in my area"/>
    <s v="-"/>
    <x v="0"/>
    <s v="Service Outage"/>
    <s v="CUST17246"/>
    <s v="Open"/>
    <d v="2024-04-02T00:00:00"/>
    <d v="1899-12-30T00:44:00"/>
    <s v="-"/>
    <s v="-"/>
  </r>
  <r>
    <s v="TKT922347"/>
    <s v="Account suspended due to suspicious activity"/>
    <s v="-"/>
    <x v="2"/>
    <s v="Account Suspension"/>
    <s v="CUST65398"/>
    <s v="Open"/>
    <s v="22-05-2024"/>
    <d v="1899-12-30T15:54:36"/>
    <s v="-"/>
    <s v="-"/>
  </r>
  <r>
    <s v="TKT277362"/>
    <s v="Password reset link not received"/>
    <s v="-"/>
    <x v="2"/>
    <s v="Password Reset"/>
    <s v="CUST27985"/>
    <s v="In Progress"/>
    <d v="2021-08-04T00:00:00"/>
    <d v="1899-12-30T14:43:00"/>
    <s v="-"/>
    <s v="-"/>
  </r>
  <r>
    <s v="TKT467151"/>
    <s v="Charged more than expected"/>
    <s v="-"/>
    <x v="1"/>
    <s v="Overcharge"/>
    <s v="CUST76481"/>
    <s v="In Progress"/>
    <s v="19-10-2021"/>
    <d v="1899-12-30T03:39:00"/>
    <s v="-"/>
    <s v="-"/>
  </r>
  <r>
    <s v="TKT713055"/>
    <s v="Payment not going through"/>
    <s v="-"/>
    <x v="1"/>
    <s v="Payment Failure"/>
    <s v="CUST75525"/>
    <s v="Open"/>
    <d v="2021-08-01T00:00:00"/>
    <d v="1899-12-30T11:02:00"/>
    <s v="-"/>
    <s v="-"/>
  </r>
  <r>
    <s v="TKT474281"/>
    <s v="Account suspended without notice"/>
    <s v="19-02-2023 05:42:52"/>
    <x v="2"/>
    <s v="Account Suspension"/>
    <s v="CUST21968"/>
    <s v="Resolved"/>
    <d v="2023-02-02T00:00:00"/>
    <d v="1899-12-30T05:42:00"/>
    <s v="19-02-2023"/>
    <d v="1899-12-30T05:42:52"/>
  </r>
  <r>
    <s v="TKT136768"/>
    <s v="Service performance degradation"/>
    <s v="-"/>
    <x v="0"/>
    <s v="Slow Service"/>
    <s v="CUST38973"/>
    <s v="In Progress"/>
    <s v="30-11-2024"/>
    <d v="1899-12-30T05:57:26"/>
    <s v="-"/>
    <s v="-"/>
  </r>
  <r>
    <s v="TKT861875"/>
    <s v="Payment gateway error"/>
    <s v="20-04-2021 14:25:42"/>
    <x v="1"/>
    <s v="Payment Failure"/>
    <s v="CUST20234"/>
    <s v="Resolved"/>
    <s v="30-03-2021"/>
    <d v="1899-12-30T14:25:42"/>
    <s v="20-04-2021"/>
    <d v="1899-12-30T14:25:42"/>
  </r>
  <r>
    <s v="TKT163761"/>
    <s v="Account locked due to multiple failed attempts"/>
    <s v="-"/>
    <x v="2"/>
    <s v="Login Issue"/>
    <s v="CUST66675"/>
    <s v="In Progress"/>
    <s v="19-03-2021"/>
    <d v="1899-12-30T07:39:47"/>
    <s v="-"/>
    <s v="-"/>
  </r>
  <r>
    <s v="TKT792263"/>
    <s v="Payment not going through"/>
    <s v="23-09-2020 12:48:59"/>
    <x v="1"/>
    <s v="Payment Failure"/>
    <s v="CUST20235"/>
    <s v="Resolved"/>
    <s v="28-08-2020"/>
    <d v="1899-12-30T12:48:59"/>
    <s v="23-09-2020"/>
    <d v="1899-12-30T12:48:59"/>
  </r>
  <r>
    <s v="TKT521044"/>
    <s v="Upgrade causing compatibility issues"/>
    <s v="-"/>
    <x v="0"/>
    <s v="Service Upgrade"/>
    <s v="CUST47138"/>
    <s v="Open"/>
    <s v="15-12-2023"/>
    <d v="1899-12-30T00:59:47"/>
    <s v="-"/>
    <s v="-"/>
  </r>
  <r>
    <s v="TKT219991"/>
    <s v="Card declined"/>
    <s v="-"/>
    <x v="1"/>
    <s v="Payment Failure"/>
    <s v="CUST76975"/>
    <s v="Open"/>
    <s v="21-03-2021"/>
    <d v="1899-12-30T02:56:10"/>
    <s v="-"/>
    <s v="-"/>
  </r>
  <r>
    <s v="TKT949347"/>
    <s v="Password reset link expired"/>
    <s v="-"/>
    <x v="2"/>
    <s v="Password Reset"/>
    <s v="CUST70552"/>
    <s v="In Progress"/>
    <s v="22-04-2023"/>
    <d v="1899-12-30T07:34:17"/>
    <s v="-"/>
    <s v="-"/>
  </r>
  <r>
    <s v="TKT767230"/>
    <s v="Duplicate charges on account"/>
    <d v="2024-10-05T16:31:00"/>
    <x v="1"/>
    <s v="Overcharge"/>
    <s v="CUST23298"/>
    <s v="Resolved"/>
    <d v="2024-02-05T00:00:00"/>
    <d v="1899-12-30T16:31:00"/>
    <d v="2024-10-05T00:00:00"/>
    <d v="1899-12-30T16:31:00"/>
  </r>
  <r>
    <s v="TKT573706"/>
    <s v="Refund for canceled service"/>
    <s v="19-06-2023 12:59:33"/>
    <x v="1"/>
    <s v="Refund Request"/>
    <s v="CUST31548"/>
    <s v="Resolved"/>
    <s v="24-05-2023"/>
    <d v="1899-12-30T12:59:33"/>
    <s v="19-06-2023"/>
    <d v="1899-12-30T12:59:33"/>
  </r>
  <r>
    <s v="TKT495187"/>
    <s v="Unable to connect to Wi-Fi"/>
    <s v="-"/>
    <x v="3"/>
    <s v="Network Problem"/>
    <s v="CUST23407"/>
    <s v="Open"/>
    <d v="2021-04-11T00:00:00"/>
    <d v="1899-12-30T01:12:00"/>
    <s v="-"/>
    <s v="-"/>
  </r>
  <r>
    <s v="TKT128424"/>
    <s v="Payment not going through"/>
    <s v="-"/>
    <x v="1"/>
    <s v="Payment Failure"/>
    <s v="CUST88280"/>
    <s v="In Progress"/>
    <s v="19-06-2020"/>
    <d v="1899-12-30T12:23:05"/>
    <s v="-"/>
    <s v="-"/>
  </r>
  <r>
    <s v="TKT762745"/>
    <s v="Duplicate charges on account"/>
    <s v="-"/>
    <x v="1"/>
    <s v="Overcharge"/>
    <s v="CUST11546"/>
    <s v="In Progress"/>
    <d v="2024-05-01T00:00:00"/>
    <d v="1899-12-30T18:04:00"/>
    <s v="-"/>
    <s v="-"/>
  </r>
  <r>
    <s v="TKT287950"/>
    <s v="Service unavailable in my area"/>
    <s v="-"/>
    <x v="0"/>
    <s v="Service Outage"/>
    <s v="CUST50192"/>
    <s v="In Progress"/>
    <s v="16-12-2022"/>
    <d v="1899-12-30T16:39:40"/>
    <s v="-"/>
    <s v="-"/>
  </r>
  <r>
    <s v="TKT347203"/>
    <s v="Internet connection drops frequently"/>
    <s v="-"/>
    <x v="3"/>
    <s v="Network Problem"/>
    <s v="CUST25720"/>
    <s v="Open"/>
    <s v="23-03-2024"/>
    <d v="1899-12-30T15:38:35"/>
    <s v="-"/>
    <s v="-"/>
  </r>
  <r>
    <s v="TKT335497"/>
    <s v="Battery draining quickly"/>
    <s v="16-03-2023 09:30:44"/>
    <x v="3"/>
    <s v="Hardware Issue"/>
    <s v="CUST96776"/>
    <s v="Resolved"/>
    <d v="2023-06-03T00:00:00"/>
    <d v="1899-12-30T09:30:00"/>
    <s v="16-03-2023"/>
    <d v="1899-12-30T09:30:44"/>
  </r>
  <r>
    <s v="TKT176821"/>
    <s v="Slow internet speed"/>
    <s v="19-07-2023 07:08:10"/>
    <x v="3"/>
    <s v="Network Problem"/>
    <s v="CUST50455"/>
    <s v="Resolved"/>
    <d v="2023-05-07T00:00:00"/>
    <d v="1899-12-30T07:08:00"/>
    <s v="19-07-2023"/>
    <d v="1899-12-30T07:08:10"/>
  </r>
  <r>
    <s v="TKT738609"/>
    <s v="Payment gateway error"/>
    <s v="-"/>
    <x v="1"/>
    <s v="Payment Failure"/>
    <s v="CUST55002"/>
    <s v="In Progress"/>
    <s v="13-06-2023"/>
    <d v="1899-12-30T19:06:31"/>
    <s v="-"/>
    <s v="-"/>
  </r>
  <r>
    <s v="TKT913662"/>
    <s v="Refund for overcharge"/>
    <s v="-"/>
    <x v="1"/>
    <s v="Refund Request"/>
    <s v="CUST19268"/>
    <s v="Open"/>
    <d v="2021-02-01T00:00:00"/>
    <d v="1899-12-30T19:10:00"/>
    <s v="-"/>
    <s v="-"/>
  </r>
  <r>
    <s v="TKT189563"/>
    <s v="Battery draining quickly"/>
    <s v="-"/>
    <x v="3"/>
    <s v="Hardware Issue"/>
    <s v="CUST23195"/>
    <s v="In Progress"/>
    <s v="21-01-2021"/>
    <d v="1899-12-30T07:30:36"/>
    <s v="-"/>
    <s v="-"/>
  </r>
  <r>
    <s v="TKT495489"/>
    <s v="Internet connection drops frequently"/>
    <s v="-"/>
    <x v="3"/>
    <s v="Network Problem"/>
    <s v="CUST53791"/>
    <s v="Open"/>
    <s v="15-10-2021"/>
    <d v="1899-12-30T13:37:12"/>
    <s v="-"/>
    <s v="-"/>
  </r>
  <r>
    <s v="TKT145814"/>
    <s v="Unable to reactivate suspended account"/>
    <s v="-"/>
    <x v="2"/>
    <s v="Account Suspension"/>
    <s v="CUST96902"/>
    <s v="Open"/>
    <s v="16-06-2020"/>
    <d v="1899-12-30T21:22:55"/>
    <s v="-"/>
    <s v="-"/>
  </r>
  <r>
    <s v="TKT208719"/>
    <s v="High latency in service response"/>
    <s v="-"/>
    <x v="0"/>
    <s v="Slow Service"/>
    <s v="CUST10189"/>
    <s v="Open"/>
    <d v="2023-07-01T00:00:00"/>
    <d v="1899-12-30T03:16:00"/>
    <s v="-"/>
    <s v="-"/>
  </r>
  <r>
    <s v="TKT900408"/>
    <s v="Request for service upgrade not processed"/>
    <s v="-"/>
    <x v="0"/>
    <s v="Service Upgrade"/>
    <s v="CUST40600"/>
    <s v="Open"/>
    <s v="29-11-2024"/>
    <d v="1899-12-30T21:19:25"/>
    <s v="-"/>
    <s v="-"/>
  </r>
  <r>
    <s v="TKT656676"/>
    <s v="Refund for overcharge"/>
    <s v="-"/>
    <x v="1"/>
    <s v="Refund Request"/>
    <s v="CUST55702"/>
    <s v="Open"/>
    <d v="2020-07-05T00:00:00"/>
    <d v="1899-12-30T17:33:00"/>
    <s v="-"/>
    <s v="-"/>
  </r>
  <r>
    <s v="TKT688700"/>
    <s v="Device not powering on"/>
    <s v="-"/>
    <x v="3"/>
    <s v="Hardware Issue"/>
    <s v="CUST43451"/>
    <s v="In Progress"/>
    <d v="2021-02-07T00:00:00"/>
    <d v="1899-12-30T16:15:00"/>
    <s v="-"/>
    <s v="-"/>
  </r>
  <r>
    <s v="TKT446284"/>
    <s v="Error message displayed"/>
    <s v="-"/>
    <x v="3"/>
    <s v="Software Bug"/>
    <s v="CUST27708"/>
    <s v="In Progress"/>
    <d v="2020-09-07T00:00:00"/>
    <d v="1899-12-30T13:49:00"/>
    <s v="-"/>
    <s v="-"/>
  </r>
  <r>
    <s v="TKT751205"/>
    <s v="Two-factor authentication not working"/>
    <d v="2021-06-04T20:22:00"/>
    <x v="2"/>
    <s v="Login Issue"/>
    <s v="CUST17843"/>
    <s v="Resolved"/>
    <s v="23-03-2021"/>
    <d v="1899-12-30T20:22:31"/>
    <d v="2021-06-04T00:00:00"/>
    <d v="1899-12-30T20:22:00"/>
  </r>
  <r>
    <s v="TKT533634"/>
    <s v="Application crashes on startup"/>
    <d v="2024-09-10T22:00:00"/>
    <x v="3"/>
    <s v="Software Bug"/>
    <s v="CUST48700"/>
    <s v="Resolved"/>
    <s v="28-09-2024"/>
    <d v="1899-12-30T22:00:52"/>
    <d v="2024-09-10T00:00:00"/>
    <d v="1899-12-30T22:00:00"/>
  </r>
  <r>
    <s v="TKT590985"/>
    <s v="Incorrect billing amount"/>
    <s v="25-07-2024 10:39:43"/>
    <x v="1"/>
    <s v="Overcharge"/>
    <s v="CUST51843"/>
    <s v="Resolved"/>
    <d v="2024-05-07T00:00:00"/>
    <d v="1899-12-30T10:39:00"/>
    <s v="25-07-2024"/>
    <d v="1899-12-30T10:39:43"/>
  </r>
  <r>
    <s v="TKT808299"/>
    <s v="Refund for overcharge"/>
    <s v="-"/>
    <x v="1"/>
    <s v="Refund Request"/>
    <s v="CUST62492"/>
    <s v="Open"/>
    <s v="13-04-2020"/>
    <d v="1899-12-30T08:12:12"/>
    <s v="-"/>
    <s v="-"/>
  </r>
  <r>
    <s v="TKT288869"/>
    <s v="Unable to reset password"/>
    <s v="-"/>
    <x v="2"/>
    <s v="Password Reset"/>
    <s v="CUST93491"/>
    <s v="In Progress"/>
    <d v="2024-10-09T00:00:00"/>
    <d v="1899-12-30T09:03:00"/>
    <s v="-"/>
    <s v="-"/>
  </r>
  <r>
    <s v="TKT972423"/>
    <s v="Unable to connect to Wi-Fi"/>
    <s v="-"/>
    <x v="3"/>
    <s v="Network Problem"/>
    <s v="CUST63465"/>
    <s v="Open"/>
    <s v="22-05-2020"/>
    <d v="1899-12-30T04:21:10"/>
    <s v="-"/>
    <s v="-"/>
  </r>
  <r>
    <s v="TKT205089"/>
    <s v="Incorrect billing amount"/>
    <s v="-"/>
    <x v="1"/>
    <s v="Overcharge"/>
    <s v="CUST32504"/>
    <s v="In Progress"/>
    <d v="2024-04-06T00:00:00"/>
    <d v="1899-12-30T13:01:00"/>
    <s v="-"/>
    <s v="-"/>
  </r>
  <r>
    <s v="TKT256618"/>
    <s v="Service slower than expected"/>
    <s v="-"/>
    <x v="0"/>
    <s v="Slow Service"/>
    <s v="CUST58096"/>
    <s v="Open"/>
    <s v="22-09-2021"/>
    <d v="1899-12-30T04:24:12"/>
    <s v="-"/>
    <s v="-"/>
  </r>
  <r>
    <s v="TKT206675"/>
    <s v="Password reset link not received"/>
    <s v="-"/>
    <x v="2"/>
    <s v="Password Reset"/>
    <s v="CUST28677"/>
    <s v="Open"/>
    <d v="2022-10-07T00:00:00"/>
    <d v="1899-12-30T08:57:00"/>
    <s v="-"/>
    <s v="-"/>
  </r>
  <r>
    <s v="TKT500959"/>
    <s v="Duplicate charges on account"/>
    <s v="-"/>
    <x v="1"/>
    <s v="Overcharge"/>
    <s v="CUST76318"/>
    <s v="Open"/>
    <s v="31-07-2022"/>
    <d v="1899-12-30T17:42:17"/>
    <s v="-"/>
    <s v="-"/>
  </r>
  <r>
    <s v="TKT762131"/>
    <s v="Service performance degradation"/>
    <s v="-"/>
    <x v="0"/>
    <s v="Slow Service"/>
    <s v="CUST97042"/>
    <s v="In Progress"/>
    <d v="2020-05-12T00:00:00"/>
    <d v="1899-12-30T05:24:00"/>
    <s v="-"/>
    <s v="-"/>
  </r>
  <r>
    <s v="TKT191655"/>
    <s v="Password reset link expired"/>
    <s v="-"/>
    <x v="2"/>
    <s v="Password Reset"/>
    <s v="CUST59657"/>
    <s v="Open"/>
    <s v="18-08-2023"/>
    <d v="1899-12-30T01:52:23"/>
    <s v="-"/>
    <s v="-"/>
  </r>
  <r>
    <s v="TKT710510"/>
    <s v="Unable to reactivate suspended account"/>
    <s v="-"/>
    <x v="2"/>
    <s v="Account Suspension"/>
    <s v="CUST61615"/>
    <s v="Open"/>
    <s v="29-10-2022"/>
    <d v="1899-12-30T21:26:41"/>
    <s v="-"/>
    <s v="-"/>
  </r>
  <r>
    <s v="TKT303480"/>
    <s v="Application crashes on startup"/>
    <s v="-"/>
    <x v="3"/>
    <s v="Software Bug"/>
    <s v="CUST64814"/>
    <s v="In Progress"/>
    <d v="2021-02-10T00:00:00"/>
    <d v="1899-12-30T11:30:00"/>
    <s v="-"/>
    <s v="-"/>
  </r>
  <r>
    <s v="TKT821148"/>
    <s v="Incorrect billing amount"/>
    <s v="-"/>
    <x v="1"/>
    <s v="Overcharge"/>
    <s v="CUST19773"/>
    <s v="Open"/>
    <s v="26-11-2021"/>
    <d v="1899-12-30T20:21:56"/>
    <s v="-"/>
    <s v="-"/>
  </r>
  <r>
    <s v="TKT311139"/>
    <s v="Internet connection drops frequently"/>
    <s v="-"/>
    <x v="3"/>
    <s v="Network Problem"/>
    <s v="CUST68257"/>
    <s v="In Progress"/>
    <d v="2021-11-08T00:00:00"/>
    <d v="1899-12-30T16:21:00"/>
    <s v="-"/>
    <s v="-"/>
  </r>
  <r>
    <s v="TKT178320"/>
    <s v="Two-factor authentication not working"/>
    <s v="-"/>
    <x v="2"/>
    <s v="Login Issue"/>
    <s v="CUST21041"/>
    <s v="In Progress"/>
    <d v="2020-11-12T00:00:00"/>
    <d v="1899-12-30T00:11:00"/>
    <s v="-"/>
    <s v="-"/>
  </r>
  <r>
    <s v="TKT104862"/>
    <s v="Card declined"/>
    <s v="-"/>
    <x v="1"/>
    <s v="Payment Failure"/>
    <s v="CUST21397"/>
    <s v="Open"/>
    <s v="29-04-2024"/>
    <d v="1899-12-30T03:14:43"/>
    <s v="-"/>
    <s v="-"/>
  </r>
  <r>
    <s v="TKT985976"/>
    <s v="Internet connection drops frequently"/>
    <s v="-"/>
    <x v="3"/>
    <s v="Network Problem"/>
    <s v="CUST26990"/>
    <s v="In Progress"/>
    <s v="22-12-2022"/>
    <d v="1899-12-30T12:40:17"/>
    <s v="-"/>
    <s v="-"/>
  </r>
  <r>
    <s v="TKT429141"/>
    <s v="Screen malfunction"/>
    <s v="20-08-2021 03:25:35"/>
    <x v="3"/>
    <s v="Hardware Issue"/>
    <s v="CUST49823"/>
    <s v="Resolved"/>
    <s v="31-07-2021"/>
    <d v="1899-12-30T03:25:35"/>
    <s v="20-08-2021"/>
    <d v="1899-12-30T03:25:35"/>
  </r>
  <r>
    <s v="TKT347349"/>
    <s v="Unable to login to account"/>
    <s v="-"/>
    <x v="2"/>
    <s v="Login Issue"/>
    <s v="CUST25020"/>
    <s v="Open"/>
    <s v="24-04-2023"/>
    <d v="1899-12-30T19:05:59"/>
    <s v="-"/>
    <s v="-"/>
  </r>
  <r>
    <s v="TKT175999"/>
    <s v="Feature not working as expected"/>
    <d v="2023-11-01T04:30:00"/>
    <x v="3"/>
    <s v="Software Bug"/>
    <s v="CUST94544"/>
    <s v="Resolved"/>
    <s v="26-12-2022"/>
    <d v="1899-12-30T04:30:00"/>
    <d v="2023-11-01T00:00:00"/>
    <d v="1899-12-30T04:30:00"/>
  </r>
  <r>
    <s v="TKT153469"/>
    <s v="Unable to reset password"/>
    <d v="2021-05-12T17:33:00"/>
    <x v="2"/>
    <s v="Password Reset"/>
    <s v="CUST27708"/>
    <s v="Resolved"/>
    <s v="26-11-2021"/>
    <d v="1899-12-30T17:33:58"/>
    <d v="2021-05-12T00:00:00"/>
    <d v="1899-12-30T17:33:00"/>
  </r>
  <r>
    <s v="TKT414806"/>
    <s v="Unable to login to account"/>
    <s v="21-10-2022 03:52:03"/>
    <x v="2"/>
    <s v="Login Issue"/>
    <s v="CUST50144"/>
    <s v="Resolved"/>
    <s v="15-10-2022"/>
    <d v="1899-12-30T03:52:03"/>
    <s v="21-10-2022"/>
    <d v="1899-12-30T03:52:03"/>
  </r>
  <r>
    <s v="TKT559392"/>
    <s v="Internet connection drops frequently"/>
    <s v="18-12-2024 19:14:11"/>
    <x v="3"/>
    <s v="Network Problem"/>
    <s v="CUST47727"/>
    <s v="Resolved"/>
    <s v="30-11-2024"/>
    <d v="1899-12-30T19:14:11"/>
    <s v="18-12-2024"/>
    <d v="1899-12-30T19:14:11"/>
  </r>
  <r>
    <s v="TKT976198"/>
    <s v="Unable to reactivate suspended account"/>
    <s v="29-04-2020 23:49:56"/>
    <x v="2"/>
    <s v="Account Suspension"/>
    <s v="CUST33712"/>
    <s v="Resolved"/>
    <d v="2020-03-04T00:00:00"/>
    <d v="1899-12-30T23:49:00"/>
    <s v="29-04-2020"/>
    <d v="1899-12-30T23:49:56"/>
  </r>
  <r>
    <s v="TKT897215"/>
    <s v="Unable to reset password"/>
    <s v="-"/>
    <x v="2"/>
    <s v="Password Reset"/>
    <s v="CUST75854"/>
    <s v="In Progress"/>
    <s v="29-11-2020"/>
    <d v="1899-12-30T08:34:54"/>
    <s v="-"/>
    <s v="-"/>
  </r>
  <r>
    <s v="TKT439695"/>
    <s v="Screen malfunction"/>
    <s v="23-08-2021 15:15:49"/>
    <x v="3"/>
    <s v="Hardware Issue"/>
    <s v="CUST61551"/>
    <s v="Resolved"/>
    <d v="2021-11-08T00:00:00"/>
    <d v="1899-12-30T15:15:00"/>
    <s v="23-08-2021"/>
    <d v="1899-12-30T15:15:49"/>
  </r>
  <r>
    <s v="TKT486950"/>
    <s v="Request for refund due to service issues"/>
    <s v="24-01-2024 05:54:09"/>
    <x v="1"/>
    <s v="Refund Request"/>
    <s v="CUST95658"/>
    <s v="Resolved"/>
    <s v="26-12-2023"/>
    <d v="1899-12-30T05:54:09"/>
    <s v="24-01-2024"/>
    <d v="1899-12-30T05:54:09"/>
  </r>
  <r>
    <s v="TKT927144"/>
    <s v="Account locked due to multiple failed attempts"/>
    <s v="-"/>
    <x v="2"/>
    <s v="Login Issue"/>
    <s v="CUST77674"/>
    <s v="Open"/>
    <s v="18-07-2023"/>
    <d v="1899-12-30T09:13:06"/>
    <s v="-"/>
    <s v="-"/>
  </r>
  <r>
    <s v="TKT692876"/>
    <s v="Payment gateway error"/>
    <s v="24-11-2024 22:06:23"/>
    <x v="1"/>
    <s v="Payment Failure"/>
    <s v="CUST27923"/>
    <s v="Resolved"/>
    <s v="27-10-2024"/>
    <d v="1899-12-30T22:06:23"/>
    <s v="24-11-2024"/>
    <d v="1899-12-30T22:06:23"/>
  </r>
  <r>
    <s v="TKT136026"/>
    <s v="Password reset link expired"/>
    <s v="29-05-2022 15:16:44"/>
    <x v="2"/>
    <s v="Password Reset"/>
    <s v="CUST25123"/>
    <s v="Resolved"/>
    <s v="19-05-2022"/>
    <d v="1899-12-30T15:16:44"/>
    <s v="29-05-2022"/>
    <d v="1899-12-30T15:16:44"/>
  </r>
  <r>
    <s v="TKT219215"/>
    <s v="Device not powering on"/>
    <s v="-"/>
    <x v="3"/>
    <s v="Hardware Issue"/>
    <s v="CUST11802"/>
    <s v="In Progress"/>
    <s v="29-04-2023"/>
    <d v="1899-12-30T15:37:30"/>
    <s v="-"/>
    <s v="-"/>
  </r>
  <r>
    <s v="TKT318981"/>
    <s v="Battery draining quickly"/>
    <s v="-"/>
    <x v="3"/>
    <s v="Hardware Issue"/>
    <s v="CUST67590"/>
    <s v="Open"/>
    <s v="15-09-2023"/>
    <d v="1899-12-30T21:54:59"/>
    <s v="-"/>
    <s v="-"/>
  </r>
  <r>
    <s v="TKT162257"/>
    <s v="Unable to login to account"/>
    <s v="-"/>
    <x v="2"/>
    <s v="Login Issue"/>
    <s v="CUST69924"/>
    <s v="In Progress"/>
    <s v="18-02-2020"/>
    <d v="1899-12-30T05:48:12"/>
    <s v="-"/>
    <s v="-"/>
  </r>
  <r>
    <s v="TKT494630"/>
    <s v="Service performance degradation"/>
    <s v="21-02-2021 02:47:06"/>
    <x v="0"/>
    <s v="Slow Service"/>
    <s v="CUST49140"/>
    <s v="Resolved"/>
    <s v="20-02-2021"/>
    <d v="1899-12-30T02:47:06"/>
    <s v="21-02-2021"/>
    <d v="1899-12-30T02:47:06"/>
  </r>
  <r>
    <s v="TKT756790"/>
    <s v="Refund for overcharge"/>
    <s v="-"/>
    <x v="1"/>
    <s v="Refund Request"/>
    <s v="CUST85459"/>
    <s v="Open"/>
    <d v="2024-05-06T00:00:00"/>
    <d v="1899-12-30T18:17:00"/>
    <s v="-"/>
    <s v="-"/>
  </r>
  <r>
    <s v="TKT512578"/>
    <s v="Error message displayed"/>
    <s v="-"/>
    <x v="3"/>
    <s v="Software Bug"/>
    <s v="CUST24956"/>
    <s v="Open"/>
    <s v="21-05-2022"/>
    <d v="1899-12-30T01:03:04"/>
    <s v="-"/>
    <s v="-"/>
  </r>
  <r>
    <s v="TKT107813"/>
    <s v="Refund for canceled service"/>
    <d v="2021-01-12T22:17:00"/>
    <x v="1"/>
    <s v="Refund Request"/>
    <s v="CUST20850"/>
    <s v="Resolved"/>
    <s v="26-11-2021"/>
    <d v="1899-12-30T22:17:08"/>
    <d v="2021-01-12T00:00:00"/>
    <d v="1899-12-30T22:17:00"/>
  </r>
  <r>
    <s v="TKT355552"/>
    <s v="Device not powering on"/>
    <d v="2021-01-07T12:02:00"/>
    <x v="3"/>
    <s v="Hardware Issue"/>
    <s v="CUST56649"/>
    <s v="Resolved"/>
    <d v="2021-12-06T00:00:00"/>
    <d v="1899-12-30T12:02:00"/>
    <d v="2021-01-07T00:00:00"/>
    <d v="1899-12-30T12:02:00"/>
  </r>
  <r>
    <s v="TKT134634"/>
    <s v="Refund for overcharge"/>
    <s v="-"/>
    <x v="1"/>
    <s v="Refund Request"/>
    <s v="CUST21422"/>
    <s v="Open"/>
    <s v="22-01-2023"/>
    <d v="1899-12-30T11:41:02"/>
    <s v="-"/>
    <s v="-"/>
  </r>
  <r>
    <s v="TKT938786"/>
    <s v="Screen malfunction"/>
    <s v="-"/>
    <x v="3"/>
    <s v="Hardware Issue"/>
    <s v="CUST68817"/>
    <s v="In Progress"/>
    <s v="30-07-2022"/>
    <d v="1899-12-30T02:13:14"/>
    <s v="-"/>
    <s v="-"/>
  </r>
  <r>
    <s v="TKT699998"/>
    <s v="Error message displayed"/>
    <d v="2020-11-10T22:40:00"/>
    <x v="3"/>
    <s v="Software Bug"/>
    <s v="CUST53967"/>
    <s v="Resolved"/>
    <d v="2020-01-10T00:00:00"/>
    <d v="1899-12-30T22:40:00"/>
    <d v="2020-11-10T00:00:00"/>
    <d v="1899-12-30T22:40:00"/>
  </r>
  <r>
    <s v="TKT550067"/>
    <s v="Refund for canceled service"/>
    <s v="-"/>
    <x v="1"/>
    <s v="Refund Request"/>
    <s v="CUST18163"/>
    <s v="In Progress"/>
    <s v="27-10-2020"/>
    <d v="1899-12-30T20:12:42"/>
    <s v="-"/>
    <s v="-"/>
  </r>
  <r>
    <s v="TKT807315"/>
    <s v="Refund for canceled service"/>
    <d v="2020-12-06T23:14:00"/>
    <x v="1"/>
    <s v="Refund Request"/>
    <s v="CUST90733"/>
    <s v="Resolved"/>
    <d v="2020-09-06T00:00:00"/>
    <d v="1899-12-30T23:14:00"/>
    <d v="2020-12-06T00:00:00"/>
    <d v="1899-12-30T23:14:00"/>
  </r>
  <r>
    <s v="TKT277683"/>
    <s v="Scheduled maintenance causing downtime"/>
    <s v="-"/>
    <x v="0"/>
    <s v="Service Outage"/>
    <s v="CUST14904"/>
    <s v="In Progress"/>
    <s v="16-01-2020"/>
    <d v="1899-12-30T06:55:39"/>
    <s v="-"/>
    <s v="-"/>
  </r>
  <r>
    <s v="TKT819466"/>
    <s v="Service unavailable in my area"/>
    <s v="-"/>
    <x v="0"/>
    <s v="Service Outage"/>
    <s v="CUST44601"/>
    <s v="Open"/>
    <s v="22-02-2024"/>
    <d v="1899-12-30T13:29:23"/>
    <s v="-"/>
    <s v="-"/>
  </r>
  <r>
    <s v="TKT324723"/>
    <s v="Frequent service interruptions"/>
    <s v="-"/>
    <x v="0"/>
    <s v="Service Outage"/>
    <s v="CUST68483"/>
    <s v="In Progress"/>
    <d v="2022-08-05T00:00:00"/>
    <d v="1899-12-30T20:10:00"/>
    <s v="-"/>
    <s v="-"/>
  </r>
  <r>
    <s v="TKT225259"/>
    <s v="Card declined"/>
    <s v="-"/>
    <x v="1"/>
    <s v="Payment Failure"/>
    <s v="CUST80347"/>
    <s v="Open"/>
    <s v="24-06-2020"/>
    <d v="1899-12-30T02:25:53"/>
    <s v="-"/>
    <s v="-"/>
  </r>
  <r>
    <s v="TKT763897"/>
    <s v="Request for refund due to service issues"/>
    <s v="-"/>
    <x v="1"/>
    <s v="Refund Request"/>
    <s v="CUST81562"/>
    <s v="Open"/>
    <d v="2020-05-09T00:00:00"/>
    <d v="1899-12-30T18:11:00"/>
    <s v="-"/>
    <s v="-"/>
  </r>
  <r>
    <s v="TKT146865"/>
    <s v="Two-factor authentication not working"/>
    <s v="-"/>
    <x v="2"/>
    <s v="Login Issue"/>
    <s v="CUST97899"/>
    <s v="Open"/>
    <s v="20-11-2024"/>
    <d v="1899-12-30T21:17:57"/>
    <s v="-"/>
    <s v="-"/>
  </r>
  <r>
    <s v="TKT516737"/>
    <s v="Payment gateway error"/>
    <s v="-"/>
    <x v="1"/>
    <s v="Payment Failure"/>
    <s v="CUST84953"/>
    <s v="Open"/>
    <s v="13-04-2023"/>
    <d v="1899-12-30T11:04:12"/>
    <s v="-"/>
    <s v="-"/>
  </r>
  <r>
    <s v="TKT229044"/>
    <s v="Feature not working as expected"/>
    <s v="-"/>
    <x v="3"/>
    <s v="Software Bug"/>
    <s v="CUST96871"/>
    <s v="Open"/>
    <s v="22-04-2020"/>
    <d v="1899-12-30T13:14:02"/>
    <s v="-"/>
    <s v="-"/>
  </r>
  <r>
    <s v="TKT177937"/>
    <s v="Request for refund due to service issues"/>
    <s v="-"/>
    <x v="1"/>
    <s v="Refund Request"/>
    <s v="CUST40418"/>
    <s v="Open"/>
    <d v="2024-02-12T00:00:00"/>
    <d v="1899-12-30T22:00:00"/>
    <s v="-"/>
    <s v="-"/>
  </r>
  <r>
    <s v="TKT514035"/>
    <s v="Unable to reset password"/>
    <s v="-"/>
    <x v="2"/>
    <s v="Password Reset"/>
    <s v="CUST34356"/>
    <s v="Open"/>
    <s v="23-09-2020"/>
    <d v="1899-12-30T03:39:44"/>
    <s v="-"/>
    <s v="-"/>
  </r>
  <r>
    <s v="TKT297659"/>
    <s v="Unable to reactivate suspended account"/>
    <s v="27-05-2024 14:01:26"/>
    <x v="2"/>
    <s v="Account Suspension"/>
    <s v="CUST96012"/>
    <s v="Resolved"/>
    <s v="30-04-2024"/>
    <d v="1899-12-30T14:01:26"/>
    <s v="27-05-2024"/>
    <d v="1899-12-30T14:01:26"/>
  </r>
  <r>
    <s v="TKT595476"/>
    <s v="Unable to login to account"/>
    <s v="-"/>
    <x v="2"/>
    <s v="Login Issue"/>
    <s v="CUST91661"/>
    <s v="Open"/>
    <s v="17-07-2024"/>
    <d v="1899-12-30T03:39:52"/>
    <s v="-"/>
    <s v="-"/>
  </r>
  <r>
    <s v="TKT502605"/>
    <s v="Unable to reset password"/>
    <s v="-"/>
    <x v="2"/>
    <s v="Password Reset"/>
    <s v="CUST17130"/>
    <s v="Open"/>
    <d v="2024-03-08T00:00:00"/>
    <d v="1899-12-30T22:06:00"/>
    <s v="-"/>
    <s v="-"/>
  </r>
  <r>
    <s v="TKT322677"/>
    <s v="Service performance degradation"/>
    <s v="-"/>
    <x v="0"/>
    <s v="Slow Service"/>
    <s v="CUST89134"/>
    <s v="In Progress"/>
    <s v="28-10-2022"/>
    <d v="1899-12-30T15:46:20"/>
    <s v="-"/>
    <s v="-"/>
  </r>
  <r>
    <s v="TKT304760"/>
    <s v="Unable to login to account"/>
    <s v="-"/>
    <x v="2"/>
    <s v="Login Issue"/>
    <s v="CUST34721"/>
    <s v="Open"/>
    <d v="2022-02-12T00:00:00"/>
    <d v="1899-12-30T15:20:00"/>
    <s v="-"/>
    <s v="-"/>
  </r>
  <r>
    <s v="TKT988113"/>
    <s v="Charged more than expected"/>
    <s v="19-10-2023 23:25:00"/>
    <x v="1"/>
    <s v="Overcharge"/>
    <s v="CUST51986"/>
    <s v="Resolved"/>
    <d v="2023-12-10T00:00:00"/>
    <d v="1899-12-30T23:25:00"/>
    <s v="19-10-2023"/>
    <d v="1899-12-30T23:25:00"/>
  </r>
  <r>
    <s v="TKT460262"/>
    <s v="Unable to login to account"/>
    <d v="2021-12-07T09:28:00"/>
    <x v="2"/>
    <s v="Login Issue"/>
    <s v="CUST63931"/>
    <s v="Resolved"/>
    <s v="19-06-2021"/>
    <d v="1899-12-30T09:28:51"/>
    <d v="2021-12-07T00:00:00"/>
    <d v="1899-12-30T09:28:00"/>
  </r>
  <r>
    <s v="TKT526006"/>
    <s v="Unable to reactivate suspended account"/>
    <s v="-"/>
    <x v="2"/>
    <s v="Account Suspension"/>
    <s v="CUST75812"/>
    <s v="In Progress"/>
    <d v="2021-01-01T00:00:00"/>
    <d v="1899-12-30T08:06:00"/>
    <s v="-"/>
    <s v="-"/>
  </r>
  <r>
    <s v="TKT817130"/>
    <s v="Internet connection drops frequently"/>
    <s v="-"/>
    <x v="3"/>
    <s v="Network Problem"/>
    <s v="CUST35100"/>
    <s v="Open"/>
    <s v="21-06-2021"/>
    <d v="1899-12-30T07:20:03"/>
    <s v="-"/>
    <s v="-"/>
  </r>
  <r>
    <s v="TKT681102"/>
    <s v="Unable to login to account"/>
    <s v="-"/>
    <x v="2"/>
    <s v="Login Issue"/>
    <s v="CUST95044"/>
    <s v="In Progress"/>
    <d v="2021-09-02T00:00:00"/>
    <d v="1899-12-30T09:00:00"/>
    <s v="-"/>
    <s v="-"/>
  </r>
  <r>
    <s v="TKT148031"/>
    <s v="Service performance degradation"/>
    <s v="-"/>
    <x v="0"/>
    <s v="Slow Service"/>
    <s v="CUST80493"/>
    <s v="Open"/>
    <d v="2022-12-02T00:00:00"/>
    <d v="1899-12-30T00:46:00"/>
    <s v="-"/>
    <s v="-"/>
  </r>
  <r>
    <s v="TKT551968"/>
    <s v="Account locked due to multiple failed attempts"/>
    <s v="-"/>
    <x v="2"/>
    <s v="Login Issue"/>
    <s v="CUST19388"/>
    <s v="In Progress"/>
    <s v="15-09-2021"/>
    <d v="1899-12-30T17:50:19"/>
    <s v="-"/>
    <s v="-"/>
  </r>
  <r>
    <s v="TKT906742"/>
    <s v="Frequent service interruptions"/>
    <s v="-"/>
    <x v="0"/>
    <s v="Service Outage"/>
    <s v="CUST67213"/>
    <s v="In Progress"/>
    <d v="2021-02-08T00:00:00"/>
    <d v="1899-12-30T22:04:00"/>
    <s v="-"/>
    <s v="-"/>
  </r>
  <r>
    <s v="TKT338683"/>
    <s v="Unable to login to account"/>
    <s v="-"/>
    <x v="2"/>
    <s v="Login Issue"/>
    <s v="CUST90464"/>
    <s v="Open"/>
    <d v="2023-06-04T00:00:00"/>
    <d v="1899-12-30T13:52:00"/>
    <s v="-"/>
    <s v="-"/>
  </r>
  <r>
    <s v="TKT337106"/>
    <s v="Screen malfunction"/>
    <d v="2020-08-01T20:23:00"/>
    <x v="3"/>
    <s v="Hardware Issue"/>
    <s v="CUST81601"/>
    <s v="Resolved"/>
    <d v="2020-07-01T00:00:00"/>
    <d v="1899-12-30T20:23:00"/>
    <d v="2020-08-01T00:00:00"/>
    <d v="1899-12-30T20:23:00"/>
  </r>
  <r>
    <s v="TKT483136"/>
    <s v="Error message displayed"/>
    <d v="2023-06-10T20:16:00"/>
    <x v="3"/>
    <s v="Software Bug"/>
    <s v="CUST49956"/>
    <s v="Resolved"/>
    <s v="24-09-2023"/>
    <d v="1899-12-30T20:16:09"/>
    <d v="2023-06-10T00:00:00"/>
    <d v="1899-12-30T20:16:00"/>
  </r>
  <r>
    <s v="TKT666476"/>
    <s v="Internet connection drops frequently"/>
    <s v="-"/>
    <x v="3"/>
    <s v="Network Problem"/>
    <s v="CUST26988"/>
    <s v="In Progress"/>
    <s v="19-01-2020"/>
    <d v="1899-12-30T03:16:36"/>
    <s v="-"/>
    <s v="-"/>
  </r>
  <r>
    <s v="TKT799369"/>
    <s v="Account suspended without notice"/>
    <s v="-"/>
    <x v="2"/>
    <s v="Account Suspension"/>
    <s v="CUST90919"/>
    <s v="Open"/>
    <s v="29-12-2023"/>
    <d v="1899-12-30T14:07:42"/>
    <s v="-"/>
    <s v="-"/>
  </r>
  <r>
    <s v="TKT799836"/>
    <s v="Service performance degradation"/>
    <s v="-"/>
    <x v="0"/>
    <s v="Slow Service"/>
    <s v="CUST73536"/>
    <s v="Open"/>
    <s v="21-05-2023"/>
    <d v="1899-12-30T21:05:05"/>
    <s v="-"/>
    <s v="-"/>
  </r>
  <r>
    <s v="TKT341623"/>
    <s v="Account suspended without notice"/>
    <s v="-"/>
    <x v="2"/>
    <s v="Account Suspension"/>
    <s v="CUST19438"/>
    <s v="Open"/>
    <d v="2020-04-02T00:00:00"/>
    <d v="1899-12-30T07:52:00"/>
    <s v="-"/>
    <s v="-"/>
  </r>
  <r>
    <s v="TKT401448"/>
    <s v="Device not powering on"/>
    <s v="-"/>
    <x v="3"/>
    <s v="Hardware Issue"/>
    <s v="CUST88154"/>
    <s v="Open"/>
    <s v="20-08-2022"/>
    <d v="1899-12-30T20:39:14"/>
    <s v="-"/>
    <s v="-"/>
  </r>
  <r>
    <s v="TKT440330"/>
    <s v="Service performance degradation"/>
    <s v="25-11-2020 13:36:43"/>
    <x v="0"/>
    <s v="Slow Service"/>
    <s v="CUST72120"/>
    <s v="Resolved"/>
    <d v="2020-05-11T00:00:00"/>
    <d v="1899-12-30T13:36:00"/>
    <s v="25-11-2020"/>
    <d v="1899-12-30T13:36:43"/>
  </r>
  <r>
    <s v="TKT683811"/>
    <s v="Payment not going through"/>
    <s v="-"/>
    <x v="1"/>
    <s v="Payment Failure"/>
    <s v="CUST50781"/>
    <s v="Open"/>
    <d v="2021-02-05T00:00:00"/>
    <d v="1899-12-30T18:43:00"/>
    <s v="-"/>
    <s v="-"/>
  </r>
  <r>
    <s v="TKT137829"/>
    <s v="Card declined"/>
    <d v="2022-06-10T17:58:00"/>
    <x v="1"/>
    <s v="Payment Failure"/>
    <s v="CUST54608"/>
    <s v="Resolved"/>
    <d v="2022-11-09T00:00:00"/>
    <d v="1899-12-30T17:58:00"/>
    <d v="2022-06-10T00:00:00"/>
    <d v="1899-12-30T17:58:00"/>
  </r>
  <r>
    <s v="TKT834887"/>
    <s v="Unable to reactivate suspended account"/>
    <s v="-"/>
    <x v="2"/>
    <s v="Account Suspension"/>
    <s v="CUST87581"/>
    <s v="In Progress"/>
    <d v="2024-01-07T00:00:00"/>
    <d v="1899-12-30T07:33:00"/>
    <s v="-"/>
    <s v="-"/>
  </r>
  <r>
    <s v="TKT732536"/>
    <s v="Account suspended due to suspicious activity"/>
    <s v="-"/>
    <x v="2"/>
    <s v="Account Suspension"/>
    <s v="CUST99120"/>
    <s v="In Progress"/>
    <s v="16-01-2022"/>
    <d v="1899-12-30T03:20:49"/>
    <s v="-"/>
    <s v="-"/>
  </r>
  <r>
    <s v="TKT818094"/>
    <s v="Refund for canceled service"/>
    <s v="22-11-2021 10:02:16"/>
    <x v="1"/>
    <s v="Refund Request"/>
    <s v="CUST71466"/>
    <s v="Resolved"/>
    <d v="2021-04-11T00:00:00"/>
    <d v="1899-12-30T10:02:00"/>
    <s v="22-11-2021"/>
    <d v="1899-12-30T10:02:16"/>
  </r>
  <r>
    <s v="TKT874691"/>
    <s v="Scheduled maintenance causing downtime"/>
    <d v="2022-11-05T17:02:00"/>
    <x v="0"/>
    <s v="Service Outage"/>
    <s v="CUST28066"/>
    <s v="Resolved"/>
    <s v="14-04-2022"/>
    <d v="1899-12-30T17:02:38"/>
    <d v="2022-11-05T00:00:00"/>
    <d v="1899-12-30T17:02:00"/>
  </r>
  <r>
    <s v="TKT897360"/>
    <s v="Upgrade causing compatibility issues"/>
    <s v="-"/>
    <x v="0"/>
    <s v="Service Upgrade"/>
    <s v="CUST94556"/>
    <s v="Open"/>
    <d v="2024-10-04T00:00:00"/>
    <d v="1899-12-30T06:58:00"/>
    <s v="-"/>
    <s v="-"/>
  </r>
  <r>
    <s v="TKT445445"/>
    <s v="Refund for canceled service"/>
    <s v="-"/>
    <x v="1"/>
    <s v="Refund Request"/>
    <s v="CUST88787"/>
    <s v="In Progress"/>
    <d v="2022-09-10T00:00:00"/>
    <d v="1899-12-30T01:47:00"/>
    <s v="-"/>
    <s v="-"/>
  </r>
  <r>
    <s v="TKT204635"/>
    <s v="Issues after service upgrade"/>
    <s v="17-07-2020 02:46:00"/>
    <x v="0"/>
    <s v="Service Upgrade"/>
    <s v="CUST88827"/>
    <s v="Resolved"/>
    <d v="2020-05-07T00:00:00"/>
    <d v="1899-12-30T02:46:00"/>
    <s v="17-07-2020"/>
    <d v="1899-12-30T02:46:00"/>
  </r>
  <r>
    <s v="TKT605470"/>
    <s v="Service slower than expected"/>
    <s v="-"/>
    <x v="0"/>
    <s v="Slow Service"/>
    <s v="CUST74769"/>
    <s v="Open"/>
    <d v="2022-11-06T00:00:00"/>
    <d v="1899-12-30T19:38:00"/>
    <s v="-"/>
    <s v="-"/>
  </r>
  <r>
    <s v="TKT370297"/>
    <s v="Internet connection drops frequently"/>
    <s v="-"/>
    <x v="3"/>
    <s v="Network Problem"/>
    <s v="CUST16250"/>
    <s v="Open"/>
    <d v="2021-09-10T00:00:00"/>
    <d v="1899-12-30T18:16:00"/>
    <s v="-"/>
    <s v="-"/>
  </r>
  <r>
    <s v="TKT447070"/>
    <s v="Frequent service interruptions"/>
    <s v="-"/>
    <x v="0"/>
    <s v="Service Outage"/>
    <s v="CUST18187"/>
    <s v="Open"/>
    <s v="27-10-2024"/>
    <d v="1899-12-30T02:34:05"/>
    <s v="-"/>
    <s v="-"/>
  </r>
  <r>
    <s v="TKT921453"/>
    <s v="Application crashes on startup"/>
    <s v="27-05-2023 03:13:22"/>
    <x v="3"/>
    <s v="Software Bug"/>
    <s v="CUST43167"/>
    <s v="Resolved"/>
    <d v="2023-02-05T00:00:00"/>
    <d v="1899-12-30T03:13:00"/>
    <s v="27-05-2023"/>
    <d v="1899-12-30T03:13:22"/>
  </r>
  <r>
    <s v="TKT849603"/>
    <s v="Account locked due to multiple failed attempts"/>
    <s v="-"/>
    <x v="2"/>
    <s v="Login Issue"/>
    <s v="CUST89982"/>
    <s v="In Progress"/>
    <d v="2021-11-09T00:00:00"/>
    <d v="1899-12-30T14:44:00"/>
    <s v="-"/>
    <s v="-"/>
  </r>
  <r>
    <s v="TKT164480"/>
    <s v="Issues after service upgrade"/>
    <d v="2023-12-02T06:44:00"/>
    <x v="0"/>
    <s v="Service Upgrade"/>
    <s v="CUST39954"/>
    <s v="Resolved"/>
    <s v="31-01-2023"/>
    <d v="1899-12-30T06:44:42"/>
    <d v="2023-12-02T00:00:00"/>
    <d v="1899-12-30T06:44:00"/>
  </r>
  <r>
    <s v="TKT443598"/>
    <s v="Screen malfunction"/>
    <s v="-"/>
    <x v="3"/>
    <s v="Hardware Issue"/>
    <s v="CUST36213"/>
    <s v="Open"/>
    <s v="25-04-2022"/>
    <d v="1899-12-30T01:55:42"/>
    <s v="-"/>
    <s v="-"/>
  </r>
  <r>
    <s v="TKT115515"/>
    <s v="Error message displayed"/>
    <s v="31-08-2020 20:08:53"/>
    <x v="3"/>
    <s v="Software Bug"/>
    <s v="CUST69278"/>
    <s v="Resolved"/>
    <s v="23-08-2020"/>
    <d v="1899-12-30T20:08:53"/>
    <s v="31-08-2020"/>
    <d v="1899-12-30T20:08:53"/>
  </r>
  <r>
    <s v="TKT581721"/>
    <s v="Card declined"/>
    <s v="13-10-2024 17:37:09"/>
    <x v="1"/>
    <s v="Payment Failure"/>
    <s v="CUST83896"/>
    <s v="Resolved"/>
    <d v="2024-10-10T00:00:00"/>
    <d v="1899-12-30T17:37:00"/>
    <s v="13-10-2024"/>
    <d v="1899-12-30T17:37:09"/>
  </r>
  <r>
    <s v="TKT156818"/>
    <s v="Duplicate charges on account"/>
    <s v="-"/>
    <x v="1"/>
    <s v="Overcharge"/>
    <s v="CUST37284"/>
    <s v="Open"/>
    <s v="29-01-2023"/>
    <d v="1899-12-30T10:28:56"/>
    <s v="-"/>
    <s v="-"/>
  </r>
  <r>
    <s v="TKT582673"/>
    <s v="Refund for overcharge"/>
    <s v="-"/>
    <x v="1"/>
    <s v="Refund Request"/>
    <s v="CUST75455"/>
    <s v="Open"/>
    <s v="23-08-2024"/>
    <d v="1899-12-30T05:14:39"/>
    <s v="-"/>
    <s v="-"/>
  </r>
  <r>
    <s v="TKT296590"/>
    <s v="Payment gateway error"/>
    <s v="-"/>
    <x v="1"/>
    <s v="Payment Failure"/>
    <s v="CUST64234"/>
    <s v="In Progress"/>
    <s v="22-03-2023"/>
    <d v="1899-12-30T03:49:02"/>
    <s v="-"/>
    <s v="-"/>
  </r>
  <r>
    <s v="TKT547845"/>
    <s v="Unable to login to account"/>
    <s v="-"/>
    <x v="2"/>
    <s v="Login Issue"/>
    <s v="CUST56491"/>
    <s v="In Progress"/>
    <d v="2024-08-06T00:00:00"/>
    <d v="1899-12-30T08:05:00"/>
    <s v="-"/>
    <s v="-"/>
  </r>
  <r>
    <s v="TKT252668"/>
    <s v="Frequent service interruptions"/>
    <s v="-"/>
    <x v="0"/>
    <s v="Service Outage"/>
    <s v="CUST49726"/>
    <s v="In Progress"/>
    <d v="2022-04-02T00:00:00"/>
    <d v="1899-12-30T19:09:00"/>
    <s v="-"/>
    <s v="-"/>
  </r>
  <r>
    <s v="TKT262087"/>
    <s v="Duplicate charges on account"/>
    <s v="-"/>
    <x v="1"/>
    <s v="Overcharge"/>
    <s v="CUST75868"/>
    <s v="In Progress"/>
    <s v="22-02-2021"/>
    <d v="1899-12-30T23:14:51"/>
    <s v="-"/>
    <s v="-"/>
  </r>
  <r>
    <s v="TKT861830"/>
    <s v="Payment gateway error"/>
    <s v="15-10-2024 02:38:29"/>
    <x v="1"/>
    <s v="Payment Failure"/>
    <s v="CUST54413"/>
    <s v="Resolved"/>
    <s v="27-09-2024"/>
    <d v="1899-12-30T02:38:29"/>
    <s v="15-10-2024"/>
    <d v="1899-12-30T02:38:29"/>
  </r>
  <r>
    <s v="TKT982392"/>
    <s v="Account locked due to multiple failed attempts"/>
    <s v="-"/>
    <x v="2"/>
    <s v="Login Issue"/>
    <s v="CUST64892"/>
    <s v="In Progress"/>
    <s v="19-02-2021"/>
    <d v="1899-12-30T09:07:08"/>
    <s v="-"/>
    <s v="-"/>
  </r>
  <r>
    <s v="TKT252873"/>
    <s v="Frequent service interruptions"/>
    <s v="-"/>
    <x v="0"/>
    <s v="Service Outage"/>
    <s v="CUST99346"/>
    <s v="In Progress"/>
    <s v="13-09-2024"/>
    <d v="1899-12-30T13:37:36"/>
    <s v="-"/>
    <s v="-"/>
  </r>
  <r>
    <s v="TKT856575"/>
    <s v="Issues after service upgrade"/>
    <s v="-"/>
    <x v="0"/>
    <s v="Service Upgrade"/>
    <s v="CUST34469"/>
    <s v="In Progress"/>
    <s v="14-06-2021"/>
    <d v="1899-12-30T21:26:53"/>
    <s v="-"/>
    <s v="-"/>
  </r>
  <r>
    <s v="TKT400238"/>
    <s v="Internet connection drops frequently"/>
    <s v="-"/>
    <x v="3"/>
    <s v="Network Problem"/>
    <s v="CUST77849"/>
    <s v="In Progress"/>
    <d v="2023-05-06T00:00:00"/>
    <d v="1899-12-30T10:30:00"/>
    <s v="-"/>
    <s v="-"/>
  </r>
  <r>
    <s v="TKT132424"/>
    <s v="Service slower than expected"/>
    <s v="-"/>
    <x v="0"/>
    <s v="Slow Service"/>
    <s v="CUST25524"/>
    <s v="Open"/>
    <s v="30-06-2022"/>
    <d v="1899-12-30T00:03:53"/>
    <s v="-"/>
    <s v="-"/>
  </r>
  <r>
    <s v="TKT443736"/>
    <s v="Battery draining quickly"/>
    <s v="-"/>
    <x v="3"/>
    <s v="Hardware Issue"/>
    <s v="CUST75475"/>
    <s v="In Progress"/>
    <s v="23-10-2021"/>
    <d v="1899-12-30T14:50:44"/>
    <s v="-"/>
    <s v="-"/>
  </r>
  <r>
    <s v="TKT378659"/>
    <s v="Scheduled maintenance causing downtime"/>
    <s v="-"/>
    <x v="0"/>
    <s v="Service Outage"/>
    <s v="CUST89411"/>
    <s v="In Progress"/>
    <s v="15-01-2023"/>
    <d v="1899-12-30T22:35:06"/>
    <s v="-"/>
    <s v="-"/>
  </r>
  <r>
    <s v="TKT508741"/>
    <s v="Unable to connect to Wi-Fi"/>
    <s v="13-06-2022 06:52:32"/>
    <x v="3"/>
    <s v="Network Problem"/>
    <s v="CUST69656"/>
    <s v="Resolved"/>
    <s v="25-05-2022"/>
    <d v="1899-12-30T06:52:32"/>
    <s v="13-06-2022"/>
    <d v="1899-12-30T06:52:32"/>
  </r>
  <r>
    <s v="TKT192236"/>
    <s v="Battery draining quickly"/>
    <s v="14-02-2020 00:42:35"/>
    <x v="3"/>
    <s v="Hardware Issue"/>
    <s v="CUST88934"/>
    <s v="Resolved"/>
    <s v="18-01-2020"/>
    <d v="1899-12-30T00:42:35"/>
    <s v="14-02-2020"/>
    <d v="1899-12-30T00:42:35"/>
  </r>
  <r>
    <s v="TKT460607"/>
    <s v="Password reset link not received"/>
    <s v="-"/>
    <x v="2"/>
    <s v="Password Reset"/>
    <s v="CUST78625"/>
    <s v="Open"/>
    <s v="15-01-2024"/>
    <d v="1899-12-30T20:09:52"/>
    <s v="-"/>
    <s v="-"/>
  </r>
  <r>
    <s v="TKT907801"/>
    <s v="Account suspended due to suspicious activity"/>
    <s v="27-10-2021 13:23:39"/>
    <x v="2"/>
    <s v="Account Suspension"/>
    <s v="CUST56760"/>
    <s v="Resolved"/>
    <s v="23-10-2021"/>
    <d v="1899-12-30T13:23:39"/>
    <s v="27-10-2021"/>
    <d v="1899-12-30T13:23:39"/>
  </r>
  <r>
    <s v="TKT246937"/>
    <s v="Card declined"/>
    <s v="-"/>
    <x v="1"/>
    <s v="Payment Failure"/>
    <s v="CUST56325"/>
    <s v="In Progress"/>
    <d v="2024-05-10T00:00:00"/>
    <d v="1899-12-30T05:33:00"/>
    <s v="-"/>
    <s v="-"/>
  </r>
  <r>
    <s v="TKT200851"/>
    <s v="Payment gateway error"/>
    <s v="-"/>
    <x v="1"/>
    <s v="Payment Failure"/>
    <s v="CUST74679"/>
    <s v="Open"/>
    <d v="2022-07-05T00:00:00"/>
    <d v="1899-12-30T04:41:00"/>
    <s v="-"/>
    <s v="-"/>
  </r>
  <r>
    <s v="TKT564007"/>
    <s v="Account suspended due to suspicious activity"/>
    <s v="-"/>
    <x v="2"/>
    <s v="Account Suspension"/>
    <s v="CUST68742"/>
    <s v="In Progress"/>
    <s v="23-05-2020"/>
    <d v="1899-12-30T13:24:18"/>
    <s v="-"/>
    <s v="-"/>
  </r>
  <r>
    <s v="TKT846808"/>
    <s v="Application crashes on startup"/>
    <s v="-"/>
    <x v="3"/>
    <s v="Software Bug"/>
    <s v="CUST79723"/>
    <s v="In Progress"/>
    <s v="31-10-2024"/>
    <d v="1899-12-30T01:14:57"/>
    <s v="-"/>
    <s v="-"/>
  </r>
  <r>
    <s v="TKT685656"/>
    <s v="Unable to connect to Wi-Fi"/>
    <s v="23-02-2021 02:28:37"/>
    <x v="3"/>
    <s v="Network Problem"/>
    <s v="CUST15214"/>
    <s v="Resolved"/>
    <s v="21-02-2021"/>
    <d v="1899-12-30T02:28:37"/>
    <s v="23-02-2021"/>
    <d v="1899-12-30T02:28:37"/>
  </r>
  <r>
    <s v="TKT507319"/>
    <s v="Charged more than expected"/>
    <s v="-"/>
    <x v="1"/>
    <s v="Overcharge"/>
    <s v="CUST32691"/>
    <s v="Open"/>
    <d v="2023-10-06T00:00:00"/>
    <d v="1899-12-30T16:53:00"/>
    <s v="-"/>
    <s v="-"/>
  </r>
  <r>
    <s v="TKT797353"/>
    <s v="Payment not going through"/>
    <s v="-"/>
    <x v="1"/>
    <s v="Payment Failure"/>
    <s v="CUST75790"/>
    <s v="In Progress"/>
    <s v="19-09-2024"/>
    <d v="1899-12-30T16:47:14"/>
    <s v="-"/>
    <s v="-"/>
  </r>
  <r>
    <s v="TKT396368"/>
    <s v="Screen malfunction"/>
    <s v="24-04-2021 22:36:26"/>
    <x v="3"/>
    <s v="Hardware Issue"/>
    <s v="CUST24304"/>
    <s v="Resolved"/>
    <s v="20-04-2021"/>
    <d v="1899-12-30T22:36:26"/>
    <s v="24-04-2021"/>
    <d v="1899-12-30T22:36:26"/>
  </r>
  <r>
    <s v="TKT339352"/>
    <s v="Service performance degradation"/>
    <s v="-"/>
    <x v="0"/>
    <s v="Slow Service"/>
    <s v="CUST84379"/>
    <s v="In Progress"/>
    <d v="2020-10-12T00:00:00"/>
    <d v="1899-12-30T18:55:00"/>
    <s v="-"/>
    <s v="-"/>
  </r>
  <r>
    <s v="TKT441060"/>
    <s v="Battery draining quickly"/>
    <s v="17-08-2020 17:15:34"/>
    <x v="3"/>
    <s v="Hardware Issue"/>
    <s v="CUST36140"/>
    <s v="Resolved"/>
    <s v="30-07-2020"/>
    <d v="1899-12-30T17:15:34"/>
    <s v="17-08-2020"/>
    <d v="1899-12-30T17:15:34"/>
  </r>
  <r>
    <s v="TKT101233"/>
    <s v="Unable to reactivate suspended account"/>
    <s v="-"/>
    <x v="2"/>
    <s v="Account Suspension"/>
    <s v="CUST25877"/>
    <s v="In Progress"/>
    <d v="2024-01-01T00:00:00"/>
    <d v="1899-12-30T22:38:00"/>
    <s v="-"/>
    <s v="-"/>
  </r>
  <r>
    <s v="TKT546943"/>
    <s v="Card declined"/>
    <s v="-"/>
    <x v="1"/>
    <s v="Payment Failure"/>
    <s v="CUST35633"/>
    <s v="Open"/>
    <s v="14-05-2020"/>
    <d v="1899-12-30T20:41:26"/>
    <s v="-"/>
    <s v="-"/>
  </r>
  <r>
    <s v="TKT710116"/>
    <s v="Unable to connect to Wi-Fi"/>
    <s v="-"/>
    <x v="3"/>
    <s v="Network Problem"/>
    <s v="CUST91078"/>
    <s v="Open"/>
    <s v="26-11-2020"/>
    <d v="1899-12-30T16:27:42"/>
    <s v="-"/>
    <s v="-"/>
  </r>
  <r>
    <s v="TKT229029"/>
    <s v="Account locked due to multiple failed attempts"/>
    <s v="-"/>
    <x v="2"/>
    <s v="Login Issue"/>
    <s v="CUST44565"/>
    <s v="In Progress"/>
    <d v="2022-02-05T00:00:00"/>
    <d v="1899-12-30T18:27:00"/>
    <s v="-"/>
    <s v="-"/>
  </r>
  <r>
    <s v="TKT953722"/>
    <s v="Slow internet speed"/>
    <d v="2020-03-10T10:26:00"/>
    <x v="3"/>
    <s v="Network Problem"/>
    <s v="CUST31449"/>
    <s v="Resolved"/>
    <s v="27-09-2020"/>
    <d v="1899-12-30T10:26:45"/>
    <d v="2020-03-10T00:00:00"/>
    <d v="1899-12-30T10:26:00"/>
  </r>
  <r>
    <s v="TKT859804"/>
    <s v="Scheduled maintenance causing downtime"/>
    <s v="-"/>
    <x v="0"/>
    <s v="Service Outage"/>
    <s v="CUST17439"/>
    <s v="Open"/>
    <s v="27-05-2022"/>
    <d v="1899-12-30T02:18:59"/>
    <s v="-"/>
    <s v="-"/>
  </r>
  <r>
    <s v="TKT363579"/>
    <s v="Upgrade causing compatibility issues"/>
    <s v="30-06-2024 13:25:58"/>
    <x v="0"/>
    <s v="Service Upgrade"/>
    <s v="CUST10413"/>
    <s v="Resolved"/>
    <d v="2024-06-06T00:00:00"/>
    <d v="1899-12-30T13:25:00"/>
    <s v="30-06-2024"/>
    <d v="1899-12-30T13:25:58"/>
  </r>
  <r>
    <s v="TKT489209"/>
    <s v="Frequent service interruptions"/>
    <s v="-"/>
    <x v="0"/>
    <s v="Service Outage"/>
    <s v="CUST64414"/>
    <s v="In Progress"/>
    <s v="31-03-2023"/>
    <d v="1899-12-30T02:40:09"/>
    <s v="-"/>
    <s v="-"/>
  </r>
  <r>
    <s v="TKT914257"/>
    <s v="Refund for canceled service"/>
    <d v="2022-11-11T12:28:00"/>
    <x v="1"/>
    <s v="Refund Request"/>
    <s v="CUST17700"/>
    <s v="Resolved"/>
    <s v="22-10-2022"/>
    <d v="1899-12-30T12:28:08"/>
    <d v="2022-11-11T00:00:00"/>
    <d v="1899-12-30T12:28:00"/>
  </r>
  <r>
    <s v="TKT913544"/>
    <s v="Account locked due to multiple failed attempts"/>
    <s v="-"/>
    <x v="2"/>
    <s v="Login Issue"/>
    <s v="CUST47769"/>
    <s v="Open"/>
    <s v="16-04-2023"/>
    <d v="1899-12-30T01:22:29"/>
    <s v="-"/>
    <s v="-"/>
  </r>
  <r>
    <s v="TKT101706"/>
    <s v="Scheduled maintenance causing downtime"/>
    <s v="-"/>
    <x v="0"/>
    <s v="Service Outage"/>
    <s v="CUST50914"/>
    <s v="In Progress"/>
    <s v="19-10-2024"/>
    <d v="1899-12-30T22:46:17"/>
    <s v="-"/>
    <s v="-"/>
  </r>
  <r>
    <s v="TKT762894"/>
    <s v="High latency in service response"/>
    <s v="13-02-2024 18:37:26"/>
    <x v="0"/>
    <s v="Slow Service"/>
    <s v="CUST39024"/>
    <s v="Resolved"/>
    <d v="2024-10-02T00:00:00"/>
    <d v="1899-12-30T18:37:00"/>
    <s v="13-02-2024"/>
    <d v="1899-12-30T18:37:26"/>
  </r>
  <r>
    <s v="TKT917705"/>
    <s v="Request for service upgrade not processed"/>
    <s v="-"/>
    <x v="0"/>
    <s v="Service Upgrade"/>
    <s v="CUST21678"/>
    <s v="Open"/>
    <s v="19-07-2020"/>
    <d v="1899-12-30T01:03:24"/>
    <s v="-"/>
    <s v="-"/>
  </r>
  <r>
    <s v="TKT147571"/>
    <s v="Card declined"/>
    <s v="-"/>
    <x v="1"/>
    <s v="Payment Failure"/>
    <s v="CUST10230"/>
    <s v="Open"/>
    <s v="16-10-2024"/>
    <d v="1899-12-30T14:23:06"/>
    <s v="-"/>
    <s v="-"/>
  </r>
  <r>
    <s v="TKT889507"/>
    <s v="Application crashes on startup"/>
    <s v="-"/>
    <x v="3"/>
    <s v="Software Bug"/>
    <s v="CUST80225"/>
    <s v="In Progress"/>
    <d v="2020-12-06T00:00:00"/>
    <d v="1899-12-30T05:59:00"/>
    <s v="-"/>
    <s v="-"/>
  </r>
  <r>
    <s v="TKT306815"/>
    <s v="Feature not working as expected"/>
    <s v="-"/>
    <x v="3"/>
    <s v="Software Bug"/>
    <s v="CUST34790"/>
    <s v="In Progress"/>
    <d v="2022-02-01T00:00:00"/>
    <d v="1899-12-30T17:08:00"/>
    <s v="-"/>
    <s v="-"/>
  </r>
  <r>
    <s v="TKT681136"/>
    <s v="Screen malfunction"/>
    <s v="-"/>
    <x v="3"/>
    <s v="Hardware Issue"/>
    <s v="CUST13796"/>
    <s v="Open"/>
    <d v="2022-05-04T00:00:00"/>
    <d v="1899-12-30T09:26:00"/>
    <s v="-"/>
    <s v="-"/>
  </r>
  <r>
    <s v="TKT326427"/>
    <s v="Unable to connect to Wi-Fi"/>
    <d v="2023-02-12T21:59:00"/>
    <x v="3"/>
    <s v="Network Problem"/>
    <s v="CUST26727"/>
    <s v="Resolved"/>
    <d v="2023-02-11T00:00:00"/>
    <d v="1899-12-30T21:59:00"/>
    <d v="2023-02-12T00:00:00"/>
    <d v="1899-12-30T21:59:00"/>
  </r>
  <r>
    <s v="TKT549995"/>
    <s v="Application crashes on startup"/>
    <s v="25-04-2024 14:10:44"/>
    <x v="3"/>
    <s v="Software Bug"/>
    <s v="CUST61298"/>
    <s v="Resolved"/>
    <s v="30-03-2024"/>
    <d v="1899-12-30T14:10:44"/>
    <s v="25-04-2024"/>
    <d v="1899-12-30T14:10:44"/>
  </r>
  <r>
    <s v="TKT255080"/>
    <s v="Error message displayed"/>
    <s v="-"/>
    <x v="3"/>
    <s v="Software Bug"/>
    <s v="CUST13195"/>
    <s v="Open"/>
    <s v="15-01-2020"/>
    <d v="1899-12-30T17:12:58"/>
    <s v="-"/>
    <s v="-"/>
  </r>
  <r>
    <s v="TKT806175"/>
    <s v="Request for refund due to service issues"/>
    <s v="-"/>
    <x v="1"/>
    <s v="Refund Request"/>
    <s v="CUST98647"/>
    <s v="In Progress"/>
    <s v="15-02-2020"/>
    <d v="1899-12-30T11:22:01"/>
    <s v="-"/>
    <s v="-"/>
  </r>
  <r>
    <s v="TKT526338"/>
    <s v="Duplicate charges on account"/>
    <s v="20-05-2024 19:27:58"/>
    <x v="1"/>
    <s v="Overcharge"/>
    <s v="CUST50238"/>
    <s v="Resolved"/>
    <s v="28-04-2024"/>
    <d v="1899-12-30T19:27:58"/>
    <s v="20-05-2024"/>
    <d v="1899-12-30T19:27:58"/>
  </r>
  <r>
    <s v="TKT809250"/>
    <s v="Error message displayed"/>
    <s v="-"/>
    <x v="3"/>
    <s v="Software Bug"/>
    <s v="CUST27586"/>
    <s v="In Progress"/>
    <d v="2020-04-12T00:00:00"/>
    <d v="1899-12-30T03:30:00"/>
    <s v="-"/>
    <s v="-"/>
  </r>
  <r>
    <s v="TKT177625"/>
    <s v="Two-factor authentication not working"/>
    <s v="-"/>
    <x v="2"/>
    <s v="Login Issue"/>
    <s v="CUST10481"/>
    <s v="In Progress"/>
    <s v="21-02-2024"/>
    <d v="1899-12-30T18:59:19"/>
    <s v="-"/>
    <s v="-"/>
  </r>
  <r>
    <s v="TKT892742"/>
    <s v="Battery draining quickly"/>
    <d v="2024-03-06T10:50:00"/>
    <x v="3"/>
    <s v="Hardware Issue"/>
    <s v="CUST99404"/>
    <s v="Resolved"/>
    <d v="2024-08-05T00:00:00"/>
    <d v="1899-12-30T10:50:00"/>
    <d v="2024-03-06T00:00:00"/>
    <d v="1899-12-30T10:50:00"/>
  </r>
  <r>
    <s v="TKT110845"/>
    <s v="Feature not working as expected"/>
    <s v="22-12-2020 09:15:43"/>
    <x v="3"/>
    <s v="Software Bug"/>
    <s v="CUST52150"/>
    <s v="Resolved"/>
    <d v="2020-02-12T00:00:00"/>
    <d v="1899-12-30T09:15:00"/>
    <s v="22-12-2020"/>
    <d v="1899-12-30T09:15:43"/>
  </r>
  <r>
    <s v="TKT276823"/>
    <s v="Issues after service upgrade"/>
    <s v="20-09-2024 16:10:35"/>
    <x v="0"/>
    <s v="Service Upgrade"/>
    <s v="CUST92502"/>
    <s v="Resolved"/>
    <s v="13-09-2024"/>
    <d v="1899-12-30T16:10:35"/>
    <s v="20-09-2024"/>
    <d v="1899-12-30T16:10:35"/>
  </r>
  <r>
    <s v="TKT212433"/>
    <s v="Issues after service upgrade"/>
    <s v="-"/>
    <x v="0"/>
    <s v="Service Upgrade"/>
    <s v="CUST47319"/>
    <s v="In Progress"/>
    <d v="2020-02-03T00:00:00"/>
    <d v="1899-12-30T19:51:00"/>
    <s v="-"/>
    <s v="-"/>
  </r>
  <r>
    <s v="TKT350967"/>
    <s v="Error message displayed"/>
    <s v="-"/>
    <x v="3"/>
    <s v="Software Bug"/>
    <s v="CUST55089"/>
    <s v="In Progress"/>
    <d v="2024-09-02T00:00:00"/>
    <d v="1899-12-30T12:44:00"/>
    <s v="-"/>
    <s v="-"/>
  </r>
  <r>
    <s v="TKT223378"/>
    <s v="Unable to connect to Wi-Fi"/>
    <s v="-"/>
    <x v="3"/>
    <s v="Network Problem"/>
    <s v="CUST88522"/>
    <s v="Open"/>
    <s v="15-02-2022"/>
    <d v="1899-12-30T09:16:09"/>
    <s v="-"/>
    <s v="-"/>
  </r>
  <r>
    <s v="TKT724386"/>
    <s v="Upgrade causing compatibility issues"/>
    <s v="-"/>
    <x v="0"/>
    <s v="Service Upgrade"/>
    <s v="CUST67989"/>
    <s v="In Progress"/>
    <s v="31-03-2023"/>
    <d v="1899-12-30T17:25:56"/>
    <s v="-"/>
    <s v="-"/>
  </r>
  <r>
    <s v="TKT762520"/>
    <s v="Upgrade causing compatibility issues"/>
    <s v="-"/>
    <x v="0"/>
    <s v="Service Upgrade"/>
    <s v="CUST79634"/>
    <s v="In Progress"/>
    <d v="2023-04-12T00:00:00"/>
    <d v="1899-12-30T16:07:00"/>
    <s v="-"/>
    <s v="-"/>
  </r>
  <r>
    <s v="TKT944971"/>
    <s v="Incorrect billing amount"/>
    <s v="-"/>
    <x v="1"/>
    <s v="Overcharge"/>
    <s v="CUST73900"/>
    <s v="In Progress"/>
    <d v="2020-06-02T00:00:00"/>
    <d v="1899-12-30T13:10:00"/>
    <s v="-"/>
    <s v="-"/>
  </r>
  <r>
    <s v="TKT968428"/>
    <s v="Battery draining quickly"/>
    <s v="24-06-2021 04:24:28"/>
    <x v="3"/>
    <s v="Hardware Issue"/>
    <s v="CUST72937"/>
    <s v="Resolved"/>
    <d v="2021-10-06T00:00:00"/>
    <d v="1899-12-30T04:24:00"/>
    <s v="24-06-2021"/>
    <d v="1899-12-30T04:24:28"/>
  </r>
  <r>
    <s v="TKT363048"/>
    <s v="Application crashes on startup"/>
    <s v="23-12-2024 07:36:31"/>
    <x v="3"/>
    <s v="Software Bug"/>
    <s v="CUST76851"/>
    <s v="Resolved"/>
    <d v="2024-01-12T00:00:00"/>
    <d v="1899-12-30T07:36:00"/>
    <s v="23-12-2024"/>
    <d v="1899-12-30T07:36:31"/>
  </r>
  <r>
    <s v="TKT601724"/>
    <s v="Payment gateway error"/>
    <s v="25-12-2024 07:35:58"/>
    <x v="1"/>
    <s v="Payment Failure"/>
    <s v="CUST63679"/>
    <s v="Resolved"/>
    <s v="29-11-2024"/>
    <d v="1899-12-30T07:35:58"/>
    <s v="25-12-2024"/>
    <d v="1899-12-30T07:35:58"/>
  </r>
  <r>
    <s v="TKT901571"/>
    <s v="Account suspended due to suspicious activity"/>
    <s v="-"/>
    <x v="2"/>
    <s v="Account Suspension"/>
    <s v="CUST19933"/>
    <s v="Open"/>
    <s v="16-09-2022"/>
    <d v="1899-12-30T03:14:58"/>
    <s v="-"/>
    <s v="-"/>
  </r>
  <r>
    <s v="TKT397756"/>
    <s v="Application crashes on startup"/>
    <s v="-"/>
    <x v="3"/>
    <s v="Software Bug"/>
    <s v="CUST25243"/>
    <s v="Open"/>
    <d v="2022-11-07T00:00:00"/>
    <d v="1899-12-30T14:55:00"/>
    <s v="-"/>
    <s v="-"/>
  </r>
  <r>
    <s v="TKT580932"/>
    <s v="Unable to reset password"/>
    <d v="2020-08-10T07:39:00"/>
    <x v="2"/>
    <s v="Password Reset"/>
    <s v="CUST66549"/>
    <s v="Resolved"/>
    <s v="29-09-2020"/>
    <d v="1899-12-30T07:39:03"/>
    <d v="2020-08-10T00:00:00"/>
    <d v="1899-12-30T07:39:00"/>
  </r>
  <r>
    <s v="TKT373692"/>
    <s v="Service performance degradation"/>
    <s v="-"/>
    <x v="0"/>
    <s v="Slow Service"/>
    <s v="CUST29930"/>
    <s v="In Progress"/>
    <d v="2024-10-10T00:00:00"/>
    <d v="1899-12-30T05:18:00"/>
    <s v="-"/>
    <s v="-"/>
  </r>
  <r>
    <s v="TKT764895"/>
    <s v="Device not powering on"/>
    <s v="-"/>
    <x v="3"/>
    <s v="Hardware Issue"/>
    <s v="CUST75282"/>
    <s v="In Progress"/>
    <s v="29-05-2021"/>
    <d v="1899-12-30T08:26:54"/>
    <s v="-"/>
    <s v="-"/>
  </r>
  <r>
    <s v="TKT101251"/>
    <s v="Request for service upgrade not processed"/>
    <d v="2021-07-06T08:52:00"/>
    <x v="0"/>
    <s v="Service Upgrade"/>
    <s v="CUST30317"/>
    <s v="Resolved"/>
    <s v="28-05-2021"/>
    <d v="1899-12-30T08:52:10"/>
    <d v="2021-07-06T00:00:00"/>
    <d v="1899-12-30T08:52:00"/>
  </r>
  <r>
    <s v="TKT568254"/>
    <s v="Unable to login to account"/>
    <s v="-"/>
    <x v="2"/>
    <s v="Login Issue"/>
    <s v="CUST13098"/>
    <s v="In Progress"/>
    <s v="13-03-2021"/>
    <d v="1899-12-30T05:00:35"/>
    <s v="-"/>
    <s v="-"/>
  </r>
  <r>
    <s v="TKT484474"/>
    <s v="Request for service upgrade not processed"/>
    <s v="-"/>
    <x v="0"/>
    <s v="Service Upgrade"/>
    <s v="CUST73616"/>
    <s v="Open"/>
    <s v="17-10-2024"/>
    <d v="1899-12-30T16:26:09"/>
    <s v="-"/>
    <s v="-"/>
  </r>
  <r>
    <s v="TKT842243"/>
    <s v="Two-factor authentication not working"/>
    <s v="-"/>
    <x v="2"/>
    <s v="Login Issue"/>
    <s v="CUST21611"/>
    <s v="Open"/>
    <s v="23-12-2020"/>
    <d v="1899-12-30T05:55:06"/>
    <s v="-"/>
    <s v="-"/>
  </r>
  <r>
    <s v="TKT216075"/>
    <s v="Unable to reactivate suspended account"/>
    <s v="-"/>
    <x v="2"/>
    <s v="Account Suspension"/>
    <s v="CUST47515"/>
    <s v="In Progress"/>
    <d v="2020-08-01T00:00:00"/>
    <d v="1899-12-30T20:30:00"/>
    <s v="-"/>
    <s v="-"/>
  </r>
  <r>
    <s v="TKT256084"/>
    <s v="Incorrect billing amount"/>
    <s v="-"/>
    <x v="1"/>
    <s v="Overcharge"/>
    <s v="CUST80149"/>
    <s v="In Progress"/>
    <s v="19-05-2024"/>
    <d v="1899-12-30T23:20:08"/>
    <s v="-"/>
    <s v="-"/>
  </r>
  <r>
    <s v="TKT880333"/>
    <s v="Feature not working as expected"/>
    <s v="-"/>
    <x v="3"/>
    <s v="Software Bug"/>
    <s v="CUST17879"/>
    <s v="Open"/>
    <s v="27-12-2024"/>
    <d v="1899-12-30T20:31:04"/>
    <s v="-"/>
    <s v="-"/>
  </r>
  <r>
    <s v="TKT987486"/>
    <s v="Frequent service interruptions"/>
    <s v="-"/>
    <x v="0"/>
    <s v="Service Outage"/>
    <s v="CUST15417"/>
    <s v="Open"/>
    <s v="25-06-2024"/>
    <d v="1899-12-30T00:25:16"/>
    <s v="-"/>
    <s v="-"/>
  </r>
  <r>
    <s v="TKT603141"/>
    <s v="Screen malfunction"/>
    <s v="-"/>
    <x v="3"/>
    <s v="Hardware Issue"/>
    <s v="CUST91308"/>
    <s v="Open"/>
    <s v="14-07-2021"/>
    <d v="1899-12-30T12:46:16"/>
    <s v="-"/>
    <s v="-"/>
  </r>
  <r>
    <s v="TKT207254"/>
    <s v="Unable to connect to Wi-Fi"/>
    <s v="-"/>
    <x v="3"/>
    <s v="Network Problem"/>
    <s v="CUST23182"/>
    <s v="Open"/>
    <s v="16-05-2024"/>
    <d v="1899-12-30T01:09:42"/>
    <s v="-"/>
    <s v="-"/>
  </r>
  <r>
    <s v="TKT576590"/>
    <s v="Refund for overcharge"/>
    <s v="-"/>
    <x v="1"/>
    <s v="Refund Request"/>
    <s v="CUST17453"/>
    <s v="Open"/>
    <d v="2021-08-03T00:00:00"/>
    <d v="1899-12-30T11:26:00"/>
    <s v="-"/>
    <s v="-"/>
  </r>
  <r>
    <s v="TKT462958"/>
    <s v="Device not powering on"/>
    <s v="-"/>
    <x v="3"/>
    <s v="Hardware Issue"/>
    <s v="CUST24082"/>
    <s v="Open"/>
    <d v="2020-01-12T00:00:00"/>
    <d v="1899-12-30T15:16:00"/>
    <s v="-"/>
    <s v="-"/>
  </r>
  <r>
    <s v="TKT188007"/>
    <s v="Upgrade causing compatibility issues"/>
    <s v="22-09-2020 10:47:52"/>
    <x v="0"/>
    <s v="Service Upgrade"/>
    <s v="CUST88768"/>
    <s v="Resolved"/>
    <s v="29-08-2020"/>
    <d v="1899-12-30T10:47:52"/>
    <s v="22-09-2020"/>
    <d v="1899-12-30T10:47:52"/>
  </r>
  <r>
    <s v="TKT730120"/>
    <s v="Refund for canceled service"/>
    <s v="-"/>
    <x v="1"/>
    <s v="Refund Request"/>
    <s v="CUST81625"/>
    <s v="In Progress"/>
    <d v="2021-05-08T00:00:00"/>
    <d v="1899-12-30T19:15:00"/>
    <s v="-"/>
    <s v="-"/>
  </r>
  <r>
    <s v="TKT866026"/>
    <s v="Refund for overcharge"/>
    <s v="-"/>
    <x v="1"/>
    <s v="Refund Request"/>
    <s v="CUST27741"/>
    <s v="In Progress"/>
    <d v="2021-11-03T00:00:00"/>
    <d v="1899-12-30T07:47:00"/>
    <s v="-"/>
    <s v="-"/>
  </r>
  <r>
    <s v="TKT189600"/>
    <s v="Unable to login to account"/>
    <d v="2023-06-02T00:43:00"/>
    <x v="2"/>
    <s v="Login Issue"/>
    <s v="CUST48482"/>
    <s v="Resolved"/>
    <s v="31-01-2023"/>
    <d v="1899-12-30T00:43:46"/>
    <d v="2023-06-02T00:00:00"/>
    <d v="1899-12-30T00:43:00"/>
  </r>
  <r>
    <s v="TKT668483"/>
    <s v="Internet connection drops frequently"/>
    <s v="-"/>
    <x v="3"/>
    <s v="Network Problem"/>
    <s v="CUST40219"/>
    <s v="Open"/>
    <s v="28-11-2022"/>
    <d v="1899-12-30T09:59:42"/>
    <s v="-"/>
    <s v="-"/>
  </r>
  <r>
    <s v="TKT235355"/>
    <s v="Account suspended without notice"/>
    <s v="-"/>
    <x v="2"/>
    <s v="Account Suspension"/>
    <s v="CUST10522"/>
    <s v="In Progress"/>
    <d v="2024-03-03T00:00:00"/>
    <d v="1899-12-30T08:24:00"/>
    <s v="-"/>
    <s v="-"/>
  </r>
  <r>
    <s v="TKT711122"/>
    <s v="Card declined"/>
    <s v="20-08-2023 21:26:19"/>
    <x v="1"/>
    <s v="Payment Failure"/>
    <s v="CUST61831"/>
    <s v="Resolved"/>
    <s v="16-08-2023"/>
    <d v="1899-12-30T21:26:19"/>
    <s v="20-08-2023"/>
    <d v="1899-12-30T21:26:19"/>
  </r>
  <r>
    <s v="TKT426916"/>
    <s v="Scheduled maintenance causing downtime"/>
    <s v="-"/>
    <x v="0"/>
    <s v="Service Outage"/>
    <s v="CUST76827"/>
    <s v="Open"/>
    <d v="2023-06-07T00:00:00"/>
    <d v="1899-12-30T20:04:00"/>
    <s v="-"/>
    <s v="-"/>
  </r>
  <r>
    <s v="TKT776042"/>
    <s v="Feature not working as expected"/>
    <s v="23-05-2024 05:33:39"/>
    <x v="3"/>
    <s v="Software Bug"/>
    <s v="CUST57438"/>
    <s v="Resolved"/>
    <s v="23-04-2024"/>
    <d v="1899-12-30T05:33:39"/>
    <s v="23-05-2024"/>
    <d v="1899-12-30T05:33:39"/>
  </r>
  <r>
    <s v="TKT638573"/>
    <s v="Unable to reset password"/>
    <s v="-"/>
    <x v="2"/>
    <s v="Password Reset"/>
    <s v="CUST75694"/>
    <s v="Open"/>
    <d v="2023-02-02T00:00:00"/>
    <d v="1899-12-30T21:37:00"/>
    <s v="-"/>
    <s v="-"/>
  </r>
  <r>
    <s v="TKT545057"/>
    <s v="Application crashes on startup"/>
    <s v="-"/>
    <x v="3"/>
    <s v="Software Bug"/>
    <s v="CUST42526"/>
    <s v="Open"/>
    <d v="2021-03-06T00:00:00"/>
    <d v="1899-12-30T18:46:00"/>
    <s v="-"/>
    <s v="-"/>
  </r>
  <r>
    <s v="TKT858761"/>
    <s v="Device not powering on"/>
    <s v="-"/>
    <x v="3"/>
    <s v="Hardware Issue"/>
    <s v="CUST12972"/>
    <s v="Open"/>
    <d v="2023-12-04T00:00:00"/>
    <d v="1899-12-30T01:05:00"/>
    <s v="-"/>
    <s v="-"/>
  </r>
  <r>
    <s v="TKT981089"/>
    <s v="Service performance degradation"/>
    <s v="-"/>
    <x v="0"/>
    <s v="Slow Service"/>
    <s v="CUST64243"/>
    <s v="In Progress"/>
    <s v="13-05-2021"/>
    <d v="1899-12-30T15:05:57"/>
    <s v="-"/>
    <s v="-"/>
  </r>
  <r>
    <s v="TKT300453"/>
    <s v="Account suspended without notice"/>
    <s v="-"/>
    <x v="2"/>
    <s v="Account Suspension"/>
    <s v="CUST91296"/>
    <s v="In Progress"/>
    <s v="13-07-2021"/>
    <d v="1899-12-30T13:43:48"/>
    <s v="-"/>
    <s v="-"/>
  </r>
  <r>
    <s v="TKT373307"/>
    <s v="Password reset link not received"/>
    <s v="-"/>
    <x v="2"/>
    <s v="Password Reset"/>
    <s v="CUST73052"/>
    <s v="Open"/>
    <s v="25-02-2021"/>
    <d v="1899-12-30T11:42:05"/>
    <s v="-"/>
    <s v="-"/>
  </r>
  <r>
    <s v="TKT275480"/>
    <s v="Slow internet speed"/>
    <s v="-"/>
    <x v="3"/>
    <s v="Network Problem"/>
    <s v="CUST87067"/>
    <s v="Open"/>
    <s v="29-01-2021"/>
    <d v="1899-12-30T09:34:27"/>
    <s v="-"/>
    <s v="-"/>
  </r>
  <r>
    <s v="TKT556873"/>
    <s v="Device not powering on"/>
    <s v="-"/>
    <x v="3"/>
    <s v="Hardware Issue"/>
    <s v="CUST20447"/>
    <s v="In Progress"/>
    <s v="27-04-2021"/>
    <d v="1899-12-30T17:12:03"/>
    <s v="-"/>
    <s v="-"/>
  </r>
  <r>
    <s v="TKT348109"/>
    <s v="Application crashes on startup"/>
    <s v="22-08-2023 19:00:39"/>
    <x v="3"/>
    <s v="Software Bug"/>
    <s v="CUST92897"/>
    <s v="Resolved"/>
    <s v="27-07-2023"/>
    <d v="1899-12-30T19:00:39"/>
    <s v="22-08-2023"/>
    <d v="1899-12-30T19:00:39"/>
  </r>
  <r>
    <s v="TKT646409"/>
    <s v="Refund for overcharge"/>
    <s v="24-11-2022 05:29:43"/>
    <x v="1"/>
    <s v="Refund Request"/>
    <s v="CUST51940"/>
    <s v="Resolved"/>
    <d v="2022-02-11T00:00:00"/>
    <d v="1899-12-30T05:29:00"/>
    <s v="24-11-2022"/>
    <d v="1899-12-30T05:29:43"/>
  </r>
  <r>
    <s v="TKT562722"/>
    <s v="Incorrect billing amount"/>
    <s v="-"/>
    <x v="1"/>
    <s v="Overcharge"/>
    <s v="CUST58572"/>
    <s v="Open"/>
    <s v="13-07-2022"/>
    <d v="1899-12-30T08:52:19"/>
    <s v="-"/>
    <s v="-"/>
  </r>
  <r>
    <s v="TKT899272"/>
    <s v="Unable to connect to Wi-Fi"/>
    <s v="-"/>
    <x v="3"/>
    <s v="Network Problem"/>
    <s v="CUST53087"/>
    <s v="Open"/>
    <d v="2021-03-11T00:00:00"/>
    <d v="1899-12-30T09:14:00"/>
    <s v="-"/>
    <s v="-"/>
  </r>
  <r>
    <s v="TKT516663"/>
    <s v="Account suspended due to suspicious activity"/>
    <s v="-"/>
    <x v="2"/>
    <s v="Account Suspension"/>
    <s v="CUST43016"/>
    <s v="In Progress"/>
    <s v="16-03-2023"/>
    <d v="1899-12-30T16:53:15"/>
    <s v="-"/>
    <s v="-"/>
  </r>
  <r>
    <s v="TKT463636"/>
    <s v="Frequent service interruptions"/>
    <s v="-"/>
    <x v="0"/>
    <s v="Service Outage"/>
    <s v="CUST18089"/>
    <s v="In Progress"/>
    <s v="29-05-2024"/>
    <d v="1899-12-30T15:11:34"/>
    <s v="-"/>
    <s v="-"/>
  </r>
  <r>
    <s v="TKT904233"/>
    <s v="Upgrade causing compatibility issues"/>
    <s v="15-02-2023 06:46:34"/>
    <x v="0"/>
    <s v="Service Upgrade"/>
    <s v="CUST42883"/>
    <s v="Resolved"/>
    <d v="2023-11-02T00:00:00"/>
    <d v="1899-12-30T06:46:00"/>
    <s v="15-02-2023"/>
    <d v="1899-12-30T06:46:34"/>
  </r>
  <r>
    <s v="TKT126712"/>
    <s v="Frequent service interruptions"/>
    <d v="2020-08-08T04:39:00"/>
    <x v="0"/>
    <s v="Service Outage"/>
    <s v="CUST98101"/>
    <s v="Resolved"/>
    <s v="31-07-2020"/>
    <d v="1899-12-30T04:39:00"/>
    <d v="2020-08-08T00:00:00"/>
    <d v="1899-12-30T04:39:00"/>
  </r>
  <r>
    <s v="TKT756226"/>
    <s v="Issues after service upgrade"/>
    <s v="-"/>
    <x v="0"/>
    <s v="Service Upgrade"/>
    <s v="CUST52585"/>
    <s v="In Progress"/>
    <s v="20-06-2022"/>
    <d v="1899-12-30T00:51:38"/>
    <s v="-"/>
    <s v="-"/>
  </r>
  <r>
    <s v="TKT194715"/>
    <s v="Unable to reset password"/>
    <s v="-"/>
    <x v="2"/>
    <s v="Password Reset"/>
    <s v="CUST50493"/>
    <s v="Open"/>
    <s v="24-05-2023"/>
    <d v="1899-12-30T14:15:10"/>
    <s v="-"/>
    <s v="-"/>
  </r>
  <r>
    <s v="TKT873457"/>
    <s v="Payment not going through"/>
    <s v="-"/>
    <x v="1"/>
    <s v="Payment Failure"/>
    <s v="CUST98597"/>
    <s v="In Progress"/>
    <s v="23-03-2024"/>
    <d v="1899-12-30T14:03:35"/>
    <s v="-"/>
    <s v="-"/>
  </r>
  <r>
    <s v="TKT571236"/>
    <s v="Incorrect billing amount"/>
    <s v="-"/>
    <x v="1"/>
    <s v="Overcharge"/>
    <s v="CUST67692"/>
    <s v="In Progress"/>
    <d v="2020-04-04T00:00:00"/>
    <d v="1899-12-30T18:18:00"/>
    <s v="-"/>
    <s v="-"/>
  </r>
  <r>
    <s v="TKT644495"/>
    <s v="Application crashes on startup"/>
    <s v="-"/>
    <x v="3"/>
    <s v="Software Bug"/>
    <s v="CUST96886"/>
    <s v="In Progress"/>
    <d v="2022-04-12T00:00:00"/>
    <d v="1899-12-30T01:36:00"/>
    <s v="-"/>
    <s v="-"/>
  </r>
  <r>
    <s v="TKT433141"/>
    <s v="Account suspended due to suspicious activity"/>
    <s v="27-02-2021 23:03:54"/>
    <x v="2"/>
    <s v="Account Suspension"/>
    <s v="CUST78600"/>
    <s v="Resolved"/>
    <d v="2021-09-02T00:00:00"/>
    <d v="1899-12-30T23:03:00"/>
    <s v="27-02-2021"/>
    <d v="1899-12-30T23:03:54"/>
  </r>
  <r>
    <s v="TKT635859"/>
    <s v="Duplicate charges on account"/>
    <s v="21-10-2024 05:02:37"/>
    <x v="1"/>
    <s v="Overcharge"/>
    <s v="CUST72547"/>
    <s v="Resolved"/>
    <s v="28-09-2024"/>
    <d v="1899-12-30T05:02:37"/>
    <s v="21-10-2024"/>
    <d v="1899-12-30T05:02:37"/>
  </r>
  <r>
    <s v="TKT518830"/>
    <s v="Request for refund due to service issues"/>
    <d v="2024-08-11T12:41:00"/>
    <x v="1"/>
    <s v="Refund Request"/>
    <s v="CUST50197"/>
    <s v="Resolved"/>
    <s v="23-10-2024"/>
    <d v="1899-12-30T12:41:06"/>
    <d v="2024-08-11T00:00:00"/>
    <d v="1899-12-30T12:41:00"/>
  </r>
  <r>
    <s v="TKT867039"/>
    <s v="Scheduled maintenance causing downtime"/>
    <s v="-"/>
    <x v="0"/>
    <s v="Service Outage"/>
    <s v="CUST72405"/>
    <s v="In Progress"/>
    <s v="30-12-2022"/>
    <d v="1899-12-30T23:56:03"/>
    <s v="-"/>
    <s v="-"/>
  </r>
  <r>
    <s v="TKT717684"/>
    <s v="Issues after service upgrade"/>
    <s v="15-09-2020 08:25:04"/>
    <x v="0"/>
    <s v="Service Upgrade"/>
    <s v="CUST82116"/>
    <s v="Resolved"/>
    <s v="22-08-2020"/>
    <d v="1899-12-30T08:25:04"/>
    <s v="15-09-2020"/>
    <d v="1899-12-30T08:25:04"/>
  </r>
  <r>
    <s v="TKT107964"/>
    <s v="Service unavailable in my area"/>
    <s v="-"/>
    <x v="0"/>
    <s v="Service Outage"/>
    <s v="CUST37159"/>
    <s v="Open"/>
    <s v="17-10-2020"/>
    <d v="1899-12-30T15:29:14"/>
    <s v="-"/>
    <s v="-"/>
  </r>
  <r>
    <s v="TKT248459"/>
    <s v="Device not powering on"/>
    <s v="-"/>
    <x v="3"/>
    <s v="Hardware Issue"/>
    <s v="CUST35576"/>
    <s v="Open"/>
    <s v="13-12-2020"/>
    <d v="1899-12-30T15:08:31"/>
    <s v="-"/>
    <s v="-"/>
  </r>
  <r>
    <s v="TKT545162"/>
    <s v="Issues after service upgrade"/>
    <s v="-"/>
    <x v="0"/>
    <s v="Service Upgrade"/>
    <s v="CUST61047"/>
    <s v="Open"/>
    <d v="2021-02-08T00:00:00"/>
    <d v="1899-12-30T07:39:00"/>
    <s v="-"/>
    <s v="-"/>
  </r>
  <r>
    <s v="TKT960250"/>
    <s v="Service slower than expected"/>
    <s v="-"/>
    <x v="0"/>
    <s v="Slow Service"/>
    <s v="CUST72957"/>
    <s v="In Progress"/>
    <s v="29-04-2024"/>
    <d v="1899-12-30T09:35:07"/>
    <s v="-"/>
    <s v="-"/>
  </r>
  <r>
    <s v="TKT306030"/>
    <s v="Screen malfunction"/>
    <s v="-"/>
    <x v="3"/>
    <s v="Hardware Issue"/>
    <s v="CUST85409"/>
    <s v="In Progress"/>
    <s v="16-03-2023"/>
    <d v="1899-12-30T02:23:56"/>
    <s v="-"/>
    <s v="-"/>
  </r>
  <r>
    <s v="TKT650978"/>
    <s v="Device not powering on"/>
    <s v="-"/>
    <x v="3"/>
    <s v="Hardware Issue"/>
    <s v="CUST97561"/>
    <s v="Open"/>
    <d v="2023-07-10T00:00:00"/>
    <d v="1899-12-30T00:37:00"/>
    <s v="-"/>
    <s v="-"/>
  </r>
  <r>
    <s v="TKT467005"/>
    <s v="Password reset link not received"/>
    <s v="19-07-2021 11:29:02"/>
    <x v="2"/>
    <s v="Password Reset"/>
    <s v="CUST64167"/>
    <s v="Resolved"/>
    <s v="14-07-2021"/>
    <d v="1899-12-30T11:29:02"/>
    <s v="19-07-2021"/>
    <d v="1899-12-30T11:29:02"/>
  </r>
  <r>
    <s v="TKT413982"/>
    <s v="Duplicate charges on account"/>
    <s v="-"/>
    <x v="1"/>
    <s v="Overcharge"/>
    <s v="CUST82469"/>
    <s v="In Progress"/>
    <s v="20-10-2021"/>
    <d v="1899-12-30T19:31:16"/>
    <s v="-"/>
    <s v="-"/>
  </r>
  <r>
    <s v="TKT433263"/>
    <s v="Account locked due to multiple failed attempts"/>
    <s v="30-09-2023 02:38:51"/>
    <x v="2"/>
    <s v="Login Issue"/>
    <s v="CUST47882"/>
    <s v="Resolved"/>
    <d v="2023-05-09T00:00:00"/>
    <d v="1899-12-30T02:38:00"/>
    <s v="30-09-2023"/>
    <d v="1899-12-30T02:38:51"/>
  </r>
  <r>
    <s v="TKT587690"/>
    <s v="Slow internet speed"/>
    <s v="-"/>
    <x v="3"/>
    <s v="Network Problem"/>
    <s v="CUST54157"/>
    <s v="Open"/>
    <s v="20-03-2023"/>
    <d v="1899-12-30T11:36:42"/>
    <s v="-"/>
    <s v="-"/>
  </r>
  <r>
    <s v="TKT282787"/>
    <s v="Battery draining quickly"/>
    <s v="-"/>
    <x v="3"/>
    <s v="Hardware Issue"/>
    <s v="CUST10150"/>
    <s v="In Progress"/>
    <d v="2024-03-07T00:00:00"/>
    <d v="1899-12-30T15:24:00"/>
    <s v="-"/>
    <s v="-"/>
  </r>
  <r>
    <s v="TKT598231"/>
    <s v="Request for refund due to service issues"/>
    <s v="-"/>
    <x v="1"/>
    <s v="Refund Request"/>
    <s v="CUST56409"/>
    <s v="In Progress"/>
    <d v="2023-02-03T00:00:00"/>
    <d v="1899-12-30T19:26:00"/>
    <s v="-"/>
    <s v="-"/>
  </r>
  <r>
    <s v="TKT206689"/>
    <s v="Issues after service upgrade"/>
    <s v="-"/>
    <x v="0"/>
    <s v="Service Upgrade"/>
    <s v="CUST89258"/>
    <s v="Open"/>
    <s v="21-09-2021"/>
    <d v="1899-12-30T19:11:16"/>
    <s v="-"/>
    <s v="-"/>
  </r>
  <r>
    <s v="TKT875671"/>
    <s v="Account locked due to multiple failed attempts"/>
    <s v="-"/>
    <x v="2"/>
    <s v="Login Issue"/>
    <s v="CUST54463"/>
    <s v="Open"/>
    <s v="24-01-2020"/>
    <d v="1899-12-30T04:04:27"/>
    <s v="-"/>
    <s v="-"/>
  </r>
  <r>
    <s v="TKT408383"/>
    <s v="Password reset link not received"/>
    <s v="-"/>
    <x v="2"/>
    <s v="Password Reset"/>
    <s v="CUST35342"/>
    <s v="In Progress"/>
    <s v="26-10-2022"/>
    <d v="1899-12-30T05:31:24"/>
    <s v="-"/>
    <s v="-"/>
  </r>
  <r>
    <s v="TKT386982"/>
    <s v="Password reset link not received"/>
    <s v="28-02-2021 10:21:31"/>
    <x v="2"/>
    <s v="Password Reset"/>
    <s v="CUST37426"/>
    <s v="Resolved"/>
    <s v="24-02-2021"/>
    <d v="1899-12-30T10:21:31"/>
    <s v="28-02-2021"/>
    <d v="1899-12-30T10:21:31"/>
  </r>
  <r>
    <s v="TKT622935"/>
    <s v="Unable to login to account"/>
    <s v="-"/>
    <x v="2"/>
    <s v="Login Issue"/>
    <s v="CUST40369"/>
    <s v="In Progress"/>
    <s v="16-09-2021"/>
    <d v="1899-12-30T13:12:08"/>
    <s v="-"/>
    <s v="-"/>
  </r>
  <r>
    <s v="TKT824616"/>
    <s v="Unable to reset password"/>
    <s v="-"/>
    <x v="2"/>
    <s v="Password Reset"/>
    <s v="CUST73166"/>
    <s v="In Progress"/>
    <s v="15-08-2020"/>
    <d v="1899-12-30T13:49:01"/>
    <s v="-"/>
    <s v="-"/>
  </r>
  <r>
    <s v="TKT356275"/>
    <s v="High latency in service response"/>
    <s v="-"/>
    <x v="0"/>
    <s v="Slow Service"/>
    <s v="CUST52599"/>
    <s v="Open"/>
    <s v="17-06-2024"/>
    <d v="1899-12-30T17:15:12"/>
    <s v="-"/>
    <s v="-"/>
  </r>
  <r>
    <s v="TKT184260"/>
    <s v="Frequent service interruptions"/>
    <s v="24-09-2023 07:06:23"/>
    <x v="0"/>
    <s v="Service Outage"/>
    <s v="CUST39129"/>
    <s v="Resolved"/>
    <s v="14-09-2023"/>
    <d v="1899-12-30T07:06:23"/>
    <s v="24-09-2023"/>
    <d v="1899-12-30T07:06:23"/>
  </r>
  <r>
    <s v="TKT170326"/>
    <s v="Password reset link not received"/>
    <s v="-"/>
    <x v="2"/>
    <s v="Password Reset"/>
    <s v="CUST97280"/>
    <s v="In Progress"/>
    <s v="23-07-2022"/>
    <d v="1899-12-30T04:48:19"/>
    <s v="-"/>
    <s v="-"/>
  </r>
  <r>
    <s v="TKT413601"/>
    <s v="Internet connection drops frequently"/>
    <s v="17-09-2022 10:00:05"/>
    <x v="3"/>
    <s v="Network Problem"/>
    <s v="CUST40103"/>
    <s v="Resolved"/>
    <s v="13-09-2022"/>
    <d v="1899-12-30T10:00:05"/>
    <s v="17-09-2022"/>
    <d v="1899-12-30T10:00:05"/>
  </r>
  <r>
    <s v="TKT479450"/>
    <s v="Device not powering on"/>
    <d v="2023-09-07T14:43:00"/>
    <x v="3"/>
    <s v="Hardware Issue"/>
    <s v="CUST52507"/>
    <s v="Resolved"/>
    <s v="29-06-2023"/>
    <d v="1899-12-30T14:43:56"/>
    <d v="2023-09-07T00:00:00"/>
    <d v="1899-12-30T14:43:00"/>
  </r>
  <r>
    <s v="TKT621152"/>
    <s v="Upgrade causing compatibility issues"/>
    <s v="-"/>
    <x v="0"/>
    <s v="Service Upgrade"/>
    <s v="CUST69777"/>
    <s v="In Progress"/>
    <d v="2020-09-12T00:00:00"/>
    <d v="1899-12-30T15:12:00"/>
    <s v="-"/>
    <s v="-"/>
  </r>
  <r>
    <s v="TKT227740"/>
    <s v="Duplicate charges on account"/>
    <s v="-"/>
    <x v="1"/>
    <s v="Overcharge"/>
    <s v="CUST42847"/>
    <s v="Open"/>
    <s v="28-05-2020"/>
    <d v="1899-12-30T16:53:24"/>
    <s v="-"/>
    <s v="-"/>
  </r>
  <r>
    <s v="TKT614462"/>
    <s v="Request for service upgrade not processed"/>
    <s v="21-09-2021 12:08:14"/>
    <x v="0"/>
    <s v="Service Upgrade"/>
    <s v="CUST69766"/>
    <s v="Resolved"/>
    <s v="27-08-2021"/>
    <d v="1899-12-30T12:08:14"/>
    <s v="21-09-2021"/>
    <d v="1899-12-30T12:08:14"/>
  </r>
  <r>
    <s v="TKT892134"/>
    <s v="Unable to connect to Wi-Fi"/>
    <s v="-"/>
    <x v="3"/>
    <s v="Network Problem"/>
    <s v="CUST83751"/>
    <s v="Open"/>
    <d v="2020-12-04T00:00:00"/>
    <d v="1899-12-30T14:46:00"/>
    <s v="-"/>
    <s v="-"/>
  </r>
  <r>
    <s v="TKT898917"/>
    <s v="Charged more than expected"/>
    <s v="-"/>
    <x v="1"/>
    <s v="Overcharge"/>
    <s v="CUST63976"/>
    <s v="In Progress"/>
    <s v="25-10-2024"/>
    <d v="1899-12-30T02:14:16"/>
    <s v="-"/>
    <s v="-"/>
  </r>
  <r>
    <s v="TKT916897"/>
    <s v="Account suspended due to suspicious activity"/>
    <s v="30-08-2022 21:57:45"/>
    <x v="2"/>
    <s v="Account Suspension"/>
    <s v="CUST58712"/>
    <s v="Resolved"/>
    <s v="26-08-2022"/>
    <d v="1899-12-30T21:57:45"/>
    <s v="30-08-2022"/>
    <d v="1899-12-30T21:57:45"/>
  </r>
  <r>
    <s v="TKT876953"/>
    <s v="Refund for canceled service"/>
    <s v="17-07-2020 16:33:33"/>
    <x v="1"/>
    <s v="Refund Request"/>
    <s v="CUST47074"/>
    <s v="Resolved"/>
    <s v="21-06-2020"/>
    <d v="1899-12-30T16:33:33"/>
    <s v="17-07-2020"/>
    <d v="1899-12-30T16:33:33"/>
  </r>
  <r>
    <s v="TKT325004"/>
    <s v="Unable to login to account"/>
    <s v="-"/>
    <x v="2"/>
    <s v="Login Issue"/>
    <s v="CUST11494"/>
    <s v="In Progress"/>
    <d v="2022-08-10T00:00:00"/>
    <d v="1899-12-30T22:15:00"/>
    <s v="-"/>
    <s v="-"/>
  </r>
  <r>
    <s v="TKT913855"/>
    <s v="Feature not working as expected"/>
    <s v="23-11-2022 21:09:18"/>
    <x v="3"/>
    <s v="Software Bug"/>
    <s v="CUST63649"/>
    <s v="Resolved"/>
    <d v="2022-05-11T00:00:00"/>
    <d v="1899-12-30T21:09:00"/>
    <s v="23-11-2022"/>
    <d v="1899-12-30T21:09:18"/>
  </r>
  <r>
    <s v="TKT922261"/>
    <s v="Incorrect billing amount"/>
    <s v="-"/>
    <x v="1"/>
    <s v="Overcharge"/>
    <s v="CUST44355"/>
    <s v="Open"/>
    <s v="23-03-2024"/>
    <d v="1899-12-30T19:21:04"/>
    <s v="-"/>
    <s v="-"/>
  </r>
  <r>
    <s v="TKT299506"/>
    <s v="Screen malfunction"/>
    <s v="-"/>
    <x v="3"/>
    <s v="Hardware Issue"/>
    <s v="CUST85363"/>
    <s v="Open"/>
    <d v="2021-07-01T00:00:00"/>
    <d v="1899-12-30T12:24:00"/>
    <s v="-"/>
    <s v="-"/>
  </r>
  <r>
    <s v="TKT852914"/>
    <s v="Payment not going through"/>
    <s v="13-08-2022 17:50:21"/>
    <x v="1"/>
    <s v="Payment Failure"/>
    <s v="CUST33696"/>
    <s v="Resolved"/>
    <d v="2022-06-08T00:00:00"/>
    <d v="1899-12-30T17:50:00"/>
    <s v="13-08-2022"/>
    <d v="1899-12-30T17:50:21"/>
  </r>
  <r>
    <s v="TKT947488"/>
    <s v="Two-factor authentication not working"/>
    <s v="-"/>
    <x v="2"/>
    <s v="Login Issue"/>
    <s v="CUST32884"/>
    <s v="In Progress"/>
    <s v="20-04-2023"/>
    <d v="1899-12-30T20:23:53"/>
    <s v="-"/>
    <s v="-"/>
  </r>
  <r>
    <s v="TKT568715"/>
    <s v="Duplicate charges on account"/>
    <s v="-"/>
    <x v="1"/>
    <s v="Overcharge"/>
    <s v="CUST25860"/>
    <s v="In Progress"/>
    <s v="25-12-2024"/>
    <d v="1899-12-30T14:20:11"/>
    <s v="-"/>
    <s v="-"/>
  </r>
  <r>
    <s v="TKT462952"/>
    <s v="Unable to login to account"/>
    <s v="-"/>
    <x v="2"/>
    <s v="Login Issue"/>
    <s v="CUST44070"/>
    <s v="Open"/>
    <s v="27-03-2024"/>
    <d v="1899-12-30T16:53:42"/>
    <s v="-"/>
    <s v="-"/>
  </r>
  <r>
    <s v="TKT321965"/>
    <s v="Unable to reactivate suspended account"/>
    <s v="-"/>
    <x v="2"/>
    <s v="Account Suspension"/>
    <s v="CUST41539"/>
    <s v="In Progress"/>
    <s v="15-08-2024"/>
    <d v="1899-12-30T03:51:50"/>
    <s v="-"/>
    <s v="-"/>
  </r>
  <r>
    <s v="TKT126665"/>
    <s v="Incorrect billing amount"/>
    <s v="-"/>
    <x v="1"/>
    <s v="Overcharge"/>
    <s v="CUST96136"/>
    <s v="Open"/>
    <s v="25-04-2023"/>
    <d v="1899-12-30T16:31:19"/>
    <s v="-"/>
    <s v="-"/>
  </r>
  <r>
    <s v="TKT233127"/>
    <s v="Slow internet speed"/>
    <s v="-"/>
    <x v="3"/>
    <s v="Network Problem"/>
    <s v="CUST85879"/>
    <s v="In Progress"/>
    <d v="2020-05-06T00:00:00"/>
    <d v="1899-12-30T23:12:00"/>
    <s v="-"/>
    <s v="-"/>
  </r>
  <r>
    <s v="TKT668044"/>
    <s v="Error message displayed"/>
    <d v="2020-08-09T18:49:00"/>
    <x v="3"/>
    <s v="Software Bug"/>
    <s v="CUST29148"/>
    <s v="Resolved"/>
    <d v="2020-02-09T00:00:00"/>
    <d v="1899-12-30T18:49:00"/>
    <d v="2020-08-09T00:00:00"/>
    <d v="1899-12-30T18:49:00"/>
  </r>
  <r>
    <s v="TKT612406"/>
    <s v="Application crashes on startup"/>
    <d v="2024-07-07T05:01:00"/>
    <x v="3"/>
    <s v="Software Bug"/>
    <s v="CUST53318"/>
    <s v="Resolved"/>
    <d v="2024-01-07T00:00:00"/>
    <d v="1899-12-30T05:01:00"/>
    <d v="2024-07-07T00:00:00"/>
    <d v="1899-12-30T05:01:00"/>
  </r>
  <r>
    <s v="TKT542945"/>
    <s v="Payment gateway error"/>
    <s v="-"/>
    <x v="1"/>
    <s v="Payment Failure"/>
    <s v="CUST83711"/>
    <s v="Open"/>
    <s v="27-03-2022"/>
    <d v="1899-12-30T10:46:09"/>
    <s v="-"/>
    <s v="-"/>
  </r>
  <r>
    <s v="TKT413610"/>
    <s v="Refund for overcharge"/>
    <s v="-"/>
    <x v="1"/>
    <s v="Refund Request"/>
    <s v="CUST66944"/>
    <s v="Open"/>
    <d v="2021-01-07T00:00:00"/>
    <d v="1899-12-30T10:18:00"/>
    <s v="-"/>
    <s v="-"/>
  </r>
  <r>
    <s v="TKT542347"/>
    <s v="Error message displayed"/>
    <s v="24-11-2020 01:38:35"/>
    <x v="3"/>
    <s v="Software Bug"/>
    <s v="CUST29525"/>
    <s v="Resolved"/>
    <s v="13-11-2020"/>
    <d v="1899-12-30T01:38:35"/>
    <s v="24-11-2020"/>
    <d v="1899-12-30T01:38:35"/>
  </r>
  <r>
    <s v="TKT243823"/>
    <s v="Password reset link not received"/>
    <s v="-"/>
    <x v="2"/>
    <s v="Password Reset"/>
    <s v="CUST47644"/>
    <s v="Open"/>
    <s v="13-10-2021"/>
    <d v="1899-12-30T00:01:34"/>
    <s v="-"/>
    <s v="-"/>
  </r>
  <r>
    <s v="TKT688971"/>
    <s v="Service slower than expected"/>
    <d v="2020-07-04T14:52:00"/>
    <x v="0"/>
    <s v="Slow Service"/>
    <s v="CUST30160"/>
    <s v="Resolved"/>
    <d v="2020-08-03T00:00:00"/>
    <d v="1899-12-30T14:52:00"/>
    <d v="2020-07-04T00:00:00"/>
    <d v="1899-12-30T14:52:00"/>
  </r>
  <r>
    <s v="TKT206334"/>
    <s v="Unable to login to account"/>
    <s v="-"/>
    <x v="2"/>
    <s v="Login Issue"/>
    <s v="CUST75863"/>
    <s v="In Progress"/>
    <s v="16-03-2023"/>
    <d v="1899-12-30T19:24:59"/>
    <s v="-"/>
    <s v="-"/>
  </r>
  <r>
    <s v="TKT573228"/>
    <s v="Duplicate charges on account"/>
    <s v="-"/>
    <x v="1"/>
    <s v="Overcharge"/>
    <s v="CUST10534"/>
    <s v="In Progress"/>
    <s v="24-09-2024"/>
    <d v="1899-12-30T23:41:29"/>
    <s v="-"/>
    <s v="-"/>
  </r>
  <r>
    <s v="TKT393159"/>
    <s v="Incorrect billing amount"/>
    <s v="25-08-2022 01:32:04"/>
    <x v="1"/>
    <s v="Overcharge"/>
    <s v="CUST76352"/>
    <s v="Resolved"/>
    <s v="15-08-2022"/>
    <d v="1899-12-30T01:32:04"/>
    <s v="25-08-2022"/>
    <d v="1899-12-30T01:32:04"/>
  </r>
  <r>
    <s v="TKT247204"/>
    <s v="Request for refund due to service issues"/>
    <d v="2022-06-04T21:17:00"/>
    <x v="1"/>
    <s v="Refund Request"/>
    <s v="CUST28800"/>
    <s v="Resolved"/>
    <s v="31-03-2022"/>
    <d v="1899-12-30T21:17:46"/>
    <d v="2022-06-04T00:00:00"/>
    <d v="1899-12-30T21:17:00"/>
  </r>
  <r>
    <s v="TKT235638"/>
    <s v="Account suspended due to suspicious activity"/>
    <s v="-"/>
    <x v="2"/>
    <s v="Account Suspension"/>
    <s v="CUST60215"/>
    <s v="Open"/>
    <s v="20-11-2023"/>
    <d v="1899-12-30T22:58:25"/>
    <s v="-"/>
    <s v="-"/>
  </r>
  <r>
    <s v="TKT450908"/>
    <s v="Upgrade causing compatibility issues"/>
    <s v="-"/>
    <x v="0"/>
    <s v="Service Upgrade"/>
    <s v="CUST27312"/>
    <s v="In Progress"/>
    <d v="2024-11-07T00:00:00"/>
    <d v="1899-12-30T23:03:00"/>
    <s v="-"/>
    <s v="-"/>
  </r>
  <r>
    <s v="TKT960599"/>
    <s v="Scheduled maintenance causing downtime"/>
    <d v="2020-03-05T22:56:00"/>
    <x v="0"/>
    <s v="Service Outage"/>
    <s v="CUST85458"/>
    <s v="Resolved"/>
    <d v="2020-07-04T00:00:00"/>
    <d v="1899-12-30T22:56:00"/>
    <d v="2020-03-05T00:00:00"/>
    <d v="1899-12-30T22:56:00"/>
  </r>
  <r>
    <s v="TKT912005"/>
    <s v="Incorrect billing amount"/>
    <s v="29-08-2021 15:04:48"/>
    <x v="1"/>
    <s v="Overcharge"/>
    <s v="CUST55417"/>
    <s v="Resolved"/>
    <d v="2021-10-08T00:00:00"/>
    <d v="1899-12-30T15:04:00"/>
    <s v="29-08-2021"/>
    <d v="1899-12-30T15:04:48"/>
  </r>
  <r>
    <s v="TKT153031"/>
    <s v="Battery draining quickly"/>
    <s v="-"/>
    <x v="3"/>
    <s v="Hardware Issue"/>
    <s v="CUST48756"/>
    <s v="Open"/>
    <d v="2024-06-05T00:00:00"/>
    <d v="1899-12-30T02:04:00"/>
    <s v="-"/>
    <s v="-"/>
  </r>
  <r>
    <s v="TKT666178"/>
    <s v="Screen malfunction"/>
    <s v="-"/>
    <x v="3"/>
    <s v="Hardware Issue"/>
    <s v="CUST62882"/>
    <s v="Open"/>
    <s v="23-02-2022"/>
    <d v="1899-12-30T08:56:08"/>
    <s v="-"/>
    <s v="-"/>
  </r>
  <r>
    <s v="TKT770952"/>
    <s v="Screen malfunction"/>
    <s v="-"/>
    <x v="3"/>
    <s v="Hardware Issue"/>
    <s v="CUST73764"/>
    <s v="In Progress"/>
    <s v="25-11-2020"/>
    <d v="1899-12-30T14:47:32"/>
    <s v="-"/>
    <s v="-"/>
  </r>
  <r>
    <s v="TKT461665"/>
    <s v="Account locked due to multiple failed attempts"/>
    <s v="31-10-2021 20:42:59"/>
    <x v="2"/>
    <s v="Login Issue"/>
    <s v="CUST79229"/>
    <s v="Resolved"/>
    <d v="2021-06-10T00:00:00"/>
    <d v="1899-12-30T20:42:00"/>
    <s v="31-10-2021"/>
    <d v="1899-12-30T20:42:59"/>
  </r>
  <r>
    <s v="TKT226045"/>
    <s v="Unable to reactivate suspended account"/>
    <s v="18-06-2021 19:03:04"/>
    <x v="2"/>
    <s v="Account Suspension"/>
    <s v="CUST90463"/>
    <s v="Resolved"/>
    <s v="30-05-2021"/>
    <d v="1899-12-30T19:03:04"/>
    <s v="18-06-2021"/>
    <d v="1899-12-30T19:03:04"/>
  </r>
  <r>
    <s v="TKT371727"/>
    <s v="Unable to connect to Wi-Fi"/>
    <s v="-"/>
    <x v="3"/>
    <s v="Network Problem"/>
    <s v="CUST42881"/>
    <s v="Open"/>
    <d v="2020-06-11T00:00:00"/>
    <d v="1899-12-30T17:41:00"/>
    <s v="-"/>
    <s v="-"/>
  </r>
  <r>
    <s v="TKT413716"/>
    <s v="Error message displayed"/>
    <s v="-"/>
    <x v="3"/>
    <s v="Software Bug"/>
    <s v="CUST93439"/>
    <s v="Open"/>
    <s v="23-05-2022"/>
    <d v="1899-12-30T02:05:46"/>
    <s v="-"/>
    <s v="-"/>
  </r>
  <r>
    <s v="TKT329820"/>
    <s v="Unable to reactivate suspended account"/>
    <s v="-"/>
    <x v="2"/>
    <s v="Account Suspension"/>
    <s v="CUST53477"/>
    <s v="In Progress"/>
    <d v="2023-06-10T00:00:00"/>
    <d v="1899-12-30T05:25:00"/>
    <s v="-"/>
    <s v="-"/>
  </r>
  <r>
    <s v="TKT797328"/>
    <s v="Feature not working as expected"/>
    <s v="-"/>
    <x v="3"/>
    <s v="Software Bug"/>
    <s v="CUST83267"/>
    <s v="Open"/>
    <d v="2020-01-01T00:00:00"/>
    <d v="1899-12-30T21:34:00"/>
    <s v="-"/>
    <s v="-"/>
  </r>
  <r>
    <s v="TKT949295"/>
    <s v="Application crashes on startup"/>
    <s v="29-03-2024 23:23:54"/>
    <x v="3"/>
    <s v="Software Bug"/>
    <s v="CUST25993"/>
    <s v="Resolved"/>
    <s v="14-03-2024"/>
    <d v="1899-12-30T23:23:54"/>
    <s v="29-03-2024"/>
    <d v="1899-12-30T23:23:54"/>
  </r>
  <r>
    <s v="TKT151055"/>
    <s v="Account suspended without notice"/>
    <s v="-"/>
    <x v="2"/>
    <s v="Account Suspension"/>
    <s v="CUST63802"/>
    <s v="In Progress"/>
    <d v="2023-09-08T00:00:00"/>
    <d v="1899-12-30T07:50:00"/>
    <s v="-"/>
    <s v="-"/>
  </r>
  <r>
    <s v="TKT804127"/>
    <s v="Account locked due to multiple failed attempts"/>
    <d v="2021-06-08T05:28:00"/>
    <x v="2"/>
    <s v="Login Issue"/>
    <s v="CUST43655"/>
    <s v="Resolved"/>
    <d v="2021-04-08T00:00:00"/>
    <d v="1899-12-30T05:28:00"/>
    <d v="2021-06-08T00:00:00"/>
    <d v="1899-12-30T05:28:00"/>
  </r>
  <r>
    <s v="TKT464028"/>
    <s v="Account locked due to multiple failed attempts"/>
    <s v="15-11-2024 09:11:38"/>
    <x v="2"/>
    <s v="Login Issue"/>
    <s v="CUST14966"/>
    <s v="Resolved"/>
    <d v="2024-11-11T00:00:00"/>
    <d v="1899-12-30T09:11:00"/>
    <s v="15-11-2024"/>
    <d v="1899-12-30T09:11:38"/>
  </r>
  <r>
    <s v="TKT388778"/>
    <s v="Feature not working as expected"/>
    <s v="24-08-2023 07:51:38"/>
    <x v="3"/>
    <s v="Software Bug"/>
    <s v="CUST37927"/>
    <s v="Resolved"/>
    <s v="30-07-2023"/>
    <d v="1899-12-30T07:51:38"/>
    <s v="24-08-2023"/>
    <d v="1899-12-30T07:51:38"/>
  </r>
  <r>
    <s v="TKT550530"/>
    <s v="Card declined"/>
    <s v="-"/>
    <x v="1"/>
    <s v="Payment Failure"/>
    <s v="CUST85989"/>
    <s v="Open"/>
    <s v="31-07-2024"/>
    <d v="1899-12-30T05:55:17"/>
    <s v="-"/>
    <s v="-"/>
  </r>
  <r>
    <s v="TKT874664"/>
    <s v="Scheduled maintenance causing downtime"/>
    <s v="-"/>
    <x v="0"/>
    <s v="Service Outage"/>
    <s v="CUST72386"/>
    <s v="Open"/>
    <s v="21-10-2023"/>
    <d v="1899-12-30T19:13:18"/>
    <s v="-"/>
    <s v="-"/>
  </r>
  <r>
    <s v="TKT350779"/>
    <s v="Request for refund due to service issues"/>
    <s v="-"/>
    <x v="1"/>
    <s v="Refund Request"/>
    <s v="CUST75936"/>
    <s v="In Progress"/>
    <s v="23-07-2020"/>
    <d v="1899-12-30T07:59:47"/>
    <s v="-"/>
    <s v="-"/>
  </r>
  <r>
    <s v="TKT484294"/>
    <s v="Battery draining quickly"/>
    <s v="-"/>
    <x v="3"/>
    <s v="Hardware Issue"/>
    <s v="CUST91230"/>
    <s v="Open"/>
    <s v="19-07-2024"/>
    <d v="1899-12-30T21:13:12"/>
    <s v="-"/>
    <s v="-"/>
  </r>
  <r>
    <s v="TKT497394"/>
    <s v="Incorrect billing amount"/>
    <s v="-"/>
    <x v="1"/>
    <s v="Overcharge"/>
    <s v="CUST28182"/>
    <s v="Open"/>
    <s v="17-08-2022"/>
    <d v="1899-12-30T07:21:01"/>
    <s v="-"/>
    <s v="-"/>
  </r>
  <r>
    <s v="TKT757434"/>
    <s v="Incorrect billing amount"/>
    <s v="-"/>
    <x v="1"/>
    <s v="Overcharge"/>
    <s v="CUST40733"/>
    <s v="In Progress"/>
    <s v="22-10-2024"/>
    <d v="1899-12-30T09:19:59"/>
    <s v="-"/>
    <s v="-"/>
  </r>
  <r>
    <s v="TKT697226"/>
    <s v="Feature not working as expected"/>
    <s v="-"/>
    <x v="3"/>
    <s v="Software Bug"/>
    <s v="CUST92882"/>
    <s v="Open"/>
    <s v="14-12-2024"/>
    <d v="1899-12-30T00:04:48"/>
    <s v="-"/>
    <s v="-"/>
  </r>
  <r>
    <s v="TKT177893"/>
    <s v="Duplicate charges on account"/>
    <s v="-"/>
    <x v="1"/>
    <s v="Overcharge"/>
    <s v="CUST32460"/>
    <s v="In Progress"/>
    <d v="2020-06-05T00:00:00"/>
    <d v="1899-12-30T04:44:00"/>
    <s v="-"/>
    <s v="-"/>
  </r>
  <r>
    <s v="TKT173586"/>
    <s v="Password reset link expired"/>
    <s v="-"/>
    <x v="2"/>
    <s v="Password Reset"/>
    <s v="CUST57601"/>
    <s v="Open"/>
    <d v="2021-03-05T00:00:00"/>
    <d v="1899-12-30T08:53:00"/>
    <s v="-"/>
    <s v="-"/>
  </r>
  <r>
    <s v="TKT657535"/>
    <s v="Error message displayed"/>
    <s v="-"/>
    <x v="3"/>
    <s v="Software Bug"/>
    <s v="CUST71261"/>
    <s v="In Progress"/>
    <s v="27-10-2022"/>
    <d v="1899-12-30T22:08:27"/>
    <s v="-"/>
    <s v="-"/>
  </r>
  <r>
    <s v="TKT565868"/>
    <s v="Upgrade causing compatibility issues"/>
    <s v="-"/>
    <x v="0"/>
    <s v="Service Upgrade"/>
    <s v="CUST11589"/>
    <s v="In Progress"/>
    <s v="22-05-2021"/>
    <d v="1899-12-30T19:01:13"/>
    <s v="-"/>
    <s v="-"/>
  </r>
  <r>
    <s v="TKT387901"/>
    <s v="Incorrect billing amount"/>
    <s v="-"/>
    <x v="1"/>
    <s v="Overcharge"/>
    <s v="CUST78146"/>
    <s v="In Progress"/>
    <s v="13-02-2020"/>
    <d v="1899-12-30T02:32:27"/>
    <s v="-"/>
    <s v="-"/>
  </r>
  <r>
    <s v="TKT508329"/>
    <s v="Account locked due to multiple failed attempts"/>
    <s v="-"/>
    <x v="2"/>
    <s v="Login Issue"/>
    <s v="CUST71963"/>
    <s v="Open"/>
    <s v="30-09-2020"/>
    <d v="1899-12-30T04:55:17"/>
    <s v="-"/>
    <s v="-"/>
  </r>
  <r>
    <s v="TKT863017"/>
    <s v="High latency in service response"/>
    <s v="26-03-2021 21:22:20"/>
    <x v="0"/>
    <s v="Slow Service"/>
    <s v="CUST26932"/>
    <s v="Resolved"/>
    <s v="24-02-2021"/>
    <d v="1899-12-30T21:22:20"/>
    <s v="26-03-2021"/>
    <d v="1899-12-30T21:22:20"/>
  </r>
  <r>
    <s v="TKT653690"/>
    <s v="Error message displayed"/>
    <d v="2021-07-09T17:43:00"/>
    <x v="3"/>
    <s v="Software Bug"/>
    <s v="CUST97233"/>
    <s v="Resolved"/>
    <d v="2021-04-09T00:00:00"/>
    <d v="1899-12-30T17:43:00"/>
    <d v="2021-07-09T00:00:00"/>
    <d v="1899-12-30T17:43:00"/>
  </r>
  <r>
    <s v="TKT386318"/>
    <s v="Incorrect billing amount"/>
    <s v="-"/>
    <x v="1"/>
    <s v="Overcharge"/>
    <s v="CUST64228"/>
    <s v="Open"/>
    <s v="22-02-2020"/>
    <d v="1899-12-30T23:31:20"/>
    <s v="-"/>
    <s v="-"/>
  </r>
  <r>
    <s v="TKT783062"/>
    <s v="Two-factor authentication not working"/>
    <s v="21-06-2021 10:08:49"/>
    <x v="2"/>
    <s v="Login Issue"/>
    <s v="CUST90950"/>
    <s v="Resolved"/>
    <d v="2021-07-06T00:00:00"/>
    <d v="1899-12-30T10:08:00"/>
    <s v="21-06-2021"/>
    <d v="1899-12-30T10:08:49"/>
  </r>
  <r>
    <s v="TKT817587"/>
    <s v="Payment not going through"/>
    <d v="2022-04-07T08:19:00"/>
    <x v="1"/>
    <s v="Payment Failure"/>
    <s v="CUST11519"/>
    <s v="Resolved"/>
    <s v="22-06-2022"/>
    <d v="1899-12-30T08:19:14"/>
    <d v="2022-04-07T00:00:00"/>
    <d v="1899-12-30T08:19:00"/>
  </r>
  <r>
    <s v="TKT770448"/>
    <s v="Refund for canceled service"/>
    <s v="-"/>
    <x v="1"/>
    <s v="Refund Request"/>
    <s v="CUST12546"/>
    <s v="In Progress"/>
    <d v="2020-07-04T00:00:00"/>
    <d v="1899-12-30T14:42:00"/>
    <s v="-"/>
    <s v="-"/>
  </r>
  <r>
    <s v="TKT902688"/>
    <s v="Frequent service interruptions"/>
    <s v="-"/>
    <x v="0"/>
    <s v="Service Outage"/>
    <s v="CUST69932"/>
    <s v="Open"/>
    <d v="2024-06-08T00:00:00"/>
    <d v="1899-12-30T19:23:00"/>
    <s v="-"/>
    <s v="-"/>
  </r>
  <r>
    <s v="TKT934020"/>
    <s v="Request for service upgrade not processed"/>
    <s v="20-07-2021 08:30:56"/>
    <x v="0"/>
    <s v="Service Upgrade"/>
    <s v="CUST98246"/>
    <s v="Resolved"/>
    <s v="16-07-2021"/>
    <d v="1899-12-30T08:30:56"/>
    <s v="20-07-2021"/>
    <d v="1899-12-30T08:30:56"/>
  </r>
  <r>
    <s v="TKT178938"/>
    <s v="Application crashes on startup"/>
    <d v="2022-03-05T22:33:00"/>
    <x v="3"/>
    <s v="Software Bug"/>
    <s v="CUST96664"/>
    <s v="Resolved"/>
    <d v="2022-11-04T00:00:00"/>
    <d v="1899-12-30T22:33:00"/>
    <d v="2022-03-05T00:00:00"/>
    <d v="1899-12-30T22:33:00"/>
  </r>
  <r>
    <s v="TKT423400"/>
    <s v="Slow internet speed"/>
    <s v="-"/>
    <x v="3"/>
    <s v="Network Problem"/>
    <s v="CUST75338"/>
    <s v="In Progress"/>
    <s v="28-08-2021"/>
    <d v="1899-12-30T19:35:16"/>
    <s v="-"/>
    <s v="-"/>
  </r>
  <r>
    <s v="TKT554702"/>
    <s v="Device not powering on"/>
    <d v="2021-03-08T04:43:00"/>
    <x v="3"/>
    <s v="Hardware Issue"/>
    <s v="CUST10420"/>
    <s v="Resolved"/>
    <s v="26-07-2021"/>
    <d v="1899-12-30T04:43:24"/>
    <d v="2021-03-08T00:00:00"/>
    <d v="1899-12-30T04:43:00"/>
  </r>
  <r>
    <s v="TKT472244"/>
    <s v="Account locked due to multiple failed attempts"/>
    <s v="-"/>
    <x v="2"/>
    <s v="Login Issue"/>
    <s v="CUST55979"/>
    <s v="In Progress"/>
    <s v="28-06-2020"/>
    <d v="1899-12-30T13:03:01"/>
    <s v="-"/>
    <s v="-"/>
  </r>
  <r>
    <s v="TKT462534"/>
    <s v="Request for service upgrade not processed"/>
    <s v="-"/>
    <x v="0"/>
    <s v="Service Upgrade"/>
    <s v="CUST82017"/>
    <s v="In Progress"/>
    <s v="20-10-2021"/>
    <d v="1899-12-30T01:27:03"/>
    <s v="-"/>
    <s v="-"/>
  </r>
  <r>
    <s v="TKT562295"/>
    <s v="Unable to reset password"/>
    <s v="-"/>
    <x v="2"/>
    <s v="Password Reset"/>
    <s v="CUST76943"/>
    <s v="In Progress"/>
    <s v="17-09-2023"/>
    <d v="1899-12-30T07:50:56"/>
    <s v="-"/>
    <s v="-"/>
  </r>
  <r>
    <s v="TKT509361"/>
    <s v="Card declined"/>
    <s v="-"/>
    <x v="1"/>
    <s v="Payment Failure"/>
    <s v="CUST53901"/>
    <s v="In Progress"/>
    <s v="25-03-2022"/>
    <d v="1899-12-30T04:32:51"/>
    <s v="-"/>
    <s v="-"/>
  </r>
  <r>
    <s v="TKT187255"/>
    <s v="Payment not going through"/>
    <s v="-"/>
    <x v="1"/>
    <s v="Payment Failure"/>
    <s v="CUST21285"/>
    <s v="In Progress"/>
    <d v="2021-08-10T00:00:00"/>
    <d v="1899-12-30T05:22:00"/>
    <s v="-"/>
    <s v="-"/>
  </r>
  <r>
    <s v="TKT623823"/>
    <s v="Incorrect billing amount"/>
    <d v="2021-09-03T15:05:00"/>
    <x v="1"/>
    <s v="Overcharge"/>
    <s v="CUST42822"/>
    <s v="Resolved"/>
    <s v="28-02-2021"/>
    <d v="1899-12-30T15:05:01"/>
    <d v="2021-09-03T00:00:00"/>
    <d v="1899-12-30T15:05:00"/>
  </r>
  <r>
    <s v="TKT943777"/>
    <s v="Password reset link not received"/>
    <d v="2024-10-07T21:59:00"/>
    <x v="2"/>
    <s v="Password Reset"/>
    <s v="CUST43076"/>
    <s v="Resolved"/>
    <s v="22-06-2024"/>
    <d v="1899-12-30T21:59:58"/>
    <d v="2024-10-07T00:00:00"/>
    <d v="1899-12-30T21:59:00"/>
  </r>
  <r>
    <s v="TKT805108"/>
    <s v="Two-factor authentication not working"/>
    <s v="23-12-2022 21:28:03"/>
    <x v="2"/>
    <s v="Login Issue"/>
    <s v="CUST12087"/>
    <s v="Resolved"/>
    <d v="2022-11-12T00:00:00"/>
    <d v="1899-12-30T21:28:00"/>
    <s v="23-12-2022"/>
    <d v="1899-12-30T21:28:03"/>
  </r>
  <r>
    <s v="TKT634087"/>
    <s v="Account locked due to multiple failed attempts"/>
    <d v="2020-07-02T10:55:00"/>
    <x v="2"/>
    <s v="Login Issue"/>
    <s v="CUST16271"/>
    <s v="Resolved"/>
    <d v="2020-05-02T00:00:00"/>
    <d v="1899-12-30T10:55:00"/>
    <d v="2020-07-02T00:00:00"/>
    <d v="1899-12-30T10:55:00"/>
  </r>
  <r>
    <s v="TKT637851"/>
    <s v="Two-factor authentication not working"/>
    <s v="-"/>
    <x v="2"/>
    <s v="Login Issue"/>
    <s v="CUST58750"/>
    <s v="Open"/>
    <d v="2024-09-03T00:00:00"/>
    <d v="1899-12-30T09:08:00"/>
    <s v="-"/>
    <s v="-"/>
  </r>
  <r>
    <s v="TKT517844"/>
    <s v="Error message displayed"/>
    <s v="-"/>
    <x v="3"/>
    <s v="Software Bug"/>
    <s v="CUST30824"/>
    <s v="Open"/>
    <d v="2023-10-11T00:00:00"/>
    <d v="1899-12-30T12:49:00"/>
    <s v="-"/>
    <s v="-"/>
  </r>
  <r>
    <s v="TKT995816"/>
    <s v="Service slower than expected"/>
    <s v="-"/>
    <x v="0"/>
    <s v="Slow Service"/>
    <s v="CUST54304"/>
    <s v="In Progress"/>
    <d v="2022-05-07T00:00:00"/>
    <d v="1899-12-30T16:01:00"/>
    <s v="-"/>
    <s v="-"/>
  </r>
  <r>
    <s v="TKT574675"/>
    <s v="Unable to reactivate suspended account"/>
    <s v="29-11-2020 05:50:21"/>
    <x v="2"/>
    <s v="Account Suspension"/>
    <s v="CUST34668"/>
    <s v="Resolved"/>
    <d v="2020-02-11T00:00:00"/>
    <d v="1899-12-30T05:50:00"/>
    <s v="29-11-2020"/>
    <d v="1899-12-30T05:50:21"/>
  </r>
  <r>
    <s v="TKT218245"/>
    <s v="Unable to connect to Wi-Fi"/>
    <s v="-"/>
    <x v="3"/>
    <s v="Network Problem"/>
    <s v="CUST16663"/>
    <s v="In Progress"/>
    <d v="2021-07-08T00:00:00"/>
    <d v="1899-12-30T22:34:00"/>
    <s v="-"/>
    <s v="-"/>
  </r>
  <r>
    <s v="TKT761506"/>
    <s v="Payment not going through"/>
    <s v="-"/>
    <x v="1"/>
    <s v="Payment Failure"/>
    <s v="CUST33492"/>
    <s v="Open"/>
    <d v="2024-12-11T00:00:00"/>
    <d v="1899-12-30T19:23:00"/>
    <s v="-"/>
    <s v="-"/>
  </r>
  <r>
    <s v="TKT880839"/>
    <s v="Unable to reset password"/>
    <d v="2024-09-01T03:03:00"/>
    <x v="2"/>
    <s v="Password Reset"/>
    <s v="CUST29534"/>
    <s v="Resolved"/>
    <s v="31-12-2023"/>
    <d v="1899-12-30T03:03:45"/>
    <d v="2024-09-01T00:00:00"/>
    <d v="1899-12-30T03:03:00"/>
  </r>
  <r>
    <s v="TKT978809"/>
    <s v="Application crashes on startup"/>
    <s v="-"/>
    <x v="3"/>
    <s v="Software Bug"/>
    <s v="CUST87081"/>
    <s v="Open"/>
    <s v="16-05-2022"/>
    <d v="1899-12-30T11:39:55"/>
    <s v="-"/>
    <s v="-"/>
  </r>
  <r>
    <s v="TKT213387"/>
    <s v="Application crashes on startup"/>
    <s v="-"/>
    <x v="3"/>
    <s v="Software Bug"/>
    <s v="CUST37667"/>
    <s v="In Progress"/>
    <s v="28-04-2021"/>
    <d v="1899-12-30T20:09:38"/>
    <s v="-"/>
    <s v="-"/>
  </r>
  <r>
    <s v="TKT496329"/>
    <s v="Service performance degradation"/>
    <d v="2023-09-04T07:22:00"/>
    <x v="0"/>
    <s v="Slow Service"/>
    <s v="CUST65360"/>
    <s v="Resolved"/>
    <d v="2023-03-04T00:00:00"/>
    <d v="1899-12-30T07:22:00"/>
    <d v="2023-09-04T00:00:00"/>
    <d v="1899-12-30T07:22:00"/>
  </r>
  <r>
    <s v="TKT854663"/>
    <s v="Account locked due to multiple failed attempts"/>
    <s v="22-09-2023 15:31:08"/>
    <x v="2"/>
    <s v="Login Issue"/>
    <s v="CUST28426"/>
    <s v="Resolved"/>
    <d v="2023-07-09T00:00:00"/>
    <d v="1899-12-30T15:31:00"/>
    <s v="22-09-2023"/>
    <d v="1899-12-30T15:31:08"/>
  </r>
  <r>
    <s v="TKT451652"/>
    <s v="Screen malfunction"/>
    <d v="2020-05-07T04:22:00"/>
    <x v="3"/>
    <s v="Hardware Issue"/>
    <s v="CUST68804"/>
    <s v="Resolved"/>
    <d v="2020-10-06T00:00:00"/>
    <d v="1899-12-30T04:22:00"/>
    <d v="2020-05-07T00:00:00"/>
    <d v="1899-12-30T04:22:00"/>
  </r>
  <r>
    <s v="TKT510173"/>
    <s v="Request for refund due to service issues"/>
    <s v="-"/>
    <x v="1"/>
    <s v="Refund Request"/>
    <s v="CUST50624"/>
    <s v="In Progress"/>
    <d v="2020-03-04T00:00:00"/>
    <d v="1899-12-30T09:22:00"/>
    <s v="-"/>
    <s v="-"/>
  </r>
  <r>
    <s v="TKT161837"/>
    <s v="Upgrade causing compatibility issues"/>
    <s v="-"/>
    <x v="0"/>
    <s v="Service Upgrade"/>
    <s v="CUST72288"/>
    <s v="In Progress"/>
    <s v="16-03-2023"/>
    <d v="1899-12-30T17:25:13"/>
    <s v="-"/>
    <s v="-"/>
  </r>
  <r>
    <s v="TKT813953"/>
    <s v="Duplicate charges on account"/>
    <s v="17-06-2022 12:59:09"/>
    <x v="1"/>
    <s v="Overcharge"/>
    <s v="CUST59575"/>
    <s v="Resolved"/>
    <s v="30-05-2022"/>
    <d v="1899-12-30T12:59:09"/>
    <s v="17-06-2022"/>
    <d v="1899-12-30T12:59:09"/>
  </r>
  <r>
    <s v="TKT275053"/>
    <s v="Request for refund due to service issues"/>
    <s v="-"/>
    <x v="1"/>
    <s v="Refund Request"/>
    <s v="CUST94922"/>
    <s v="Open"/>
    <d v="2020-04-03T00:00:00"/>
    <d v="1899-12-30T04:38:00"/>
    <s v="-"/>
    <s v="-"/>
  </r>
  <r>
    <s v="TKT886550"/>
    <s v="Unable to reactivate suspended account"/>
    <s v="23-05-2022 00:22:09"/>
    <x v="2"/>
    <s v="Account Suspension"/>
    <s v="CUST33298"/>
    <s v="Resolved"/>
    <s v="14-05-2022"/>
    <d v="1899-12-30T00:22:09"/>
    <s v="23-05-2022"/>
    <d v="1899-12-30T00:22:09"/>
  </r>
  <r>
    <s v="TKT302902"/>
    <s v="Refund for overcharge"/>
    <s v="-"/>
    <x v="1"/>
    <s v="Refund Request"/>
    <s v="CUST74553"/>
    <s v="In Progress"/>
    <s v="23-11-2024"/>
    <d v="1899-12-30T11:09:15"/>
    <s v="-"/>
    <s v="-"/>
  </r>
  <r>
    <s v="TKT394469"/>
    <s v="Internet connection drops frequently"/>
    <s v="-"/>
    <x v="3"/>
    <s v="Network Problem"/>
    <s v="CUST44194"/>
    <s v="Open"/>
    <s v="25-12-2024"/>
    <d v="1899-12-30T05:13:29"/>
    <s v="-"/>
    <s v="-"/>
  </r>
  <r>
    <s v="TKT208768"/>
    <s v="Account suspended without notice"/>
    <s v="-"/>
    <x v="2"/>
    <s v="Account Suspension"/>
    <s v="CUST99180"/>
    <s v="Open"/>
    <d v="2021-04-12T00:00:00"/>
    <d v="1899-12-30T09:48:00"/>
    <s v="-"/>
    <s v="-"/>
  </r>
  <r>
    <s v="TKT853919"/>
    <s v="Card declined"/>
    <s v="-"/>
    <x v="1"/>
    <s v="Payment Failure"/>
    <s v="CUST61053"/>
    <s v="Open"/>
    <s v="29-04-2020"/>
    <d v="1899-12-30T12:20:40"/>
    <s v="-"/>
    <s v="-"/>
  </r>
  <r>
    <s v="TKT351295"/>
    <s v="Upgrade causing compatibility issues"/>
    <s v="-"/>
    <x v="0"/>
    <s v="Service Upgrade"/>
    <s v="CUST59388"/>
    <s v="Open"/>
    <s v="20-05-2022"/>
    <d v="1899-12-30T13:22:29"/>
    <s v="-"/>
    <s v="-"/>
  </r>
  <r>
    <s v="TKT498214"/>
    <s v="Internet connection drops frequently"/>
    <d v="2020-10-02T16:59:00"/>
    <x v="3"/>
    <s v="Network Problem"/>
    <s v="CUST81219"/>
    <s v="Resolved"/>
    <d v="2020-05-02T00:00:00"/>
    <d v="1899-12-30T16:59:00"/>
    <d v="2020-10-02T00:00:00"/>
    <d v="1899-12-30T16:59:00"/>
  </r>
  <r>
    <s v="TKT547269"/>
    <s v="Battery draining quickly"/>
    <s v="-"/>
    <x v="3"/>
    <s v="Hardware Issue"/>
    <s v="CUST15230"/>
    <s v="Open"/>
    <s v="13-11-2023"/>
    <d v="1899-12-30T00:06:23"/>
    <s v="-"/>
    <s v="-"/>
  </r>
  <r>
    <s v="TKT409766"/>
    <s v="Internet connection drops frequently"/>
    <s v="-"/>
    <x v="3"/>
    <s v="Network Problem"/>
    <s v="CUST96067"/>
    <s v="In Progress"/>
    <d v="2021-03-01T00:00:00"/>
    <d v="1899-12-30T05:23:00"/>
    <s v="-"/>
    <s v="-"/>
  </r>
  <r>
    <s v="TKT360063"/>
    <s v="Account suspended due to suspicious activity"/>
    <s v="-"/>
    <x v="2"/>
    <s v="Account Suspension"/>
    <s v="CUST49342"/>
    <s v="In Progress"/>
    <s v="13-09-2024"/>
    <d v="1899-12-30T14:34:05"/>
    <s v="-"/>
    <s v="-"/>
  </r>
  <r>
    <s v="TKT615729"/>
    <s v="Password reset link not received"/>
    <s v="-"/>
    <x v="2"/>
    <s v="Password Reset"/>
    <s v="CUST73519"/>
    <s v="In Progress"/>
    <d v="2021-12-06T00:00:00"/>
    <d v="1899-12-30T05:05:00"/>
    <s v="-"/>
    <s v="-"/>
  </r>
  <r>
    <s v="TKT384993"/>
    <s v="Refund for overcharge"/>
    <s v="-"/>
    <x v="1"/>
    <s v="Refund Request"/>
    <s v="CUST73057"/>
    <s v="In Progress"/>
    <s v="31-08-2024"/>
    <d v="1899-12-30T11:59:30"/>
    <s v="-"/>
    <s v="-"/>
  </r>
  <r>
    <s v="TKT211200"/>
    <s v="Duplicate charges on account"/>
    <d v="2023-07-05T15:42:00"/>
    <x v="1"/>
    <s v="Overcharge"/>
    <s v="CUST48802"/>
    <s v="Resolved"/>
    <d v="2023-03-05T00:00:00"/>
    <d v="1899-12-30T15:42:00"/>
    <d v="2023-07-05T00:00:00"/>
    <d v="1899-12-30T15:42:00"/>
  </r>
  <r>
    <s v="TKT791359"/>
    <s v="Payment gateway error"/>
    <s v="-"/>
    <x v="1"/>
    <s v="Payment Failure"/>
    <s v="CUST37791"/>
    <s v="In Progress"/>
    <d v="2024-03-02T00:00:00"/>
    <d v="1899-12-30T11:59:00"/>
    <s v="-"/>
    <s v="-"/>
  </r>
  <r>
    <s v="TKT302333"/>
    <s v="Password reset link not received"/>
    <s v="-"/>
    <x v="2"/>
    <s v="Password Reset"/>
    <s v="CUST63238"/>
    <s v="Open"/>
    <d v="2021-07-01T00:00:00"/>
    <d v="1899-12-30T15:46:00"/>
    <s v="-"/>
    <s v="-"/>
  </r>
  <r>
    <s v="TKT432007"/>
    <s v="Password reset link expired"/>
    <s v="-"/>
    <x v="2"/>
    <s v="Password Reset"/>
    <s v="CUST30685"/>
    <s v="Open"/>
    <s v="16-01-2023"/>
    <d v="1899-12-30T11:59:49"/>
    <s v="-"/>
    <s v="-"/>
  </r>
  <r>
    <s v="TKT631994"/>
    <s v="Refund for overcharge"/>
    <s v="-"/>
    <x v="1"/>
    <s v="Refund Request"/>
    <s v="CUST25512"/>
    <s v="In Progress"/>
    <s v="14-02-2023"/>
    <d v="1899-12-30T12:15:45"/>
    <s v="-"/>
    <s v="-"/>
  </r>
  <r>
    <s v="TKT792372"/>
    <s v="Unable to reactivate suspended account"/>
    <s v="-"/>
    <x v="2"/>
    <s v="Account Suspension"/>
    <s v="CUST14425"/>
    <s v="In Progress"/>
    <s v="26-01-2020"/>
    <d v="1899-12-30T18:18:00"/>
    <s v="-"/>
    <s v="-"/>
  </r>
  <r>
    <s v="TKT231242"/>
    <s v="Account suspended without notice"/>
    <d v="2023-08-02T04:34:00"/>
    <x v="2"/>
    <s v="Account Suspension"/>
    <s v="CUST22821"/>
    <s v="Resolved"/>
    <s v="24-01-2023"/>
    <d v="1899-12-30T04:34:09"/>
    <d v="2023-08-02T00:00:00"/>
    <d v="1899-12-30T04:34:00"/>
  </r>
  <r>
    <s v="TKT727867"/>
    <s v="Upgrade causing compatibility issues"/>
    <d v="2024-02-01T22:04:00"/>
    <x v="0"/>
    <s v="Service Upgrade"/>
    <s v="CUST38857"/>
    <s v="Resolved"/>
    <d v="2023-07-12T00:00:00"/>
    <d v="1899-12-30T22:04:00"/>
    <d v="2024-02-01T00:00:00"/>
    <d v="1899-12-30T22:04:00"/>
  </r>
  <r>
    <s v="TKT535207"/>
    <s v="Request for refund due to service issues"/>
    <d v="2025-05-01T13:25:00"/>
    <x v="1"/>
    <s v="Refund Request"/>
    <s v="CUST14509"/>
    <s v="Resolved"/>
    <s v="30-12-2024"/>
    <d v="1899-12-30T13:25:00"/>
    <d v="2025-05-01T00:00:00"/>
    <d v="1899-12-30T13:25:00"/>
  </r>
  <r>
    <s v="TKT996685"/>
    <s v="Feature not working as expected"/>
    <s v="-"/>
    <x v="3"/>
    <s v="Software Bug"/>
    <s v="CUST36969"/>
    <s v="Open"/>
    <s v="24-09-2024"/>
    <d v="1899-12-30T05:22:23"/>
    <s v="-"/>
    <s v="-"/>
  </r>
  <r>
    <s v="TKT770549"/>
    <s v="Service performance degradation"/>
    <s v="-"/>
    <x v="0"/>
    <s v="Slow Service"/>
    <s v="CUST90353"/>
    <s v="In Progress"/>
    <d v="2024-12-06T00:00:00"/>
    <d v="1899-12-30T11:08:00"/>
    <s v="-"/>
    <s v="-"/>
  </r>
  <r>
    <s v="TKT962955"/>
    <s v="Screen malfunction"/>
    <s v="-"/>
    <x v="3"/>
    <s v="Hardware Issue"/>
    <s v="CUST85482"/>
    <s v="In Progress"/>
    <d v="2021-02-08T00:00:00"/>
    <d v="1899-12-30T17:39:00"/>
    <s v="-"/>
    <s v="-"/>
  </r>
  <r>
    <s v="TKT169907"/>
    <s v="High latency in service response"/>
    <s v="30-09-2021 08:08:37"/>
    <x v="0"/>
    <s v="Slow Service"/>
    <s v="CUST81711"/>
    <s v="Resolved"/>
    <s v="25-09-2021"/>
    <d v="1899-12-30T08:08:37"/>
    <s v="30-09-2021"/>
    <d v="1899-12-30T08:08:37"/>
  </r>
  <r>
    <s v="TKT787821"/>
    <s v="Refund for overcharge"/>
    <s v="-"/>
    <x v="1"/>
    <s v="Refund Request"/>
    <s v="CUST47782"/>
    <s v="In Progress"/>
    <s v="20-11-2020"/>
    <d v="1899-12-30T02:24:55"/>
    <s v="-"/>
    <s v="-"/>
  </r>
  <r>
    <s v="TKT195035"/>
    <s v="Account locked due to multiple failed attempts"/>
    <s v="-"/>
    <x v="2"/>
    <s v="Login Issue"/>
    <s v="CUST78690"/>
    <s v="Open"/>
    <s v="14-11-2022"/>
    <d v="1899-12-30T02:57:22"/>
    <s v="-"/>
    <s v="-"/>
  </r>
  <r>
    <s v="TKT829721"/>
    <s v="Application crashes on startup"/>
    <s v="-"/>
    <x v="3"/>
    <s v="Software Bug"/>
    <s v="CUST98544"/>
    <s v="In Progress"/>
    <s v="24-03-2021"/>
    <d v="1899-12-30T01:51:14"/>
    <s v="-"/>
    <s v="-"/>
  </r>
  <r>
    <s v="TKT428626"/>
    <s v="Issues after service upgrade"/>
    <s v="-"/>
    <x v="0"/>
    <s v="Service Upgrade"/>
    <s v="CUST11869"/>
    <s v="In Progress"/>
    <d v="2020-03-08T00:00:00"/>
    <d v="1899-12-30T20:01:00"/>
    <s v="-"/>
    <s v="-"/>
  </r>
  <r>
    <s v="TKT926012"/>
    <s v="Password reset link expired"/>
    <s v="-"/>
    <x v="2"/>
    <s v="Password Reset"/>
    <s v="CUST92897"/>
    <s v="In Progress"/>
    <s v="28-05-2024"/>
    <d v="1899-12-30T19:04:10"/>
    <s v="-"/>
    <s v="-"/>
  </r>
  <r>
    <s v="TKT982157"/>
    <s v="Feature not working as expected"/>
    <s v="-"/>
    <x v="3"/>
    <s v="Software Bug"/>
    <s v="CUST99309"/>
    <s v="In Progress"/>
    <s v="24-02-2023"/>
    <d v="1899-12-30T09:23:24"/>
    <s v="-"/>
    <s v="-"/>
  </r>
  <r>
    <s v="TKT929790"/>
    <s v="Charged more than expected"/>
    <s v="-"/>
    <x v="1"/>
    <s v="Overcharge"/>
    <s v="CUST35889"/>
    <s v="Open"/>
    <d v="2023-05-07T00:00:00"/>
    <d v="1899-12-30T07:09:00"/>
    <s v="-"/>
    <s v="-"/>
  </r>
  <r>
    <s v="TKT739208"/>
    <s v="Refund for canceled service"/>
    <s v="-"/>
    <x v="1"/>
    <s v="Refund Request"/>
    <s v="CUST43670"/>
    <s v="In Progress"/>
    <s v="29-10-2021"/>
    <d v="1899-12-30T05:49:02"/>
    <s v="-"/>
    <s v="-"/>
  </r>
  <r>
    <s v="TKT345400"/>
    <s v="Upgrade causing compatibility issues"/>
    <s v="-"/>
    <x v="0"/>
    <s v="Service Upgrade"/>
    <s v="CUST22107"/>
    <s v="Open"/>
    <s v="23-11-2021"/>
    <d v="1899-12-30T05:43:43"/>
    <s v="-"/>
    <s v="-"/>
  </r>
  <r>
    <s v="TKT959755"/>
    <s v="Payment gateway error"/>
    <s v="-"/>
    <x v="1"/>
    <s v="Payment Failure"/>
    <s v="CUST38972"/>
    <s v="In Progress"/>
    <d v="2023-01-04T00:00:00"/>
    <d v="1899-12-30T01:49:00"/>
    <s v="-"/>
    <s v="-"/>
  </r>
  <r>
    <s v="TKT380760"/>
    <s v="High latency in service response"/>
    <s v="-"/>
    <x v="0"/>
    <s v="Slow Service"/>
    <s v="CUST31046"/>
    <s v="In Progress"/>
    <s v="25-08-2022"/>
    <d v="1899-12-30T22:09:21"/>
    <s v="-"/>
    <s v="-"/>
  </r>
  <r>
    <s v="TKT603828"/>
    <s v="Device not powering on"/>
    <d v="2024-10-11T09:41:00"/>
    <x v="3"/>
    <s v="Hardware Issue"/>
    <s v="CUST96542"/>
    <s v="Resolved"/>
    <d v="2024-04-11T00:00:00"/>
    <d v="1899-12-30T09:41:00"/>
    <d v="2024-10-11T00:00:00"/>
    <d v="1899-12-30T09:41:00"/>
  </r>
  <r>
    <s v="TKT509201"/>
    <s v="Slow internet speed"/>
    <s v="-"/>
    <x v="3"/>
    <s v="Network Problem"/>
    <s v="CUST77584"/>
    <s v="Open"/>
    <s v="23-07-2020"/>
    <d v="1899-12-30T03:40:47"/>
    <s v="-"/>
    <s v="-"/>
  </r>
  <r>
    <s v="TKT833662"/>
    <s v="Card declined"/>
    <d v="2024-07-03T00:19:00"/>
    <x v="1"/>
    <s v="Payment Failure"/>
    <s v="CUST33608"/>
    <s v="Resolved"/>
    <s v="20-02-2024"/>
    <d v="1899-12-30T00:19:10"/>
    <d v="2024-07-03T00:00:00"/>
    <d v="1899-12-30T00:19:00"/>
  </r>
  <r>
    <s v="TKT546902"/>
    <s v="Request for service upgrade not processed"/>
    <s v="-"/>
    <x v="0"/>
    <s v="Service Upgrade"/>
    <s v="CUST16026"/>
    <s v="In Progress"/>
    <d v="2022-08-04T00:00:00"/>
    <d v="1899-12-30T04:41:00"/>
    <s v="-"/>
    <s v="-"/>
  </r>
  <r>
    <s v="TKT473071"/>
    <s v="Unable to reactivate suspended account"/>
    <s v="30-11-2023 23:57:49"/>
    <x v="2"/>
    <s v="Account Suspension"/>
    <s v="CUST78645"/>
    <s v="Resolved"/>
    <s v="16-11-2023"/>
    <d v="1899-12-30T23:57:49"/>
    <s v="30-11-2023"/>
    <d v="1899-12-30T23:57:49"/>
  </r>
  <r>
    <s v="TKT991933"/>
    <s v="Password reset link expired"/>
    <s v="-"/>
    <x v="2"/>
    <s v="Password Reset"/>
    <s v="CUST60477"/>
    <s v="In Progress"/>
    <s v="13-05-2020"/>
    <d v="1899-12-30T15:06:02"/>
    <s v="-"/>
    <s v="-"/>
  </r>
  <r>
    <s v="TKT212333"/>
    <s v="Issues after service upgrade"/>
    <s v="14-12-2024 04:32:23"/>
    <x v="0"/>
    <s v="Service Upgrade"/>
    <s v="CUST20313"/>
    <s v="Resolved"/>
    <s v="17-11-2024"/>
    <d v="1899-12-30T04:32:23"/>
    <s v="14-12-2024"/>
    <d v="1899-12-30T04:32:23"/>
  </r>
  <r>
    <s v="TKT930411"/>
    <s v="Scheduled maintenance causing downtime"/>
    <d v="2023-05-01T09:00:00"/>
    <x v="0"/>
    <s v="Service Outage"/>
    <s v="CUST40095"/>
    <s v="Resolved"/>
    <s v="24-12-2022"/>
    <d v="1899-12-30T09:00:33"/>
    <d v="2023-05-01T00:00:00"/>
    <d v="1899-12-30T09:00:00"/>
  </r>
  <r>
    <s v="TKT104910"/>
    <s v="Slow internet speed"/>
    <d v="2022-07-01T08:25:00"/>
    <x v="3"/>
    <s v="Network Problem"/>
    <s v="CUST71533"/>
    <s v="Resolved"/>
    <s v="14-12-2021"/>
    <d v="1899-12-30T08:25:02"/>
    <d v="2022-07-01T00:00:00"/>
    <d v="1899-12-30T08:25:00"/>
  </r>
  <r>
    <s v="TKT341229"/>
    <s v="Account locked due to multiple failed attempts"/>
    <d v="2021-06-02T10:31:00"/>
    <x v="2"/>
    <s v="Login Issue"/>
    <s v="CUST33282"/>
    <s v="Resolved"/>
    <s v="24-01-2021"/>
    <d v="1899-12-30T10:31:17"/>
    <d v="2021-06-02T00:00:00"/>
    <d v="1899-12-30T10:31:00"/>
  </r>
  <r>
    <s v="TKT578525"/>
    <s v="Password reset link expired"/>
    <s v="-"/>
    <x v="2"/>
    <s v="Password Reset"/>
    <s v="CUST64964"/>
    <s v="Open"/>
    <d v="2020-10-02T00:00:00"/>
    <d v="1899-12-30T02:26:00"/>
    <s v="-"/>
    <s v="-"/>
  </r>
  <r>
    <s v="TKT635217"/>
    <s v="Unable to login to account"/>
    <s v="-"/>
    <x v="2"/>
    <s v="Login Issue"/>
    <s v="CUST38701"/>
    <s v="In Progress"/>
    <s v="14-12-2022"/>
    <d v="1899-12-30T21:27:54"/>
    <s v="-"/>
    <s v="-"/>
  </r>
  <r>
    <s v="TKT583345"/>
    <s v="Charged more than expected"/>
    <s v="-"/>
    <x v="1"/>
    <s v="Overcharge"/>
    <s v="CUST89970"/>
    <s v="Open"/>
    <s v="18-04-2024"/>
    <d v="1899-12-30T12:00:19"/>
    <s v="-"/>
    <s v="-"/>
  </r>
  <r>
    <s v="TKT127032"/>
    <s v="Application crashes on startup"/>
    <d v="2020-04-08T23:15:00"/>
    <x v="3"/>
    <s v="Software Bug"/>
    <s v="CUST72507"/>
    <s v="Resolved"/>
    <s v="16-07-2020"/>
    <d v="1899-12-30T23:15:34"/>
    <d v="2020-04-08T00:00:00"/>
    <d v="1899-12-30T23:15:00"/>
  </r>
  <r>
    <s v="TKT311086"/>
    <s v="Feature not working as expected"/>
    <s v="30-07-2024 13:50:23"/>
    <x v="3"/>
    <s v="Software Bug"/>
    <s v="CUST30301"/>
    <s v="Resolved"/>
    <d v="2024-09-07T00:00:00"/>
    <d v="1899-12-30T13:50:00"/>
    <s v="30-07-2024"/>
    <d v="1899-12-30T13:50:23"/>
  </r>
  <r>
    <s v="TKT431641"/>
    <s v="Slow internet speed"/>
    <s v="-"/>
    <x v="3"/>
    <s v="Network Problem"/>
    <s v="CUST59666"/>
    <s v="In Progress"/>
    <d v="2024-02-12T00:00:00"/>
    <d v="1899-12-30T11:57:00"/>
    <s v="-"/>
    <s v="-"/>
  </r>
  <r>
    <s v="TKT196309"/>
    <s v="Unable to connect to Wi-Fi"/>
    <d v="2020-11-08T12:17:00"/>
    <x v="3"/>
    <s v="Network Problem"/>
    <s v="CUST54967"/>
    <s v="Resolved"/>
    <s v="18-07-2020"/>
    <d v="1899-12-30T12:17:59"/>
    <d v="2020-11-08T00:00:00"/>
    <d v="1899-12-30T12:17:00"/>
  </r>
  <r>
    <s v="TKT722632"/>
    <s v="Unable to reset password"/>
    <s v="-"/>
    <x v="2"/>
    <s v="Password Reset"/>
    <s v="CUST99151"/>
    <s v="In Progress"/>
    <s v="28-10-2021"/>
    <d v="1899-12-30T07:11:37"/>
    <s v="-"/>
    <s v="-"/>
  </r>
  <r>
    <s v="TKT157245"/>
    <s v="Application crashes on startup"/>
    <s v="-"/>
    <x v="3"/>
    <s v="Software Bug"/>
    <s v="CUST56822"/>
    <s v="Open"/>
    <d v="2023-01-05T00:00:00"/>
    <d v="1899-12-30T19:15:00"/>
    <s v="-"/>
    <s v="-"/>
  </r>
  <r>
    <s v="TKT392931"/>
    <s v="Unable to reactivate suspended account"/>
    <s v="-"/>
    <x v="2"/>
    <s v="Account Suspension"/>
    <s v="CUST98575"/>
    <s v="Open"/>
    <d v="2020-10-12T00:00:00"/>
    <d v="1899-12-30T08:57:00"/>
    <s v="-"/>
    <s v="-"/>
  </r>
  <r>
    <s v="TKT810846"/>
    <s v="Internet connection drops frequently"/>
    <s v="15-11-2020 18:49:02"/>
    <x v="3"/>
    <s v="Network Problem"/>
    <s v="CUST16766"/>
    <s v="Resolved"/>
    <s v="13-11-2020"/>
    <d v="1899-12-30T18:49:02"/>
    <s v="15-11-2020"/>
    <d v="1899-12-30T18:49:02"/>
  </r>
  <r>
    <s v="TKT593026"/>
    <s v="Incorrect billing amount"/>
    <s v="-"/>
    <x v="1"/>
    <s v="Overcharge"/>
    <s v="CUST57324"/>
    <s v="In Progress"/>
    <s v="13-12-2024"/>
    <d v="1899-12-30T00:35:44"/>
    <s v="-"/>
    <s v="-"/>
  </r>
  <r>
    <s v="TKT355411"/>
    <s v="Issues after service upgrade"/>
    <s v="16-10-2022 01:02:47"/>
    <x v="0"/>
    <s v="Service Upgrade"/>
    <s v="CUST46365"/>
    <s v="Resolved"/>
    <d v="2022-04-10T00:00:00"/>
    <d v="1899-12-30T01:02:00"/>
    <s v="16-10-2022"/>
    <d v="1899-12-30T01:02:47"/>
  </r>
  <r>
    <s v="TKT401133"/>
    <s v="Payment not going through"/>
    <s v="-"/>
    <x v="1"/>
    <s v="Payment Failure"/>
    <s v="CUST11821"/>
    <s v="Open"/>
    <d v="2024-08-10T00:00:00"/>
    <d v="1899-12-30T13:45:00"/>
    <s v="-"/>
    <s v="-"/>
  </r>
  <r>
    <s v="TKT711132"/>
    <s v="Issues after service upgrade"/>
    <s v="-"/>
    <x v="0"/>
    <s v="Service Upgrade"/>
    <s v="CUST22963"/>
    <s v="Open"/>
    <d v="2020-01-11T00:00:00"/>
    <d v="1899-12-30T20:20:00"/>
    <s v="-"/>
    <s v="-"/>
  </r>
  <r>
    <s v="TKT729645"/>
    <s v="Feature not working as expected"/>
    <s v="25-12-2024 04:34:39"/>
    <x v="3"/>
    <s v="Software Bug"/>
    <s v="CUST29950"/>
    <s v="Resolved"/>
    <s v="15-12-2024"/>
    <d v="1899-12-30T04:34:39"/>
    <s v="25-12-2024"/>
    <d v="1899-12-30T04:34:39"/>
  </r>
  <r>
    <s v="TKT109654"/>
    <s v="Device not powering on"/>
    <s v="22-10-2024 20:30:23"/>
    <x v="3"/>
    <s v="Hardware Issue"/>
    <s v="CUST66869"/>
    <s v="Resolved"/>
    <s v="16-10-2024"/>
    <d v="1899-12-30T20:30:23"/>
    <s v="22-10-2024"/>
    <d v="1899-12-30T20:30:23"/>
  </r>
  <r>
    <s v="TKT385482"/>
    <s v="Incorrect billing amount"/>
    <s v="-"/>
    <x v="1"/>
    <s v="Overcharge"/>
    <s v="CUST69339"/>
    <s v="In Progress"/>
    <s v="15-05-2020"/>
    <d v="1899-12-30T13:18:33"/>
    <s v="-"/>
    <s v="-"/>
  </r>
  <r>
    <s v="TKT954667"/>
    <s v="Unable to connect to Wi-Fi"/>
    <s v="-"/>
    <x v="3"/>
    <s v="Network Problem"/>
    <s v="CUST93503"/>
    <s v="In Progress"/>
    <s v="26-10-2020"/>
    <d v="1899-12-30T16:55:04"/>
    <s v="-"/>
    <s v="-"/>
  </r>
  <r>
    <s v="TKT427211"/>
    <s v="Device not powering on"/>
    <s v="-"/>
    <x v="3"/>
    <s v="Hardware Issue"/>
    <s v="CUST31246"/>
    <s v="In Progress"/>
    <s v="26-07-2021"/>
    <d v="1899-12-30T19:33:51"/>
    <s v="-"/>
    <s v="-"/>
  </r>
  <r>
    <s v="TKT726991"/>
    <s v="Service unavailable in my area"/>
    <d v="2022-05-08T15:27:00"/>
    <x v="0"/>
    <s v="Service Outage"/>
    <s v="CUST91313"/>
    <s v="Resolved"/>
    <s v="31-07-2022"/>
    <d v="1899-12-30T15:27:01"/>
    <d v="2022-05-08T00:00:00"/>
    <d v="1899-12-30T15:27:00"/>
  </r>
  <r>
    <s v="TKT823564"/>
    <s v="Screen malfunction"/>
    <s v="-"/>
    <x v="3"/>
    <s v="Hardware Issue"/>
    <s v="CUST61469"/>
    <s v="Open"/>
    <s v="20-10-2020"/>
    <d v="1899-12-30T07:58:30"/>
    <s v="-"/>
    <s v="-"/>
  </r>
  <r>
    <s v="TKT573157"/>
    <s v="Payment gateway error"/>
    <s v="14-03-2023 12:27:30"/>
    <x v="1"/>
    <s v="Payment Failure"/>
    <s v="CUST26729"/>
    <s v="Resolved"/>
    <s v="27-02-2023"/>
    <d v="1899-12-30T12:27:30"/>
    <s v="14-03-2023"/>
    <d v="1899-12-30T12:27:30"/>
  </r>
  <r>
    <s v="TKT933906"/>
    <s v="Upgrade causing compatibility issues"/>
    <s v="-"/>
    <x v="0"/>
    <s v="Service Upgrade"/>
    <s v="CUST60019"/>
    <s v="Open"/>
    <s v="30-07-2023"/>
    <d v="1899-12-30T21:35:41"/>
    <s v="-"/>
    <s v="-"/>
  </r>
  <r>
    <s v="TKT826412"/>
    <s v="Battery draining quickly"/>
    <s v="15-11-2023 21:15:42"/>
    <x v="3"/>
    <s v="Hardware Issue"/>
    <s v="CUST74231"/>
    <s v="Resolved"/>
    <s v="16-10-2023"/>
    <d v="1899-12-30T21:15:42"/>
    <s v="15-11-2023"/>
    <d v="1899-12-30T21:15:42"/>
  </r>
  <r>
    <s v="TKT686670"/>
    <s v="Account suspended due to suspicious activity"/>
    <d v="2023-04-09T04:28:00"/>
    <x v="2"/>
    <s v="Account Suspension"/>
    <s v="CUST91089"/>
    <s v="Resolved"/>
    <d v="2023-09-08T00:00:00"/>
    <d v="1899-12-30T04:28:00"/>
    <d v="2023-04-09T00:00:00"/>
    <d v="1899-12-30T04:28:00"/>
  </r>
  <r>
    <s v="TKT360290"/>
    <s v="Request for refund due to service issues"/>
    <s v="-"/>
    <x v="1"/>
    <s v="Refund Request"/>
    <s v="CUST50092"/>
    <s v="In Progress"/>
    <s v="23-09-2022"/>
    <d v="1899-12-30T23:42:49"/>
    <s v="-"/>
    <s v="-"/>
  </r>
  <r>
    <s v="TKT152616"/>
    <s v="Request for service upgrade not processed"/>
    <s v="-"/>
    <x v="0"/>
    <s v="Service Upgrade"/>
    <s v="CUST88168"/>
    <s v="Open"/>
    <d v="2023-04-11T00:00:00"/>
    <d v="1899-12-30T17:10:00"/>
    <s v="-"/>
    <s v="-"/>
  </r>
  <r>
    <s v="TKT743465"/>
    <s v="Refund for canceled service"/>
    <d v="2020-08-03T19:59:00"/>
    <x v="1"/>
    <s v="Refund Request"/>
    <s v="CUST11950"/>
    <s v="Resolved"/>
    <s v="16-02-2020"/>
    <d v="1899-12-30T19:59:44"/>
    <d v="2020-08-03T00:00:00"/>
    <d v="1899-12-30T19:59:00"/>
  </r>
  <r>
    <s v="TKT234334"/>
    <s v="Password reset link not received"/>
    <d v="2024-09-11T00:19:00"/>
    <x v="2"/>
    <s v="Password Reset"/>
    <s v="CUST18398"/>
    <s v="Resolved"/>
    <s v="22-10-2024"/>
    <d v="1899-12-30T00:19:15"/>
    <d v="2024-09-11T00:00:00"/>
    <d v="1899-12-30T00:19:00"/>
  </r>
  <r>
    <s v="TKT242957"/>
    <s v="Refund for canceled service"/>
    <s v="-"/>
    <x v="1"/>
    <s v="Refund Request"/>
    <s v="CUST85533"/>
    <s v="Open"/>
    <s v="31-05-2024"/>
    <d v="1899-12-30T19:17:02"/>
    <s v="-"/>
    <s v="-"/>
  </r>
  <r>
    <s v="TKT169520"/>
    <s v="Refund for canceled service"/>
    <s v="-"/>
    <x v="1"/>
    <s v="Refund Request"/>
    <s v="CUST29520"/>
    <s v="In Progress"/>
    <d v="2021-01-10T00:00:00"/>
    <d v="1899-12-30T02:59:00"/>
    <s v="-"/>
    <s v="-"/>
  </r>
  <r>
    <s v="TKT332701"/>
    <s v="Upgrade causing compatibility issues"/>
    <d v="2024-04-05T02:40:00"/>
    <x v="0"/>
    <s v="Service Upgrade"/>
    <s v="CUST73281"/>
    <s v="Resolved"/>
    <s v="25-04-2024"/>
    <d v="1899-12-30T02:40:13"/>
    <d v="2024-04-05T00:00:00"/>
    <d v="1899-12-30T02:40:00"/>
  </r>
  <r>
    <s v="TKT810904"/>
    <s v="Screen malfunction"/>
    <s v="17-06-2024 19:02:16"/>
    <x v="3"/>
    <s v="Hardware Issue"/>
    <s v="CUST94619"/>
    <s v="Resolved"/>
    <s v="16-06-2024"/>
    <d v="1899-12-30T19:02:16"/>
    <s v="17-06-2024"/>
    <d v="1899-12-30T19:02:16"/>
  </r>
  <r>
    <s v="TKT526626"/>
    <s v="Request for refund due to service issues"/>
    <s v="24-04-2021 03:22:20"/>
    <x v="1"/>
    <s v="Refund Request"/>
    <s v="CUST22802"/>
    <s v="Resolved"/>
    <s v="15-04-2021"/>
    <d v="1899-12-30T03:22:20"/>
    <s v="24-04-2021"/>
    <d v="1899-12-30T03:22:20"/>
  </r>
  <r>
    <s v="TKT281403"/>
    <s v="Service unavailable in my area"/>
    <s v="-"/>
    <x v="0"/>
    <s v="Service Outage"/>
    <s v="CUST93869"/>
    <s v="Open"/>
    <s v="24-01-2021"/>
    <d v="1899-12-30T12:58:42"/>
    <s v="-"/>
    <s v="-"/>
  </r>
  <r>
    <s v="TKT509641"/>
    <s v="Unable to login to account"/>
    <s v="23-08-2020 08:58:44"/>
    <x v="2"/>
    <s v="Login Issue"/>
    <s v="CUST29311"/>
    <s v="Resolved"/>
    <s v="30-07-2020"/>
    <d v="1899-12-30T08:58:44"/>
    <s v="23-08-2020"/>
    <d v="1899-12-30T08:58:44"/>
  </r>
  <r>
    <s v="TKT686574"/>
    <s v="Issues after service upgrade"/>
    <s v="-"/>
    <x v="0"/>
    <s v="Service Upgrade"/>
    <s v="CUST22741"/>
    <s v="Open"/>
    <s v="29-01-2022"/>
    <d v="1899-12-30T19:50:09"/>
    <s v="-"/>
    <s v="-"/>
  </r>
  <r>
    <s v="TKT691573"/>
    <s v="Unable to reset password"/>
    <s v="-"/>
    <x v="2"/>
    <s v="Password Reset"/>
    <s v="CUST16154"/>
    <s v="Open"/>
    <s v="30-03-2021"/>
    <d v="1899-12-30T00:37:04"/>
    <s v="-"/>
    <s v="-"/>
  </r>
  <r>
    <s v="TKT317561"/>
    <s v="Slow internet speed"/>
    <s v="-"/>
    <x v="3"/>
    <s v="Network Problem"/>
    <s v="CUST82643"/>
    <s v="In Progress"/>
    <s v="27-08-2020"/>
    <d v="1899-12-30T14:14:19"/>
    <s v="-"/>
    <s v="-"/>
  </r>
  <r>
    <s v="TKT104464"/>
    <s v="Payment gateway error"/>
    <d v="2020-04-08T00:55:00"/>
    <x v="1"/>
    <s v="Payment Failure"/>
    <s v="CUST13237"/>
    <s v="Resolved"/>
    <s v="17-07-2020"/>
    <d v="1899-12-30T00:55:33"/>
    <d v="2020-04-08T00:00:00"/>
    <d v="1899-12-30T00:55:00"/>
  </r>
  <r>
    <s v="TKT329660"/>
    <s v="Application crashes on startup"/>
    <s v="-"/>
    <x v="3"/>
    <s v="Software Bug"/>
    <s v="CUST58771"/>
    <s v="In Progress"/>
    <d v="2021-01-07T00:00:00"/>
    <d v="1899-12-30T02:47:00"/>
    <s v="-"/>
    <s v="-"/>
  </r>
  <r>
    <s v="TKT829262"/>
    <s v="Account locked due to multiple failed attempts"/>
    <s v="-"/>
    <x v="2"/>
    <s v="Login Issue"/>
    <s v="CUST67682"/>
    <s v="In Progress"/>
    <s v="26-08-2023"/>
    <d v="1899-12-30T07:38:02"/>
    <s v="-"/>
    <s v="-"/>
  </r>
  <r>
    <s v="TKT316923"/>
    <s v="Battery draining quickly"/>
    <s v="-"/>
    <x v="3"/>
    <s v="Hardware Issue"/>
    <s v="CUST58168"/>
    <s v="In Progress"/>
    <s v="19-08-2024"/>
    <d v="1899-12-30T12:50:38"/>
    <s v="-"/>
    <s v="-"/>
  </r>
  <r>
    <s v="TKT171969"/>
    <s v="Frequent service interruptions"/>
    <s v="-"/>
    <x v="0"/>
    <s v="Service Outage"/>
    <s v="CUST62727"/>
    <s v="In Progress"/>
    <d v="2021-04-12T00:00:00"/>
    <d v="1899-12-30T22:04:00"/>
    <s v="-"/>
    <s v="-"/>
  </r>
  <r>
    <s v="TKT135157"/>
    <s v="Service unavailable in my area"/>
    <s v="-"/>
    <x v="0"/>
    <s v="Service Outage"/>
    <s v="CUST82146"/>
    <s v="Open"/>
    <s v="17-04-2022"/>
    <d v="1899-12-30T22:28:49"/>
    <s v="-"/>
    <s v="-"/>
  </r>
  <r>
    <s v="TKT944757"/>
    <s v="Refund for canceled service"/>
    <s v="26-06-2024 07:35:35"/>
    <x v="1"/>
    <s v="Refund Request"/>
    <s v="CUST54859"/>
    <s v="Resolved"/>
    <s v="13-06-2024"/>
    <d v="1899-12-30T07:35:35"/>
    <s v="26-06-2024"/>
    <d v="1899-12-30T07:35:35"/>
  </r>
  <r>
    <s v="TKT918117"/>
    <s v="Unable to reactivate suspended account"/>
    <s v="-"/>
    <x v="2"/>
    <s v="Account Suspension"/>
    <s v="CUST85899"/>
    <s v="In Progress"/>
    <s v="30-07-2023"/>
    <d v="1899-12-30T07:54:13"/>
    <s v="-"/>
    <s v="-"/>
  </r>
  <r>
    <s v="TKT837848"/>
    <s v="Upgrade causing compatibility issues"/>
    <s v="-"/>
    <x v="0"/>
    <s v="Service Upgrade"/>
    <s v="CUST70389"/>
    <s v="In Progress"/>
    <s v="24-04-2024"/>
    <d v="1899-12-30T10:23:10"/>
    <s v="-"/>
    <s v="-"/>
  </r>
  <r>
    <s v="TKT844603"/>
    <s v="Payment gateway error"/>
    <s v="-"/>
    <x v="1"/>
    <s v="Payment Failure"/>
    <s v="CUST65573"/>
    <s v="Open"/>
    <s v="30-07-2021"/>
    <d v="1899-12-30T02:58:28"/>
    <s v="-"/>
    <s v="-"/>
  </r>
  <r>
    <s v="TKT346173"/>
    <s v="High latency in service response"/>
    <s v="22-11-2020 03:46:43"/>
    <x v="0"/>
    <s v="Slow Service"/>
    <s v="CUST91346"/>
    <s v="Resolved"/>
    <s v="20-11-2020"/>
    <d v="1899-12-30T03:46:43"/>
    <s v="22-11-2020"/>
    <d v="1899-12-30T03:46:43"/>
  </r>
  <r>
    <s v="TKT450981"/>
    <s v="High latency in service response"/>
    <s v="-"/>
    <x v="0"/>
    <s v="Slow Service"/>
    <s v="CUST89023"/>
    <s v="Open"/>
    <d v="2020-05-08T00:00:00"/>
    <d v="1899-12-30T07:03:00"/>
    <s v="-"/>
    <s v="-"/>
  </r>
  <r>
    <s v="TKT297600"/>
    <s v="Issues after service upgrade"/>
    <s v="-"/>
    <x v="0"/>
    <s v="Service Upgrade"/>
    <s v="CUST60388"/>
    <s v="In Progress"/>
    <s v="19-02-2021"/>
    <d v="1899-12-30T14:31:11"/>
    <s v="-"/>
    <s v="-"/>
  </r>
  <r>
    <s v="TKT859908"/>
    <s v="Account suspended without notice"/>
    <s v="-"/>
    <x v="2"/>
    <s v="Account Suspension"/>
    <s v="CUST95462"/>
    <s v="In Progress"/>
    <d v="2020-04-03T00:00:00"/>
    <d v="1899-12-30T19:12:00"/>
    <s v="-"/>
    <s v="-"/>
  </r>
  <r>
    <s v="TKT533703"/>
    <s v="Unable to reactivate suspended account"/>
    <s v="-"/>
    <x v="2"/>
    <s v="Account Suspension"/>
    <s v="CUST56798"/>
    <s v="Open"/>
    <s v="20-02-2022"/>
    <d v="1899-12-30T22:36:46"/>
    <s v="-"/>
    <s v="-"/>
  </r>
  <r>
    <s v="TKT658339"/>
    <s v="Screen malfunction"/>
    <s v="-"/>
    <x v="3"/>
    <s v="Hardware Issue"/>
    <s v="CUST29641"/>
    <s v="Open"/>
    <s v="29-12-2023"/>
    <d v="1899-12-30T14:33:32"/>
    <s v="-"/>
    <s v="-"/>
  </r>
  <r>
    <s v="TKT359815"/>
    <s v="Two-factor authentication not working"/>
    <s v="25-12-2020 01:12:02"/>
    <x v="2"/>
    <s v="Login Issue"/>
    <s v="CUST54936"/>
    <s v="Resolved"/>
    <d v="2020-10-12T00:00:00"/>
    <d v="1899-12-30T01:12:00"/>
    <s v="25-12-2020"/>
    <d v="1899-12-30T01:12:02"/>
  </r>
  <r>
    <s v="TKT121914"/>
    <s v="Payment not going through"/>
    <s v="-"/>
    <x v="1"/>
    <s v="Payment Failure"/>
    <s v="CUST63550"/>
    <s v="Open"/>
    <d v="2024-07-10T00:00:00"/>
    <d v="1899-12-30T02:35:00"/>
    <s v="-"/>
    <s v="-"/>
  </r>
  <r>
    <s v="TKT117540"/>
    <s v="Service slower than expected"/>
    <s v="-"/>
    <x v="0"/>
    <s v="Slow Service"/>
    <s v="CUST18363"/>
    <s v="Open"/>
    <s v="25-12-2021"/>
    <d v="1899-12-30T08:38:37"/>
    <s v="-"/>
    <s v="-"/>
  </r>
  <r>
    <s v="TKT955337"/>
    <s v="Upgrade causing compatibility issues"/>
    <s v="26-10-2022 21:05:59"/>
    <x v="0"/>
    <s v="Service Upgrade"/>
    <s v="CUST85685"/>
    <s v="Resolved"/>
    <s v="29-09-2022"/>
    <d v="1899-12-30T21:05:59"/>
    <s v="26-10-2022"/>
    <d v="1899-12-30T21:05:59"/>
  </r>
  <r>
    <s v="TKT194646"/>
    <s v="Request for refund due to service issues"/>
    <s v="-"/>
    <x v="1"/>
    <s v="Refund Request"/>
    <s v="CUST94206"/>
    <s v="In Progress"/>
    <s v="29-05-2021"/>
    <d v="1899-12-30T06:40:53"/>
    <s v="-"/>
    <s v="-"/>
  </r>
  <r>
    <s v="TKT376528"/>
    <s v="Account locked due to multiple failed attempts"/>
    <s v="14-09-2020 19:43:24"/>
    <x v="2"/>
    <s v="Login Issue"/>
    <s v="CUST41502"/>
    <s v="Resolved"/>
    <d v="2020-03-09T00:00:00"/>
    <d v="1899-12-30T19:43:00"/>
    <s v="14-09-2020"/>
    <d v="1899-12-30T19:43:24"/>
  </r>
  <r>
    <s v="TKT616152"/>
    <s v="Feature not working as expected"/>
    <s v="-"/>
    <x v="3"/>
    <s v="Software Bug"/>
    <s v="CUST43214"/>
    <s v="In Progress"/>
    <s v="22-06-2023"/>
    <d v="1899-12-30T13:19:41"/>
    <s v="-"/>
    <s v="-"/>
  </r>
  <r>
    <s v="TKT157176"/>
    <s v="Card declined"/>
    <s v="-"/>
    <x v="1"/>
    <s v="Payment Failure"/>
    <s v="CUST39710"/>
    <s v="Open"/>
    <d v="2023-10-10T00:00:00"/>
    <d v="1899-12-30T01:00:00"/>
    <s v="-"/>
    <s v="-"/>
  </r>
  <r>
    <s v="TKT253954"/>
    <s v="Password reset link expired"/>
    <s v="-"/>
    <x v="2"/>
    <s v="Password Reset"/>
    <s v="CUST94074"/>
    <s v="Open"/>
    <s v="19-04-2020"/>
    <d v="1899-12-30T06:21:15"/>
    <s v="-"/>
    <s v="-"/>
  </r>
  <r>
    <s v="TKT598899"/>
    <s v="Scheduled maintenance causing downtime"/>
    <s v="-"/>
    <x v="0"/>
    <s v="Service Outage"/>
    <s v="CUST82587"/>
    <s v="In Progress"/>
    <s v="20-11-2024"/>
    <d v="1899-12-30T10:37:17"/>
    <s v="-"/>
    <s v="-"/>
  </r>
  <r>
    <s v="TKT168600"/>
    <s v="Request for service upgrade not processed"/>
    <s v="-"/>
    <x v="0"/>
    <s v="Service Upgrade"/>
    <s v="CUST70146"/>
    <s v="In Progress"/>
    <s v="27-03-2023"/>
    <d v="1899-12-30T09:03:44"/>
    <s v="-"/>
    <s v="-"/>
  </r>
  <r>
    <s v="TKT519110"/>
    <s v="High latency in service response"/>
    <s v="-"/>
    <x v="0"/>
    <s v="Slow Service"/>
    <s v="CUST22654"/>
    <s v="Open"/>
    <s v="22-06-2020"/>
    <d v="1899-12-30T23:57:26"/>
    <s v="-"/>
    <s v="-"/>
  </r>
  <r>
    <s v="TKT434454"/>
    <s v="Incorrect billing amount"/>
    <d v="2021-07-04T08:59:00"/>
    <x v="1"/>
    <s v="Overcharge"/>
    <s v="CUST41164"/>
    <s v="Resolved"/>
    <s v="31-03-2021"/>
    <d v="1899-12-30T08:59:22"/>
    <d v="2021-07-04T00:00:00"/>
    <d v="1899-12-30T08:59:00"/>
  </r>
  <r>
    <s v="TKT349424"/>
    <s v="Internet connection drops frequently"/>
    <s v="-"/>
    <x v="3"/>
    <s v="Network Problem"/>
    <s v="CUST26087"/>
    <s v="In Progress"/>
    <s v="30-11-2024"/>
    <d v="1899-12-30T14:56:22"/>
    <s v="-"/>
    <s v="-"/>
  </r>
  <r>
    <s v="TKT384289"/>
    <s v="Charged more than expected"/>
    <s v="-"/>
    <x v="1"/>
    <s v="Overcharge"/>
    <s v="CUST34400"/>
    <s v="Open"/>
    <d v="2022-08-05T00:00:00"/>
    <d v="1899-12-30T02:16:00"/>
    <s v="-"/>
    <s v="-"/>
  </r>
  <r>
    <s v="TKT768339"/>
    <s v="Request for service upgrade not processed"/>
    <s v="-"/>
    <x v="0"/>
    <s v="Service Upgrade"/>
    <s v="CUST89222"/>
    <s v="Open"/>
    <d v="2023-04-01T00:00:00"/>
    <d v="1899-12-30T00:43:00"/>
    <s v="-"/>
    <s v="-"/>
  </r>
  <r>
    <s v="TKT793810"/>
    <s v="Frequent service interruptions"/>
    <s v="-"/>
    <x v="0"/>
    <s v="Service Outage"/>
    <s v="CUST94159"/>
    <s v="In Progress"/>
    <s v="18-06-2021"/>
    <d v="1899-12-30T01:08:13"/>
    <s v="-"/>
    <s v="-"/>
  </r>
  <r>
    <s v="TKT226792"/>
    <s v="Feature not working as expected"/>
    <d v="2020-03-09T13:56:00"/>
    <x v="3"/>
    <s v="Software Bug"/>
    <s v="CUST89818"/>
    <s v="Resolved"/>
    <d v="2020-05-08T00:00:00"/>
    <d v="1899-12-30T13:56:00"/>
    <d v="2020-03-09T00:00:00"/>
    <d v="1899-12-30T13:56:00"/>
  </r>
  <r>
    <s v="TKT310594"/>
    <s v="Error message displayed"/>
    <s v="22-09-2023 03:00:38"/>
    <x v="3"/>
    <s v="Software Bug"/>
    <s v="CUST89913"/>
    <s v="Resolved"/>
    <s v="17-09-2023"/>
    <d v="1899-12-30T03:00:38"/>
    <s v="22-09-2023"/>
    <d v="1899-12-30T03:00:38"/>
  </r>
  <r>
    <s v="TKT300997"/>
    <s v="Account locked due to multiple failed attempts"/>
    <s v="-"/>
    <x v="2"/>
    <s v="Login Issue"/>
    <s v="CUST31079"/>
    <s v="Open"/>
    <s v="17-05-2020"/>
    <d v="1899-12-30T08:41:32"/>
    <s v="-"/>
    <s v="-"/>
  </r>
  <r>
    <s v="TKT555806"/>
    <s v="Screen malfunction"/>
    <s v="-"/>
    <x v="3"/>
    <s v="Hardware Issue"/>
    <s v="CUST88223"/>
    <s v="Open"/>
    <s v="13-06-2020"/>
    <d v="1899-12-30T12:30:35"/>
    <s v="-"/>
    <s v="-"/>
  </r>
  <r>
    <s v="TKT515837"/>
    <s v="Password reset link not received"/>
    <s v="-"/>
    <x v="2"/>
    <s v="Password Reset"/>
    <s v="CUST62756"/>
    <s v="In Progress"/>
    <s v="18-04-2021"/>
    <d v="1899-12-30T18:25:08"/>
    <s v="-"/>
    <s v="-"/>
  </r>
  <r>
    <s v="TKT314714"/>
    <s v="Password reset link expired"/>
    <s v="-"/>
    <x v="2"/>
    <s v="Password Reset"/>
    <s v="CUST74593"/>
    <s v="In Progress"/>
    <s v="26-12-2022"/>
    <d v="1899-12-30T19:17:46"/>
    <s v="-"/>
    <s v="-"/>
  </r>
  <r>
    <s v="TKT102353"/>
    <s v="Error message displayed"/>
    <d v="2021-03-01T03:54:00"/>
    <x v="3"/>
    <s v="Software Bug"/>
    <s v="CUST57010"/>
    <s v="Resolved"/>
    <s v="18-12-2020"/>
    <d v="1899-12-30T03:54:19"/>
    <d v="2021-03-01T00:00:00"/>
    <d v="1899-12-30T03:54:00"/>
  </r>
  <r>
    <s v="TKT199312"/>
    <s v="Unable to login to account"/>
    <s v="-"/>
    <x v="2"/>
    <s v="Login Issue"/>
    <s v="CUST37914"/>
    <s v="Open"/>
    <s v="16-09-2020"/>
    <d v="1899-12-30T22:00:23"/>
    <s v="-"/>
    <s v="-"/>
  </r>
  <r>
    <s v="TKT725854"/>
    <s v="Battery draining quickly"/>
    <s v="28-01-2023 00:22:48"/>
    <x v="3"/>
    <s v="Hardware Issue"/>
    <s v="CUST14067"/>
    <s v="Resolved"/>
    <s v="27-01-2023"/>
    <d v="1899-12-30T00:22:48"/>
    <s v="28-01-2023"/>
    <d v="1899-12-30T00:22:48"/>
  </r>
  <r>
    <s v="TKT991674"/>
    <s v="Unable to connect to Wi-Fi"/>
    <s v="26-07-2022 05:57:50"/>
    <x v="3"/>
    <s v="Network Problem"/>
    <s v="CUST58175"/>
    <s v="Resolved"/>
    <s v="24-07-2022"/>
    <d v="1899-12-30T05:57:50"/>
    <s v="26-07-2022"/>
    <d v="1899-12-30T05:57:50"/>
  </r>
  <r>
    <s v="TKT585878"/>
    <s v="Account suspended due to suspicious activity"/>
    <s v="-"/>
    <x v="2"/>
    <s v="Account Suspension"/>
    <s v="CUST96850"/>
    <s v="Open"/>
    <s v="15-11-2023"/>
    <d v="1899-12-30T12:23:43"/>
    <s v="-"/>
    <s v="-"/>
  </r>
  <r>
    <s v="TKT236374"/>
    <s v="Request for service upgrade not processed"/>
    <d v="2021-05-01T12:14:00"/>
    <x v="0"/>
    <s v="Service Upgrade"/>
    <s v="CUST92793"/>
    <s v="Resolved"/>
    <d v="2021-01-01T00:00:00"/>
    <d v="1899-12-30T12:14:00"/>
    <d v="2021-05-01T00:00:00"/>
    <d v="1899-12-30T12:14:00"/>
  </r>
  <r>
    <s v="TKT673637"/>
    <s v="Request for service upgrade not processed"/>
    <s v="19-03-2022 07:56:45"/>
    <x v="0"/>
    <s v="Service Upgrade"/>
    <s v="CUST55590"/>
    <s v="Resolved"/>
    <s v="17-02-2022"/>
    <d v="1899-12-30T07:56:45"/>
    <s v="19-03-2022"/>
    <d v="1899-12-30T07:56:45"/>
  </r>
  <r>
    <s v="TKT127444"/>
    <s v="Feature not working as expected"/>
    <s v="20-08-2022 09:54:57"/>
    <x v="3"/>
    <s v="Software Bug"/>
    <s v="CUST30320"/>
    <s v="Resolved"/>
    <d v="2022-06-08T00:00:00"/>
    <d v="1899-12-30T09:54:00"/>
    <s v="20-08-2022"/>
    <d v="1899-12-30T09:54:57"/>
  </r>
  <r>
    <s v="TKT953395"/>
    <s v="Incorrect billing amount"/>
    <s v="-"/>
    <x v="1"/>
    <s v="Overcharge"/>
    <s v="CUST55307"/>
    <s v="In Progress"/>
    <s v="16-04-2021"/>
    <d v="1899-12-30T05:15:03"/>
    <s v="-"/>
    <s v="-"/>
  </r>
  <r>
    <s v="TKT573000"/>
    <s v="Feature not working as expected"/>
    <d v="2024-06-08T19:14:00"/>
    <x v="3"/>
    <s v="Software Bug"/>
    <s v="CUST85011"/>
    <s v="Resolved"/>
    <s v="21-07-2024"/>
    <d v="1899-12-30T19:14:40"/>
    <d v="2024-06-08T00:00:00"/>
    <d v="1899-12-30T19:14:00"/>
  </r>
  <r>
    <s v="TKT104156"/>
    <s v="Slow internet speed"/>
    <s v="-"/>
    <x v="3"/>
    <s v="Network Problem"/>
    <s v="CUST75039"/>
    <s v="In Progress"/>
    <s v="15-03-2020"/>
    <d v="1899-12-30T23:30:14"/>
    <s v="-"/>
    <s v="-"/>
  </r>
  <r>
    <s v="TKT594835"/>
    <s v="Service slower than expected"/>
    <s v="14-12-2022 11:49:33"/>
    <x v="0"/>
    <s v="Slow Service"/>
    <s v="CUST78533"/>
    <s v="Resolved"/>
    <s v="19-11-2022"/>
    <d v="1899-12-30T11:49:33"/>
    <s v="14-12-2022"/>
    <d v="1899-12-30T11:49:33"/>
  </r>
  <r>
    <s v="TKT894527"/>
    <s v="Screen malfunction"/>
    <s v="-"/>
    <x v="3"/>
    <s v="Hardware Issue"/>
    <s v="CUST44606"/>
    <s v="Open"/>
    <s v="23-04-2024"/>
    <d v="1899-12-30T13:41:08"/>
    <s v="-"/>
    <s v="-"/>
  </r>
  <r>
    <s v="TKT157609"/>
    <s v="Service slower than expected"/>
    <s v="-"/>
    <x v="0"/>
    <s v="Slow Service"/>
    <s v="CUST40669"/>
    <s v="In Progress"/>
    <d v="2020-06-06T00:00:00"/>
    <d v="1899-12-30T04:35:00"/>
    <s v="-"/>
    <s v="-"/>
  </r>
  <r>
    <s v="TKT257045"/>
    <s v="Refund for overcharge"/>
    <d v="2020-02-11T22:39:00"/>
    <x v="1"/>
    <s v="Refund Request"/>
    <s v="CUST87587"/>
    <s v="Resolved"/>
    <s v="25-10-2020"/>
    <d v="1899-12-30T22:39:56"/>
    <d v="2020-02-11T00:00:00"/>
    <d v="1899-12-30T22:39:00"/>
  </r>
  <r>
    <s v="TKT387330"/>
    <s v="Password reset link not received"/>
    <s v="-"/>
    <x v="2"/>
    <s v="Password Reset"/>
    <s v="CUST83041"/>
    <s v="Open"/>
    <s v="15-03-2020"/>
    <d v="1899-12-30T19:54:16"/>
    <s v="-"/>
    <s v="-"/>
  </r>
  <r>
    <s v="TKT163778"/>
    <s v="Card declined"/>
    <s v="-"/>
    <x v="1"/>
    <s v="Payment Failure"/>
    <s v="CUST24220"/>
    <s v="In Progress"/>
    <s v="20-11-2022"/>
    <d v="1899-12-30T00:42:26"/>
    <s v="-"/>
    <s v="-"/>
  </r>
  <r>
    <s v="TKT667265"/>
    <s v="Feature not working as expected"/>
    <s v="-"/>
    <x v="3"/>
    <s v="Software Bug"/>
    <s v="CUST38132"/>
    <s v="In Progress"/>
    <d v="2020-07-08T00:00:00"/>
    <d v="1899-12-30T17:08:00"/>
    <s v="-"/>
    <s v="-"/>
  </r>
  <r>
    <s v="TKT569145"/>
    <s v="Application crashes on startup"/>
    <s v="-"/>
    <x v="3"/>
    <s v="Software Bug"/>
    <s v="CUST75086"/>
    <s v="Open"/>
    <d v="2023-10-12T00:00:00"/>
    <d v="1899-12-30T17:10:00"/>
    <s v="-"/>
    <s v="-"/>
  </r>
  <r>
    <s v="TKT575479"/>
    <s v="Slow internet speed"/>
    <s v="-"/>
    <x v="3"/>
    <s v="Network Problem"/>
    <s v="CUST86861"/>
    <s v="In Progress"/>
    <s v="20-08-2023"/>
    <d v="1899-12-30T05:18:31"/>
    <s v="-"/>
    <s v="-"/>
  </r>
  <r>
    <s v="TKT927520"/>
    <s v="Internet connection drops frequently"/>
    <d v="2022-12-10T11:09:00"/>
    <x v="3"/>
    <s v="Network Problem"/>
    <s v="CUST85024"/>
    <s v="Resolved"/>
    <s v="17-09-2022"/>
    <d v="1899-12-30T11:09:23"/>
    <d v="2022-12-10T00:00:00"/>
    <d v="1899-12-30T11:09:00"/>
  </r>
  <r>
    <s v="TKT523458"/>
    <s v="Unable to reset password"/>
    <d v="2020-05-11T22:12:00"/>
    <x v="2"/>
    <s v="Password Reset"/>
    <s v="CUST33682"/>
    <s v="Resolved"/>
    <s v="15-10-2020"/>
    <d v="1899-12-30T22:12:25"/>
    <d v="2020-05-11T00:00:00"/>
    <d v="1899-12-30T22:12:00"/>
  </r>
  <r>
    <s v="TKT939609"/>
    <s v="Unable to reactivate suspended account"/>
    <d v="2020-05-10T05:36:00"/>
    <x v="2"/>
    <s v="Account Suspension"/>
    <s v="CUST23614"/>
    <s v="Resolved"/>
    <s v="25-09-2020"/>
    <d v="1899-12-30T05:36:58"/>
    <d v="2020-05-10T00:00:00"/>
    <d v="1899-12-30T05:36:00"/>
  </r>
  <r>
    <s v="TKT806492"/>
    <s v="Device not powering on"/>
    <s v="-"/>
    <x v="3"/>
    <s v="Hardware Issue"/>
    <s v="CUST33068"/>
    <s v="Open"/>
    <d v="2022-10-12T00:00:00"/>
    <d v="1899-12-30T12:17:00"/>
    <s v="-"/>
    <s v="-"/>
  </r>
  <r>
    <s v="TKT293212"/>
    <s v="Frequent service interruptions"/>
    <s v="-"/>
    <x v="0"/>
    <s v="Service Outage"/>
    <s v="CUST98150"/>
    <s v="Open"/>
    <s v="30-11-2023"/>
    <d v="1899-12-30T04:51:02"/>
    <s v="-"/>
    <s v="-"/>
  </r>
  <r>
    <s v="TKT431927"/>
    <s v="Unable to reset password"/>
    <s v="-"/>
    <x v="2"/>
    <s v="Password Reset"/>
    <s v="CUST85231"/>
    <s v="Open"/>
    <s v="20-10-2021"/>
    <d v="1899-12-30T02:10:42"/>
    <s v="-"/>
    <s v="-"/>
  </r>
  <r>
    <s v="TKT526694"/>
    <s v="Internet connection drops frequently"/>
    <s v="-"/>
    <x v="3"/>
    <s v="Network Problem"/>
    <s v="CUST53615"/>
    <s v="Open"/>
    <d v="2023-01-06T00:00:00"/>
    <d v="1899-12-30T13:51:00"/>
    <s v="-"/>
    <s v="-"/>
  </r>
  <r>
    <s v="TKT749076"/>
    <s v="Password reset link not received"/>
    <d v="2020-07-05T20:11:00"/>
    <x v="2"/>
    <s v="Password Reset"/>
    <s v="CUST19076"/>
    <s v="Resolved"/>
    <s v="25-04-2020"/>
    <d v="1899-12-30T20:11:28"/>
    <d v="2020-07-05T00:00:00"/>
    <d v="1899-12-30T20:11:00"/>
  </r>
  <r>
    <s v="TKT343021"/>
    <s v="Account suspended due to suspicious activity"/>
    <s v="-"/>
    <x v="2"/>
    <s v="Account Suspension"/>
    <s v="CUST55784"/>
    <s v="In Progress"/>
    <d v="2021-08-11T00:00:00"/>
    <d v="1899-12-30T14:48:00"/>
    <s v="-"/>
    <s v="-"/>
  </r>
  <r>
    <s v="TKT785663"/>
    <s v="Service slower than expected"/>
    <s v="17-05-2021 12:24:52"/>
    <x v="0"/>
    <s v="Slow Service"/>
    <s v="CUST24668"/>
    <s v="Resolved"/>
    <s v="15-05-2021"/>
    <d v="1899-12-30T12:24:52"/>
    <s v="17-05-2021"/>
    <d v="1899-12-30T12:24:52"/>
  </r>
  <r>
    <s v="TKT724539"/>
    <s v="Charged more than expected"/>
    <s v="-"/>
    <x v="1"/>
    <s v="Overcharge"/>
    <s v="CUST40660"/>
    <s v="In Progress"/>
    <s v="13-03-2023"/>
    <d v="1899-12-30T06:28:26"/>
    <s v="-"/>
    <s v="-"/>
  </r>
  <r>
    <s v="TKT867346"/>
    <s v="Application crashes on startup"/>
    <s v="-"/>
    <x v="3"/>
    <s v="Software Bug"/>
    <s v="CUST13285"/>
    <s v="Open"/>
    <d v="2020-12-06T00:00:00"/>
    <d v="1899-12-30T06:37:00"/>
    <s v="-"/>
    <s v="-"/>
  </r>
  <r>
    <s v="TKT924316"/>
    <s v="Card declined"/>
    <s v="-"/>
    <x v="1"/>
    <s v="Payment Failure"/>
    <s v="CUST33861"/>
    <s v="In Progress"/>
    <s v="15-06-2022"/>
    <d v="1899-12-30T04:04:06"/>
    <s v="-"/>
    <s v="-"/>
  </r>
  <r>
    <s v="TKT279421"/>
    <s v="Service slower than expected"/>
    <s v="-"/>
    <x v="0"/>
    <s v="Slow Service"/>
    <s v="CUST46731"/>
    <s v="In Progress"/>
    <s v="21-02-2024"/>
    <d v="1899-12-30T16:22:11"/>
    <s v="-"/>
    <s v="-"/>
  </r>
  <r>
    <s v="TKT963089"/>
    <s v="Request for service upgrade not processed"/>
    <s v="-"/>
    <x v="0"/>
    <s v="Service Upgrade"/>
    <s v="CUST86097"/>
    <s v="In Progress"/>
    <d v="2022-09-09T00:00:00"/>
    <d v="1899-12-30T22:29:00"/>
    <s v="-"/>
    <s v="-"/>
  </r>
  <r>
    <s v="TKT362343"/>
    <s v="Unable to reset password"/>
    <s v="14-11-2024 08:04:38"/>
    <x v="2"/>
    <s v="Password Reset"/>
    <s v="CUST35093"/>
    <s v="Resolved"/>
    <d v="2024-04-11T00:00:00"/>
    <d v="1899-12-30T08:04:00"/>
    <s v="14-11-2024"/>
    <d v="1899-12-30T08:04:38"/>
  </r>
  <r>
    <s v="TKT709061"/>
    <s v="Service performance degradation"/>
    <d v="2025-11-01T01:28:00"/>
    <x v="0"/>
    <s v="Slow Service"/>
    <s v="CUST71209"/>
    <s v="Resolved"/>
    <s v="27-12-2024"/>
    <d v="1899-12-30T01:28:06"/>
    <d v="2025-11-01T00:00:00"/>
    <d v="1899-12-30T01:28:00"/>
  </r>
  <r>
    <s v="TKT478033"/>
    <s v="Card declined"/>
    <d v="2020-11-03T02:45:00"/>
    <x v="1"/>
    <s v="Payment Failure"/>
    <s v="CUST64898"/>
    <s v="Resolved"/>
    <s v="19-02-2020"/>
    <d v="1899-12-30T02:45:34"/>
    <d v="2020-11-03T00:00:00"/>
    <d v="1899-12-30T02:45:00"/>
  </r>
  <r>
    <s v="TKT459947"/>
    <s v="Service unavailable in my area"/>
    <s v="-"/>
    <x v="0"/>
    <s v="Service Outage"/>
    <s v="CUST33340"/>
    <s v="In Progress"/>
    <d v="2021-11-11T00:00:00"/>
    <d v="1899-12-30T05:40:00"/>
    <s v="-"/>
    <s v="-"/>
  </r>
  <r>
    <s v="TKT945558"/>
    <s v="Service slower than expected"/>
    <s v="-"/>
    <x v="0"/>
    <s v="Slow Service"/>
    <s v="CUST39987"/>
    <s v="In Progress"/>
    <d v="2020-05-09T00:00:00"/>
    <d v="1899-12-30T05:31:00"/>
    <s v="-"/>
    <s v="-"/>
  </r>
  <r>
    <s v="TKT240925"/>
    <s v="Upgrade causing compatibility issues"/>
    <s v="14-09-2022 15:34:36"/>
    <x v="0"/>
    <s v="Service Upgrade"/>
    <s v="CUST22880"/>
    <s v="Resolved"/>
    <d v="2022-08-09T00:00:00"/>
    <d v="1899-12-30T15:34:00"/>
    <s v="14-09-2022"/>
    <d v="1899-12-30T15:34:36"/>
  </r>
  <r>
    <s v="TKT734682"/>
    <s v="Upgrade causing compatibility issues"/>
    <s v="-"/>
    <x v="0"/>
    <s v="Service Upgrade"/>
    <s v="CUST62554"/>
    <s v="Open"/>
    <d v="2024-09-06T00:00:00"/>
    <d v="1899-12-30T06:26:00"/>
    <s v="-"/>
    <s v="-"/>
  </r>
  <r>
    <s v="TKT352408"/>
    <s v="High latency in service response"/>
    <s v="-"/>
    <x v="0"/>
    <s v="Slow Service"/>
    <s v="CUST26065"/>
    <s v="In Progress"/>
    <d v="2020-07-07T00:00:00"/>
    <d v="1899-12-30T07:49:00"/>
    <s v="-"/>
    <s v="-"/>
  </r>
  <r>
    <s v="TKT868353"/>
    <s v="Application crashes on startup"/>
    <s v="-"/>
    <x v="3"/>
    <s v="Software Bug"/>
    <s v="CUST59681"/>
    <s v="In Progress"/>
    <s v="16-07-2020"/>
    <d v="1899-12-30T09:42:31"/>
    <s v="-"/>
    <s v="-"/>
  </r>
  <r>
    <s v="TKT496033"/>
    <s v="Error message displayed"/>
    <s v="-"/>
    <x v="3"/>
    <s v="Software Bug"/>
    <s v="CUST56530"/>
    <s v="Open"/>
    <s v="27-12-2024"/>
    <d v="1899-12-30T16:37:35"/>
    <s v="-"/>
    <s v="-"/>
  </r>
  <r>
    <s v="TKT296561"/>
    <s v="Account suspended due to suspicious activity"/>
    <d v="2021-12-09T01:17:00"/>
    <x v="2"/>
    <s v="Account Suspension"/>
    <s v="CUST23010"/>
    <s v="Resolved"/>
    <d v="2021-01-09T00:00:00"/>
    <d v="1899-12-30T01:17:00"/>
    <d v="2021-12-09T00:00:00"/>
    <d v="1899-12-30T01:17:00"/>
  </r>
  <r>
    <s v="TKT963406"/>
    <s v="Issues after service upgrade"/>
    <s v="31-03-2024 16:14:18"/>
    <x v="0"/>
    <s v="Service Upgrade"/>
    <s v="CUST49339"/>
    <s v="Resolved"/>
    <s v="25-03-2024"/>
    <d v="1899-12-30T16:14:18"/>
    <s v="31-03-2024"/>
    <d v="1899-12-30T16:14:18"/>
  </r>
  <r>
    <s v="TKT343303"/>
    <s v="Account suspended without notice"/>
    <s v="19-02-2020 08:38:00"/>
    <x v="2"/>
    <s v="Account Suspension"/>
    <s v="CUST96710"/>
    <s v="Resolved"/>
    <d v="2020-02-02T00:00:00"/>
    <d v="1899-12-30T08:38:00"/>
    <s v="19-02-2020"/>
    <d v="1899-12-30T08:38:00"/>
  </r>
  <r>
    <s v="TKT820242"/>
    <s v="Battery draining quickly"/>
    <s v="-"/>
    <x v="3"/>
    <s v="Hardware Issue"/>
    <s v="CUST56147"/>
    <s v="In Progress"/>
    <d v="2023-09-03T00:00:00"/>
    <d v="1899-12-30T14:47:00"/>
    <s v="-"/>
    <s v="-"/>
  </r>
  <r>
    <s v="TKT482604"/>
    <s v="Account suspended due to suspicious activity"/>
    <s v="-"/>
    <x v="2"/>
    <s v="Account Suspension"/>
    <s v="CUST49680"/>
    <s v="Open"/>
    <d v="2020-06-11T00:00:00"/>
    <d v="1899-12-30T01:03:00"/>
    <s v="-"/>
    <s v="-"/>
  </r>
  <r>
    <s v="TKT459484"/>
    <s v="Payment gateway error"/>
    <s v="-"/>
    <x v="1"/>
    <s v="Payment Failure"/>
    <s v="CUST96202"/>
    <s v="Open"/>
    <s v="14-12-2021"/>
    <d v="1899-12-30T08:53:34"/>
    <s v="-"/>
    <s v="-"/>
  </r>
  <r>
    <s v="TKT219140"/>
    <s v="Error message displayed"/>
    <s v="23-01-2024 21:40:41"/>
    <x v="3"/>
    <s v="Software Bug"/>
    <s v="CUST25137"/>
    <s v="Resolved"/>
    <d v="2024-02-01T00:00:00"/>
    <d v="1899-12-30T21:40:00"/>
    <s v="23-01-2024"/>
    <d v="1899-12-30T21:40:41"/>
  </r>
  <r>
    <s v="TKT351638"/>
    <s v="Charged more than expected"/>
    <s v="-"/>
    <x v="1"/>
    <s v="Overcharge"/>
    <s v="CUST80090"/>
    <s v="In Progress"/>
    <d v="2021-06-10T00:00:00"/>
    <d v="1899-12-30T01:58:00"/>
    <s v="-"/>
    <s v="-"/>
  </r>
  <r>
    <s v="TKT837453"/>
    <s v="Duplicate charges on account"/>
    <d v="2022-05-06T01:14:00"/>
    <x v="1"/>
    <s v="Overcharge"/>
    <s v="CUST89402"/>
    <s v="Resolved"/>
    <s v="26-05-2022"/>
    <d v="1899-12-30T01:14:09"/>
    <d v="2022-05-06T00:00:00"/>
    <d v="1899-12-30T01:14:00"/>
  </r>
  <r>
    <s v="TKT425686"/>
    <s v="Feature not working as expected"/>
    <s v="-"/>
    <x v="3"/>
    <s v="Software Bug"/>
    <s v="CUST49809"/>
    <s v="Open"/>
    <s v="21-10-2023"/>
    <d v="1899-12-30T16:46:58"/>
    <s v="-"/>
    <s v="-"/>
  </r>
  <r>
    <s v="TKT860612"/>
    <s v="Account suspended without notice"/>
    <s v="28-08-2024 16:21:22"/>
    <x v="2"/>
    <s v="Account Suspension"/>
    <s v="CUST41492"/>
    <s v="Resolved"/>
    <d v="2024-06-08T00:00:00"/>
    <d v="1899-12-30T16:21:00"/>
    <s v="28-08-2024"/>
    <d v="1899-12-30T16:21:22"/>
  </r>
  <r>
    <s v="TKT741326"/>
    <s v="Unable to login to account"/>
    <s v="28-07-2022 18:48:24"/>
    <x v="2"/>
    <s v="Login Issue"/>
    <s v="CUST58228"/>
    <s v="Resolved"/>
    <s v="29-06-2022"/>
    <d v="1899-12-30T18:48:24"/>
    <s v="28-07-2022"/>
    <d v="1899-12-30T18:48:24"/>
  </r>
  <r>
    <s v="TKT271707"/>
    <s v="Account suspended without notice"/>
    <s v="-"/>
    <x v="2"/>
    <s v="Account Suspension"/>
    <s v="CUST48028"/>
    <s v="In Progress"/>
    <d v="2024-06-03T00:00:00"/>
    <d v="1899-12-30T02:36:00"/>
    <s v="-"/>
    <s v="-"/>
  </r>
  <r>
    <s v="TKT718896"/>
    <s v="Incorrect billing amount"/>
    <s v="20-02-2020 03:19:19"/>
    <x v="1"/>
    <s v="Overcharge"/>
    <s v="CUST41822"/>
    <s v="Resolved"/>
    <d v="2020-02-02T00:00:00"/>
    <d v="1899-12-30T03:19:00"/>
    <s v="20-02-2020"/>
    <d v="1899-12-30T03:19:19"/>
  </r>
  <r>
    <s v="TKT322470"/>
    <s v="Request for refund due to service issues"/>
    <s v="-"/>
    <x v="1"/>
    <s v="Refund Request"/>
    <s v="CUST32914"/>
    <s v="Open"/>
    <s v="24-12-2020"/>
    <d v="1899-12-30T06:25:57"/>
    <s v="-"/>
    <s v="-"/>
  </r>
  <r>
    <s v="TKT907700"/>
    <s v="Service slower than expected"/>
    <s v="-"/>
    <x v="0"/>
    <s v="Slow Service"/>
    <s v="CUST86453"/>
    <s v="Open"/>
    <d v="2024-01-11T00:00:00"/>
    <d v="1899-12-30T15:16:00"/>
    <s v="-"/>
    <s v="-"/>
  </r>
  <r>
    <s v="TKT306103"/>
    <s v="Service slower than expected"/>
    <s v="-"/>
    <x v="0"/>
    <s v="Slow Service"/>
    <s v="CUST99836"/>
    <s v="Open"/>
    <s v="25-09-2021"/>
    <d v="1899-12-30T17:32:39"/>
    <s v="-"/>
    <s v="-"/>
  </r>
  <r>
    <s v="TKT750342"/>
    <s v="Charged more than expected"/>
    <s v="-"/>
    <x v="1"/>
    <s v="Overcharge"/>
    <s v="CUST16503"/>
    <s v="In Progress"/>
    <d v="2023-02-02T00:00:00"/>
    <d v="1899-12-30T01:47:00"/>
    <s v="-"/>
    <s v="-"/>
  </r>
  <r>
    <s v="TKT383251"/>
    <s v="Payment not going through"/>
    <s v="-"/>
    <x v="1"/>
    <s v="Payment Failure"/>
    <s v="CUST89509"/>
    <s v="Open"/>
    <d v="2024-05-01T00:00:00"/>
    <d v="1899-12-30T10:06:00"/>
    <s v="-"/>
    <s v="-"/>
  </r>
  <r>
    <s v="TKT279306"/>
    <s v="Incorrect billing amount"/>
    <s v="17-02-2023 01:34:03"/>
    <x v="1"/>
    <s v="Overcharge"/>
    <s v="CUST97398"/>
    <s v="Resolved"/>
    <s v="27-01-2023"/>
    <d v="1899-12-30T01:34:03"/>
    <s v="17-02-2023"/>
    <d v="1899-12-30T01:34:03"/>
  </r>
  <r>
    <s v="TKT788086"/>
    <s v="Feature not working as expected"/>
    <d v="2024-04-04T21:53:00"/>
    <x v="3"/>
    <s v="Software Bug"/>
    <s v="CUST74727"/>
    <s v="Resolved"/>
    <s v="26-03-2024"/>
    <d v="1899-12-30T21:53:19"/>
    <d v="2024-04-04T00:00:00"/>
    <d v="1899-12-30T21:53:00"/>
  </r>
  <r>
    <s v="TKT176780"/>
    <s v="Service performance degradation"/>
    <s v="-"/>
    <x v="0"/>
    <s v="Slow Service"/>
    <s v="CUST48452"/>
    <s v="In Progress"/>
    <s v="17-07-2021"/>
    <d v="1899-12-30T16:40:39"/>
    <s v="-"/>
    <s v="-"/>
  </r>
  <r>
    <s v="TKT976926"/>
    <s v="Request for refund due to service issues"/>
    <d v="2021-10-10T12:06:00"/>
    <x v="1"/>
    <s v="Refund Request"/>
    <s v="CUST27832"/>
    <s v="Resolved"/>
    <s v="30-09-2021"/>
    <d v="1899-12-30T12:06:07"/>
    <d v="2021-10-10T00:00:00"/>
    <d v="1899-12-30T12:06:00"/>
  </r>
  <r>
    <s v="TKT166831"/>
    <s v="Request for refund due to service issues"/>
    <s v="-"/>
    <x v="1"/>
    <s v="Refund Request"/>
    <s v="CUST38064"/>
    <s v="In Progress"/>
    <s v="15-04-2023"/>
    <d v="1899-12-30T08:40:02"/>
    <s v="-"/>
    <s v="-"/>
  </r>
  <r>
    <s v="TKT288998"/>
    <s v="Battery draining quickly"/>
    <s v="-"/>
    <x v="3"/>
    <s v="Hardware Issue"/>
    <s v="CUST51771"/>
    <s v="In Progress"/>
    <d v="2022-05-05T00:00:00"/>
    <d v="1899-12-30T23:12:00"/>
    <s v="-"/>
    <s v="-"/>
  </r>
  <r>
    <s v="TKT155490"/>
    <s v="Account suspended without notice"/>
    <s v="17-05-2022 13:12:20"/>
    <x v="2"/>
    <s v="Account Suspension"/>
    <s v="CUST13140"/>
    <s v="Resolved"/>
    <s v="28-04-2022"/>
    <d v="1899-12-30T13:12:20"/>
    <s v="17-05-2022"/>
    <d v="1899-12-30T13:12:20"/>
  </r>
  <r>
    <s v="TKT554022"/>
    <s v="High latency in service response"/>
    <d v="2023-01-10T21:54:00"/>
    <x v="0"/>
    <s v="Slow Service"/>
    <s v="CUST30093"/>
    <s v="Resolved"/>
    <s v="18-09-2023"/>
    <d v="1899-12-30T21:54:15"/>
    <d v="2023-01-10T00:00:00"/>
    <d v="1899-12-30T21:54:00"/>
  </r>
  <r>
    <s v="TKT749335"/>
    <s v="Password reset link expired"/>
    <s v="-"/>
    <x v="2"/>
    <s v="Password Reset"/>
    <s v="CUST49560"/>
    <s v="In Progress"/>
    <d v="2020-10-05T00:00:00"/>
    <d v="1899-12-30T03:55:00"/>
    <s v="-"/>
    <s v="-"/>
  </r>
  <r>
    <s v="TKT865840"/>
    <s v="Duplicate charges on account"/>
    <s v="-"/>
    <x v="1"/>
    <s v="Overcharge"/>
    <s v="CUST80835"/>
    <s v="In Progress"/>
    <s v="23-05-2024"/>
    <d v="1899-12-30T14:35:15"/>
    <s v="-"/>
    <s v="-"/>
  </r>
  <r>
    <s v="TKT397246"/>
    <s v="Request for refund due to service issues"/>
    <s v="18-11-2021 19:11:34"/>
    <x v="1"/>
    <s v="Refund Request"/>
    <s v="CUST32576"/>
    <s v="Resolved"/>
    <s v="20-10-2021"/>
    <d v="1899-12-30T19:11:34"/>
    <s v="18-11-2021"/>
    <d v="1899-12-30T19:11:34"/>
  </r>
  <r>
    <s v="TKT877148"/>
    <s v="Charged more than expected"/>
    <s v="26-09-2021 18:42:59"/>
    <x v="1"/>
    <s v="Overcharge"/>
    <s v="CUST95092"/>
    <s v="Resolved"/>
    <d v="2021-12-09T00:00:00"/>
    <d v="1899-12-30T18:42:00"/>
    <s v="26-09-2021"/>
    <d v="1899-12-30T18:42:59"/>
  </r>
  <r>
    <s v="TKT406697"/>
    <s v="Password reset link expired"/>
    <s v="-"/>
    <x v="2"/>
    <s v="Password Reset"/>
    <s v="CUST25877"/>
    <s v="Open"/>
    <d v="2022-06-07T00:00:00"/>
    <d v="1899-12-30T02:06:00"/>
    <s v="-"/>
    <s v="-"/>
  </r>
  <r>
    <s v="TKT477125"/>
    <s v="Charged more than expected"/>
    <s v="31-03-2023 02:43:24"/>
    <x v="1"/>
    <s v="Overcharge"/>
    <s v="CUST68638"/>
    <s v="Resolved"/>
    <d v="2023-12-03T00:00:00"/>
    <d v="1899-12-30T02:43:00"/>
    <s v="31-03-2023"/>
    <d v="1899-12-30T02:43:24"/>
  </r>
  <r>
    <s v="TKT523998"/>
    <s v="Unable to reactivate suspended account"/>
    <d v="2023-01-09T06:03:00"/>
    <x v="2"/>
    <s v="Account Suspension"/>
    <s v="CUST13590"/>
    <s v="Resolved"/>
    <d v="2023-03-08T00:00:00"/>
    <d v="1899-12-30T06:03:00"/>
    <d v="2023-01-09T00:00:00"/>
    <d v="1899-12-30T06:03:00"/>
  </r>
  <r>
    <s v="TKT996773"/>
    <s v="Service performance degradation"/>
    <s v="-"/>
    <x v="0"/>
    <s v="Slow Service"/>
    <s v="CUST57191"/>
    <s v="Open"/>
    <d v="2020-10-02T00:00:00"/>
    <d v="1899-12-30T16:32:00"/>
    <s v="-"/>
    <s v="-"/>
  </r>
  <r>
    <s v="TKT113878"/>
    <s v="Internet connection drops frequently"/>
    <s v="-"/>
    <x v="3"/>
    <s v="Network Problem"/>
    <s v="CUST17185"/>
    <s v="In Progress"/>
    <d v="2022-04-02T00:00:00"/>
    <d v="1899-12-30T22:09:00"/>
    <s v="-"/>
    <s v="-"/>
  </r>
  <r>
    <s v="TKT574747"/>
    <s v="Charged more than expected"/>
    <s v="29-01-2022 12:53:05"/>
    <x v="1"/>
    <s v="Overcharge"/>
    <s v="CUST34636"/>
    <s v="Resolved"/>
    <d v="2022-09-01T00:00:00"/>
    <d v="1899-12-30T12:53:00"/>
    <s v="29-01-2022"/>
    <d v="1899-12-30T12:53:05"/>
  </r>
  <r>
    <s v="TKT800451"/>
    <s v="Screen malfunction"/>
    <s v="-"/>
    <x v="3"/>
    <s v="Hardware Issue"/>
    <s v="CUST59809"/>
    <s v="Open"/>
    <d v="2020-03-10T00:00:00"/>
    <d v="1899-12-30T19:14:00"/>
    <s v="-"/>
    <s v="-"/>
  </r>
  <r>
    <s v="TKT117552"/>
    <s v="Request for refund due to service issues"/>
    <s v="-"/>
    <x v="1"/>
    <s v="Refund Request"/>
    <s v="CUST46276"/>
    <s v="In Progress"/>
    <s v="26-05-2021"/>
    <d v="1899-12-30T18:06:32"/>
    <s v="-"/>
    <s v="-"/>
  </r>
  <r>
    <s v="TKT983404"/>
    <s v="Frequent service interruptions"/>
    <s v="28-12-2022 09:25:32"/>
    <x v="0"/>
    <s v="Service Outage"/>
    <s v="CUST81766"/>
    <s v="Resolved"/>
    <s v="23-12-2022"/>
    <d v="1899-12-30T09:25:32"/>
    <s v="28-12-2022"/>
    <d v="1899-12-30T09:25:32"/>
  </r>
  <r>
    <s v="TKT397121"/>
    <s v="Service unavailable in my area"/>
    <s v="-"/>
    <x v="0"/>
    <s v="Service Outage"/>
    <s v="CUST76991"/>
    <s v="Open"/>
    <s v="30-05-2020"/>
    <d v="1899-12-30T15:33:03"/>
    <s v="-"/>
    <s v="-"/>
  </r>
  <r>
    <s v="TKT334807"/>
    <s v="Service slower than expected"/>
    <s v="26-01-2024 03:48:36"/>
    <x v="0"/>
    <s v="Slow Service"/>
    <s v="CUST84162"/>
    <s v="Resolved"/>
    <s v="19-01-2024"/>
    <d v="1899-12-30T03:48:36"/>
    <s v="26-01-2024"/>
    <d v="1899-12-30T03:48:36"/>
  </r>
  <r>
    <s v="TKT407767"/>
    <s v="High latency in service response"/>
    <s v="-"/>
    <x v="0"/>
    <s v="Slow Service"/>
    <s v="CUST58949"/>
    <s v="Open"/>
    <s v="24-03-2022"/>
    <d v="1899-12-30T11:50:03"/>
    <s v="-"/>
    <s v="-"/>
  </r>
  <r>
    <s v="TKT975577"/>
    <s v="Service performance degradation"/>
    <s v="-"/>
    <x v="0"/>
    <s v="Slow Service"/>
    <s v="CUST77779"/>
    <s v="Open"/>
    <d v="2022-01-08T00:00:00"/>
    <d v="1899-12-30T01:41:00"/>
    <s v="-"/>
    <s v="-"/>
  </r>
  <r>
    <s v="TKT349332"/>
    <s v="Unable to connect to Wi-Fi"/>
    <s v="-"/>
    <x v="3"/>
    <s v="Network Problem"/>
    <s v="CUST39929"/>
    <s v="Open"/>
    <d v="2022-12-02T00:00:00"/>
    <d v="1899-12-30T05:19:00"/>
    <s v="-"/>
    <s v="-"/>
  </r>
  <r>
    <s v="TKT935390"/>
    <s v="Request for refund due to service issues"/>
    <s v="-"/>
    <x v="1"/>
    <s v="Refund Request"/>
    <s v="CUST65155"/>
    <s v="Open"/>
    <d v="2024-03-03T00:00:00"/>
    <d v="1899-12-30T01:35:00"/>
    <s v="-"/>
    <s v="-"/>
  </r>
  <r>
    <s v="TKT188552"/>
    <s v="Unable to reactivate suspended account"/>
    <s v="-"/>
    <x v="2"/>
    <s v="Account Suspension"/>
    <s v="CUST93456"/>
    <s v="In Progress"/>
    <s v="31-12-2020"/>
    <d v="1899-12-30T11:43:58"/>
    <s v="-"/>
    <s v="-"/>
  </r>
  <r>
    <s v="TKT131726"/>
    <s v="High latency in service response"/>
    <s v="-"/>
    <x v="0"/>
    <s v="Slow Service"/>
    <s v="CUST87434"/>
    <s v="In Progress"/>
    <s v="19-05-2022"/>
    <d v="1899-12-30T15:31:56"/>
    <s v="-"/>
    <s v="-"/>
  </r>
  <r>
    <s v="TKT767416"/>
    <s v="Unable to reactivate suspended account"/>
    <s v="-"/>
    <x v="2"/>
    <s v="Account Suspension"/>
    <s v="CUST23552"/>
    <s v="Open"/>
    <d v="2020-12-05T00:00:00"/>
    <d v="1899-12-30T01:00:00"/>
    <s v="-"/>
    <s v="-"/>
  </r>
  <r>
    <s v="TKT451205"/>
    <s v="Unable to reactivate suspended account"/>
    <s v="-"/>
    <x v="2"/>
    <s v="Account Suspension"/>
    <s v="CUST57248"/>
    <s v="Open"/>
    <d v="2021-06-01T00:00:00"/>
    <d v="1899-12-30T08:21:00"/>
    <s v="-"/>
    <s v="-"/>
  </r>
  <r>
    <s v="TKT748930"/>
    <s v="Request for service upgrade not processed"/>
    <d v="2023-02-10T09:50:00"/>
    <x v="0"/>
    <s v="Service Upgrade"/>
    <s v="CUST81478"/>
    <s v="Resolved"/>
    <d v="2023-11-09T00:00:00"/>
    <d v="1899-12-30T09:50:00"/>
    <d v="2023-02-10T00:00:00"/>
    <d v="1899-12-30T09:50:00"/>
  </r>
  <r>
    <s v="TKT706958"/>
    <s v="Error message displayed"/>
    <s v="-"/>
    <x v="3"/>
    <s v="Software Bug"/>
    <s v="CUST33656"/>
    <s v="In Progress"/>
    <d v="2024-03-07T00:00:00"/>
    <d v="1899-12-30T11:48:00"/>
    <s v="-"/>
    <s v="-"/>
  </r>
  <r>
    <s v="TKT963677"/>
    <s v="Unable to reset password"/>
    <s v="-"/>
    <x v="2"/>
    <s v="Password Reset"/>
    <s v="CUST10983"/>
    <s v="In Progress"/>
    <s v="19-06-2021"/>
    <d v="1899-12-30T07:34:53"/>
    <s v="-"/>
    <s v="-"/>
  </r>
  <r>
    <s v="TKT411593"/>
    <s v="Account suspended without notice"/>
    <s v="-"/>
    <x v="2"/>
    <s v="Account Suspension"/>
    <s v="CUST43755"/>
    <s v="Open"/>
    <s v="27-07-2022"/>
    <d v="1899-12-30T04:59:18"/>
    <s v="-"/>
    <s v="-"/>
  </r>
  <r>
    <s v="TKT551193"/>
    <s v="Service unavailable in my area"/>
    <d v="2023-03-08T15:41:00"/>
    <x v="0"/>
    <s v="Service Outage"/>
    <s v="CUST53109"/>
    <s v="Resolved"/>
    <d v="2023-02-08T00:00:00"/>
    <d v="1899-12-30T15:41:00"/>
    <d v="2023-03-08T00:00:00"/>
    <d v="1899-12-30T15:41:00"/>
  </r>
  <r>
    <s v="TKT313730"/>
    <s v="Payment gateway error"/>
    <s v="-"/>
    <x v="1"/>
    <s v="Payment Failure"/>
    <s v="CUST81173"/>
    <s v="In Progress"/>
    <s v="24-12-2020"/>
    <d v="1899-12-30T03:33:01"/>
    <s v="-"/>
    <s v="-"/>
  </r>
  <r>
    <s v="TKT537331"/>
    <s v="High latency in service response"/>
    <s v="18-10-2024 22:53:22"/>
    <x v="0"/>
    <s v="Slow Service"/>
    <s v="CUST31343"/>
    <s v="Resolved"/>
    <s v="20-09-2024"/>
    <d v="1899-12-30T22:53:22"/>
    <s v="18-10-2024"/>
    <d v="1899-12-30T22:53:22"/>
  </r>
  <r>
    <s v="TKT584345"/>
    <s v="Feature not working as expected"/>
    <s v="-"/>
    <x v="3"/>
    <s v="Software Bug"/>
    <s v="CUST64560"/>
    <s v="Open"/>
    <s v="19-05-2022"/>
    <d v="1899-12-30T18:29:32"/>
    <s v="-"/>
    <s v="-"/>
  </r>
  <r>
    <s v="TKT873379"/>
    <s v="Service unavailable in my area"/>
    <s v="-"/>
    <x v="0"/>
    <s v="Service Outage"/>
    <s v="CUST24717"/>
    <s v="Open"/>
    <s v="20-02-2023"/>
    <d v="1899-12-30T09:01:56"/>
    <s v="-"/>
    <s v="-"/>
  </r>
  <r>
    <s v="TKT747440"/>
    <s v="Unable to login to account"/>
    <s v="-"/>
    <x v="2"/>
    <s v="Login Issue"/>
    <s v="CUST27030"/>
    <s v="In Progress"/>
    <s v="13-10-2024"/>
    <d v="1899-12-30T20:03:02"/>
    <s v="-"/>
    <s v="-"/>
  </r>
  <r>
    <s v="TKT257759"/>
    <s v="Password reset link not received"/>
    <s v="-"/>
    <x v="2"/>
    <s v="Password Reset"/>
    <s v="CUST89144"/>
    <s v="In Progress"/>
    <s v="15-06-2022"/>
    <d v="1899-12-30T06:34:01"/>
    <s v="-"/>
    <s v="-"/>
  </r>
  <r>
    <s v="TKT304353"/>
    <s v="Application crashes on startup"/>
    <s v="-"/>
    <x v="3"/>
    <s v="Software Bug"/>
    <s v="CUST53183"/>
    <s v="Open"/>
    <d v="2024-01-03T00:00:00"/>
    <d v="1899-12-30T01:47:00"/>
    <s v="-"/>
    <s v="-"/>
  </r>
  <r>
    <s v="TKT564330"/>
    <s v="Scheduled maintenance causing downtime"/>
    <s v="13-09-2021 03:15:45"/>
    <x v="0"/>
    <s v="Service Outage"/>
    <s v="CUST87460"/>
    <s v="Resolved"/>
    <s v="17-08-2021"/>
    <d v="1899-12-30T03:15:45"/>
    <s v="13-09-2021"/>
    <d v="1899-12-30T03:15:45"/>
  </r>
  <r>
    <s v="TKT732504"/>
    <s v="Duplicate charges on account"/>
    <s v="30-07-2023 20:04:40"/>
    <x v="1"/>
    <s v="Overcharge"/>
    <s v="CUST12161"/>
    <s v="Resolved"/>
    <d v="2023-05-07T00:00:00"/>
    <d v="1899-12-30T20:04:00"/>
    <s v="30-07-2023"/>
    <d v="1899-12-30T20:04:40"/>
  </r>
  <r>
    <s v="TKT517221"/>
    <s v="Error message displayed"/>
    <s v="-"/>
    <x v="3"/>
    <s v="Software Bug"/>
    <s v="CUST77171"/>
    <s v="Open"/>
    <d v="2020-09-02T00:00:00"/>
    <d v="1899-12-30T20:01:00"/>
    <s v="-"/>
    <s v="-"/>
  </r>
  <r>
    <s v="TKT757839"/>
    <s v="Feature not working as expected"/>
    <s v="-"/>
    <x v="3"/>
    <s v="Software Bug"/>
    <s v="CUST63075"/>
    <s v="Open"/>
    <s v="19-05-2024"/>
    <d v="1899-12-30T15:27:19"/>
    <s v="-"/>
    <s v="-"/>
  </r>
  <r>
    <s v="TKT260014"/>
    <s v="Service performance degradation"/>
    <s v="-"/>
    <x v="0"/>
    <s v="Slow Service"/>
    <s v="CUST11992"/>
    <s v="Open"/>
    <s v="28-12-2024"/>
    <d v="1899-12-30T15:48:43"/>
    <s v="-"/>
    <s v="-"/>
  </r>
  <r>
    <s v="TKT208717"/>
    <s v="Refund for canceled service"/>
    <s v="-"/>
    <x v="1"/>
    <s v="Refund Request"/>
    <s v="CUST58725"/>
    <s v="In Progress"/>
    <s v="13-05-2021"/>
    <d v="1899-12-30T00:20:57"/>
    <s v="-"/>
    <s v="-"/>
  </r>
  <r>
    <s v="TKT209078"/>
    <s v="Unable to login to account"/>
    <d v="2020-03-10T11:45:00"/>
    <x v="2"/>
    <s v="Login Issue"/>
    <s v="CUST10443"/>
    <s v="Resolved"/>
    <d v="2020-01-10T00:00:00"/>
    <d v="1899-12-30T11:45:00"/>
    <d v="2020-03-10T00:00:00"/>
    <d v="1899-12-30T11:45:00"/>
  </r>
  <r>
    <s v="TKT211234"/>
    <s v="Refund for canceled service"/>
    <s v="-"/>
    <x v="1"/>
    <s v="Refund Request"/>
    <s v="CUST84032"/>
    <s v="In Progress"/>
    <s v="25-01-2022"/>
    <d v="1899-12-30T02:55:00"/>
    <s v="-"/>
    <s v="-"/>
  </r>
  <r>
    <s v="TKT349963"/>
    <s v="Screen malfunction"/>
    <s v="13-01-2022 04:29:28"/>
    <x v="3"/>
    <s v="Hardware Issue"/>
    <s v="CUST54355"/>
    <s v="Resolved"/>
    <s v="28-12-2021"/>
    <d v="1899-12-30T04:29:28"/>
    <s v="13-01-2022"/>
    <d v="1899-12-30T04:29:28"/>
  </r>
  <r>
    <s v="TKT813544"/>
    <s v="Internet connection drops frequently"/>
    <s v="14-11-2022 13:45:29"/>
    <x v="3"/>
    <s v="Network Problem"/>
    <s v="CUST16244"/>
    <s v="Resolved"/>
    <d v="2022-01-11T00:00:00"/>
    <d v="1899-12-30T13:45:00"/>
    <s v="14-11-2022"/>
    <d v="1899-12-30T13:45:29"/>
  </r>
  <r>
    <s v="TKT675588"/>
    <s v="Unable to reactivate suspended account"/>
    <s v="-"/>
    <x v="2"/>
    <s v="Account Suspension"/>
    <s v="CUST86590"/>
    <s v="In Progress"/>
    <d v="2021-08-08T00:00:00"/>
    <d v="1899-12-30T05:31:00"/>
    <s v="-"/>
    <s v="-"/>
  </r>
  <r>
    <s v="TKT407440"/>
    <s v="Card declined"/>
    <s v="-"/>
    <x v="1"/>
    <s v="Payment Failure"/>
    <s v="CUST92980"/>
    <s v="Open"/>
    <s v="26-12-2023"/>
    <d v="1899-12-30T11:43:41"/>
    <s v="-"/>
    <s v="-"/>
  </r>
  <r>
    <s v="TKT748390"/>
    <s v="Service slower than expected"/>
    <s v="-"/>
    <x v="0"/>
    <s v="Slow Service"/>
    <s v="CUST68184"/>
    <s v="Open"/>
    <s v="25-11-2022"/>
    <d v="1899-12-30T17:03:18"/>
    <s v="-"/>
    <s v="-"/>
  </r>
  <r>
    <s v="TKT605544"/>
    <s v="Unable to reset password"/>
    <s v="-"/>
    <x v="2"/>
    <s v="Password Reset"/>
    <s v="CUST60152"/>
    <s v="In Progress"/>
    <s v="23-07-2021"/>
    <d v="1899-12-30T15:16:00"/>
    <s v="-"/>
    <s v="-"/>
  </r>
  <r>
    <s v="TKT272489"/>
    <s v="Two-factor authentication not working"/>
    <s v="-"/>
    <x v="2"/>
    <s v="Login Issue"/>
    <s v="CUST47428"/>
    <s v="In Progress"/>
    <s v="30-06-2021"/>
    <d v="1899-12-30T12:30:00"/>
    <s v="-"/>
    <s v="-"/>
  </r>
  <r>
    <s v="TKT318959"/>
    <s v="Unable to connect to Wi-Fi"/>
    <s v="-"/>
    <x v="3"/>
    <s v="Network Problem"/>
    <s v="CUST55375"/>
    <s v="In Progress"/>
    <s v="23-07-2024"/>
    <d v="1899-12-30T14:34:24"/>
    <s v="-"/>
    <s v="-"/>
  </r>
  <r>
    <s v="TKT291666"/>
    <s v="Unable to login to account"/>
    <d v="2024-06-10T06:39:00"/>
    <x v="2"/>
    <s v="Login Issue"/>
    <s v="CUST73533"/>
    <s v="Resolved"/>
    <s v="30-09-2024"/>
    <d v="1899-12-30T06:39:53"/>
    <d v="2024-06-10T00:00:00"/>
    <d v="1899-12-30T06:39:00"/>
  </r>
  <r>
    <s v="TKT921921"/>
    <s v="Issues after service upgrade"/>
    <s v="-"/>
    <x v="0"/>
    <s v="Service Upgrade"/>
    <s v="CUST13517"/>
    <s v="In Progress"/>
    <s v="18-08-2020"/>
    <d v="1899-12-30T21:09:20"/>
    <s v="-"/>
    <s v="-"/>
  </r>
  <r>
    <s v="TKT617856"/>
    <s v="Device not powering on"/>
    <s v="-"/>
    <x v="3"/>
    <s v="Hardware Issue"/>
    <s v="CUST86144"/>
    <s v="Open"/>
    <d v="2021-04-08T00:00:00"/>
    <d v="1899-12-30T21:39:00"/>
    <s v="-"/>
    <s v="-"/>
  </r>
  <r>
    <s v="TKT419616"/>
    <s v="Refund for canceled service"/>
    <s v="-"/>
    <x v="1"/>
    <s v="Refund Request"/>
    <s v="CUST84188"/>
    <s v="Open"/>
    <d v="2021-08-05T00:00:00"/>
    <d v="1899-12-30T23:58:00"/>
    <s v="-"/>
    <s v="-"/>
  </r>
  <r>
    <s v="TKT711593"/>
    <s v="Service performance degradation"/>
    <d v="2021-09-10T06:16:00"/>
    <x v="0"/>
    <s v="Slow Service"/>
    <s v="CUST12370"/>
    <s v="Resolved"/>
    <d v="2021-03-10T00:00:00"/>
    <d v="1899-12-30T06:16:00"/>
    <d v="2021-09-10T00:00:00"/>
    <d v="1899-12-30T06:16:00"/>
  </r>
  <r>
    <s v="TKT817186"/>
    <s v="Battery draining quickly"/>
    <s v="-"/>
    <x v="3"/>
    <s v="Hardware Issue"/>
    <s v="CUST99776"/>
    <s v="Open"/>
    <s v="18-09-2020"/>
    <d v="1899-12-30T04:11:37"/>
    <s v="-"/>
    <s v="-"/>
  </r>
  <r>
    <s v="TKT482876"/>
    <s v="Slow internet speed"/>
    <s v="21-04-2023 10:10:25"/>
    <x v="3"/>
    <s v="Network Problem"/>
    <s v="CUST99672"/>
    <s v="Resolved"/>
    <d v="2023-06-04T00:00:00"/>
    <d v="1899-12-30T10:10:00"/>
    <s v="21-04-2023"/>
    <d v="1899-12-30T10:10:25"/>
  </r>
  <r>
    <s v="TKT638239"/>
    <s v="Service unavailable in my area"/>
    <d v="2023-03-01T15:00:00"/>
    <x v="0"/>
    <s v="Service Outage"/>
    <s v="CUST56576"/>
    <s v="Resolved"/>
    <s v="20-12-2022"/>
    <d v="1899-12-30T15:00:20"/>
    <d v="2023-03-01T00:00:00"/>
    <d v="1899-12-30T15:00:00"/>
  </r>
  <r>
    <s v="TKT434333"/>
    <s v="Device not powering on"/>
    <s v="-"/>
    <x v="3"/>
    <s v="Hardware Issue"/>
    <s v="CUST41098"/>
    <s v="In Progress"/>
    <s v="28-08-2023"/>
    <d v="1899-12-30T12:09:10"/>
    <s v="-"/>
    <s v="-"/>
  </r>
  <r>
    <s v="TKT676235"/>
    <s v="Refund for overcharge"/>
    <s v="-"/>
    <x v="1"/>
    <s v="Refund Request"/>
    <s v="CUST48628"/>
    <s v="Open"/>
    <s v="16-10-2023"/>
    <d v="1899-12-30T18:24:26"/>
    <s v="-"/>
    <s v="-"/>
  </r>
  <r>
    <s v="TKT207835"/>
    <s v="Request for service upgrade not processed"/>
    <s v="-"/>
    <x v="0"/>
    <s v="Service Upgrade"/>
    <s v="CUST92397"/>
    <s v="Open"/>
    <s v="14-12-2021"/>
    <d v="1899-12-30T03:06:43"/>
    <s v="-"/>
    <s v="-"/>
  </r>
  <r>
    <s v="TKT466827"/>
    <s v="Battery draining quickly"/>
    <s v="-"/>
    <x v="3"/>
    <s v="Hardware Issue"/>
    <s v="CUST45191"/>
    <s v="Open"/>
    <d v="2020-07-05T00:00:00"/>
    <d v="1899-12-30T09:53:00"/>
    <s v="-"/>
    <s v="-"/>
  </r>
  <r>
    <s v="TKT713650"/>
    <s v="Payment not going through"/>
    <s v="21-05-2021 06:06:36"/>
    <x v="1"/>
    <s v="Payment Failure"/>
    <s v="CUST83412"/>
    <s v="Resolved"/>
    <d v="2021-08-05T00:00:00"/>
    <d v="1899-12-30T06:06:00"/>
    <s v="21-05-2021"/>
    <d v="1899-12-30T06:06:36"/>
  </r>
  <r>
    <s v="TKT150017"/>
    <s v="Scheduled maintenance causing downtime"/>
    <s v="-"/>
    <x v="0"/>
    <s v="Service Outage"/>
    <s v="CUST69658"/>
    <s v="In Progress"/>
    <d v="2024-03-11T00:00:00"/>
    <d v="1899-12-30T15:22:00"/>
    <s v="-"/>
    <s v="-"/>
  </r>
  <r>
    <s v="TKT940622"/>
    <s v="Request for refund due to service issues"/>
    <s v="-"/>
    <x v="1"/>
    <s v="Refund Request"/>
    <s v="CUST13836"/>
    <s v="Open"/>
    <s v="16-06-2020"/>
    <d v="1899-12-30T10:14:01"/>
    <s v="-"/>
    <s v="-"/>
  </r>
  <r>
    <s v="TKT283725"/>
    <s v="Device not powering on"/>
    <s v="-"/>
    <x v="3"/>
    <s v="Hardware Issue"/>
    <s v="CUST85752"/>
    <s v="Open"/>
    <d v="2024-06-02T00:00:00"/>
    <d v="1899-12-30T06:27:00"/>
    <s v="-"/>
    <s v="-"/>
  </r>
  <r>
    <s v="TKT918245"/>
    <s v="Issues after service upgrade"/>
    <s v="-"/>
    <x v="0"/>
    <s v="Service Upgrade"/>
    <s v="CUST10745"/>
    <s v="In Progress"/>
    <s v="24-03-2022"/>
    <d v="1899-12-30T07:00:33"/>
    <s v="-"/>
    <s v="-"/>
  </r>
  <r>
    <s v="TKT389859"/>
    <s v="Unable to reset password"/>
    <s v="-"/>
    <x v="2"/>
    <s v="Password Reset"/>
    <s v="CUST53010"/>
    <s v="In Progress"/>
    <s v="31-07-2022"/>
    <d v="1899-12-30T02:37:40"/>
    <s v="-"/>
    <s v="-"/>
  </r>
  <r>
    <s v="TKT959243"/>
    <s v="Unable to reset password"/>
    <s v="30-09-2020 10:25:52"/>
    <x v="2"/>
    <s v="Password Reset"/>
    <s v="CUST20624"/>
    <s v="Resolved"/>
    <d v="2020-03-09T00:00:00"/>
    <d v="1899-12-30T10:25:00"/>
    <s v="30-09-2020"/>
    <d v="1899-12-30T10:25:52"/>
  </r>
  <r>
    <s v="TKT416075"/>
    <s v="Service unavailable in my area"/>
    <s v="22-07-2022 14:42:19"/>
    <x v="0"/>
    <s v="Service Outage"/>
    <s v="CUST63228"/>
    <s v="Resolved"/>
    <s v="26-06-2022"/>
    <d v="1899-12-30T14:42:19"/>
    <s v="22-07-2022"/>
    <d v="1899-12-30T14:42:19"/>
  </r>
  <r>
    <s v="TKT781309"/>
    <s v="Incorrect billing amount"/>
    <s v="-"/>
    <x v="1"/>
    <s v="Overcharge"/>
    <s v="CUST36014"/>
    <s v="Open"/>
    <d v="2023-06-03T00:00:00"/>
    <d v="1899-12-30T01:05:00"/>
    <s v="-"/>
    <s v="-"/>
  </r>
  <r>
    <s v="TKT263510"/>
    <s v="Device not powering on"/>
    <s v="-"/>
    <x v="3"/>
    <s v="Hardware Issue"/>
    <s v="CUST57323"/>
    <s v="In Progress"/>
    <s v="22-02-2024"/>
    <d v="1899-12-30T09:35:53"/>
    <s v="-"/>
    <s v="-"/>
  </r>
  <r>
    <s v="TKT905380"/>
    <s v="Internet connection drops frequently"/>
    <s v="-"/>
    <x v="3"/>
    <s v="Network Problem"/>
    <s v="CUST46885"/>
    <s v="In Progress"/>
    <d v="2020-10-03T00:00:00"/>
    <d v="1899-12-30T06:23:00"/>
    <s v="-"/>
    <s v="-"/>
  </r>
  <r>
    <s v="TKT292525"/>
    <s v="Service slower than expected"/>
    <s v="-"/>
    <x v="0"/>
    <s v="Slow Service"/>
    <s v="CUST98473"/>
    <s v="Open"/>
    <d v="2024-09-04T00:00:00"/>
    <d v="1899-12-30T04:08:00"/>
    <s v="-"/>
    <s v="-"/>
  </r>
  <r>
    <s v="TKT680781"/>
    <s v="Error message displayed"/>
    <s v="-"/>
    <x v="3"/>
    <s v="Software Bug"/>
    <s v="CUST21482"/>
    <s v="Open"/>
    <s v="24-07-2024"/>
    <d v="1899-12-30T06:47:10"/>
    <s v="-"/>
    <s v="-"/>
  </r>
  <r>
    <s v="TKT524729"/>
    <s v="Slow internet speed"/>
    <s v="-"/>
    <x v="3"/>
    <s v="Network Problem"/>
    <s v="CUST29645"/>
    <s v="Open"/>
    <d v="2020-04-12T00:00:00"/>
    <d v="1899-12-30T07:31:00"/>
    <s v="-"/>
    <s v="-"/>
  </r>
  <r>
    <s v="TKT338414"/>
    <s v="Scheduled maintenance causing downtime"/>
    <s v="-"/>
    <x v="0"/>
    <s v="Service Outage"/>
    <s v="CUST70518"/>
    <s v="In Progress"/>
    <s v="24-02-2024"/>
    <d v="1899-12-30T09:25:25"/>
    <s v="-"/>
    <s v="-"/>
  </r>
  <r>
    <s v="TKT900921"/>
    <s v="Card declined"/>
    <s v="-"/>
    <x v="1"/>
    <s v="Payment Failure"/>
    <s v="CUST56069"/>
    <s v="Open"/>
    <d v="2023-06-09T00:00:00"/>
    <d v="1899-12-30T04:34:00"/>
    <s v="-"/>
    <s v="-"/>
  </r>
  <r>
    <s v="TKT790050"/>
    <s v="Issues after service upgrade"/>
    <s v="-"/>
    <x v="0"/>
    <s v="Service Upgrade"/>
    <s v="CUST89154"/>
    <s v="In Progress"/>
    <s v="14-02-2020"/>
    <d v="1899-12-30T10:28:38"/>
    <s v="-"/>
    <s v="-"/>
  </r>
  <r>
    <s v="TKT934401"/>
    <s v="Refund for canceled service"/>
    <s v="-"/>
    <x v="1"/>
    <s v="Refund Request"/>
    <s v="CUST79208"/>
    <s v="In Progress"/>
    <d v="2020-08-12T00:00:00"/>
    <d v="1899-12-30T13:29:00"/>
    <s v="-"/>
    <s v="-"/>
  </r>
  <r>
    <s v="TKT407300"/>
    <s v="Service performance degradation"/>
    <d v="2022-02-11T20:29:00"/>
    <x v="0"/>
    <s v="Slow Service"/>
    <s v="CUST11892"/>
    <s v="Resolved"/>
    <s v="22-10-2022"/>
    <d v="1899-12-30T20:29:05"/>
    <d v="2022-02-11T00:00:00"/>
    <d v="1899-12-30T20:29:00"/>
  </r>
  <r>
    <s v="TKT279360"/>
    <s v="Screen malfunction"/>
    <s v="-"/>
    <x v="3"/>
    <s v="Hardware Issue"/>
    <s v="CUST95121"/>
    <s v="In Progress"/>
    <s v="20-09-2021"/>
    <d v="1899-12-30T12:46:49"/>
    <s v="-"/>
    <s v="-"/>
  </r>
  <r>
    <s v="TKT273371"/>
    <s v="Charged more than expected"/>
    <s v="-"/>
    <x v="1"/>
    <s v="Overcharge"/>
    <s v="CUST21346"/>
    <s v="In Progress"/>
    <d v="2023-03-04T00:00:00"/>
    <d v="1899-12-30T02:44:00"/>
    <s v="-"/>
    <s v="-"/>
  </r>
  <r>
    <s v="TKT528345"/>
    <s v="Battery draining quickly"/>
    <s v="-"/>
    <x v="3"/>
    <s v="Hardware Issue"/>
    <s v="CUST47551"/>
    <s v="In Progress"/>
    <s v="30-09-2020"/>
    <d v="1899-12-30T12:53:30"/>
    <s v="-"/>
    <s v="-"/>
  </r>
  <r>
    <s v="TKT435960"/>
    <s v="Payment gateway error"/>
    <d v="2021-07-04T21:04:00"/>
    <x v="1"/>
    <s v="Payment Failure"/>
    <s v="CUST99800"/>
    <s v="Resolved"/>
    <d v="2021-02-04T00:00:00"/>
    <d v="1899-12-30T21:04:00"/>
    <d v="2021-07-04T00:00:00"/>
    <d v="1899-12-30T21:04:00"/>
  </r>
  <r>
    <s v="TKT926601"/>
    <s v="Service performance degradation"/>
    <s v="26-05-2020 17:13:56"/>
    <x v="0"/>
    <s v="Slow Service"/>
    <s v="CUST82160"/>
    <s v="Resolved"/>
    <s v="18-05-2020"/>
    <d v="1899-12-30T17:13:56"/>
    <s v="26-05-2020"/>
    <d v="1899-12-30T17:13:56"/>
  </r>
  <r>
    <s v="TKT816353"/>
    <s v="Two-factor authentication not working"/>
    <s v="-"/>
    <x v="2"/>
    <s v="Login Issue"/>
    <s v="CUST91630"/>
    <s v="Open"/>
    <s v="26-04-2024"/>
    <d v="1899-12-30T10:12:21"/>
    <s v="-"/>
    <s v="-"/>
  </r>
  <r>
    <s v="TKT774297"/>
    <s v="Card declined"/>
    <s v="-"/>
    <x v="1"/>
    <s v="Payment Failure"/>
    <s v="CUST59838"/>
    <s v="In Progress"/>
    <d v="2022-02-03T00:00:00"/>
    <d v="1899-12-30T09:51:00"/>
    <s v="-"/>
    <s v="-"/>
  </r>
  <r>
    <s v="TKT897558"/>
    <s v="Scheduled maintenance causing downtime"/>
    <s v="-"/>
    <x v="0"/>
    <s v="Service Outage"/>
    <s v="CUST30550"/>
    <s v="Open"/>
    <s v="19-02-2020"/>
    <d v="1899-12-30T00:53:46"/>
    <s v="-"/>
    <s v="-"/>
  </r>
  <r>
    <s v="TKT731767"/>
    <s v="Issues after service upgrade"/>
    <s v="-"/>
    <x v="0"/>
    <s v="Service Upgrade"/>
    <s v="CUST98923"/>
    <s v="Open"/>
    <s v="21-06-2023"/>
    <d v="1899-12-30T03:21:14"/>
    <s v="-"/>
    <s v="-"/>
  </r>
  <r>
    <s v="TKT430545"/>
    <s v="Request for service upgrade not processed"/>
    <s v="-"/>
    <x v="0"/>
    <s v="Service Upgrade"/>
    <s v="CUST94596"/>
    <s v="In Progress"/>
    <d v="2024-11-11T00:00:00"/>
    <d v="1899-12-30T19:28:00"/>
    <s v="-"/>
    <s v="-"/>
  </r>
  <r>
    <s v="TKT697475"/>
    <s v="Request for refund due to service issues"/>
    <s v="18-05-2024 13:40:04"/>
    <x v="1"/>
    <s v="Refund Request"/>
    <s v="CUST74728"/>
    <s v="Resolved"/>
    <s v="18-04-2024"/>
    <d v="1899-12-30T13:40:04"/>
    <s v="18-05-2024"/>
    <d v="1899-12-30T13:40:04"/>
  </r>
  <r>
    <s v="TKT513563"/>
    <s v="Slow internet speed"/>
    <s v="-"/>
    <x v="3"/>
    <s v="Network Problem"/>
    <s v="CUST19689"/>
    <s v="In Progress"/>
    <s v="29-05-2020"/>
    <d v="1899-12-30T05:35:44"/>
    <s v="-"/>
    <s v="-"/>
  </r>
  <r>
    <s v="TKT112693"/>
    <s v="Request for service upgrade not processed"/>
    <s v="-"/>
    <x v="0"/>
    <s v="Service Upgrade"/>
    <s v="CUST21003"/>
    <s v="In Progress"/>
    <d v="2020-06-12T00:00:00"/>
    <d v="1899-12-30T07:51:00"/>
    <s v="-"/>
    <s v="-"/>
  </r>
  <r>
    <s v="TKT894648"/>
    <s v="Service slower than expected"/>
    <s v="28-07-2021 09:25:40"/>
    <x v="0"/>
    <s v="Slow Service"/>
    <s v="CUST19057"/>
    <s v="Resolved"/>
    <d v="2021-10-07T00:00:00"/>
    <d v="1899-12-30T09:25:00"/>
    <s v="28-07-2021"/>
    <d v="1899-12-30T09:25:40"/>
  </r>
  <r>
    <s v="TKT774928"/>
    <s v="Error message displayed"/>
    <s v="24-10-2021 06:58:38"/>
    <x v="3"/>
    <s v="Software Bug"/>
    <s v="CUST57177"/>
    <s v="Resolved"/>
    <s v="22-10-2021"/>
    <d v="1899-12-30T06:58:38"/>
    <s v="24-10-2021"/>
    <d v="1899-12-30T06:58:38"/>
  </r>
  <r>
    <s v="TKT637168"/>
    <s v="Account suspended due to suspicious activity"/>
    <s v="-"/>
    <x v="2"/>
    <s v="Account Suspension"/>
    <s v="CUST70905"/>
    <s v="In Progress"/>
    <s v="29-12-2021"/>
    <d v="1899-12-30T05:03:26"/>
    <s v="-"/>
    <s v="-"/>
  </r>
  <r>
    <s v="TKT276430"/>
    <s v="Account locked due to multiple failed attempts"/>
    <s v="-"/>
    <x v="2"/>
    <s v="Login Issue"/>
    <s v="CUST56524"/>
    <s v="Open"/>
    <d v="2020-07-08T00:00:00"/>
    <d v="1899-12-30T18:34:00"/>
    <s v="-"/>
    <s v="-"/>
  </r>
  <r>
    <s v="TKT139723"/>
    <s v="Duplicate charges on account"/>
    <d v="2020-02-03T08:18:00"/>
    <x v="1"/>
    <s v="Overcharge"/>
    <s v="CUST52644"/>
    <s v="Resolved"/>
    <d v="2020-07-02T00:00:00"/>
    <d v="1899-12-30T08:18:00"/>
    <d v="2020-02-03T00:00:00"/>
    <d v="1899-12-30T08:18:00"/>
  </r>
  <r>
    <s v="TKT303939"/>
    <s v="High latency in service response"/>
    <s v="-"/>
    <x v="0"/>
    <s v="Slow Service"/>
    <s v="CUST72463"/>
    <s v="In Progress"/>
    <s v="19-06-2023"/>
    <d v="1899-12-30T01:05:22"/>
    <s v="-"/>
    <s v="-"/>
  </r>
  <r>
    <s v="TKT579224"/>
    <s v="Password reset link not received"/>
    <s v="-"/>
    <x v="2"/>
    <s v="Password Reset"/>
    <s v="CUST63622"/>
    <s v="Open"/>
    <s v="16-08-2020"/>
    <d v="1899-12-30T02:23:28"/>
    <s v="-"/>
    <s v="-"/>
  </r>
  <r>
    <s v="TKT922332"/>
    <s v="Charged more than expected"/>
    <s v="-"/>
    <x v="1"/>
    <s v="Overcharge"/>
    <s v="CUST97817"/>
    <s v="In Progress"/>
    <s v="17-07-2021"/>
    <d v="1899-12-30T11:16:02"/>
    <s v="-"/>
    <s v="-"/>
  </r>
  <r>
    <s v="TKT868817"/>
    <s v="High latency in service response"/>
    <s v="19-11-2020 03:55:17"/>
    <x v="0"/>
    <s v="Slow Service"/>
    <s v="CUST43016"/>
    <s v="Resolved"/>
    <d v="2020-08-11T00:00:00"/>
    <d v="1899-12-30T03:55:00"/>
    <s v="19-11-2020"/>
    <d v="1899-12-30T03:55:17"/>
  </r>
  <r>
    <s v="TKT531468"/>
    <s v="Payment not going through"/>
    <s v="22-04-2021 13:43:13"/>
    <x v="1"/>
    <s v="Payment Failure"/>
    <s v="CUST20706"/>
    <s v="Resolved"/>
    <d v="2021-06-04T00:00:00"/>
    <d v="1899-12-30T13:43:00"/>
    <s v="22-04-2021"/>
    <d v="1899-12-30T13:43:13"/>
  </r>
  <r>
    <s v="TKT376506"/>
    <s v="Two-factor authentication not working"/>
    <s v="-"/>
    <x v="2"/>
    <s v="Login Issue"/>
    <s v="CUST73508"/>
    <s v="In Progress"/>
    <d v="2021-01-04T00:00:00"/>
    <d v="1899-12-30T10:19:00"/>
    <s v="-"/>
    <s v="-"/>
  </r>
  <r>
    <s v="TKT180584"/>
    <s v="Service performance degradation"/>
    <s v="-"/>
    <x v="0"/>
    <s v="Slow Service"/>
    <s v="CUST87889"/>
    <s v="Open"/>
    <d v="2020-08-05T00:00:00"/>
    <d v="1899-12-30T21:18:00"/>
    <s v="-"/>
    <s v="-"/>
  </r>
  <r>
    <s v="TKT374944"/>
    <s v="Account locked due to multiple failed attempts"/>
    <s v="-"/>
    <x v="2"/>
    <s v="Login Issue"/>
    <s v="CUST41129"/>
    <s v="Open"/>
    <s v="19-07-2023"/>
    <d v="1899-12-30T12:00:32"/>
    <s v="-"/>
    <s v="-"/>
  </r>
  <r>
    <s v="TKT260071"/>
    <s v="Charged more than expected"/>
    <s v="26-09-2020 16:57:04"/>
    <x v="1"/>
    <s v="Overcharge"/>
    <s v="CUST11724"/>
    <s v="Resolved"/>
    <s v="15-09-2020"/>
    <d v="1899-12-30T16:57:04"/>
    <s v="26-09-2020"/>
    <d v="1899-12-30T16:57:04"/>
  </r>
  <r>
    <s v="TKT333186"/>
    <s v="Account suspended due to suspicious activity"/>
    <s v="-"/>
    <x v="2"/>
    <s v="Account Suspension"/>
    <s v="CUST92824"/>
    <s v="Open"/>
    <s v="24-12-2022"/>
    <d v="1899-12-30T16:00:36"/>
    <s v="-"/>
    <s v="-"/>
  </r>
  <r>
    <s v="TKT336957"/>
    <s v="Service performance degradation"/>
    <s v="14-01-2021 02:24:02"/>
    <x v="0"/>
    <s v="Slow Service"/>
    <s v="CUST86918"/>
    <s v="Resolved"/>
    <d v="2021-12-01T00:00:00"/>
    <d v="1899-12-30T02:24:00"/>
    <s v="14-01-2021"/>
    <d v="1899-12-30T02:24:02"/>
  </r>
  <r>
    <s v="TKT969366"/>
    <s v="Request for service upgrade not processed"/>
    <s v="-"/>
    <x v="0"/>
    <s v="Service Upgrade"/>
    <s v="CUST78060"/>
    <s v="Open"/>
    <d v="2022-07-01T00:00:00"/>
    <d v="1899-12-30T14:14:00"/>
    <s v="-"/>
    <s v="-"/>
  </r>
  <r>
    <s v="TKT860922"/>
    <s v="Feature not working as expected"/>
    <s v="-"/>
    <x v="3"/>
    <s v="Software Bug"/>
    <s v="CUST12651"/>
    <s v="Open"/>
    <d v="2021-12-11T00:00:00"/>
    <d v="1899-12-30T07:01:00"/>
    <s v="-"/>
    <s v="-"/>
  </r>
  <r>
    <s v="TKT158563"/>
    <s v="Refund for overcharge"/>
    <s v="-"/>
    <x v="1"/>
    <s v="Refund Request"/>
    <s v="CUST70111"/>
    <s v="Open"/>
    <s v="14-01-2023"/>
    <d v="1899-12-30T14:49:06"/>
    <s v="-"/>
    <s v="-"/>
  </r>
  <r>
    <s v="TKT577338"/>
    <s v="Request for service upgrade not processed"/>
    <s v="-"/>
    <x v="0"/>
    <s v="Service Upgrade"/>
    <s v="CUST86198"/>
    <s v="Open"/>
    <s v="27-01-2021"/>
    <d v="1899-12-30T19:01:19"/>
    <s v="-"/>
    <s v="-"/>
  </r>
  <r>
    <s v="TKT574367"/>
    <s v="Password reset link expired"/>
    <s v="-"/>
    <x v="2"/>
    <s v="Password Reset"/>
    <s v="CUST47353"/>
    <s v="Open"/>
    <s v="30-09-2020"/>
    <d v="1899-12-30T06:07:39"/>
    <s v="-"/>
    <s v="-"/>
  </r>
  <r>
    <s v="TKT710435"/>
    <s v="Unable to reset password"/>
    <s v="-"/>
    <x v="2"/>
    <s v="Password Reset"/>
    <s v="CUST23684"/>
    <s v="Open"/>
    <s v="29-06-2024"/>
    <d v="1899-12-30T00:39:54"/>
    <s v="-"/>
    <s v="-"/>
  </r>
  <r>
    <s v="TKT113135"/>
    <s v="Battery draining quickly"/>
    <s v="-"/>
    <x v="3"/>
    <s v="Hardware Issue"/>
    <s v="CUST95919"/>
    <s v="Open"/>
    <d v="2021-10-07T00:00:00"/>
    <d v="1899-12-30T16:01:00"/>
    <s v="-"/>
    <s v="-"/>
  </r>
  <r>
    <s v="TKT198859"/>
    <s v="Password reset link not received"/>
    <s v="-"/>
    <x v="2"/>
    <s v="Password Reset"/>
    <s v="CUST82715"/>
    <s v="Open"/>
    <d v="2023-05-04T00:00:00"/>
    <d v="1899-12-30T03:10:00"/>
    <s v="-"/>
    <s v="-"/>
  </r>
  <r>
    <s v="TKT277537"/>
    <s v="Unable to reset password"/>
    <s v="-"/>
    <x v="2"/>
    <s v="Password Reset"/>
    <s v="CUST55501"/>
    <s v="In Progress"/>
    <d v="2020-11-11T00:00:00"/>
    <d v="1899-12-30T12:47:00"/>
    <s v="-"/>
    <s v="-"/>
  </r>
  <r>
    <s v="TKT327765"/>
    <s v="Unable to reactivate suspended account"/>
    <s v="-"/>
    <x v="2"/>
    <s v="Account Suspension"/>
    <s v="CUST81049"/>
    <s v="In Progress"/>
    <d v="2023-06-10T00:00:00"/>
    <d v="1899-12-30T08:03:00"/>
    <s v="-"/>
    <s v="-"/>
  </r>
  <r>
    <s v="TKT886210"/>
    <s v="Battery draining quickly"/>
    <s v="-"/>
    <x v="3"/>
    <s v="Hardware Issue"/>
    <s v="CUST70015"/>
    <s v="In Progress"/>
    <s v="17-02-2021"/>
    <d v="1899-12-30T08:36:08"/>
    <s v="-"/>
    <s v="-"/>
  </r>
  <r>
    <s v="TKT556619"/>
    <s v="Password reset link not received"/>
    <s v="-"/>
    <x v="2"/>
    <s v="Password Reset"/>
    <s v="CUST35189"/>
    <s v="Open"/>
    <s v="16-07-2021"/>
    <d v="1899-12-30T03:44:28"/>
    <s v="-"/>
    <s v="-"/>
  </r>
  <r>
    <s v="TKT671459"/>
    <s v="Password reset link expired"/>
    <s v="-"/>
    <x v="2"/>
    <s v="Password Reset"/>
    <s v="CUST33859"/>
    <s v="In Progress"/>
    <d v="2020-07-05T00:00:00"/>
    <d v="1899-12-30T09:05:00"/>
    <s v="-"/>
    <s v="-"/>
  </r>
  <r>
    <s v="TKT918683"/>
    <s v="Service slower than expected"/>
    <s v="18-02-2022 13:40:06"/>
    <x v="0"/>
    <s v="Slow Service"/>
    <s v="CUST50249"/>
    <s v="Resolved"/>
    <s v="24-01-2022"/>
    <d v="1899-12-30T13:40:06"/>
    <s v="18-02-2022"/>
    <d v="1899-12-30T13:40:06"/>
  </r>
  <r>
    <s v="TKT493460"/>
    <s v="Unable to reactivate suspended account"/>
    <s v="-"/>
    <x v="2"/>
    <s v="Account Suspension"/>
    <s v="CUST31086"/>
    <s v="Open"/>
    <s v="26-06-2021"/>
    <d v="1899-12-30T23:10:04"/>
    <s v="-"/>
    <s v="-"/>
  </r>
  <r>
    <s v="TKT582113"/>
    <s v="Account suspended without notice"/>
    <s v="29-07-2023 18:13:34"/>
    <x v="2"/>
    <s v="Account Suspension"/>
    <s v="CUST58028"/>
    <s v="Resolved"/>
    <s v="15-07-2023"/>
    <d v="1899-12-30T18:13:34"/>
    <s v="29-07-2023"/>
    <d v="1899-12-30T18:13:34"/>
  </r>
  <r>
    <s v="TKT325410"/>
    <s v="Frequent service interruptions"/>
    <s v="-"/>
    <x v="0"/>
    <s v="Service Outage"/>
    <s v="CUST74490"/>
    <s v="In Progress"/>
    <s v="21-05-2024"/>
    <d v="1899-12-30T08:04:02"/>
    <s v="-"/>
    <s v="-"/>
  </r>
  <r>
    <s v="TKT169856"/>
    <s v="Scheduled maintenance causing downtime"/>
    <s v="22-07-2021 01:45:11"/>
    <x v="0"/>
    <s v="Service Outage"/>
    <s v="CUST76088"/>
    <s v="Resolved"/>
    <s v="19-07-2021"/>
    <d v="1899-12-30T01:45:11"/>
    <s v="22-07-2021"/>
    <d v="1899-12-30T01:45:11"/>
  </r>
  <r>
    <s v="TKT191003"/>
    <s v="Two-factor authentication not working"/>
    <s v="-"/>
    <x v="2"/>
    <s v="Login Issue"/>
    <s v="CUST64960"/>
    <s v="Open"/>
    <d v="2024-03-12T00:00:00"/>
    <d v="1899-12-30T14:58:00"/>
    <s v="-"/>
    <s v="-"/>
  </r>
  <r>
    <s v="TKT232438"/>
    <s v="Service slower than expected"/>
    <s v="-"/>
    <x v="0"/>
    <s v="Slow Service"/>
    <s v="CUST57143"/>
    <s v="In Progress"/>
    <s v="16-02-2023"/>
    <d v="1899-12-30T19:43:59"/>
    <s v="-"/>
    <s v="-"/>
  </r>
  <r>
    <s v="TKT190335"/>
    <s v="Service unavailable in my area"/>
    <s v="-"/>
    <x v="0"/>
    <s v="Service Outage"/>
    <s v="CUST25114"/>
    <s v="Open"/>
    <s v="21-04-2020"/>
    <d v="1899-12-30T22:41:51"/>
    <s v="-"/>
    <s v="-"/>
  </r>
  <r>
    <s v="TKT745094"/>
    <s v="Card declined"/>
    <s v="-"/>
    <x v="1"/>
    <s v="Payment Failure"/>
    <s v="CUST20924"/>
    <s v="Open"/>
    <d v="2023-08-04T00:00:00"/>
    <d v="1899-12-30T08:23:00"/>
    <s v="-"/>
    <s v="-"/>
  </r>
  <r>
    <s v="TKT425982"/>
    <s v="Refund for canceled service"/>
    <s v="-"/>
    <x v="1"/>
    <s v="Refund Request"/>
    <s v="CUST47805"/>
    <s v="Open"/>
    <d v="2021-03-03T00:00:00"/>
    <d v="1899-12-30T17:14:00"/>
    <s v="-"/>
    <s v="-"/>
  </r>
  <r>
    <s v="TKT817379"/>
    <s v="Upgrade causing compatibility issues"/>
    <d v="2024-04-12T13:25:00"/>
    <x v="0"/>
    <s v="Service Upgrade"/>
    <s v="CUST14896"/>
    <s v="Resolved"/>
    <s v="29-11-2024"/>
    <d v="1899-12-30T13:25:29"/>
    <d v="2024-04-12T00:00:00"/>
    <d v="1899-12-30T13:25:00"/>
  </r>
  <r>
    <s v="TKT646634"/>
    <s v="Slow internet speed"/>
    <s v="-"/>
    <x v="3"/>
    <s v="Network Problem"/>
    <s v="CUST48138"/>
    <s v="In Progress"/>
    <d v="2021-12-02T00:00:00"/>
    <d v="1899-12-30T11:34:00"/>
    <s v="-"/>
    <s v="-"/>
  </r>
  <r>
    <s v="TKT971236"/>
    <s v="Scheduled maintenance causing downtime"/>
    <s v="-"/>
    <x v="0"/>
    <s v="Service Outage"/>
    <s v="CUST86272"/>
    <s v="In Progress"/>
    <d v="2023-10-10T00:00:00"/>
    <d v="1899-12-30T05:02:00"/>
    <s v="-"/>
    <s v="-"/>
  </r>
  <r>
    <s v="TKT897447"/>
    <s v="Card declined"/>
    <s v="20-07-2023 00:30:55"/>
    <x v="1"/>
    <s v="Payment Failure"/>
    <s v="CUST91058"/>
    <s v="Resolved"/>
    <s v="27-06-2023"/>
    <d v="1899-12-30T00:30:55"/>
    <s v="20-07-2023"/>
    <d v="1899-12-30T00:30:55"/>
  </r>
  <r>
    <s v="TKT566740"/>
    <s v="Scheduled maintenance causing downtime"/>
    <s v="-"/>
    <x v="0"/>
    <s v="Service Outage"/>
    <s v="CUST55648"/>
    <s v="In Progress"/>
    <s v="26-08-2023"/>
    <d v="1899-12-30T13:18:16"/>
    <s v="-"/>
    <s v="-"/>
  </r>
  <r>
    <s v="TKT291042"/>
    <s v="Scheduled maintenance causing downtime"/>
    <s v="-"/>
    <x v="0"/>
    <s v="Service Outage"/>
    <s v="CUST99535"/>
    <s v="Open"/>
    <s v="19-12-2021"/>
    <d v="1899-12-30T09:21:24"/>
    <s v="-"/>
    <s v="-"/>
  </r>
  <r>
    <s v="TKT537894"/>
    <s v="Incorrect billing amount"/>
    <s v="-"/>
    <x v="1"/>
    <s v="Overcharge"/>
    <s v="CUST81056"/>
    <s v="In Progress"/>
    <s v="31-03-2023"/>
    <d v="1899-12-30T08:30:13"/>
    <s v="-"/>
    <s v="-"/>
  </r>
  <r>
    <s v="TKT797479"/>
    <s v="Unable to login to account"/>
    <s v="-"/>
    <x v="2"/>
    <s v="Login Issue"/>
    <s v="CUST34302"/>
    <s v="Open"/>
    <s v="24-10-2021"/>
    <d v="1899-12-30T15:23:08"/>
    <s v="-"/>
    <s v="-"/>
  </r>
  <r>
    <s v="TKT848310"/>
    <s v="Internet connection drops frequently"/>
    <s v="-"/>
    <x v="3"/>
    <s v="Network Problem"/>
    <s v="CUST99966"/>
    <s v="In Progress"/>
    <d v="2023-11-11T00:00:00"/>
    <d v="1899-12-30T17:06:00"/>
    <s v="-"/>
    <s v="-"/>
  </r>
  <r>
    <s v="TKT695999"/>
    <s v="Refund for canceled service"/>
    <s v="20-03-2024 01:09:04"/>
    <x v="1"/>
    <s v="Refund Request"/>
    <s v="CUST65962"/>
    <s v="Resolved"/>
    <s v="26-02-2024"/>
    <d v="1899-12-30T01:09:04"/>
    <s v="20-03-2024"/>
    <d v="1899-12-30T01:09:04"/>
  </r>
  <r>
    <s v="TKT423394"/>
    <s v="Service unavailable in my area"/>
    <s v="-"/>
    <x v="0"/>
    <s v="Service Outage"/>
    <s v="CUST65888"/>
    <s v="Open"/>
    <d v="2020-03-12T00:00:00"/>
    <d v="1899-12-30T04:25:00"/>
    <s v="-"/>
    <s v="-"/>
  </r>
  <r>
    <s v="TKT297216"/>
    <s v="Service performance degradation"/>
    <s v="24-03-2021 02:50:15"/>
    <x v="0"/>
    <s v="Slow Service"/>
    <s v="CUST79107"/>
    <s v="Resolved"/>
    <s v="24-02-2021"/>
    <d v="1899-12-30T02:50:15"/>
    <s v="24-03-2021"/>
    <d v="1899-12-30T02:50:15"/>
  </r>
  <r>
    <s v="TKT999973"/>
    <s v="Service performance degradation"/>
    <s v="21-09-2022 03:21:51"/>
    <x v="0"/>
    <s v="Slow Service"/>
    <s v="CUST26302"/>
    <s v="Resolved"/>
    <s v="22-08-2022"/>
    <d v="1899-12-30T03:21:51"/>
    <s v="21-09-2022"/>
    <d v="1899-12-30T03:21:51"/>
  </r>
  <r>
    <s v="TKT592485"/>
    <s v="Refund for overcharge"/>
    <s v="-"/>
    <x v="1"/>
    <s v="Refund Request"/>
    <s v="CUST92890"/>
    <s v="In Progress"/>
    <d v="2022-02-07T00:00:00"/>
    <d v="1899-12-30T10:47:00"/>
    <s v="-"/>
    <s v="-"/>
  </r>
  <r>
    <s v="TKT989895"/>
    <s v="Scheduled maintenance causing downtime"/>
    <s v="-"/>
    <x v="0"/>
    <s v="Service Outage"/>
    <s v="CUST18930"/>
    <s v="Open"/>
    <d v="2023-12-06T00:00:00"/>
    <d v="1899-12-30T09:14:00"/>
    <s v="-"/>
    <s v="-"/>
  </r>
  <r>
    <s v="TKT301970"/>
    <s v="Unable to reset password"/>
    <s v="-"/>
    <x v="2"/>
    <s v="Password Reset"/>
    <s v="CUST56184"/>
    <s v="In Progress"/>
    <s v="19-09-2021"/>
    <d v="1899-12-30T18:52:54"/>
    <s v="-"/>
    <s v="-"/>
  </r>
  <r>
    <s v="TKT978340"/>
    <s v="Device not powering on"/>
    <s v="-"/>
    <x v="3"/>
    <s v="Hardware Issue"/>
    <s v="CUST98841"/>
    <s v="Open"/>
    <d v="2022-06-02T00:00:00"/>
    <d v="1899-12-30T20:33:00"/>
    <s v="-"/>
    <s v="-"/>
  </r>
  <r>
    <s v="TKT774767"/>
    <s v="Card declined"/>
    <s v="-"/>
    <x v="1"/>
    <s v="Payment Failure"/>
    <s v="CUST43114"/>
    <s v="In Progress"/>
    <s v="20-03-2021"/>
    <d v="1899-12-30T01:35:26"/>
    <s v="-"/>
    <s v="-"/>
  </r>
  <r>
    <s v="TKT175294"/>
    <s v="Unable to reactivate suspended account"/>
    <s v="26-10-2020 21:17:35"/>
    <x v="2"/>
    <s v="Account Suspension"/>
    <s v="CUST68661"/>
    <s v="Resolved"/>
    <s v="16-10-2020"/>
    <d v="1899-12-30T21:17:35"/>
    <s v="26-10-2020"/>
    <d v="1899-12-30T21:17:35"/>
  </r>
  <r>
    <s v="TKT311636"/>
    <s v="Account suspended due to suspicious activity"/>
    <s v="-"/>
    <x v="2"/>
    <s v="Account Suspension"/>
    <s v="CUST62452"/>
    <s v="Open"/>
    <d v="2023-06-12T00:00:00"/>
    <d v="1899-12-30T19:50:00"/>
    <s v="-"/>
    <s v="-"/>
  </r>
  <r>
    <s v="TKT590109"/>
    <s v="Battery draining quickly"/>
    <s v="-"/>
    <x v="3"/>
    <s v="Hardware Issue"/>
    <s v="CUST57875"/>
    <s v="Open"/>
    <s v="15-06-2024"/>
    <d v="1899-12-30T01:27:22"/>
    <s v="-"/>
    <s v="-"/>
  </r>
  <r>
    <s v="TKT166631"/>
    <s v="Incorrect billing amount"/>
    <s v="-"/>
    <x v="1"/>
    <s v="Overcharge"/>
    <s v="CUST75134"/>
    <s v="In Progress"/>
    <s v="26-06-2022"/>
    <d v="1899-12-30T16:12:09"/>
    <s v="-"/>
    <s v="-"/>
  </r>
  <r>
    <s v="TKT717206"/>
    <s v="Service performance degradation"/>
    <s v="-"/>
    <x v="0"/>
    <s v="Slow Service"/>
    <s v="CUST32367"/>
    <s v="In Progress"/>
    <d v="2024-08-10T00:00:00"/>
    <d v="1899-12-30T23:31:00"/>
    <s v="-"/>
    <s v="-"/>
  </r>
  <r>
    <s v="TKT718851"/>
    <s v="Scheduled maintenance causing downtime"/>
    <s v="-"/>
    <x v="0"/>
    <s v="Service Outage"/>
    <s v="CUST47046"/>
    <s v="Open"/>
    <d v="2020-07-03T00:00:00"/>
    <d v="1899-12-30T16:08:00"/>
    <s v="-"/>
    <s v="-"/>
  </r>
  <r>
    <s v="TKT463954"/>
    <s v="Service performance degradation"/>
    <s v="-"/>
    <x v="0"/>
    <s v="Slow Service"/>
    <s v="CUST56464"/>
    <s v="Open"/>
    <s v="20-09-2023"/>
    <d v="1899-12-30T23:45:34"/>
    <s v="-"/>
    <s v="-"/>
  </r>
  <r>
    <s v="TKT429076"/>
    <s v="Feature not working as expected"/>
    <s v="-"/>
    <x v="3"/>
    <s v="Software Bug"/>
    <s v="CUST80160"/>
    <s v="In Progress"/>
    <s v="16-03-2022"/>
    <d v="1899-12-30T01:38:38"/>
    <s v="-"/>
    <s v="-"/>
  </r>
  <r>
    <s v="TKT325417"/>
    <s v="Request for service upgrade not processed"/>
    <s v="17-01-2021 19:49:34"/>
    <x v="0"/>
    <s v="Service Upgrade"/>
    <s v="CUST70751"/>
    <s v="Resolved"/>
    <s v="21-12-2020"/>
    <d v="1899-12-30T19:49:34"/>
    <s v="17-01-2021"/>
    <d v="1899-12-30T19:49:34"/>
  </r>
  <r>
    <s v="TKT958233"/>
    <s v="Error message displayed"/>
    <s v="25-08-2021 10:51:58"/>
    <x v="3"/>
    <s v="Software Bug"/>
    <s v="CUST47800"/>
    <s v="Resolved"/>
    <d v="2021-06-08T00:00:00"/>
    <d v="1899-12-30T10:51:00"/>
    <s v="25-08-2021"/>
    <d v="1899-12-30T10:51:58"/>
  </r>
  <r>
    <s v="TKT516522"/>
    <s v="Screen malfunction"/>
    <s v="-"/>
    <x v="3"/>
    <s v="Hardware Issue"/>
    <s v="CUST90361"/>
    <s v="Open"/>
    <d v="2022-04-05T00:00:00"/>
    <d v="1899-12-30T20:43:00"/>
    <s v="-"/>
    <s v="-"/>
  </r>
  <r>
    <s v="TKT292714"/>
    <s v="Application crashes on startup"/>
    <s v="-"/>
    <x v="3"/>
    <s v="Software Bug"/>
    <s v="CUST70104"/>
    <s v="Open"/>
    <d v="2022-11-09T00:00:00"/>
    <d v="1899-12-30T23:17:00"/>
    <s v="-"/>
    <s v="-"/>
  </r>
  <r>
    <s v="TKT910905"/>
    <s v="High latency in service response"/>
    <s v="-"/>
    <x v="0"/>
    <s v="Slow Service"/>
    <s v="CUST33406"/>
    <s v="In Progress"/>
    <s v="30-08-2024"/>
    <d v="1899-12-30T08:32:00"/>
    <s v="-"/>
    <s v="-"/>
  </r>
  <r>
    <s v="TKT974462"/>
    <s v="Two-factor authentication not working"/>
    <s v="-"/>
    <x v="2"/>
    <s v="Login Issue"/>
    <s v="CUST66283"/>
    <s v="Open"/>
    <s v="16-03-2021"/>
    <d v="1899-12-30T10:02:56"/>
    <s v="-"/>
    <s v="-"/>
  </r>
  <r>
    <s v="TKT382700"/>
    <s v="Request for service upgrade not processed"/>
    <s v="-"/>
    <x v="0"/>
    <s v="Service Upgrade"/>
    <s v="CUST81595"/>
    <s v="Open"/>
    <s v="20-07-2021"/>
    <d v="1899-12-30T21:53:44"/>
    <s v="-"/>
    <s v="-"/>
  </r>
  <r>
    <s v="TKT873481"/>
    <s v="Application crashes on startup"/>
    <s v="31-07-2021 10:42:21"/>
    <x v="3"/>
    <s v="Software Bug"/>
    <s v="CUST24905"/>
    <s v="Resolved"/>
    <s v="30-07-2021"/>
    <d v="1899-12-30T10:42:21"/>
    <s v="31-07-2021"/>
    <d v="1899-12-30T10:42:21"/>
  </r>
  <r>
    <s v="TKT609351"/>
    <s v="Application crashes on startup"/>
    <s v="-"/>
    <x v="3"/>
    <s v="Software Bug"/>
    <s v="CUST18921"/>
    <s v="In Progress"/>
    <s v="29-08-2020"/>
    <d v="1899-12-30T14:58:32"/>
    <s v="-"/>
    <s v="-"/>
  </r>
  <r>
    <s v="TKT736860"/>
    <s v="Duplicate charges on account"/>
    <s v="-"/>
    <x v="1"/>
    <s v="Overcharge"/>
    <s v="CUST73482"/>
    <s v="In Progress"/>
    <d v="2024-11-12T00:00:00"/>
    <d v="1899-12-30T18:32:00"/>
    <s v="-"/>
    <s v="-"/>
  </r>
  <r>
    <s v="TKT241389"/>
    <s v="Scheduled maintenance causing downtime"/>
    <d v="2023-03-04T08:46:00"/>
    <x v="0"/>
    <s v="Service Outage"/>
    <s v="CUST48986"/>
    <s v="Resolved"/>
    <s v="26-03-2023"/>
    <d v="1899-12-30T08:46:50"/>
    <d v="2023-03-04T00:00:00"/>
    <d v="1899-12-30T08:46:00"/>
  </r>
  <r>
    <s v="TKT862736"/>
    <s v="Payment gateway error"/>
    <d v="2020-08-10T22:44:00"/>
    <x v="1"/>
    <s v="Payment Failure"/>
    <s v="CUST28270"/>
    <s v="Resolved"/>
    <s v="15-09-2020"/>
    <d v="1899-12-30T22:44:49"/>
    <d v="2020-08-10T00:00:00"/>
    <d v="1899-12-30T22:44:00"/>
  </r>
  <r>
    <s v="TKT795345"/>
    <s v="Screen malfunction"/>
    <d v="2022-02-03T19:19:00"/>
    <x v="3"/>
    <s v="Hardware Issue"/>
    <s v="CUST36616"/>
    <s v="Resolved"/>
    <s v="14-02-2022"/>
    <d v="1899-12-30T19:19:11"/>
    <d v="2022-02-03T00:00:00"/>
    <d v="1899-12-30T19:19:00"/>
  </r>
  <r>
    <s v="TKT244797"/>
    <s v="Account suspended due to suspicious activity"/>
    <s v="-"/>
    <x v="2"/>
    <s v="Account Suspension"/>
    <s v="CUST36687"/>
    <s v="In Progress"/>
    <s v="24-11-2022"/>
    <d v="1899-12-30T07:35:41"/>
    <s v="-"/>
    <s v="-"/>
  </r>
  <r>
    <s v="TKT147877"/>
    <s v="Refund for canceled service"/>
    <d v="2023-01-12T17:57:00"/>
    <x v="1"/>
    <s v="Refund Request"/>
    <s v="CUST25022"/>
    <s v="Resolved"/>
    <s v="25-11-2023"/>
    <d v="1899-12-30T17:57:12"/>
    <d v="2023-01-12T00:00:00"/>
    <d v="1899-12-30T17:57:00"/>
  </r>
  <r>
    <s v="TKT581843"/>
    <s v="Service unavailable in my area"/>
    <s v="-"/>
    <x v="0"/>
    <s v="Service Outage"/>
    <s v="CUST76469"/>
    <s v="In Progress"/>
    <d v="2024-05-08T00:00:00"/>
    <d v="1899-12-30T11:44:00"/>
    <s v="-"/>
    <s v="-"/>
  </r>
  <r>
    <s v="TKT169647"/>
    <s v="Battery draining quickly"/>
    <s v="-"/>
    <x v="3"/>
    <s v="Hardware Issue"/>
    <s v="CUST69828"/>
    <s v="Open"/>
    <d v="2024-09-01T00:00:00"/>
    <d v="1899-12-30T05:56:00"/>
    <s v="-"/>
    <s v="-"/>
  </r>
  <r>
    <s v="TKT634269"/>
    <s v="Battery draining quickly"/>
    <s v="-"/>
    <x v="3"/>
    <s v="Hardware Issue"/>
    <s v="CUST86635"/>
    <s v="In Progress"/>
    <s v="25-10-2020"/>
    <d v="1899-12-30T16:37:36"/>
    <s v="-"/>
    <s v="-"/>
  </r>
  <r>
    <s v="TKT666204"/>
    <s v="Service slower than expected"/>
    <s v="15-02-2024 20:14:06"/>
    <x v="0"/>
    <s v="Slow Service"/>
    <s v="CUST78405"/>
    <s v="Resolved"/>
    <d v="2024-02-02T00:00:00"/>
    <d v="1899-12-30T20:14:00"/>
    <s v="15-02-2024"/>
    <d v="1899-12-30T20:14:06"/>
  </r>
  <r>
    <s v="TKT239959"/>
    <s v="Two-factor authentication not working"/>
    <s v="-"/>
    <x v="2"/>
    <s v="Login Issue"/>
    <s v="CUST92712"/>
    <s v="Open"/>
    <s v="16-01-2020"/>
    <d v="1899-12-30T09:16:22"/>
    <s v="-"/>
    <s v="-"/>
  </r>
  <r>
    <s v="TKT245549"/>
    <s v="Feature not working as expected"/>
    <s v="27-09-2022 19:27:57"/>
    <x v="3"/>
    <s v="Software Bug"/>
    <s v="CUST75805"/>
    <s v="Resolved"/>
    <s v="25-09-2022"/>
    <d v="1899-12-30T19:27:57"/>
    <s v="27-09-2022"/>
    <d v="1899-12-30T19:27:57"/>
  </r>
  <r>
    <s v="TKT358552"/>
    <s v="Unable to login to account"/>
    <s v="-"/>
    <x v="2"/>
    <s v="Login Issue"/>
    <s v="CUST93683"/>
    <s v="Open"/>
    <s v="30-08-2021"/>
    <d v="1899-12-30T16:37:24"/>
    <s v="-"/>
    <s v="-"/>
  </r>
  <r>
    <s v="TKT441033"/>
    <s v="Account suspended due to suspicious activity"/>
    <s v="-"/>
    <x v="2"/>
    <s v="Account Suspension"/>
    <s v="CUST60455"/>
    <s v="Open"/>
    <d v="2024-12-12T00:00:00"/>
    <d v="1899-12-30T08:17:00"/>
    <s v="-"/>
    <s v="-"/>
  </r>
  <r>
    <s v="TKT642399"/>
    <s v="Unable to reactivate suspended account"/>
    <s v="-"/>
    <x v="2"/>
    <s v="Account Suspension"/>
    <s v="CUST58680"/>
    <s v="Open"/>
    <s v="17-12-2023"/>
    <d v="1899-12-30T00:33:27"/>
    <s v="-"/>
    <s v="-"/>
  </r>
  <r>
    <s v="TKT222270"/>
    <s v="Refund for overcharge"/>
    <d v="2022-10-01T20:21:00"/>
    <x v="1"/>
    <s v="Refund Request"/>
    <s v="CUST71343"/>
    <s v="Resolved"/>
    <s v="15-12-2021"/>
    <d v="1899-12-30T20:21:28"/>
    <d v="2022-10-01T00:00:00"/>
    <d v="1899-12-30T20:21:00"/>
  </r>
  <r>
    <s v="TKT776674"/>
    <s v="Request for service upgrade not processed"/>
    <s v="-"/>
    <x v="0"/>
    <s v="Service Upgrade"/>
    <s v="CUST12076"/>
    <s v="Open"/>
    <d v="2021-01-05T00:00:00"/>
    <d v="1899-12-30T17:10:00"/>
    <s v="-"/>
    <s v="-"/>
  </r>
  <r>
    <s v="TKT821371"/>
    <s v="High latency in service response"/>
    <s v="-"/>
    <x v="0"/>
    <s v="Slow Service"/>
    <s v="CUST50269"/>
    <s v="In Progress"/>
    <d v="2023-10-08T00:00:00"/>
    <d v="1899-12-30T11:12:00"/>
    <s v="-"/>
    <s v="-"/>
  </r>
  <r>
    <s v="TKT922845"/>
    <s v="Payment not going through"/>
    <s v="-"/>
    <x v="1"/>
    <s v="Payment Failure"/>
    <s v="CUST45092"/>
    <s v="In Progress"/>
    <d v="2020-05-10T00:00:00"/>
    <d v="1899-12-30T14:51:00"/>
    <s v="-"/>
    <s v="-"/>
  </r>
  <r>
    <s v="TKT578554"/>
    <s v="Unable to login to account"/>
    <s v="-"/>
    <x v="2"/>
    <s v="Login Issue"/>
    <s v="CUST18240"/>
    <s v="In Progress"/>
    <s v="27-02-2021"/>
    <d v="1899-12-30T17:29:30"/>
    <s v="-"/>
    <s v="-"/>
  </r>
  <r>
    <s v="TKT820882"/>
    <s v="Payment gateway error"/>
    <s v="-"/>
    <x v="1"/>
    <s v="Payment Failure"/>
    <s v="CUST53947"/>
    <s v="In Progress"/>
    <d v="2024-11-08T00:00:00"/>
    <d v="1899-12-30T16:57:00"/>
    <s v="-"/>
    <s v="-"/>
  </r>
  <r>
    <s v="TKT187517"/>
    <s v="Refund for canceled service"/>
    <s v="-"/>
    <x v="1"/>
    <s v="Refund Request"/>
    <s v="CUST36140"/>
    <s v="Open"/>
    <d v="2020-09-03T00:00:00"/>
    <d v="1899-12-30T21:49:00"/>
    <s v="-"/>
    <s v="-"/>
  </r>
  <r>
    <s v="TKT560098"/>
    <s v="Unable to connect to Wi-Fi"/>
    <s v="-"/>
    <x v="3"/>
    <s v="Network Problem"/>
    <s v="CUST88443"/>
    <s v="Open"/>
    <d v="2021-04-01T00:00:00"/>
    <d v="1899-12-30T02:03:00"/>
    <s v="-"/>
    <s v="-"/>
  </r>
  <r>
    <s v="TKT317292"/>
    <s v="Refund for canceled service"/>
    <s v="-"/>
    <x v="1"/>
    <s v="Refund Request"/>
    <s v="CUST76158"/>
    <s v="Open"/>
    <d v="2021-02-01T00:00:00"/>
    <d v="1899-12-30T15:51:00"/>
    <s v="-"/>
    <s v="-"/>
  </r>
  <r>
    <s v="TKT103419"/>
    <s v="Account suspended without notice"/>
    <s v="-"/>
    <x v="2"/>
    <s v="Account Suspension"/>
    <s v="CUST10148"/>
    <s v="Open"/>
    <s v="13-07-2020"/>
    <d v="1899-12-30T20:55:54"/>
    <s v="-"/>
    <s v="-"/>
  </r>
  <r>
    <s v="TKT947887"/>
    <s v="Incorrect billing amount"/>
    <s v="-"/>
    <x v="1"/>
    <s v="Overcharge"/>
    <s v="CUST55930"/>
    <s v="In Progress"/>
    <d v="2021-09-05T00:00:00"/>
    <d v="1899-12-30T04:32:00"/>
    <s v="-"/>
    <s v="-"/>
  </r>
  <r>
    <s v="TKT641801"/>
    <s v="Password reset link not received"/>
    <s v="-"/>
    <x v="2"/>
    <s v="Password Reset"/>
    <s v="CUST60405"/>
    <s v="Open"/>
    <s v="16-06-2024"/>
    <d v="1899-12-30T09:59:57"/>
    <s v="-"/>
    <s v="-"/>
  </r>
  <r>
    <s v="TKT649942"/>
    <s v="Feature not working as expected"/>
    <s v="29-05-2022 04:27:52"/>
    <x v="3"/>
    <s v="Software Bug"/>
    <s v="CUST57264"/>
    <s v="Resolved"/>
    <d v="2022-03-05T00:00:00"/>
    <d v="1899-12-30T04:27:00"/>
    <s v="29-05-2022"/>
    <d v="1899-12-30T04:27:52"/>
  </r>
  <r>
    <s v="TKT369640"/>
    <s v="Screen malfunction"/>
    <s v="-"/>
    <x v="3"/>
    <s v="Hardware Issue"/>
    <s v="CUST13546"/>
    <s v="In Progress"/>
    <d v="2022-10-01T00:00:00"/>
    <d v="1899-12-30T18:14:00"/>
    <s v="-"/>
    <s v="-"/>
  </r>
  <r>
    <s v="TKT342562"/>
    <s v="Scheduled maintenance causing downtime"/>
    <s v="-"/>
    <x v="0"/>
    <s v="Service Outage"/>
    <s v="CUST60234"/>
    <s v="In Progress"/>
    <s v="21-04-2020"/>
    <d v="1899-12-30T01:24:54"/>
    <s v="-"/>
    <s v="-"/>
  </r>
  <r>
    <s v="TKT591738"/>
    <s v="Error message displayed"/>
    <s v="25-08-2022 04:56:37"/>
    <x v="3"/>
    <s v="Software Bug"/>
    <s v="CUST56940"/>
    <s v="Resolved"/>
    <s v="20-08-2022"/>
    <d v="1899-12-30T04:56:37"/>
    <s v="25-08-2022"/>
    <d v="1899-12-30T04:56:37"/>
  </r>
  <r>
    <s v="TKT343388"/>
    <s v="Account suspended without notice"/>
    <s v="17-06-2024 06:30:45"/>
    <x v="2"/>
    <s v="Account Suspension"/>
    <s v="CUST61680"/>
    <s v="Resolved"/>
    <s v="23-05-2024"/>
    <d v="1899-12-30T06:30:45"/>
    <s v="17-06-2024"/>
    <d v="1899-12-30T06:30:45"/>
  </r>
  <r>
    <s v="TKT467318"/>
    <s v="Two-factor authentication not working"/>
    <s v="-"/>
    <x v="2"/>
    <s v="Login Issue"/>
    <s v="CUST64992"/>
    <s v="Open"/>
    <d v="2020-08-02T00:00:00"/>
    <d v="1899-12-30T00:58:00"/>
    <s v="-"/>
    <s v="-"/>
  </r>
  <r>
    <s v="TKT944581"/>
    <s v="Service unavailable in my area"/>
    <d v="2023-07-10T03:29:00"/>
    <x v="0"/>
    <s v="Service Outage"/>
    <s v="CUST80996"/>
    <s v="Resolved"/>
    <d v="2023-07-09T00:00:00"/>
    <d v="1899-12-30T03:29:00"/>
    <d v="2023-07-10T00:00:00"/>
    <d v="1899-12-30T03:29:00"/>
  </r>
  <r>
    <s v="TKT356271"/>
    <s v="Service unavailable in my area"/>
    <s v="26-12-2024 02:41:38"/>
    <x v="0"/>
    <s v="Service Outage"/>
    <s v="CUST52804"/>
    <s v="Resolved"/>
    <d v="2024-09-12T00:00:00"/>
    <d v="1899-12-30T02:41:00"/>
    <s v="26-12-2024"/>
    <d v="1899-12-30T02:41:38"/>
  </r>
  <r>
    <s v="TKT219713"/>
    <s v="Account locked due to multiple failed attempts"/>
    <s v="-"/>
    <x v="2"/>
    <s v="Login Issue"/>
    <s v="CUST73558"/>
    <s v="In Progress"/>
    <s v="30-07-2022"/>
    <d v="1899-12-30T20:25:44"/>
    <s v="-"/>
    <s v="-"/>
  </r>
  <r>
    <s v="TKT793746"/>
    <s v="Issues after service upgrade"/>
    <s v="-"/>
    <x v="0"/>
    <s v="Service Upgrade"/>
    <s v="CUST67082"/>
    <s v="In Progress"/>
    <s v="24-09-2022"/>
    <d v="1899-12-30T08:06:29"/>
    <s v="-"/>
    <s v="-"/>
  </r>
  <r>
    <s v="TKT833199"/>
    <s v="Screen malfunction"/>
    <d v="2023-05-10T11:45:00"/>
    <x v="3"/>
    <s v="Hardware Issue"/>
    <s v="CUST90879"/>
    <s v="Resolved"/>
    <s v="16-09-2023"/>
    <d v="1899-12-30T11:45:04"/>
    <d v="2023-05-10T00:00:00"/>
    <d v="1899-12-30T11:45:00"/>
  </r>
  <r>
    <s v="TKT602492"/>
    <s v="Charged more than expected"/>
    <s v="-"/>
    <x v="1"/>
    <s v="Overcharge"/>
    <s v="CUST10594"/>
    <s v="In Progress"/>
    <s v="20-12-2020"/>
    <d v="1899-12-30T09:46:29"/>
    <s v="-"/>
    <s v="-"/>
  </r>
  <r>
    <s v="TKT515193"/>
    <s v="Unable to reactivate suspended account"/>
    <s v="31-10-2023 11:36:07"/>
    <x v="2"/>
    <s v="Account Suspension"/>
    <s v="CUST57038"/>
    <s v="Resolved"/>
    <s v="29-10-2023"/>
    <d v="1899-12-30T11:36:07"/>
    <s v="31-10-2023"/>
    <d v="1899-12-30T11:36:07"/>
  </r>
  <r>
    <s v="TKT504652"/>
    <s v="Refund for overcharge"/>
    <s v="-"/>
    <x v="1"/>
    <s v="Refund Request"/>
    <s v="CUST19862"/>
    <s v="In Progress"/>
    <d v="2024-12-08T00:00:00"/>
    <d v="1899-12-30T19:14:00"/>
    <s v="-"/>
    <s v="-"/>
  </r>
  <r>
    <s v="TKT801694"/>
    <s v="Incorrect billing amount"/>
    <s v="-"/>
    <x v="1"/>
    <s v="Overcharge"/>
    <s v="CUST24897"/>
    <s v="Open"/>
    <d v="2022-06-03T00:00:00"/>
    <d v="1899-12-30T11:24:00"/>
    <s v="-"/>
    <s v="-"/>
  </r>
  <r>
    <s v="TKT972787"/>
    <s v="Service slower than expected"/>
    <s v="-"/>
    <x v="0"/>
    <s v="Slow Service"/>
    <s v="CUST14291"/>
    <s v="In Progress"/>
    <d v="2024-08-04T00:00:00"/>
    <d v="1899-12-30T08:56:00"/>
    <s v="-"/>
    <s v="-"/>
  </r>
  <r>
    <s v="TKT761350"/>
    <s v="Service performance degradation"/>
    <s v="26-11-2020 11:05:31"/>
    <x v="0"/>
    <s v="Slow Service"/>
    <s v="CUST53090"/>
    <s v="Resolved"/>
    <d v="2020-01-11T00:00:00"/>
    <d v="1899-12-30T11:05:00"/>
    <s v="26-11-2020"/>
    <d v="1899-12-30T11:05:31"/>
  </r>
  <r>
    <s v="TKT858261"/>
    <s v="Duplicate charges on account"/>
    <s v="-"/>
    <x v="1"/>
    <s v="Overcharge"/>
    <s v="CUST11990"/>
    <s v="Open"/>
    <d v="2020-12-02T00:00:00"/>
    <d v="1899-12-30T10:50:00"/>
    <s v="-"/>
    <s v="-"/>
  </r>
  <r>
    <s v="TKT658880"/>
    <s v="Card declined"/>
    <s v="-"/>
    <x v="1"/>
    <s v="Payment Failure"/>
    <s v="CUST16705"/>
    <s v="In Progress"/>
    <s v="21-06-2023"/>
    <d v="1899-12-30T16:38:58"/>
    <s v="-"/>
    <s v="-"/>
  </r>
  <r>
    <s v="TKT120561"/>
    <s v="Service slower than expected"/>
    <s v="-"/>
    <x v="0"/>
    <s v="Slow Service"/>
    <s v="CUST62597"/>
    <s v="In Progress"/>
    <s v="23-02-2020"/>
    <d v="1899-12-30T16:21:26"/>
    <s v="-"/>
    <s v="-"/>
  </r>
  <r>
    <s v="TKT129836"/>
    <s v="Payment gateway error"/>
    <s v="21-03-2023 16:53:32"/>
    <x v="1"/>
    <s v="Payment Failure"/>
    <s v="CUST91654"/>
    <s v="Resolved"/>
    <d v="2023-06-03T00:00:00"/>
    <d v="1899-12-30T16:53:00"/>
    <s v="21-03-2023"/>
    <d v="1899-12-30T16:53:32"/>
  </r>
  <r>
    <s v="TKT489205"/>
    <s v="Unable to reactivate suspended account"/>
    <s v="25-10-2023 16:39:46"/>
    <x v="2"/>
    <s v="Account Suspension"/>
    <s v="CUST32852"/>
    <s v="Resolved"/>
    <s v="16-10-2023"/>
    <d v="1899-12-30T16:39:46"/>
    <s v="25-10-2023"/>
    <d v="1899-12-30T16:39:46"/>
  </r>
  <r>
    <s v="TKT218663"/>
    <s v="Account locked due to multiple failed attempts"/>
    <s v="-"/>
    <x v="2"/>
    <s v="Login Issue"/>
    <s v="CUST93188"/>
    <s v="In Progress"/>
    <s v="27-02-2021"/>
    <d v="1899-12-30T13:42:16"/>
    <s v="-"/>
    <s v="-"/>
  </r>
  <r>
    <s v="TKT947556"/>
    <s v="Service unavailable in my area"/>
    <s v="-"/>
    <x v="0"/>
    <s v="Service Outage"/>
    <s v="CUST23844"/>
    <s v="Open"/>
    <s v="27-10-2024"/>
    <d v="1899-12-30T23:39:41"/>
    <s v="-"/>
    <s v="-"/>
  </r>
  <r>
    <s v="TKT708502"/>
    <s v="Request for refund due to service issues"/>
    <s v="-"/>
    <x v="1"/>
    <s v="Refund Request"/>
    <s v="CUST98725"/>
    <s v="In Progress"/>
    <s v="24-02-2024"/>
    <d v="1899-12-30T18:18:39"/>
    <s v="-"/>
    <s v="-"/>
  </r>
  <r>
    <s v="TKT763220"/>
    <s v="Scheduled maintenance causing downtime"/>
    <s v="-"/>
    <x v="0"/>
    <s v="Service Outage"/>
    <s v="CUST38401"/>
    <s v="In Progress"/>
    <d v="2021-03-12T00:00:00"/>
    <d v="1899-12-30T10:47:00"/>
    <s v="-"/>
    <s v="-"/>
  </r>
  <r>
    <s v="TKT752827"/>
    <s v="Payment gateway error"/>
    <s v="-"/>
    <x v="1"/>
    <s v="Payment Failure"/>
    <s v="CUST17364"/>
    <s v="In Progress"/>
    <s v="21-09-2020"/>
    <d v="1899-12-30T11:11:32"/>
    <s v="-"/>
    <s v="-"/>
  </r>
  <r>
    <s v="TKT700235"/>
    <s v="Application crashes on startup"/>
    <s v="-"/>
    <x v="3"/>
    <s v="Software Bug"/>
    <s v="CUST19733"/>
    <s v="In Progress"/>
    <s v="13-10-2022"/>
    <d v="1899-12-30T03:26:14"/>
    <s v="-"/>
    <s v="-"/>
  </r>
  <r>
    <s v="TKT281497"/>
    <s v="Unable to reactivate suspended account"/>
    <s v="-"/>
    <x v="2"/>
    <s v="Account Suspension"/>
    <s v="CUST72766"/>
    <s v="In Progress"/>
    <s v="13-11-2023"/>
    <d v="1899-12-30T14:06:16"/>
    <s v="-"/>
    <s v="-"/>
  </r>
  <r>
    <s v="TKT248467"/>
    <s v="Account suspended without notice"/>
    <s v="-"/>
    <x v="2"/>
    <s v="Account Suspension"/>
    <s v="CUST75414"/>
    <s v="Open"/>
    <d v="2022-05-06T00:00:00"/>
    <d v="1899-12-30T14:13:00"/>
    <s v="-"/>
    <s v="-"/>
  </r>
  <r>
    <s v="TKT344847"/>
    <s v="Error message displayed"/>
    <s v="-"/>
    <x v="3"/>
    <s v="Software Bug"/>
    <s v="CUST14030"/>
    <s v="In Progress"/>
    <d v="2021-01-08T00:00:00"/>
    <d v="1899-12-30T14:38:00"/>
    <s v="-"/>
    <s v="-"/>
  </r>
  <r>
    <s v="TKT997712"/>
    <s v="Account suspended without notice"/>
    <s v="-"/>
    <x v="2"/>
    <s v="Account Suspension"/>
    <s v="CUST14020"/>
    <s v="In Progress"/>
    <s v="25-01-2023"/>
    <d v="1899-12-30T05:18:38"/>
    <s v="-"/>
    <s v="-"/>
  </r>
  <r>
    <s v="TKT422055"/>
    <s v="Account suspended without notice"/>
    <s v="-"/>
    <x v="2"/>
    <s v="Account Suspension"/>
    <s v="CUST26018"/>
    <s v="In Progress"/>
    <s v="20-08-2021"/>
    <d v="1899-12-30T05:54:39"/>
    <s v="-"/>
    <s v="-"/>
  </r>
  <r>
    <s v="TKT421302"/>
    <s v="Issues after service upgrade"/>
    <s v="22-11-2023 00:39:06"/>
    <x v="0"/>
    <s v="Service Upgrade"/>
    <s v="CUST45779"/>
    <s v="Resolved"/>
    <d v="2023-11-11T00:00:00"/>
    <d v="1899-12-30T00:39:00"/>
    <s v="22-11-2023"/>
    <d v="1899-12-30T00:39:06"/>
  </r>
  <r>
    <s v="TKT835957"/>
    <s v="High latency in service response"/>
    <s v="-"/>
    <x v="0"/>
    <s v="Slow Service"/>
    <s v="CUST62215"/>
    <s v="Open"/>
    <s v="20-08-2024"/>
    <d v="1899-12-30T18:49:55"/>
    <s v="-"/>
    <s v="-"/>
  </r>
  <r>
    <s v="TKT629614"/>
    <s v="Request for service upgrade not processed"/>
    <s v="16-09-2021 18:06:06"/>
    <x v="0"/>
    <s v="Service Upgrade"/>
    <s v="CUST27224"/>
    <s v="Resolved"/>
    <d v="2021-07-09T00:00:00"/>
    <d v="1899-12-30T18:06:00"/>
    <s v="16-09-2021"/>
    <d v="1899-12-30T18:06:06"/>
  </r>
  <r>
    <s v="TKT806822"/>
    <s v="Password reset link expired"/>
    <s v="19-06-2020 00:49:18"/>
    <x v="2"/>
    <s v="Password Reset"/>
    <s v="CUST62954"/>
    <s v="Resolved"/>
    <s v="16-06-2020"/>
    <d v="1899-12-30T00:49:18"/>
    <s v="19-06-2020"/>
    <d v="1899-12-30T00:49:18"/>
  </r>
  <r>
    <s v="TKT526759"/>
    <s v="Battery draining quickly"/>
    <s v="-"/>
    <x v="3"/>
    <s v="Hardware Issue"/>
    <s v="CUST25677"/>
    <s v="In Progress"/>
    <s v="30-10-2023"/>
    <d v="1899-12-30T20:00:43"/>
    <s v="-"/>
    <s v="-"/>
  </r>
  <r>
    <s v="TKT570219"/>
    <s v="Password reset link expired"/>
    <s v="-"/>
    <x v="2"/>
    <s v="Password Reset"/>
    <s v="CUST20327"/>
    <s v="In Progress"/>
    <s v="25-09-2024"/>
    <d v="1899-12-30T05:01:55"/>
    <s v="-"/>
    <s v="-"/>
  </r>
  <r>
    <s v="TKT155908"/>
    <s v="Password reset link expired"/>
    <s v="-"/>
    <x v="2"/>
    <s v="Password Reset"/>
    <s v="CUST59989"/>
    <s v="Open"/>
    <s v="18-01-2022"/>
    <d v="1899-12-30T09:02:19"/>
    <s v="-"/>
    <s v="-"/>
  </r>
  <r>
    <s v="TKT677200"/>
    <s v="Refund for canceled service"/>
    <s v="21-07-2020 08:57:25"/>
    <x v="1"/>
    <s v="Refund Request"/>
    <s v="CUST63992"/>
    <s v="Resolved"/>
    <d v="2020-02-07T00:00:00"/>
    <d v="1899-12-30T08:57:00"/>
    <s v="21-07-2020"/>
    <d v="1899-12-30T08:57:25"/>
  </r>
  <r>
    <s v="TKT162271"/>
    <s v="Issues after service upgrade"/>
    <s v="-"/>
    <x v="0"/>
    <s v="Service Upgrade"/>
    <s v="CUST48257"/>
    <s v="Open"/>
    <s v="30-03-2022"/>
    <d v="1899-12-30T15:37:22"/>
    <s v="-"/>
    <s v="-"/>
  </r>
  <r>
    <s v="TKT261137"/>
    <s v="Account suspended without notice"/>
    <d v="2021-08-12T17:56:00"/>
    <x v="2"/>
    <s v="Account Suspension"/>
    <s v="CUST44665"/>
    <s v="Resolved"/>
    <d v="2021-06-12T00:00:00"/>
    <d v="1899-12-30T17:56:00"/>
    <d v="2021-08-12T00:00:00"/>
    <d v="1899-12-30T17:56:00"/>
  </r>
  <r>
    <s v="TKT136577"/>
    <s v="Battery draining quickly"/>
    <s v="-"/>
    <x v="3"/>
    <s v="Hardware Issue"/>
    <s v="CUST72306"/>
    <s v="Open"/>
    <d v="2023-10-12T00:00:00"/>
    <d v="1899-12-30T09:51:00"/>
    <s v="-"/>
    <s v="-"/>
  </r>
  <r>
    <s v="TKT551894"/>
    <s v="Scheduled maintenance causing downtime"/>
    <s v="-"/>
    <x v="0"/>
    <s v="Service Outage"/>
    <s v="CUST89159"/>
    <s v="In Progress"/>
    <d v="2021-12-04T00:00:00"/>
    <d v="1899-12-30T16:15:00"/>
    <s v="-"/>
    <s v="-"/>
  </r>
  <r>
    <s v="TKT918357"/>
    <s v="Account locked due to multiple failed attempts"/>
    <s v="29-05-2023 08:20:24"/>
    <x v="2"/>
    <s v="Login Issue"/>
    <s v="CUST16491"/>
    <s v="Resolved"/>
    <s v="20-05-2023"/>
    <d v="1899-12-30T08:20:24"/>
    <s v="29-05-2023"/>
    <d v="1899-12-30T08:20:24"/>
  </r>
  <r>
    <s v="TKT441849"/>
    <s v="Unable to login to account"/>
    <s v="-"/>
    <x v="2"/>
    <s v="Login Issue"/>
    <s v="CUST63261"/>
    <s v="In Progress"/>
    <d v="2022-10-03T00:00:00"/>
    <d v="1899-12-30T09:34:00"/>
    <s v="-"/>
    <s v="-"/>
  </r>
  <r>
    <s v="TKT597877"/>
    <s v="Refund for overcharge"/>
    <s v="-"/>
    <x v="1"/>
    <s v="Refund Request"/>
    <s v="CUST44320"/>
    <s v="Open"/>
    <d v="2023-01-07T00:00:00"/>
    <d v="1899-12-30T14:59:00"/>
    <s v="-"/>
    <s v="-"/>
  </r>
  <r>
    <s v="TKT916885"/>
    <s v="Service slower than expected"/>
    <s v="28-12-2022 04:15:14"/>
    <x v="0"/>
    <s v="Slow Service"/>
    <s v="CUST22028"/>
    <s v="Resolved"/>
    <s v="19-12-2022"/>
    <d v="1899-12-30T04:15:14"/>
    <s v="28-12-2022"/>
    <d v="1899-12-30T04:15:14"/>
  </r>
  <r>
    <s v="TKT917453"/>
    <s v="Payment not going through"/>
    <s v="-"/>
    <x v="1"/>
    <s v="Payment Failure"/>
    <s v="CUST65954"/>
    <s v="In Progress"/>
    <d v="2024-07-02T00:00:00"/>
    <d v="1899-12-30T20:32:00"/>
    <s v="-"/>
    <s v="-"/>
  </r>
  <r>
    <s v="TKT548187"/>
    <s v="Frequent service interruptions"/>
    <s v="15-10-2024 23:03:32"/>
    <x v="0"/>
    <s v="Service Outage"/>
    <s v="CUST59585"/>
    <s v="Resolved"/>
    <s v="27-09-2024"/>
    <d v="1899-12-30T23:03:32"/>
    <s v="15-10-2024"/>
    <d v="1899-12-30T23:03:32"/>
  </r>
  <r>
    <s v="TKT665919"/>
    <s v="Service slower than expected"/>
    <s v="-"/>
    <x v="0"/>
    <s v="Slow Service"/>
    <s v="CUST19527"/>
    <s v="In Progress"/>
    <d v="2021-04-09T00:00:00"/>
    <d v="1899-12-30T04:16:00"/>
    <s v="-"/>
    <s v="-"/>
  </r>
  <r>
    <s v="TKT679778"/>
    <s v="Password reset link not received"/>
    <s v="15-01-2025 03:51:52"/>
    <x v="2"/>
    <s v="Password Reset"/>
    <s v="CUST80266"/>
    <s v="Resolved"/>
    <s v="16-12-2024"/>
    <d v="1899-12-30T03:51:52"/>
    <s v="15-01-2025"/>
    <d v="1899-12-30T03:51:52"/>
  </r>
  <r>
    <s v="TKT812024"/>
    <s v="Card declined"/>
    <s v="-"/>
    <x v="1"/>
    <s v="Payment Failure"/>
    <s v="CUST95988"/>
    <s v="Open"/>
    <s v="14-09-2021"/>
    <d v="1899-12-30T08:18:05"/>
    <s v="-"/>
    <s v="-"/>
  </r>
  <r>
    <s v="TKT201401"/>
    <s v="Frequent service interruptions"/>
    <s v="-"/>
    <x v="0"/>
    <s v="Service Outage"/>
    <s v="CUST33286"/>
    <s v="Open"/>
    <s v="21-06-2022"/>
    <d v="1899-12-30T16:11:39"/>
    <s v="-"/>
    <s v="-"/>
  </r>
  <r>
    <s v="TKT982496"/>
    <s v="Request for refund due to service issues"/>
    <d v="2023-05-01T06:53:00"/>
    <x v="1"/>
    <s v="Refund Request"/>
    <s v="CUST12322"/>
    <s v="Resolved"/>
    <s v="21-12-2022"/>
    <d v="1899-12-30T06:53:52"/>
    <d v="2023-05-01T00:00:00"/>
    <d v="1899-12-30T06:53:00"/>
  </r>
  <r>
    <s v="TKT465035"/>
    <s v="Error message displayed"/>
    <s v="-"/>
    <x v="3"/>
    <s v="Software Bug"/>
    <s v="CUST48717"/>
    <s v="In Progress"/>
    <s v="27-05-2024"/>
    <d v="1899-12-30T11:38:29"/>
    <s v="-"/>
    <s v="-"/>
  </r>
  <r>
    <s v="TKT900588"/>
    <s v="Account suspended due to suspicious activity"/>
    <s v="-"/>
    <x v="2"/>
    <s v="Account Suspension"/>
    <s v="CUST25667"/>
    <s v="Open"/>
    <d v="2021-09-01T00:00:00"/>
    <d v="1899-12-30T11:43:00"/>
    <s v="-"/>
    <s v="-"/>
  </r>
  <r>
    <s v="TKT666377"/>
    <s v="Service slower than expected"/>
    <s v="-"/>
    <x v="0"/>
    <s v="Slow Service"/>
    <s v="CUST98430"/>
    <s v="Open"/>
    <d v="2021-08-07T00:00:00"/>
    <d v="1899-12-30T03:38:00"/>
    <s v="-"/>
    <s v="-"/>
  </r>
  <r>
    <s v="TKT410425"/>
    <s v="Unable to reset password"/>
    <s v="-"/>
    <x v="2"/>
    <s v="Password Reset"/>
    <s v="CUST84183"/>
    <s v="In Progress"/>
    <s v="25-06-2021"/>
    <d v="1899-12-30T00:36:17"/>
    <s v="-"/>
    <s v="-"/>
  </r>
  <r>
    <s v="TKT942989"/>
    <s v="Service performance degradation"/>
    <s v="15-06-2020 03:35:27"/>
    <x v="0"/>
    <s v="Slow Service"/>
    <s v="CUST83235"/>
    <s v="Resolved"/>
    <d v="2020-02-06T00:00:00"/>
    <d v="1899-12-30T03:35:00"/>
    <s v="15-06-2020"/>
    <d v="1899-12-30T03:35:27"/>
  </r>
  <r>
    <s v="TKT924604"/>
    <s v="Slow internet speed"/>
    <s v="19-07-2024 21:57:28"/>
    <x v="3"/>
    <s v="Network Problem"/>
    <s v="CUST24307"/>
    <s v="Resolved"/>
    <s v="20-06-2024"/>
    <d v="1899-12-30T21:57:28"/>
    <s v="19-07-2024"/>
    <d v="1899-12-30T21:57:28"/>
  </r>
  <r>
    <s v="TKT448529"/>
    <s v="Payment gateway error"/>
    <s v="-"/>
    <x v="1"/>
    <s v="Payment Failure"/>
    <s v="CUST46228"/>
    <s v="In Progress"/>
    <s v="14-04-2021"/>
    <d v="1899-12-30T15:42:51"/>
    <s v="-"/>
    <s v="-"/>
  </r>
  <r>
    <s v="TKT201553"/>
    <s v="Charged more than expected"/>
    <s v="-"/>
    <x v="1"/>
    <s v="Overcharge"/>
    <s v="CUST65680"/>
    <s v="Open"/>
    <s v="31-01-2024"/>
    <d v="1899-12-30T08:37:48"/>
    <s v="-"/>
    <s v="-"/>
  </r>
  <r>
    <s v="TKT624677"/>
    <s v="Unable to reset password"/>
    <s v="27-05-2022 21:16:15"/>
    <x v="2"/>
    <s v="Password Reset"/>
    <s v="CUST78595"/>
    <s v="Resolved"/>
    <d v="2022-07-05T00:00:00"/>
    <d v="1899-12-30T21:16:00"/>
    <s v="27-05-2022"/>
    <d v="1899-12-30T21:16:15"/>
  </r>
  <r>
    <s v="TKT339151"/>
    <s v="Device not powering on"/>
    <s v="22-09-2020 21:09:53"/>
    <x v="3"/>
    <s v="Hardware Issue"/>
    <s v="CUST39353"/>
    <s v="Resolved"/>
    <d v="2020-09-09T00:00:00"/>
    <d v="1899-12-30T21:09:00"/>
    <s v="22-09-2020"/>
    <d v="1899-12-30T21:09:53"/>
  </r>
  <r>
    <s v="TKT203025"/>
    <s v="Application crashes on startup"/>
    <s v="-"/>
    <x v="3"/>
    <s v="Software Bug"/>
    <s v="CUST73419"/>
    <s v="In Progress"/>
    <s v="18-11-2020"/>
    <d v="1899-12-30T18:49:47"/>
    <s v="-"/>
    <s v="-"/>
  </r>
  <r>
    <s v="TKT563014"/>
    <s v="Unable to reset password"/>
    <s v="-"/>
    <x v="2"/>
    <s v="Password Reset"/>
    <s v="CUST69429"/>
    <s v="Open"/>
    <d v="2022-02-02T00:00:00"/>
    <d v="1899-12-30T15:52:00"/>
    <s v="-"/>
    <s v="-"/>
  </r>
  <r>
    <s v="TKT846161"/>
    <s v="Account locked due to multiple failed attempts"/>
    <s v="-"/>
    <x v="2"/>
    <s v="Login Issue"/>
    <s v="CUST50027"/>
    <s v="In Progress"/>
    <s v="17-04-2022"/>
    <d v="1899-12-30T22:05:23"/>
    <s v="-"/>
    <s v="-"/>
  </r>
  <r>
    <s v="TKT707876"/>
    <s v="Refund for overcharge"/>
    <s v="-"/>
    <x v="1"/>
    <s v="Refund Request"/>
    <s v="CUST12550"/>
    <s v="Open"/>
    <s v="16-06-2024"/>
    <d v="1899-12-30T14:11:42"/>
    <s v="-"/>
    <s v="-"/>
  </r>
  <r>
    <s v="TKT249990"/>
    <s v="Frequent service interruptions"/>
    <s v="-"/>
    <x v="0"/>
    <s v="Service Outage"/>
    <s v="CUST29253"/>
    <s v="Open"/>
    <s v="29-10-2023"/>
    <d v="1899-12-30T21:39:14"/>
    <s v="-"/>
    <s v="-"/>
  </r>
  <r>
    <s v="TKT556428"/>
    <s v="Battery draining quickly"/>
    <d v="2023-06-08T03:18:00"/>
    <x v="3"/>
    <s v="Hardware Issue"/>
    <s v="CUST10766"/>
    <s v="Resolved"/>
    <s v="19-07-2023"/>
    <d v="1899-12-30T03:18:23"/>
    <d v="2023-06-08T00:00:00"/>
    <d v="1899-12-30T03:18:00"/>
  </r>
  <r>
    <s v="TKT756489"/>
    <s v="Slow internet speed"/>
    <d v="2024-09-01T07:26:00"/>
    <x v="3"/>
    <s v="Network Problem"/>
    <s v="CUST48224"/>
    <s v="Resolved"/>
    <s v="23-12-2023"/>
    <d v="1899-12-30T07:26:58"/>
    <d v="2024-09-01T00:00:00"/>
    <d v="1899-12-30T07:26:00"/>
  </r>
  <r>
    <s v="TKT242288"/>
    <s v="Account suspended due to suspicious activity"/>
    <s v="31-01-2024 23:31:24"/>
    <x v="2"/>
    <s v="Account Suspension"/>
    <s v="CUST48132"/>
    <s v="Resolved"/>
    <d v="2024-05-01T00:00:00"/>
    <d v="1899-12-30T23:31:00"/>
    <s v="31-01-2024"/>
    <d v="1899-12-30T23:31:24"/>
  </r>
  <r>
    <s v="TKT391401"/>
    <s v="Unable to reactivate suspended account"/>
    <s v="-"/>
    <x v="2"/>
    <s v="Account Suspension"/>
    <s v="CUST37132"/>
    <s v="In Progress"/>
    <d v="2020-02-08T00:00:00"/>
    <d v="1899-12-30T18:47:00"/>
    <s v="-"/>
    <s v="-"/>
  </r>
  <r>
    <s v="TKT636905"/>
    <s v="Unable to login to account"/>
    <s v="-"/>
    <x v="2"/>
    <s v="Login Issue"/>
    <s v="CUST99490"/>
    <s v="Open"/>
    <d v="2024-12-01T00:00:00"/>
    <d v="1899-12-30T11:19:00"/>
    <s v="-"/>
    <s v="-"/>
  </r>
  <r>
    <s v="TKT821531"/>
    <s v="Internet connection drops frequently"/>
    <s v="-"/>
    <x v="3"/>
    <s v="Network Problem"/>
    <s v="CUST23458"/>
    <s v="In Progress"/>
    <d v="2022-05-09T00:00:00"/>
    <d v="1899-12-30T06:39:00"/>
    <s v="-"/>
    <s v="-"/>
  </r>
  <r>
    <s v="TKT621305"/>
    <s v="Internet connection drops frequently"/>
    <s v="-"/>
    <x v="3"/>
    <s v="Network Problem"/>
    <s v="CUST19872"/>
    <s v="In Progress"/>
    <d v="2020-05-03T00:00:00"/>
    <d v="1899-12-30T08:54:00"/>
    <s v="-"/>
    <s v="-"/>
  </r>
  <r>
    <s v="TKT954594"/>
    <s v="Account suspended due to suspicious activity"/>
    <s v="-"/>
    <x v="2"/>
    <s v="Account Suspension"/>
    <s v="CUST77879"/>
    <s v="In Progress"/>
    <s v="22-12-2020"/>
    <d v="1899-12-30T13:54:32"/>
    <s v="-"/>
    <s v="-"/>
  </r>
  <r>
    <s v="TKT546067"/>
    <s v="Account suspended without notice"/>
    <d v="2021-11-07T12:35:00"/>
    <x v="2"/>
    <s v="Account Suspension"/>
    <s v="CUST68946"/>
    <s v="Resolved"/>
    <s v="25-06-2021"/>
    <d v="1899-12-30T12:35:35"/>
    <d v="2021-11-07T00:00:00"/>
    <d v="1899-12-30T12:35:00"/>
  </r>
  <r>
    <s v="TKT463440"/>
    <s v="Duplicate charges on account"/>
    <s v="30-10-2020 04:42:10"/>
    <x v="1"/>
    <s v="Overcharge"/>
    <s v="CUST83445"/>
    <s v="Resolved"/>
    <d v="2020-01-10T00:00:00"/>
    <d v="1899-12-30T04:42:00"/>
    <s v="30-10-2020"/>
    <d v="1899-12-30T04:42:10"/>
  </r>
  <r>
    <s v="TKT122878"/>
    <s v="High latency in service response"/>
    <d v="2020-09-04T19:06:00"/>
    <x v="0"/>
    <s v="Slow Service"/>
    <s v="CUST74775"/>
    <s v="Resolved"/>
    <s v="15-03-2020"/>
    <d v="1899-12-30T19:06:07"/>
    <d v="2020-09-04T00:00:00"/>
    <d v="1899-12-30T19:06:00"/>
  </r>
  <r>
    <s v="TKT486152"/>
    <s v="Error message displayed"/>
    <d v="2020-07-05T09:45:00"/>
    <x v="3"/>
    <s v="Software Bug"/>
    <s v="CUST17019"/>
    <s v="Resolved"/>
    <s v="30-04-2020"/>
    <d v="1899-12-30T09:45:18"/>
    <d v="2020-07-05T00:00:00"/>
    <d v="1899-12-30T09:45:00"/>
  </r>
  <r>
    <s v="TKT112620"/>
    <s v="Incorrect billing amount"/>
    <d v="2020-08-03T07:12:00"/>
    <x v="1"/>
    <s v="Overcharge"/>
    <s v="CUST17503"/>
    <s v="Resolved"/>
    <s v="13-02-2020"/>
    <d v="1899-12-30T07:12:24"/>
    <d v="2020-08-03T00:00:00"/>
    <d v="1899-12-30T07:12:00"/>
  </r>
  <r>
    <s v="TKT545661"/>
    <s v="Account locked due to multiple failed attempts"/>
    <s v="-"/>
    <x v="2"/>
    <s v="Login Issue"/>
    <s v="CUST23554"/>
    <s v="Open"/>
    <s v="19-04-2021"/>
    <d v="1899-12-30T06:12:28"/>
    <s v="-"/>
    <s v="-"/>
  </r>
  <r>
    <s v="TKT790728"/>
    <s v="Payment gateway error"/>
    <s v="-"/>
    <x v="1"/>
    <s v="Payment Failure"/>
    <s v="CUST25433"/>
    <s v="Open"/>
    <s v="26-08-2024"/>
    <d v="1899-12-30T00:56:36"/>
    <s v="-"/>
    <s v="-"/>
  </r>
  <r>
    <s v="TKT733813"/>
    <s v="Issues after service upgrade"/>
    <s v="-"/>
    <x v="0"/>
    <s v="Service Upgrade"/>
    <s v="CUST91651"/>
    <s v="In Progress"/>
    <s v="28-06-2023"/>
    <d v="1899-12-30T23:24:57"/>
    <s v="-"/>
    <s v="-"/>
  </r>
  <r>
    <s v="TKT450801"/>
    <s v="Card declined"/>
    <s v="-"/>
    <x v="1"/>
    <s v="Payment Failure"/>
    <s v="CUST30844"/>
    <s v="In Progress"/>
    <d v="2022-11-11T00:00:00"/>
    <d v="1899-12-30T07:48:00"/>
    <s v="-"/>
    <s v="-"/>
  </r>
  <r>
    <s v="TKT400751"/>
    <s v="Scheduled maintenance causing downtime"/>
    <s v="-"/>
    <x v="0"/>
    <s v="Service Outage"/>
    <s v="CUST18350"/>
    <s v="In Progress"/>
    <s v="18-07-2022"/>
    <d v="1899-12-30T15:06:37"/>
    <s v="-"/>
    <s v="-"/>
  </r>
  <r>
    <s v="TKT459512"/>
    <s v="Application crashes on startup"/>
    <s v="-"/>
    <x v="3"/>
    <s v="Software Bug"/>
    <s v="CUST45383"/>
    <s v="Open"/>
    <s v="18-10-2022"/>
    <d v="1899-12-30T11:08:41"/>
    <s v="-"/>
    <s v="-"/>
  </r>
  <r>
    <s v="TKT539819"/>
    <s v="Battery draining quickly"/>
    <d v="2020-06-03T23:17:00"/>
    <x v="3"/>
    <s v="Hardware Issue"/>
    <s v="CUST41835"/>
    <s v="Resolved"/>
    <d v="2020-03-03T00:00:00"/>
    <d v="1899-12-30T23:17:00"/>
    <d v="2020-06-03T00:00:00"/>
    <d v="1899-12-30T23:17:00"/>
  </r>
  <r>
    <s v="TKT199775"/>
    <s v="Upgrade causing compatibility issues"/>
    <s v="-"/>
    <x v="0"/>
    <s v="Service Upgrade"/>
    <s v="CUST55217"/>
    <s v="Open"/>
    <s v="20-12-2021"/>
    <d v="1899-12-30T02:36:47"/>
    <s v="-"/>
    <s v="-"/>
  </r>
  <r>
    <s v="TKT693841"/>
    <s v="Request for service upgrade not processed"/>
    <s v="-"/>
    <x v="0"/>
    <s v="Service Upgrade"/>
    <s v="CUST23830"/>
    <s v="In Progress"/>
    <s v="22-07-2021"/>
    <d v="1899-12-30T01:43:50"/>
    <s v="-"/>
    <s v="-"/>
  </r>
  <r>
    <s v="TKT967809"/>
    <s v="Password reset link not received"/>
    <s v="-"/>
    <x v="2"/>
    <s v="Password Reset"/>
    <s v="CUST20771"/>
    <s v="Open"/>
    <s v="25-11-2020"/>
    <d v="1899-12-30T14:07:15"/>
    <s v="-"/>
    <s v="-"/>
  </r>
  <r>
    <s v="TKT184170"/>
    <s v="Password reset link not received"/>
    <s v="-"/>
    <x v="2"/>
    <s v="Password Reset"/>
    <s v="CUST51415"/>
    <s v="In Progress"/>
    <d v="2022-03-04T00:00:00"/>
    <d v="1899-12-30T07:20:00"/>
    <s v="-"/>
    <s v="-"/>
  </r>
  <r>
    <s v="TKT518487"/>
    <s v="Issues after service upgrade"/>
    <s v="-"/>
    <x v="0"/>
    <s v="Service Upgrade"/>
    <s v="CUST92365"/>
    <s v="Open"/>
    <s v="21-04-2023"/>
    <d v="1899-12-30T20:42:47"/>
    <s v="-"/>
    <s v="-"/>
  </r>
  <r>
    <s v="TKT914503"/>
    <s v="Password reset link not received"/>
    <s v="18-04-2024 08:53:46"/>
    <x v="2"/>
    <s v="Password Reset"/>
    <s v="CUST87766"/>
    <s v="Resolved"/>
    <s v="28-03-2024"/>
    <d v="1899-12-30T08:53:46"/>
    <s v="18-04-2024"/>
    <d v="1899-12-30T08:53:46"/>
  </r>
  <r>
    <s v="TKT211603"/>
    <s v="Charged more than expected"/>
    <s v="-"/>
    <x v="1"/>
    <s v="Overcharge"/>
    <s v="CUST60710"/>
    <s v="Open"/>
    <s v="25-04-2021"/>
    <d v="1899-12-30T11:13:09"/>
    <s v="-"/>
    <s v="-"/>
  </r>
  <r>
    <s v="TKT580420"/>
    <s v="Card declined"/>
    <s v="-"/>
    <x v="1"/>
    <s v="Payment Failure"/>
    <s v="CUST23408"/>
    <s v="Open"/>
    <s v="23-08-2020"/>
    <d v="1899-12-30T04:21:47"/>
    <s v="-"/>
    <s v="-"/>
  </r>
  <r>
    <s v="TKT630296"/>
    <s v="Payment gateway error"/>
    <s v="-"/>
    <x v="1"/>
    <s v="Payment Failure"/>
    <s v="CUST82192"/>
    <s v="Open"/>
    <d v="2021-01-11T00:00:00"/>
    <d v="1899-12-30T17:43:00"/>
    <s v="-"/>
    <s v="-"/>
  </r>
  <r>
    <s v="TKT147692"/>
    <s v="Payment not going through"/>
    <s v="29-05-2022 12:44:21"/>
    <x v="1"/>
    <s v="Payment Failure"/>
    <s v="CUST99613"/>
    <s v="Resolved"/>
    <s v="17-05-2022"/>
    <d v="1899-12-30T12:44:21"/>
    <s v="29-05-2022"/>
    <d v="1899-12-30T12:44:21"/>
  </r>
  <r>
    <s v="TKT396971"/>
    <s v="Service performance degradation"/>
    <s v="-"/>
    <x v="0"/>
    <s v="Slow Service"/>
    <s v="CUST93012"/>
    <s v="In Progress"/>
    <s v="26-02-2020"/>
    <d v="1899-12-30T11:42:29"/>
    <s v="-"/>
    <s v="-"/>
  </r>
  <r>
    <s v="TKT669371"/>
    <s v="Two-factor authentication not working"/>
    <s v="-"/>
    <x v="2"/>
    <s v="Login Issue"/>
    <s v="CUST50151"/>
    <s v="Open"/>
    <s v="27-06-2022"/>
    <d v="1899-12-30T17:46:28"/>
    <s v="-"/>
    <s v="-"/>
  </r>
  <r>
    <s v="TKT263478"/>
    <s v="Frequent service interruptions"/>
    <s v="-"/>
    <x v="0"/>
    <s v="Service Outage"/>
    <s v="CUST33079"/>
    <s v="In Progress"/>
    <d v="2020-11-02T00:00:00"/>
    <d v="1899-12-30T08:11:00"/>
    <s v="-"/>
    <s v="-"/>
  </r>
  <r>
    <s v="TKT995067"/>
    <s v="Request for service upgrade not processed"/>
    <s v="-"/>
    <x v="0"/>
    <s v="Service Upgrade"/>
    <s v="CUST67688"/>
    <s v="In Progress"/>
    <d v="2023-05-12T00:00:00"/>
    <d v="1899-12-30T07:22:00"/>
    <s v="-"/>
    <s v="-"/>
  </r>
  <r>
    <s v="TKT114678"/>
    <s v="Request for refund due to service issues"/>
    <s v="-"/>
    <x v="1"/>
    <s v="Refund Request"/>
    <s v="CUST61292"/>
    <s v="In Progress"/>
    <s v="24-09-2024"/>
    <d v="1899-12-30T18:49:49"/>
    <s v="-"/>
    <s v="-"/>
  </r>
  <r>
    <s v="TKT101177"/>
    <s v="Refund for overcharge"/>
    <s v="-"/>
    <x v="1"/>
    <s v="Refund Request"/>
    <s v="CUST42817"/>
    <s v="Open"/>
    <s v="16-09-2020"/>
    <d v="1899-12-30T15:33:52"/>
    <s v="-"/>
    <s v="-"/>
  </r>
  <r>
    <s v="TKT425971"/>
    <s v="Password reset link not received"/>
    <s v="-"/>
    <x v="2"/>
    <s v="Password Reset"/>
    <s v="CUST21982"/>
    <s v="Open"/>
    <s v="13-09-2023"/>
    <d v="1899-12-30T14:29:44"/>
    <s v="-"/>
    <s v="-"/>
  </r>
  <r>
    <s v="TKT919735"/>
    <s v="High latency in service response"/>
    <s v="-"/>
    <x v="0"/>
    <s v="Slow Service"/>
    <s v="CUST81936"/>
    <s v="Open"/>
    <s v="14-04-2024"/>
    <d v="1899-12-30T07:18:27"/>
    <s v="-"/>
    <s v="-"/>
  </r>
  <r>
    <s v="TKT675009"/>
    <s v="Payment gateway error"/>
    <s v="-"/>
    <x v="1"/>
    <s v="Payment Failure"/>
    <s v="CUST27025"/>
    <s v="In Progress"/>
    <s v="15-12-2023"/>
    <d v="1899-12-30T20:40:42"/>
    <s v="-"/>
    <s v="-"/>
  </r>
  <r>
    <s v="TKT887654"/>
    <s v="Device not powering on"/>
    <s v="-"/>
    <x v="3"/>
    <s v="Hardware Issue"/>
    <s v="CUST62097"/>
    <s v="Open"/>
    <s v="15-05-2020"/>
    <d v="1899-12-30T19:43:54"/>
    <s v="-"/>
    <s v="-"/>
  </r>
  <r>
    <s v="TKT372175"/>
    <s v="High latency in service response"/>
    <s v="-"/>
    <x v="0"/>
    <s v="Slow Service"/>
    <s v="CUST99463"/>
    <s v="Open"/>
    <s v="16-12-2021"/>
    <d v="1899-12-30T14:56:49"/>
    <s v="-"/>
    <s v="-"/>
  </r>
  <r>
    <s v="TKT266003"/>
    <s v="Two-factor authentication not working"/>
    <d v="2021-05-03T07:59:00"/>
    <x v="2"/>
    <s v="Login Issue"/>
    <s v="CUST44012"/>
    <s v="Resolved"/>
    <s v="19-02-2021"/>
    <d v="1899-12-30T07:59:12"/>
    <d v="2021-05-03T00:00:00"/>
    <d v="1899-12-30T07:59:00"/>
  </r>
  <r>
    <s v="TKT262781"/>
    <s v="Battery draining quickly"/>
    <s v="-"/>
    <x v="3"/>
    <s v="Hardware Issue"/>
    <s v="CUST31042"/>
    <s v="In Progress"/>
    <d v="2024-07-01T00:00:00"/>
    <d v="1899-12-30T23:24:00"/>
    <s v="-"/>
    <s v="-"/>
  </r>
  <r>
    <s v="TKT911522"/>
    <s v="Two-factor authentication not working"/>
    <s v="-"/>
    <x v="2"/>
    <s v="Login Issue"/>
    <s v="CUST96295"/>
    <s v="Open"/>
    <s v="29-06-2023"/>
    <d v="1899-12-30T23:01:04"/>
    <s v="-"/>
    <s v="-"/>
  </r>
  <r>
    <s v="TKT375973"/>
    <s v="Duplicate charges on account"/>
    <s v="-"/>
    <x v="1"/>
    <s v="Overcharge"/>
    <s v="CUST88393"/>
    <s v="In Progress"/>
    <d v="2020-01-09T00:00:00"/>
    <d v="1899-12-30T19:39:00"/>
    <s v="-"/>
    <s v="-"/>
  </r>
  <r>
    <s v="TKT950867"/>
    <s v="Service performance degradation"/>
    <s v="24-11-2020 11:36:45"/>
    <x v="0"/>
    <s v="Slow Service"/>
    <s v="CUST80455"/>
    <s v="Resolved"/>
    <s v="30-10-2020"/>
    <d v="1899-12-30T11:36:45"/>
    <s v="24-11-2020"/>
    <d v="1899-12-30T11:36:45"/>
  </r>
  <r>
    <s v="TKT703756"/>
    <s v="Account suspended without notice"/>
    <s v="25-08-2022 14:56:33"/>
    <x v="2"/>
    <s v="Account Suspension"/>
    <s v="CUST54455"/>
    <s v="Resolved"/>
    <s v="18-08-2022"/>
    <d v="1899-12-30T14:56:33"/>
    <s v="25-08-2022"/>
    <d v="1899-12-30T14:56:33"/>
  </r>
  <r>
    <s v="TKT308863"/>
    <s v="Slow internet speed"/>
    <s v="-"/>
    <x v="3"/>
    <s v="Network Problem"/>
    <s v="CUST35948"/>
    <s v="In Progress"/>
    <d v="2021-06-11T00:00:00"/>
    <d v="1899-12-30T07:50:00"/>
    <s v="-"/>
    <s v="-"/>
  </r>
  <r>
    <s v="TKT680279"/>
    <s v="Frequent service interruptions"/>
    <s v="26-06-2023 06:35:53"/>
    <x v="0"/>
    <s v="Service Outage"/>
    <s v="CUST95124"/>
    <s v="Resolved"/>
    <d v="2023-07-06T00:00:00"/>
    <d v="1899-12-30T06:35:00"/>
    <s v="26-06-2023"/>
    <d v="1899-12-30T06:35:53"/>
  </r>
  <r>
    <s v="TKT893646"/>
    <s v="Service slower than expected"/>
    <s v="-"/>
    <x v="0"/>
    <s v="Slow Service"/>
    <s v="CUST39223"/>
    <s v="Open"/>
    <s v="27-04-2024"/>
    <d v="1899-12-30T01:14:39"/>
    <s v="-"/>
    <s v="-"/>
  </r>
  <r>
    <s v="TKT427708"/>
    <s v="Scheduled maintenance causing downtime"/>
    <s v="-"/>
    <x v="0"/>
    <s v="Service Outage"/>
    <s v="CUST92606"/>
    <s v="Open"/>
    <s v="14-04-2022"/>
    <d v="1899-12-30T23:53:10"/>
    <s v="-"/>
    <s v="-"/>
  </r>
  <r>
    <s v="TKT201545"/>
    <s v="Application crashes on startup"/>
    <s v="-"/>
    <x v="3"/>
    <s v="Software Bug"/>
    <s v="CUST34737"/>
    <s v="Open"/>
    <s v="20-12-2022"/>
    <d v="1899-12-30T14:03:25"/>
    <s v="-"/>
    <s v="-"/>
  </r>
  <r>
    <s v="TKT343088"/>
    <s v="Unable to connect to Wi-Fi"/>
    <s v="-"/>
    <x v="3"/>
    <s v="Network Problem"/>
    <s v="CUST61347"/>
    <s v="In Progress"/>
    <s v="16-05-2022"/>
    <d v="1899-12-30T13:27:23"/>
    <s v="-"/>
    <s v="-"/>
  </r>
  <r>
    <s v="TKT245886"/>
    <s v="Service performance degradation"/>
    <s v="-"/>
    <x v="0"/>
    <s v="Slow Service"/>
    <s v="CUST85789"/>
    <s v="In Progress"/>
    <d v="2024-04-01T00:00:00"/>
    <d v="1899-12-30T23:04:00"/>
    <s v="-"/>
    <s v="-"/>
  </r>
  <r>
    <s v="TKT344810"/>
    <s v="Refund for overcharge"/>
    <s v="-"/>
    <x v="1"/>
    <s v="Refund Request"/>
    <s v="CUST13177"/>
    <s v="Open"/>
    <d v="2024-03-06T00:00:00"/>
    <d v="1899-12-30T12:03:00"/>
    <s v="-"/>
    <s v="-"/>
  </r>
  <r>
    <s v="TKT261990"/>
    <s v="Issues after service upgrade"/>
    <d v="2020-12-09T01:03:00"/>
    <x v="0"/>
    <s v="Service Upgrade"/>
    <s v="CUST77774"/>
    <s v="Resolved"/>
    <d v="2020-06-09T00:00:00"/>
    <d v="1899-12-30T01:03:00"/>
    <d v="2020-12-09T00:00:00"/>
    <d v="1899-12-30T01:03:00"/>
  </r>
  <r>
    <s v="TKT886172"/>
    <s v="Device not powering on"/>
    <s v="-"/>
    <x v="3"/>
    <s v="Hardware Issue"/>
    <s v="CUST67978"/>
    <s v="In Progress"/>
    <s v="31-08-2023"/>
    <d v="1899-12-30T08:37:09"/>
    <s v="-"/>
    <s v="-"/>
  </r>
  <r>
    <s v="TKT103787"/>
    <s v="Service slower than expected"/>
    <s v="-"/>
    <x v="0"/>
    <s v="Slow Service"/>
    <s v="CUST83389"/>
    <s v="Open"/>
    <d v="2020-09-08T00:00:00"/>
    <d v="1899-12-30T21:22:00"/>
    <s v="-"/>
    <s v="-"/>
  </r>
  <r>
    <s v="TKT837034"/>
    <s v="Duplicate charges on account"/>
    <s v="-"/>
    <x v="1"/>
    <s v="Overcharge"/>
    <s v="CUST71568"/>
    <s v="Open"/>
    <d v="2020-10-09T00:00:00"/>
    <d v="1899-12-30T20:13:00"/>
    <s v="-"/>
    <s v="-"/>
  </r>
  <r>
    <s v="TKT960322"/>
    <s v="Two-factor authentication not working"/>
    <s v="-"/>
    <x v="2"/>
    <s v="Login Issue"/>
    <s v="CUST42933"/>
    <s v="Open"/>
    <s v="22-03-2020"/>
    <d v="1899-12-30T12:17:33"/>
    <s v="-"/>
    <s v="-"/>
  </r>
  <r>
    <s v="TKT979974"/>
    <s v="High latency in service response"/>
    <s v="-"/>
    <x v="0"/>
    <s v="Slow Service"/>
    <s v="CUST76166"/>
    <s v="Open"/>
    <d v="2024-11-11T00:00:00"/>
    <d v="1899-12-30T16:51:00"/>
    <s v="-"/>
    <s v="-"/>
  </r>
  <r>
    <s v="TKT965542"/>
    <s v="Screen malfunction"/>
    <s v="27-09-2023 07:53:11"/>
    <x v="3"/>
    <s v="Hardware Issue"/>
    <s v="CUST54584"/>
    <s v="Resolved"/>
    <d v="2023-10-09T00:00:00"/>
    <d v="1899-12-30T07:53:00"/>
    <s v="27-09-2023"/>
    <d v="1899-12-30T07:53:11"/>
  </r>
  <r>
    <s v="TKT489662"/>
    <s v="Internet connection drops frequently"/>
    <s v="22-04-2022 05:34:03"/>
    <x v="3"/>
    <s v="Network Problem"/>
    <s v="CUST18430"/>
    <s v="Resolved"/>
    <s v="17-04-2022"/>
    <d v="1899-12-30T05:34:03"/>
    <s v="22-04-2022"/>
    <d v="1899-12-30T05:34:03"/>
  </r>
  <r>
    <s v="TKT287756"/>
    <s v="Refund for canceled service"/>
    <s v="-"/>
    <x v="1"/>
    <s v="Refund Request"/>
    <s v="CUST14982"/>
    <s v="Open"/>
    <s v="28-01-2021"/>
    <d v="1899-12-30T10:18:25"/>
    <s v="-"/>
    <s v="-"/>
  </r>
  <r>
    <s v="TKT389451"/>
    <s v="Battery draining quickly"/>
    <s v="-"/>
    <x v="3"/>
    <s v="Hardware Issue"/>
    <s v="CUST37257"/>
    <s v="In Progress"/>
    <s v="31-12-2023"/>
    <d v="1899-12-30T15:28:05"/>
    <s v="-"/>
    <s v="-"/>
  </r>
  <r>
    <s v="TKT274545"/>
    <s v="Refund for canceled service"/>
    <s v="-"/>
    <x v="1"/>
    <s v="Refund Request"/>
    <s v="CUST22001"/>
    <s v="Open"/>
    <s v="20-01-2022"/>
    <d v="1899-12-30T17:10:22"/>
    <s v="-"/>
    <s v="-"/>
  </r>
  <r>
    <s v="TKT388207"/>
    <s v="Request for service upgrade not processed"/>
    <d v="2024-09-07T23:26:00"/>
    <x v="0"/>
    <s v="Service Upgrade"/>
    <s v="CUST20331"/>
    <s v="Resolved"/>
    <s v="23-06-2024"/>
    <d v="1899-12-30T23:26:04"/>
    <d v="2024-09-07T00:00:00"/>
    <d v="1899-12-30T23:26:00"/>
  </r>
  <r>
    <s v="TKT299759"/>
    <s v="Slow internet speed"/>
    <s v="-"/>
    <x v="3"/>
    <s v="Network Problem"/>
    <s v="CUST42510"/>
    <s v="In Progress"/>
    <s v="31-12-2022"/>
    <d v="1899-12-30T04:01:06"/>
    <s v="-"/>
    <s v="-"/>
  </r>
  <r>
    <s v="TKT451784"/>
    <s v="Feature not working as expected"/>
    <s v="-"/>
    <x v="3"/>
    <s v="Software Bug"/>
    <s v="CUST55462"/>
    <s v="In Progress"/>
    <s v="26-08-2024"/>
    <d v="1899-12-30T11:31:21"/>
    <s v="-"/>
    <s v="-"/>
  </r>
  <r>
    <s v="TKT283881"/>
    <s v="Refund for canceled service"/>
    <s v="17-08-2023 05:28:39"/>
    <x v="1"/>
    <s v="Refund Request"/>
    <s v="CUST43975"/>
    <s v="Resolved"/>
    <s v="21-07-2023"/>
    <d v="1899-12-30T05:28:39"/>
    <s v="17-08-2023"/>
    <d v="1899-12-30T05:28:39"/>
  </r>
  <r>
    <s v="TKT733489"/>
    <s v="Two-factor authentication not working"/>
    <s v="-"/>
    <x v="2"/>
    <s v="Login Issue"/>
    <s v="CUST83781"/>
    <s v="In Progress"/>
    <d v="2020-06-11T00:00:00"/>
    <d v="1899-12-30T08:45:00"/>
    <s v="-"/>
    <s v="-"/>
  </r>
  <r>
    <s v="TKT527347"/>
    <s v="Refund for canceled service"/>
    <s v="-"/>
    <x v="1"/>
    <s v="Refund Request"/>
    <s v="CUST77316"/>
    <s v="Open"/>
    <s v="29-11-2022"/>
    <d v="1899-12-30T10:54:41"/>
    <s v="-"/>
    <s v="-"/>
  </r>
  <r>
    <s v="TKT515515"/>
    <s v="Service slower than expected"/>
    <s v="14-02-2022 16:14:00"/>
    <x v="0"/>
    <s v="Slow Service"/>
    <s v="CUST40925"/>
    <s v="Resolved"/>
    <s v="23-01-2022"/>
    <d v="1899-12-30T16:14:00"/>
    <s v="14-02-2022"/>
    <d v="1899-12-30T16:14:00"/>
  </r>
  <r>
    <s v="TKT766992"/>
    <s v="Feature not working as expected"/>
    <s v="-"/>
    <x v="3"/>
    <s v="Software Bug"/>
    <s v="CUST64608"/>
    <s v="In Progress"/>
    <s v="24-01-2024"/>
    <d v="1899-12-30T05:30:54"/>
    <s v="-"/>
    <s v="-"/>
  </r>
  <r>
    <s v="TKT752276"/>
    <s v="Incorrect billing amount"/>
    <s v="-"/>
    <x v="1"/>
    <s v="Overcharge"/>
    <s v="CUST69230"/>
    <s v="In Progress"/>
    <s v="24-12-2023"/>
    <d v="1899-12-30T13:44:14"/>
    <s v="-"/>
    <s v="-"/>
  </r>
  <r>
    <s v="TKT213458"/>
    <s v="Frequent service interruptions"/>
    <s v="-"/>
    <x v="0"/>
    <s v="Service Outage"/>
    <s v="CUST47454"/>
    <s v="In Progress"/>
    <s v="24-08-2022"/>
    <d v="1899-12-30T13:53:01"/>
    <s v="-"/>
    <s v="-"/>
  </r>
  <r>
    <s v="TKT572513"/>
    <s v="Password reset link not received"/>
    <s v="-"/>
    <x v="2"/>
    <s v="Password Reset"/>
    <s v="CUST19956"/>
    <s v="Open"/>
    <s v="18-11-2021"/>
    <d v="1899-12-30T07:07:34"/>
    <s v="-"/>
    <s v="-"/>
  </r>
  <r>
    <s v="TKT120413"/>
    <s v="Service slower than expected"/>
    <s v="-"/>
    <x v="0"/>
    <s v="Slow Service"/>
    <s v="CUST80640"/>
    <s v="In Progress"/>
    <d v="2021-04-09T00:00:00"/>
    <d v="1899-12-30T16:52:00"/>
    <s v="-"/>
    <s v="-"/>
  </r>
  <r>
    <s v="TKT879208"/>
    <s v="High latency in service response"/>
    <d v="2022-03-12T21:25:00"/>
    <x v="0"/>
    <s v="Slow Service"/>
    <s v="CUST56013"/>
    <s v="Resolved"/>
    <s v="24-11-2022"/>
    <d v="1899-12-30T21:25:11"/>
    <d v="2022-03-12T00:00:00"/>
    <d v="1899-12-30T21:25:00"/>
  </r>
  <r>
    <s v="TKT350652"/>
    <s v="Charged more than expected"/>
    <s v="17-02-2020 14:37:01"/>
    <x v="1"/>
    <s v="Overcharge"/>
    <s v="CUST39059"/>
    <s v="Resolved"/>
    <d v="2020-05-02T00:00:00"/>
    <d v="1899-12-30T14:37:00"/>
    <s v="17-02-2020"/>
    <d v="1899-12-30T14:37:01"/>
  </r>
  <r>
    <s v="TKT557444"/>
    <s v="Slow internet speed"/>
    <s v="-"/>
    <x v="3"/>
    <s v="Network Problem"/>
    <s v="CUST22672"/>
    <s v="In Progress"/>
    <s v="17-07-2020"/>
    <d v="1899-12-30T18:45:45"/>
    <s v="-"/>
    <s v="-"/>
  </r>
  <r>
    <s v="TKT375677"/>
    <s v="Refund for canceled service"/>
    <d v="2022-08-04T00:53:00"/>
    <x v="1"/>
    <s v="Refund Request"/>
    <s v="CUST71711"/>
    <s v="Resolved"/>
    <s v="13-03-2022"/>
    <d v="1899-12-30T00:53:32"/>
    <d v="2022-08-04T00:00:00"/>
    <d v="1899-12-30T00:53:00"/>
  </r>
  <r>
    <s v="TKT867525"/>
    <s v="Upgrade causing compatibility issues"/>
    <s v="18-07-2020 12:19:33"/>
    <x v="0"/>
    <s v="Service Upgrade"/>
    <s v="CUST30683"/>
    <s v="Resolved"/>
    <s v="22-06-2020"/>
    <d v="1899-12-30T12:19:33"/>
    <s v="18-07-2020"/>
    <d v="1899-12-30T12:19:33"/>
  </r>
  <r>
    <s v="TKT777016"/>
    <s v="Payment not going through"/>
    <s v="-"/>
    <x v="1"/>
    <s v="Payment Failure"/>
    <s v="CUST75857"/>
    <s v="In Progress"/>
    <s v="19-05-2022"/>
    <d v="1899-12-30T09:26:34"/>
    <s v="-"/>
    <s v="-"/>
  </r>
  <r>
    <s v="TKT145676"/>
    <s v="Device not powering on"/>
    <s v="-"/>
    <x v="3"/>
    <s v="Hardware Issue"/>
    <s v="CUST43011"/>
    <s v="Open"/>
    <s v="13-03-2024"/>
    <d v="1899-12-30T17:44:15"/>
    <s v="-"/>
    <s v="-"/>
  </r>
  <r>
    <s v="TKT498901"/>
    <s v="Charged more than expected"/>
    <s v="-"/>
    <x v="1"/>
    <s v="Overcharge"/>
    <s v="CUST51925"/>
    <s v="Open"/>
    <d v="2020-01-04T00:00:00"/>
    <d v="1899-12-30T15:45:00"/>
    <s v="-"/>
    <s v="-"/>
  </r>
  <r>
    <s v="TKT550639"/>
    <s v="Unable to reactivate suspended account"/>
    <s v="-"/>
    <x v="2"/>
    <s v="Account Suspension"/>
    <s v="CUST95704"/>
    <s v="In Progress"/>
    <s v="22-04-2023"/>
    <d v="1899-12-30T23:56:57"/>
    <s v="-"/>
    <s v="-"/>
  </r>
  <r>
    <s v="TKT519855"/>
    <s v="Screen malfunction"/>
    <s v="-"/>
    <x v="3"/>
    <s v="Hardware Issue"/>
    <s v="CUST15161"/>
    <s v="In Progress"/>
    <d v="2023-07-09T00:00:00"/>
    <d v="1899-12-30T09:45:00"/>
    <s v="-"/>
    <s v="-"/>
  </r>
  <r>
    <s v="TKT810303"/>
    <s v="Incorrect billing amount"/>
    <s v="-"/>
    <x v="1"/>
    <s v="Overcharge"/>
    <s v="CUST30171"/>
    <s v="In Progress"/>
    <d v="2024-03-12T00:00:00"/>
    <d v="1899-12-30T01:53:00"/>
    <s v="-"/>
    <s v="-"/>
  </r>
  <r>
    <s v="TKT819810"/>
    <s v="Incorrect billing amount"/>
    <s v="-"/>
    <x v="1"/>
    <s v="Overcharge"/>
    <s v="CUST36991"/>
    <s v="Open"/>
    <s v="22-04-2023"/>
    <d v="1899-12-30T22:32:31"/>
    <s v="-"/>
    <s v="-"/>
  </r>
  <r>
    <s v="TKT300048"/>
    <s v="Unable to login to account"/>
    <s v="-"/>
    <x v="2"/>
    <s v="Login Issue"/>
    <s v="CUST49603"/>
    <s v="In Progress"/>
    <s v="23-04-2021"/>
    <d v="1899-12-30T07:25:36"/>
    <s v="-"/>
    <s v="-"/>
  </r>
  <r>
    <s v="TKT466306"/>
    <s v="Payment gateway error"/>
    <s v="17-10-2023 04:51:15"/>
    <x v="1"/>
    <s v="Payment Failure"/>
    <s v="CUST33886"/>
    <s v="Resolved"/>
    <d v="2023-02-10T00:00:00"/>
    <d v="1899-12-30T04:51:00"/>
    <s v="17-10-2023"/>
    <d v="1899-12-30T04:51:15"/>
  </r>
  <r>
    <s v="TKT227152"/>
    <s v="Payment not going through"/>
    <s v="-"/>
    <x v="1"/>
    <s v="Payment Failure"/>
    <s v="CUST31586"/>
    <s v="In Progress"/>
    <s v="17-01-2024"/>
    <d v="1899-12-30T06:57:05"/>
    <s v="-"/>
    <s v="-"/>
  </r>
  <r>
    <s v="TKT826041"/>
    <s v="Refund for canceled service"/>
    <s v="-"/>
    <x v="1"/>
    <s v="Refund Request"/>
    <s v="CUST71765"/>
    <s v="Open"/>
    <s v="20-04-2023"/>
    <d v="1899-12-30T02:12:00"/>
    <s v="-"/>
    <s v="-"/>
  </r>
  <r>
    <s v="TKT292961"/>
    <s v="Scheduled maintenance causing downtime"/>
    <s v="23-03-2022 04:22:46"/>
    <x v="0"/>
    <s v="Service Outage"/>
    <s v="CUST37567"/>
    <s v="Resolved"/>
    <s v="25-02-2022"/>
    <d v="1899-12-30T04:22:46"/>
    <s v="23-03-2022"/>
    <d v="1899-12-30T04:22:46"/>
  </r>
  <r>
    <s v="TKT193688"/>
    <s v="Screen malfunction"/>
    <s v="25-10-2022 00:17:55"/>
    <x v="3"/>
    <s v="Hardware Issue"/>
    <s v="CUST44175"/>
    <s v="Resolved"/>
    <s v="14-10-2022"/>
    <d v="1899-12-30T00:17:55"/>
    <s v="25-10-2022"/>
    <d v="1899-12-30T00:17:55"/>
  </r>
  <r>
    <s v="TKT518962"/>
    <s v="Service performance degradation"/>
    <s v="-"/>
    <x v="0"/>
    <s v="Slow Service"/>
    <s v="CUST85182"/>
    <s v="In Progress"/>
    <d v="2022-11-10T00:00:00"/>
    <d v="1899-12-30T06:25:00"/>
    <s v="-"/>
    <s v="-"/>
  </r>
  <r>
    <s v="TKT586301"/>
    <s v="Charged more than expected"/>
    <d v="2023-03-05T01:18:00"/>
    <x v="1"/>
    <s v="Overcharge"/>
    <s v="CUST81385"/>
    <s v="Resolved"/>
    <s v="26-04-2023"/>
    <d v="1899-12-30T01:18:35"/>
    <d v="2023-03-05T00:00:00"/>
    <d v="1899-12-30T01:18:00"/>
  </r>
  <r>
    <s v="TKT505596"/>
    <s v="Account suspended without notice"/>
    <s v="-"/>
    <x v="2"/>
    <s v="Account Suspension"/>
    <s v="CUST17115"/>
    <s v="Open"/>
    <d v="2022-02-04T00:00:00"/>
    <d v="1899-12-30T03:01:00"/>
    <s v="-"/>
    <s v="-"/>
  </r>
  <r>
    <s v="TKT107728"/>
    <s v="Upgrade causing compatibility issues"/>
    <s v="14-10-2022 10:53:30"/>
    <x v="0"/>
    <s v="Service Upgrade"/>
    <s v="CUST82194"/>
    <s v="Resolved"/>
    <s v="26-09-2022"/>
    <d v="1899-12-30T10:53:30"/>
    <s v="14-10-2022"/>
    <d v="1899-12-30T10:53:30"/>
  </r>
  <r>
    <s v="TKT899294"/>
    <s v="Slow internet speed"/>
    <s v="28-01-2021 14:58:53"/>
    <x v="3"/>
    <s v="Network Problem"/>
    <s v="CUST46707"/>
    <s v="Resolved"/>
    <s v="27-01-2021"/>
    <d v="1899-12-30T14:58:53"/>
    <s v="28-01-2021"/>
    <d v="1899-12-30T14:58:53"/>
  </r>
  <r>
    <s v="TKT202417"/>
    <s v="Application crashes on startup"/>
    <d v="2024-09-05T18:15:00"/>
    <x v="3"/>
    <s v="Software Bug"/>
    <s v="CUST34901"/>
    <s v="Resolved"/>
    <d v="2024-03-05T00:00:00"/>
    <d v="1899-12-30T18:15:00"/>
    <d v="2024-09-05T00:00:00"/>
    <d v="1899-12-30T18:15:00"/>
  </r>
  <r>
    <s v="TKT865737"/>
    <s v="Unable to connect to Wi-Fi"/>
    <s v="-"/>
    <x v="3"/>
    <s v="Network Problem"/>
    <s v="CUST11988"/>
    <s v="Open"/>
    <s v="24-10-2020"/>
    <d v="1899-12-30T19:23:47"/>
    <s v="-"/>
    <s v="-"/>
  </r>
  <r>
    <s v="TKT876646"/>
    <s v="Device not powering on"/>
    <s v="-"/>
    <x v="3"/>
    <s v="Hardware Issue"/>
    <s v="CUST24778"/>
    <s v="Open"/>
    <s v="21-12-2022"/>
    <d v="1899-12-30T00:43:41"/>
    <s v="-"/>
    <s v="-"/>
  </r>
  <r>
    <s v="TKT375143"/>
    <s v="Unable to reactivate suspended account"/>
    <s v="-"/>
    <x v="2"/>
    <s v="Account Suspension"/>
    <s v="CUST66098"/>
    <s v="In Progress"/>
    <s v="19-12-2024"/>
    <d v="1899-12-30T02:33:11"/>
    <s v="-"/>
    <s v="-"/>
  </r>
  <r>
    <s v="TKT600250"/>
    <s v="Scheduled maintenance causing downtime"/>
    <s v="-"/>
    <x v="0"/>
    <s v="Service Outage"/>
    <s v="CUST73083"/>
    <s v="Open"/>
    <d v="2023-01-12T00:00:00"/>
    <d v="1899-12-30T09:23:00"/>
    <s v="-"/>
    <s v="-"/>
  </r>
  <r>
    <s v="TKT902375"/>
    <s v="Duplicate charges on account"/>
    <s v="-"/>
    <x v="1"/>
    <s v="Overcharge"/>
    <s v="CUST98267"/>
    <s v="In Progress"/>
    <s v="23-04-2023"/>
    <d v="1899-12-30T04:57:58"/>
    <s v="-"/>
    <s v="-"/>
  </r>
  <r>
    <s v="TKT633534"/>
    <s v="Slow internet speed"/>
    <s v="-"/>
    <x v="3"/>
    <s v="Network Problem"/>
    <s v="CUST56068"/>
    <s v="Open"/>
    <s v="18-04-2024"/>
    <d v="1899-12-30T20:09:41"/>
    <s v="-"/>
    <s v="-"/>
  </r>
  <r>
    <s v="TKT588349"/>
    <s v="Refund for overcharge"/>
    <s v="-"/>
    <x v="1"/>
    <s v="Refund Request"/>
    <s v="CUST29056"/>
    <s v="Open"/>
    <s v="29-10-2022"/>
    <d v="1899-12-30T09:31:11"/>
    <s v="-"/>
    <s v="-"/>
  </r>
  <r>
    <s v="TKT203988"/>
    <s v="Frequent service interruptions"/>
    <s v="-"/>
    <x v="0"/>
    <s v="Service Outage"/>
    <s v="CUST61985"/>
    <s v="Open"/>
    <s v="24-03-2024"/>
    <d v="1899-12-30T06:03:25"/>
    <s v="-"/>
    <s v="-"/>
  </r>
  <r>
    <s v="TKT909605"/>
    <s v="Unable to reset password"/>
    <s v="-"/>
    <x v="2"/>
    <s v="Password Reset"/>
    <s v="CUST36506"/>
    <s v="In Progress"/>
    <d v="2022-04-12T00:00:00"/>
    <d v="1899-12-30T16:13:00"/>
    <s v="-"/>
    <s v="-"/>
  </r>
  <r>
    <s v="TKT990252"/>
    <s v="Screen malfunction"/>
    <s v="29-05-2021 15:29:21"/>
    <x v="3"/>
    <s v="Hardware Issue"/>
    <s v="CUST28893"/>
    <s v="Resolved"/>
    <s v="18-05-2021"/>
    <d v="1899-12-30T15:29:21"/>
    <s v="29-05-2021"/>
    <d v="1899-12-30T15:29:21"/>
  </r>
  <r>
    <s v="TKT454985"/>
    <s v="Refund for canceled service"/>
    <s v="-"/>
    <x v="1"/>
    <s v="Refund Request"/>
    <s v="CUST15055"/>
    <s v="Open"/>
    <s v="24-12-2022"/>
    <d v="1899-12-30T02:12:14"/>
    <s v="-"/>
    <s v="-"/>
  </r>
  <r>
    <s v="TKT467789"/>
    <s v="Account suspended without notice"/>
    <d v="2022-05-09T07:40:00"/>
    <x v="2"/>
    <s v="Account Suspension"/>
    <s v="CUST33606"/>
    <s v="Resolved"/>
    <d v="2022-09-08T00:00:00"/>
    <d v="1899-12-30T07:40:00"/>
    <d v="2022-05-09T00:00:00"/>
    <d v="1899-12-30T07:40:00"/>
  </r>
  <r>
    <s v="TKT140262"/>
    <s v="Unable to reset password"/>
    <s v="-"/>
    <x v="2"/>
    <s v="Password Reset"/>
    <s v="CUST49592"/>
    <s v="In Progress"/>
    <s v="16-06-2022"/>
    <d v="1899-12-30T09:10:46"/>
    <s v="-"/>
    <s v="-"/>
  </r>
  <r>
    <s v="TKT444054"/>
    <s v="Scheduled maintenance causing downtime"/>
    <s v="16-05-2023 05:35:18"/>
    <x v="0"/>
    <s v="Service Outage"/>
    <s v="CUST82782"/>
    <s v="Resolved"/>
    <s v="25-04-2023"/>
    <d v="1899-12-30T05:35:18"/>
    <s v="16-05-2023"/>
    <d v="1899-12-30T05:35:18"/>
  </r>
  <r>
    <s v="TKT266197"/>
    <s v="Unable to reset password"/>
    <s v="-"/>
    <x v="2"/>
    <s v="Password Reset"/>
    <s v="CUST31895"/>
    <s v="Open"/>
    <s v="26-03-2021"/>
    <d v="1899-12-30T06:46:18"/>
    <s v="-"/>
    <s v="-"/>
  </r>
  <r>
    <s v="TKT598492"/>
    <s v="Service unavailable in my area"/>
    <s v="-"/>
    <x v="0"/>
    <s v="Service Outage"/>
    <s v="CUST40551"/>
    <s v="Open"/>
    <s v="31-05-2023"/>
    <d v="1899-12-30T21:44:30"/>
    <s v="-"/>
    <s v="-"/>
  </r>
  <r>
    <s v="TKT591707"/>
    <s v="Payment not going through"/>
    <s v="29-11-2024 07:42:15"/>
    <x v="1"/>
    <s v="Payment Failure"/>
    <s v="CUST38838"/>
    <s v="Resolved"/>
    <s v="16-11-2024"/>
    <d v="1899-12-30T07:42:15"/>
    <s v="29-11-2024"/>
    <d v="1899-12-30T07:42:15"/>
  </r>
  <r>
    <s v="TKT471196"/>
    <s v="Internet connection drops frequently"/>
    <d v="2020-02-12T08:12:00"/>
    <x v="3"/>
    <s v="Network Problem"/>
    <s v="CUST92951"/>
    <s v="Resolved"/>
    <d v="2020-09-11T00:00:00"/>
    <d v="1899-12-30T08:12:00"/>
    <d v="2020-02-12T00:00:00"/>
    <d v="1899-12-30T08:12:00"/>
  </r>
  <r>
    <s v="TKT235126"/>
    <s v="Password reset link expired"/>
    <s v="15-03-2022 03:22:59"/>
    <x v="2"/>
    <s v="Password Reset"/>
    <s v="CUST73459"/>
    <s v="Resolved"/>
    <d v="2022-04-03T00:00:00"/>
    <d v="1899-12-30T03:22:00"/>
    <s v="15-03-2022"/>
    <d v="1899-12-30T03:22:59"/>
  </r>
  <r>
    <s v="TKT714328"/>
    <s v="Unable to reactivate suspended account"/>
    <s v="20-07-2020 08:47:38"/>
    <x v="2"/>
    <s v="Account Suspension"/>
    <s v="CUST43715"/>
    <s v="Resolved"/>
    <s v="14-07-2020"/>
    <d v="1899-12-30T08:47:38"/>
    <s v="20-07-2020"/>
    <d v="1899-12-30T08:47:38"/>
  </r>
  <r>
    <s v="TKT662883"/>
    <s v="Payment gateway error"/>
    <s v="-"/>
    <x v="1"/>
    <s v="Payment Failure"/>
    <s v="CUST29290"/>
    <s v="Open"/>
    <s v="25-02-2020"/>
    <d v="1899-12-30T16:51:44"/>
    <s v="-"/>
    <s v="-"/>
  </r>
  <r>
    <s v="TKT816632"/>
    <s v="Device not powering on"/>
    <s v="-"/>
    <x v="3"/>
    <s v="Hardware Issue"/>
    <s v="CUST86016"/>
    <s v="In Progress"/>
    <s v="26-09-2024"/>
    <d v="1899-12-30T00:50:22"/>
    <s v="-"/>
    <s v="-"/>
  </r>
  <r>
    <s v="TKT945851"/>
    <s v="Device not powering on"/>
    <s v="-"/>
    <x v="3"/>
    <s v="Hardware Issue"/>
    <s v="CUST14507"/>
    <s v="In Progress"/>
    <d v="2024-01-05T00:00:00"/>
    <d v="1899-12-30T14:19:00"/>
    <s v="-"/>
    <s v="-"/>
  </r>
  <r>
    <s v="TKT661550"/>
    <s v="Device not powering on"/>
    <s v="-"/>
    <x v="3"/>
    <s v="Hardware Issue"/>
    <s v="CUST44331"/>
    <s v="In Progress"/>
    <s v="18-05-2024"/>
    <d v="1899-12-30T20:38:25"/>
    <s v="-"/>
    <s v="-"/>
  </r>
  <r>
    <s v="TKT752192"/>
    <s v="Unable to connect to Wi-Fi"/>
    <s v="26-04-2021 04:59:50"/>
    <x v="3"/>
    <s v="Network Problem"/>
    <s v="CUST48818"/>
    <s v="Resolved"/>
    <d v="2021-08-04T00:00:00"/>
    <d v="1899-12-30T04:59:00"/>
    <s v="26-04-2021"/>
    <d v="1899-12-30T04:59:50"/>
  </r>
  <r>
    <s v="TKT398281"/>
    <s v="Upgrade causing compatibility issues"/>
    <s v="-"/>
    <x v="0"/>
    <s v="Service Upgrade"/>
    <s v="CUST24919"/>
    <s v="In Progress"/>
    <s v="25-03-2020"/>
    <d v="1899-12-30T13:12:34"/>
    <s v="-"/>
    <s v="-"/>
  </r>
  <r>
    <s v="TKT809927"/>
    <s v="Unable to reset password"/>
    <s v="27-04-2022 04:22:19"/>
    <x v="2"/>
    <s v="Password Reset"/>
    <s v="CUST10753"/>
    <s v="Resolved"/>
    <s v="13-04-2022"/>
    <d v="1899-12-30T04:22:19"/>
    <s v="27-04-2022"/>
    <d v="1899-12-30T04:22:19"/>
  </r>
  <r>
    <s v="TKT321641"/>
    <s v="Error message displayed"/>
    <s v="-"/>
    <x v="3"/>
    <s v="Software Bug"/>
    <s v="CUST79769"/>
    <s v="In Progress"/>
    <s v="14-10-2023"/>
    <d v="1899-12-30T04:52:34"/>
    <s v="-"/>
    <s v="-"/>
  </r>
  <r>
    <s v="TKT600330"/>
    <s v="Device not powering on"/>
    <d v="2023-02-08T20:58:00"/>
    <x v="3"/>
    <s v="Hardware Issue"/>
    <s v="CUST96741"/>
    <s v="Resolved"/>
    <s v="30-07-2023"/>
    <d v="1899-12-30T20:58:02"/>
    <d v="2023-02-08T00:00:00"/>
    <d v="1899-12-30T20:58:00"/>
  </r>
  <r>
    <s v="TKT556755"/>
    <s v="Password reset link not received"/>
    <s v="-"/>
    <x v="2"/>
    <s v="Password Reset"/>
    <s v="CUST64096"/>
    <s v="In Progress"/>
    <d v="2022-11-06T00:00:00"/>
    <d v="1899-12-30T04:48:00"/>
    <s v="-"/>
    <s v="-"/>
  </r>
  <r>
    <s v="TKT833091"/>
    <s v="Service slower than expected"/>
    <s v="-"/>
    <x v="0"/>
    <s v="Slow Service"/>
    <s v="CUST51718"/>
    <s v="In Progress"/>
    <s v="14-03-2022"/>
    <d v="1899-12-30T13:05:00"/>
    <s v="-"/>
    <s v="-"/>
  </r>
  <r>
    <s v="TKT187990"/>
    <s v="Service performance degradation"/>
    <s v="-"/>
    <x v="0"/>
    <s v="Slow Service"/>
    <s v="CUST74183"/>
    <s v="Open"/>
    <s v="22-09-2023"/>
    <d v="1899-12-30T23:15:55"/>
    <s v="-"/>
    <s v="-"/>
  </r>
  <r>
    <s v="TKT279568"/>
    <s v="Error message displayed"/>
    <s v="28-12-2023 01:05:04"/>
    <x v="3"/>
    <s v="Software Bug"/>
    <s v="CUST59287"/>
    <s v="Resolved"/>
    <d v="2023-11-12T00:00:00"/>
    <d v="1899-12-30T01:05:00"/>
    <s v="28-12-2023"/>
    <d v="1899-12-30T01:05:04"/>
  </r>
  <r>
    <s v="TKT881578"/>
    <s v="Issues after service upgrade"/>
    <s v="-"/>
    <x v="0"/>
    <s v="Service Upgrade"/>
    <s v="CUST88928"/>
    <s v="In Progress"/>
    <d v="2023-04-11T00:00:00"/>
    <d v="1899-12-30T05:14:00"/>
    <s v="-"/>
    <s v="-"/>
  </r>
  <r>
    <s v="TKT808659"/>
    <s v="Payment not going through"/>
    <s v="-"/>
    <x v="1"/>
    <s v="Payment Failure"/>
    <s v="CUST72006"/>
    <s v="In Progress"/>
    <s v="21-11-2021"/>
    <d v="1899-12-30T13:48:52"/>
    <s v="-"/>
    <s v="-"/>
  </r>
  <r>
    <s v="TKT688738"/>
    <s v="Unable to login to account"/>
    <s v="15-05-2020 23:38:06"/>
    <x v="2"/>
    <s v="Login Issue"/>
    <s v="CUST36810"/>
    <s v="Resolved"/>
    <d v="2020-01-05T00:00:00"/>
    <d v="1899-12-30T23:38:00"/>
    <s v="15-05-2020"/>
    <d v="1899-12-30T23:38:06"/>
  </r>
  <r>
    <s v="TKT787874"/>
    <s v="High latency in service response"/>
    <s v="-"/>
    <x v="0"/>
    <s v="Slow Service"/>
    <s v="CUST65008"/>
    <s v="In Progress"/>
    <d v="2022-09-08T00:00:00"/>
    <d v="1899-12-30T02:39:00"/>
    <s v="-"/>
    <s v="-"/>
  </r>
  <r>
    <s v="TKT875349"/>
    <s v="Screen malfunction"/>
    <s v="23-12-2022 17:24:39"/>
    <x v="3"/>
    <s v="Hardware Issue"/>
    <s v="CUST21574"/>
    <s v="Resolved"/>
    <s v="21-12-2022"/>
    <d v="1899-12-30T17:24:39"/>
    <s v="23-12-2022"/>
    <d v="1899-12-30T17:24:39"/>
  </r>
  <r>
    <s v="TKT465313"/>
    <s v="Feature not working as expected"/>
    <s v="-"/>
    <x v="3"/>
    <s v="Software Bug"/>
    <s v="CUST96000"/>
    <s v="Open"/>
    <d v="2020-12-09T00:00:00"/>
    <d v="1899-12-30T03:48:00"/>
    <s v="-"/>
    <s v="-"/>
  </r>
  <r>
    <s v="TKT786139"/>
    <s v="Refund for canceled service"/>
    <s v="-"/>
    <x v="1"/>
    <s v="Refund Request"/>
    <s v="CUST73081"/>
    <s v="In Progress"/>
    <s v="28-11-2024"/>
    <d v="1899-12-30T17:42:18"/>
    <s v="-"/>
    <s v="-"/>
  </r>
  <r>
    <s v="TKT249325"/>
    <s v="Service performance degradation"/>
    <s v="-"/>
    <x v="0"/>
    <s v="Slow Service"/>
    <s v="CUST63396"/>
    <s v="In Progress"/>
    <s v="24-09-2020"/>
    <d v="1899-12-30T03:43:40"/>
    <s v="-"/>
    <s v="-"/>
  </r>
  <r>
    <s v="TKT628710"/>
    <s v="Account suspended due to suspicious activity"/>
    <s v="-"/>
    <x v="2"/>
    <s v="Account Suspension"/>
    <s v="CUST20098"/>
    <s v="Open"/>
    <s v="28-08-2021"/>
    <d v="1899-12-30T13:23:35"/>
    <s v="-"/>
    <s v="-"/>
  </r>
  <r>
    <s v="TKT179368"/>
    <s v="Duplicate charges on account"/>
    <s v="-"/>
    <x v="1"/>
    <s v="Overcharge"/>
    <s v="CUST21587"/>
    <s v="In Progress"/>
    <s v="20-01-2020"/>
    <d v="1899-12-30T23:26:18"/>
    <s v="-"/>
    <s v="-"/>
  </r>
  <r>
    <s v="TKT350521"/>
    <s v="Duplicate charges on account"/>
    <s v="16-10-2021 19:44:10"/>
    <x v="1"/>
    <s v="Overcharge"/>
    <s v="CUST67190"/>
    <s v="Resolved"/>
    <s v="27-09-2021"/>
    <d v="1899-12-30T19:44:10"/>
    <s v="16-10-2021"/>
    <d v="1899-12-30T19:44:10"/>
  </r>
  <r>
    <s v="TKT396237"/>
    <s v="Service performance degradation"/>
    <s v="-"/>
    <x v="0"/>
    <s v="Slow Service"/>
    <s v="CUST67030"/>
    <s v="In Progress"/>
    <s v="21-12-2023"/>
    <d v="1899-12-30T06:02:04"/>
    <s v="-"/>
    <s v="-"/>
  </r>
  <r>
    <s v="TKT742694"/>
    <s v="Frequent service interruptions"/>
    <s v="-"/>
    <x v="0"/>
    <s v="Service Outage"/>
    <s v="CUST37416"/>
    <s v="Open"/>
    <s v="26-04-2022"/>
    <d v="1899-12-30T11:41:37"/>
    <s v="-"/>
    <s v="-"/>
  </r>
  <r>
    <s v="TKT956566"/>
    <s v="Internet connection drops frequently"/>
    <s v="27-05-2023 02:58:26"/>
    <x v="3"/>
    <s v="Network Problem"/>
    <s v="CUST55563"/>
    <s v="Resolved"/>
    <s v="26-05-2023"/>
    <d v="1899-12-30T02:58:26"/>
    <s v="27-05-2023"/>
    <d v="1899-12-30T02:58:26"/>
  </r>
  <r>
    <s v="TKT502615"/>
    <s v="Refund for overcharge"/>
    <s v="21-10-2020 09:05:36"/>
    <x v="1"/>
    <s v="Refund Request"/>
    <s v="CUST14728"/>
    <s v="Resolved"/>
    <d v="2020-05-10T00:00:00"/>
    <d v="1899-12-30T09:05:00"/>
    <s v="21-10-2020"/>
    <d v="1899-12-30T09:05:36"/>
  </r>
  <r>
    <s v="TKT182785"/>
    <s v="Service slower than expected"/>
    <d v="2022-04-06T02:26:00"/>
    <x v="0"/>
    <s v="Slow Service"/>
    <s v="CUST89732"/>
    <s v="Resolved"/>
    <s v="23-05-2022"/>
    <d v="1899-12-30T02:26:32"/>
    <d v="2022-04-06T00:00:00"/>
    <d v="1899-12-30T02:26:00"/>
  </r>
  <r>
    <s v="TKT473821"/>
    <s v="Unable to reset password"/>
    <d v="2021-12-07T11:11:00"/>
    <x v="2"/>
    <s v="Password Reset"/>
    <s v="CUST54169"/>
    <s v="Resolved"/>
    <s v="26-06-2021"/>
    <d v="1899-12-30T11:11:30"/>
    <d v="2021-12-07T00:00:00"/>
    <d v="1899-12-30T11:11:00"/>
  </r>
  <r>
    <s v="TKT569986"/>
    <s v="Upgrade causing compatibility issues"/>
    <s v="-"/>
    <x v="0"/>
    <s v="Service Upgrade"/>
    <s v="CUST51074"/>
    <s v="In Progress"/>
    <d v="2023-12-01T00:00:00"/>
    <d v="1899-12-30T11:52:00"/>
    <s v="-"/>
    <s v="-"/>
  </r>
  <r>
    <s v="TKT254658"/>
    <s v="Slow internet speed"/>
    <s v="14-05-2022 16:57:21"/>
    <x v="3"/>
    <s v="Network Problem"/>
    <s v="CUST92792"/>
    <s v="Resolved"/>
    <d v="2022-07-05T00:00:00"/>
    <d v="1899-12-30T16:57:00"/>
    <s v="14-05-2022"/>
    <d v="1899-12-30T16:57:21"/>
  </r>
  <r>
    <s v="TKT228592"/>
    <s v="Slow internet speed"/>
    <d v="2023-03-04T15:02:00"/>
    <x v="3"/>
    <s v="Network Problem"/>
    <s v="CUST31982"/>
    <s v="Resolved"/>
    <s v="22-03-2023"/>
    <d v="1899-12-30T15:02:38"/>
    <d v="2023-03-04T00:00:00"/>
    <d v="1899-12-30T15:02:00"/>
  </r>
  <r>
    <s v="TKT613521"/>
    <s v="Scheduled maintenance causing downtime"/>
    <s v="-"/>
    <x v="0"/>
    <s v="Service Outage"/>
    <s v="CUST73128"/>
    <s v="Open"/>
    <s v="17-04-2020"/>
    <d v="1899-12-30T07:09:44"/>
    <s v="-"/>
    <s v="-"/>
  </r>
  <r>
    <s v="TKT401542"/>
    <s v="Incorrect billing amount"/>
    <d v="2024-07-12T22:04:00"/>
    <x v="1"/>
    <s v="Overcharge"/>
    <s v="CUST16588"/>
    <s v="Resolved"/>
    <s v="17-11-2024"/>
    <d v="1899-12-30T22:04:09"/>
    <d v="2024-07-12T00:00:00"/>
    <d v="1899-12-30T22:04:00"/>
  </r>
  <r>
    <s v="TKT392919"/>
    <s v="Payment not going through"/>
    <s v="29-10-2022 01:04:13"/>
    <x v="1"/>
    <s v="Payment Failure"/>
    <s v="CUST24565"/>
    <s v="Resolved"/>
    <s v="19-10-2022"/>
    <d v="1899-12-30T01:04:13"/>
    <s v="29-10-2022"/>
    <d v="1899-12-30T01:04:13"/>
  </r>
  <r>
    <s v="TKT561917"/>
    <s v="Upgrade causing compatibility issues"/>
    <s v="-"/>
    <x v="0"/>
    <s v="Service Upgrade"/>
    <s v="CUST62964"/>
    <s v="Open"/>
    <s v="21-11-2021"/>
    <d v="1899-12-30T03:32:20"/>
    <s v="-"/>
    <s v="-"/>
  </r>
  <r>
    <s v="TKT485517"/>
    <s v="Password reset link not received"/>
    <s v="19-06-2020 10:14:41"/>
    <x v="2"/>
    <s v="Password Reset"/>
    <s v="CUST32543"/>
    <s v="Resolved"/>
    <d v="2020-01-06T00:00:00"/>
    <d v="1899-12-30T10:14:00"/>
    <s v="19-06-2020"/>
    <d v="1899-12-30T10:14:41"/>
  </r>
  <r>
    <s v="TKT221070"/>
    <s v="Battery draining quickly"/>
    <s v="-"/>
    <x v="3"/>
    <s v="Hardware Issue"/>
    <s v="CUST30556"/>
    <s v="Open"/>
    <s v="21-11-2024"/>
    <d v="1899-12-30T01:19:56"/>
    <s v="-"/>
    <s v="-"/>
  </r>
  <r>
    <s v="TKT935622"/>
    <s v="Duplicate charges on account"/>
    <s v="-"/>
    <x v="1"/>
    <s v="Overcharge"/>
    <s v="CUST93153"/>
    <s v="In Progress"/>
    <s v="26-02-2021"/>
    <d v="1899-12-30T03:06:11"/>
    <s v="-"/>
    <s v="-"/>
  </r>
  <r>
    <s v="TKT824756"/>
    <s v="Payment not going through"/>
    <s v="-"/>
    <x v="1"/>
    <s v="Payment Failure"/>
    <s v="CUST84021"/>
    <s v="In Progress"/>
    <d v="2023-09-04T00:00:00"/>
    <d v="1899-12-30T05:31:00"/>
    <s v="-"/>
    <s v="-"/>
  </r>
  <r>
    <s v="TKT687504"/>
    <s v="Password reset link not received"/>
    <s v="-"/>
    <x v="2"/>
    <s v="Password Reset"/>
    <s v="CUST93607"/>
    <s v="Open"/>
    <s v="22-04-2021"/>
    <d v="1899-12-30T15:47:24"/>
    <s v="-"/>
    <s v="-"/>
  </r>
  <r>
    <s v="TKT955599"/>
    <s v="Issues after service upgrade"/>
    <s v="13-02-2024 05:24:08"/>
    <x v="0"/>
    <s v="Service Upgrade"/>
    <s v="CUST34167"/>
    <s v="Resolved"/>
    <d v="2024-01-02T00:00:00"/>
    <d v="1899-12-30T05:24:00"/>
    <s v="13-02-2024"/>
    <d v="1899-12-30T05:24:08"/>
  </r>
  <r>
    <s v="TKT569530"/>
    <s v="Incorrect billing amount"/>
    <s v="-"/>
    <x v="1"/>
    <s v="Overcharge"/>
    <s v="CUST35914"/>
    <s v="Open"/>
    <s v="18-09-2020"/>
    <d v="1899-12-30T18:42:13"/>
    <s v="-"/>
    <s v="-"/>
  </r>
  <r>
    <s v="TKT662776"/>
    <s v="Scheduled maintenance causing downtime"/>
    <s v="-"/>
    <x v="0"/>
    <s v="Service Outage"/>
    <s v="CUST85485"/>
    <s v="Open"/>
    <s v="17-11-2024"/>
    <d v="1899-12-30T15:33:30"/>
    <s v="-"/>
    <s v="-"/>
  </r>
  <r>
    <s v="TKT458506"/>
    <s v="Two-factor authentication not working"/>
    <s v="-"/>
    <x v="2"/>
    <s v="Login Issue"/>
    <s v="CUST66616"/>
    <s v="Open"/>
    <s v="22-03-2020"/>
    <d v="1899-12-30T13:56:02"/>
    <s v="-"/>
    <s v="-"/>
  </r>
  <r>
    <s v="TKT371172"/>
    <s v="Account locked due to multiple failed attempts"/>
    <s v="-"/>
    <x v="2"/>
    <s v="Login Issue"/>
    <s v="CUST77991"/>
    <s v="In Progress"/>
    <s v="29-06-2020"/>
    <d v="1899-12-30T16:36:17"/>
    <s v="-"/>
    <s v="-"/>
  </r>
  <r>
    <s v="TKT967951"/>
    <s v="Account suspended due to suspicious activity"/>
    <s v="-"/>
    <x v="2"/>
    <s v="Account Suspension"/>
    <s v="CUST35517"/>
    <s v="In Progress"/>
    <s v="22-01-2020"/>
    <d v="1899-12-30T13:08:35"/>
    <s v="-"/>
    <s v="-"/>
  </r>
  <r>
    <s v="TKT154547"/>
    <s v="Card declined"/>
    <s v="-"/>
    <x v="1"/>
    <s v="Payment Failure"/>
    <s v="CUST97002"/>
    <s v="In Progress"/>
    <s v="20-12-2021"/>
    <d v="1899-12-30T20:45:30"/>
    <s v="-"/>
    <s v="-"/>
  </r>
  <r>
    <s v="TKT898351"/>
    <s v="High latency in service response"/>
    <s v="-"/>
    <x v="0"/>
    <s v="Slow Service"/>
    <s v="CUST36785"/>
    <s v="Open"/>
    <d v="2023-10-01T00:00:00"/>
    <d v="1899-12-30T09:45:00"/>
    <s v="-"/>
    <s v="-"/>
  </r>
  <r>
    <s v="TKT739425"/>
    <s v="Error message displayed"/>
    <s v="-"/>
    <x v="3"/>
    <s v="Software Bug"/>
    <s v="CUST97211"/>
    <s v="In Progress"/>
    <d v="2023-03-11T00:00:00"/>
    <d v="1899-12-30T01:15:00"/>
    <s v="-"/>
    <s v="-"/>
  </r>
  <r>
    <s v="TKT335513"/>
    <s v="Payment not going through"/>
    <s v="17-02-2022 01:42:05"/>
    <x v="1"/>
    <s v="Payment Failure"/>
    <s v="CUST23190"/>
    <s v="Resolved"/>
    <d v="2022-10-02T00:00:00"/>
    <d v="1899-12-30T01:42:00"/>
    <s v="17-02-2022"/>
    <d v="1899-12-30T01:42:05"/>
  </r>
  <r>
    <s v="TKT668871"/>
    <s v="Service performance degradation"/>
    <d v="2023-10-06T21:02:00"/>
    <x v="0"/>
    <s v="Slow Service"/>
    <s v="CUST38457"/>
    <s v="Resolved"/>
    <d v="2023-02-06T00:00:00"/>
    <d v="1899-12-30T21:02:00"/>
    <d v="2023-10-06T00:00:00"/>
    <d v="1899-12-30T21:02:00"/>
  </r>
  <r>
    <s v="TKT658415"/>
    <s v="Internet connection drops frequently"/>
    <s v="-"/>
    <x v="3"/>
    <s v="Network Problem"/>
    <s v="CUST84830"/>
    <s v="Open"/>
    <d v="2023-02-08T00:00:00"/>
    <d v="1899-12-30T08:46:00"/>
    <s v="-"/>
    <s v="-"/>
  </r>
  <r>
    <s v="TKT946707"/>
    <s v="Account suspended due to suspicious activity"/>
    <s v="25-05-2021 23:38:27"/>
    <x v="2"/>
    <s v="Account Suspension"/>
    <s v="CUST22741"/>
    <s v="Resolved"/>
    <s v="22-05-2021"/>
    <d v="1899-12-30T23:38:27"/>
    <s v="25-05-2021"/>
    <d v="1899-12-30T23:38:27"/>
  </r>
  <r>
    <s v="TKT923320"/>
    <s v="Unable to login to account"/>
    <d v="2020-08-03T16:42:00"/>
    <x v="2"/>
    <s v="Login Issue"/>
    <s v="CUST31635"/>
    <s v="Resolved"/>
    <s v="13-02-2020"/>
    <d v="1899-12-30T16:42:38"/>
    <d v="2020-08-03T00:00:00"/>
    <d v="1899-12-30T16:42:00"/>
  </r>
  <r>
    <s v="TKT599332"/>
    <s v="Refund for overcharge"/>
    <d v="2022-04-11T04:22:00"/>
    <x v="1"/>
    <s v="Refund Request"/>
    <s v="CUST12238"/>
    <s v="Resolved"/>
    <s v="28-10-2022"/>
    <d v="1899-12-30T04:22:05"/>
    <d v="2022-04-11T00:00:00"/>
    <d v="1899-12-30T04:22:00"/>
  </r>
  <r>
    <s v="TKT559667"/>
    <s v="Scheduled maintenance causing downtime"/>
    <s v="-"/>
    <x v="0"/>
    <s v="Service Outage"/>
    <s v="CUST81828"/>
    <s v="Open"/>
    <d v="2021-06-05T00:00:00"/>
    <d v="1899-12-30T12:37:00"/>
    <s v="-"/>
    <s v="-"/>
  </r>
  <r>
    <s v="TKT187898"/>
    <s v="Two-factor authentication not working"/>
    <d v="2020-10-07T00:29:00"/>
    <x v="2"/>
    <s v="Login Issue"/>
    <s v="CUST66672"/>
    <s v="Resolved"/>
    <d v="2020-02-07T00:00:00"/>
    <d v="1899-12-30T00:29:00"/>
    <d v="2020-10-07T00:00:00"/>
    <d v="1899-12-30T00:29:00"/>
  </r>
  <r>
    <s v="TKT110852"/>
    <s v="Slow internet speed"/>
    <d v="2020-09-07T23:36:00"/>
    <x v="3"/>
    <s v="Network Problem"/>
    <s v="CUST89756"/>
    <s v="Resolved"/>
    <s v="14-06-2020"/>
    <d v="1899-12-30T23:36:18"/>
    <d v="2020-09-07T00:00:00"/>
    <d v="1899-12-30T23:36:00"/>
  </r>
  <r>
    <s v="TKT750544"/>
    <s v="Two-factor authentication not working"/>
    <s v="-"/>
    <x v="2"/>
    <s v="Login Issue"/>
    <s v="CUST65435"/>
    <s v="Open"/>
    <s v="26-12-2024"/>
    <d v="1899-12-30T21:20:08"/>
    <s v="-"/>
    <s v="-"/>
  </r>
  <r>
    <s v="TKT240161"/>
    <s v="Unable to reset password"/>
    <d v="2021-05-06T01:12:00"/>
    <x v="2"/>
    <s v="Password Reset"/>
    <s v="CUST19419"/>
    <s v="Resolved"/>
    <s v="13-05-2021"/>
    <d v="1899-12-30T01:12:47"/>
    <d v="2021-05-06T00:00:00"/>
    <d v="1899-12-30T01:12:00"/>
  </r>
  <r>
    <s v="TKT367069"/>
    <s v="Refund for canceled service"/>
    <s v="-"/>
    <x v="1"/>
    <s v="Refund Request"/>
    <s v="CUST59565"/>
    <s v="Open"/>
    <s v="26-10-2023"/>
    <d v="1899-12-30T18:51:58"/>
    <s v="-"/>
    <s v="-"/>
  </r>
  <r>
    <s v="TKT541508"/>
    <s v="Password reset link not received"/>
    <s v="-"/>
    <x v="2"/>
    <s v="Password Reset"/>
    <s v="CUST45228"/>
    <s v="In Progress"/>
    <d v="2024-05-01T00:00:00"/>
    <d v="1899-12-30T10:36:00"/>
    <s v="-"/>
    <s v="-"/>
  </r>
  <r>
    <s v="TKT270568"/>
    <s v="Refund for canceled service"/>
    <s v="-"/>
    <x v="1"/>
    <s v="Refund Request"/>
    <s v="CUST41946"/>
    <s v="Open"/>
    <s v="30-03-2021"/>
    <d v="1899-12-30T02:09:53"/>
    <s v="-"/>
    <s v="-"/>
  </r>
  <r>
    <s v="TKT595618"/>
    <s v="Payment gateway error"/>
    <s v="-"/>
    <x v="1"/>
    <s v="Payment Failure"/>
    <s v="CUST89951"/>
    <s v="In Progress"/>
    <s v="19-05-2024"/>
    <d v="1899-12-30T18:14:45"/>
    <s v="-"/>
    <s v="-"/>
  </r>
  <r>
    <s v="TKT962351"/>
    <s v="Device not powering on"/>
    <s v="27-12-2020 08:26:45"/>
    <x v="3"/>
    <s v="Hardware Issue"/>
    <s v="CUST44135"/>
    <s v="Resolved"/>
    <d v="2020-06-12T00:00:00"/>
    <d v="1899-12-30T08:26:00"/>
    <s v="27-12-2020"/>
    <d v="1899-12-30T08:26:45"/>
  </r>
  <r>
    <s v="TKT182239"/>
    <s v="Incorrect billing amount"/>
    <s v="-"/>
    <x v="1"/>
    <s v="Overcharge"/>
    <s v="CUST13254"/>
    <s v="Open"/>
    <s v="23-05-2024"/>
    <d v="1899-12-30T09:59:49"/>
    <s v="-"/>
    <s v="-"/>
  </r>
  <r>
    <s v="TKT982105"/>
    <s v="Internet connection drops frequently"/>
    <s v="-"/>
    <x v="3"/>
    <s v="Network Problem"/>
    <s v="CUST15252"/>
    <s v="In Progress"/>
    <s v="27-06-2024"/>
    <d v="1899-12-30T19:24:20"/>
    <s v="-"/>
    <s v="-"/>
  </r>
  <r>
    <s v="TKT690731"/>
    <s v="Frequent service interruptions"/>
    <s v="-"/>
    <x v="0"/>
    <s v="Service Outage"/>
    <s v="CUST93235"/>
    <s v="Open"/>
    <d v="2023-09-07T00:00:00"/>
    <d v="1899-12-30T02:54:00"/>
    <s v="-"/>
    <s v="-"/>
  </r>
  <r>
    <s v="TKT223051"/>
    <s v="Account suspended due to suspicious activity"/>
    <s v="17-05-2023 20:07:30"/>
    <x v="2"/>
    <s v="Account Suspension"/>
    <s v="CUST17488"/>
    <s v="Resolved"/>
    <s v="19-04-2023"/>
    <d v="1899-12-30T20:07:30"/>
    <s v="17-05-2023"/>
    <d v="1899-12-30T20:07:30"/>
  </r>
  <r>
    <s v="TKT480687"/>
    <s v="Request for refund due to service issues"/>
    <s v="-"/>
    <x v="1"/>
    <s v="Refund Request"/>
    <s v="CUST46621"/>
    <s v="Open"/>
    <s v="27-03-2024"/>
    <d v="1899-12-30T08:17:08"/>
    <s v="-"/>
    <s v="-"/>
  </r>
  <r>
    <s v="TKT815437"/>
    <s v="Service unavailable in my area"/>
    <s v="-"/>
    <x v="0"/>
    <s v="Service Outage"/>
    <s v="CUST63073"/>
    <s v="Open"/>
    <d v="2021-09-03T00:00:00"/>
    <d v="1899-12-30T18:46:00"/>
    <s v="-"/>
    <s v="-"/>
  </r>
  <r>
    <s v="TKT823834"/>
    <s v="Unable to login to account"/>
    <s v="20-07-2020 01:54:08"/>
    <x v="2"/>
    <s v="Login Issue"/>
    <s v="CUST97569"/>
    <s v="Resolved"/>
    <d v="2020-12-07T00:00:00"/>
    <d v="1899-12-30T01:54:00"/>
    <s v="20-07-2020"/>
    <d v="1899-12-30T01:54:08"/>
  </r>
  <r>
    <s v="TKT898558"/>
    <s v="Issues after service upgrade"/>
    <s v="16-07-2020 12:34:58"/>
    <x v="0"/>
    <s v="Service Upgrade"/>
    <s v="CUST54783"/>
    <s v="Resolved"/>
    <s v="24-06-2020"/>
    <d v="1899-12-30T12:34:58"/>
    <s v="16-07-2020"/>
    <d v="1899-12-30T12:34:58"/>
  </r>
  <r>
    <s v="TKT660620"/>
    <s v="Frequent service interruptions"/>
    <s v="-"/>
    <x v="0"/>
    <s v="Service Outage"/>
    <s v="CUST94953"/>
    <s v="In Progress"/>
    <s v="31-12-2022"/>
    <d v="1899-12-30T19:32:03"/>
    <s v="-"/>
    <s v="-"/>
  </r>
  <r>
    <s v="TKT348905"/>
    <s v="Frequent service interruptions"/>
    <s v="-"/>
    <x v="0"/>
    <s v="Service Outage"/>
    <s v="CUST91773"/>
    <s v="In Progress"/>
    <s v="31-05-2020"/>
    <d v="1899-12-30T01:25:30"/>
    <s v="-"/>
    <s v="-"/>
  </r>
  <r>
    <s v="TKT133287"/>
    <s v="Duplicate charges on account"/>
    <s v="-"/>
    <x v="1"/>
    <s v="Overcharge"/>
    <s v="CUST85342"/>
    <s v="Open"/>
    <d v="2024-05-01T00:00:00"/>
    <d v="1899-12-30T17:30:00"/>
    <s v="-"/>
    <s v="-"/>
  </r>
  <r>
    <s v="TKT576356"/>
    <s v="Feature not working as expected"/>
    <s v="-"/>
    <x v="3"/>
    <s v="Software Bug"/>
    <s v="CUST32729"/>
    <s v="Open"/>
    <s v="27-02-2024"/>
    <d v="1899-12-30T07:22:47"/>
    <s v="-"/>
    <s v="-"/>
  </r>
  <r>
    <s v="TKT747002"/>
    <s v="Incorrect billing amount"/>
    <s v="-"/>
    <x v="1"/>
    <s v="Overcharge"/>
    <s v="CUST53978"/>
    <s v="Open"/>
    <s v="27-02-2023"/>
    <d v="1899-12-30T19:30:39"/>
    <s v="-"/>
    <s v="-"/>
  </r>
  <r>
    <s v="TKT521254"/>
    <s v="Service performance degradation"/>
    <s v="-"/>
    <x v="0"/>
    <s v="Slow Service"/>
    <s v="CUST40985"/>
    <s v="Open"/>
    <d v="2020-01-11T00:00:00"/>
    <d v="1899-12-30T05:54:00"/>
    <s v="-"/>
    <s v="-"/>
  </r>
  <r>
    <s v="TKT987909"/>
    <s v="Payment gateway error"/>
    <d v="2023-09-02T06:21:00"/>
    <x v="1"/>
    <s v="Payment Failure"/>
    <s v="CUST51772"/>
    <s v="Resolved"/>
    <s v="15-01-2023"/>
    <d v="1899-12-30T06:21:21"/>
    <d v="2023-09-02T00:00:00"/>
    <d v="1899-12-30T06:21:00"/>
  </r>
  <r>
    <s v="TKT135570"/>
    <s v="Account locked due to multiple failed attempts"/>
    <s v="24-06-2021 15:48:38"/>
    <x v="2"/>
    <s v="Login Issue"/>
    <s v="CUST63553"/>
    <s v="Resolved"/>
    <d v="2021-07-06T00:00:00"/>
    <d v="1899-12-30T15:48:00"/>
    <s v="24-06-2021"/>
    <d v="1899-12-30T15:48:38"/>
  </r>
  <r>
    <s v="TKT153801"/>
    <s v="Service performance degradation"/>
    <s v="26-01-2023 21:55:47"/>
    <x v="0"/>
    <s v="Slow Service"/>
    <s v="CUST71638"/>
    <s v="Resolved"/>
    <d v="2023-01-01T00:00:00"/>
    <d v="1899-12-30T21:55:00"/>
    <s v="26-01-2023"/>
    <d v="1899-12-30T21:55:47"/>
  </r>
  <r>
    <s v="TKT282976"/>
    <s v="Slow internet speed"/>
    <s v="-"/>
    <x v="3"/>
    <s v="Network Problem"/>
    <s v="CUST17092"/>
    <s v="In Progress"/>
    <d v="2020-11-11T00:00:00"/>
    <d v="1899-12-30T00:31:00"/>
    <s v="-"/>
    <s v="-"/>
  </r>
  <r>
    <s v="TKT573686"/>
    <s v="Password reset link expired"/>
    <s v="-"/>
    <x v="2"/>
    <s v="Password Reset"/>
    <s v="CUST67329"/>
    <s v="Open"/>
    <s v="30-05-2020"/>
    <d v="1899-12-30T16:15:53"/>
    <s v="-"/>
    <s v="-"/>
  </r>
  <r>
    <s v="TKT961221"/>
    <s v="Refund for overcharge"/>
    <d v="2023-08-10T01:52:00"/>
    <x v="1"/>
    <s v="Refund Request"/>
    <s v="CUST26094"/>
    <s v="Resolved"/>
    <s v="19-09-2023"/>
    <d v="1899-12-30T01:52:42"/>
    <d v="2023-08-10T00:00:00"/>
    <d v="1899-12-30T01:52:00"/>
  </r>
  <r>
    <s v="TKT807750"/>
    <s v="Account locked due to multiple failed attempts"/>
    <s v="-"/>
    <x v="2"/>
    <s v="Login Issue"/>
    <s v="CUST41877"/>
    <s v="Open"/>
    <s v="13-08-2023"/>
    <d v="1899-12-30T18:24:25"/>
    <s v="-"/>
    <s v="-"/>
  </r>
  <r>
    <s v="TKT442872"/>
    <s v="Password reset link expired"/>
    <s v="-"/>
    <x v="2"/>
    <s v="Password Reset"/>
    <s v="CUST88384"/>
    <s v="Open"/>
    <d v="2023-12-03T00:00:00"/>
    <d v="1899-12-30T07:52:00"/>
    <s v="-"/>
    <s v="-"/>
  </r>
  <r>
    <s v="TKT485052"/>
    <s v="Account suspended without notice"/>
    <s v="-"/>
    <x v="2"/>
    <s v="Account Suspension"/>
    <s v="CUST35550"/>
    <s v="Open"/>
    <s v="21-07-2023"/>
    <d v="1899-12-30T00:54:23"/>
    <s v="-"/>
    <s v="-"/>
  </r>
  <r>
    <s v="TKT327094"/>
    <s v="Request for service upgrade not processed"/>
    <d v="2020-07-09T09:12:00"/>
    <x v="0"/>
    <s v="Service Upgrade"/>
    <s v="CUST67116"/>
    <s v="Resolved"/>
    <s v="25-08-2020"/>
    <d v="1899-12-30T09:12:28"/>
    <d v="2020-07-09T00:00:00"/>
    <d v="1899-12-30T09:12:00"/>
  </r>
  <r>
    <s v="TKT737471"/>
    <s v="Payment not going through"/>
    <s v="-"/>
    <x v="1"/>
    <s v="Payment Failure"/>
    <s v="CUST33730"/>
    <s v="Open"/>
    <s v="30-04-2020"/>
    <d v="1899-12-30T00:27:51"/>
    <s v="-"/>
    <s v="-"/>
  </r>
  <r>
    <s v="TKT228164"/>
    <s v="Account suspended due to suspicious activity"/>
    <s v="-"/>
    <x v="2"/>
    <s v="Account Suspension"/>
    <s v="CUST87168"/>
    <s v="In Progress"/>
    <s v="14-07-2024"/>
    <d v="1899-12-30T05:36:54"/>
    <s v="-"/>
    <s v="-"/>
  </r>
  <r>
    <s v="TKT189191"/>
    <s v="Payment not going through"/>
    <s v="-"/>
    <x v="1"/>
    <s v="Payment Failure"/>
    <s v="CUST36450"/>
    <s v="Open"/>
    <d v="2021-05-12T00:00:00"/>
    <d v="1899-12-30T08:50:00"/>
    <s v="-"/>
    <s v="-"/>
  </r>
  <r>
    <s v="TKT483059"/>
    <s v="Unable to reset password"/>
    <s v="-"/>
    <x v="2"/>
    <s v="Password Reset"/>
    <s v="CUST31468"/>
    <s v="In Progress"/>
    <s v="20-01-2024"/>
    <d v="1899-12-30T08:18:15"/>
    <s v="-"/>
    <s v="-"/>
  </r>
  <r>
    <s v="TKT774741"/>
    <s v="Feature not working as expected"/>
    <s v="-"/>
    <x v="3"/>
    <s v="Software Bug"/>
    <s v="CUST89129"/>
    <s v="In Progress"/>
    <d v="2023-11-12T00:00:00"/>
    <d v="1899-12-30T09:50:00"/>
    <s v="-"/>
    <s v="-"/>
  </r>
  <r>
    <s v="TKT608969"/>
    <s v="Password reset link not received"/>
    <s v="-"/>
    <x v="2"/>
    <s v="Password Reset"/>
    <s v="CUST68650"/>
    <s v="Open"/>
    <s v="29-03-2021"/>
    <d v="1899-12-30T20:04:29"/>
    <s v="-"/>
    <s v="-"/>
  </r>
  <r>
    <s v="TKT261677"/>
    <s v="Application crashes on startup"/>
    <s v="-"/>
    <x v="3"/>
    <s v="Software Bug"/>
    <s v="CUST34135"/>
    <s v="In Progress"/>
    <s v="19-11-2020"/>
    <d v="1899-12-30T07:43:19"/>
    <s v="-"/>
    <s v="-"/>
  </r>
  <r>
    <s v="TKT312043"/>
    <s v="Frequent service interruptions"/>
    <d v="2021-10-06T03:11:00"/>
    <x v="0"/>
    <s v="Service Outage"/>
    <s v="CUST71545"/>
    <s v="Resolved"/>
    <s v="22-05-2021"/>
    <d v="1899-12-30T03:11:39"/>
    <d v="2021-10-06T00:00:00"/>
    <d v="1899-12-30T03:11:00"/>
  </r>
  <r>
    <s v="TKT299828"/>
    <s v="Account suspended without notice"/>
    <s v="24-02-2021 21:10:45"/>
    <x v="2"/>
    <s v="Account Suspension"/>
    <s v="CUST35353"/>
    <s v="Resolved"/>
    <d v="2021-08-02T00:00:00"/>
    <d v="1899-12-30T21:10:00"/>
    <s v="24-02-2021"/>
    <d v="1899-12-30T21:10:45"/>
  </r>
  <r>
    <s v="TKT564710"/>
    <s v="Password reset link not received"/>
    <s v="-"/>
    <x v="2"/>
    <s v="Password Reset"/>
    <s v="CUST90805"/>
    <s v="In Progress"/>
    <s v="14-04-2024"/>
    <d v="1899-12-30T23:26:24"/>
    <s v="-"/>
    <s v="-"/>
  </r>
  <r>
    <s v="TKT715241"/>
    <s v="Account suspended due to suspicious activity"/>
    <d v="2024-09-05T03:09:00"/>
    <x v="2"/>
    <s v="Account Suspension"/>
    <s v="CUST48153"/>
    <s v="Resolved"/>
    <d v="2024-10-04T00:00:00"/>
    <d v="1899-12-30T03:09:00"/>
    <d v="2024-09-05T00:00:00"/>
    <d v="1899-12-30T03:09:00"/>
  </r>
  <r>
    <s v="TKT958910"/>
    <s v="Duplicate charges on account"/>
    <s v="31-07-2021 04:39:48"/>
    <x v="1"/>
    <s v="Overcharge"/>
    <s v="CUST14769"/>
    <s v="Resolved"/>
    <s v="16-07-2021"/>
    <d v="1899-12-30T04:39:48"/>
    <s v="31-07-2021"/>
    <d v="1899-12-30T04:39:48"/>
  </r>
  <r>
    <s v="TKT783910"/>
    <s v="Payment not going through"/>
    <s v="-"/>
    <x v="1"/>
    <s v="Payment Failure"/>
    <s v="CUST60295"/>
    <s v="In Progress"/>
    <d v="2023-10-06T00:00:00"/>
    <d v="1899-12-30T06:29:00"/>
    <s v="-"/>
    <s v="-"/>
  </r>
  <r>
    <s v="TKT359627"/>
    <s v="Frequent service interruptions"/>
    <s v="-"/>
    <x v="0"/>
    <s v="Service Outage"/>
    <s v="CUST53593"/>
    <s v="In Progress"/>
    <d v="2022-07-04T00:00:00"/>
    <d v="1899-12-30T20:12:00"/>
    <s v="-"/>
    <s v="-"/>
  </r>
  <r>
    <s v="TKT213048"/>
    <s v="Unable to login to account"/>
    <s v="-"/>
    <x v="2"/>
    <s v="Login Issue"/>
    <s v="CUST25214"/>
    <s v="In Progress"/>
    <s v="25-11-2022"/>
    <d v="1899-12-30T12:36:25"/>
    <s v="-"/>
    <s v="-"/>
  </r>
  <r>
    <s v="TKT775363"/>
    <s v="Password reset link not received"/>
    <d v="2021-11-09T18:56:00"/>
    <x v="2"/>
    <s v="Password Reset"/>
    <s v="CUST40631"/>
    <s v="Resolved"/>
    <d v="2021-02-09T00:00:00"/>
    <d v="1899-12-30T18:56:00"/>
    <d v="2021-11-09T00:00:00"/>
    <d v="1899-12-30T18:56:00"/>
  </r>
  <r>
    <s v="TKT111190"/>
    <s v="Duplicate charges on account"/>
    <s v="-"/>
    <x v="1"/>
    <s v="Overcharge"/>
    <s v="CUST82726"/>
    <s v="In Progress"/>
    <s v="30-12-2020"/>
    <d v="1899-12-30T20:47:00"/>
    <s v="-"/>
    <s v="-"/>
  </r>
  <r>
    <s v="TKT443501"/>
    <s v="Charged more than expected"/>
    <s v="-"/>
    <x v="1"/>
    <s v="Overcharge"/>
    <s v="CUST19470"/>
    <s v="In Progress"/>
    <d v="2020-06-06T00:00:00"/>
    <d v="1899-12-30T05:48:00"/>
    <s v="-"/>
    <s v="-"/>
  </r>
  <r>
    <s v="TKT539867"/>
    <s v="Unable to reset password"/>
    <s v="-"/>
    <x v="2"/>
    <s v="Password Reset"/>
    <s v="CUST79043"/>
    <s v="In Progress"/>
    <d v="2024-09-09T00:00:00"/>
    <d v="1899-12-30T21:43:00"/>
    <s v="-"/>
    <s v="-"/>
  </r>
  <r>
    <s v="TKT810363"/>
    <s v="Issues after service upgrade"/>
    <s v="-"/>
    <x v="0"/>
    <s v="Service Upgrade"/>
    <s v="CUST17098"/>
    <s v="Open"/>
    <s v="31-07-2022"/>
    <d v="1899-12-30T11:10:12"/>
    <s v="-"/>
    <s v="-"/>
  </r>
  <r>
    <s v="TKT193091"/>
    <s v="Refund for overcharge"/>
    <s v="-"/>
    <x v="1"/>
    <s v="Refund Request"/>
    <s v="CUST97904"/>
    <s v="In Progress"/>
    <d v="2020-10-04T00:00:00"/>
    <d v="1899-12-30T02:07:00"/>
    <s v="-"/>
    <s v="-"/>
  </r>
  <r>
    <s v="TKT755446"/>
    <s v="Unable to login to account"/>
    <s v="-"/>
    <x v="2"/>
    <s v="Login Issue"/>
    <s v="CUST52513"/>
    <s v="Open"/>
    <d v="2020-10-08T00:00:00"/>
    <d v="1899-12-30T07:47:00"/>
    <s v="-"/>
    <s v="-"/>
  </r>
  <r>
    <s v="TKT753288"/>
    <s v="Device not powering on"/>
    <d v="2022-06-05T06:37:00"/>
    <x v="3"/>
    <s v="Hardware Issue"/>
    <s v="CUST46685"/>
    <s v="Resolved"/>
    <s v="15-04-2022"/>
    <d v="1899-12-30T06:37:16"/>
    <d v="2022-06-05T00:00:00"/>
    <d v="1899-12-30T06:37:00"/>
  </r>
  <r>
    <s v="TKT696489"/>
    <s v="Device not powering on"/>
    <s v="-"/>
    <x v="3"/>
    <s v="Hardware Issue"/>
    <s v="CUST16335"/>
    <s v="In Progress"/>
    <s v="30-10-2021"/>
    <d v="1899-12-30T20:56:36"/>
    <s v="-"/>
    <s v="-"/>
  </r>
  <r>
    <s v="TKT244064"/>
    <s v="Refund for canceled service"/>
    <d v="2022-11-05T14:05:00"/>
    <x v="1"/>
    <s v="Refund Request"/>
    <s v="CUST64778"/>
    <s v="Resolved"/>
    <s v="16-04-2022"/>
    <d v="1899-12-30T14:05:12"/>
    <d v="2022-11-05T00:00:00"/>
    <d v="1899-12-30T14:05:00"/>
  </r>
  <r>
    <s v="TKT429317"/>
    <s v="Unable to reset password"/>
    <s v="-"/>
    <x v="2"/>
    <s v="Password Reset"/>
    <s v="CUST78460"/>
    <s v="In Progress"/>
    <s v="13-04-2024"/>
    <d v="1899-12-30T20:34:42"/>
    <s v="-"/>
    <s v="-"/>
  </r>
  <r>
    <s v="TKT659356"/>
    <s v="Unable to reactivate suspended account"/>
    <d v="2024-05-10T18:22:00"/>
    <x v="2"/>
    <s v="Account Suspension"/>
    <s v="CUST49186"/>
    <s v="Resolved"/>
    <s v="30-09-2024"/>
    <d v="1899-12-30T18:22:02"/>
    <d v="2024-05-10T00:00:00"/>
    <d v="1899-12-30T18:22:00"/>
  </r>
  <r>
    <s v="TKT113240"/>
    <s v="Duplicate charges on account"/>
    <d v="2021-06-10T05:39:00"/>
    <x v="1"/>
    <s v="Overcharge"/>
    <s v="CUST54968"/>
    <s v="Resolved"/>
    <d v="2021-08-09T00:00:00"/>
    <d v="1899-12-30T05:39:00"/>
    <d v="2021-06-10T00:00:00"/>
    <d v="1899-12-30T05:39:00"/>
  </r>
  <r>
    <s v="TKT810440"/>
    <s v="Account suspended due to suspicious activity"/>
    <d v="2021-08-10T20:45:00"/>
    <x v="2"/>
    <s v="Account Suspension"/>
    <s v="CUST16345"/>
    <s v="Resolved"/>
    <s v="27-09-2021"/>
    <d v="1899-12-30T20:45:16"/>
    <d v="2021-08-10T00:00:00"/>
    <d v="1899-12-30T20:45:00"/>
  </r>
  <r>
    <s v="TKT354049"/>
    <s v="Service unavailable in my area"/>
    <s v="23-01-2023 16:30:37"/>
    <x v="0"/>
    <s v="Service Outage"/>
    <s v="CUST54528"/>
    <s v="Resolved"/>
    <s v="28-12-2022"/>
    <d v="1899-12-30T16:30:37"/>
    <s v="23-01-2023"/>
    <d v="1899-12-30T16:30:37"/>
  </r>
  <r>
    <s v="TKT203193"/>
    <s v="Slow internet speed"/>
    <s v="-"/>
    <x v="3"/>
    <s v="Network Problem"/>
    <s v="CUST39101"/>
    <s v="In Progress"/>
    <d v="2024-07-05T00:00:00"/>
    <d v="1899-12-30T19:32:00"/>
    <s v="-"/>
    <s v="-"/>
  </r>
  <r>
    <s v="TKT179242"/>
    <s v="Feature not working as expected"/>
    <s v="-"/>
    <x v="3"/>
    <s v="Software Bug"/>
    <s v="CUST51272"/>
    <s v="Open"/>
    <s v="27-06-2020"/>
    <d v="1899-12-30T04:37:16"/>
    <s v="-"/>
    <s v="-"/>
  </r>
  <r>
    <s v="TKT326742"/>
    <s v="Request for service upgrade not processed"/>
    <s v="-"/>
    <x v="0"/>
    <s v="Service Upgrade"/>
    <s v="CUST40880"/>
    <s v="In Progress"/>
    <s v="28-05-2020"/>
    <d v="1899-12-30T05:38:02"/>
    <s v="-"/>
    <s v="-"/>
  </r>
  <r>
    <s v="TKT195732"/>
    <s v="Incorrect billing amount"/>
    <s v="-"/>
    <x v="1"/>
    <s v="Overcharge"/>
    <s v="CUST20683"/>
    <s v="In Progress"/>
    <s v="21-12-2020"/>
    <d v="1899-12-30T10:01:38"/>
    <s v="-"/>
    <s v="-"/>
  </r>
  <r>
    <s v="TKT292982"/>
    <s v="Scheduled maintenance causing downtime"/>
    <s v="-"/>
    <x v="0"/>
    <s v="Service Outage"/>
    <s v="CUST70713"/>
    <s v="In Progress"/>
    <s v="22-12-2023"/>
    <d v="1899-12-30T12:57:34"/>
    <s v="-"/>
    <s v="-"/>
  </r>
  <r>
    <s v="TKT687158"/>
    <s v="Screen malfunction"/>
    <s v="-"/>
    <x v="3"/>
    <s v="Hardware Issue"/>
    <s v="CUST42334"/>
    <s v="In Progress"/>
    <s v="24-09-2020"/>
    <d v="1899-12-30T19:41:18"/>
    <s v="-"/>
    <s v="-"/>
  </r>
  <r>
    <s v="TKT473819"/>
    <s v="Screen malfunction"/>
    <s v="23-08-2022 06:24:18"/>
    <x v="3"/>
    <s v="Hardware Issue"/>
    <s v="CUST76620"/>
    <s v="Resolved"/>
    <s v="20-08-2022"/>
    <d v="1899-12-30T06:24:18"/>
    <s v="23-08-2022"/>
    <d v="1899-12-30T06:24:18"/>
  </r>
  <r>
    <s v="TKT482255"/>
    <s v="Frequent service interruptions"/>
    <s v="-"/>
    <x v="0"/>
    <s v="Service Outage"/>
    <s v="CUST49510"/>
    <s v="Open"/>
    <d v="2024-09-07T00:00:00"/>
    <d v="1899-12-30T09:26:00"/>
    <s v="-"/>
    <s v="-"/>
  </r>
  <r>
    <s v="TKT904905"/>
    <s v="Account locked due to multiple failed attempts"/>
    <s v="22-09-2020 13:15:01"/>
    <x v="2"/>
    <s v="Login Issue"/>
    <s v="CUST18620"/>
    <s v="Resolved"/>
    <s v="31-08-2020"/>
    <d v="1899-12-30T13:15:01"/>
    <s v="22-09-2020"/>
    <d v="1899-12-30T13:15:01"/>
  </r>
  <r>
    <s v="TKT556879"/>
    <s v="Request for refund due to service issues"/>
    <s v="-"/>
    <x v="1"/>
    <s v="Refund Request"/>
    <s v="CUST21231"/>
    <s v="Open"/>
    <d v="2023-03-11T00:00:00"/>
    <d v="1899-12-30T10:10:00"/>
    <s v="-"/>
    <s v="-"/>
  </r>
  <r>
    <s v="TKT558392"/>
    <s v="Unable to reactivate suspended account"/>
    <d v="2021-10-05T07:00:00"/>
    <x v="2"/>
    <s v="Account Suspension"/>
    <s v="CUST14161"/>
    <s v="Resolved"/>
    <d v="2021-11-04T00:00:00"/>
    <d v="1899-12-30T07:00:00"/>
    <d v="2021-10-05T00:00:00"/>
    <d v="1899-12-30T07:00:00"/>
  </r>
  <r>
    <s v="TKT981924"/>
    <s v="Service slower than expected"/>
    <d v="2022-11-03T01:59:00"/>
    <x v="0"/>
    <s v="Slow Service"/>
    <s v="CUST95128"/>
    <s v="Resolved"/>
    <s v="16-02-2022"/>
    <d v="1899-12-30T01:59:44"/>
    <d v="2022-11-03T00:00:00"/>
    <d v="1899-12-30T01:59:00"/>
  </r>
  <r>
    <s v="TKT410119"/>
    <s v="Request for service upgrade not processed"/>
    <s v="-"/>
    <x v="0"/>
    <s v="Service Upgrade"/>
    <s v="CUST39312"/>
    <s v="In Progress"/>
    <d v="2020-06-07T00:00:00"/>
    <d v="1899-12-30T11:48:00"/>
    <s v="-"/>
    <s v="-"/>
  </r>
  <r>
    <s v="TKT414200"/>
    <s v="Issues after service upgrade"/>
    <s v="-"/>
    <x v="0"/>
    <s v="Service Upgrade"/>
    <s v="CUST63452"/>
    <s v="Open"/>
    <s v="27-04-2021"/>
    <d v="1899-12-30T20:26:01"/>
    <s v="-"/>
    <s v="-"/>
  </r>
  <r>
    <s v="TKT358705"/>
    <s v="High latency in service response"/>
    <s v="-"/>
    <x v="0"/>
    <s v="Slow Service"/>
    <s v="CUST44997"/>
    <s v="In Progress"/>
    <d v="2022-03-11T00:00:00"/>
    <d v="1899-12-30T20:22:00"/>
    <s v="-"/>
    <s v="-"/>
  </r>
  <r>
    <s v="TKT489580"/>
    <s v="Application crashes on startup"/>
    <s v="-"/>
    <x v="3"/>
    <s v="Software Bug"/>
    <s v="CUST12310"/>
    <s v="In Progress"/>
    <s v="24-01-2024"/>
    <d v="1899-12-30T04:52:05"/>
    <s v="-"/>
    <s v="-"/>
  </r>
  <r>
    <s v="TKT306927"/>
    <s v="Password reset link expired"/>
    <s v="-"/>
    <x v="2"/>
    <s v="Password Reset"/>
    <s v="CUST47089"/>
    <s v="In Progress"/>
    <d v="2021-05-02T00:00:00"/>
    <d v="1899-12-30T09:56:00"/>
    <s v="-"/>
    <s v="-"/>
  </r>
  <r>
    <s v="TKT537551"/>
    <s v="Frequent service interruptions"/>
    <d v="2024-10-12T07:05:00"/>
    <x v="0"/>
    <s v="Service Outage"/>
    <s v="CUST70992"/>
    <s v="Resolved"/>
    <s v="27-11-2024"/>
    <d v="1899-12-30T07:05:39"/>
    <d v="2024-10-12T00:00:00"/>
    <d v="1899-12-30T07:05:00"/>
  </r>
  <r>
    <s v="TKT404974"/>
    <s v="Slow internet speed"/>
    <d v="2023-11-11T04:46:00"/>
    <x v="3"/>
    <s v="Network Problem"/>
    <s v="CUST78014"/>
    <s v="Resolved"/>
    <s v="20-10-2023"/>
    <d v="1899-12-30T04:46:37"/>
    <d v="2023-11-11T00:00:00"/>
    <d v="1899-12-30T04:46:00"/>
  </r>
  <r>
    <s v="TKT768019"/>
    <s v="Account locked due to multiple failed attempts"/>
    <s v="-"/>
    <x v="2"/>
    <s v="Login Issue"/>
    <s v="CUST36921"/>
    <s v="Open"/>
    <s v="27-03-2023"/>
    <d v="1899-12-30T01:36:48"/>
    <s v="-"/>
    <s v="-"/>
  </r>
  <r>
    <s v="TKT400752"/>
    <s v="Incorrect billing amount"/>
    <s v="15-04-2024 18:26:25"/>
    <x v="1"/>
    <s v="Overcharge"/>
    <s v="CUST10331"/>
    <s v="Resolved"/>
    <s v="16-03-2024"/>
    <d v="1899-12-30T18:26:25"/>
    <s v="15-04-2024"/>
    <d v="1899-12-30T18:26:25"/>
  </r>
  <r>
    <s v="TKT819569"/>
    <s v="Password reset link not received"/>
    <d v="2021-08-10T23:23:00"/>
    <x v="2"/>
    <s v="Password Reset"/>
    <s v="CUST58894"/>
    <s v="Resolved"/>
    <d v="2021-09-09T00:00:00"/>
    <d v="1899-12-30T23:23:00"/>
    <d v="2021-08-10T00:00:00"/>
    <d v="1899-12-30T23:23:00"/>
  </r>
  <r>
    <s v="TKT966925"/>
    <s v="Charged more than expected"/>
    <s v="-"/>
    <x v="1"/>
    <s v="Overcharge"/>
    <s v="CUST79291"/>
    <s v="In Progress"/>
    <d v="2020-07-08T00:00:00"/>
    <d v="1899-12-30T03:15:00"/>
    <s v="-"/>
    <s v="-"/>
  </r>
  <r>
    <s v="TKT408470"/>
    <s v="Screen malfunction"/>
    <s v="-"/>
    <x v="3"/>
    <s v="Hardware Issue"/>
    <s v="CUST46913"/>
    <s v="Open"/>
    <d v="2020-07-09T00:00:00"/>
    <d v="1899-12-30T01:48:00"/>
    <s v="-"/>
    <s v="-"/>
  </r>
  <r>
    <s v="TKT437380"/>
    <s v="Issues after service upgrade"/>
    <s v="-"/>
    <x v="0"/>
    <s v="Service Upgrade"/>
    <s v="CUST53872"/>
    <s v="In Progress"/>
    <d v="2023-06-07T00:00:00"/>
    <d v="1899-12-30T19:10:00"/>
    <s v="-"/>
    <s v="-"/>
  </r>
  <r>
    <s v="TKT368877"/>
    <s v="Password reset link expired"/>
    <s v="16-01-2021 17:41:35"/>
    <x v="2"/>
    <s v="Password Reset"/>
    <s v="CUST81708"/>
    <s v="Resolved"/>
    <s v="27-12-2020"/>
    <d v="1899-12-30T17:41:35"/>
    <s v="16-01-2021"/>
    <d v="1899-12-30T17:41:35"/>
  </r>
  <r>
    <s v="TKT966414"/>
    <s v="Frequent service interruptions"/>
    <s v="15-01-2023 14:40:58"/>
    <x v="0"/>
    <s v="Service Outage"/>
    <s v="CUST68432"/>
    <s v="Resolved"/>
    <s v="30-12-2022"/>
    <d v="1899-12-30T14:40:58"/>
    <s v="15-01-2023"/>
    <d v="1899-12-30T14:40:58"/>
  </r>
  <r>
    <s v="TKT533157"/>
    <s v="Two-factor authentication not working"/>
    <s v="-"/>
    <x v="2"/>
    <s v="Login Issue"/>
    <s v="CUST21951"/>
    <s v="Open"/>
    <s v="28-11-2021"/>
    <d v="1899-12-30T11:36:35"/>
    <s v="-"/>
    <s v="-"/>
  </r>
  <r>
    <s v="TKT896410"/>
    <s v="Unable to connect to Wi-Fi"/>
    <s v="-"/>
    <x v="3"/>
    <s v="Network Problem"/>
    <s v="CUST22259"/>
    <s v="Open"/>
    <s v="14-05-2024"/>
    <d v="1899-12-30T17:47:59"/>
    <s v="-"/>
    <s v="-"/>
  </r>
  <r>
    <s v="TKT641719"/>
    <s v="Refund for overcharge"/>
    <d v="2021-05-08T20:41:00"/>
    <x v="1"/>
    <s v="Refund Request"/>
    <s v="CUST26590"/>
    <s v="Resolved"/>
    <d v="2021-07-07T00:00:00"/>
    <d v="1899-12-30T20:41:00"/>
    <d v="2021-05-08T00:00:00"/>
    <d v="1899-12-30T20:41:00"/>
  </r>
  <r>
    <s v="TKT168150"/>
    <s v="Request for service upgrade not processed"/>
    <s v="-"/>
    <x v="0"/>
    <s v="Service Upgrade"/>
    <s v="CUST60136"/>
    <s v="Open"/>
    <s v="26-09-2020"/>
    <d v="1899-12-30T17:53:30"/>
    <s v="-"/>
    <s v="-"/>
  </r>
  <r>
    <s v="TKT131139"/>
    <s v="Unable to connect to Wi-Fi"/>
    <s v="-"/>
    <x v="3"/>
    <s v="Network Problem"/>
    <s v="CUST66867"/>
    <s v="In Progress"/>
    <s v="21-12-2023"/>
    <d v="1899-12-30T12:07:03"/>
    <s v="-"/>
    <s v="-"/>
  </r>
  <r>
    <s v="TKT308868"/>
    <s v="Two-factor authentication not working"/>
    <s v="-"/>
    <x v="2"/>
    <s v="Login Issue"/>
    <s v="CUST84816"/>
    <s v="In Progress"/>
    <s v="29-10-2020"/>
    <d v="1899-12-30T04:18:24"/>
    <s v="-"/>
    <s v="-"/>
  </r>
  <r>
    <s v="TKT904358"/>
    <s v="Charged more than expected"/>
    <s v="20-05-2020 00:27:54"/>
    <x v="1"/>
    <s v="Overcharge"/>
    <s v="CUST76606"/>
    <s v="Resolved"/>
    <s v="18-05-2020"/>
    <d v="1899-12-30T00:27:54"/>
    <s v="20-05-2020"/>
    <d v="1899-12-30T00:27:54"/>
  </r>
  <r>
    <s v="TKT142469"/>
    <s v="Unable to reactivate suspended account"/>
    <s v="-"/>
    <x v="2"/>
    <s v="Account Suspension"/>
    <s v="CUST26596"/>
    <s v="Open"/>
    <s v="24-02-2020"/>
    <d v="1899-12-30T07:20:53"/>
    <s v="-"/>
    <s v="-"/>
  </r>
  <r>
    <s v="TKT767683"/>
    <s v="Refund for canceled service"/>
    <s v="-"/>
    <x v="1"/>
    <s v="Refund Request"/>
    <s v="CUST96851"/>
    <s v="In Progress"/>
    <s v="22-02-2024"/>
    <d v="1899-12-30T17:22:05"/>
    <s v="-"/>
    <s v="-"/>
  </r>
  <r>
    <s v="TKT179240"/>
    <s v="Account suspended without notice"/>
    <s v="-"/>
    <x v="2"/>
    <s v="Account Suspension"/>
    <s v="CUST27936"/>
    <s v="Open"/>
    <s v="22-03-2020"/>
    <d v="1899-12-30T13:00:04"/>
    <s v="-"/>
    <s v="-"/>
  </r>
  <r>
    <s v="TKT357825"/>
    <s v="Request for service upgrade not processed"/>
    <s v="-"/>
    <x v="0"/>
    <s v="Service Upgrade"/>
    <s v="CUST93236"/>
    <s v="Open"/>
    <s v="20-01-2020"/>
    <d v="1899-12-30T12:34:18"/>
    <s v="-"/>
    <s v="-"/>
  </r>
  <r>
    <s v="TKT256691"/>
    <s v="Account suspended due to suspicious activity"/>
    <s v="-"/>
    <x v="2"/>
    <s v="Account Suspension"/>
    <s v="CUST25882"/>
    <s v="In Progress"/>
    <s v="25-12-2021"/>
    <d v="1899-12-30T15:27:46"/>
    <s v="-"/>
    <s v="-"/>
  </r>
  <r>
    <s v="TKT327415"/>
    <s v="Service slower than expected"/>
    <s v="-"/>
    <x v="0"/>
    <s v="Slow Service"/>
    <s v="CUST22081"/>
    <s v="In Progress"/>
    <d v="2024-09-04T00:00:00"/>
    <d v="1899-12-30T01:55:00"/>
    <s v="-"/>
    <s v="-"/>
  </r>
  <r>
    <s v="TKT133514"/>
    <s v="Scheduled maintenance causing downtime"/>
    <d v="2022-12-11T02:19:00"/>
    <x v="0"/>
    <s v="Service Outage"/>
    <s v="CUST54453"/>
    <s v="Resolved"/>
    <d v="2022-11-11T00:00:00"/>
    <d v="1899-12-30T02:19:00"/>
    <d v="2022-12-11T00:00:00"/>
    <d v="1899-12-30T02:19:00"/>
  </r>
  <r>
    <s v="TKT481514"/>
    <s v="Issues after service upgrade"/>
    <s v="-"/>
    <x v="0"/>
    <s v="Service Upgrade"/>
    <s v="CUST13329"/>
    <s v="In Progress"/>
    <s v="15-08-2024"/>
    <d v="1899-12-30T06:17:51"/>
    <s v="-"/>
    <s v="-"/>
  </r>
  <r>
    <s v="TKT482236"/>
    <s v="Refund for overcharge"/>
    <s v="-"/>
    <x v="1"/>
    <s v="Refund Request"/>
    <s v="CUST17157"/>
    <s v="Open"/>
    <s v="13-01-2022"/>
    <d v="1899-12-30T02:52:27"/>
    <s v="-"/>
    <s v="-"/>
  </r>
  <r>
    <s v="TKT769273"/>
    <s v="Account suspended due to suspicious activity"/>
    <s v="-"/>
    <x v="2"/>
    <s v="Account Suspension"/>
    <s v="CUST11909"/>
    <s v="In Progress"/>
    <s v="15-02-2021"/>
    <d v="1899-12-30T01:27:19"/>
    <s v="-"/>
    <s v="-"/>
  </r>
  <r>
    <s v="TKT347814"/>
    <s v="Feature not working as expected"/>
    <s v="30-03-2022 09:16:43"/>
    <x v="3"/>
    <s v="Software Bug"/>
    <s v="CUST92642"/>
    <s v="Resolved"/>
    <d v="2022-12-03T00:00:00"/>
    <d v="1899-12-30T09:16:00"/>
    <s v="30-03-2022"/>
    <d v="1899-12-30T09:16:43"/>
  </r>
  <r>
    <s v="TKT642234"/>
    <s v="Error message displayed"/>
    <s v="-"/>
    <x v="3"/>
    <s v="Software Bug"/>
    <s v="CUST34737"/>
    <s v="In Progress"/>
    <s v="24-11-2021"/>
    <d v="1899-12-30T08:10:02"/>
    <s v="-"/>
    <s v="-"/>
  </r>
  <r>
    <s v="TKT954687"/>
    <s v="Account suspended due to suspicious activity"/>
    <s v="-"/>
    <x v="2"/>
    <s v="Account Suspension"/>
    <s v="CUST90454"/>
    <s v="Open"/>
    <s v="25-12-2020"/>
    <d v="1899-12-30T02:21:20"/>
    <s v="-"/>
    <s v="-"/>
  </r>
  <r>
    <s v="TKT972047"/>
    <s v="Payment not going through"/>
    <s v="28-01-2024 03:54:03"/>
    <x v="1"/>
    <s v="Payment Failure"/>
    <s v="CUST74417"/>
    <s v="Resolved"/>
    <d v="2024-07-01T00:00:00"/>
    <d v="1899-12-30T03:54:00"/>
    <s v="28-01-2024"/>
    <d v="1899-12-30T03:54:03"/>
  </r>
  <r>
    <s v="TKT413005"/>
    <s v="Slow internet speed"/>
    <s v="28-08-2020 14:01:39"/>
    <x v="3"/>
    <s v="Network Problem"/>
    <s v="CUST40794"/>
    <s v="Resolved"/>
    <d v="2020-02-08T00:00:00"/>
    <d v="1899-12-30T14:01:00"/>
    <s v="28-08-2020"/>
    <d v="1899-12-30T14:01:39"/>
  </r>
  <r>
    <s v="TKT798137"/>
    <s v="Refund for overcharge"/>
    <s v="-"/>
    <x v="1"/>
    <s v="Refund Request"/>
    <s v="CUST16036"/>
    <s v="Open"/>
    <s v="26-09-2024"/>
    <d v="1899-12-30T18:10:40"/>
    <s v="-"/>
    <s v="-"/>
  </r>
  <r>
    <s v="TKT991141"/>
    <s v="Refund for overcharge"/>
    <s v="23-10-2022 21:03:04"/>
    <x v="1"/>
    <s v="Refund Request"/>
    <s v="CUST62316"/>
    <s v="Resolved"/>
    <s v="23-09-2022"/>
    <d v="1899-12-30T21:03:04"/>
    <s v="23-10-2022"/>
    <d v="1899-12-30T21:03:04"/>
  </r>
  <r>
    <s v="TKT654037"/>
    <s v="Service slower than expected"/>
    <s v="-"/>
    <x v="0"/>
    <s v="Slow Service"/>
    <s v="CUST31957"/>
    <s v="Open"/>
    <s v="25-12-2024"/>
    <d v="1899-12-30T02:13:05"/>
    <s v="-"/>
    <s v="-"/>
  </r>
  <r>
    <s v="TKT944231"/>
    <s v="Refund for canceled service"/>
    <s v="-"/>
    <x v="1"/>
    <s v="Refund Request"/>
    <s v="CUST40942"/>
    <s v="Open"/>
    <s v="27-08-2021"/>
    <d v="1899-12-30T08:34:03"/>
    <s v="-"/>
    <s v="-"/>
  </r>
  <r>
    <s v="TKT511005"/>
    <s v="Account suspended without notice"/>
    <s v="-"/>
    <x v="2"/>
    <s v="Account Suspension"/>
    <s v="CUST27936"/>
    <s v="In Progress"/>
    <s v="16-02-2023"/>
    <d v="1899-12-30T17:29:34"/>
    <s v="-"/>
    <s v="-"/>
  </r>
  <r>
    <s v="TKT651367"/>
    <s v="Unable to reactivate suspended account"/>
    <s v="-"/>
    <x v="2"/>
    <s v="Account Suspension"/>
    <s v="CUST33775"/>
    <s v="Open"/>
    <d v="2024-10-04T00:00:00"/>
    <d v="1899-12-30T05:19:00"/>
    <s v="-"/>
    <s v="-"/>
  </r>
  <r>
    <s v="TKT625083"/>
    <s v="Error message displayed"/>
    <s v="-"/>
    <x v="3"/>
    <s v="Software Bug"/>
    <s v="CUST54139"/>
    <s v="In Progress"/>
    <d v="2024-08-07T00:00:00"/>
    <d v="1899-12-30T04:58:00"/>
    <s v="-"/>
    <s v="-"/>
  </r>
  <r>
    <s v="TKT722234"/>
    <s v="Screen malfunction"/>
    <s v="29-08-2022 11:30:01"/>
    <x v="3"/>
    <s v="Hardware Issue"/>
    <s v="CUST85019"/>
    <s v="Resolved"/>
    <s v="26-08-2022"/>
    <d v="1899-12-30T11:30:01"/>
    <s v="29-08-2022"/>
    <d v="1899-12-30T11:30:01"/>
  </r>
  <r>
    <s v="TKT155200"/>
    <s v="Application crashes on startup"/>
    <s v="-"/>
    <x v="3"/>
    <s v="Software Bug"/>
    <s v="CUST76218"/>
    <s v="Open"/>
    <s v="20-05-2020"/>
    <d v="1899-12-30T08:43:57"/>
    <s v="-"/>
    <s v="-"/>
  </r>
  <r>
    <s v="TKT114825"/>
    <s v="Screen malfunction"/>
    <d v="2024-07-03T15:42:00"/>
    <x v="3"/>
    <s v="Hardware Issue"/>
    <s v="CUST35436"/>
    <s v="Resolved"/>
    <s v="13-02-2024"/>
    <d v="1899-12-30T15:42:54"/>
    <d v="2024-07-03T00:00:00"/>
    <d v="1899-12-30T15:42:00"/>
  </r>
  <r>
    <s v="TKT709686"/>
    <s v="Payment gateway error"/>
    <d v="2020-03-11T17:13:00"/>
    <x v="1"/>
    <s v="Payment Failure"/>
    <s v="CUST18354"/>
    <s v="Resolved"/>
    <d v="2020-06-10T00:00:00"/>
    <d v="1899-12-30T17:13:00"/>
    <d v="2020-03-11T00:00:00"/>
    <d v="1899-12-30T17:13:00"/>
  </r>
  <r>
    <s v="TKT450304"/>
    <s v="Battery draining quickly"/>
    <s v="-"/>
    <x v="3"/>
    <s v="Hardware Issue"/>
    <s v="CUST17626"/>
    <s v="Open"/>
    <s v="14-11-2024"/>
    <d v="1899-12-30T19:05:54"/>
    <s v="-"/>
    <s v="-"/>
  </r>
  <r>
    <s v="TKT906459"/>
    <s v="Slow internet speed"/>
    <s v="-"/>
    <x v="3"/>
    <s v="Network Problem"/>
    <s v="CUST40400"/>
    <s v="Open"/>
    <s v="14-03-2022"/>
    <d v="1899-12-30T23:34:58"/>
    <s v="-"/>
    <s v="-"/>
  </r>
  <r>
    <s v="TKT470556"/>
    <s v="Service unavailable in my area"/>
    <s v="-"/>
    <x v="0"/>
    <s v="Service Outage"/>
    <s v="CUST20767"/>
    <s v="Open"/>
    <d v="2024-11-01T00:00:00"/>
    <d v="1899-12-30T21:15:00"/>
    <s v="-"/>
    <s v="-"/>
  </r>
  <r>
    <s v="TKT275413"/>
    <s v="Error message displayed"/>
    <s v="-"/>
    <x v="3"/>
    <s v="Software Bug"/>
    <s v="CUST49396"/>
    <s v="Open"/>
    <s v="23-10-2020"/>
    <d v="1899-12-30T03:33:53"/>
    <s v="-"/>
    <s v="-"/>
  </r>
  <r>
    <s v="TKT615072"/>
    <s v="Internet connection drops frequently"/>
    <s v="27-01-2020 22:47:38"/>
    <x v="3"/>
    <s v="Network Problem"/>
    <s v="CUST34662"/>
    <s v="Resolved"/>
    <d v="2020-06-01T00:00:00"/>
    <d v="1899-12-30T22:47:00"/>
    <s v="27-01-2020"/>
    <d v="1899-12-30T22:47:38"/>
  </r>
  <r>
    <s v="TKT924413"/>
    <s v="Service performance degradation"/>
    <s v="-"/>
    <x v="0"/>
    <s v="Slow Service"/>
    <s v="CUST28526"/>
    <s v="In Progress"/>
    <s v="30-07-2023"/>
    <d v="1899-12-30T06:12:29"/>
    <s v="-"/>
    <s v="-"/>
  </r>
  <r>
    <s v="TKT821501"/>
    <s v="Screen malfunction"/>
    <s v="-"/>
    <x v="3"/>
    <s v="Hardware Issue"/>
    <s v="CUST67501"/>
    <s v="In Progress"/>
    <d v="2021-08-06T00:00:00"/>
    <d v="1899-12-30T02:07:00"/>
    <s v="-"/>
    <s v="-"/>
  </r>
  <r>
    <s v="TKT613462"/>
    <s v="Incorrect billing amount"/>
    <s v="-"/>
    <x v="1"/>
    <s v="Overcharge"/>
    <s v="CUST97162"/>
    <s v="Open"/>
    <d v="2021-12-10T00:00:00"/>
    <d v="1899-12-30T06:10:00"/>
    <s v="-"/>
    <s v="-"/>
  </r>
  <r>
    <s v="TKT550799"/>
    <s v="Application crashes on startup"/>
    <s v="30-09-2024 21:39:41"/>
    <x v="3"/>
    <s v="Software Bug"/>
    <s v="CUST69714"/>
    <s v="Resolved"/>
    <d v="2024-03-09T00:00:00"/>
    <d v="1899-12-30T21:39:00"/>
    <s v="30-09-2024"/>
    <d v="1899-12-30T21:39:41"/>
  </r>
  <r>
    <s v="TKT925242"/>
    <s v="Charged more than expected"/>
    <s v="-"/>
    <x v="1"/>
    <s v="Overcharge"/>
    <s v="CUST65229"/>
    <s v="In Progress"/>
    <d v="2023-05-01T00:00:00"/>
    <d v="1899-12-30T18:17:00"/>
    <s v="-"/>
    <s v="-"/>
  </r>
  <r>
    <s v="TKT572192"/>
    <s v="Unable to reset password"/>
    <s v="18-04-2024 08:43:11"/>
    <x v="2"/>
    <s v="Password Reset"/>
    <s v="CUST21795"/>
    <s v="Resolved"/>
    <d v="2024-08-04T00:00:00"/>
    <d v="1899-12-30T08:43:00"/>
    <s v="18-04-2024"/>
    <d v="1899-12-30T08:43:11"/>
  </r>
  <r>
    <s v="TKT128130"/>
    <s v="Incorrect billing amount"/>
    <d v="2023-10-10T04:47:00"/>
    <x v="1"/>
    <s v="Overcharge"/>
    <s v="CUST89985"/>
    <s v="Resolved"/>
    <s v="16-09-2023"/>
    <d v="1899-12-30T04:47:26"/>
    <d v="2023-10-10T00:00:00"/>
    <d v="1899-12-30T04:47:00"/>
  </r>
  <r>
    <s v="TKT290980"/>
    <s v="Internet connection drops frequently"/>
    <d v="2021-10-02T09:11:00"/>
    <x v="3"/>
    <s v="Network Problem"/>
    <s v="CUST63391"/>
    <s v="Resolved"/>
    <s v="16-01-2021"/>
    <d v="1899-12-30T09:11:02"/>
    <d v="2021-10-02T00:00:00"/>
    <d v="1899-12-30T09:11:00"/>
  </r>
  <r>
    <s v="TKT874587"/>
    <s v="Unable to connect to Wi-Fi"/>
    <s v="-"/>
    <x v="3"/>
    <s v="Network Problem"/>
    <s v="CUST33650"/>
    <s v="Open"/>
    <d v="2022-08-07T00:00:00"/>
    <d v="1899-12-30T09:30:00"/>
    <s v="-"/>
    <s v="-"/>
  </r>
  <r>
    <s v="TKT110754"/>
    <s v="Payment not going through"/>
    <s v="-"/>
    <x v="1"/>
    <s v="Payment Failure"/>
    <s v="CUST88683"/>
    <s v="In Progress"/>
    <s v="23-02-2020"/>
    <d v="1899-12-30T18:33:51"/>
    <s v="-"/>
    <s v="-"/>
  </r>
  <r>
    <s v="TKT412234"/>
    <s v="Refund for canceled service"/>
    <s v="-"/>
    <x v="1"/>
    <s v="Refund Request"/>
    <s v="CUST27080"/>
    <s v="In Progress"/>
    <d v="2022-02-09T00:00:00"/>
    <d v="1899-12-30T16:02:00"/>
    <s v="-"/>
    <s v="-"/>
  </r>
  <r>
    <s v="TKT698274"/>
    <s v="Service unavailable in my area"/>
    <s v="-"/>
    <x v="0"/>
    <s v="Service Outage"/>
    <s v="CUST46013"/>
    <s v="In Progress"/>
    <d v="2021-11-08T00:00:00"/>
    <d v="1899-12-30T04:54:00"/>
    <s v="-"/>
    <s v="-"/>
  </r>
  <r>
    <s v="TKT768070"/>
    <s v="Service performance degradation"/>
    <s v="-"/>
    <x v="0"/>
    <s v="Slow Service"/>
    <s v="CUST75191"/>
    <s v="In Progress"/>
    <s v="14-06-2020"/>
    <d v="1899-12-30T15:02:29"/>
    <s v="-"/>
    <s v="-"/>
  </r>
  <r>
    <s v="TKT435815"/>
    <s v="Account suspended due to suspicious activity"/>
    <s v="-"/>
    <x v="2"/>
    <s v="Account Suspension"/>
    <s v="CUST35479"/>
    <s v="In Progress"/>
    <s v="23-02-2023"/>
    <d v="1899-12-30T00:13:38"/>
    <s v="-"/>
    <s v="-"/>
  </r>
  <r>
    <s v="TKT303365"/>
    <s v="Issues after service upgrade"/>
    <s v="-"/>
    <x v="0"/>
    <s v="Service Upgrade"/>
    <s v="CUST79944"/>
    <s v="In Progress"/>
    <d v="2020-08-12T00:00:00"/>
    <d v="1899-12-30T20:37:00"/>
    <s v="-"/>
    <s v="-"/>
  </r>
  <r>
    <s v="TKT499066"/>
    <s v="Service slower than expected"/>
    <d v="2024-09-07T14:06:00"/>
    <x v="0"/>
    <s v="Slow Service"/>
    <s v="CUST87789"/>
    <s v="Resolved"/>
    <s v="18-06-2024"/>
    <d v="1899-12-30T14:06:21"/>
    <d v="2024-09-07T00:00:00"/>
    <d v="1899-12-30T14:06:00"/>
  </r>
  <r>
    <s v="TKT748041"/>
    <s v="Refund for overcharge"/>
    <s v="-"/>
    <x v="1"/>
    <s v="Refund Request"/>
    <s v="CUST25605"/>
    <s v="In Progress"/>
    <d v="2022-08-09T00:00:00"/>
    <d v="1899-12-30T18:31:00"/>
    <s v="-"/>
    <s v="-"/>
  </r>
  <r>
    <s v="TKT447403"/>
    <s v="Card declined"/>
    <d v="2021-09-02T18:38:00"/>
    <x v="1"/>
    <s v="Payment Failure"/>
    <s v="CUST72609"/>
    <s v="Resolved"/>
    <d v="2021-07-02T00:00:00"/>
    <d v="1899-12-30T18:38:00"/>
    <d v="2021-09-02T00:00:00"/>
    <d v="1899-12-30T18:38:00"/>
  </r>
  <r>
    <s v="TKT878774"/>
    <s v="Card declined"/>
    <s v="31-03-2020 11:24:32"/>
    <x v="1"/>
    <s v="Payment Failure"/>
    <s v="CUST95070"/>
    <s v="Resolved"/>
    <d v="2020-06-03T00:00:00"/>
    <d v="1899-12-30T11:24:00"/>
    <s v="31-03-2020"/>
    <d v="1899-12-30T11:24:32"/>
  </r>
  <r>
    <s v="TKT882105"/>
    <s v="Password reset link not received"/>
    <s v="-"/>
    <x v="2"/>
    <s v="Password Reset"/>
    <s v="CUST55794"/>
    <s v="Open"/>
    <d v="2020-05-08T00:00:00"/>
    <d v="1899-12-30T04:26:00"/>
    <s v="-"/>
    <s v="-"/>
  </r>
  <r>
    <s v="TKT213392"/>
    <s v="Unable to login to account"/>
    <s v="30-11-2021 07:00:45"/>
    <x v="2"/>
    <s v="Login Issue"/>
    <s v="CUST51979"/>
    <s v="Resolved"/>
    <s v="17-11-2021"/>
    <d v="1899-12-30T07:00:45"/>
    <s v="30-11-2021"/>
    <d v="1899-12-30T07:00:45"/>
  </r>
  <r>
    <s v="TKT535566"/>
    <s v="Duplicate charges on account"/>
    <s v="-"/>
    <x v="1"/>
    <s v="Overcharge"/>
    <s v="CUST52971"/>
    <s v="In Progress"/>
    <s v="20-09-2023"/>
    <d v="1899-12-30T13:18:24"/>
    <s v="-"/>
    <s v="-"/>
  </r>
  <r>
    <s v="TKT880814"/>
    <s v="High latency in service response"/>
    <s v="-"/>
    <x v="0"/>
    <s v="Slow Service"/>
    <s v="CUST42534"/>
    <s v="Open"/>
    <s v="23-06-2022"/>
    <d v="1899-12-30T08:57:21"/>
    <s v="-"/>
    <s v="-"/>
  </r>
  <r>
    <s v="TKT847776"/>
    <s v="Upgrade causing compatibility issues"/>
    <s v="-"/>
    <x v="0"/>
    <s v="Service Upgrade"/>
    <s v="CUST53812"/>
    <s v="Open"/>
    <d v="2022-12-01T00:00:00"/>
    <d v="1899-12-30T21:11:00"/>
    <s v="-"/>
    <s v="-"/>
  </r>
  <r>
    <s v="TKT251214"/>
    <s v="Application crashes on startup"/>
    <s v="13-04-2024 15:20:21"/>
    <x v="3"/>
    <s v="Software Bug"/>
    <s v="CUST24790"/>
    <s v="Resolved"/>
    <s v="27-03-2024"/>
    <d v="1899-12-30T15:20:21"/>
    <s v="13-04-2024"/>
    <d v="1899-12-30T15:20:21"/>
  </r>
  <r>
    <s v="TKT864534"/>
    <s v="Frequent service interruptions"/>
    <s v="-"/>
    <x v="0"/>
    <s v="Service Outage"/>
    <s v="CUST78825"/>
    <s v="In Progress"/>
    <d v="2021-02-08T00:00:00"/>
    <d v="1899-12-30T07:38:00"/>
    <s v="-"/>
    <s v="-"/>
  </r>
  <r>
    <s v="TKT986193"/>
    <s v="Duplicate charges on account"/>
    <s v="-"/>
    <x v="1"/>
    <s v="Overcharge"/>
    <s v="CUST87635"/>
    <s v="Open"/>
    <s v="15-01-2023"/>
    <d v="1899-12-30T01:45:36"/>
    <s v="-"/>
    <s v="-"/>
  </r>
  <r>
    <s v="TKT272610"/>
    <s v="Two-factor authentication not working"/>
    <s v="-"/>
    <x v="2"/>
    <s v="Login Issue"/>
    <s v="CUST16563"/>
    <s v="Open"/>
    <d v="2021-06-08T00:00:00"/>
    <d v="1899-12-30T12:27:00"/>
    <s v="-"/>
    <s v="-"/>
  </r>
  <r>
    <s v="TKT444592"/>
    <s v="Service unavailable in my area"/>
    <d v="2023-05-03T10:57:00"/>
    <x v="0"/>
    <s v="Service Outage"/>
    <s v="CUST80391"/>
    <s v="Resolved"/>
    <d v="2023-04-03T00:00:00"/>
    <d v="1899-12-30T10:57:00"/>
    <d v="2023-05-03T00:00:00"/>
    <d v="1899-12-30T10:57:00"/>
  </r>
  <r>
    <s v="TKT702102"/>
    <s v="Payment not going through"/>
    <s v="-"/>
    <x v="1"/>
    <s v="Payment Failure"/>
    <s v="CUST64515"/>
    <s v="Open"/>
    <s v="13-09-2021"/>
    <d v="1899-12-30T02:38:50"/>
    <s v="-"/>
    <s v="-"/>
  </r>
  <r>
    <s v="TKT310457"/>
    <s v="Error message displayed"/>
    <s v="31-10-2021 06:55:05"/>
    <x v="3"/>
    <s v="Software Bug"/>
    <s v="CUST83094"/>
    <s v="Resolved"/>
    <s v="29-10-2021"/>
    <d v="1899-12-30T06:55:05"/>
    <s v="31-10-2021"/>
    <d v="1899-12-30T06:55:05"/>
  </r>
  <r>
    <s v="TKT696614"/>
    <s v="Request for refund due to service issues"/>
    <s v="29-06-2022 09:05:02"/>
    <x v="1"/>
    <s v="Refund Request"/>
    <s v="CUST94988"/>
    <s v="Resolved"/>
    <d v="2022-10-06T00:00:00"/>
    <d v="1899-12-30T09:05:00"/>
    <s v="29-06-2022"/>
    <d v="1899-12-30T09:05:02"/>
  </r>
  <r>
    <s v="TKT669922"/>
    <s v="Service unavailable in my area"/>
    <s v="-"/>
    <x v="0"/>
    <s v="Service Outage"/>
    <s v="CUST17012"/>
    <s v="Open"/>
    <s v="27-01-2022"/>
    <d v="1899-12-30T19:37:35"/>
    <s v="-"/>
    <s v="-"/>
  </r>
  <r>
    <s v="TKT916962"/>
    <s v="Account suspended due to suspicious activity"/>
    <s v="-"/>
    <x v="2"/>
    <s v="Account Suspension"/>
    <s v="CUST10686"/>
    <s v="Open"/>
    <d v="2022-09-01T00:00:00"/>
    <d v="1899-12-30T07:09:00"/>
    <s v="-"/>
    <s v="-"/>
  </r>
  <r>
    <s v="TKT891110"/>
    <s v="Slow internet speed"/>
    <s v="-"/>
    <x v="3"/>
    <s v="Network Problem"/>
    <s v="CUST51018"/>
    <s v="In Progress"/>
    <s v="18-10-2021"/>
    <d v="1899-12-30T02:51:54"/>
    <s v="-"/>
    <s v="-"/>
  </r>
  <r>
    <s v="TKT815570"/>
    <s v="Battery draining quickly"/>
    <s v="-"/>
    <x v="3"/>
    <s v="Hardware Issue"/>
    <s v="CUST71544"/>
    <s v="In Progress"/>
    <s v="16-01-2022"/>
    <d v="1899-12-30T08:19:37"/>
    <s v="-"/>
    <s v="-"/>
  </r>
  <r>
    <s v="TKT262911"/>
    <s v="Refund for canceled service"/>
    <s v="14-10-2021 06:35:50"/>
    <x v="1"/>
    <s v="Refund Request"/>
    <s v="CUST44543"/>
    <s v="Resolved"/>
    <d v="2021-03-10T00:00:00"/>
    <d v="1899-12-30T06:35:00"/>
    <s v="14-10-2021"/>
    <d v="1899-12-30T06:35:50"/>
  </r>
  <r>
    <s v="TKT473610"/>
    <s v="Card declined"/>
    <s v="-"/>
    <x v="1"/>
    <s v="Payment Failure"/>
    <s v="CUST90501"/>
    <s v="Open"/>
    <s v="26-05-2023"/>
    <d v="1899-12-30T18:50:31"/>
    <s v="-"/>
    <s v="-"/>
  </r>
  <r>
    <s v="TKT203551"/>
    <s v="High latency in service response"/>
    <s v="-"/>
    <x v="0"/>
    <s v="Slow Service"/>
    <s v="CUST27973"/>
    <s v="Open"/>
    <d v="2020-12-06T00:00:00"/>
    <d v="1899-12-30T21:27:00"/>
    <s v="-"/>
    <s v="-"/>
  </r>
  <r>
    <s v="TKT217684"/>
    <s v="Issues after service upgrade"/>
    <d v="2021-02-12T23:42:00"/>
    <x v="0"/>
    <s v="Service Upgrade"/>
    <s v="CUST50057"/>
    <s v="Resolved"/>
    <d v="2021-11-11T00:00:00"/>
    <d v="1899-12-30T23:42:00"/>
    <d v="2021-02-12T00:00:00"/>
    <d v="1899-12-30T23:42:00"/>
  </r>
  <r>
    <s v="TKT615913"/>
    <s v="Unable to reset password"/>
    <s v="-"/>
    <x v="2"/>
    <s v="Password Reset"/>
    <s v="CUST57451"/>
    <s v="In Progress"/>
    <d v="2020-02-07T00:00:00"/>
    <d v="1899-12-30T12:49:00"/>
    <s v="-"/>
    <s v="-"/>
  </r>
  <r>
    <s v="TKT310506"/>
    <s v="Two-factor authentication not working"/>
    <d v="2024-06-10T20:16:00"/>
    <x v="2"/>
    <s v="Login Issue"/>
    <s v="CUST20020"/>
    <s v="Resolved"/>
    <s v="26-09-2024"/>
    <d v="1899-12-30T20:16:48"/>
    <d v="2024-06-10T00:00:00"/>
    <d v="1899-12-30T20:16:00"/>
  </r>
  <r>
    <s v="TKT899541"/>
    <s v="Charged more than expected"/>
    <s v="-"/>
    <x v="1"/>
    <s v="Overcharge"/>
    <s v="CUST39193"/>
    <s v="In Progress"/>
    <s v="23-03-2023"/>
    <d v="1899-12-30T12:16:09"/>
    <s v="-"/>
    <s v="-"/>
  </r>
  <r>
    <s v="TKT666538"/>
    <s v="Two-factor authentication not working"/>
    <s v="-"/>
    <x v="2"/>
    <s v="Login Issue"/>
    <s v="CUST38632"/>
    <s v="Open"/>
    <d v="2020-10-07T00:00:00"/>
    <d v="1899-12-30T08:14:00"/>
    <s v="-"/>
    <s v="-"/>
  </r>
  <r>
    <s v="TKT702449"/>
    <s v="Error message displayed"/>
    <s v="-"/>
    <x v="3"/>
    <s v="Software Bug"/>
    <s v="CUST20566"/>
    <s v="In Progress"/>
    <d v="2022-07-12T00:00:00"/>
    <d v="1899-12-30T18:40:00"/>
    <s v="-"/>
    <s v="-"/>
  </r>
  <r>
    <s v="TKT880623"/>
    <s v="Service performance degradation"/>
    <s v="17-10-2023 05:45:12"/>
    <x v="0"/>
    <s v="Slow Service"/>
    <s v="CUST77516"/>
    <s v="Resolved"/>
    <d v="2023-05-10T00:00:00"/>
    <d v="1899-12-30T05:45:00"/>
    <s v="17-10-2023"/>
    <d v="1899-12-30T05:45:12"/>
  </r>
  <r>
    <s v="TKT189519"/>
    <s v="Card declined"/>
    <d v="2022-10-09T23:46:00"/>
    <x v="1"/>
    <s v="Payment Failure"/>
    <s v="CUST13302"/>
    <s v="Resolved"/>
    <s v="17-08-2022"/>
    <d v="1899-12-30T23:46:50"/>
    <d v="2022-10-09T00:00:00"/>
    <d v="1899-12-30T23:46:00"/>
  </r>
  <r>
    <s v="TKT625193"/>
    <s v="Scheduled maintenance causing downtime"/>
    <d v="2022-01-07T07:47:00"/>
    <x v="0"/>
    <s v="Service Outage"/>
    <s v="CUST40684"/>
    <s v="Resolved"/>
    <d v="2022-04-06T00:00:00"/>
    <d v="1899-12-30T07:47:00"/>
    <d v="2022-01-07T00:00:00"/>
    <d v="1899-12-30T07:47:00"/>
  </r>
  <r>
    <s v="TKT381334"/>
    <s v="Unable to reactivate suspended account"/>
    <s v="28-03-2021 13:45:00"/>
    <x v="2"/>
    <s v="Account Suspension"/>
    <s v="CUST94992"/>
    <s v="Resolved"/>
    <s v="18-03-2021"/>
    <d v="1899-12-30T13:45:00"/>
    <s v="28-03-2021"/>
    <d v="1899-12-30T13:45:00"/>
  </r>
  <r>
    <s v="TKT927660"/>
    <s v="Two-factor authentication not working"/>
    <d v="2024-11-07T23:28:00"/>
    <x v="2"/>
    <s v="Login Issue"/>
    <s v="CUST58783"/>
    <s v="Resolved"/>
    <s v="29-06-2024"/>
    <d v="1899-12-30T23:28:24"/>
    <d v="2024-11-07T00:00:00"/>
    <d v="1899-12-30T23:28:00"/>
  </r>
  <r>
    <s v="TKT551194"/>
    <s v="Device not powering on"/>
    <s v="-"/>
    <x v="3"/>
    <s v="Hardware Issue"/>
    <s v="CUST92496"/>
    <s v="In Progress"/>
    <s v="28-04-2023"/>
    <d v="1899-12-30T19:12:31"/>
    <s v="-"/>
    <s v="-"/>
  </r>
  <r>
    <s v="TKT425086"/>
    <s v="Refund for canceled service"/>
    <s v="19-03-2023 16:41:51"/>
    <x v="1"/>
    <s v="Refund Request"/>
    <s v="CUST91871"/>
    <s v="Resolved"/>
    <d v="2023-01-03T00:00:00"/>
    <d v="1899-12-30T16:41:00"/>
    <s v="19-03-2023"/>
    <d v="1899-12-30T16:41:51"/>
  </r>
  <r>
    <s v="TKT812964"/>
    <s v="High latency in service response"/>
    <s v="-"/>
    <x v="0"/>
    <s v="Slow Service"/>
    <s v="CUST53696"/>
    <s v="In Progress"/>
    <s v="25-08-2024"/>
    <d v="1899-12-30T00:36:03"/>
    <s v="-"/>
    <s v="-"/>
  </r>
  <r>
    <s v="TKT607772"/>
    <s v="Two-factor authentication not working"/>
    <s v="-"/>
    <x v="2"/>
    <s v="Login Issue"/>
    <s v="CUST81521"/>
    <s v="Open"/>
    <s v="30-10-2024"/>
    <d v="1899-12-30T23:28:17"/>
    <s v="-"/>
    <s v="-"/>
  </r>
  <r>
    <s v="TKT446788"/>
    <s v="Refund for overcharge"/>
    <s v="20-06-2024 18:20:32"/>
    <x v="1"/>
    <s v="Refund Request"/>
    <s v="CUST63636"/>
    <s v="Resolved"/>
    <s v="30-05-2024"/>
    <d v="1899-12-30T18:20:32"/>
    <s v="20-06-2024"/>
    <d v="1899-12-30T18:20:32"/>
  </r>
  <r>
    <s v="TKT947039"/>
    <s v="Payment gateway error"/>
    <s v="-"/>
    <x v="1"/>
    <s v="Payment Failure"/>
    <s v="CUST30582"/>
    <s v="In Progress"/>
    <d v="2020-03-06T00:00:00"/>
    <d v="1899-12-30T13:10:00"/>
    <s v="-"/>
    <s v="-"/>
  </r>
  <r>
    <s v="TKT599205"/>
    <s v="Duplicate charges on account"/>
    <s v="21-07-2024 06:18:41"/>
    <x v="1"/>
    <s v="Overcharge"/>
    <s v="CUST43274"/>
    <s v="Resolved"/>
    <d v="2024-10-07T00:00:00"/>
    <d v="1899-12-30T06:18:00"/>
    <s v="21-07-2024"/>
    <d v="1899-12-30T06:18:41"/>
  </r>
  <r>
    <s v="TKT614663"/>
    <s v="Account locked due to multiple failed attempts"/>
    <s v="26-12-2024 20:56:22"/>
    <x v="2"/>
    <s v="Login Issue"/>
    <s v="CUST23296"/>
    <s v="Resolved"/>
    <s v="23-12-2024"/>
    <d v="1899-12-30T20:56:22"/>
    <s v="26-12-2024"/>
    <d v="1899-12-30T20:56:22"/>
  </r>
  <r>
    <s v="TKT674786"/>
    <s v="Screen malfunction"/>
    <s v="-"/>
    <x v="3"/>
    <s v="Hardware Issue"/>
    <s v="CUST26239"/>
    <s v="In Progress"/>
    <s v="20-05-2023"/>
    <d v="1899-12-30T20:53:35"/>
    <s v="-"/>
    <s v="-"/>
  </r>
  <r>
    <s v="TKT876764"/>
    <s v="Account suspended due to suspicious activity"/>
    <s v="15-10-2023 07:13:08"/>
    <x v="2"/>
    <s v="Account Suspension"/>
    <s v="CUST91992"/>
    <s v="Resolved"/>
    <d v="2023-11-10T00:00:00"/>
    <d v="1899-12-30T07:13:00"/>
    <s v="15-10-2023"/>
    <d v="1899-12-30T07:13:08"/>
  </r>
  <r>
    <s v="TKT739576"/>
    <s v="Service unavailable in my area"/>
    <s v="26-02-2023 15:20:08"/>
    <x v="0"/>
    <s v="Service Outage"/>
    <s v="CUST30082"/>
    <s v="Resolved"/>
    <s v="25-02-2023"/>
    <d v="1899-12-30T15:20:08"/>
    <s v="26-02-2023"/>
    <d v="1899-12-30T15:20:08"/>
  </r>
  <r>
    <s v="TKT596454"/>
    <s v="Unable to reset password"/>
    <s v="-"/>
    <x v="2"/>
    <s v="Password Reset"/>
    <s v="CUST42649"/>
    <s v="Open"/>
    <d v="2021-05-10T00:00:00"/>
    <d v="1899-12-30T17:31:00"/>
    <s v="-"/>
    <s v="-"/>
  </r>
  <r>
    <s v="TKT546900"/>
    <s v="Password reset link not received"/>
    <d v="2021-01-07T06:01:00"/>
    <x v="2"/>
    <s v="Password Reset"/>
    <s v="CUST51824"/>
    <s v="Resolved"/>
    <s v="26-06-2021"/>
    <d v="1899-12-30T06:01:59"/>
    <d v="2021-01-07T00:00:00"/>
    <d v="1899-12-30T06:01:00"/>
  </r>
  <r>
    <s v="TKT554948"/>
    <s v="Two-factor authentication not working"/>
    <s v="19-07-2023 22:55:11"/>
    <x v="2"/>
    <s v="Login Issue"/>
    <s v="CUST39661"/>
    <s v="Resolved"/>
    <s v="28-06-2023"/>
    <d v="1899-12-30T22:55:11"/>
    <s v="19-07-2023"/>
    <d v="1899-12-30T22:55:11"/>
  </r>
  <r>
    <s v="TKT395127"/>
    <s v="Screen malfunction"/>
    <s v="18-04-2021 02:08:30"/>
    <x v="3"/>
    <s v="Hardware Issue"/>
    <s v="CUST54593"/>
    <s v="Resolved"/>
    <d v="2021-06-04T00:00:00"/>
    <d v="1899-12-30T02:08:00"/>
    <s v="18-04-2021"/>
    <d v="1899-12-30T02:08:30"/>
  </r>
  <r>
    <s v="TKT984539"/>
    <s v="Account locked due to multiple failed attempts"/>
    <s v="-"/>
    <x v="2"/>
    <s v="Login Issue"/>
    <s v="CUST82383"/>
    <s v="Open"/>
    <s v="21-03-2021"/>
    <d v="1899-12-30T05:21:48"/>
    <s v="-"/>
    <s v="-"/>
  </r>
  <r>
    <s v="TKT699673"/>
    <s v="Feature not working as expected"/>
    <d v="2023-07-11T01:53:00"/>
    <x v="3"/>
    <s v="Software Bug"/>
    <s v="CUST66695"/>
    <s v="Resolved"/>
    <s v="14-10-2023"/>
    <d v="1899-12-30T01:53:45"/>
    <d v="2023-07-11T00:00:00"/>
    <d v="1899-12-30T01:53:00"/>
  </r>
  <r>
    <s v="TKT554612"/>
    <s v="Application crashes on startup"/>
    <s v="-"/>
    <x v="3"/>
    <s v="Software Bug"/>
    <s v="CUST74086"/>
    <s v="Open"/>
    <d v="2024-08-10T00:00:00"/>
    <d v="1899-12-30T15:35:00"/>
    <s v="-"/>
    <s v="-"/>
  </r>
  <r>
    <s v="TKT159519"/>
    <s v="Unable to login to account"/>
    <s v="-"/>
    <x v="2"/>
    <s v="Login Issue"/>
    <s v="CUST54186"/>
    <s v="In Progress"/>
    <d v="2021-10-12T00:00:00"/>
    <d v="1899-12-30T04:53:00"/>
    <s v="-"/>
    <s v="-"/>
  </r>
  <r>
    <s v="TKT199793"/>
    <s v="Incorrect billing amount"/>
    <s v="24-12-2023 19:36:27"/>
    <x v="1"/>
    <s v="Overcharge"/>
    <s v="CUST83839"/>
    <s v="Resolved"/>
    <s v="22-12-2023"/>
    <d v="1899-12-30T19:36:27"/>
    <s v="24-12-2023"/>
    <d v="1899-12-30T19:36:27"/>
  </r>
  <r>
    <s v="TKT884955"/>
    <s v="Refund for canceled service"/>
    <d v="2024-11-11T02:39:00"/>
    <x v="1"/>
    <s v="Refund Request"/>
    <s v="CUST60302"/>
    <s v="Resolved"/>
    <d v="2024-10-11T00:00:00"/>
    <d v="1899-12-30T02:39:00"/>
    <d v="2024-11-11T00:00:00"/>
    <d v="1899-12-30T02:39:00"/>
  </r>
  <r>
    <s v="TKT652631"/>
    <s v="Two-factor authentication not working"/>
    <s v="-"/>
    <x v="2"/>
    <s v="Login Issue"/>
    <s v="CUST32023"/>
    <s v="In Progress"/>
    <s v="19-04-2023"/>
    <d v="1899-12-30T07:56:19"/>
    <s v="-"/>
    <s v="-"/>
  </r>
  <r>
    <s v="TKT654258"/>
    <s v="Refund for canceled service"/>
    <s v="-"/>
    <x v="1"/>
    <s v="Refund Request"/>
    <s v="CUST86128"/>
    <s v="In Progress"/>
    <s v="30-07-2021"/>
    <d v="1899-12-30T01:58:31"/>
    <s v="-"/>
    <s v="-"/>
  </r>
  <r>
    <s v="TKT484017"/>
    <s v="Unable to reset password"/>
    <d v="2020-07-03T15:18:00"/>
    <x v="2"/>
    <s v="Password Reset"/>
    <s v="CUST97876"/>
    <s v="Resolved"/>
    <s v="14-02-2020"/>
    <d v="1899-12-30T15:18:14"/>
    <d v="2020-07-03T00:00:00"/>
    <d v="1899-12-30T15:18:00"/>
  </r>
  <r>
    <s v="TKT931567"/>
    <s v="Password reset link not received"/>
    <s v="-"/>
    <x v="2"/>
    <s v="Password Reset"/>
    <s v="CUST18822"/>
    <s v="In Progress"/>
    <s v="13-06-2023"/>
    <d v="1899-12-30T19:56:21"/>
    <s v="-"/>
    <s v="-"/>
  </r>
  <r>
    <s v="TKT843497"/>
    <s v="Payment gateway error"/>
    <s v="-"/>
    <x v="1"/>
    <s v="Payment Failure"/>
    <s v="CUST89153"/>
    <s v="Open"/>
    <d v="2022-11-06T00:00:00"/>
    <d v="1899-12-30T13:15:00"/>
    <s v="-"/>
    <s v="-"/>
  </r>
  <r>
    <s v="TKT552380"/>
    <s v="Request for service upgrade not processed"/>
    <s v="-"/>
    <x v="0"/>
    <s v="Service Upgrade"/>
    <s v="CUST40503"/>
    <s v="Open"/>
    <d v="2024-02-11T00:00:00"/>
    <d v="1899-12-30T13:55:00"/>
    <s v="-"/>
    <s v="-"/>
  </r>
  <r>
    <s v="TKT676795"/>
    <s v="Feature not working as expected"/>
    <s v="-"/>
    <x v="3"/>
    <s v="Software Bug"/>
    <s v="CUST68318"/>
    <s v="Open"/>
    <d v="2020-10-04T00:00:00"/>
    <d v="1899-12-30T00:52:00"/>
    <s v="-"/>
    <s v="-"/>
  </r>
  <r>
    <s v="TKT724237"/>
    <s v="Card declined"/>
    <s v="-"/>
    <x v="1"/>
    <s v="Payment Failure"/>
    <s v="CUST22558"/>
    <s v="In Progress"/>
    <s v="26-06-2021"/>
    <d v="1899-12-30T13:25:15"/>
    <s v="-"/>
    <s v="-"/>
  </r>
  <r>
    <s v="TKT944430"/>
    <s v="Charged more than expected"/>
    <s v="27-09-2022 12:23:07"/>
    <x v="1"/>
    <s v="Overcharge"/>
    <s v="CUST26577"/>
    <s v="Resolved"/>
    <s v="16-09-2022"/>
    <d v="1899-12-30T12:23:07"/>
    <s v="27-09-2022"/>
    <d v="1899-12-30T12:23:07"/>
  </r>
  <r>
    <s v="TKT437292"/>
    <s v="Issues after service upgrade"/>
    <s v="-"/>
    <x v="0"/>
    <s v="Service Upgrade"/>
    <s v="CUST66541"/>
    <s v="In Progress"/>
    <d v="2021-05-06T00:00:00"/>
    <d v="1899-12-30T20:27:00"/>
    <s v="-"/>
    <s v="-"/>
  </r>
  <r>
    <s v="TKT277620"/>
    <s v="Account locked due to multiple failed attempts"/>
    <s v="26-12-2022 21:34:31"/>
    <x v="2"/>
    <s v="Login Issue"/>
    <s v="CUST64711"/>
    <s v="Resolved"/>
    <s v="16-12-2022"/>
    <d v="1899-12-30T21:34:31"/>
    <s v="26-12-2022"/>
    <d v="1899-12-30T21:34:31"/>
  </r>
  <r>
    <s v="TKT151390"/>
    <s v="Error message displayed"/>
    <s v="-"/>
    <x v="3"/>
    <s v="Software Bug"/>
    <s v="CUST80222"/>
    <s v="Open"/>
    <s v="16-10-2024"/>
    <d v="1899-12-30T21:01:05"/>
    <s v="-"/>
    <s v="-"/>
  </r>
  <r>
    <s v="TKT880865"/>
    <s v="Password reset link expired"/>
    <s v="23-04-2021 01:32:37"/>
    <x v="2"/>
    <s v="Password Reset"/>
    <s v="CUST31615"/>
    <s v="Resolved"/>
    <s v="18-04-2021"/>
    <d v="1899-12-30T01:32:37"/>
    <s v="23-04-2021"/>
    <d v="1899-12-30T01:32:37"/>
  </r>
  <r>
    <s v="TKT729341"/>
    <s v="Card declined"/>
    <s v="29-04-2024 20:17:14"/>
    <x v="1"/>
    <s v="Payment Failure"/>
    <s v="CUST48652"/>
    <s v="Resolved"/>
    <d v="2024-04-04T00:00:00"/>
    <d v="1899-12-30T20:17:00"/>
    <s v="29-04-2024"/>
    <d v="1899-12-30T20:17:14"/>
  </r>
  <r>
    <s v="TKT284113"/>
    <s v="Refund for canceled service"/>
    <s v="-"/>
    <x v="1"/>
    <s v="Refund Request"/>
    <s v="CUST32309"/>
    <s v="In Progress"/>
    <s v="17-06-2021"/>
    <d v="1899-12-30T16:06:42"/>
    <s v="-"/>
    <s v="-"/>
  </r>
  <r>
    <s v="TKT794848"/>
    <s v="Screen malfunction"/>
    <s v="17-01-2025 20:01:10"/>
    <x v="3"/>
    <s v="Hardware Issue"/>
    <s v="CUST68394"/>
    <s v="Resolved"/>
    <s v="31-12-2024"/>
    <d v="1899-12-30T20:01:10"/>
    <s v="17-01-2025"/>
    <d v="1899-12-30T20:01:10"/>
  </r>
  <r>
    <s v="TKT399854"/>
    <s v="High latency in service response"/>
    <s v="30-12-2023 17:45:03"/>
    <x v="0"/>
    <s v="Slow Service"/>
    <s v="CUST21075"/>
    <s v="Resolved"/>
    <s v="30-11-2023"/>
    <d v="1899-12-30T17:45:03"/>
    <s v="30-12-2023"/>
    <d v="1899-12-30T17:45:03"/>
  </r>
  <r>
    <s v="TKT716004"/>
    <s v="Two-factor authentication not working"/>
    <s v="-"/>
    <x v="2"/>
    <s v="Login Issue"/>
    <s v="CUST30093"/>
    <s v="In Progress"/>
    <s v="17-06-2021"/>
    <d v="1899-12-30T04:44:56"/>
    <s v="-"/>
    <s v="-"/>
  </r>
  <r>
    <s v="TKT485717"/>
    <s v="Password reset link expired"/>
    <s v="-"/>
    <x v="2"/>
    <s v="Password Reset"/>
    <s v="CUST81068"/>
    <s v="In Progress"/>
    <s v="30-03-2022"/>
    <d v="1899-12-30T00:08:54"/>
    <s v="-"/>
    <s v="-"/>
  </r>
  <r>
    <s v="TKT786148"/>
    <s v="High latency in service response"/>
    <s v="-"/>
    <x v="0"/>
    <s v="Slow Service"/>
    <s v="CUST33471"/>
    <s v="Open"/>
    <d v="2020-07-04T00:00:00"/>
    <d v="1899-12-30T21:10:00"/>
    <s v="-"/>
    <s v="-"/>
  </r>
  <r>
    <s v="TKT692443"/>
    <s v="Request for service upgrade not processed"/>
    <s v="-"/>
    <x v="0"/>
    <s v="Service Upgrade"/>
    <s v="CUST78512"/>
    <s v="Open"/>
    <d v="2022-02-08T00:00:00"/>
    <d v="1899-12-30T09:41:00"/>
    <s v="-"/>
    <s v="-"/>
  </r>
  <r>
    <s v="TKT272239"/>
    <s v="High latency in service response"/>
    <s v="-"/>
    <x v="0"/>
    <s v="Slow Service"/>
    <s v="CUST97476"/>
    <s v="Open"/>
    <d v="2021-02-09T00:00:00"/>
    <d v="1899-12-30T02:08:00"/>
    <s v="-"/>
    <s v="-"/>
  </r>
  <r>
    <s v="TKT972449"/>
    <s v="Request for refund due to service issues"/>
    <s v="-"/>
    <x v="1"/>
    <s v="Refund Request"/>
    <s v="CUST74559"/>
    <s v="Open"/>
    <s v="13-05-2023"/>
    <d v="1899-12-30T23:05:54"/>
    <s v="-"/>
    <s v="-"/>
  </r>
  <r>
    <s v="TKT878729"/>
    <s v="Upgrade causing compatibility issues"/>
    <s v="-"/>
    <x v="0"/>
    <s v="Service Upgrade"/>
    <s v="CUST24508"/>
    <s v="Open"/>
    <s v="23-01-2022"/>
    <d v="1899-12-30T06:47:08"/>
    <s v="-"/>
    <s v="-"/>
  </r>
  <r>
    <s v="TKT953430"/>
    <s v="Device not powering on"/>
    <s v="-"/>
    <x v="3"/>
    <s v="Hardware Issue"/>
    <s v="CUST59728"/>
    <s v="In Progress"/>
    <s v="17-08-2022"/>
    <d v="1899-12-30T17:26:59"/>
    <s v="-"/>
    <s v="-"/>
  </r>
  <r>
    <s v="TKT899510"/>
    <s v="Service unavailable in my area"/>
    <s v="27-02-2020 07:56:50"/>
    <x v="0"/>
    <s v="Service Outage"/>
    <s v="CUST96457"/>
    <s v="Resolved"/>
    <d v="2020-11-02T00:00:00"/>
    <d v="1899-12-30T07:56:00"/>
    <s v="27-02-2020"/>
    <d v="1899-12-30T07:56:50"/>
  </r>
  <r>
    <s v="TKT236138"/>
    <s v="Feature not working as expected"/>
    <s v="-"/>
    <x v="3"/>
    <s v="Software Bug"/>
    <s v="CUST53882"/>
    <s v="In Progress"/>
    <d v="2020-05-04T00:00:00"/>
    <d v="1899-12-30T17:47:00"/>
    <s v="-"/>
    <s v="-"/>
  </r>
  <r>
    <s v="TKT119250"/>
    <s v="Service performance degradation"/>
    <s v="-"/>
    <x v="0"/>
    <s v="Slow Service"/>
    <s v="CUST50243"/>
    <s v="Open"/>
    <d v="2020-11-11T00:00:00"/>
    <d v="1899-12-30T17:49:00"/>
    <s v="-"/>
    <s v="-"/>
  </r>
  <r>
    <s v="TKT189542"/>
    <s v="Issues after service upgrade"/>
    <s v="-"/>
    <x v="0"/>
    <s v="Service Upgrade"/>
    <s v="CUST19076"/>
    <s v="Open"/>
    <d v="2020-11-07T00:00:00"/>
    <d v="1899-12-30T02:05:00"/>
    <s v="-"/>
    <s v="-"/>
  </r>
  <r>
    <s v="TKT991904"/>
    <s v="Service slower than expected"/>
    <d v="2021-12-08T03:08:00"/>
    <x v="0"/>
    <s v="Slow Service"/>
    <s v="CUST51641"/>
    <s v="Resolved"/>
    <d v="2021-10-08T00:00:00"/>
    <d v="1899-12-30T03:08:00"/>
    <d v="2021-12-08T00:00:00"/>
    <d v="1899-12-30T03:08:00"/>
  </r>
  <r>
    <s v="TKT614352"/>
    <s v="Service slower than expected"/>
    <s v="-"/>
    <x v="0"/>
    <s v="Slow Service"/>
    <s v="CUST31100"/>
    <s v="In Progress"/>
    <s v="30-04-2021"/>
    <d v="1899-12-30T02:27:33"/>
    <s v="-"/>
    <s v="-"/>
  </r>
  <r>
    <s v="TKT844931"/>
    <s v="Payment not going through"/>
    <s v="13-07-2020 02:21:07"/>
    <x v="1"/>
    <s v="Payment Failure"/>
    <s v="CUST88324"/>
    <s v="Resolved"/>
    <s v="19-06-2020"/>
    <d v="1899-12-30T02:21:07"/>
    <s v="13-07-2020"/>
    <d v="1899-12-30T02:21:07"/>
  </r>
  <r>
    <s v="TKT577214"/>
    <s v="Issues after service upgrade"/>
    <s v="21-02-2022 01:00:46"/>
    <x v="0"/>
    <s v="Service Upgrade"/>
    <s v="CUST89278"/>
    <s v="Resolved"/>
    <s v="24-01-2022"/>
    <d v="1899-12-30T01:00:46"/>
    <s v="21-02-2022"/>
    <d v="1899-12-30T01:00:46"/>
  </r>
  <r>
    <s v="TKT714758"/>
    <s v="Account suspended due to suspicious activity"/>
    <s v="-"/>
    <x v="2"/>
    <s v="Account Suspension"/>
    <s v="CUST91223"/>
    <s v="In Progress"/>
    <d v="2023-10-01T00:00:00"/>
    <d v="1899-12-30T02:34:00"/>
    <s v="-"/>
    <s v="-"/>
  </r>
  <r>
    <s v="TKT499889"/>
    <s v="Internet connection drops frequently"/>
    <s v="19-07-2021 19:04:35"/>
    <x v="3"/>
    <s v="Network Problem"/>
    <s v="CUST73650"/>
    <s v="Resolved"/>
    <s v="18-07-2021"/>
    <d v="1899-12-30T19:04:35"/>
    <s v="19-07-2021"/>
    <d v="1899-12-30T19:04:35"/>
  </r>
  <r>
    <s v="TKT211400"/>
    <s v="Device not powering on"/>
    <s v="-"/>
    <x v="3"/>
    <s v="Hardware Issue"/>
    <s v="CUST70540"/>
    <s v="Open"/>
    <s v="17-12-2020"/>
    <d v="1899-12-30T18:12:29"/>
    <s v="-"/>
    <s v="-"/>
  </r>
  <r>
    <s v="TKT770800"/>
    <s v="Password reset link expired"/>
    <s v="-"/>
    <x v="2"/>
    <s v="Password Reset"/>
    <s v="CUST68224"/>
    <s v="Open"/>
    <s v="20-12-2024"/>
    <d v="1899-12-30T02:40:24"/>
    <s v="-"/>
    <s v="-"/>
  </r>
  <r>
    <s v="TKT160665"/>
    <s v="Service performance degradation"/>
    <s v="-"/>
    <x v="0"/>
    <s v="Slow Service"/>
    <s v="CUST64473"/>
    <s v="In Progress"/>
    <s v="30-01-2023"/>
    <d v="1899-12-30T09:14:55"/>
    <s v="-"/>
    <s v="-"/>
  </r>
  <r>
    <s v="TKT874676"/>
    <s v="Duplicate charges on account"/>
    <s v="-"/>
    <x v="1"/>
    <s v="Overcharge"/>
    <s v="CUST41307"/>
    <s v="Open"/>
    <s v="18-01-2023"/>
    <d v="1899-12-30T20:59:06"/>
    <s v="-"/>
    <s v="-"/>
  </r>
  <r>
    <s v="TKT782718"/>
    <s v="Password reset link expired"/>
    <d v="2023-03-04T03:45:00"/>
    <x v="2"/>
    <s v="Password Reset"/>
    <s v="CUST43459"/>
    <s v="Resolved"/>
    <d v="2023-01-04T00:00:00"/>
    <d v="1899-12-30T03:45:00"/>
    <d v="2023-03-04T00:00:00"/>
    <d v="1899-12-30T03:45:00"/>
  </r>
  <r>
    <s v="TKT530344"/>
    <s v="Duplicate charges on account"/>
    <s v="-"/>
    <x v="1"/>
    <s v="Overcharge"/>
    <s v="CUST25043"/>
    <s v="In Progress"/>
    <s v="23-11-2020"/>
    <d v="1899-12-30T21:17:00"/>
    <s v="-"/>
    <s v="-"/>
  </r>
  <r>
    <s v="TKT564073"/>
    <s v="Device not powering on"/>
    <s v="-"/>
    <x v="3"/>
    <s v="Hardware Issue"/>
    <s v="CUST77688"/>
    <s v="Open"/>
    <s v="18-09-2021"/>
    <d v="1899-12-30T05:22:12"/>
    <s v="-"/>
    <s v="-"/>
  </r>
  <r>
    <s v="TKT428525"/>
    <s v="Service performance degradation"/>
    <s v="26-03-2020 14:40:19"/>
    <x v="0"/>
    <s v="Slow Service"/>
    <s v="CUST11156"/>
    <s v="Resolved"/>
    <s v="15-03-2020"/>
    <d v="1899-12-30T14:40:19"/>
    <s v="26-03-2020"/>
    <d v="1899-12-30T14:40:19"/>
  </r>
  <r>
    <s v="TKT179253"/>
    <s v="Screen malfunction"/>
    <s v="-"/>
    <x v="3"/>
    <s v="Hardware Issue"/>
    <s v="CUST46776"/>
    <s v="In Progress"/>
    <s v="15-05-2022"/>
    <d v="1899-12-30T22:16:10"/>
    <s v="-"/>
    <s v="-"/>
  </r>
  <r>
    <s v="TKT755290"/>
    <s v="Service performance degradation"/>
    <s v="-"/>
    <x v="0"/>
    <s v="Slow Service"/>
    <s v="CUST31755"/>
    <s v="In Progress"/>
    <s v="31-05-2022"/>
    <d v="1899-12-30T07:23:25"/>
    <s v="-"/>
    <s v="-"/>
  </r>
  <r>
    <s v="TKT971037"/>
    <s v="Account suspended due to suspicious activity"/>
    <s v="-"/>
    <x v="2"/>
    <s v="Account Suspension"/>
    <s v="CUST48139"/>
    <s v="Open"/>
    <d v="2020-06-01T00:00:00"/>
    <d v="1899-12-30T12:47:00"/>
    <s v="-"/>
    <s v="-"/>
  </r>
  <r>
    <s v="TKT133722"/>
    <s v="Issues after service upgrade"/>
    <s v="17-07-2022 06:02:13"/>
    <x v="0"/>
    <s v="Service Upgrade"/>
    <s v="CUST42992"/>
    <s v="Resolved"/>
    <d v="2022-06-07T00:00:00"/>
    <d v="1899-12-30T06:02:00"/>
    <s v="17-07-2022"/>
    <d v="1899-12-30T06:02:13"/>
  </r>
  <r>
    <s v="TKT115473"/>
    <s v="Incorrect billing amount"/>
    <s v="-"/>
    <x v="1"/>
    <s v="Overcharge"/>
    <s v="CUST97694"/>
    <s v="In Progress"/>
    <s v="23-03-2022"/>
    <d v="1899-12-30T03:57:50"/>
    <s v="-"/>
    <s v="-"/>
  </r>
  <r>
    <s v="TKT407371"/>
    <s v="Screen malfunction"/>
    <s v="-"/>
    <x v="3"/>
    <s v="Hardware Issue"/>
    <s v="CUST89916"/>
    <s v="In Progress"/>
    <s v="19-11-2023"/>
    <d v="1899-12-30T14:29:41"/>
    <s v="-"/>
    <s v="-"/>
  </r>
  <r>
    <s v="TKT675314"/>
    <s v="Application crashes on startup"/>
    <s v="-"/>
    <x v="3"/>
    <s v="Software Bug"/>
    <s v="CUST70397"/>
    <s v="In Progress"/>
    <d v="2020-04-09T00:00:00"/>
    <d v="1899-12-30T08:03:00"/>
    <s v="-"/>
    <s v="-"/>
  </r>
  <r>
    <s v="TKT826533"/>
    <s v="High latency in service response"/>
    <d v="2024-07-05T07:31:00"/>
    <x v="0"/>
    <s v="Slow Service"/>
    <s v="CUST65280"/>
    <s v="Resolved"/>
    <d v="2024-02-05T00:00:00"/>
    <d v="1899-12-30T07:31:00"/>
    <d v="2024-07-05T00:00:00"/>
    <d v="1899-12-30T07:31:00"/>
  </r>
  <r>
    <s v="TKT126740"/>
    <s v="Password reset link expired"/>
    <s v="-"/>
    <x v="2"/>
    <s v="Password Reset"/>
    <s v="CUST26880"/>
    <s v="Open"/>
    <s v="23-11-2023"/>
    <d v="1899-12-30T02:26:14"/>
    <s v="-"/>
    <s v="-"/>
  </r>
  <r>
    <s v="TKT839472"/>
    <s v="Request for refund due to service issues"/>
    <s v="-"/>
    <x v="1"/>
    <s v="Refund Request"/>
    <s v="CUST35712"/>
    <s v="Open"/>
    <s v="23-08-2020"/>
    <d v="1899-12-30T10:53:20"/>
    <s v="-"/>
    <s v="-"/>
  </r>
  <r>
    <s v="TKT252926"/>
    <s v="Card declined"/>
    <s v="26-11-2023 15:49:07"/>
    <x v="1"/>
    <s v="Payment Failure"/>
    <s v="CUST17069"/>
    <s v="Resolved"/>
    <s v="13-11-2023"/>
    <d v="1899-12-30T15:49:07"/>
    <s v="26-11-2023"/>
    <d v="1899-12-30T15:49:07"/>
  </r>
  <r>
    <s v="TKT373623"/>
    <s v="Upgrade causing compatibility issues"/>
    <s v="-"/>
    <x v="0"/>
    <s v="Service Upgrade"/>
    <s v="CUST29258"/>
    <s v="In Progress"/>
    <s v="17-03-2022"/>
    <d v="1899-12-30T10:37:22"/>
    <s v="-"/>
    <s v="-"/>
  </r>
  <r>
    <s v="TKT483886"/>
    <s v="Payment not going through"/>
    <s v="-"/>
    <x v="1"/>
    <s v="Payment Failure"/>
    <s v="CUST74767"/>
    <s v="Open"/>
    <d v="2022-06-02T00:00:00"/>
    <d v="1899-12-30T10:42:00"/>
    <s v="-"/>
    <s v="-"/>
  </r>
  <r>
    <s v="TKT329519"/>
    <s v="Request for service upgrade not processed"/>
    <s v="-"/>
    <x v="0"/>
    <s v="Service Upgrade"/>
    <s v="CUST18985"/>
    <s v="Open"/>
    <s v="17-05-2021"/>
    <d v="1899-12-30T18:38:10"/>
    <s v="-"/>
    <s v="-"/>
  </r>
  <r>
    <s v="TKT279164"/>
    <s v="Payment not going through"/>
    <d v="2023-08-09T23:59:00"/>
    <x v="1"/>
    <s v="Payment Failure"/>
    <s v="CUST21518"/>
    <s v="Resolved"/>
    <d v="2023-09-08T00:00:00"/>
    <d v="1899-12-30T23:59:00"/>
    <d v="2023-08-09T00:00:00"/>
    <d v="1899-12-30T23:59:00"/>
  </r>
  <r>
    <s v="TKT344172"/>
    <s v="Internet connection drops frequently"/>
    <s v="-"/>
    <x v="3"/>
    <s v="Network Problem"/>
    <s v="CUST98954"/>
    <s v="In Progress"/>
    <s v="21-06-2021"/>
    <d v="1899-12-30T07:35:38"/>
    <s v="-"/>
    <s v="-"/>
  </r>
  <r>
    <s v="TKT287266"/>
    <s v="Error message displayed"/>
    <s v="-"/>
    <x v="3"/>
    <s v="Software Bug"/>
    <s v="CUST15848"/>
    <s v="In Progress"/>
    <d v="2021-08-06T00:00:00"/>
    <d v="1899-12-30T22:46:00"/>
    <s v="-"/>
    <s v="-"/>
  </r>
  <r>
    <s v="TKT503771"/>
    <s v="Card declined"/>
    <s v="-"/>
    <x v="1"/>
    <s v="Payment Failure"/>
    <s v="CUST31918"/>
    <s v="Open"/>
    <d v="2020-07-02T00:00:00"/>
    <d v="1899-12-30T18:46:00"/>
    <s v="-"/>
    <s v="-"/>
  </r>
  <r>
    <s v="TKT517369"/>
    <s v="Payment gateway error"/>
    <s v="-"/>
    <x v="1"/>
    <s v="Payment Failure"/>
    <s v="CUST57917"/>
    <s v="Open"/>
    <d v="2023-11-07T00:00:00"/>
    <d v="1899-12-30T06:24:00"/>
    <s v="-"/>
    <s v="-"/>
  </r>
  <r>
    <s v="TKT635357"/>
    <s v="Incorrect billing amount"/>
    <s v="-"/>
    <x v="1"/>
    <s v="Overcharge"/>
    <s v="CUST24394"/>
    <s v="In Progress"/>
    <d v="2024-03-08T00:00:00"/>
    <d v="1899-12-30T10:38:00"/>
    <s v="-"/>
    <s v="-"/>
  </r>
  <r>
    <s v="TKT434350"/>
    <s v="Service performance degradation"/>
    <s v="-"/>
    <x v="0"/>
    <s v="Slow Service"/>
    <s v="CUST31000"/>
    <s v="Open"/>
    <s v="13-08-2022"/>
    <d v="1899-12-30T10:37:06"/>
    <s v="-"/>
    <s v="-"/>
  </r>
  <r>
    <s v="TKT736808"/>
    <s v="Upgrade causing compatibility issues"/>
    <s v="-"/>
    <x v="0"/>
    <s v="Service Upgrade"/>
    <s v="CUST67910"/>
    <s v="Open"/>
    <s v="28-11-2023"/>
    <d v="1899-12-30T02:47:10"/>
    <s v="-"/>
    <s v="-"/>
  </r>
  <r>
    <s v="TKT201748"/>
    <s v="Frequent service interruptions"/>
    <s v="-"/>
    <x v="0"/>
    <s v="Service Outage"/>
    <s v="CUST82461"/>
    <s v="In Progress"/>
    <d v="2022-10-02T00:00:00"/>
    <d v="1899-12-30T07:56:00"/>
    <s v="-"/>
    <s v="-"/>
  </r>
  <r>
    <s v="TKT696752"/>
    <s v="Battery draining quickly"/>
    <s v="27-09-2020 16:32:44"/>
    <x v="3"/>
    <s v="Hardware Issue"/>
    <s v="CUST90298"/>
    <s v="Resolved"/>
    <s v="16-09-2020"/>
    <d v="1899-12-30T16:32:44"/>
    <s v="27-09-2020"/>
    <d v="1899-12-30T16:32:44"/>
  </r>
  <r>
    <s v="TKT289666"/>
    <s v="Password reset link expired"/>
    <s v="19-06-2022 22:16:41"/>
    <x v="2"/>
    <s v="Password Reset"/>
    <s v="CUST97805"/>
    <s v="Resolved"/>
    <s v="29-05-2022"/>
    <d v="1899-12-30T22:16:41"/>
    <s v="19-06-2022"/>
    <d v="1899-12-30T22:16:41"/>
  </r>
  <r>
    <s v="TKT567555"/>
    <s v="Scheduled maintenance causing downtime"/>
    <s v="-"/>
    <x v="0"/>
    <s v="Service Outage"/>
    <s v="CUST87481"/>
    <s v="Open"/>
    <d v="2024-03-02T00:00:00"/>
    <d v="1899-12-30T10:31:00"/>
    <s v="-"/>
    <s v="-"/>
  </r>
  <r>
    <s v="TKT322221"/>
    <s v="High latency in service response"/>
    <s v="-"/>
    <x v="0"/>
    <s v="Slow Service"/>
    <s v="CUST36993"/>
    <s v="Open"/>
    <s v="16-04-2023"/>
    <d v="1899-12-30T09:27:51"/>
    <s v="-"/>
    <s v="-"/>
  </r>
  <r>
    <s v="TKT313400"/>
    <s v="Frequent service interruptions"/>
    <s v="-"/>
    <x v="0"/>
    <s v="Service Outage"/>
    <s v="CUST99939"/>
    <s v="In Progress"/>
    <s v="31-01-2021"/>
    <d v="1899-12-30T11:01:05"/>
    <s v="-"/>
    <s v="-"/>
  </r>
  <r>
    <s v="TKT622849"/>
    <s v="Frequent service interruptions"/>
    <s v="-"/>
    <x v="0"/>
    <s v="Service Outage"/>
    <s v="CUST69417"/>
    <s v="In Progress"/>
    <s v="20-09-2022"/>
    <d v="1899-12-30T03:15:31"/>
    <s v="-"/>
    <s v="-"/>
  </r>
  <r>
    <s v="TKT501040"/>
    <s v="Service slower than expected"/>
    <d v="2022-08-03T23:54:00"/>
    <x v="0"/>
    <s v="Slow Service"/>
    <s v="CUST46087"/>
    <s v="Resolved"/>
    <s v="15-02-2022"/>
    <d v="1899-12-30T23:54:37"/>
    <d v="2022-08-03T00:00:00"/>
    <d v="1899-12-30T23:54:00"/>
  </r>
  <r>
    <s v="TKT234323"/>
    <s v="Unable to connect to Wi-Fi"/>
    <s v="-"/>
    <x v="3"/>
    <s v="Network Problem"/>
    <s v="CUST35808"/>
    <s v="In Progress"/>
    <d v="2024-11-11T00:00:00"/>
    <d v="1899-12-30T03:45:00"/>
    <s v="-"/>
    <s v="-"/>
  </r>
  <r>
    <s v="TKT104141"/>
    <s v="Device not powering on"/>
    <s v="28-05-2023 08:14:17"/>
    <x v="3"/>
    <s v="Hardware Issue"/>
    <s v="CUST27851"/>
    <s v="Resolved"/>
    <s v="19-05-2023"/>
    <d v="1899-12-30T08:14:17"/>
    <s v="28-05-2023"/>
    <d v="1899-12-30T08:14:17"/>
  </r>
  <r>
    <s v="TKT100699"/>
    <s v="Service unavailable in my area"/>
    <s v="-"/>
    <x v="0"/>
    <s v="Service Outage"/>
    <s v="CUST36164"/>
    <s v="In Progress"/>
    <s v="31-05-2021"/>
    <d v="1899-12-30T04:26:25"/>
    <s v="-"/>
    <s v="-"/>
  </r>
  <r>
    <s v="TKT760199"/>
    <s v="Payment not going through"/>
    <d v="2024-06-10T00:52:00"/>
    <x v="1"/>
    <s v="Payment Failure"/>
    <s v="CUST35552"/>
    <s v="Resolved"/>
    <d v="2024-12-09T00:00:00"/>
    <d v="1899-12-30T00:52:00"/>
    <d v="2024-06-10T00:00:00"/>
    <d v="1899-12-30T00:52:00"/>
  </r>
  <r>
    <s v="TKT241906"/>
    <s v="Incorrect billing amount"/>
    <s v="-"/>
    <x v="1"/>
    <s v="Overcharge"/>
    <s v="CUST73803"/>
    <s v="In Progress"/>
    <d v="2022-07-06T00:00:00"/>
    <d v="1899-12-30T05:33:00"/>
    <s v="-"/>
    <s v="-"/>
  </r>
  <r>
    <s v="TKT821418"/>
    <s v="Refund for overcharge"/>
    <s v="26-02-2024 13:22:07"/>
    <x v="1"/>
    <s v="Refund Request"/>
    <s v="CUST55798"/>
    <s v="Resolved"/>
    <d v="2024-12-02T00:00:00"/>
    <d v="1899-12-30T13:22:00"/>
    <s v="26-02-2024"/>
    <d v="1899-12-30T13:22:07"/>
  </r>
  <r>
    <s v="TKT613033"/>
    <s v="Error message displayed"/>
    <s v="-"/>
    <x v="3"/>
    <s v="Software Bug"/>
    <s v="CUST14793"/>
    <s v="In Progress"/>
    <s v="27-04-2024"/>
    <d v="1899-12-30T01:00:03"/>
    <s v="-"/>
    <s v="-"/>
  </r>
  <r>
    <s v="TKT358354"/>
    <s v="Battery draining quickly"/>
    <s v="26-05-2020 13:09:37"/>
    <x v="3"/>
    <s v="Hardware Issue"/>
    <s v="CUST90386"/>
    <s v="Resolved"/>
    <d v="2020-02-05T00:00:00"/>
    <d v="1899-12-30T13:09:00"/>
    <s v="26-05-2020"/>
    <d v="1899-12-30T13:09:37"/>
  </r>
  <r>
    <s v="TKT851690"/>
    <s v="Slow internet speed"/>
    <s v="-"/>
    <x v="3"/>
    <s v="Network Problem"/>
    <s v="CUST15579"/>
    <s v="Open"/>
    <s v="13-01-2020"/>
    <d v="1899-12-30T22:52:06"/>
    <s v="-"/>
    <s v="-"/>
  </r>
  <r>
    <s v="TKT296774"/>
    <s v="Unable to reactivate suspended account"/>
    <s v="-"/>
    <x v="2"/>
    <s v="Account Suspension"/>
    <s v="CUST46691"/>
    <s v="Open"/>
    <s v="25-09-2024"/>
    <d v="1899-12-30T21:11:02"/>
    <s v="-"/>
    <s v="-"/>
  </r>
  <r>
    <s v="TKT803400"/>
    <s v="Screen malfunction"/>
    <s v="-"/>
    <x v="3"/>
    <s v="Hardware Issue"/>
    <s v="CUST65271"/>
    <s v="Open"/>
    <d v="2022-10-07T00:00:00"/>
    <d v="1899-12-30T11:35:00"/>
    <s v="-"/>
    <s v="-"/>
  </r>
  <r>
    <s v="TKT296271"/>
    <s v="Incorrect billing amount"/>
    <d v="2020-09-07T18:29:00"/>
    <x v="1"/>
    <s v="Overcharge"/>
    <s v="CUST33979"/>
    <s v="Resolved"/>
    <d v="2020-10-06T00:00:00"/>
    <d v="1899-12-30T18:29:00"/>
    <d v="2020-09-07T00:00:00"/>
    <d v="1899-12-30T18:29:00"/>
  </r>
  <r>
    <s v="TKT137815"/>
    <s v="Screen malfunction"/>
    <s v="-"/>
    <x v="3"/>
    <s v="Hardware Issue"/>
    <s v="CUST72898"/>
    <s v="In Progress"/>
    <s v="17-07-2023"/>
    <d v="1899-12-30T20:38:12"/>
    <s v="-"/>
    <s v="-"/>
  </r>
  <r>
    <s v="TKT450174"/>
    <s v="Feature not working as expected"/>
    <d v="2024-11-08T06:35:00"/>
    <x v="3"/>
    <s v="Software Bug"/>
    <s v="CUST89575"/>
    <s v="Resolved"/>
    <s v="13-07-2024"/>
    <d v="1899-12-30T06:35:44"/>
    <d v="2024-11-08T00:00:00"/>
    <d v="1899-12-30T06:35:00"/>
  </r>
  <r>
    <s v="TKT613575"/>
    <s v="Card declined"/>
    <s v="-"/>
    <x v="1"/>
    <s v="Payment Failure"/>
    <s v="CUST49569"/>
    <s v="Open"/>
    <s v="30-04-2023"/>
    <d v="1899-12-30T18:36:23"/>
    <s v="-"/>
    <s v="-"/>
  </r>
  <r>
    <s v="TKT574314"/>
    <s v="Duplicate charges on account"/>
    <d v="2020-11-03T10:00:00"/>
    <x v="1"/>
    <s v="Overcharge"/>
    <s v="CUST58483"/>
    <s v="Resolved"/>
    <d v="2020-05-03T00:00:00"/>
    <d v="1899-12-30T10:00:00"/>
    <d v="2020-11-03T00:00:00"/>
    <d v="1899-12-30T10:00:00"/>
  </r>
  <r>
    <s v="TKT234875"/>
    <s v="Payment gateway error"/>
    <s v="-"/>
    <x v="1"/>
    <s v="Payment Failure"/>
    <s v="CUST62569"/>
    <s v="Open"/>
    <d v="2022-01-07T00:00:00"/>
    <d v="1899-12-30T00:22:00"/>
    <s v="-"/>
    <s v="-"/>
  </r>
  <r>
    <s v="TKT884557"/>
    <s v="Refund for overcharge"/>
    <s v="24-04-2023 13:57:06"/>
    <x v="1"/>
    <s v="Refund Request"/>
    <s v="CUST86790"/>
    <s v="Resolved"/>
    <d v="2023-12-04T00:00:00"/>
    <d v="1899-12-30T13:57:00"/>
    <s v="24-04-2023"/>
    <d v="1899-12-30T13:57:06"/>
  </r>
  <r>
    <s v="TKT506877"/>
    <s v="Scheduled maintenance causing downtime"/>
    <s v="-"/>
    <x v="0"/>
    <s v="Service Outage"/>
    <s v="CUST76351"/>
    <s v="Open"/>
    <s v="23-02-2024"/>
    <d v="1899-12-30T08:12:45"/>
    <s v="-"/>
    <s v="-"/>
  </r>
  <r>
    <s v="TKT451570"/>
    <s v="Application crashes on startup"/>
    <s v="-"/>
    <x v="3"/>
    <s v="Software Bug"/>
    <s v="CUST25707"/>
    <s v="In Progress"/>
    <s v="18-01-2023"/>
    <d v="1899-12-30T16:34:04"/>
    <s v="-"/>
    <s v="-"/>
  </r>
  <r>
    <s v="TKT339258"/>
    <s v="Refund for overcharge"/>
    <s v="-"/>
    <x v="1"/>
    <s v="Refund Request"/>
    <s v="CUST85050"/>
    <s v="In Progress"/>
    <s v="19-03-2020"/>
    <d v="1899-12-30T12:50:09"/>
    <s v="-"/>
    <s v="-"/>
  </r>
  <r>
    <s v="TKT741536"/>
    <s v="Screen malfunction"/>
    <s v="-"/>
    <x v="3"/>
    <s v="Hardware Issue"/>
    <s v="CUST10521"/>
    <s v="In Progress"/>
    <s v="20-02-2021"/>
    <d v="1899-12-30T00:33:05"/>
    <s v="-"/>
    <s v="-"/>
  </r>
  <r>
    <s v="TKT106553"/>
    <s v="Charged more than expected"/>
    <s v="-"/>
    <x v="1"/>
    <s v="Overcharge"/>
    <s v="CUST75547"/>
    <s v="In Progress"/>
    <s v="13-05-2024"/>
    <d v="1899-12-30T09:52:23"/>
    <s v="-"/>
    <s v="-"/>
  </r>
  <r>
    <s v="TKT312202"/>
    <s v="Password reset link not received"/>
    <s v="-"/>
    <x v="2"/>
    <s v="Password Reset"/>
    <s v="CUST94046"/>
    <s v="Open"/>
    <s v="27-04-2024"/>
    <d v="1899-12-30T14:21:23"/>
    <s v="-"/>
    <s v="-"/>
  </r>
  <r>
    <s v="TKT248927"/>
    <s v="Feature not working as expected"/>
    <s v="-"/>
    <x v="3"/>
    <s v="Software Bug"/>
    <s v="CUST17584"/>
    <s v="In Progress"/>
    <d v="2024-05-04T00:00:00"/>
    <d v="1899-12-30T03:33:00"/>
    <s v="-"/>
    <s v="-"/>
  </r>
  <r>
    <s v="TKT906168"/>
    <s v="Card declined"/>
    <d v="2022-11-06T13:03:00"/>
    <x v="1"/>
    <s v="Payment Failure"/>
    <s v="CUST39261"/>
    <s v="Resolved"/>
    <s v="19-05-2022"/>
    <d v="1899-12-30T13:03:12"/>
    <d v="2022-11-06T00:00:00"/>
    <d v="1899-12-30T13:03:00"/>
  </r>
  <r>
    <s v="TKT960345"/>
    <s v="Duplicate charges on account"/>
    <s v="-"/>
    <x v="1"/>
    <s v="Overcharge"/>
    <s v="CUST86148"/>
    <s v="Open"/>
    <s v="23-07-2022"/>
    <d v="1899-12-30T21:40:47"/>
    <s v="-"/>
    <s v="-"/>
  </r>
  <r>
    <s v="TKT809517"/>
    <s v="Unable to reset password"/>
    <s v="-"/>
    <x v="2"/>
    <s v="Password Reset"/>
    <s v="CUST30061"/>
    <s v="Open"/>
    <s v="18-04-2022"/>
    <d v="1899-12-30T04:06:57"/>
    <s v="-"/>
    <s v="-"/>
  </r>
  <r>
    <s v="TKT306385"/>
    <s v="Issues after service upgrade"/>
    <s v="-"/>
    <x v="0"/>
    <s v="Service Upgrade"/>
    <s v="CUST32936"/>
    <s v="In Progress"/>
    <s v="15-06-2023"/>
    <d v="1899-12-30T21:01:55"/>
    <s v="-"/>
    <s v="-"/>
  </r>
  <r>
    <s v="TKT776522"/>
    <s v="Service slower than expected"/>
    <d v="2024-09-11T16:44:00"/>
    <x v="0"/>
    <s v="Slow Service"/>
    <s v="CUST20987"/>
    <s v="Resolved"/>
    <d v="2024-11-10T00:00:00"/>
    <d v="1899-12-30T16:44:00"/>
    <d v="2024-09-11T00:00:00"/>
    <d v="1899-12-30T16:44:00"/>
  </r>
  <r>
    <s v="TKT543984"/>
    <s v="Payment gateway error"/>
    <s v="-"/>
    <x v="1"/>
    <s v="Payment Failure"/>
    <s v="CUST11911"/>
    <s v="In Progress"/>
    <s v="24-07-2020"/>
    <d v="1899-12-30T13:33:49"/>
    <s v="-"/>
    <s v="-"/>
  </r>
  <r>
    <s v="TKT697761"/>
    <s v="Card declined"/>
    <s v="-"/>
    <x v="1"/>
    <s v="Payment Failure"/>
    <s v="CUST80637"/>
    <s v="Open"/>
    <d v="2022-09-06T00:00:00"/>
    <d v="1899-12-30T17:02:00"/>
    <s v="-"/>
    <s v="-"/>
  </r>
  <r>
    <s v="TKT769934"/>
    <s v="Issues after service upgrade"/>
    <d v="2021-02-03T11:07:00"/>
    <x v="0"/>
    <s v="Service Upgrade"/>
    <s v="CUST11123"/>
    <s v="Resolved"/>
    <d v="2021-08-02T00:00:00"/>
    <d v="1899-12-30T11:07:00"/>
    <d v="2021-02-03T00:00:00"/>
    <d v="1899-12-30T11:07:00"/>
  </r>
  <r>
    <s v="TKT860591"/>
    <s v="Request for service upgrade not processed"/>
    <s v="-"/>
    <x v="0"/>
    <s v="Service Upgrade"/>
    <s v="CUST82650"/>
    <s v="Open"/>
    <s v="25-04-2020"/>
    <d v="1899-12-30T07:16:06"/>
    <s v="-"/>
    <s v="-"/>
  </r>
  <r>
    <s v="TKT812948"/>
    <s v="Incorrect billing amount"/>
    <s v="22-01-2023 12:28:27"/>
    <x v="1"/>
    <s v="Overcharge"/>
    <s v="CUST63963"/>
    <s v="Resolved"/>
    <s v="21-01-2023"/>
    <d v="1899-12-30T12:28:27"/>
    <s v="22-01-2023"/>
    <d v="1899-12-30T12:28:27"/>
  </r>
  <r>
    <s v="TKT495785"/>
    <s v="Battery draining quickly"/>
    <s v="-"/>
    <x v="3"/>
    <s v="Hardware Issue"/>
    <s v="CUST32430"/>
    <s v="In Progress"/>
    <s v="21-10-2020"/>
    <d v="1899-12-30T12:56:43"/>
    <s v="-"/>
    <s v="-"/>
  </r>
  <r>
    <s v="TKT460218"/>
    <s v="Upgrade causing compatibility issues"/>
    <s v="-"/>
    <x v="0"/>
    <s v="Service Upgrade"/>
    <s v="CUST32208"/>
    <s v="In Progress"/>
    <d v="2022-06-08T00:00:00"/>
    <d v="1899-12-30T02:42:00"/>
    <s v="-"/>
    <s v="-"/>
  </r>
  <r>
    <s v="TKT407862"/>
    <s v="Request for service upgrade not processed"/>
    <s v="-"/>
    <x v="0"/>
    <s v="Service Upgrade"/>
    <s v="CUST42369"/>
    <s v="In Progress"/>
    <s v="15-08-2024"/>
    <d v="1899-12-30T15:42:34"/>
    <s v="-"/>
    <s v="-"/>
  </r>
  <r>
    <s v="TKT116593"/>
    <s v="Incorrect billing amount"/>
    <s v="-"/>
    <x v="1"/>
    <s v="Overcharge"/>
    <s v="CUST72671"/>
    <s v="Open"/>
    <s v="25-05-2020"/>
    <d v="1899-12-30T07:42:34"/>
    <s v="-"/>
    <s v="-"/>
  </r>
  <r>
    <s v="TKT453505"/>
    <s v="Password reset link expired"/>
    <d v="2021-11-03T16:03:00"/>
    <x v="2"/>
    <s v="Password Reset"/>
    <s v="CUST82609"/>
    <s v="Resolved"/>
    <s v="19-02-2021"/>
    <d v="1899-12-30T16:03:03"/>
    <d v="2021-11-03T00:00:00"/>
    <d v="1899-12-30T16:03:00"/>
  </r>
  <r>
    <s v="TKT184311"/>
    <s v="Device not powering on"/>
    <d v="2024-04-02T16:41:00"/>
    <x v="3"/>
    <s v="Hardware Issue"/>
    <s v="CUST71439"/>
    <s v="Resolved"/>
    <d v="2024-11-01T00:00:00"/>
    <d v="1899-12-30T16:41:00"/>
    <d v="2024-04-02T00:00:00"/>
    <d v="1899-12-30T16:41:00"/>
  </r>
  <r>
    <s v="TKT283285"/>
    <s v="Payment not going through"/>
    <s v="30-03-2020 05:11:35"/>
    <x v="1"/>
    <s v="Payment Failure"/>
    <s v="CUST92737"/>
    <s v="Resolved"/>
    <d v="2020-03-03T00:00:00"/>
    <d v="1899-12-30T05:11:00"/>
    <s v="30-03-2020"/>
    <d v="1899-12-30T05:11:35"/>
  </r>
  <r>
    <s v="TKT961830"/>
    <s v="Application crashes on startup"/>
    <s v="-"/>
    <x v="3"/>
    <s v="Software Bug"/>
    <s v="CUST60122"/>
    <s v="Open"/>
    <s v="25-01-2022"/>
    <d v="1899-12-30T02:05:04"/>
    <s v="-"/>
    <s v="-"/>
  </r>
  <r>
    <s v="TKT580762"/>
    <s v="Feature not working as expected"/>
    <d v="2020-10-04T23:40:00"/>
    <x v="3"/>
    <s v="Software Bug"/>
    <s v="CUST84908"/>
    <s v="Resolved"/>
    <s v="14-03-2020"/>
    <d v="1899-12-30T23:40:26"/>
    <d v="2020-10-04T00:00:00"/>
    <d v="1899-12-30T23:40:00"/>
  </r>
  <r>
    <s v="TKT688623"/>
    <s v="Device not powering on"/>
    <s v="-"/>
    <x v="3"/>
    <s v="Hardware Issue"/>
    <s v="CUST91833"/>
    <s v="Open"/>
    <d v="2021-05-02T00:00:00"/>
    <d v="1899-12-30T16:45:00"/>
    <s v="-"/>
    <s v="-"/>
  </r>
  <r>
    <s v="TKT970149"/>
    <s v="Duplicate charges on account"/>
    <d v="2024-10-07T15:23:00"/>
    <x v="1"/>
    <s v="Overcharge"/>
    <s v="CUST66414"/>
    <s v="Resolved"/>
    <d v="2024-07-07T00:00:00"/>
    <d v="1899-12-30T15:23:00"/>
    <d v="2024-10-07T00:00:00"/>
    <d v="1899-12-30T15:23:00"/>
  </r>
  <r>
    <s v="TKT468405"/>
    <s v="Charged more than expected"/>
    <s v="-"/>
    <x v="1"/>
    <s v="Overcharge"/>
    <s v="CUST34958"/>
    <s v="Open"/>
    <s v="24-08-2022"/>
    <d v="1899-12-30T00:34:44"/>
    <s v="-"/>
    <s v="-"/>
  </r>
  <r>
    <s v="TKT491617"/>
    <s v="Refund for canceled service"/>
    <s v="-"/>
    <x v="1"/>
    <s v="Refund Request"/>
    <s v="CUST26251"/>
    <s v="In Progress"/>
    <s v="23-12-2021"/>
    <d v="1899-12-30T00:50:19"/>
    <s v="-"/>
    <s v="-"/>
  </r>
  <r>
    <s v="TKT184257"/>
    <s v="Application crashes on startup"/>
    <s v="-"/>
    <x v="3"/>
    <s v="Software Bug"/>
    <s v="CUST20094"/>
    <s v="In Progress"/>
    <s v="16-08-2024"/>
    <d v="1899-12-30T03:56:02"/>
    <s v="-"/>
    <s v="-"/>
  </r>
  <r>
    <s v="TKT941018"/>
    <s v="Refund for overcharge"/>
    <s v="-"/>
    <x v="1"/>
    <s v="Refund Request"/>
    <s v="CUST88362"/>
    <s v="Open"/>
    <d v="2020-11-02T00:00:00"/>
    <d v="1899-12-30T20:09:00"/>
    <s v="-"/>
    <s v="-"/>
  </r>
  <r>
    <s v="TKT385730"/>
    <s v="Feature not working as expected"/>
    <s v="-"/>
    <x v="3"/>
    <s v="Software Bug"/>
    <s v="CUST65646"/>
    <s v="Open"/>
    <d v="2020-03-09T00:00:00"/>
    <d v="1899-12-30T01:19:00"/>
    <s v="-"/>
    <s v="-"/>
  </r>
  <r>
    <s v="TKT193505"/>
    <s v="Feature not working as expected"/>
    <s v="-"/>
    <x v="3"/>
    <s v="Software Bug"/>
    <s v="CUST35856"/>
    <s v="In Progress"/>
    <s v="15-09-2022"/>
    <d v="1899-12-30T10:28:27"/>
    <s v="-"/>
    <s v="-"/>
  </r>
  <r>
    <s v="TKT875438"/>
    <s v="Payment gateway error"/>
    <s v="-"/>
    <x v="1"/>
    <s v="Payment Failure"/>
    <s v="CUST62457"/>
    <s v="In Progress"/>
    <d v="2024-05-01T00:00:00"/>
    <d v="1899-12-30T01:30:00"/>
    <s v="-"/>
    <s v="-"/>
  </r>
  <r>
    <s v="TKT326595"/>
    <s v="Application crashes on startup"/>
    <s v="-"/>
    <x v="3"/>
    <s v="Software Bug"/>
    <s v="CUST90248"/>
    <s v="In Progress"/>
    <s v="16-12-2022"/>
    <d v="1899-12-30T11:12:23"/>
    <s v="-"/>
    <s v="-"/>
  </r>
  <r>
    <s v="TKT957360"/>
    <s v="Service slower than expected"/>
    <s v="-"/>
    <x v="0"/>
    <s v="Slow Service"/>
    <s v="CUST61909"/>
    <s v="Open"/>
    <s v="23-11-2020"/>
    <d v="1899-12-30T18:09:02"/>
    <s v="-"/>
    <s v="-"/>
  </r>
  <r>
    <s v="TKT930576"/>
    <s v="Two-factor authentication not working"/>
    <s v="-"/>
    <x v="2"/>
    <s v="Login Issue"/>
    <s v="CUST61000"/>
    <s v="Open"/>
    <s v="29-08-2020"/>
    <d v="1899-12-30T17:33:09"/>
    <s v="-"/>
    <s v="-"/>
  </r>
  <r>
    <s v="TKT164556"/>
    <s v="Service unavailable in my area"/>
    <s v="-"/>
    <x v="0"/>
    <s v="Service Outage"/>
    <s v="CUST63848"/>
    <s v="In Progress"/>
    <s v="13-10-2024"/>
    <d v="1899-12-30T08:22:59"/>
    <s v="-"/>
    <s v="-"/>
  </r>
  <r>
    <s v="TKT856754"/>
    <s v="Application crashes on startup"/>
    <s v="-"/>
    <x v="3"/>
    <s v="Software Bug"/>
    <s v="CUST18574"/>
    <s v="In Progress"/>
    <s v="15-01-2024"/>
    <d v="1899-12-30T03:09:30"/>
    <s v="-"/>
    <s v="-"/>
  </r>
  <r>
    <s v="TKT181179"/>
    <s v="Service performance degradation"/>
    <s v="-"/>
    <x v="0"/>
    <s v="Slow Service"/>
    <s v="CUST96676"/>
    <s v="Open"/>
    <d v="2022-05-01T00:00:00"/>
    <d v="1899-12-30T18:58:00"/>
    <s v="-"/>
    <s v="-"/>
  </r>
  <r>
    <s v="TKT768403"/>
    <s v="Service unavailable in my area"/>
    <s v="-"/>
    <x v="0"/>
    <s v="Service Outage"/>
    <s v="CUST63934"/>
    <s v="In Progress"/>
    <s v="17-06-2023"/>
    <d v="1899-12-30T17:54:21"/>
    <s v="-"/>
    <s v="-"/>
  </r>
  <r>
    <s v="TKT846324"/>
    <s v="Account locked due to multiple failed attempts"/>
    <s v="-"/>
    <x v="2"/>
    <s v="Login Issue"/>
    <s v="CUST71048"/>
    <s v="In Progress"/>
    <s v="19-01-2022"/>
    <d v="1899-12-30T01:45:11"/>
    <s v="-"/>
    <s v="-"/>
  </r>
  <r>
    <s v="TKT194052"/>
    <s v="Charged more than expected"/>
    <s v="-"/>
    <x v="1"/>
    <s v="Overcharge"/>
    <s v="CUST14572"/>
    <s v="In Progress"/>
    <d v="2023-10-12T00:00:00"/>
    <d v="1899-12-30T05:29:00"/>
    <s v="-"/>
    <s v="-"/>
  </r>
  <r>
    <s v="TKT478903"/>
    <s v="Unable to login to account"/>
    <s v="-"/>
    <x v="2"/>
    <s v="Login Issue"/>
    <s v="CUST59207"/>
    <s v="In Progress"/>
    <s v="27-12-2023"/>
    <d v="1899-12-30T06:03:49"/>
    <s v="-"/>
    <s v="-"/>
  </r>
  <r>
    <s v="TKT350722"/>
    <s v="Unable to connect to Wi-Fi"/>
    <s v="-"/>
    <x v="3"/>
    <s v="Network Problem"/>
    <s v="CUST28467"/>
    <s v="In Progress"/>
    <d v="2023-04-06T00:00:00"/>
    <d v="1899-12-30T08:31:00"/>
    <s v="-"/>
    <s v="-"/>
  </r>
  <r>
    <s v="TKT847255"/>
    <s v="Feature not working as expected"/>
    <s v="-"/>
    <x v="3"/>
    <s v="Software Bug"/>
    <s v="CUST81119"/>
    <s v="In Progress"/>
    <s v="20-04-2024"/>
    <d v="1899-12-30T20:32:28"/>
    <s v="-"/>
    <s v="-"/>
  </r>
  <r>
    <s v="TKT549599"/>
    <s v="Account suspended due to suspicious activity"/>
    <s v="-"/>
    <x v="2"/>
    <s v="Account Suspension"/>
    <s v="CUST40439"/>
    <s v="Open"/>
    <d v="2022-12-12T00:00:00"/>
    <d v="1899-12-30T07:35:00"/>
    <s v="-"/>
    <s v="-"/>
  </r>
  <r>
    <s v="TKT988210"/>
    <s v="Request for refund due to service issues"/>
    <s v="17-12-2023 00:00:28"/>
    <x v="1"/>
    <s v="Refund Request"/>
    <s v="CUST46007"/>
    <s v="Resolved"/>
    <s v="14-12-2023"/>
    <d v="1899-12-30T00:00:28"/>
    <s v="17-12-2023"/>
    <d v="1899-12-30T00:00:28"/>
  </r>
  <r>
    <s v="TKT867653"/>
    <s v="Incorrect billing amount"/>
    <s v="-"/>
    <x v="1"/>
    <s v="Overcharge"/>
    <s v="CUST44899"/>
    <s v="In Progress"/>
    <s v="17-09-2022"/>
    <d v="1899-12-30T13:54:53"/>
    <s v="-"/>
    <s v="-"/>
  </r>
  <r>
    <s v="TKT484479"/>
    <s v="Service performance degradation"/>
    <s v="-"/>
    <x v="0"/>
    <s v="Slow Service"/>
    <s v="CUST56700"/>
    <s v="In Progress"/>
    <d v="2020-03-05T00:00:00"/>
    <d v="1899-12-30T10:33:00"/>
    <s v="-"/>
    <s v="-"/>
  </r>
  <r>
    <s v="TKT663002"/>
    <s v="Device not powering on"/>
    <d v="2022-04-11T17:04:00"/>
    <x v="3"/>
    <s v="Hardware Issue"/>
    <s v="CUST76863"/>
    <s v="Resolved"/>
    <d v="2022-07-10T00:00:00"/>
    <d v="1899-12-30T17:04:00"/>
    <d v="2022-04-11T00:00:00"/>
    <d v="1899-12-30T17:04:00"/>
  </r>
  <r>
    <s v="TKT151703"/>
    <s v="Service slower than expected"/>
    <s v="-"/>
    <x v="0"/>
    <s v="Slow Service"/>
    <s v="CUST60269"/>
    <s v="In Progress"/>
    <d v="2023-05-06T00:00:00"/>
    <d v="1899-12-30T04:18:00"/>
    <s v="-"/>
    <s v="-"/>
  </r>
  <r>
    <s v="TKT193083"/>
    <s v="Slow internet speed"/>
    <s v="-"/>
    <x v="3"/>
    <s v="Network Problem"/>
    <s v="CUST45679"/>
    <s v="In Progress"/>
    <s v="23-05-2021"/>
    <d v="1899-12-30T08:22:33"/>
    <s v="-"/>
    <s v="-"/>
  </r>
  <r>
    <s v="TKT312740"/>
    <s v="Two-factor authentication not working"/>
    <s v="-"/>
    <x v="2"/>
    <s v="Login Issue"/>
    <s v="CUST98456"/>
    <s v="In Progress"/>
    <d v="2023-10-04T00:00:00"/>
    <d v="1899-12-30T13:01:00"/>
    <s v="-"/>
    <s v="-"/>
  </r>
  <r>
    <s v="TKT466146"/>
    <s v="Password reset link not received"/>
    <s v="-"/>
    <x v="2"/>
    <s v="Password Reset"/>
    <s v="CUST24242"/>
    <s v="In Progress"/>
    <d v="2021-09-08T00:00:00"/>
    <d v="1899-12-30T18:55:00"/>
    <s v="-"/>
    <s v="-"/>
  </r>
  <r>
    <s v="TKT127090"/>
    <s v="Payment not going through"/>
    <s v="-"/>
    <x v="1"/>
    <s v="Payment Failure"/>
    <s v="CUST56385"/>
    <s v="In Progress"/>
    <s v="30-12-2022"/>
    <d v="1899-12-30T04:11:41"/>
    <s v="-"/>
    <s v="-"/>
  </r>
  <r>
    <s v="TKT276247"/>
    <s v="Upgrade causing compatibility issues"/>
    <d v="2023-02-08T00:31:00"/>
    <x v="0"/>
    <s v="Service Upgrade"/>
    <s v="CUST27540"/>
    <s v="Resolved"/>
    <d v="2023-05-07T00:00:00"/>
    <d v="1899-12-30T00:31:00"/>
    <d v="2023-02-08T00:00:00"/>
    <d v="1899-12-30T00:31:00"/>
  </r>
  <r>
    <s v="TKT996780"/>
    <s v="Service slower than expected"/>
    <s v="-"/>
    <x v="0"/>
    <s v="Slow Service"/>
    <s v="CUST83516"/>
    <s v="Open"/>
    <s v="26-04-2022"/>
    <d v="1899-12-30T21:54:06"/>
    <s v="-"/>
    <s v="-"/>
  </r>
  <r>
    <s v="TKT971870"/>
    <s v="Incorrect billing amount"/>
    <s v="-"/>
    <x v="1"/>
    <s v="Overcharge"/>
    <s v="CUST27338"/>
    <s v="In Progress"/>
    <d v="2021-08-01T00:00:00"/>
    <d v="1899-12-30T22:45:00"/>
    <s v="-"/>
    <s v="-"/>
  </r>
  <r>
    <s v="TKT968244"/>
    <s v="Application crashes on startup"/>
    <s v="-"/>
    <x v="3"/>
    <s v="Software Bug"/>
    <s v="CUST19804"/>
    <s v="Open"/>
    <s v="15-10-2023"/>
    <d v="1899-12-30T07:04:39"/>
    <s v="-"/>
    <s v="-"/>
  </r>
  <r>
    <s v="TKT687303"/>
    <s v="Service unavailable in my area"/>
    <s v="-"/>
    <x v="0"/>
    <s v="Service Outage"/>
    <s v="CUST57243"/>
    <s v="In Progress"/>
    <s v="22-12-2022"/>
    <d v="1899-12-30T14:37:47"/>
    <s v="-"/>
    <s v="-"/>
  </r>
  <r>
    <s v="TKT540771"/>
    <s v="Duplicate charges on account"/>
    <d v="2023-07-12T15:35:00"/>
    <x v="1"/>
    <s v="Overcharge"/>
    <s v="CUST76410"/>
    <s v="Resolved"/>
    <s v="19-11-2023"/>
    <d v="1899-12-30T15:35:44"/>
    <d v="2023-07-12T00:00:00"/>
    <d v="1899-12-30T15:35:00"/>
  </r>
  <r>
    <s v="TKT574163"/>
    <s v="Two-factor authentication not working"/>
    <s v="16-04-2021 02:53:17"/>
    <x v="2"/>
    <s v="Login Issue"/>
    <s v="CUST88999"/>
    <s v="Resolved"/>
    <d v="2021-10-04T00:00:00"/>
    <d v="1899-12-30T02:53:00"/>
    <s v="16-04-2021"/>
    <d v="1899-12-30T02:53:17"/>
  </r>
  <r>
    <s v="TKT507191"/>
    <s v="Internet connection drops frequently"/>
    <s v="-"/>
    <x v="3"/>
    <s v="Network Problem"/>
    <s v="CUST81231"/>
    <s v="In Progress"/>
    <s v="14-11-2024"/>
    <d v="1899-12-30T11:31:15"/>
    <s v="-"/>
    <s v="-"/>
  </r>
  <r>
    <s v="TKT664432"/>
    <s v="Slow internet speed"/>
    <s v="25-05-2024 20:45:18"/>
    <x v="3"/>
    <s v="Network Problem"/>
    <s v="CUST17823"/>
    <s v="Resolved"/>
    <d v="2024-09-05T00:00:00"/>
    <d v="1899-12-30T20:45:00"/>
    <s v="25-05-2024"/>
    <d v="1899-12-30T20:45:18"/>
  </r>
  <r>
    <s v="TKT919115"/>
    <s v="Slow internet speed"/>
    <s v="21-07-2021 23:47:57"/>
    <x v="3"/>
    <s v="Network Problem"/>
    <s v="CUST20216"/>
    <s v="Resolved"/>
    <s v="21-06-2021"/>
    <d v="1899-12-30T23:47:57"/>
    <s v="21-07-2021"/>
    <d v="1899-12-30T23:47:57"/>
  </r>
  <r>
    <s v="TKT114702"/>
    <s v="Service unavailable in my area"/>
    <s v="-"/>
    <x v="0"/>
    <s v="Service Outage"/>
    <s v="CUST14291"/>
    <s v="In Progress"/>
    <s v="22-09-2020"/>
    <d v="1899-12-30T00:05:36"/>
    <s v="-"/>
    <s v="-"/>
  </r>
  <r>
    <s v="TKT381490"/>
    <s v="Slow internet speed"/>
    <s v="13-12-2021 13:41:46"/>
    <x v="3"/>
    <s v="Network Problem"/>
    <s v="CUST91697"/>
    <s v="Resolved"/>
    <s v="24-11-2021"/>
    <d v="1899-12-30T13:41:46"/>
    <s v="13-12-2021"/>
    <d v="1899-12-30T13:41:46"/>
  </r>
  <r>
    <s v="TKT978729"/>
    <s v="Refund for canceled service"/>
    <s v="-"/>
    <x v="1"/>
    <s v="Refund Request"/>
    <s v="CUST13454"/>
    <s v="In Progress"/>
    <s v="27-05-2021"/>
    <d v="1899-12-30T23:54:59"/>
    <s v="-"/>
    <s v="-"/>
  </r>
  <r>
    <s v="TKT972624"/>
    <s v="Feature not working as expected"/>
    <s v="-"/>
    <x v="3"/>
    <s v="Software Bug"/>
    <s v="CUST30417"/>
    <s v="Open"/>
    <d v="2022-09-06T00:00:00"/>
    <d v="1899-12-30T11:25:00"/>
    <s v="-"/>
    <s v="-"/>
  </r>
  <r>
    <s v="TKT307308"/>
    <s v="Incorrect billing amount"/>
    <s v="27-05-2020 17:25:42"/>
    <x v="1"/>
    <s v="Overcharge"/>
    <s v="CUST56802"/>
    <s v="Resolved"/>
    <s v="30-04-2020"/>
    <d v="1899-12-30T17:25:42"/>
    <s v="27-05-2020"/>
    <d v="1899-12-30T17:25:42"/>
  </r>
  <r>
    <s v="TKT851061"/>
    <s v="Device not powering on"/>
    <s v="-"/>
    <x v="3"/>
    <s v="Hardware Issue"/>
    <s v="CUST78336"/>
    <s v="Open"/>
    <d v="2024-08-04T00:00:00"/>
    <d v="1899-12-30T08:50:00"/>
    <s v="-"/>
    <s v="-"/>
  </r>
  <r>
    <s v="TKT852523"/>
    <s v="Two-factor authentication not working"/>
    <s v="26-08-2022 12:28:08"/>
    <x v="2"/>
    <s v="Login Issue"/>
    <s v="CUST35288"/>
    <s v="Resolved"/>
    <d v="2022-09-08T00:00:00"/>
    <d v="1899-12-30T12:28:00"/>
    <s v="26-08-2022"/>
    <d v="1899-12-30T12:28:08"/>
  </r>
  <r>
    <s v="TKT971248"/>
    <s v="Device not powering on"/>
    <s v="-"/>
    <x v="3"/>
    <s v="Hardware Issue"/>
    <s v="CUST90391"/>
    <s v="In Progress"/>
    <s v="29-05-2020"/>
    <d v="1899-12-30T20:30:09"/>
    <s v="-"/>
    <s v="-"/>
  </r>
  <r>
    <s v="TKT141652"/>
    <s v="Issues after service upgrade"/>
    <s v="-"/>
    <x v="0"/>
    <s v="Service Upgrade"/>
    <s v="CUST72164"/>
    <s v="In Progress"/>
    <s v="18-03-2021"/>
    <d v="1899-12-30T02:25:15"/>
    <s v="-"/>
    <s v="-"/>
  </r>
  <r>
    <s v="TKT919994"/>
    <s v="Card declined"/>
    <s v="-"/>
    <x v="1"/>
    <s v="Payment Failure"/>
    <s v="CUST37882"/>
    <s v="In Progress"/>
    <s v="13-05-2021"/>
    <d v="1899-12-30T15:52:18"/>
    <s v="-"/>
    <s v="-"/>
  </r>
  <r>
    <s v="TKT440116"/>
    <s v="Two-factor authentication not working"/>
    <d v="2020-05-11T01:03:00"/>
    <x v="2"/>
    <s v="Login Issue"/>
    <s v="CUST67829"/>
    <s v="Resolved"/>
    <d v="2020-04-11T00:00:00"/>
    <d v="1899-12-30T01:03:00"/>
    <d v="2020-05-11T00:00:00"/>
    <d v="1899-12-30T01:03:00"/>
  </r>
  <r>
    <s v="TKT884549"/>
    <s v="Service performance degradation"/>
    <s v="-"/>
    <x v="0"/>
    <s v="Slow Service"/>
    <s v="CUST68895"/>
    <s v="In Progress"/>
    <s v="24-04-2023"/>
    <d v="1899-12-30T13:55:56"/>
    <s v="-"/>
    <s v="-"/>
  </r>
  <r>
    <s v="TKT487028"/>
    <s v="Service performance degradation"/>
    <s v="-"/>
    <x v="0"/>
    <s v="Slow Service"/>
    <s v="CUST45082"/>
    <s v="In Progress"/>
    <s v="23-04-2023"/>
    <d v="1899-12-30T21:22:49"/>
    <s v="-"/>
    <s v="-"/>
  </r>
  <r>
    <s v="TKT383169"/>
    <s v="Unable to reactivate suspended account"/>
    <s v="-"/>
    <x v="2"/>
    <s v="Account Suspension"/>
    <s v="CUST80596"/>
    <s v="Open"/>
    <d v="2020-09-02T00:00:00"/>
    <d v="1899-12-30T13:22:00"/>
    <s v="-"/>
    <s v="-"/>
  </r>
  <r>
    <s v="TKT262334"/>
    <s v="Refund for canceled service"/>
    <s v="30-10-2022 20:44:26"/>
    <x v="1"/>
    <s v="Refund Request"/>
    <s v="CUST48666"/>
    <s v="Resolved"/>
    <s v="21-10-2022"/>
    <d v="1899-12-30T20:44:26"/>
    <s v="30-10-2022"/>
    <d v="1899-12-30T20:44:26"/>
  </r>
  <r>
    <s v="TKT100432"/>
    <s v="Unable to connect to Wi-Fi"/>
    <s v="27-02-2023 02:38:51"/>
    <x v="3"/>
    <s v="Network Problem"/>
    <s v="CUST46932"/>
    <s v="Resolved"/>
    <d v="2023-05-02T00:00:00"/>
    <d v="1899-12-30T02:38:00"/>
    <s v="27-02-2023"/>
    <d v="1899-12-30T02:38:51"/>
  </r>
  <r>
    <s v="TKT574347"/>
    <s v="Unable to reactivate suspended account"/>
    <s v="-"/>
    <x v="2"/>
    <s v="Account Suspension"/>
    <s v="CUST20392"/>
    <s v="Open"/>
    <s v="16-04-2024"/>
    <d v="1899-12-30T00:18:55"/>
    <s v="-"/>
    <s v="-"/>
  </r>
  <r>
    <s v="TKT954422"/>
    <s v="Duplicate charges on account"/>
    <s v="-"/>
    <x v="1"/>
    <s v="Overcharge"/>
    <s v="CUST83150"/>
    <s v="Open"/>
    <d v="2020-10-03T00:00:00"/>
    <d v="1899-12-30T10:57:00"/>
    <s v="-"/>
    <s v="-"/>
  </r>
  <r>
    <s v="TKT801709"/>
    <s v="Payment not going through"/>
    <s v="-"/>
    <x v="1"/>
    <s v="Payment Failure"/>
    <s v="CUST90510"/>
    <s v="Open"/>
    <d v="2021-12-04T00:00:00"/>
    <d v="1899-12-30T02:14:00"/>
    <s v="-"/>
    <s v="-"/>
  </r>
  <r>
    <s v="TKT663111"/>
    <s v="Upgrade causing compatibility issues"/>
    <d v="2024-03-12T14:27:00"/>
    <x v="0"/>
    <s v="Service Upgrade"/>
    <s v="CUST65700"/>
    <s v="Resolved"/>
    <s v="23-11-2024"/>
    <d v="1899-12-30T14:27:31"/>
    <d v="2024-03-12T00:00:00"/>
    <d v="1899-12-30T14:27:00"/>
  </r>
  <r>
    <s v="TKT609942"/>
    <s v="Two-factor authentication not working"/>
    <s v="-"/>
    <x v="2"/>
    <s v="Login Issue"/>
    <s v="CUST43795"/>
    <s v="Open"/>
    <s v="15-03-2021"/>
    <d v="1899-12-30T04:58:54"/>
    <s v="-"/>
    <s v="-"/>
  </r>
  <r>
    <s v="TKT338495"/>
    <s v="Screen malfunction"/>
    <s v="-"/>
    <x v="3"/>
    <s v="Hardware Issue"/>
    <s v="CUST14110"/>
    <s v="Open"/>
    <s v="16-05-2022"/>
    <d v="1899-12-30T23:40:49"/>
    <s v="-"/>
    <s v="-"/>
  </r>
  <r>
    <s v="TKT584110"/>
    <s v="Unable to reactivate suspended account"/>
    <s v="-"/>
    <x v="2"/>
    <s v="Account Suspension"/>
    <s v="CUST77469"/>
    <s v="Open"/>
    <s v="30-08-2020"/>
    <d v="1899-12-30T13:43:11"/>
    <s v="-"/>
    <s v="-"/>
  </r>
  <r>
    <s v="TKT257768"/>
    <s v="Password reset link not received"/>
    <s v="-"/>
    <x v="2"/>
    <s v="Password Reset"/>
    <s v="CUST65973"/>
    <s v="In Progress"/>
    <d v="2020-02-02T00:00:00"/>
    <d v="1899-12-30T15:12:00"/>
    <s v="-"/>
    <s v="-"/>
  </r>
  <r>
    <s v="TKT839822"/>
    <s v="Duplicate charges on account"/>
    <s v="-"/>
    <x v="1"/>
    <s v="Overcharge"/>
    <s v="CUST36856"/>
    <s v="In Progress"/>
    <s v="29-08-2021"/>
    <d v="1899-12-30T20:20:57"/>
    <s v="-"/>
    <s v="-"/>
  </r>
  <r>
    <s v="TKT162642"/>
    <s v="Payment not going through"/>
    <s v="-"/>
    <x v="1"/>
    <s v="Payment Failure"/>
    <s v="CUST10430"/>
    <s v="Open"/>
    <s v="27-01-2024"/>
    <d v="1899-12-30T23:01:00"/>
    <s v="-"/>
    <s v="-"/>
  </r>
  <r>
    <s v="TKT163009"/>
    <s v="Slow internet speed"/>
    <s v="20-09-2020 01:14:16"/>
    <x v="3"/>
    <s v="Network Problem"/>
    <s v="CUST97689"/>
    <s v="Resolved"/>
    <d v="2020-03-09T00:00:00"/>
    <d v="1899-12-30T01:14:00"/>
    <s v="20-09-2020"/>
    <d v="1899-12-30T01:14:16"/>
  </r>
  <r>
    <s v="TKT216516"/>
    <s v="Refund for overcharge"/>
    <s v="-"/>
    <x v="1"/>
    <s v="Refund Request"/>
    <s v="CUST30163"/>
    <s v="In Progress"/>
    <d v="2023-04-11T00:00:00"/>
    <d v="1899-12-30T22:38:00"/>
    <s v="-"/>
    <s v="-"/>
  </r>
  <r>
    <s v="TKT660554"/>
    <s v="Duplicate charges on account"/>
    <s v="-"/>
    <x v="1"/>
    <s v="Overcharge"/>
    <s v="CUST40587"/>
    <s v="Open"/>
    <s v="29-01-2022"/>
    <d v="1899-12-30T18:27:05"/>
    <s v="-"/>
    <s v="-"/>
  </r>
  <r>
    <s v="TKT409271"/>
    <s v="Feature not working as expected"/>
    <s v="19-11-2021 04:26:19"/>
    <x v="3"/>
    <s v="Software Bug"/>
    <s v="CUST36173"/>
    <s v="Resolved"/>
    <s v="16-11-2021"/>
    <d v="1899-12-30T04:26:19"/>
    <s v="19-11-2021"/>
    <d v="1899-12-30T04:26:19"/>
  </r>
  <r>
    <s v="TKT456123"/>
    <s v="Payment not going through"/>
    <s v="-"/>
    <x v="1"/>
    <s v="Payment Failure"/>
    <s v="CUST94299"/>
    <s v="Open"/>
    <s v="28-06-2021"/>
    <d v="1899-12-30T22:48:51"/>
    <s v="-"/>
    <s v="-"/>
  </r>
  <r>
    <s v="TKT930054"/>
    <s v="Service unavailable in my area"/>
    <s v="-"/>
    <x v="0"/>
    <s v="Service Outage"/>
    <s v="CUST10634"/>
    <s v="In Progress"/>
    <s v="20-01-2024"/>
    <d v="1899-12-30T18:15:19"/>
    <s v="-"/>
    <s v="-"/>
  </r>
  <r>
    <s v="TKT276984"/>
    <s v="Refund for canceled service"/>
    <s v="-"/>
    <x v="1"/>
    <s v="Refund Request"/>
    <s v="CUST45446"/>
    <s v="In Progress"/>
    <d v="2022-06-07T00:00:00"/>
    <d v="1899-12-30T03:47:00"/>
    <s v="-"/>
    <s v="-"/>
  </r>
  <r>
    <s v="TKT374813"/>
    <s v="Unable to reactivate suspended account"/>
    <s v="-"/>
    <x v="2"/>
    <s v="Account Suspension"/>
    <s v="CUST50236"/>
    <s v="In Progress"/>
    <d v="2021-08-08T00:00:00"/>
    <d v="1899-12-30T14:27:00"/>
    <s v="-"/>
    <s v="-"/>
  </r>
  <r>
    <s v="TKT688812"/>
    <s v="Card declined"/>
    <s v="-"/>
    <x v="1"/>
    <s v="Payment Failure"/>
    <s v="CUST62565"/>
    <s v="In Progress"/>
    <s v="31-12-2022"/>
    <d v="1899-12-30T12:11:54"/>
    <s v="-"/>
    <s v="-"/>
  </r>
  <r>
    <s v="TKT142980"/>
    <s v="Frequent service interruptions"/>
    <s v="-"/>
    <x v="0"/>
    <s v="Service Outage"/>
    <s v="CUST76640"/>
    <s v="In Progress"/>
    <d v="2023-05-10T00:00:00"/>
    <d v="1899-12-30T05:07:00"/>
    <s v="-"/>
    <s v="-"/>
  </r>
  <r>
    <s v="TKT245009"/>
    <s v="High latency in service response"/>
    <s v="-"/>
    <x v="0"/>
    <s v="Slow Service"/>
    <s v="CUST47147"/>
    <s v="In Progress"/>
    <s v="20-07-2023"/>
    <d v="1899-12-30T03:51:04"/>
    <s v="-"/>
    <s v="-"/>
  </r>
  <r>
    <s v="TKT525813"/>
    <s v="Payment gateway error"/>
    <s v="-"/>
    <x v="1"/>
    <s v="Payment Failure"/>
    <s v="CUST26136"/>
    <s v="In Progress"/>
    <d v="2020-01-10T00:00:00"/>
    <d v="1899-12-30T23:11:00"/>
    <s v="-"/>
    <s v="-"/>
  </r>
  <r>
    <s v="TKT313584"/>
    <s v="Issues after service upgrade"/>
    <s v="-"/>
    <x v="0"/>
    <s v="Service Upgrade"/>
    <s v="CUST38822"/>
    <s v="Open"/>
    <s v="17-09-2023"/>
    <d v="1899-12-30T15:36:28"/>
    <s v="-"/>
    <s v="-"/>
  </r>
  <r>
    <s v="TKT975446"/>
    <s v="Request for refund due to service issues"/>
    <s v="19-08-2021 04:56:22"/>
    <x v="1"/>
    <s v="Refund Request"/>
    <s v="CUST90573"/>
    <s v="Resolved"/>
    <d v="2021-09-08T00:00:00"/>
    <d v="1899-12-30T04:56:00"/>
    <s v="19-08-2021"/>
    <d v="1899-12-30T04:56:22"/>
  </r>
  <r>
    <s v="TKT434211"/>
    <s v="Application crashes on startup"/>
    <s v="-"/>
    <x v="3"/>
    <s v="Software Bug"/>
    <s v="CUST32097"/>
    <s v="Open"/>
    <d v="2021-01-03T00:00:00"/>
    <d v="1899-12-30T21:50:00"/>
    <s v="-"/>
    <s v="-"/>
  </r>
  <r>
    <s v="TKT933168"/>
    <s v="Payment not going through"/>
    <s v="25-05-2022 01:43:31"/>
    <x v="1"/>
    <s v="Payment Failure"/>
    <s v="CUST48726"/>
    <s v="Resolved"/>
    <s v="16-05-2022"/>
    <d v="1899-12-30T01:43:31"/>
    <s v="25-05-2022"/>
    <d v="1899-12-30T01:43:31"/>
  </r>
  <r>
    <s v="TKT430080"/>
    <s v="Upgrade causing compatibility issues"/>
    <s v="13-08-2022 21:47:47"/>
    <x v="0"/>
    <s v="Service Upgrade"/>
    <s v="CUST64851"/>
    <s v="Resolved"/>
    <d v="2022-09-08T00:00:00"/>
    <d v="1899-12-30T21:47:00"/>
    <s v="13-08-2022"/>
    <d v="1899-12-30T21:47:47"/>
  </r>
  <r>
    <s v="TKT622009"/>
    <s v="Payment gateway error"/>
    <s v="-"/>
    <x v="1"/>
    <s v="Payment Failure"/>
    <s v="CUST73112"/>
    <s v="In Progress"/>
    <s v="23-12-2024"/>
    <d v="1899-12-30T00:10:38"/>
    <s v="-"/>
    <s v="-"/>
  </r>
  <r>
    <s v="TKT963186"/>
    <s v="Card declined"/>
    <s v="27-10-2022 22:40:38"/>
    <x v="1"/>
    <s v="Payment Failure"/>
    <s v="CUST72666"/>
    <s v="Resolved"/>
    <d v="2022-07-10T00:00:00"/>
    <d v="1899-12-30T22:40:00"/>
    <s v="27-10-2022"/>
    <d v="1899-12-30T22:40:38"/>
  </r>
  <r>
    <s v="TKT960655"/>
    <s v="Feature not working as expected"/>
    <s v="-"/>
    <x v="3"/>
    <s v="Software Bug"/>
    <s v="CUST89506"/>
    <s v="In Progress"/>
    <d v="2024-05-10T00:00:00"/>
    <d v="1899-12-30T13:06:00"/>
    <s v="-"/>
    <s v="-"/>
  </r>
  <r>
    <s v="TKT794015"/>
    <s v="Refund for canceled service"/>
    <s v="-"/>
    <x v="1"/>
    <s v="Refund Request"/>
    <s v="CUST60148"/>
    <s v="In Progress"/>
    <d v="2022-11-02T00:00:00"/>
    <d v="1899-12-30T17:36:00"/>
    <s v="-"/>
    <s v="-"/>
  </r>
  <r>
    <s v="TKT538568"/>
    <s v="Account suspended due to suspicious activity"/>
    <d v="2021-11-06T12:24:00"/>
    <x v="2"/>
    <s v="Account Suspension"/>
    <s v="CUST96714"/>
    <s v="Resolved"/>
    <s v="16-05-2021"/>
    <d v="1899-12-30T12:24:08"/>
    <d v="2021-11-06T00:00:00"/>
    <d v="1899-12-30T12:24:00"/>
  </r>
  <r>
    <s v="TKT164900"/>
    <s v="Upgrade causing compatibility issues"/>
    <s v="-"/>
    <x v="0"/>
    <s v="Service Upgrade"/>
    <s v="CUST87137"/>
    <s v="In Progress"/>
    <d v="2020-06-05T00:00:00"/>
    <d v="1899-12-30T13:39:00"/>
    <s v="-"/>
    <s v="-"/>
  </r>
  <r>
    <s v="TKT519863"/>
    <s v="Error message displayed"/>
    <s v="-"/>
    <x v="3"/>
    <s v="Software Bug"/>
    <s v="CUST37950"/>
    <s v="In Progress"/>
    <s v="14-02-2024"/>
    <d v="1899-12-30T07:48:27"/>
    <s v="-"/>
    <s v="-"/>
  </r>
  <r>
    <s v="TKT614130"/>
    <s v="High latency in service response"/>
    <s v="-"/>
    <x v="0"/>
    <s v="Slow Service"/>
    <s v="CUST67332"/>
    <s v="Open"/>
    <s v="13-05-2023"/>
    <d v="1899-12-30T13:40:57"/>
    <s v="-"/>
    <s v="-"/>
  </r>
  <r>
    <s v="TKT670395"/>
    <s v="High latency in service response"/>
    <d v="2022-12-08T19:01:00"/>
    <x v="0"/>
    <s v="Slow Service"/>
    <s v="CUST36279"/>
    <s v="Resolved"/>
    <d v="2022-04-08T00:00:00"/>
    <d v="1899-12-30T19:01:00"/>
    <d v="2022-12-08T00:00:00"/>
    <d v="1899-12-30T19:01:00"/>
  </r>
  <r>
    <s v="TKT966823"/>
    <s v="Payment gateway error"/>
    <s v="-"/>
    <x v="1"/>
    <s v="Payment Failure"/>
    <s v="CUST92820"/>
    <s v="In Progress"/>
    <s v="25-10-2022"/>
    <d v="1899-12-30T04:18:45"/>
    <s v="-"/>
    <s v="-"/>
  </r>
  <r>
    <s v="TKT148209"/>
    <s v="Account suspended due to suspicious activity"/>
    <s v="-"/>
    <x v="2"/>
    <s v="Account Suspension"/>
    <s v="CUST54261"/>
    <s v="In Progress"/>
    <d v="2020-11-03T00:00:00"/>
    <d v="1899-12-30T22:13:00"/>
    <s v="-"/>
    <s v="-"/>
  </r>
  <r>
    <s v="TKT454283"/>
    <s v="Internet connection drops frequently"/>
    <s v="-"/>
    <x v="3"/>
    <s v="Network Problem"/>
    <s v="CUST65229"/>
    <s v="Open"/>
    <d v="2021-01-05T00:00:00"/>
    <d v="1899-12-30T17:59:00"/>
    <s v="-"/>
    <s v="-"/>
  </r>
  <r>
    <s v="TKT667262"/>
    <s v="Unable to reset password"/>
    <s v="-"/>
    <x v="2"/>
    <s v="Password Reset"/>
    <s v="CUST95530"/>
    <s v="In Progress"/>
    <s v="27-10-2021"/>
    <d v="1899-12-30T07:49:32"/>
    <s v="-"/>
    <s v="-"/>
  </r>
  <r>
    <s v="TKT144793"/>
    <s v="Unable to connect to Wi-Fi"/>
    <s v="-"/>
    <x v="3"/>
    <s v="Network Problem"/>
    <s v="CUST91983"/>
    <s v="In Progress"/>
    <d v="2020-03-05T00:00:00"/>
    <d v="1899-12-30T15:00:00"/>
    <s v="-"/>
    <s v="-"/>
  </r>
  <r>
    <s v="TKT290175"/>
    <s v="Screen malfunction"/>
    <s v="-"/>
    <x v="3"/>
    <s v="Hardware Issue"/>
    <s v="CUST49206"/>
    <s v="In Progress"/>
    <s v="21-06-2023"/>
    <d v="1899-12-30T08:32:42"/>
    <s v="-"/>
    <s v="-"/>
  </r>
  <r>
    <s v="TKT373802"/>
    <s v="Duplicate charges on account"/>
    <s v="-"/>
    <x v="1"/>
    <s v="Overcharge"/>
    <s v="CUST57006"/>
    <s v="Open"/>
    <d v="2021-01-02T00:00:00"/>
    <d v="1899-12-30T13:32:00"/>
    <s v="-"/>
    <s v="-"/>
  </r>
  <r>
    <s v="TKT196763"/>
    <s v="Unable to connect to Wi-Fi"/>
    <s v="-"/>
    <x v="3"/>
    <s v="Network Problem"/>
    <s v="CUST22515"/>
    <s v="Open"/>
    <s v="18-02-2024"/>
    <d v="1899-12-30T06:25:58"/>
    <s v="-"/>
    <s v="-"/>
  </r>
  <r>
    <s v="TKT992811"/>
    <s v="Unable to reactivate suspended account"/>
    <s v="-"/>
    <x v="2"/>
    <s v="Account Suspension"/>
    <s v="CUST72007"/>
    <s v="In Progress"/>
    <s v="24-04-2023"/>
    <d v="1899-12-30T19:58:34"/>
    <s v="-"/>
    <s v="-"/>
  </r>
  <r>
    <s v="TKT142871"/>
    <s v="Refund for overcharge"/>
    <d v="2023-06-02T11:59:00"/>
    <x v="1"/>
    <s v="Refund Request"/>
    <s v="CUST88889"/>
    <s v="Resolved"/>
    <s v="29-01-2023"/>
    <d v="1899-12-30T11:59:46"/>
    <d v="2023-06-02T00:00:00"/>
    <d v="1899-12-30T11:59:00"/>
  </r>
  <r>
    <s v="TKT468342"/>
    <s v="Request for refund due to service issues"/>
    <s v="-"/>
    <x v="1"/>
    <s v="Refund Request"/>
    <s v="CUST30874"/>
    <s v="Open"/>
    <d v="2024-11-06T00:00:00"/>
    <d v="1899-12-30T20:23:00"/>
    <s v="-"/>
    <s v="-"/>
  </r>
  <r>
    <s v="TKT215162"/>
    <s v="Upgrade causing compatibility issues"/>
    <s v="16-07-2022 15:23:11"/>
    <x v="0"/>
    <s v="Service Upgrade"/>
    <s v="CUST97482"/>
    <s v="Resolved"/>
    <s v="13-07-2022"/>
    <d v="1899-12-30T15:23:11"/>
    <s v="16-07-2022"/>
    <d v="1899-12-30T15:23:11"/>
  </r>
  <r>
    <s v="TKT651433"/>
    <s v="Refund for canceled service"/>
    <s v="28-07-2021 03:55:16"/>
    <x v="1"/>
    <s v="Refund Request"/>
    <s v="CUST59367"/>
    <s v="Resolved"/>
    <d v="2021-08-07T00:00:00"/>
    <d v="1899-12-30T03:55:00"/>
    <s v="28-07-2021"/>
    <d v="1899-12-30T03:55:16"/>
  </r>
  <r>
    <s v="TKT559215"/>
    <s v="Incorrect billing amount"/>
    <s v="-"/>
    <x v="1"/>
    <s v="Overcharge"/>
    <s v="CUST23173"/>
    <s v="Open"/>
    <s v="24-09-2021"/>
    <d v="1899-12-30T19:57:37"/>
    <s v="-"/>
    <s v="-"/>
  </r>
  <r>
    <s v="TKT255141"/>
    <s v="Refund for canceled service"/>
    <s v="-"/>
    <x v="1"/>
    <s v="Refund Request"/>
    <s v="CUST30691"/>
    <s v="In Progress"/>
    <s v="18-02-2023"/>
    <d v="1899-12-30T23:46:20"/>
    <s v="-"/>
    <s v="-"/>
  </r>
  <r>
    <s v="TKT869321"/>
    <s v="Screen malfunction"/>
    <s v="-"/>
    <x v="3"/>
    <s v="Hardware Issue"/>
    <s v="CUST22297"/>
    <s v="Open"/>
    <s v="26-11-2022"/>
    <d v="1899-12-30T09:49:41"/>
    <s v="-"/>
    <s v="-"/>
  </r>
  <r>
    <s v="TKT138581"/>
    <s v="Error message displayed"/>
    <s v="-"/>
    <x v="3"/>
    <s v="Software Bug"/>
    <s v="CUST59126"/>
    <s v="Open"/>
    <s v="27-01-2024"/>
    <d v="1899-12-30T05:29:08"/>
    <s v="-"/>
    <s v="-"/>
  </r>
  <r>
    <s v="TKT178216"/>
    <s v="Payment not going through"/>
    <s v="-"/>
    <x v="1"/>
    <s v="Payment Failure"/>
    <s v="CUST72567"/>
    <s v="Open"/>
    <s v="18-05-2020"/>
    <d v="1899-12-30T05:30:52"/>
    <s v="-"/>
    <s v="-"/>
  </r>
  <r>
    <s v="TKT905303"/>
    <s v="Service slower than expected"/>
    <s v="-"/>
    <x v="0"/>
    <s v="Slow Service"/>
    <s v="CUST45780"/>
    <s v="In Progress"/>
    <s v="16-08-2022"/>
    <d v="1899-12-30T21:18:05"/>
    <s v="-"/>
    <s v="-"/>
  </r>
  <r>
    <s v="TKT508779"/>
    <s v="Account suspended due to suspicious activity"/>
    <s v="30-09-2023 05:21:37"/>
    <x v="2"/>
    <s v="Account Suspension"/>
    <s v="CUST43382"/>
    <s v="Resolved"/>
    <d v="2023-02-09T00:00:00"/>
    <d v="1899-12-30T05:21:00"/>
    <s v="30-09-2023"/>
    <d v="1899-12-30T05:21:37"/>
  </r>
  <r>
    <s v="TKT973813"/>
    <s v="Password reset link not received"/>
    <s v="29-06-2024 22:43:23"/>
    <x v="2"/>
    <s v="Password Reset"/>
    <s v="CUST47390"/>
    <s v="Resolved"/>
    <d v="2024-04-06T00:00:00"/>
    <d v="1899-12-30T22:43:00"/>
    <s v="29-06-2024"/>
    <d v="1899-12-30T22:43:23"/>
  </r>
  <r>
    <s v="TKT312914"/>
    <s v="Password reset link not received"/>
    <d v="2023-05-03T14:16:00"/>
    <x v="2"/>
    <s v="Password Reset"/>
    <s v="CUST58193"/>
    <s v="Resolved"/>
    <s v="19-02-2023"/>
    <d v="1899-12-30T14:16:22"/>
    <d v="2023-05-03T00:00:00"/>
    <d v="1899-12-30T14:16:00"/>
  </r>
  <r>
    <s v="TKT712640"/>
    <s v="Feature not working as expected"/>
    <s v="-"/>
    <x v="3"/>
    <s v="Software Bug"/>
    <s v="CUST41025"/>
    <s v="In Progress"/>
    <s v="14-09-2021"/>
    <d v="1899-12-30T14:06:58"/>
    <s v="-"/>
    <s v="-"/>
  </r>
  <r>
    <s v="TKT997719"/>
    <s v="Payment not going through"/>
    <s v="-"/>
    <x v="1"/>
    <s v="Payment Failure"/>
    <s v="CUST59701"/>
    <s v="Open"/>
    <d v="2024-11-07T00:00:00"/>
    <d v="1899-12-30T14:57:00"/>
    <s v="-"/>
    <s v="-"/>
  </r>
  <r>
    <s v="TKT151754"/>
    <s v="Battery draining quickly"/>
    <s v="-"/>
    <x v="3"/>
    <s v="Hardware Issue"/>
    <s v="CUST35398"/>
    <s v="In Progress"/>
    <d v="2024-09-08T00:00:00"/>
    <d v="1899-12-30T15:36:00"/>
    <s v="-"/>
    <s v="-"/>
  </r>
  <r>
    <s v="TKT321691"/>
    <s v="Application crashes on startup"/>
    <s v="29-01-2022 10:43:39"/>
    <x v="3"/>
    <s v="Software Bug"/>
    <s v="CUST94623"/>
    <s v="Resolved"/>
    <s v="26-01-2022"/>
    <d v="1899-12-30T10:43:39"/>
    <s v="29-01-2022"/>
    <d v="1899-12-30T10:43:39"/>
  </r>
  <r>
    <s v="TKT782077"/>
    <s v="Unable to login to account"/>
    <s v="-"/>
    <x v="2"/>
    <s v="Login Issue"/>
    <s v="CUST72241"/>
    <s v="Open"/>
    <d v="2020-10-08T00:00:00"/>
    <d v="1899-12-30T23:35:00"/>
    <s v="-"/>
    <s v="-"/>
  </r>
  <r>
    <s v="TKT383243"/>
    <s v="Application crashes on startup"/>
    <s v="-"/>
    <x v="3"/>
    <s v="Software Bug"/>
    <s v="CUST13759"/>
    <s v="In Progress"/>
    <s v="17-03-2024"/>
    <d v="1899-12-30T08:36:29"/>
    <s v="-"/>
    <s v="-"/>
  </r>
  <r>
    <s v="TKT177563"/>
    <s v="Unable to connect to Wi-Fi"/>
    <s v="18-11-2021 12:43:44"/>
    <x v="3"/>
    <s v="Network Problem"/>
    <s v="CUST28976"/>
    <s v="Resolved"/>
    <s v="15-11-2021"/>
    <d v="1899-12-30T12:43:44"/>
    <s v="18-11-2021"/>
    <d v="1899-12-30T12:43:44"/>
  </r>
  <r>
    <s v="TKT878937"/>
    <s v="Incorrect billing amount"/>
    <s v="-"/>
    <x v="1"/>
    <s v="Overcharge"/>
    <s v="CUST99220"/>
    <s v="Open"/>
    <d v="2023-03-04T00:00:00"/>
    <d v="1899-12-30T14:37:00"/>
    <s v="-"/>
    <s v="-"/>
  </r>
  <r>
    <s v="TKT401340"/>
    <s v="Payment gateway error"/>
    <d v="2020-10-11T21:18:00"/>
    <x v="1"/>
    <s v="Payment Failure"/>
    <s v="CUST82102"/>
    <s v="Resolved"/>
    <s v="28-10-2020"/>
    <d v="1899-12-30T21:18:53"/>
    <d v="2020-10-11T00:00:00"/>
    <d v="1899-12-30T21:18:00"/>
  </r>
  <r>
    <s v="TKT921445"/>
    <s v="Account suspended without notice"/>
    <d v="2022-08-09T20:44:00"/>
    <x v="2"/>
    <s v="Account Suspension"/>
    <s v="CUST56852"/>
    <s v="Resolved"/>
    <s v="26-08-2022"/>
    <d v="1899-12-30T20:44:51"/>
    <d v="2022-08-09T00:00:00"/>
    <d v="1899-12-30T20:44:00"/>
  </r>
  <r>
    <s v="TKT815626"/>
    <s v="Service unavailable in my area"/>
    <s v="-"/>
    <x v="0"/>
    <s v="Service Outage"/>
    <s v="CUST28451"/>
    <s v="Open"/>
    <s v="19-04-2021"/>
    <d v="1899-12-30T12:07:59"/>
    <s v="-"/>
    <s v="-"/>
  </r>
  <r>
    <s v="TKT422777"/>
    <s v="Unable to reactivate suspended account"/>
    <s v="-"/>
    <x v="2"/>
    <s v="Account Suspension"/>
    <s v="CUST69164"/>
    <s v="Open"/>
    <s v="25-04-2020"/>
    <d v="1899-12-30T06:34:02"/>
    <s v="-"/>
    <s v="-"/>
  </r>
  <r>
    <s v="TKT293844"/>
    <s v="Unable to login to account"/>
    <s v="24-01-2023 17:58:45"/>
    <x v="2"/>
    <s v="Login Issue"/>
    <s v="CUST93692"/>
    <s v="Resolved"/>
    <s v="30-12-2022"/>
    <d v="1899-12-30T17:58:45"/>
    <s v="24-01-2023"/>
    <d v="1899-12-30T17:58:45"/>
  </r>
  <r>
    <s v="TKT687065"/>
    <s v="Service unavailable in my area"/>
    <s v="-"/>
    <x v="0"/>
    <s v="Service Outage"/>
    <s v="CUST48743"/>
    <s v="In Progress"/>
    <d v="2022-02-02T00:00:00"/>
    <d v="1899-12-30T19:23:00"/>
    <s v="-"/>
    <s v="-"/>
  </r>
  <r>
    <s v="TKT936979"/>
    <s v="Unable to connect to Wi-Fi"/>
    <s v="-"/>
    <x v="3"/>
    <s v="Network Problem"/>
    <s v="CUST38097"/>
    <s v="Open"/>
    <d v="2022-08-06T00:00:00"/>
    <d v="1899-12-30T15:19:00"/>
    <s v="-"/>
    <s v="-"/>
  </r>
  <r>
    <s v="TKT669709"/>
    <s v="Card declined"/>
    <s v="19-05-2020 07:15:01"/>
    <x v="1"/>
    <s v="Payment Failure"/>
    <s v="CUST59726"/>
    <s v="Resolved"/>
    <s v="15-05-2020"/>
    <d v="1899-12-30T07:15:01"/>
    <s v="19-05-2020"/>
    <d v="1899-12-30T07:15:01"/>
  </r>
  <r>
    <s v="TKT155613"/>
    <s v="Service slower than expected"/>
    <s v="-"/>
    <x v="0"/>
    <s v="Slow Service"/>
    <s v="CUST68677"/>
    <s v="In Progress"/>
    <d v="2020-12-04T00:00:00"/>
    <d v="1899-12-30T17:54:00"/>
    <s v="-"/>
    <s v="-"/>
  </r>
  <r>
    <s v="TKT408842"/>
    <s v="Account locked due to multiple failed attempts"/>
    <s v="-"/>
    <x v="2"/>
    <s v="Login Issue"/>
    <s v="CUST98515"/>
    <s v="In Progress"/>
    <d v="2021-08-12T00:00:00"/>
    <d v="1899-12-30T14:16:00"/>
    <s v="-"/>
    <s v="-"/>
  </r>
  <r>
    <s v="TKT926112"/>
    <s v="Scheduled maintenance causing downtime"/>
    <s v="15-07-2023 20:09:38"/>
    <x v="0"/>
    <s v="Service Outage"/>
    <s v="CUST90200"/>
    <s v="Resolved"/>
    <d v="2023-04-07T00:00:00"/>
    <d v="1899-12-30T20:09:00"/>
    <s v="15-07-2023"/>
    <d v="1899-12-30T20:09:38"/>
  </r>
  <r>
    <s v="TKT211958"/>
    <s v="Service slower than expected"/>
    <s v="25-05-2021 01:28:24"/>
    <x v="0"/>
    <s v="Slow Service"/>
    <s v="CUST72603"/>
    <s v="Resolved"/>
    <s v="20-05-2021"/>
    <d v="1899-12-30T01:28:24"/>
    <s v="25-05-2021"/>
    <d v="1899-12-30T01:28:24"/>
  </r>
  <r>
    <s v="TKT270037"/>
    <s v="Unable to login to account"/>
    <s v="-"/>
    <x v="2"/>
    <s v="Login Issue"/>
    <s v="CUST38400"/>
    <s v="In Progress"/>
    <d v="2023-04-08T00:00:00"/>
    <d v="1899-12-30T21:01:00"/>
    <s v="-"/>
    <s v="-"/>
  </r>
  <r>
    <s v="TKT998793"/>
    <s v="Refund for canceled service"/>
    <s v="-"/>
    <x v="1"/>
    <s v="Refund Request"/>
    <s v="CUST29532"/>
    <s v="In Progress"/>
    <s v="22-02-2022"/>
    <d v="1899-12-30T14:45:29"/>
    <s v="-"/>
    <s v="-"/>
  </r>
  <r>
    <s v="TKT432217"/>
    <s v="Service slower than expected"/>
    <s v="-"/>
    <x v="0"/>
    <s v="Slow Service"/>
    <s v="CUST36585"/>
    <s v="In Progress"/>
    <s v="29-07-2022"/>
    <d v="1899-12-30T08:22:48"/>
    <s v="-"/>
    <s v="-"/>
  </r>
  <r>
    <s v="TKT391413"/>
    <s v="Service performance degradation"/>
    <s v="-"/>
    <x v="0"/>
    <s v="Slow Service"/>
    <s v="CUST39413"/>
    <s v="Open"/>
    <s v="13-04-2024"/>
    <d v="1899-12-30T14:29:22"/>
    <s v="-"/>
    <s v="-"/>
  </r>
  <r>
    <s v="TKT794372"/>
    <s v="Refund for overcharge"/>
    <d v="2021-02-04T21:13:00"/>
    <x v="1"/>
    <s v="Refund Request"/>
    <s v="CUST19654"/>
    <s v="Resolved"/>
    <s v="25-03-2021"/>
    <d v="1899-12-30T21:13:22"/>
    <d v="2021-02-04T00:00:00"/>
    <d v="1899-12-30T21:13:00"/>
  </r>
  <r>
    <s v="TKT666388"/>
    <s v="Payment gateway error"/>
    <s v="-"/>
    <x v="1"/>
    <s v="Payment Failure"/>
    <s v="CUST76663"/>
    <s v="In Progress"/>
    <d v="2024-08-10T00:00:00"/>
    <d v="1899-12-30T20:51:00"/>
    <s v="-"/>
    <s v="-"/>
  </r>
  <r>
    <s v="TKT580154"/>
    <s v="Slow internet speed"/>
    <s v="-"/>
    <x v="3"/>
    <s v="Network Problem"/>
    <s v="CUST94785"/>
    <s v="Open"/>
    <d v="2020-01-03T00:00:00"/>
    <d v="1899-12-30T22:01:00"/>
    <s v="-"/>
    <s v="-"/>
  </r>
  <r>
    <s v="TKT223241"/>
    <s v="Password reset link expired"/>
    <s v="28-06-2021 18:42:22"/>
    <x v="2"/>
    <s v="Password Reset"/>
    <s v="CUST56911"/>
    <s v="Resolved"/>
    <s v="17-06-2021"/>
    <d v="1899-12-30T18:42:22"/>
    <s v="28-06-2021"/>
    <d v="1899-12-30T18:42:22"/>
  </r>
  <r>
    <s v="TKT675121"/>
    <s v="Unable to reset password"/>
    <s v="-"/>
    <x v="2"/>
    <s v="Password Reset"/>
    <s v="CUST70528"/>
    <s v="Open"/>
    <s v="15-10-2024"/>
    <d v="1899-12-30T02:08:05"/>
    <s v="-"/>
    <s v="-"/>
  </r>
  <r>
    <s v="TKT474718"/>
    <s v="Application crashes on startup"/>
    <s v="-"/>
    <x v="3"/>
    <s v="Software Bug"/>
    <s v="CUST33517"/>
    <s v="Open"/>
    <s v="22-04-2020"/>
    <d v="1899-12-30T23:23:26"/>
    <s v="-"/>
    <s v="-"/>
  </r>
  <r>
    <s v="TKT680424"/>
    <s v="Screen malfunction"/>
    <s v="-"/>
    <x v="3"/>
    <s v="Hardware Issue"/>
    <s v="CUST57545"/>
    <s v="Open"/>
    <s v="22-07-2023"/>
    <d v="1899-12-30T02:01:47"/>
    <s v="-"/>
    <s v="-"/>
  </r>
  <r>
    <s v="TKT436743"/>
    <s v="High latency in service response"/>
    <s v="-"/>
    <x v="0"/>
    <s v="Slow Service"/>
    <s v="CUST35782"/>
    <s v="In Progress"/>
    <s v="30-04-2023"/>
    <d v="1899-12-30T07:29:16"/>
    <s v="-"/>
    <s v="-"/>
  </r>
  <r>
    <s v="TKT834416"/>
    <s v="Screen malfunction"/>
    <s v="-"/>
    <x v="3"/>
    <s v="Hardware Issue"/>
    <s v="CUST90358"/>
    <s v="In Progress"/>
    <s v="26-01-2024"/>
    <d v="1899-12-30T03:04:27"/>
    <s v="-"/>
    <s v="-"/>
  </r>
  <r>
    <s v="TKT853828"/>
    <s v="Refund for canceled service"/>
    <s v="-"/>
    <x v="1"/>
    <s v="Refund Request"/>
    <s v="CUST45009"/>
    <s v="Open"/>
    <s v="15-10-2021"/>
    <d v="1899-12-30T14:03:30"/>
    <s v="-"/>
    <s v="-"/>
  </r>
  <r>
    <s v="TKT961070"/>
    <s v="Unable to reset password"/>
    <s v="-"/>
    <x v="2"/>
    <s v="Password Reset"/>
    <s v="CUST63784"/>
    <s v="In Progress"/>
    <d v="2020-12-08T00:00:00"/>
    <d v="1899-12-30T12:21:00"/>
    <s v="-"/>
    <s v="-"/>
  </r>
  <r>
    <s v="TKT889182"/>
    <s v="Internet connection drops frequently"/>
    <s v="-"/>
    <x v="3"/>
    <s v="Network Problem"/>
    <s v="CUST39835"/>
    <s v="Open"/>
    <s v="27-09-2022"/>
    <d v="1899-12-30T22:20:07"/>
    <s v="-"/>
    <s v="-"/>
  </r>
  <r>
    <s v="TKT583544"/>
    <s v="Duplicate charges on account"/>
    <s v="16-05-2023 10:40:07"/>
    <x v="1"/>
    <s v="Overcharge"/>
    <s v="CUST40016"/>
    <s v="Resolved"/>
    <s v="28-04-2023"/>
    <d v="1899-12-30T10:40:07"/>
    <s v="16-05-2023"/>
    <d v="1899-12-30T10:40:07"/>
  </r>
  <r>
    <s v="TKT837625"/>
    <s v="Account suspended due to suspicious activity"/>
    <s v="-"/>
    <x v="2"/>
    <s v="Account Suspension"/>
    <s v="CUST37329"/>
    <s v="In Progress"/>
    <s v="19-11-2022"/>
    <d v="1899-12-30T17:40:35"/>
    <s v="-"/>
    <s v="-"/>
  </r>
  <r>
    <s v="TKT872010"/>
    <s v="Duplicate charges on account"/>
    <s v="-"/>
    <x v="1"/>
    <s v="Overcharge"/>
    <s v="CUST65624"/>
    <s v="Open"/>
    <s v="31-01-2022"/>
    <d v="1899-12-30T05:04:36"/>
    <s v="-"/>
    <s v="-"/>
  </r>
  <r>
    <s v="TKT488636"/>
    <s v="Payment gateway error"/>
    <s v="-"/>
    <x v="1"/>
    <s v="Payment Failure"/>
    <s v="CUST10622"/>
    <s v="Open"/>
    <s v="25-07-2021"/>
    <d v="1899-12-30T15:04:25"/>
    <s v="-"/>
    <s v="-"/>
  </r>
  <r>
    <s v="TKT174784"/>
    <s v="Account suspended without notice"/>
    <s v="-"/>
    <x v="2"/>
    <s v="Account Suspension"/>
    <s v="CUST84568"/>
    <s v="Open"/>
    <s v="14-05-2023"/>
    <d v="1899-12-30T05:34:02"/>
    <s v="-"/>
    <s v="-"/>
  </r>
  <r>
    <s v="TKT539782"/>
    <s v="Account suspended due to suspicious activity"/>
    <s v="-"/>
    <x v="2"/>
    <s v="Account Suspension"/>
    <s v="CUST56278"/>
    <s v="Open"/>
    <s v="13-02-2021"/>
    <d v="1899-12-30T09:03:52"/>
    <s v="-"/>
    <s v="-"/>
  </r>
  <r>
    <s v="TKT358500"/>
    <s v="Account locked due to multiple failed attempts"/>
    <s v="-"/>
    <x v="2"/>
    <s v="Login Issue"/>
    <s v="CUST29927"/>
    <s v="Open"/>
    <s v="14-08-2020"/>
    <d v="1899-12-30T14:54:45"/>
    <s v="-"/>
    <s v="-"/>
  </r>
  <r>
    <s v="TKT198255"/>
    <s v="Charged more than expected"/>
    <s v="-"/>
    <x v="1"/>
    <s v="Overcharge"/>
    <s v="CUST70003"/>
    <s v="Open"/>
    <s v="25-03-2020"/>
    <d v="1899-12-30T06:00:52"/>
    <s v="-"/>
    <s v="-"/>
  </r>
  <r>
    <s v="TKT185228"/>
    <s v="Feature not working as expected"/>
    <s v="26-12-2020 07:47:49"/>
    <x v="3"/>
    <s v="Software Bug"/>
    <s v="CUST82655"/>
    <s v="Resolved"/>
    <s v="20-12-2020"/>
    <d v="1899-12-30T07:47:49"/>
    <s v="26-12-2020"/>
    <d v="1899-12-30T07:47:49"/>
  </r>
  <r>
    <s v="TKT806562"/>
    <s v="Account suspended due to suspicious activity"/>
    <s v="-"/>
    <x v="2"/>
    <s v="Account Suspension"/>
    <s v="CUST33525"/>
    <s v="In Progress"/>
    <s v="22-07-2020"/>
    <d v="1899-12-30T01:23:03"/>
    <s v="-"/>
    <s v="-"/>
  </r>
  <r>
    <s v="TKT146852"/>
    <s v="Service unavailable in my area"/>
    <s v="-"/>
    <x v="0"/>
    <s v="Service Outage"/>
    <s v="CUST98787"/>
    <s v="Open"/>
    <s v="23-08-2022"/>
    <d v="1899-12-30T15:19:26"/>
    <s v="-"/>
    <s v="-"/>
  </r>
  <r>
    <s v="TKT608324"/>
    <s v="Unable to reactivate suspended account"/>
    <s v="29-01-2020 17:30:56"/>
    <x v="2"/>
    <s v="Account Suspension"/>
    <s v="CUST10653"/>
    <s v="Resolved"/>
    <d v="2020-11-01T00:00:00"/>
    <d v="1899-12-30T17:30:00"/>
    <s v="29-01-2020"/>
    <d v="1899-12-30T17:30:56"/>
  </r>
  <r>
    <s v="TKT359954"/>
    <s v="Refund for overcharge"/>
    <s v="-"/>
    <x v="1"/>
    <s v="Refund Request"/>
    <s v="CUST77482"/>
    <s v="In Progress"/>
    <d v="2023-03-10T00:00:00"/>
    <d v="1899-12-30T12:06:00"/>
    <s v="-"/>
    <s v="-"/>
  </r>
  <r>
    <s v="TKT816188"/>
    <s v="Scheduled maintenance causing downtime"/>
    <d v="2022-06-04T06:49:00"/>
    <x v="0"/>
    <s v="Service Outage"/>
    <s v="CUST43284"/>
    <s v="Resolved"/>
    <s v="20-03-2022"/>
    <d v="1899-12-30T06:49:13"/>
    <d v="2022-06-04T00:00:00"/>
    <d v="1899-12-30T06:49:00"/>
  </r>
  <r>
    <s v="TKT261989"/>
    <s v="Unable to connect to Wi-Fi"/>
    <d v="2024-09-01T10:08:00"/>
    <x v="3"/>
    <s v="Network Problem"/>
    <s v="CUST15509"/>
    <s v="Resolved"/>
    <s v="28-12-2023"/>
    <d v="1899-12-30T10:08:39"/>
    <d v="2024-09-01T00:00:00"/>
    <d v="1899-12-30T10:08:00"/>
  </r>
  <r>
    <s v="TKT475744"/>
    <s v="Two-factor authentication not working"/>
    <s v="-"/>
    <x v="2"/>
    <s v="Login Issue"/>
    <s v="CUST27907"/>
    <s v="Open"/>
    <s v="13-02-2023"/>
    <d v="1899-12-30T11:02:56"/>
    <s v="-"/>
    <s v="-"/>
  </r>
  <r>
    <s v="TKT784514"/>
    <s v="Password reset link not received"/>
    <s v="-"/>
    <x v="2"/>
    <s v="Password Reset"/>
    <s v="CUST22146"/>
    <s v="Open"/>
    <s v="15-12-2021"/>
    <d v="1899-12-30T18:21:27"/>
    <s v="-"/>
    <s v="-"/>
  </r>
  <r>
    <s v="TKT707109"/>
    <s v="Screen malfunction"/>
    <s v="-"/>
    <x v="3"/>
    <s v="Hardware Issue"/>
    <s v="CUST25599"/>
    <s v="In Progress"/>
    <s v="18-07-2021"/>
    <d v="1899-12-30T02:16:42"/>
    <s v="-"/>
    <s v="-"/>
  </r>
  <r>
    <s v="TKT627416"/>
    <s v="Duplicate charges on account"/>
    <s v="-"/>
    <x v="1"/>
    <s v="Overcharge"/>
    <s v="CUST32152"/>
    <s v="In Progress"/>
    <d v="2023-07-03T00:00:00"/>
    <d v="1899-12-30T23:57:00"/>
    <s v="-"/>
    <s v="-"/>
  </r>
  <r>
    <s v="TKT420117"/>
    <s v="Unable to login to account"/>
    <s v="-"/>
    <x v="2"/>
    <s v="Login Issue"/>
    <s v="CUST93814"/>
    <s v="In Progress"/>
    <d v="2023-04-03T00:00:00"/>
    <d v="1899-12-30T05:33:00"/>
    <s v="-"/>
    <s v="-"/>
  </r>
  <r>
    <s v="TKT909786"/>
    <s v="Screen malfunction"/>
    <s v="-"/>
    <x v="3"/>
    <s v="Hardware Issue"/>
    <s v="CUST56412"/>
    <s v="Open"/>
    <d v="2020-06-04T00:00:00"/>
    <d v="1899-12-30T16:15:00"/>
    <s v="-"/>
    <s v="-"/>
  </r>
  <r>
    <s v="TKT217161"/>
    <s v="Unable to reset password"/>
    <s v="29-09-2024 15:40:58"/>
    <x v="2"/>
    <s v="Password Reset"/>
    <s v="CUST81503"/>
    <s v="Resolved"/>
    <d v="2024-11-09T00:00:00"/>
    <d v="1899-12-30T15:40:00"/>
    <s v="29-09-2024"/>
    <d v="1899-12-30T15:40:58"/>
  </r>
  <r>
    <s v="TKT520255"/>
    <s v="Password reset link not received"/>
    <d v="2020-02-04T10:22:00"/>
    <x v="2"/>
    <s v="Password Reset"/>
    <s v="CUST63429"/>
    <s v="Resolved"/>
    <s v="13-03-2020"/>
    <d v="1899-12-30T10:22:26"/>
    <d v="2020-02-04T00:00:00"/>
    <d v="1899-12-30T10:22:00"/>
  </r>
  <r>
    <s v="TKT201531"/>
    <s v="Service slower than expected"/>
    <s v="-"/>
    <x v="0"/>
    <s v="Slow Service"/>
    <s v="CUST29846"/>
    <s v="Open"/>
    <d v="2023-07-03T00:00:00"/>
    <d v="1899-12-30T01:23:00"/>
    <s v="-"/>
    <s v="-"/>
  </r>
  <r>
    <s v="TKT558225"/>
    <s v="Issues after service upgrade"/>
    <s v="13-02-2024 12:46:44"/>
    <x v="0"/>
    <s v="Service Upgrade"/>
    <s v="CUST16797"/>
    <s v="Resolved"/>
    <s v="22-01-2024"/>
    <d v="1899-12-30T12:46:44"/>
    <s v="13-02-2024"/>
    <d v="1899-12-30T12:46:44"/>
  </r>
  <r>
    <s v="TKT889304"/>
    <s v="Refund for overcharge"/>
    <s v="-"/>
    <x v="1"/>
    <s v="Refund Request"/>
    <s v="CUST27767"/>
    <s v="In Progress"/>
    <d v="2021-05-04T00:00:00"/>
    <d v="1899-12-30T05:14:00"/>
    <s v="-"/>
    <s v="-"/>
  </r>
  <r>
    <s v="TKT140811"/>
    <s v="Password reset link expired"/>
    <d v="2020-11-05T09:30:00"/>
    <x v="2"/>
    <s v="Password Reset"/>
    <s v="CUST85217"/>
    <s v="Resolved"/>
    <s v="18-04-2020"/>
    <d v="1899-12-30T09:30:56"/>
    <d v="2020-11-05T00:00:00"/>
    <d v="1899-12-30T09:30:00"/>
  </r>
  <r>
    <s v="TKT836368"/>
    <s v="Frequent service interruptions"/>
    <s v="-"/>
    <x v="0"/>
    <s v="Service Outage"/>
    <s v="CUST74765"/>
    <s v="Open"/>
    <d v="2020-05-10T00:00:00"/>
    <d v="1899-12-30T12:26:00"/>
    <s v="-"/>
    <s v="-"/>
  </r>
  <r>
    <s v="TKT317737"/>
    <s v="Frequent service interruptions"/>
    <s v="-"/>
    <x v="0"/>
    <s v="Service Outage"/>
    <s v="CUST76366"/>
    <s v="Open"/>
    <s v="18-04-2021"/>
    <d v="1899-12-30T10:38:31"/>
    <s v="-"/>
    <s v="-"/>
  </r>
  <r>
    <s v="TKT633120"/>
    <s v="High latency in service response"/>
    <s v="-"/>
    <x v="0"/>
    <s v="Slow Service"/>
    <s v="CUST72279"/>
    <s v="In Progress"/>
    <d v="2020-07-12T00:00:00"/>
    <d v="1899-12-30T22:12:00"/>
    <s v="-"/>
    <s v="-"/>
  </r>
  <r>
    <s v="TKT908280"/>
    <s v="Account suspended due to suspicious activity"/>
    <s v="-"/>
    <x v="2"/>
    <s v="Account Suspension"/>
    <s v="CUST12119"/>
    <s v="Open"/>
    <s v="24-07-2023"/>
    <d v="1899-12-30T21:30:14"/>
    <s v="-"/>
    <s v="-"/>
  </r>
  <r>
    <s v="TKT154352"/>
    <s v="Duplicate charges on account"/>
    <s v="-"/>
    <x v="1"/>
    <s v="Overcharge"/>
    <s v="CUST63671"/>
    <s v="Open"/>
    <s v="13-11-2022"/>
    <d v="1899-12-30T06:42:50"/>
    <s v="-"/>
    <s v="-"/>
  </r>
  <r>
    <s v="TKT461359"/>
    <s v="Error message displayed"/>
    <s v="18-04-2024 10:33:21"/>
    <x v="3"/>
    <s v="Software Bug"/>
    <s v="CUST46835"/>
    <s v="Resolved"/>
    <d v="2024-04-04T00:00:00"/>
    <d v="1899-12-30T10:33:00"/>
    <s v="18-04-2024"/>
    <d v="1899-12-30T10:33:21"/>
  </r>
  <r>
    <s v="TKT474018"/>
    <s v="Service performance degradation"/>
    <d v="2021-12-07T10:45:00"/>
    <x v="0"/>
    <s v="Slow Service"/>
    <s v="CUST50348"/>
    <s v="Resolved"/>
    <d v="2021-04-07T00:00:00"/>
    <d v="1899-12-30T10:45:00"/>
    <d v="2021-12-07T00:00:00"/>
    <d v="1899-12-30T10:45:00"/>
  </r>
  <r>
    <s v="TKT994822"/>
    <s v="Feature not working as expected"/>
    <s v="-"/>
    <x v="3"/>
    <s v="Software Bug"/>
    <s v="CUST41289"/>
    <s v="In Progress"/>
    <d v="2024-09-03T00:00:00"/>
    <d v="1899-12-30T18:58:00"/>
    <s v="-"/>
    <s v="-"/>
  </r>
  <r>
    <s v="TKT716734"/>
    <s v="Screen malfunction"/>
    <s v="-"/>
    <x v="3"/>
    <s v="Hardware Issue"/>
    <s v="CUST99110"/>
    <s v="In Progress"/>
    <s v="31-08-2021"/>
    <d v="1899-12-30T21:42:02"/>
    <s v="-"/>
    <s v="-"/>
  </r>
  <r>
    <s v="TKT491634"/>
    <s v="Password reset link expired"/>
    <d v="2021-03-05T22:31:00"/>
    <x v="2"/>
    <s v="Password Reset"/>
    <s v="CUST81058"/>
    <s v="Resolved"/>
    <d v="2021-11-04T00:00:00"/>
    <d v="1899-12-30T22:31:00"/>
    <d v="2021-03-05T00:00:00"/>
    <d v="1899-12-30T22:31:00"/>
  </r>
  <r>
    <s v="TKT552848"/>
    <s v="Payment gateway error"/>
    <s v="20-06-2020 18:43:15"/>
    <x v="1"/>
    <s v="Payment Failure"/>
    <s v="CUST95383"/>
    <s v="Resolved"/>
    <s v="14-06-2020"/>
    <d v="1899-12-30T18:43:15"/>
    <s v="20-06-2020"/>
    <d v="1899-12-30T18:43:15"/>
  </r>
  <r>
    <s v="TKT357362"/>
    <s v="Error message displayed"/>
    <s v="-"/>
    <x v="3"/>
    <s v="Software Bug"/>
    <s v="CUST95642"/>
    <s v="Open"/>
    <d v="2024-02-06T00:00:00"/>
    <d v="1899-12-30T13:15:00"/>
    <s v="-"/>
    <s v="-"/>
  </r>
  <r>
    <s v="TKT188030"/>
    <s v="Charged more than expected"/>
    <s v="15-01-2024 06:34:44"/>
    <x v="1"/>
    <s v="Overcharge"/>
    <s v="CUST73944"/>
    <s v="Resolved"/>
    <s v="29-12-2023"/>
    <d v="1899-12-30T06:34:44"/>
    <s v="15-01-2024"/>
    <d v="1899-12-30T06:34:44"/>
  </r>
  <r>
    <s v="TKT162951"/>
    <s v="Account locked due to multiple failed attempts"/>
    <s v="22-01-2021 13:45:42"/>
    <x v="2"/>
    <s v="Login Issue"/>
    <s v="CUST18159"/>
    <s v="Resolved"/>
    <d v="2021-02-01T00:00:00"/>
    <d v="1899-12-30T13:45:00"/>
    <s v="22-01-2021"/>
    <d v="1899-12-30T13:45:42"/>
  </r>
  <r>
    <s v="TKT510863"/>
    <s v="Refund for overcharge"/>
    <s v="20-01-2021 16:27:36"/>
    <x v="1"/>
    <s v="Refund Request"/>
    <s v="CUST56787"/>
    <s v="Resolved"/>
    <s v="26-12-2020"/>
    <d v="1899-12-30T16:27:36"/>
    <s v="20-01-2021"/>
    <d v="1899-12-30T16:27:36"/>
  </r>
  <r>
    <s v="TKT716721"/>
    <s v="Unable to reset password"/>
    <s v="21-05-2022 03:08:21"/>
    <x v="2"/>
    <s v="Password Reset"/>
    <s v="CUST35949"/>
    <s v="Resolved"/>
    <d v="2022-09-05T00:00:00"/>
    <d v="1899-12-30T03:08:00"/>
    <s v="21-05-2022"/>
    <d v="1899-12-30T03:08:21"/>
  </r>
  <r>
    <s v="TKT303653"/>
    <s v="High latency in service response"/>
    <s v="-"/>
    <x v="0"/>
    <s v="Slow Service"/>
    <s v="CUST91177"/>
    <s v="Open"/>
    <s v="29-11-2020"/>
    <d v="1899-12-30T13:21:45"/>
    <s v="-"/>
    <s v="-"/>
  </r>
  <r>
    <s v="TKT824553"/>
    <s v="Feature not working as expected"/>
    <s v="-"/>
    <x v="3"/>
    <s v="Software Bug"/>
    <s v="CUST99062"/>
    <s v="Open"/>
    <d v="2020-10-02T00:00:00"/>
    <d v="1899-12-30T18:54:00"/>
    <s v="-"/>
    <s v="-"/>
  </r>
  <r>
    <s v="TKT910274"/>
    <s v="Feature not working as expected"/>
    <s v="-"/>
    <x v="3"/>
    <s v="Software Bug"/>
    <s v="CUST32611"/>
    <s v="Open"/>
    <s v="27-05-2020"/>
    <d v="1899-12-30T22:17:50"/>
    <s v="-"/>
    <s v="-"/>
  </r>
  <r>
    <s v="TKT980334"/>
    <s v="Request for refund due to service issues"/>
    <s v="24-01-2022 11:13:06"/>
    <x v="1"/>
    <s v="Refund Request"/>
    <s v="CUST24215"/>
    <s v="Resolved"/>
    <s v="28-12-2021"/>
    <d v="1899-12-30T11:13:06"/>
    <s v="24-01-2022"/>
    <d v="1899-12-30T11:13:06"/>
  </r>
  <r>
    <s v="TKT711480"/>
    <s v="Service slower than expected"/>
    <s v="19-01-2024 21:27:22"/>
    <x v="0"/>
    <s v="Slow Service"/>
    <s v="CUST96332"/>
    <s v="Resolved"/>
    <d v="2024-05-01T00:00:00"/>
    <d v="1899-12-30T21:27:00"/>
    <s v="19-01-2024"/>
    <d v="1899-12-30T21:27:22"/>
  </r>
  <r>
    <s v="TKT238874"/>
    <s v="Unable to reset password"/>
    <s v="22-12-2022 10:24:34"/>
    <x v="2"/>
    <s v="Password Reset"/>
    <s v="CUST37960"/>
    <s v="Resolved"/>
    <d v="2022-06-12T00:00:00"/>
    <d v="1899-12-30T10:24:00"/>
    <s v="22-12-2022"/>
    <d v="1899-12-30T10:24:34"/>
  </r>
  <r>
    <s v="TKT362484"/>
    <s v="Card declined"/>
    <s v="-"/>
    <x v="1"/>
    <s v="Payment Failure"/>
    <s v="CUST24003"/>
    <s v="Open"/>
    <s v="27-04-2024"/>
    <d v="1899-12-30T21:39:11"/>
    <s v="-"/>
    <s v="-"/>
  </r>
  <r>
    <s v="TKT797141"/>
    <s v="Application crashes on startup"/>
    <s v="-"/>
    <x v="3"/>
    <s v="Software Bug"/>
    <s v="CUST13263"/>
    <s v="In Progress"/>
    <d v="2021-01-03T00:00:00"/>
    <d v="1899-12-30T23:22:00"/>
    <s v="-"/>
    <s v="-"/>
  </r>
  <r>
    <s v="TKT362918"/>
    <s v="Charged more than expected"/>
    <s v="-"/>
    <x v="1"/>
    <s v="Overcharge"/>
    <s v="CUST57094"/>
    <s v="In Progress"/>
    <d v="2020-03-10T00:00:00"/>
    <d v="1899-12-30T14:44:00"/>
    <s v="-"/>
    <s v="-"/>
  </r>
  <r>
    <s v="TKT755381"/>
    <s v="Card declined"/>
    <s v="28-12-2022 16:01:32"/>
    <x v="1"/>
    <s v="Payment Failure"/>
    <s v="CUST96114"/>
    <s v="Resolved"/>
    <d v="2022-06-12T00:00:00"/>
    <d v="1899-12-30T16:01:00"/>
    <s v="28-12-2022"/>
    <d v="1899-12-30T16:01:32"/>
  </r>
  <r>
    <s v="TKT624076"/>
    <s v="Upgrade causing compatibility issues"/>
    <s v="-"/>
    <x v="0"/>
    <s v="Service Upgrade"/>
    <s v="CUST15058"/>
    <s v="Open"/>
    <s v="29-01-2024"/>
    <d v="1899-12-30T06:06:29"/>
    <s v="-"/>
    <s v="-"/>
  </r>
  <r>
    <s v="TKT628290"/>
    <s v="Error message displayed"/>
    <s v="-"/>
    <x v="3"/>
    <s v="Software Bug"/>
    <s v="CUST39628"/>
    <s v="In Progress"/>
    <s v="26-07-2024"/>
    <d v="1899-12-30T13:42:20"/>
    <s v="-"/>
    <s v="-"/>
  </r>
  <r>
    <s v="TKT897927"/>
    <s v="Application crashes on startup"/>
    <s v="-"/>
    <x v="3"/>
    <s v="Software Bug"/>
    <s v="CUST66365"/>
    <s v="In Progress"/>
    <d v="2020-02-07T00:00:00"/>
    <d v="1899-12-30T00:17:00"/>
    <s v="-"/>
    <s v="-"/>
  </r>
  <r>
    <s v="TKT452395"/>
    <s v="Password reset link expired"/>
    <s v="-"/>
    <x v="2"/>
    <s v="Password Reset"/>
    <s v="CUST23326"/>
    <s v="In Progress"/>
    <s v="24-07-2024"/>
    <d v="1899-12-30T09:27:26"/>
    <s v="-"/>
    <s v="-"/>
  </r>
  <r>
    <s v="TKT274738"/>
    <s v="Feature not working as expected"/>
    <s v="-"/>
    <x v="3"/>
    <s v="Software Bug"/>
    <s v="CUST61951"/>
    <s v="In Progress"/>
    <s v="13-06-2022"/>
    <d v="1899-12-30T15:58:23"/>
    <s v="-"/>
    <s v="-"/>
  </r>
  <r>
    <s v="TKT356743"/>
    <s v="Unable to login to account"/>
    <s v="-"/>
    <x v="2"/>
    <s v="Login Issue"/>
    <s v="CUST44851"/>
    <s v="In Progress"/>
    <s v="24-11-2022"/>
    <d v="1899-12-30T08:01:21"/>
    <s v="-"/>
    <s v="-"/>
  </r>
  <r>
    <s v="TKT175506"/>
    <s v="Password reset link not received"/>
    <s v="-"/>
    <x v="2"/>
    <s v="Password Reset"/>
    <s v="CUST13768"/>
    <s v="Open"/>
    <s v="20-10-2022"/>
    <d v="1899-12-30T19:29:06"/>
    <s v="-"/>
    <s v="-"/>
  </r>
  <r>
    <s v="TKT568325"/>
    <s v="Unable to reactivate suspended account"/>
    <s v="-"/>
    <x v="2"/>
    <s v="Account Suspension"/>
    <s v="CUST38971"/>
    <s v="In Progress"/>
    <s v="14-12-2023"/>
    <d v="1899-12-30T08:28:13"/>
    <s v="-"/>
    <s v="-"/>
  </r>
  <r>
    <s v="TKT534211"/>
    <s v="Password reset link expired"/>
    <d v="2022-02-07T23:29:00"/>
    <x v="2"/>
    <s v="Password Reset"/>
    <s v="CUST23568"/>
    <s v="Resolved"/>
    <s v="13-06-2022"/>
    <d v="1899-12-30T23:29:01"/>
    <d v="2022-02-07T00:00:00"/>
    <d v="1899-12-30T23:29:00"/>
  </r>
  <r>
    <s v="TKT131441"/>
    <s v="Scheduled maintenance causing downtime"/>
    <s v="-"/>
    <x v="0"/>
    <s v="Service Outage"/>
    <s v="CUST66913"/>
    <s v="Open"/>
    <d v="2022-05-03T00:00:00"/>
    <d v="1899-12-30T22:00:00"/>
    <s v="-"/>
    <s v="-"/>
  </r>
  <r>
    <s v="TKT506804"/>
    <s v="Duplicate charges on account"/>
    <s v="-"/>
    <x v="1"/>
    <s v="Overcharge"/>
    <s v="CUST21508"/>
    <s v="Open"/>
    <s v="24-07-2021"/>
    <d v="1899-12-30T09:38:48"/>
    <s v="-"/>
    <s v="-"/>
  </r>
  <r>
    <s v="TKT256939"/>
    <s v="Password reset link not received"/>
    <s v="29-05-2020 08:50:39"/>
    <x v="2"/>
    <s v="Password Reset"/>
    <s v="CUST56013"/>
    <s v="Resolved"/>
    <d v="2020-12-05T00:00:00"/>
    <d v="1899-12-30T08:50:00"/>
    <s v="29-05-2020"/>
    <d v="1899-12-30T08:50:39"/>
  </r>
  <r>
    <s v="TKT173803"/>
    <s v="Device not powering on"/>
    <s v="-"/>
    <x v="3"/>
    <s v="Hardware Issue"/>
    <s v="CUST65369"/>
    <s v="Open"/>
    <d v="2024-10-07T00:00:00"/>
    <d v="1899-12-30T18:11:00"/>
    <s v="-"/>
    <s v="-"/>
  </r>
  <r>
    <s v="TKT762739"/>
    <s v="Unable to connect to Wi-Fi"/>
    <s v="-"/>
    <x v="3"/>
    <s v="Network Problem"/>
    <s v="CUST90762"/>
    <s v="In Progress"/>
    <d v="2021-10-09T00:00:00"/>
    <d v="1899-12-30T01:39:00"/>
    <s v="-"/>
    <s v="-"/>
  </r>
  <r>
    <s v="TKT918563"/>
    <s v="High latency in service response"/>
    <s v="-"/>
    <x v="0"/>
    <s v="Slow Service"/>
    <s v="CUST32078"/>
    <s v="Open"/>
    <s v="27-09-2021"/>
    <d v="1899-12-30T18:52:33"/>
    <s v="-"/>
    <s v="-"/>
  </r>
  <r>
    <s v="TKT108944"/>
    <s v="Internet connection drops frequently"/>
    <s v="27-02-2024 21:15:05"/>
    <x v="3"/>
    <s v="Network Problem"/>
    <s v="CUST65234"/>
    <s v="Resolved"/>
    <s v="16-02-2024"/>
    <d v="1899-12-30T21:15:05"/>
    <s v="27-02-2024"/>
    <d v="1899-12-30T21:15:05"/>
  </r>
  <r>
    <s v="TKT260548"/>
    <s v="Scheduled maintenance causing downtime"/>
    <s v="-"/>
    <x v="0"/>
    <s v="Service Outage"/>
    <s v="CUST79044"/>
    <s v="In Progress"/>
    <s v="26-08-2024"/>
    <d v="1899-12-30T13:51:01"/>
    <s v="-"/>
    <s v="-"/>
  </r>
  <r>
    <s v="TKT119436"/>
    <s v="High latency in service response"/>
    <s v="-"/>
    <x v="0"/>
    <s v="Slow Service"/>
    <s v="CUST33548"/>
    <s v="In Progress"/>
    <d v="2024-12-06T00:00:00"/>
    <d v="1899-12-30T14:04:00"/>
    <s v="-"/>
    <s v="-"/>
  </r>
  <r>
    <s v="TKT438544"/>
    <s v="Password reset link expired"/>
    <s v="-"/>
    <x v="2"/>
    <s v="Password Reset"/>
    <s v="CUST75978"/>
    <s v="In Progress"/>
    <s v="23-02-2024"/>
    <d v="1899-12-30T04:00:59"/>
    <s v="-"/>
    <s v="-"/>
  </r>
  <r>
    <s v="TKT310953"/>
    <s v="Request for service upgrade not processed"/>
    <s v="15-04-2021 07:12:02"/>
    <x v="0"/>
    <s v="Service Upgrade"/>
    <s v="CUST83200"/>
    <s v="Resolved"/>
    <s v="19-03-2021"/>
    <d v="1899-12-30T07:12:02"/>
    <s v="15-04-2021"/>
    <d v="1899-12-30T07:12:02"/>
  </r>
  <r>
    <s v="TKT782764"/>
    <s v="Unable to login to account"/>
    <s v="-"/>
    <x v="2"/>
    <s v="Login Issue"/>
    <s v="CUST86909"/>
    <s v="In Progress"/>
    <s v="18-08-2022"/>
    <d v="1899-12-30T13:03:50"/>
    <s v="-"/>
    <s v="-"/>
  </r>
  <r>
    <s v="TKT958855"/>
    <s v="Request for refund due to service issues"/>
    <s v="15-06-2022 21:18:19"/>
    <x v="1"/>
    <s v="Refund Request"/>
    <s v="CUST60517"/>
    <s v="Resolved"/>
    <d v="2022-09-06T00:00:00"/>
    <d v="1899-12-30T21:18:00"/>
    <s v="15-06-2022"/>
    <d v="1899-12-30T21:18:19"/>
  </r>
  <r>
    <s v="TKT737655"/>
    <s v="Password reset link not received"/>
    <s v="-"/>
    <x v="2"/>
    <s v="Password Reset"/>
    <s v="CUST22150"/>
    <s v="Open"/>
    <s v="16-05-2024"/>
    <d v="1899-12-30T07:48:32"/>
    <s v="-"/>
    <s v="-"/>
  </r>
  <r>
    <s v="TKT935335"/>
    <s v="Error message displayed"/>
    <s v="-"/>
    <x v="3"/>
    <s v="Software Bug"/>
    <s v="CUST56166"/>
    <s v="Open"/>
    <s v="16-01-2022"/>
    <d v="1899-12-30T13:55:15"/>
    <s v="-"/>
    <s v="-"/>
  </r>
  <r>
    <s v="TKT410427"/>
    <s v="Payment not going through"/>
    <s v="-"/>
    <x v="1"/>
    <s v="Payment Failure"/>
    <s v="CUST94529"/>
    <s v="Open"/>
    <d v="2020-09-10T00:00:00"/>
    <d v="1899-12-30T10:49:00"/>
    <s v="-"/>
    <s v="-"/>
  </r>
  <r>
    <s v="TKT769785"/>
    <s v="Unable to login to account"/>
    <s v="18-11-2020 16:34:05"/>
    <x v="2"/>
    <s v="Login Issue"/>
    <s v="CUST68739"/>
    <s v="Resolved"/>
    <s v="15-11-2020"/>
    <d v="1899-12-30T16:34:05"/>
    <s v="18-11-2020"/>
    <d v="1899-12-30T16:34:05"/>
  </r>
  <r>
    <s v="TKT930929"/>
    <s v="Frequent service interruptions"/>
    <s v="-"/>
    <x v="0"/>
    <s v="Service Outage"/>
    <s v="CUST73556"/>
    <s v="Open"/>
    <s v="29-07-2021"/>
    <d v="1899-12-30T18:00:07"/>
    <s v="-"/>
    <s v="-"/>
  </r>
  <r>
    <s v="TKT653127"/>
    <s v="Unable to login to account"/>
    <s v="-"/>
    <x v="2"/>
    <s v="Login Issue"/>
    <s v="CUST94553"/>
    <s v="In Progress"/>
    <d v="2021-09-04T00:00:00"/>
    <d v="1899-12-30T15:32:00"/>
    <s v="-"/>
    <s v="-"/>
  </r>
  <r>
    <s v="TKT164771"/>
    <s v="Charged more than expected"/>
    <s v="20-05-2022 01:15:38"/>
    <x v="1"/>
    <s v="Overcharge"/>
    <s v="CUST30466"/>
    <s v="Resolved"/>
    <s v="30-04-2022"/>
    <d v="1899-12-30T01:15:38"/>
    <s v="20-05-2022"/>
    <d v="1899-12-30T01:15:38"/>
  </r>
  <r>
    <s v="TKT125027"/>
    <s v="Unable to login to account"/>
    <s v="-"/>
    <x v="2"/>
    <s v="Login Issue"/>
    <s v="CUST81083"/>
    <s v="In Progress"/>
    <d v="2022-02-04T00:00:00"/>
    <d v="1899-12-30T12:53:00"/>
    <s v="-"/>
    <s v="-"/>
  </r>
  <r>
    <s v="TKT322745"/>
    <s v="Battery draining quickly"/>
    <s v="27-06-2021 08:15:19"/>
    <x v="3"/>
    <s v="Hardware Issue"/>
    <s v="CUST78319"/>
    <s v="Resolved"/>
    <s v="29-05-2021"/>
    <d v="1899-12-30T08:15:19"/>
    <s v="27-06-2021"/>
    <d v="1899-12-30T08:15:19"/>
  </r>
  <r>
    <s v="TKT103191"/>
    <s v="Upgrade causing compatibility issues"/>
    <s v="-"/>
    <x v="0"/>
    <s v="Service Upgrade"/>
    <s v="CUST15323"/>
    <s v="Open"/>
    <d v="2021-03-02T00:00:00"/>
    <d v="1899-12-30T07:54:00"/>
    <s v="-"/>
    <s v="-"/>
  </r>
  <r>
    <s v="TKT312132"/>
    <s v="Password reset link expired"/>
    <d v="2021-09-09T01:42:00"/>
    <x v="2"/>
    <s v="Password Reset"/>
    <s v="CUST96157"/>
    <s v="Resolved"/>
    <s v="25-08-2021"/>
    <d v="1899-12-30T01:42:50"/>
    <d v="2021-09-09T00:00:00"/>
    <d v="1899-12-30T01:42:00"/>
  </r>
  <r>
    <s v="TKT263310"/>
    <s v="Refund for canceled service"/>
    <s v="-"/>
    <x v="1"/>
    <s v="Refund Request"/>
    <s v="CUST35666"/>
    <s v="In Progress"/>
    <d v="2020-09-06T00:00:00"/>
    <d v="1899-12-30T09:11:00"/>
    <s v="-"/>
    <s v="-"/>
  </r>
  <r>
    <s v="TKT962107"/>
    <s v="Card declined"/>
    <d v="2023-11-12T10:28:00"/>
    <x v="1"/>
    <s v="Payment Failure"/>
    <s v="CUST93098"/>
    <s v="Resolved"/>
    <s v="18-11-2023"/>
    <d v="1899-12-30T10:28:30"/>
    <d v="2023-11-12T00:00:00"/>
    <d v="1899-12-30T10:28:00"/>
  </r>
  <r>
    <s v="TKT811143"/>
    <s v="Unable to connect to Wi-Fi"/>
    <d v="2024-01-04T21:35:00"/>
    <x v="3"/>
    <s v="Network Problem"/>
    <s v="CUST44139"/>
    <s v="Resolved"/>
    <s v="27-03-2024"/>
    <d v="1899-12-30T21:35:33"/>
    <d v="2024-01-04T00:00:00"/>
    <d v="1899-12-30T21:35:00"/>
  </r>
  <r>
    <s v="TKT366897"/>
    <s v="Upgrade causing compatibility issues"/>
    <s v="-"/>
    <x v="0"/>
    <s v="Service Upgrade"/>
    <s v="CUST39946"/>
    <s v="In Progress"/>
    <d v="2021-01-05T00:00:00"/>
    <d v="1899-12-30T12:04:00"/>
    <s v="-"/>
    <s v="-"/>
  </r>
  <r>
    <s v="TKT601896"/>
    <s v="Account suspended without notice"/>
    <s v="-"/>
    <x v="2"/>
    <s v="Account Suspension"/>
    <s v="CUST60309"/>
    <s v="Open"/>
    <s v="21-01-2023"/>
    <d v="1899-12-30T18:09:28"/>
    <s v="-"/>
    <s v="-"/>
  </r>
  <r>
    <s v="TKT971500"/>
    <s v="Refund for canceled service"/>
    <s v="-"/>
    <x v="1"/>
    <s v="Refund Request"/>
    <s v="CUST76185"/>
    <s v="In Progress"/>
    <s v="26-06-2024"/>
    <d v="1899-12-30T11:34:04"/>
    <s v="-"/>
    <s v="-"/>
  </r>
  <r>
    <s v="TKT831118"/>
    <s v="Card declined"/>
    <s v="-"/>
    <x v="1"/>
    <s v="Payment Failure"/>
    <s v="CUST40249"/>
    <s v="Open"/>
    <s v="19-04-2022"/>
    <d v="1899-12-30T11:16:44"/>
    <s v="-"/>
    <s v="-"/>
  </r>
  <r>
    <s v="TKT296927"/>
    <s v="Service slower than expected"/>
    <s v="-"/>
    <x v="0"/>
    <s v="Slow Service"/>
    <s v="CUST96385"/>
    <s v="Open"/>
    <s v="27-10-2020"/>
    <d v="1899-12-30T23:39:33"/>
    <s v="-"/>
    <s v="-"/>
  </r>
  <r>
    <s v="TKT210869"/>
    <s v="Feature not working as expected"/>
    <s v="-"/>
    <x v="3"/>
    <s v="Software Bug"/>
    <s v="CUST96063"/>
    <s v="Open"/>
    <d v="2023-05-09T00:00:00"/>
    <d v="1899-12-30T21:48:00"/>
    <s v="-"/>
    <s v="-"/>
  </r>
  <r>
    <s v="TKT221275"/>
    <s v="Account locked due to multiple failed attempts"/>
    <d v="2023-07-09T13:22:00"/>
    <x v="2"/>
    <s v="Login Issue"/>
    <s v="CUST38683"/>
    <s v="Resolved"/>
    <d v="2023-02-09T00:00:00"/>
    <d v="1899-12-30T13:22:00"/>
    <d v="2023-07-09T00:00:00"/>
    <d v="1899-12-30T13:22:00"/>
  </r>
  <r>
    <s v="TKT796480"/>
    <s v="Screen malfunction"/>
    <d v="2021-03-07T13:14:00"/>
    <x v="3"/>
    <s v="Hardware Issue"/>
    <s v="CUST86260"/>
    <s v="Resolved"/>
    <d v="2021-07-06T00:00:00"/>
    <d v="1899-12-30T13:14:00"/>
    <d v="2021-03-07T00:00:00"/>
    <d v="1899-12-30T13:14:00"/>
  </r>
  <r>
    <s v="TKT724018"/>
    <s v="Account locked due to multiple failed attempts"/>
    <s v="-"/>
    <x v="2"/>
    <s v="Login Issue"/>
    <s v="CUST66140"/>
    <s v="Open"/>
    <s v="17-11-2023"/>
    <d v="1899-12-30T20:01:21"/>
    <s v="-"/>
    <s v="-"/>
  </r>
  <r>
    <s v="TKT152670"/>
    <s v="Card declined"/>
    <s v="-"/>
    <x v="1"/>
    <s v="Payment Failure"/>
    <s v="CUST75138"/>
    <s v="Open"/>
    <s v="16-05-2022"/>
    <d v="1899-12-30T20:03:25"/>
    <s v="-"/>
    <s v="-"/>
  </r>
  <r>
    <s v="TKT580964"/>
    <s v="Request for service upgrade not processed"/>
    <d v="2022-06-04T10:00:00"/>
    <x v="0"/>
    <s v="Service Upgrade"/>
    <s v="CUST91219"/>
    <s v="Resolved"/>
    <d v="2022-04-04T00:00:00"/>
    <d v="1899-12-30T10:00:00"/>
    <d v="2022-06-04T00:00:00"/>
    <d v="1899-12-30T10:00:00"/>
  </r>
  <r>
    <s v="TKT291607"/>
    <s v="Charged more than expected"/>
    <s v="-"/>
    <x v="1"/>
    <s v="Overcharge"/>
    <s v="CUST65588"/>
    <s v="In Progress"/>
    <s v="19-05-2021"/>
    <d v="1899-12-30T22:16:38"/>
    <s v="-"/>
    <s v="-"/>
  </r>
  <r>
    <s v="TKT292620"/>
    <s v="Upgrade causing compatibility issues"/>
    <s v="-"/>
    <x v="0"/>
    <s v="Service Upgrade"/>
    <s v="CUST38948"/>
    <s v="In Progress"/>
    <s v="14-07-2022"/>
    <d v="1899-12-30T13:53:56"/>
    <s v="-"/>
    <s v="-"/>
  </r>
  <r>
    <s v="TKT409338"/>
    <s v="Service performance degradation"/>
    <s v="-"/>
    <x v="0"/>
    <s v="Slow Service"/>
    <s v="CUST56161"/>
    <s v="In Progress"/>
    <s v="17-07-2022"/>
    <d v="1899-12-30T21:38:17"/>
    <s v="-"/>
    <s v="-"/>
  </r>
  <r>
    <s v="TKT398672"/>
    <s v="Two-factor authentication not working"/>
    <s v="-"/>
    <x v="2"/>
    <s v="Login Issue"/>
    <s v="CUST27083"/>
    <s v="In Progress"/>
    <d v="2023-06-03T00:00:00"/>
    <d v="1899-12-30T23:22:00"/>
    <s v="-"/>
    <s v="-"/>
  </r>
  <r>
    <s v="TKT325675"/>
    <s v="Account locked due to multiple failed attempts"/>
    <s v="-"/>
    <x v="2"/>
    <s v="Login Issue"/>
    <s v="CUST54193"/>
    <s v="In Progress"/>
    <d v="2021-06-05T00:00:00"/>
    <d v="1899-12-30T07:38:00"/>
    <s v="-"/>
    <s v="-"/>
  </r>
  <r>
    <s v="TKT187302"/>
    <s v="Payment gateway error"/>
    <s v="-"/>
    <x v="1"/>
    <s v="Payment Failure"/>
    <s v="CUST92464"/>
    <s v="Open"/>
    <d v="2021-10-12T00:00:00"/>
    <d v="1899-12-30T18:17:00"/>
    <s v="-"/>
    <s v="-"/>
  </r>
  <r>
    <s v="TKT889509"/>
    <s v="Payment not going through"/>
    <s v="26-01-2023 07:55:37"/>
    <x v="1"/>
    <s v="Payment Failure"/>
    <s v="CUST94026"/>
    <s v="Resolved"/>
    <d v="2023-02-01T00:00:00"/>
    <d v="1899-12-30T07:55:00"/>
    <s v="26-01-2023"/>
    <d v="1899-12-30T07:55:37"/>
  </r>
  <r>
    <s v="TKT354864"/>
    <s v="Charged more than expected"/>
    <s v="-"/>
    <x v="1"/>
    <s v="Overcharge"/>
    <s v="CUST87361"/>
    <s v="In Progress"/>
    <d v="2021-02-12T00:00:00"/>
    <d v="1899-12-30T03:39:00"/>
    <s v="-"/>
    <s v="-"/>
  </r>
  <r>
    <s v="TKT312668"/>
    <s v="High latency in service response"/>
    <s v="-"/>
    <x v="0"/>
    <s v="Slow Service"/>
    <s v="CUST36220"/>
    <s v="In Progress"/>
    <d v="2022-08-02T00:00:00"/>
    <d v="1899-12-30T02:35:00"/>
    <s v="-"/>
    <s v="-"/>
  </r>
  <r>
    <s v="TKT798147"/>
    <s v="Service performance degradation"/>
    <s v="-"/>
    <x v="0"/>
    <s v="Slow Service"/>
    <s v="CUST77932"/>
    <s v="Open"/>
    <s v="30-08-2021"/>
    <d v="1899-12-30T18:00:24"/>
    <s v="-"/>
    <s v="-"/>
  </r>
  <r>
    <s v="TKT129956"/>
    <s v="Scheduled maintenance causing downtime"/>
    <s v="-"/>
    <x v="0"/>
    <s v="Service Outage"/>
    <s v="CUST84143"/>
    <s v="In Progress"/>
    <d v="2020-04-06T00:00:00"/>
    <d v="1899-12-30T14:46:00"/>
    <s v="-"/>
    <s v="-"/>
  </r>
  <r>
    <s v="TKT195405"/>
    <s v="Error message displayed"/>
    <s v="22-07-2021 17:23:42"/>
    <x v="3"/>
    <s v="Software Bug"/>
    <s v="CUST29364"/>
    <s v="Resolved"/>
    <d v="2021-06-07T00:00:00"/>
    <d v="1899-12-30T17:23:00"/>
    <s v="22-07-2021"/>
    <d v="1899-12-30T17:23:42"/>
  </r>
  <r>
    <s v="TKT990597"/>
    <s v="Unable to reset password"/>
    <s v="25-08-2024 09:54:45"/>
    <x v="2"/>
    <s v="Password Reset"/>
    <s v="CUST54340"/>
    <s v="Resolved"/>
    <s v="20-08-2024"/>
    <d v="1899-12-30T09:54:45"/>
    <s v="25-08-2024"/>
    <d v="1899-12-30T09:54:45"/>
  </r>
  <r>
    <s v="TKT517919"/>
    <s v="Incorrect billing amount"/>
    <s v="-"/>
    <x v="1"/>
    <s v="Overcharge"/>
    <s v="CUST96636"/>
    <s v="Open"/>
    <s v="26-01-2020"/>
    <d v="1899-12-30T20:42:15"/>
    <s v="-"/>
    <s v="-"/>
  </r>
  <r>
    <s v="TKT907668"/>
    <s v="Two-factor authentication not working"/>
    <s v="-"/>
    <x v="2"/>
    <s v="Login Issue"/>
    <s v="CUST96271"/>
    <s v="Open"/>
    <d v="2020-05-04T00:00:00"/>
    <d v="1899-12-30T11:36:00"/>
    <s v="-"/>
    <s v="-"/>
  </r>
  <r>
    <s v="TKT159030"/>
    <s v="Account locked due to multiple failed attempts"/>
    <s v="-"/>
    <x v="2"/>
    <s v="Login Issue"/>
    <s v="CUST35267"/>
    <s v="Open"/>
    <s v="27-07-2022"/>
    <d v="1899-12-30T04:41:28"/>
    <s v="-"/>
    <s v="-"/>
  </r>
  <r>
    <s v="TKT402065"/>
    <s v="Unable to login to account"/>
    <s v="19-08-2024 11:13:22"/>
    <x v="2"/>
    <s v="Login Issue"/>
    <s v="CUST73034"/>
    <s v="Resolved"/>
    <s v="31-07-2024"/>
    <d v="1899-12-30T11:13:22"/>
    <s v="19-08-2024"/>
    <d v="1899-12-30T11:13:22"/>
  </r>
  <r>
    <s v="TKT521782"/>
    <s v="Refund for overcharge"/>
    <s v="-"/>
    <x v="1"/>
    <s v="Refund Request"/>
    <s v="CUST75101"/>
    <s v="Open"/>
    <s v="28-11-2024"/>
    <d v="1899-12-30T06:40:07"/>
    <s v="-"/>
    <s v="-"/>
  </r>
  <r>
    <s v="TKT304421"/>
    <s v="Account locked due to multiple failed attempts"/>
    <s v="-"/>
    <x v="2"/>
    <s v="Login Issue"/>
    <s v="CUST80653"/>
    <s v="In Progress"/>
    <d v="2021-02-08T00:00:00"/>
    <d v="1899-12-30T05:04:00"/>
    <s v="-"/>
    <s v="-"/>
  </r>
  <r>
    <s v="TKT561990"/>
    <s v="Upgrade causing compatibility issues"/>
    <s v="-"/>
    <x v="0"/>
    <s v="Service Upgrade"/>
    <s v="CUST60073"/>
    <s v="In Progress"/>
    <d v="2024-01-11T00:00:00"/>
    <d v="1899-12-30T10:25:00"/>
    <s v="-"/>
    <s v="-"/>
  </r>
  <r>
    <s v="TKT529614"/>
    <s v="Two-factor authentication not working"/>
    <s v="24-02-2020 03:41:30"/>
    <x v="2"/>
    <s v="Login Issue"/>
    <s v="CUST33401"/>
    <s v="Resolved"/>
    <d v="2020-10-02T00:00:00"/>
    <d v="1899-12-30T03:41:00"/>
    <s v="24-02-2020"/>
    <d v="1899-12-30T03:41:30"/>
  </r>
  <r>
    <s v="TKT484740"/>
    <s v="Incorrect billing amount"/>
    <s v="-"/>
    <x v="1"/>
    <s v="Overcharge"/>
    <s v="CUST60257"/>
    <s v="In Progress"/>
    <s v="20-07-2021"/>
    <d v="1899-12-30T18:15:04"/>
    <s v="-"/>
    <s v="-"/>
  </r>
  <r>
    <s v="TKT172235"/>
    <s v="Service unavailable in my area"/>
    <s v="-"/>
    <x v="0"/>
    <s v="Service Outage"/>
    <s v="CUST49417"/>
    <s v="Open"/>
    <d v="2020-04-09T00:00:00"/>
    <d v="1899-12-30T15:42:00"/>
    <s v="-"/>
    <s v="-"/>
  </r>
  <r>
    <s v="TKT778409"/>
    <s v="Password reset link expired"/>
    <s v="-"/>
    <x v="2"/>
    <s v="Password Reset"/>
    <s v="CUST23866"/>
    <s v="Open"/>
    <s v="20-08-2020"/>
    <d v="1899-12-30T12:38:58"/>
    <s v="-"/>
    <s v="-"/>
  </r>
  <r>
    <s v="TKT742027"/>
    <s v="Internet connection drops frequently"/>
    <s v="26-09-2020 20:28:34"/>
    <x v="3"/>
    <s v="Network Problem"/>
    <s v="CUST42274"/>
    <s v="Resolved"/>
    <d v="2020-09-09T00:00:00"/>
    <d v="1899-12-30T20:28:00"/>
    <s v="26-09-2020"/>
    <d v="1899-12-30T20:28:34"/>
  </r>
  <r>
    <s v="TKT984625"/>
    <s v="Payment gateway error"/>
    <s v="24-05-2022 12:04:30"/>
    <x v="1"/>
    <s v="Payment Failure"/>
    <s v="CUST35358"/>
    <s v="Resolved"/>
    <s v="25-04-2022"/>
    <d v="1899-12-30T12:04:30"/>
    <s v="24-05-2022"/>
    <d v="1899-12-30T12:04:30"/>
  </r>
  <r>
    <s v="TKT215214"/>
    <s v="Screen malfunction"/>
    <s v="-"/>
    <x v="3"/>
    <s v="Hardware Issue"/>
    <s v="CUST87005"/>
    <s v="Open"/>
    <d v="2020-10-11T00:00:00"/>
    <d v="1899-12-30T14:35:00"/>
    <s v="-"/>
    <s v="-"/>
  </r>
  <r>
    <s v="TKT210663"/>
    <s v="Service performance degradation"/>
    <s v="25-12-2020 13:42:29"/>
    <x v="0"/>
    <s v="Slow Service"/>
    <s v="CUST17910"/>
    <s v="Resolved"/>
    <s v="23-12-2020"/>
    <d v="1899-12-30T13:42:29"/>
    <s v="25-12-2020"/>
    <d v="1899-12-30T13:42:29"/>
  </r>
  <r>
    <s v="TKT229933"/>
    <s v="Frequent service interruptions"/>
    <d v="2024-09-10T19:37:00"/>
    <x v="0"/>
    <s v="Service Outage"/>
    <s v="CUST96396"/>
    <s v="Resolved"/>
    <d v="2024-05-10T00:00:00"/>
    <d v="1899-12-30T19:37:00"/>
    <d v="2024-09-10T00:00:00"/>
    <d v="1899-12-30T19:37:00"/>
  </r>
  <r>
    <s v="TKT526490"/>
    <s v="Screen malfunction"/>
    <s v="27-11-2021 17:15:48"/>
    <x v="3"/>
    <s v="Hardware Issue"/>
    <s v="CUST83165"/>
    <s v="Resolved"/>
    <s v="16-11-2021"/>
    <d v="1899-12-30T17:15:48"/>
    <s v="27-11-2021"/>
    <d v="1899-12-30T17:15:48"/>
  </r>
  <r>
    <s v="TKT871262"/>
    <s v="Charged more than expected"/>
    <s v="-"/>
    <x v="1"/>
    <s v="Overcharge"/>
    <s v="CUST89481"/>
    <s v="In Progress"/>
    <s v="16-11-2024"/>
    <d v="1899-12-30T15:11:52"/>
    <s v="-"/>
    <s v="-"/>
  </r>
  <r>
    <s v="TKT690846"/>
    <s v="Error message displayed"/>
    <s v="-"/>
    <x v="3"/>
    <s v="Software Bug"/>
    <s v="CUST89183"/>
    <s v="In Progress"/>
    <d v="2020-06-11T00:00:00"/>
    <d v="1899-12-30T12:21:00"/>
    <s v="-"/>
    <s v="-"/>
  </r>
  <r>
    <s v="TKT526907"/>
    <s v="Charged more than expected"/>
    <d v="2020-12-10T19:42:00"/>
    <x v="1"/>
    <s v="Overcharge"/>
    <s v="CUST83155"/>
    <s v="Resolved"/>
    <d v="2020-09-10T00:00:00"/>
    <d v="1899-12-30T19:42:00"/>
    <d v="2020-12-10T00:00:00"/>
    <d v="1899-12-30T19:42:00"/>
  </r>
  <r>
    <s v="TKT542316"/>
    <s v="Request for service upgrade not processed"/>
    <s v="-"/>
    <x v="0"/>
    <s v="Service Upgrade"/>
    <s v="CUST31272"/>
    <s v="In Progress"/>
    <s v="19-11-2024"/>
    <d v="1899-12-30T08:22:27"/>
    <s v="-"/>
    <s v="-"/>
  </r>
  <r>
    <s v="TKT581121"/>
    <s v="Account locked due to multiple failed attempts"/>
    <d v="2020-06-07T12:46:00"/>
    <x v="2"/>
    <s v="Login Issue"/>
    <s v="CUST35171"/>
    <s v="Resolved"/>
    <s v="20-06-2020"/>
    <d v="1899-12-30T12:46:06"/>
    <d v="2020-06-07T00:00:00"/>
    <d v="1899-12-30T12:46:00"/>
  </r>
  <r>
    <s v="TKT543966"/>
    <s v="Unable to login to account"/>
    <s v="-"/>
    <x v="2"/>
    <s v="Login Issue"/>
    <s v="CUST37634"/>
    <s v="In Progress"/>
    <d v="2022-12-02T00:00:00"/>
    <d v="1899-12-30T05:48:00"/>
    <s v="-"/>
    <s v="-"/>
  </r>
  <r>
    <s v="TKT888118"/>
    <s v="Upgrade causing compatibility issues"/>
    <s v="-"/>
    <x v="0"/>
    <s v="Service Upgrade"/>
    <s v="CUST58298"/>
    <s v="Open"/>
    <d v="2024-11-01T00:00:00"/>
    <d v="1899-12-30T01:15:00"/>
    <s v="-"/>
    <s v="-"/>
  </r>
  <r>
    <s v="TKT796789"/>
    <s v="Password reset link expired"/>
    <s v="-"/>
    <x v="2"/>
    <s v="Password Reset"/>
    <s v="CUST21856"/>
    <s v="Open"/>
    <d v="2021-07-07T00:00:00"/>
    <d v="1899-12-30T06:14:00"/>
    <s v="-"/>
    <s v="-"/>
  </r>
  <r>
    <s v="TKT108517"/>
    <s v="Request for refund due to service issues"/>
    <s v="-"/>
    <x v="1"/>
    <s v="Refund Request"/>
    <s v="CUST54394"/>
    <s v="In Progress"/>
    <s v="24-01-2024"/>
    <d v="1899-12-30T15:43:41"/>
    <s v="-"/>
    <s v="-"/>
  </r>
  <r>
    <s v="TKT166732"/>
    <s v="High latency in service response"/>
    <s v="-"/>
    <x v="0"/>
    <s v="Slow Service"/>
    <s v="CUST34975"/>
    <s v="In Progress"/>
    <d v="2020-09-12T00:00:00"/>
    <d v="1899-12-30T11:36:00"/>
    <s v="-"/>
    <s v="-"/>
  </r>
  <r>
    <s v="TKT974863"/>
    <s v="Service slower than expected"/>
    <s v="-"/>
    <x v="0"/>
    <s v="Slow Service"/>
    <s v="CUST64126"/>
    <s v="In Progress"/>
    <s v="30-12-2021"/>
    <d v="1899-12-30T14:01:48"/>
    <s v="-"/>
    <s v="-"/>
  </r>
  <r>
    <s v="TKT391113"/>
    <s v="Device not powering on"/>
    <s v="-"/>
    <x v="3"/>
    <s v="Hardware Issue"/>
    <s v="CUST44245"/>
    <s v="Open"/>
    <d v="2022-04-03T00:00:00"/>
    <d v="1899-12-30T11:38:00"/>
    <s v="-"/>
    <s v="-"/>
  </r>
  <r>
    <s v="TKT308933"/>
    <s v="Unable to login to account"/>
    <s v="-"/>
    <x v="2"/>
    <s v="Login Issue"/>
    <s v="CUST45085"/>
    <s v="In Progress"/>
    <d v="2021-05-09T00:00:00"/>
    <d v="1899-12-30T18:05:00"/>
    <s v="-"/>
    <s v="-"/>
  </r>
  <r>
    <s v="TKT904667"/>
    <s v="Account suspended due to suspicious activity"/>
    <s v="29-05-2024 14:12:43"/>
    <x v="2"/>
    <s v="Account Suspension"/>
    <s v="CUST87586"/>
    <s v="Resolved"/>
    <s v="27-05-2024"/>
    <d v="1899-12-30T14:12:43"/>
    <s v="29-05-2024"/>
    <d v="1899-12-30T14:12:43"/>
  </r>
  <r>
    <s v="TKT667166"/>
    <s v="Refund for overcharge"/>
    <s v="-"/>
    <x v="1"/>
    <s v="Refund Request"/>
    <s v="CUST14212"/>
    <s v="Open"/>
    <s v="21-09-2024"/>
    <d v="1899-12-30T11:23:25"/>
    <s v="-"/>
    <s v="-"/>
  </r>
  <r>
    <s v="TKT380602"/>
    <s v="Payment gateway error"/>
    <d v="2024-12-02T08:57:00"/>
    <x v="1"/>
    <s v="Payment Failure"/>
    <s v="CUST90544"/>
    <s v="Resolved"/>
    <d v="2024-10-02T00:00:00"/>
    <d v="1899-12-30T08:57:00"/>
    <d v="2024-12-02T00:00:00"/>
    <d v="1899-12-30T08:57:00"/>
  </r>
  <r>
    <s v="TKT394468"/>
    <s v="Incorrect billing amount"/>
    <s v="-"/>
    <x v="1"/>
    <s v="Overcharge"/>
    <s v="CUST60412"/>
    <s v="In Progress"/>
    <s v="23-10-2022"/>
    <d v="1899-12-30T09:42:19"/>
    <s v="-"/>
    <s v="-"/>
  </r>
  <r>
    <s v="TKT988637"/>
    <s v="Device not powering on"/>
    <d v="2022-12-12T09:45:00"/>
    <x v="3"/>
    <s v="Hardware Issue"/>
    <s v="CUST40089"/>
    <s v="Resolved"/>
    <s v="28-11-2022"/>
    <d v="1899-12-30T09:45:04"/>
    <d v="2022-12-12T00:00:00"/>
    <d v="1899-12-30T09:45:00"/>
  </r>
  <r>
    <s v="TKT546953"/>
    <s v="Request for service upgrade not processed"/>
    <d v="2022-03-01T03:58:00"/>
    <x v="0"/>
    <s v="Service Upgrade"/>
    <s v="CUST51046"/>
    <s v="Resolved"/>
    <d v="2021-11-12T00:00:00"/>
    <d v="1899-12-30T03:58:00"/>
    <d v="2022-03-01T00:00:00"/>
    <d v="1899-12-30T03:58:00"/>
  </r>
  <r>
    <s v="TKT324645"/>
    <s v="Duplicate charges on account"/>
    <s v="-"/>
    <x v="1"/>
    <s v="Overcharge"/>
    <s v="CUST52741"/>
    <s v="In Progress"/>
    <d v="2020-01-08T00:00:00"/>
    <d v="1899-12-30T05:44:00"/>
    <s v="-"/>
    <s v="-"/>
  </r>
  <r>
    <s v="TKT219045"/>
    <s v="Refund for overcharge"/>
    <d v="2023-02-04T11:15:00"/>
    <x v="1"/>
    <s v="Refund Request"/>
    <s v="CUST56933"/>
    <s v="Resolved"/>
    <s v="26-03-2023"/>
    <d v="1899-12-30T11:15:48"/>
    <d v="2023-02-04T00:00:00"/>
    <d v="1899-12-30T11:15:00"/>
  </r>
  <r>
    <s v="TKT769492"/>
    <s v="Account suspended due to suspicious activity"/>
    <s v="26-03-2023 20:26:10"/>
    <x v="2"/>
    <s v="Account Suspension"/>
    <s v="CUST48439"/>
    <s v="Resolved"/>
    <s v="14-03-2023"/>
    <d v="1899-12-30T20:26:10"/>
    <s v="26-03-2023"/>
    <d v="1899-12-30T20:26:10"/>
  </r>
  <r>
    <s v="TKT766948"/>
    <s v="Request for refund due to service issues"/>
    <d v="2022-07-11T09:07:00"/>
    <x v="1"/>
    <s v="Refund Request"/>
    <s v="CUST80801"/>
    <s v="Resolved"/>
    <d v="2022-10-10T00:00:00"/>
    <d v="1899-12-30T09:07:00"/>
    <d v="2022-07-11T00:00:00"/>
    <d v="1899-12-30T09:07:00"/>
  </r>
  <r>
    <s v="TKT750782"/>
    <s v="Unable to reset password"/>
    <s v="27-01-2021 03:49:30"/>
    <x v="2"/>
    <s v="Password Reset"/>
    <s v="CUST75293"/>
    <s v="Resolved"/>
    <d v="2021-06-01T00:00:00"/>
    <d v="1899-12-30T03:49:00"/>
    <s v="27-01-2021"/>
    <d v="1899-12-30T03:49:30"/>
  </r>
  <r>
    <s v="TKT601168"/>
    <s v="Card declined"/>
    <s v="-"/>
    <x v="1"/>
    <s v="Payment Failure"/>
    <s v="CUST20462"/>
    <s v="Open"/>
    <s v="30-11-2024"/>
    <d v="1899-12-30T05:47:59"/>
    <s v="-"/>
    <s v="-"/>
  </r>
  <r>
    <s v="TKT554408"/>
    <s v="Service unavailable in my area"/>
    <s v="-"/>
    <x v="0"/>
    <s v="Service Outage"/>
    <s v="CUST94444"/>
    <s v="Open"/>
    <s v="21-10-2021"/>
    <d v="1899-12-30T02:23:00"/>
    <s v="-"/>
    <s v="-"/>
  </r>
  <r>
    <s v="TKT953778"/>
    <s v="Slow internet speed"/>
    <s v="-"/>
    <x v="3"/>
    <s v="Network Problem"/>
    <s v="CUST98858"/>
    <s v="Open"/>
    <s v="29-09-2022"/>
    <d v="1899-12-30T11:32:52"/>
    <s v="-"/>
    <s v="-"/>
  </r>
  <r>
    <s v="TKT856550"/>
    <s v="Battery draining quickly"/>
    <s v="23-06-2022 19:13:51"/>
    <x v="3"/>
    <s v="Hardware Issue"/>
    <s v="CUST15147"/>
    <s v="Resolved"/>
    <s v="25-05-2022"/>
    <d v="1899-12-30T19:13:51"/>
    <s v="23-06-2022"/>
    <d v="1899-12-30T19:13:51"/>
  </r>
  <r>
    <s v="TKT694780"/>
    <s v="Incorrect billing amount"/>
    <s v="-"/>
    <x v="1"/>
    <s v="Overcharge"/>
    <s v="CUST73030"/>
    <s v="Open"/>
    <d v="2022-12-04T00:00:00"/>
    <d v="1899-12-30T16:05:00"/>
    <s v="-"/>
    <s v="-"/>
  </r>
  <r>
    <s v="TKT604279"/>
    <s v="High latency in service response"/>
    <s v="-"/>
    <x v="0"/>
    <s v="Slow Service"/>
    <s v="CUST43849"/>
    <s v="In Progress"/>
    <s v="23-03-2024"/>
    <d v="1899-12-30T15:14:49"/>
    <s v="-"/>
    <s v="-"/>
  </r>
  <r>
    <s v="TKT541330"/>
    <s v="Application crashes on startup"/>
    <s v="-"/>
    <x v="3"/>
    <s v="Software Bug"/>
    <s v="CUST43942"/>
    <s v="In Progress"/>
    <d v="2022-07-05T00:00:00"/>
    <d v="1899-12-30T13:47:00"/>
    <s v="-"/>
    <s v="-"/>
  </r>
  <r>
    <s v="TKT792372"/>
    <s v="Incorrect billing amount"/>
    <s v="-"/>
    <x v="1"/>
    <s v="Overcharge"/>
    <s v="CUST29593"/>
    <s v="Open"/>
    <s v="22-04-2021"/>
    <d v="1899-12-30T03:37:57"/>
    <s v="-"/>
    <s v="-"/>
  </r>
  <r>
    <s v="TKT208351"/>
    <s v="Request for refund due to service issues"/>
    <s v="14-11-2024 07:49:59"/>
    <x v="1"/>
    <s v="Refund Request"/>
    <s v="CUST47030"/>
    <s v="Resolved"/>
    <d v="2024-12-11T00:00:00"/>
    <d v="1899-12-30T07:49:00"/>
    <s v="14-11-2024"/>
    <d v="1899-12-30T07:49:59"/>
  </r>
  <r>
    <s v="TKT373379"/>
    <s v="Screen malfunction"/>
    <s v="24-10-2020 12:50:06"/>
    <x v="3"/>
    <s v="Hardware Issue"/>
    <s v="CUST56413"/>
    <s v="Resolved"/>
    <s v="16-10-2020"/>
    <d v="1899-12-30T12:50:06"/>
    <s v="24-10-2020"/>
    <d v="1899-12-30T12:50:06"/>
  </r>
  <r>
    <s v="TKT171651"/>
    <s v="Card declined"/>
    <s v="-"/>
    <x v="1"/>
    <s v="Payment Failure"/>
    <s v="CUST94816"/>
    <s v="Open"/>
    <s v="28-04-2024"/>
    <d v="1899-12-30T23:02:09"/>
    <s v="-"/>
    <s v="-"/>
  </r>
  <r>
    <s v="TKT418896"/>
    <s v="Slow internet speed"/>
    <s v="-"/>
    <x v="3"/>
    <s v="Network Problem"/>
    <s v="CUST13948"/>
    <s v="Open"/>
    <s v="29-07-2021"/>
    <d v="1899-12-30T09:34:03"/>
    <s v="-"/>
    <s v="-"/>
  </r>
  <r>
    <s v="TKT619214"/>
    <s v="Two-factor authentication not working"/>
    <s v="-"/>
    <x v="2"/>
    <s v="Login Issue"/>
    <s v="CUST14644"/>
    <s v="In Progress"/>
    <s v="27-02-2023"/>
    <d v="1899-12-30T14:15:19"/>
    <s v="-"/>
    <s v="-"/>
  </r>
  <r>
    <s v="TKT957135"/>
    <s v="Payment not going through"/>
    <s v="-"/>
    <x v="1"/>
    <s v="Payment Failure"/>
    <s v="CUST47035"/>
    <s v="Open"/>
    <s v="24-08-2023"/>
    <d v="1899-12-30T18:27:20"/>
    <s v="-"/>
    <s v="-"/>
  </r>
  <r>
    <s v="TKT843116"/>
    <s v="Slow internet speed"/>
    <s v="-"/>
    <x v="3"/>
    <s v="Network Problem"/>
    <s v="CUST42596"/>
    <s v="In Progress"/>
    <s v="15-10-2022"/>
    <d v="1899-12-30T17:04:43"/>
    <s v="-"/>
    <s v="-"/>
  </r>
  <r>
    <s v="TKT984105"/>
    <s v="Account locked due to multiple failed attempts"/>
    <s v="26-02-2024 18:36:14"/>
    <x v="2"/>
    <s v="Login Issue"/>
    <s v="CUST46158"/>
    <s v="Resolved"/>
    <s v="31-01-2024"/>
    <d v="1899-12-30T18:36:14"/>
    <s v="26-02-2024"/>
    <d v="1899-12-30T18:36:14"/>
  </r>
  <r>
    <s v="TKT484767"/>
    <s v="Battery draining quickly"/>
    <s v="20-02-2022 15:57:41"/>
    <x v="3"/>
    <s v="Hardware Issue"/>
    <s v="CUST48417"/>
    <s v="Resolved"/>
    <s v="18-02-2022"/>
    <d v="1899-12-30T15:57:41"/>
    <s v="20-02-2022"/>
    <d v="1899-12-30T15:57:41"/>
  </r>
  <r>
    <s v="TKT750699"/>
    <s v="Charged more than expected"/>
    <s v="-"/>
    <x v="1"/>
    <s v="Overcharge"/>
    <s v="CUST71667"/>
    <s v="Open"/>
    <d v="2023-01-06T00:00:00"/>
    <d v="1899-12-30T19:47:00"/>
    <s v="-"/>
    <s v="-"/>
  </r>
  <r>
    <s v="TKT199464"/>
    <s v="Error message displayed"/>
    <s v="-"/>
    <x v="3"/>
    <s v="Software Bug"/>
    <s v="CUST10765"/>
    <s v="Open"/>
    <d v="2023-09-11T00:00:00"/>
    <d v="1899-12-30T05:42:00"/>
    <s v="-"/>
    <s v="-"/>
  </r>
  <r>
    <s v="TKT192119"/>
    <s v="Error message displayed"/>
    <d v="2024-05-03T05:13:00"/>
    <x v="3"/>
    <s v="Software Bug"/>
    <s v="CUST91799"/>
    <s v="Resolved"/>
    <d v="2024-07-02T00:00:00"/>
    <d v="1899-12-30T05:13:00"/>
    <d v="2024-05-03T00:00:00"/>
    <d v="1899-12-30T05:13:00"/>
  </r>
  <r>
    <s v="TKT378905"/>
    <s v="Service slower than expected"/>
    <d v="2021-02-07T06:49:00"/>
    <x v="0"/>
    <s v="Slow Service"/>
    <s v="CUST97742"/>
    <s v="Resolved"/>
    <s v="25-06-2021"/>
    <d v="1899-12-30T06:49:45"/>
    <d v="2021-02-07T00:00:00"/>
    <d v="1899-12-30T06:49:00"/>
  </r>
  <r>
    <s v="TKT979828"/>
    <s v="Payment gateway error"/>
    <s v="-"/>
    <x v="1"/>
    <s v="Payment Failure"/>
    <s v="CUST38241"/>
    <s v="Open"/>
    <s v="14-08-2021"/>
    <d v="1899-12-30T18:11:01"/>
    <s v="-"/>
    <s v="-"/>
  </r>
  <r>
    <s v="TKT967797"/>
    <s v="Screen malfunction"/>
    <s v="17-03-2020 07:48:18"/>
    <x v="3"/>
    <s v="Hardware Issue"/>
    <s v="CUST98244"/>
    <s v="Resolved"/>
    <d v="2020-10-03T00:00:00"/>
    <d v="1899-12-30T07:48:00"/>
    <s v="17-03-2020"/>
    <d v="1899-12-30T07:48:18"/>
  </r>
  <r>
    <s v="TKT640873"/>
    <s v="Feature not working as expected"/>
    <s v="-"/>
    <x v="3"/>
    <s v="Software Bug"/>
    <s v="CUST80653"/>
    <s v="Open"/>
    <s v="31-03-2023"/>
    <d v="1899-12-30T05:33:40"/>
    <s v="-"/>
    <s v="-"/>
  </r>
  <r>
    <s v="TKT571000"/>
    <s v="Application crashes on startup"/>
    <s v="-"/>
    <x v="3"/>
    <s v="Software Bug"/>
    <s v="CUST12879"/>
    <s v="Open"/>
    <d v="2024-03-04T00:00:00"/>
    <d v="1899-12-30T08:31:00"/>
    <s v="-"/>
    <s v="-"/>
  </r>
  <r>
    <s v="TKT858717"/>
    <s v="Account suspended due to suspicious activity"/>
    <s v="-"/>
    <x v="2"/>
    <s v="Account Suspension"/>
    <s v="CUST96889"/>
    <s v="In Progress"/>
    <s v="24-10-2023"/>
    <d v="1899-12-30T05:05:10"/>
    <s v="-"/>
    <s v="-"/>
  </r>
  <r>
    <s v="TKT989518"/>
    <s v="Service performance degradation"/>
    <s v="-"/>
    <x v="0"/>
    <s v="Slow Service"/>
    <s v="CUST46252"/>
    <s v="In Progress"/>
    <d v="2023-10-01T00:00:00"/>
    <d v="1899-12-30T14:49:00"/>
    <s v="-"/>
    <s v="-"/>
  </r>
  <r>
    <s v="TKT856758"/>
    <s v="Card declined"/>
    <s v="-"/>
    <x v="1"/>
    <s v="Payment Failure"/>
    <s v="CUST55831"/>
    <s v="In Progress"/>
    <s v="29-01-2023"/>
    <d v="1899-12-30T05:04:33"/>
    <s v="-"/>
    <s v="-"/>
  </r>
  <r>
    <s v="TKT290421"/>
    <s v="Error message displayed"/>
    <s v="-"/>
    <x v="3"/>
    <s v="Software Bug"/>
    <s v="CUST43441"/>
    <s v="In Progress"/>
    <d v="2022-02-07T00:00:00"/>
    <d v="1899-12-30T18:57:00"/>
    <s v="-"/>
    <s v="-"/>
  </r>
  <r>
    <s v="TKT735398"/>
    <s v="Password reset link not received"/>
    <s v="-"/>
    <x v="2"/>
    <s v="Password Reset"/>
    <s v="CUST34794"/>
    <s v="Open"/>
    <s v="25-07-2021"/>
    <d v="1899-12-30T02:42:35"/>
    <s v="-"/>
    <s v="-"/>
  </r>
  <r>
    <s v="TKT506748"/>
    <s v="Duplicate charges on account"/>
    <s v="-"/>
    <x v="1"/>
    <s v="Overcharge"/>
    <s v="CUST26174"/>
    <s v="In Progress"/>
    <s v="26-11-2021"/>
    <d v="1899-12-30T20:58:56"/>
    <s v="-"/>
    <s v="-"/>
  </r>
  <r>
    <s v="TKT500485"/>
    <s v="Refund for canceled service"/>
    <s v="-"/>
    <x v="1"/>
    <s v="Refund Request"/>
    <s v="CUST18340"/>
    <s v="In Progress"/>
    <s v="27-06-2020"/>
    <d v="1899-12-30T05:29:53"/>
    <s v="-"/>
    <s v="-"/>
  </r>
  <r>
    <s v="TKT518352"/>
    <s v="Password reset link not received"/>
    <s v="-"/>
    <x v="2"/>
    <s v="Password Reset"/>
    <s v="CUST23031"/>
    <s v="Open"/>
    <d v="2024-01-09T00:00:00"/>
    <d v="1899-12-30T13:13:00"/>
    <s v="-"/>
    <s v="-"/>
  </r>
  <r>
    <s v="TKT987066"/>
    <s v="Account suspended without notice"/>
    <s v="-"/>
    <x v="2"/>
    <s v="Account Suspension"/>
    <s v="CUST34800"/>
    <s v="In Progress"/>
    <s v="21-12-2023"/>
    <d v="1899-12-30T20:37:13"/>
    <s v="-"/>
    <s v="-"/>
  </r>
  <r>
    <s v="TKT203964"/>
    <s v="Card declined"/>
    <s v="-"/>
    <x v="1"/>
    <s v="Payment Failure"/>
    <s v="CUST31239"/>
    <s v="In Progress"/>
    <s v="15-02-2023"/>
    <d v="1899-12-30T01:31:20"/>
    <s v="-"/>
    <s v="-"/>
  </r>
  <r>
    <s v="TKT237644"/>
    <s v="Card declined"/>
    <s v="30-01-2021 02:15:34"/>
    <x v="1"/>
    <s v="Payment Failure"/>
    <s v="CUST72110"/>
    <s v="Resolved"/>
    <s v="24-01-2021"/>
    <d v="1899-12-30T02:15:34"/>
    <s v="30-01-2021"/>
    <d v="1899-12-30T02:15:34"/>
  </r>
  <r>
    <s v="TKT307799"/>
    <s v="Request for service upgrade not processed"/>
    <s v="-"/>
    <x v="0"/>
    <s v="Service Upgrade"/>
    <s v="CUST71741"/>
    <s v="Open"/>
    <s v="16-01-2021"/>
    <d v="1899-12-30T03:33:07"/>
    <s v="-"/>
    <s v="-"/>
  </r>
  <r>
    <s v="TKT665559"/>
    <s v="Refund for overcharge"/>
    <s v="-"/>
    <x v="1"/>
    <s v="Refund Request"/>
    <s v="CUST65081"/>
    <s v="Open"/>
    <d v="2024-12-02T00:00:00"/>
    <d v="1899-12-30T10:26:00"/>
    <s v="-"/>
    <s v="-"/>
  </r>
  <r>
    <s v="TKT956897"/>
    <s v="Error message displayed"/>
    <s v="27-06-2023 05:35:13"/>
    <x v="3"/>
    <s v="Software Bug"/>
    <s v="CUST46927"/>
    <s v="Resolved"/>
    <d v="2023-08-06T00:00:00"/>
    <d v="1899-12-30T05:35:00"/>
    <s v="27-06-2023"/>
    <d v="1899-12-30T05:35:13"/>
  </r>
  <r>
    <s v="TKT538927"/>
    <s v="Account suspended without notice"/>
    <s v="-"/>
    <x v="2"/>
    <s v="Account Suspension"/>
    <s v="CUST10539"/>
    <s v="Open"/>
    <s v="29-11-2024"/>
    <d v="1899-12-30T04:36:14"/>
    <s v="-"/>
    <s v="-"/>
  </r>
  <r>
    <s v="TKT132124"/>
    <s v="Duplicate charges on account"/>
    <s v="14-03-2021 09:32:13"/>
    <x v="1"/>
    <s v="Overcharge"/>
    <s v="CUST25151"/>
    <s v="Resolved"/>
    <s v="16-02-2021"/>
    <d v="1899-12-30T09:32:13"/>
    <s v="14-03-2021"/>
    <d v="1899-12-30T09:32:13"/>
  </r>
  <r>
    <s v="TKT994217"/>
    <s v="Account locked due to multiple failed attempts"/>
    <s v="-"/>
    <x v="2"/>
    <s v="Login Issue"/>
    <s v="CUST55766"/>
    <s v="In Progress"/>
    <d v="2024-03-03T00:00:00"/>
    <d v="1899-12-30T15:07:00"/>
    <s v="-"/>
    <s v="-"/>
  </r>
  <r>
    <s v="TKT530912"/>
    <s v="Battery draining quickly"/>
    <s v="-"/>
    <x v="3"/>
    <s v="Hardware Issue"/>
    <s v="CUST76321"/>
    <s v="In Progress"/>
    <s v="23-07-2022"/>
    <d v="1899-12-30T02:37:49"/>
    <s v="-"/>
    <s v="-"/>
  </r>
  <r>
    <s v="TKT212427"/>
    <s v="Service unavailable in my area"/>
    <s v="-"/>
    <x v="0"/>
    <s v="Service Outage"/>
    <s v="CUST18361"/>
    <s v="Open"/>
    <d v="2024-01-09T00:00:00"/>
    <d v="1899-12-30T04:44:00"/>
    <s v="-"/>
    <s v="-"/>
  </r>
  <r>
    <s v="TKT912374"/>
    <s v="Frequent service interruptions"/>
    <s v="-"/>
    <x v="0"/>
    <s v="Service Outage"/>
    <s v="CUST52663"/>
    <s v="Open"/>
    <d v="2020-11-11T00:00:00"/>
    <d v="1899-12-30T09:10:00"/>
    <s v="-"/>
    <s v="-"/>
  </r>
  <r>
    <s v="TKT789056"/>
    <s v="Unable to login to account"/>
    <s v="27-09-2023 03:45:34"/>
    <x v="2"/>
    <s v="Login Issue"/>
    <s v="CUST31903"/>
    <s v="Resolved"/>
    <s v="26-09-2023"/>
    <d v="1899-12-30T03:45:34"/>
    <s v="27-09-2023"/>
    <d v="1899-12-30T03:45:34"/>
  </r>
  <r>
    <s v="TKT653256"/>
    <s v="Device not powering on"/>
    <s v="-"/>
    <x v="3"/>
    <s v="Hardware Issue"/>
    <s v="CUST24958"/>
    <s v="In Progress"/>
    <d v="2020-06-09T00:00:00"/>
    <d v="1899-12-30T12:26:00"/>
    <s v="-"/>
    <s v="-"/>
  </r>
  <r>
    <s v="TKT758901"/>
    <s v="Payment not going through"/>
    <s v="-"/>
    <x v="1"/>
    <s v="Payment Failure"/>
    <s v="CUST20790"/>
    <s v="Open"/>
    <s v="20-07-2024"/>
    <d v="1899-12-30T03:49:07"/>
    <s v="-"/>
    <s v="-"/>
  </r>
  <r>
    <s v="TKT651189"/>
    <s v="Device not powering on"/>
    <s v="-"/>
    <x v="3"/>
    <s v="Hardware Issue"/>
    <s v="CUST52744"/>
    <s v="Open"/>
    <d v="2020-12-12T00:00:00"/>
    <d v="1899-12-30T00:45:00"/>
    <s v="-"/>
    <s v="-"/>
  </r>
  <r>
    <s v="TKT997864"/>
    <s v="Upgrade causing compatibility issues"/>
    <s v="16-08-2020 20:00:41"/>
    <x v="0"/>
    <s v="Service Upgrade"/>
    <s v="CUST72691"/>
    <s v="Resolved"/>
    <d v="2020-01-08T00:00:00"/>
    <d v="1899-12-30T20:00:00"/>
    <s v="16-08-2020"/>
    <d v="1899-12-30T20:00:41"/>
  </r>
  <r>
    <s v="TKT789214"/>
    <s v="Unable to reactivate suspended account"/>
    <s v="17-10-2023 15:38:14"/>
    <x v="2"/>
    <s v="Account Suspension"/>
    <s v="CUST13281"/>
    <s v="Resolved"/>
    <d v="2023-11-10T00:00:00"/>
    <d v="1899-12-30T15:38:00"/>
    <s v="17-10-2023"/>
    <d v="1899-12-30T15:38:14"/>
  </r>
  <r>
    <s v="TKT879685"/>
    <s v="Issues after service upgrade"/>
    <s v="-"/>
    <x v="0"/>
    <s v="Service Upgrade"/>
    <s v="CUST45171"/>
    <s v="In Progress"/>
    <s v="21-02-2022"/>
    <d v="1899-12-30T08:07:44"/>
    <s v="-"/>
    <s v="-"/>
  </r>
  <r>
    <s v="TKT498729"/>
    <s v="Application crashes on startup"/>
    <s v="-"/>
    <x v="3"/>
    <s v="Software Bug"/>
    <s v="CUST14143"/>
    <s v="In Progress"/>
    <s v="26-09-2022"/>
    <d v="1899-12-30T03:45:31"/>
    <s v="-"/>
    <s v="-"/>
  </r>
  <r>
    <s v="TKT847776"/>
    <s v="Frequent service interruptions"/>
    <s v="25-08-2023 21:30:47"/>
    <x v="0"/>
    <s v="Service Outage"/>
    <s v="CUST73106"/>
    <s v="Resolved"/>
    <s v="27-07-2023"/>
    <d v="1899-12-30T21:30:47"/>
    <s v="25-08-2023"/>
    <d v="1899-12-30T21:30:47"/>
  </r>
  <r>
    <s v="TKT767096"/>
    <s v="Refund for overcharge"/>
    <s v="-"/>
    <x v="1"/>
    <s v="Refund Request"/>
    <s v="CUST84631"/>
    <s v="Open"/>
    <d v="2024-12-04T00:00:00"/>
    <d v="1899-12-30T10:10:00"/>
    <s v="-"/>
    <s v="-"/>
  </r>
  <r>
    <s v="TKT500963"/>
    <s v="Device not powering on"/>
    <s v="-"/>
    <x v="3"/>
    <s v="Hardware Issue"/>
    <s v="CUST63457"/>
    <s v="In Progress"/>
    <s v="28-03-2020"/>
    <d v="1899-12-30T13:20:44"/>
    <s v="-"/>
    <s v="-"/>
  </r>
  <r>
    <s v="TKT502526"/>
    <s v="Service slower than expected"/>
    <s v="30-06-2021 10:32:04"/>
    <x v="0"/>
    <s v="Slow Service"/>
    <s v="CUST70749"/>
    <s v="Resolved"/>
    <s v="24-06-2021"/>
    <d v="1899-12-30T10:32:04"/>
    <s v="30-06-2021"/>
    <d v="1899-12-30T10:32:04"/>
  </r>
  <r>
    <s v="TKT231303"/>
    <s v="Refund for overcharge"/>
    <s v="-"/>
    <x v="1"/>
    <s v="Refund Request"/>
    <s v="CUST25565"/>
    <s v="In Progress"/>
    <d v="2023-05-10T00:00:00"/>
    <d v="1899-12-30T18:57:00"/>
    <s v="-"/>
    <s v="-"/>
  </r>
  <r>
    <s v="TKT132755"/>
    <s v="Upgrade causing compatibility issues"/>
    <s v="-"/>
    <x v="0"/>
    <s v="Service Upgrade"/>
    <s v="CUST13203"/>
    <s v="In Progress"/>
    <s v="24-11-2024"/>
    <d v="1899-12-30T10:51:38"/>
    <s v="-"/>
    <s v="-"/>
  </r>
  <r>
    <s v="TKT397604"/>
    <s v="Upgrade causing compatibility issues"/>
    <s v="-"/>
    <x v="0"/>
    <s v="Service Upgrade"/>
    <s v="CUST62741"/>
    <s v="Open"/>
    <d v="2022-06-08T00:00:00"/>
    <d v="1899-12-30T12:09:00"/>
    <s v="-"/>
    <s v="-"/>
  </r>
  <r>
    <s v="TKT906221"/>
    <s v="Refund for overcharge"/>
    <s v="-"/>
    <x v="1"/>
    <s v="Refund Request"/>
    <s v="CUST88109"/>
    <s v="In Progress"/>
    <s v="22-09-2021"/>
    <d v="1899-12-30T03:57:38"/>
    <s v="-"/>
    <s v="-"/>
  </r>
  <r>
    <s v="TKT389121"/>
    <s v="Frequent service interruptions"/>
    <s v="20-06-2024 07:07:48"/>
    <x v="0"/>
    <s v="Service Outage"/>
    <s v="CUST81863"/>
    <s v="Resolved"/>
    <s v="31-05-2024"/>
    <d v="1899-12-30T07:07:48"/>
    <s v="20-06-2024"/>
    <d v="1899-12-30T07:07:48"/>
  </r>
  <r>
    <s v="TKT527708"/>
    <s v="Unable to reset password"/>
    <s v="-"/>
    <x v="2"/>
    <s v="Password Reset"/>
    <s v="CUST76480"/>
    <s v="Open"/>
    <d v="2024-12-11T00:00:00"/>
    <d v="1899-12-30T10:25:00"/>
    <s v="-"/>
    <s v="-"/>
  </r>
  <r>
    <s v="TKT522371"/>
    <s v="Two-factor authentication not working"/>
    <s v="-"/>
    <x v="2"/>
    <s v="Login Issue"/>
    <s v="CUST88830"/>
    <s v="Open"/>
    <d v="2020-02-11T00:00:00"/>
    <d v="1899-12-30T00:59:00"/>
    <s v="-"/>
    <s v="-"/>
  </r>
  <r>
    <s v="TKT553013"/>
    <s v="Password reset link not received"/>
    <s v="-"/>
    <x v="2"/>
    <s v="Password Reset"/>
    <s v="CUST23481"/>
    <s v="In Progress"/>
    <s v="20-08-2022"/>
    <d v="1899-12-30T18:35:56"/>
    <s v="-"/>
    <s v="-"/>
  </r>
  <r>
    <s v="TKT676763"/>
    <s v="Account locked due to multiple failed attempts"/>
    <s v="-"/>
    <x v="2"/>
    <s v="Login Issue"/>
    <s v="CUST75760"/>
    <s v="In Progress"/>
    <d v="2022-07-01T00:00:00"/>
    <d v="1899-12-30T05:57:00"/>
    <s v="-"/>
    <s v="-"/>
  </r>
  <r>
    <s v="TKT962802"/>
    <s v="Slow internet speed"/>
    <s v="-"/>
    <x v="3"/>
    <s v="Network Problem"/>
    <s v="CUST99141"/>
    <s v="Open"/>
    <d v="2022-05-12T00:00:00"/>
    <d v="1899-12-30T20:11:00"/>
    <s v="-"/>
    <s v="-"/>
  </r>
  <r>
    <s v="TKT755730"/>
    <s v="Service unavailable in my area"/>
    <s v="-"/>
    <x v="0"/>
    <s v="Service Outage"/>
    <s v="CUST70289"/>
    <s v="In Progress"/>
    <s v="14-11-2023"/>
    <d v="1899-12-30T09:08:49"/>
    <s v="-"/>
    <s v="-"/>
  </r>
  <r>
    <s v="TKT942946"/>
    <s v="Refund for canceled service"/>
    <s v="23-09-2024 09:25:53"/>
    <x v="1"/>
    <s v="Refund Request"/>
    <s v="CUST19654"/>
    <s v="Resolved"/>
    <d v="2024-05-09T00:00:00"/>
    <d v="1899-12-30T09:25:00"/>
    <s v="23-09-2024"/>
    <d v="1899-12-30T09:25:53"/>
  </r>
  <r>
    <s v="TKT995431"/>
    <s v="Unable to reactivate suspended account"/>
    <s v="-"/>
    <x v="2"/>
    <s v="Account Suspension"/>
    <s v="CUST76178"/>
    <s v="In Progress"/>
    <s v="16-06-2020"/>
    <d v="1899-12-30T02:53:39"/>
    <s v="-"/>
    <s v="-"/>
  </r>
  <r>
    <s v="TKT956484"/>
    <s v="Card declined"/>
    <s v="23-03-2020 06:52:23"/>
    <x v="1"/>
    <s v="Payment Failure"/>
    <s v="CUST54284"/>
    <s v="Resolved"/>
    <s v="22-03-2020"/>
    <d v="1899-12-30T06:52:23"/>
    <s v="23-03-2020"/>
    <d v="1899-12-30T06:52:23"/>
  </r>
  <r>
    <s v="TKT963411"/>
    <s v="Refund for overcharge"/>
    <s v="-"/>
    <x v="1"/>
    <s v="Refund Request"/>
    <s v="CUST77931"/>
    <s v="Open"/>
    <d v="2023-07-09T00:00:00"/>
    <d v="1899-12-30T21:31:00"/>
    <s v="-"/>
    <s v="-"/>
  </r>
  <r>
    <s v="TKT290663"/>
    <s v="Duplicate charges on account"/>
    <s v="-"/>
    <x v="1"/>
    <s v="Overcharge"/>
    <s v="CUST47272"/>
    <s v="In Progress"/>
    <s v="18-09-2023"/>
    <d v="1899-12-30T17:41:25"/>
    <s v="-"/>
    <s v="-"/>
  </r>
  <r>
    <s v="TKT939541"/>
    <s v="Unable to connect to Wi-Fi"/>
    <s v="15-11-2021 05:50:02"/>
    <x v="3"/>
    <s v="Network Problem"/>
    <s v="CUST53604"/>
    <s v="Resolved"/>
    <d v="2021-08-11T00:00:00"/>
    <d v="1899-12-30T05:50:00"/>
    <s v="15-11-2021"/>
    <d v="1899-12-30T05:50:02"/>
  </r>
  <r>
    <s v="TKT460541"/>
    <s v="Device not powering on"/>
    <s v="-"/>
    <x v="3"/>
    <s v="Hardware Issue"/>
    <s v="CUST49881"/>
    <s v="In Progress"/>
    <s v="17-04-2023"/>
    <d v="1899-12-30T06:01:19"/>
    <s v="-"/>
    <s v="-"/>
  </r>
  <r>
    <s v="TKT365239"/>
    <s v="Refund for canceled service"/>
    <s v="-"/>
    <x v="1"/>
    <s v="Refund Request"/>
    <s v="CUST87729"/>
    <s v="In Progress"/>
    <d v="2024-11-12T00:00:00"/>
    <d v="1899-12-30T09:02:00"/>
    <s v="-"/>
    <s v="-"/>
  </r>
  <r>
    <s v="TKT282719"/>
    <s v="Account suspended without notice"/>
    <s v="-"/>
    <x v="2"/>
    <s v="Account Suspension"/>
    <s v="CUST43558"/>
    <s v="In Progress"/>
    <s v="16-01-2021"/>
    <d v="1899-12-30T10:05:52"/>
    <s v="-"/>
    <s v="-"/>
  </r>
  <r>
    <s v="TKT888927"/>
    <s v="Payment gateway error"/>
    <s v="-"/>
    <x v="1"/>
    <s v="Payment Failure"/>
    <s v="CUST61250"/>
    <s v="In Progress"/>
    <d v="2024-02-04T00:00:00"/>
    <d v="1899-12-30T22:53:00"/>
    <s v="-"/>
    <s v="-"/>
  </r>
  <r>
    <s v="TKT681766"/>
    <s v="Frequent service interruptions"/>
    <d v="2021-09-03T05:45:00"/>
    <x v="0"/>
    <s v="Service Outage"/>
    <s v="CUST24229"/>
    <s v="Resolved"/>
    <s v="14-02-2021"/>
    <d v="1899-12-30T05:45:25"/>
    <d v="2021-09-03T00:00:00"/>
    <d v="1899-12-30T05:45:00"/>
  </r>
  <r>
    <s v="TKT663645"/>
    <s v="Unable to login to account"/>
    <s v="-"/>
    <x v="2"/>
    <s v="Login Issue"/>
    <s v="CUST51569"/>
    <s v="Open"/>
    <s v="16-06-2021"/>
    <d v="1899-12-30T08:49:09"/>
    <s v="-"/>
    <s v="-"/>
  </r>
  <r>
    <s v="TKT669181"/>
    <s v="Error message displayed"/>
    <s v="14-05-2022 06:13:33"/>
    <x v="3"/>
    <s v="Software Bug"/>
    <s v="CUST73669"/>
    <s v="Resolved"/>
    <d v="2022-05-05T00:00:00"/>
    <d v="1899-12-30T06:13:00"/>
    <s v="14-05-2022"/>
    <d v="1899-12-30T06:13:33"/>
  </r>
  <r>
    <s v="TKT510411"/>
    <s v="Service slower than expected"/>
    <s v="-"/>
    <x v="0"/>
    <s v="Slow Service"/>
    <s v="CUST90389"/>
    <s v="In Progress"/>
    <d v="2022-09-09T00:00:00"/>
    <d v="1899-12-30T04:59:00"/>
    <s v="-"/>
    <s v="-"/>
  </r>
  <r>
    <s v="TKT732970"/>
    <s v="Unable to reset password"/>
    <d v="2024-02-07T10:08:00"/>
    <x v="2"/>
    <s v="Password Reset"/>
    <s v="CUST11132"/>
    <s v="Resolved"/>
    <d v="2024-11-06T00:00:00"/>
    <d v="1899-12-30T10:08:00"/>
    <d v="2024-02-07T00:00:00"/>
    <d v="1899-12-30T10:08:00"/>
  </r>
  <r>
    <s v="TKT943950"/>
    <s v="Internet connection drops frequently"/>
    <s v="-"/>
    <x v="3"/>
    <s v="Network Problem"/>
    <s v="CUST84150"/>
    <s v="In Progress"/>
    <s v="30-04-2022"/>
    <d v="1899-12-30T11:12:26"/>
    <s v="-"/>
    <s v="-"/>
  </r>
  <r>
    <s v="TKT770487"/>
    <s v="Issues after service upgrade"/>
    <s v="-"/>
    <x v="0"/>
    <s v="Service Upgrade"/>
    <s v="CUST37952"/>
    <s v="Open"/>
    <s v="27-06-2023"/>
    <d v="1899-12-30T13:39:14"/>
    <s v="-"/>
    <s v="-"/>
  </r>
  <r>
    <s v="TKT480934"/>
    <s v="Unable to reset password"/>
    <s v="-"/>
    <x v="2"/>
    <s v="Password Reset"/>
    <s v="CUST37989"/>
    <s v="Open"/>
    <s v="24-11-2024"/>
    <d v="1899-12-30T05:06:57"/>
    <s v="-"/>
    <s v="-"/>
  </r>
  <r>
    <s v="TKT787797"/>
    <s v="Screen malfunction"/>
    <d v="2022-11-02T15:50:00"/>
    <x v="3"/>
    <s v="Hardware Issue"/>
    <s v="CUST31760"/>
    <s v="Resolved"/>
    <s v="29-01-2022"/>
    <d v="1899-12-30T15:50:44"/>
    <d v="2022-11-02T00:00:00"/>
    <d v="1899-12-30T15:50:00"/>
  </r>
  <r>
    <s v="TKT503838"/>
    <s v="Feature not working as expected"/>
    <s v="-"/>
    <x v="3"/>
    <s v="Software Bug"/>
    <s v="CUST54385"/>
    <s v="In Progress"/>
    <s v="24-10-2020"/>
    <d v="1899-12-30T22:47:58"/>
    <s v="-"/>
    <s v="-"/>
  </r>
  <r>
    <s v="TKT161356"/>
    <s v="Account suspended due to suspicious activity"/>
    <s v="-"/>
    <x v="2"/>
    <s v="Account Suspension"/>
    <s v="CUST86873"/>
    <s v="In Progress"/>
    <s v="22-10-2024"/>
    <d v="1899-12-30T10:33:42"/>
    <s v="-"/>
    <s v="-"/>
  </r>
  <r>
    <s v="TKT912078"/>
    <s v="Request for service upgrade not processed"/>
    <s v="-"/>
    <x v="0"/>
    <s v="Service Upgrade"/>
    <s v="CUST29752"/>
    <s v="In Progress"/>
    <d v="2023-10-08T00:00:00"/>
    <d v="1899-12-30T17:11:00"/>
    <s v="-"/>
    <s v="-"/>
  </r>
  <r>
    <s v="TKT656275"/>
    <s v="Refund for canceled service"/>
    <s v="28-12-2024 09:38:42"/>
    <x v="1"/>
    <s v="Refund Request"/>
    <s v="CUST48886"/>
    <s v="Resolved"/>
    <d v="2024-12-12T00:00:00"/>
    <d v="1899-12-30T09:38:00"/>
    <s v="28-12-2024"/>
    <d v="1899-12-30T09:38:42"/>
  </r>
  <r>
    <s v="TKT778164"/>
    <s v="Upgrade causing compatibility issues"/>
    <s v="-"/>
    <x v="0"/>
    <s v="Service Upgrade"/>
    <s v="CUST42567"/>
    <s v="In Progress"/>
    <d v="2023-07-09T00:00:00"/>
    <d v="1899-12-30T14:39:00"/>
    <s v="-"/>
    <s v="-"/>
  </r>
  <r>
    <s v="TKT256821"/>
    <s v="Service unavailable in my area"/>
    <s v="20-04-2022 05:35:41"/>
    <x v="0"/>
    <s v="Service Outage"/>
    <s v="CUST68225"/>
    <s v="Resolved"/>
    <d v="2022-03-04T00:00:00"/>
    <d v="1899-12-30T05:35:00"/>
    <s v="20-04-2022"/>
    <d v="1899-12-30T05:35:41"/>
  </r>
  <r>
    <s v="TKT359985"/>
    <s v="Payment not going through"/>
    <s v="27-01-2024 05:10:31"/>
    <x v="1"/>
    <s v="Payment Failure"/>
    <s v="CUST57134"/>
    <s v="Resolved"/>
    <s v="25-01-2024"/>
    <d v="1899-12-30T05:10:31"/>
    <s v="27-01-2024"/>
    <d v="1899-12-30T05:10:31"/>
  </r>
  <r>
    <s v="TKT343921"/>
    <s v="Unable to reset password"/>
    <d v="2022-08-03T00:22:00"/>
    <x v="2"/>
    <s v="Password Reset"/>
    <s v="CUST62166"/>
    <s v="Resolved"/>
    <d v="2022-02-03T00:00:00"/>
    <d v="1899-12-30T00:22:00"/>
    <d v="2022-08-03T00:00:00"/>
    <d v="1899-12-30T00:22:00"/>
  </r>
  <r>
    <s v="TKT283766"/>
    <s v="Incorrect billing amount"/>
    <s v="-"/>
    <x v="1"/>
    <s v="Overcharge"/>
    <s v="CUST22738"/>
    <s v="In Progress"/>
    <s v="26-02-2020"/>
    <d v="1899-12-30T12:12:48"/>
    <s v="-"/>
    <s v="-"/>
  </r>
  <r>
    <s v="TKT889613"/>
    <s v="Frequent service interruptions"/>
    <s v="-"/>
    <x v="0"/>
    <s v="Service Outage"/>
    <s v="CUST84714"/>
    <s v="In Progress"/>
    <d v="2023-01-08T00:00:00"/>
    <d v="1899-12-30T10:20:00"/>
    <s v="-"/>
    <s v="-"/>
  </r>
  <r>
    <s v="TKT845238"/>
    <s v="Battery draining quickly"/>
    <s v="-"/>
    <x v="3"/>
    <s v="Hardware Issue"/>
    <s v="CUST50351"/>
    <s v="Open"/>
    <d v="2022-11-03T00:00:00"/>
    <d v="1899-12-30T12:13:00"/>
    <s v="-"/>
    <s v="-"/>
  </r>
  <r>
    <s v="TKT944546"/>
    <s v="Unable to reactivate suspended account"/>
    <s v="20-08-2021 21:26:49"/>
    <x v="2"/>
    <s v="Account Suspension"/>
    <s v="CUST12541"/>
    <s v="Resolved"/>
    <d v="2021-04-08T00:00:00"/>
    <d v="1899-12-30T21:26:00"/>
    <s v="20-08-2021"/>
    <d v="1899-12-30T21:26:49"/>
  </r>
  <r>
    <s v="TKT366460"/>
    <s v="High latency in service response"/>
    <s v="-"/>
    <x v="0"/>
    <s v="Slow Service"/>
    <s v="CUST35697"/>
    <s v="Open"/>
    <d v="2021-01-11T00:00:00"/>
    <d v="1899-12-30T05:34:00"/>
    <s v="-"/>
    <s v="-"/>
  </r>
  <r>
    <s v="TKT781678"/>
    <s v="Card declined"/>
    <s v="-"/>
    <x v="1"/>
    <s v="Payment Failure"/>
    <s v="CUST89894"/>
    <s v="In Progress"/>
    <s v="19-01-2022"/>
    <d v="1899-12-30T04:07:46"/>
    <s v="-"/>
    <s v="-"/>
  </r>
  <r>
    <s v="TKT347784"/>
    <s v="Battery draining quickly"/>
    <s v="-"/>
    <x v="3"/>
    <s v="Hardware Issue"/>
    <s v="CUST20650"/>
    <s v="Open"/>
    <s v="18-01-2020"/>
    <d v="1899-12-30T07:44:48"/>
    <s v="-"/>
    <s v="-"/>
  </r>
  <r>
    <s v="TKT415127"/>
    <s v="Refund for overcharge"/>
    <s v="-"/>
    <x v="1"/>
    <s v="Refund Request"/>
    <s v="CUST16240"/>
    <s v="Open"/>
    <s v="14-10-2023"/>
    <d v="1899-12-30T21:55:41"/>
    <s v="-"/>
    <s v="-"/>
  </r>
  <r>
    <s v="TKT947306"/>
    <s v="Error message displayed"/>
    <s v="-"/>
    <x v="3"/>
    <s v="Software Bug"/>
    <s v="CUST27653"/>
    <s v="Open"/>
    <d v="2021-10-12T00:00:00"/>
    <d v="1899-12-30T06:40:00"/>
    <s v="-"/>
    <s v="-"/>
  </r>
  <r>
    <s v="TKT945042"/>
    <s v="Card declined"/>
    <s v="-"/>
    <x v="1"/>
    <s v="Payment Failure"/>
    <s v="CUST23507"/>
    <s v="Open"/>
    <s v="19-12-2020"/>
    <d v="1899-12-30T12:54:58"/>
    <s v="-"/>
    <s v="-"/>
  </r>
  <r>
    <s v="TKT702855"/>
    <s v="Refund for canceled service"/>
    <s v="-"/>
    <x v="1"/>
    <s v="Refund Request"/>
    <s v="CUST22917"/>
    <s v="In Progress"/>
    <d v="2021-12-08T00:00:00"/>
    <d v="1899-12-30T04:06:00"/>
    <s v="-"/>
    <s v="-"/>
  </r>
  <r>
    <s v="TKT237996"/>
    <s v="Refund for canceled service"/>
    <s v="-"/>
    <x v="1"/>
    <s v="Refund Request"/>
    <s v="CUST75603"/>
    <s v="In Progress"/>
    <s v="20-09-2023"/>
    <d v="1899-12-30T23:45:16"/>
    <s v="-"/>
    <s v="-"/>
  </r>
  <r>
    <s v="TKT720633"/>
    <s v="Device not powering on"/>
    <s v="-"/>
    <x v="3"/>
    <s v="Hardware Issue"/>
    <s v="CUST80592"/>
    <s v="Open"/>
    <s v="21-06-2020"/>
    <d v="1899-12-30T11:25:11"/>
    <s v="-"/>
    <s v="-"/>
  </r>
  <r>
    <s v="TKT629598"/>
    <s v="Battery draining quickly"/>
    <s v="-"/>
    <x v="3"/>
    <s v="Hardware Issue"/>
    <s v="CUST81380"/>
    <s v="Open"/>
    <d v="2024-01-03T00:00:00"/>
    <d v="1899-12-30T10:16:00"/>
    <s v="-"/>
    <s v="-"/>
  </r>
  <r>
    <s v="TKT551974"/>
    <s v="Upgrade causing compatibility issues"/>
    <s v="-"/>
    <x v="0"/>
    <s v="Service Upgrade"/>
    <s v="CUST29954"/>
    <s v="Open"/>
    <d v="2024-05-10T00:00:00"/>
    <d v="1899-12-30T09:35:00"/>
    <s v="-"/>
    <s v="-"/>
  </r>
  <r>
    <s v="TKT419954"/>
    <s v="Payment gateway error"/>
    <s v="-"/>
    <x v="1"/>
    <s v="Payment Failure"/>
    <s v="CUST16140"/>
    <s v="Open"/>
    <s v="26-04-2023"/>
    <d v="1899-12-30T21:57:15"/>
    <s v="-"/>
    <s v="-"/>
  </r>
  <r>
    <s v="TKT489083"/>
    <s v="Unable to login to account"/>
    <s v="-"/>
    <x v="2"/>
    <s v="Login Issue"/>
    <s v="CUST95938"/>
    <s v="Open"/>
    <s v="29-07-2024"/>
    <d v="1899-12-30T13:44:09"/>
    <s v="-"/>
    <s v="-"/>
  </r>
  <r>
    <s v="TKT949743"/>
    <s v="Two-factor authentication not working"/>
    <s v="19-01-2023 21:56:42"/>
    <x v="2"/>
    <s v="Login Issue"/>
    <s v="CUST35541"/>
    <s v="Resolved"/>
    <s v="31-12-2022"/>
    <d v="1899-12-30T21:56:42"/>
    <s v="19-01-2023"/>
    <d v="1899-12-30T21:56:42"/>
  </r>
  <r>
    <s v="TKT148785"/>
    <s v="Screen malfunction"/>
    <d v="2021-12-09T00:37:00"/>
    <x v="3"/>
    <s v="Hardware Issue"/>
    <s v="CUST10866"/>
    <s v="Resolved"/>
    <d v="2021-01-09T00:00:00"/>
    <d v="1899-12-30T00:37:00"/>
    <d v="2021-12-09T00:00:00"/>
    <d v="1899-12-30T00:37:00"/>
  </r>
  <r>
    <s v="TKT936822"/>
    <s v="Slow internet speed"/>
    <s v="19-08-2024 01:01:22"/>
    <x v="3"/>
    <s v="Network Problem"/>
    <s v="CUST16596"/>
    <s v="Resolved"/>
    <d v="2024-08-08T00:00:00"/>
    <d v="1899-12-30T01:01:00"/>
    <s v="19-08-2024"/>
    <d v="1899-12-30T01:01:22"/>
  </r>
  <r>
    <s v="TKT513493"/>
    <s v="Account suspended without notice"/>
    <s v="-"/>
    <x v="2"/>
    <s v="Account Suspension"/>
    <s v="CUST86690"/>
    <s v="Open"/>
    <s v="26-12-2021"/>
    <d v="1899-12-30T07:59:08"/>
    <s v="-"/>
    <s v="-"/>
  </r>
  <r>
    <s v="TKT296240"/>
    <s v="Refund for canceled service"/>
    <s v="-"/>
    <x v="1"/>
    <s v="Refund Request"/>
    <s v="CUST63100"/>
    <s v="In Progress"/>
    <s v="16-04-2024"/>
    <d v="1899-12-30T20:27:23"/>
    <s v="-"/>
    <s v="-"/>
  </r>
  <r>
    <s v="TKT880262"/>
    <s v="Unable to login to account"/>
    <s v="15-12-2020 00:20:07"/>
    <x v="2"/>
    <s v="Login Issue"/>
    <s v="CUST19602"/>
    <s v="Resolved"/>
    <d v="2020-07-12T00:00:00"/>
    <d v="1899-12-30T00:20:00"/>
    <s v="15-12-2020"/>
    <d v="1899-12-30T00:20:07"/>
  </r>
  <r>
    <s v="TKT794770"/>
    <s v="Error message displayed"/>
    <d v="2024-07-01T08:24:00"/>
    <x v="3"/>
    <s v="Software Bug"/>
    <s v="CUST52278"/>
    <s v="Resolved"/>
    <d v="2024-06-01T00:00:00"/>
    <d v="1899-12-30T08:24:00"/>
    <d v="2024-07-01T00:00:00"/>
    <d v="1899-12-30T08:24:00"/>
  </r>
  <r>
    <s v="TKT444276"/>
    <s v="Card declined"/>
    <s v="-"/>
    <x v="1"/>
    <s v="Payment Failure"/>
    <s v="CUST14636"/>
    <s v="Open"/>
    <s v="19-12-2023"/>
    <d v="1899-12-30T10:59:27"/>
    <s v="-"/>
    <s v="-"/>
  </r>
  <r>
    <s v="TKT394769"/>
    <s v="Duplicate charges on account"/>
    <s v="16-08-2020 12:35:57"/>
    <x v="1"/>
    <s v="Overcharge"/>
    <s v="CUST38855"/>
    <s v="Resolved"/>
    <s v="22-07-2020"/>
    <d v="1899-12-30T12:35:57"/>
    <s v="16-08-2020"/>
    <d v="1899-12-30T12:35:57"/>
  </r>
  <r>
    <s v="TKT885160"/>
    <s v="High latency in service response"/>
    <s v="-"/>
    <x v="0"/>
    <s v="Slow Service"/>
    <s v="CUST24689"/>
    <s v="Open"/>
    <s v="18-05-2023"/>
    <d v="1899-12-30T03:14:06"/>
    <s v="-"/>
    <s v="-"/>
  </r>
  <r>
    <s v="TKT615881"/>
    <s v="Service performance degradation"/>
    <s v="-"/>
    <x v="0"/>
    <s v="Slow Service"/>
    <s v="CUST92510"/>
    <s v="Open"/>
    <s v="15-12-2020"/>
    <d v="1899-12-30T03:58:14"/>
    <s v="-"/>
    <s v="-"/>
  </r>
  <r>
    <s v="TKT565035"/>
    <s v="Two-factor authentication not working"/>
    <s v="-"/>
    <x v="2"/>
    <s v="Login Issue"/>
    <s v="CUST91916"/>
    <s v="In Progress"/>
    <d v="2024-03-10T00:00:00"/>
    <d v="1899-12-30T09:45:00"/>
    <s v="-"/>
    <s v="-"/>
  </r>
  <r>
    <s v="TKT793961"/>
    <s v="Unable to login to account"/>
    <d v="2023-09-11T04:15:00"/>
    <x v="2"/>
    <s v="Login Issue"/>
    <s v="CUST97322"/>
    <s v="Resolved"/>
    <s v="22-10-2023"/>
    <d v="1899-12-30T04:15:55"/>
    <d v="2023-09-11T00:00:00"/>
    <d v="1899-12-30T04:15:00"/>
  </r>
  <r>
    <s v="TKT882456"/>
    <s v="Screen malfunction"/>
    <s v="-"/>
    <x v="3"/>
    <s v="Hardware Issue"/>
    <s v="CUST29726"/>
    <s v="Open"/>
    <s v="19-02-2023"/>
    <d v="1899-12-30T09:40:31"/>
    <s v="-"/>
    <s v="-"/>
  </r>
  <r>
    <s v="TKT285953"/>
    <s v="Refund for canceled service"/>
    <s v="-"/>
    <x v="1"/>
    <s v="Refund Request"/>
    <s v="CUST63237"/>
    <s v="In Progress"/>
    <d v="2023-11-09T00:00:00"/>
    <d v="1899-12-30T22:48:00"/>
    <s v="-"/>
    <s v="-"/>
  </r>
  <r>
    <s v="TKT612510"/>
    <s v="Battery draining quickly"/>
    <s v="-"/>
    <x v="3"/>
    <s v="Hardware Issue"/>
    <s v="CUST41900"/>
    <s v="In Progress"/>
    <d v="2021-02-01T00:00:00"/>
    <d v="1899-12-30T12:27:00"/>
    <s v="-"/>
    <s v="-"/>
  </r>
  <r>
    <s v="TKT367299"/>
    <s v="Battery draining quickly"/>
    <s v="-"/>
    <x v="3"/>
    <s v="Hardware Issue"/>
    <s v="CUST60289"/>
    <s v="Open"/>
    <s v="19-11-2020"/>
    <d v="1899-12-30T00:21:02"/>
    <s v="-"/>
    <s v="-"/>
  </r>
  <r>
    <s v="TKT198474"/>
    <s v="Unable to reset password"/>
    <s v="-"/>
    <x v="2"/>
    <s v="Password Reset"/>
    <s v="CUST96160"/>
    <s v="Open"/>
    <s v="25-09-2024"/>
    <d v="1899-12-30T08:41:15"/>
    <s v="-"/>
    <s v="-"/>
  </r>
  <r>
    <s v="TKT223969"/>
    <s v="High latency in service response"/>
    <s v="-"/>
    <x v="0"/>
    <s v="Slow Service"/>
    <s v="CUST72695"/>
    <s v="Open"/>
    <s v="15-04-2023"/>
    <d v="1899-12-30T09:59:47"/>
    <s v="-"/>
    <s v="-"/>
  </r>
  <r>
    <s v="TKT336105"/>
    <s v="Refund for canceled service"/>
    <s v="-"/>
    <x v="1"/>
    <s v="Refund Request"/>
    <s v="CUST79908"/>
    <s v="Open"/>
    <s v="27-09-2023"/>
    <d v="1899-12-30T14:17:33"/>
    <s v="-"/>
    <s v="-"/>
  </r>
  <r>
    <s v="TKT361875"/>
    <s v="Unable to login to account"/>
    <s v="31-07-2022 17:48:41"/>
    <x v="2"/>
    <s v="Login Issue"/>
    <s v="CUST47847"/>
    <s v="Resolved"/>
    <s v="30-07-2022"/>
    <d v="1899-12-30T17:48:41"/>
    <s v="31-07-2022"/>
    <d v="1899-12-30T17:48:41"/>
  </r>
  <r>
    <s v="TKT455634"/>
    <s v="Payment gateway error"/>
    <d v="2025-08-01T22:45:00"/>
    <x v="1"/>
    <s v="Payment Failure"/>
    <s v="CUST97772"/>
    <s v="Resolved"/>
    <d v="2024-10-12T00:00:00"/>
    <d v="1899-12-30T22:45:00"/>
    <d v="2025-08-01T00:00:00"/>
    <d v="1899-12-30T22:45:00"/>
  </r>
  <r>
    <s v="TKT422694"/>
    <s v="Screen malfunction"/>
    <s v="-"/>
    <x v="3"/>
    <s v="Hardware Issue"/>
    <s v="CUST78018"/>
    <s v="Open"/>
    <s v="26-08-2021"/>
    <d v="1899-12-30T22:37:13"/>
    <s v="-"/>
    <s v="-"/>
  </r>
  <r>
    <s v="TKT931477"/>
    <s v="Unable to reactivate suspended account"/>
    <s v="-"/>
    <x v="2"/>
    <s v="Account Suspension"/>
    <s v="CUST33075"/>
    <s v="In Progress"/>
    <s v="14-12-2021"/>
    <d v="1899-12-30T07:36:02"/>
    <s v="-"/>
    <s v="-"/>
  </r>
  <r>
    <s v="TKT571607"/>
    <s v="Payment not going through"/>
    <s v="-"/>
    <x v="1"/>
    <s v="Payment Failure"/>
    <s v="CUST67546"/>
    <s v="In Progress"/>
    <d v="2022-12-07T00:00:00"/>
    <d v="1899-12-30T07:27:00"/>
    <s v="-"/>
    <s v="-"/>
  </r>
  <r>
    <s v="TKT599007"/>
    <s v="Feature not working as expected"/>
    <s v="-"/>
    <x v="3"/>
    <s v="Software Bug"/>
    <s v="CUST58778"/>
    <s v="Open"/>
    <d v="2023-04-06T00:00:00"/>
    <d v="1899-12-30T15:48:00"/>
    <s v="-"/>
    <s v="-"/>
  </r>
  <r>
    <s v="TKT924229"/>
    <s v="Slow internet speed"/>
    <s v="23-05-2024 21:57:42"/>
    <x v="3"/>
    <s v="Network Problem"/>
    <s v="CUST54871"/>
    <s v="Resolved"/>
    <d v="2024-08-05T00:00:00"/>
    <d v="1899-12-30T21:57:00"/>
    <s v="23-05-2024"/>
    <d v="1899-12-30T21:57:42"/>
  </r>
  <r>
    <s v="TKT957753"/>
    <s v="Request for service upgrade not processed"/>
    <s v="27-06-2020 18:55:21"/>
    <x v="0"/>
    <s v="Service Upgrade"/>
    <s v="CUST50110"/>
    <s v="Resolved"/>
    <d v="2020-03-06T00:00:00"/>
    <d v="1899-12-30T18:55:00"/>
    <s v="27-06-2020"/>
    <d v="1899-12-30T18:55:21"/>
  </r>
  <r>
    <s v="TKT575975"/>
    <s v="Payment gateway error"/>
    <d v="2022-05-02T08:50:00"/>
    <x v="1"/>
    <s v="Payment Failure"/>
    <s v="CUST59987"/>
    <s v="Resolved"/>
    <s v="20-01-2022"/>
    <d v="1899-12-30T08:50:28"/>
    <d v="2022-05-02T00:00:00"/>
    <d v="1899-12-30T08:50:00"/>
  </r>
  <r>
    <s v="TKT278740"/>
    <s v="Device not powering on"/>
    <s v="-"/>
    <x v="3"/>
    <s v="Hardware Issue"/>
    <s v="CUST90739"/>
    <s v="In Progress"/>
    <d v="2021-01-10T00:00:00"/>
    <d v="1899-12-30T23:55:00"/>
    <s v="-"/>
    <s v="-"/>
  </r>
  <r>
    <s v="TKT273070"/>
    <s v="Screen malfunction"/>
    <s v="17-04-2021 10:18:22"/>
    <x v="3"/>
    <s v="Hardware Issue"/>
    <s v="CUST33841"/>
    <s v="Resolved"/>
    <d v="2021-12-04T00:00:00"/>
    <d v="1899-12-30T10:18:00"/>
    <s v="17-04-2021"/>
    <d v="1899-12-30T10:18:22"/>
  </r>
  <r>
    <s v="TKT115714"/>
    <s v="Request for refund due to service issues"/>
    <s v="17-02-2022 04:37:07"/>
    <x v="1"/>
    <s v="Refund Request"/>
    <s v="CUST23824"/>
    <s v="Resolved"/>
    <s v="27-01-2022"/>
    <d v="1899-12-30T04:37:07"/>
    <s v="17-02-2022"/>
    <d v="1899-12-30T04:37:07"/>
  </r>
  <r>
    <s v="TKT812280"/>
    <s v="Internet connection drops frequently"/>
    <s v="18-02-2021 12:46:41"/>
    <x v="3"/>
    <s v="Network Problem"/>
    <s v="CUST99719"/>
    <s v="Resolved"/>
    <d v="2021-11-02T00:00:00"/>
    <d v="1899-12-30T12:46:00"/>
    <s v="18-02-2021"/>
    <d v="1899-12-30T12:46:41"/>
  </r>
  <r>
    <s v="TKT562377"/>
    <s v="Battery draining quickly"/>
    <s v="24-02-2020 05:14:44"/>
    <x v="3"/>
    <s v="Hardware Issue"/>
    <s v="CUST88884"/>
    <s v="Resolved"/>
    <d v="2020-11-02T00:00:00"/>
    <d v="1899-12-30T05:14:00"/>
    <s v="24-02-2020"/>
    <d v="1899-12-30T05:14:44"/>
  </r>
  <r>
    <s v="TKT454795"/>
    <s v="Account suspended without notice"/>
    <d v="2020-04-12T04:46:00"/>
    <x v="2"/>
    <s v="Account Suspension"/>
    <s v="CUST22383"/>
    <s v="Resolved"/>
    <s v="20-11-2020"/>
    <d v="1899-12-30T04:46:14"/>
    <d v="2020-04-12T00:00:00"/>
    <d v="1899-12-30T04:46:00"/>
  </r>
  <r>
    <s v="TKT525046"/>
    <s v="Two-factor authentication not working"/>
    <s v="-"/>
    <x v="2"/>
    <s v="Login Issue"/>
    <s v="CUST52066"/>
    <s v="In Progress"/>
    <s v="18-02-2020"/>
    <d v="1899-12-30T20:45:04"/>
    <s v="-"/>
    <s v="-"/>
  </r>
  <r>
    <s v="TKT921904"/>
    <s v="Feature not working as expected"/>
    <s v="-"/>
    <x v="3"/>
    <s v="Software Bug"/>
    <s v="CUST35880"/>
    <s v="In Progress"/>
    <d v="2021-11-12T00:00:00"/>
    <d v="1899-12-30T08:33:00"/>
    <s v="-"/>
    <s v="-"/>
  </r>
  <r>
    <s v="TKT913893"/>
    <s v="Screen malfunction"/>
    <s v="-"/>
    <x v="3"/>
    <s v="Hardware Issue"/>
    <s v="CUST52053"/>
    <s v="Open"/>
    <s v="25-07-2023"/>
    <d v="1899-12-30T23:06:11"/>
    <s v="-"/>
    <s v="-"/>
  </r>
  <r>
    <s v="TKT318235"/>
    <s v="Password reset link not received"/>
    <s v="21-01-2020 03:42:33"/>
    <x v="2"/>
    <s v="Password Reset"/>
    <s v="CUST94389"/>
    <s v="Resolved"/>
    <s v="13-01-2020"/>
    <d v="1899-12-30T03:42:33"/>
    <s v="21-01-2020"/>
    <d v="1899-12-30T03:42:33"/>
  </r>
  <r>
    <s v="TKT425983"/>
    <s v="Service slower than expected"/>
    <s v="-"/>
    <x v="0"/>
    <s v="Slow Service"/>
    <s v="CUST59553"/>
    <s v="Open"/>
    <s v="29-07-2020"/>
    <d v="1899-12-30T02:13:31"/>
    <s v="-"/>
    <s v="-"/>
  </r>
  <r>
    <s v="TKT643445"/>
    <s v="Unable to reactivate suspended account"/>
    <s v="-"/>
    <x v="2"/>
    <s v="Account Suspension"/>
    <s v="CUST44651"/>
    <s v="Open"/>
    <s v="20-12-2020"/>
    <d v="1899-12-30T07:17:45"/>
    <s v="-"/>
    <s v="-"/>
  </r>
  <r>
    <s v="TKT974926"/>
    <s v="Charged more than expected"/>
    <s v="-"/>
    <x v="1"/>
    <s v="Overcharge"/>
    <s v="CUST10327"/>
    <s v="Open"/>
    <s v="19-05-2021"/>
    <d v="1899-12-30T03:19:14"/>
    <s v="-"/>
    <s v="-"/>
  </r>
  <r>
    <s v="TKT568629"/>
    <s v="Service unavailable in my area"/>
    <s v="-"/>
    <x v="0"/>
    <s v="Service Outage"/>
    <s v="CUST24338"/>
    <s v="In Progress"/>
    <d v="2020-01-09T00:00:00"/>
    <d v="1899-12-30T00:44:00"/>
    <s v="-"/>
    <s v="-"/>
  </r>
  <r>
    <s v="TKT242455"/>
    <s v="Account locked due to multiple failed attempts"/>
    <s v="-"/>
    <x v="2"/>
    <s v="Login Issue"/>
    <s v="CUST82409"/>
    <s v="Open"/>
    <s v="31-08-2024"/>
    <d v="1899-12-30T00:10:52"/>
    <s v="-"/>
    <s v="-"/>
  </r>
  <r>
    <s v="TKT742869"/>
    <s v="Password reset link not received"/>
    <s v="-"/>
    <x v="2"/>
    <s v="Password Reset"/>
    <s v="CUST34375"/>
    <s v="Open"/>
    <d v="2020-08-07T00:00:00"/>
    <d v="1899-12-30T16:25:00"/>
    <s v="-"/>
    <s v="-"/>
  </r>
  <r>
    <s v="TKT684496"/>
    <s v="Service slower than expected"/>
    <s v="-"/>
    <x v="0"/>
    <s v="Slow Service"/>
    <s v="CUST92720"/>
    <s v="Open"/>
    <s v="13-01-2020"/>
    <d v="1899-12-30T05:20:21"/>
    <s v="-"/>
    <s v="-"/>
  </r>
  <r>
    <s v="TKT485870"/>
    <s v="Frequent service interruptions"/>
    <d v="2020-06-10T12:32:00"/>
    <x v="0"/>
    <s v="Service Outage"/>
    <s v="CUST63277"/>
    <s v="Resolved"/>
    <s v="19-09-2020"/>
    <d v="1899-12-30T12:32:09"/>
    <d v="2020-06-10T00:00:00"/>
    <d v="1899-12-30T12:32:00"/>
  </r>
  <r>
    <s v="TKT974841"/>
    <s v="Two-factor authentication not working"/>
    <s v="-"/>
    <x v="2"/>
    <s v="Login Issue"/>
    <s v="CUST25943"/>
    <s v="Open"/>
    <d v="2024-11-06T00:00:00"/>
    <d v="1899-12-30T12:50:00"/>
    <s v="-"/>
    <s v="-"/>
  </r>
  <r>
    <s v="TKT535150"/>
    <s v="Service unavailable in my area"/>
    <s v="23-07-2024 06:40:19"/>
    <x v="0"/>
    <s v="Service Outage"/>
    <s v="CUST11357"/>
    <s v="Resolved"/>
    <d v="2024-02-07T00:00:00"/>
    <d v="1899-12-30T06:40:00"/>
    <s v="23-07-2024"/>
    <d v="1899-12-30T06:40:19"/>
  </r>
  <r>
    <s v="TKT925617"/>
    <s v="Feature not working as expected"/>
    <s v="23-02-2023 08:50:52"/>
    <x v="3"/>
    <s v="Software Bug"/>
    <s v="CUST54382"/>
    <s v="Resolved"/>
    <d v="2023-06-02T00:00:00"/>
    <d v="1899-12-30T08:50:00"/>
    <s v="23-02-2023"/>
    <d v="1899-12-30T08:50:52"/>
  </r>
  <r>
    <s v="TKT926467"/>
    <s v="Password reset link expired"/>
    <s v="-"/>
    <x v="2"/>
    <s v="Password Reset"/>
    <s v="CUST34023"/>
    <s v="In Progress"/>
    <d v="2022-02-11T00:00:00"/>
    <d v="1899-12-30T09:56:00"/>
    <s v="-"/>
    <s v="-"/>
  </r>
  <r>
    <s v="TKT268335"/>
    <s v="Feature not working as expected"/>
    <s v="-"/>
    <x v="3"/>
    <s v="Software Bug"/>
    <s v="CUST12592"/>
    <s v="Open"/>
    <d v="2021-11-03T00:00:00"/>
    <d v="1899-12-30T13:32:00"/>
    <s v="-"/>
    <s v="-"/>
  </r>
  <r>
    <s v="TKT649031"/>
    <s v="Password reset link expired"/>
    <s v="-"/>
    <x v="2"/>
    <s v="Password Reset"/>
    <s v="CUST60523"/>
    <s v="In Progress"/>
    <d v="2020-01-01T00:00:00"/>
    <d v="1899-12-30T08:11:00"/>
    <s v="-"/>
    <s v="-"/>
  </r>
  <r>
    <s v="TKT236805"/>
    <s v="Account suspended without notice"/>
    <s v="-"/>
    <x v="2"/>
    <s v="Account Suspension"/>
    <s v="CUST89358"/>
    <s v="Open"/>
    <d v="2022-01-07T00:00:00"/>
    <d v="1899-12-30T01:42:00"/>
    <s v="-"/>
    <s v="-"/>
  </r>
  <r>
    <s v="TKT337503"/>
    <s v="Slow internet speed"/>
    <s v="-"/>
    <x v="3"/>
    <s v="Network Problem"/>
    <s v="CUST93339"/>
    <s v="Open"/>
    <s v="22-03-2020"/>
    <d v="1899-12-30T09:13:20"/>
    <s v="-"/>
    <s v="-"/>
  </r>
  <r>
    <s v="TKT153210"/>
    <s v="Card declined"/>
    <s v="-"/>
    <x v="1"/>
    <s v="Payment Failure"/>
    <s v="CUST89286"/>
    <s v="Open"/>
    <s v="29-12-2021"/>
    <d v="1899-12-30T05:36:32"/>
    <s v="-"/>
    <s v="-"/>
  </r>
  <r>
    <s v="TKT588855"/>
    <s v="Password reset link expired"/>
    <s v="-"/>
    <x v="2"/>
    <s v="Password Reset"/>
    <s v="CUST97630"/>
    <s v="Open"/>
    <s v="17-11-2020"/>
    <d v="1899-12-30T07:47:07"/>
    <s v="-"/>
    <s v="-"/>
  </r>
  <r>
    <s v="TKT662021"/>
    <s v="Service unavailable in my area"/>
    <d v="2021-05-01T21:36:00"/>
    <x v="0"/>
    <s v="Service Outage"/>
    <s v="CUST43881"/>
    <s v="Resolved"/>
    <d v="2021-03-01T00:00:00"/>
    <d v="1899-12-30T21:36:00"/>
    <d v="2021-05-01T00:00:00"/>
    <d v="1899-12-30T21:36:00"/>
  </r>
  <r>
    <s v="TKT627651"/>
    <s v="Slow internet speed"/>
    <s v="-"/>
    <x v="3"/>
    <s v="Network Problem"/>
    <s v="CUST51792"/>
    <s v="In Progress"/>
    <s v="15-02-2021"/>
    <d v="1899-12-30T13:10:22"/>
    <s v="-"/>
    <s v="-"/>
  </r>
  <r>
    <s v="TKT437497"/>
    <s v="Application crashes on startup"/>
    <s v="-"/>
    <x v="3"/>
    <s v="Software Bug"/>
    <s v="CUST43786"/>
    <s v="Open"/>
    <s v="15-08-2024"/>
    <d v="1899-12-30T15:23:33"/>
    <s v="-"/>
    <s v="-"/>
  </r>
  <r>
    <s v="TKT172056"/>
    <s v="Unable to reactivate suspended account"/>
    <s v="-"/>
    <x v="2"/>
    <s v="Account Suspension"/>
    <s v="CUST37597"/>
    <s v="Open"/>
    <s v="26-02-2020"/>
    <d v="1899-12-30T19:04:12"/>
    <s v="-"/>
    <s v="-"/>
  </r>
  <r>
    <s v="TKT749584"/>
    <s v="Frequent service interruptions"/>
    <s v="-"/>
    <x v="0"/>
    <s v="Service Outage"/>
    <s v="CUST76988"/>
    <s v="Open"/>
    <s v="23-07-2023"/>
    <d v="1899-12-30T01:26:22"/>
    <s v="-"/>
    <s v="-"/>
  </r>
  <r>
    <s v="TKT966777"/>
    <s v="Account suspended due to suspicious activity"/>
    <s v="-"/>
    <x v="2"/>
    <s v="Account Suspension"/>
    <s v="CUST65615"/>
    <s v="Open"/>
    <d v="2021-11-02T00:00:00"/>
    <d v="1899-12-30T08:35:00"/>
    <s v="-"/>
    <s v="-"/>
  </r>
  <r>
    <s v="TKT891565"/>
    <s v="Service performance degradation"/>
    <s v="-"/>
    <x v="0"/>
    <s v="Slow Service"/>
    <s v="CUST46536"/>
    <s v="In Progress"/>
    <d v="2022-09-02T00:00:00"/>
    <d v="1899-12-30T04:37:00"/>
    <s v="-"/>
    <s v="-"/>
  </r>
  <r>
    <s v="TKT870598"/>
    <s v="Unable to reactivate suspended account"/>
    <s v="-"/>
    <x v="2"/>
    <s v="Account Suspension"/>
    <s v="CUST54465"/>
    <s v="In Progress"/>
    <s v="27-04-2023"/>
    <d v="1899-12-30T05:57:10"/>
    <s v="-"/>
    <s v="-"/>
  </r>
  <r>
    <s v="TKT919690"/>
    <s v="Application crashes on startup"/>
    <s v="-"/>
    <x v="3"/>
    <s v="Software Bug"/>
    <s v="CUST70659"/>
    <s v="In Progress"/>
    <s v="23-07-2024"/>
    <d v="1899-12-30T19:05:01"/>
    <s v="-"/>
    <s v="-"/>
  </r>
  <r>
    <s v="TKT274494"/>
    <s v="Payment not going through"/>
    <s v="26-08-2023 23:47:40"/>
    <x v="1"/>
    <s v="Payment Failure"/>
    <s v="CUST97220"/>
    <s v="Resolved"/>
    <s v="21-08-2023"/>
    <d v="1899-12-30T23:47:40"/>
    <s v="26-08-2023"/>
    <d v="1899-12-30T23:47:40"/>
  </r>
  <r>
    <s v="TKT836022"/>
    <s v="Request for service upgrade not processed"/>
    <s v="-"/>
    <x v="0"/>
    <s v="Service Upgrade"/>
    <s v="CUST33440"/>
    <s v="Open"/>
    <s v="27-02-2020"/>
    <d v="1899-12-30T11:59:42"/>
    <s v="-"/>
    <s v="-"/>
  </r>
  <r>
    <s v="TKT219391"/>
    <s v="High latency in service response"/>
    <s v="-"/>
    <x v="0"/>
    <s v="Slow Service"/>
    <s v="CUST52327"/>
    <s v="In Progress"/>
    <s v="24-09-2021"/>
    <d v="1899-12-30T20:30:48"/>
    <s v="-"/>
    <s v="-"/>
  </r>
  <r>
    <s v="TKT707632"/>
    <s v="Card declined"/>
    <s v="-"/>
    <x v="1"/>
    <s v="Payment Failure"/>
    <s v="CUST88524"/>
    <s v="Open"/>
    <d v="2023-05-06T00:00:00"/>
    <d v="1899-12-30T22:15:00"/>
    <s v="-"/>
    <s v="-"/>
  </r>
  <r>
    <s v="TKT357741"/>
    <s v="Unable to reactivate suspended account"/>
    <s v="-"/>
    <x v="2"/>
    <s v="Account Suspension"/>
    <s v="CUST97277"/>
    <s v="In Progress"/>
    <d v="2022-07-09T00:00:00"/>
    <d v="1899-12-30T00:33:00"/>
    <s v="-"/>
    <s v="-"/>
  </r>
  <r>
    <s v="TKT177590"/>
    <s v="Account locked due to multiple failed attempts"/>
    <s v="-"/>
    <x v="2"/>
    <s v="Login Issue"/>
    <s v="CUST98617"/>
    <s v="Open"/>
    <s v="30-11-2020"/>
    <d v="1899-12-30T21:46:53"/>
    <s v="-"/>
    <s v="-"/>
  </r>
  <r>
    <s v="TKT616884"/>
    <s v="Service slower than expected"/>
    <s v="-"/>
    <x v="0"/>
    <s v="Slow Service"/>
    <s v="CUST36334"/>
    <s v="In Progress"/>
    <s v="20-08-2020"/>
    <d v="1899-12-30T06:17:35"/>
    <s v="-"/>
    <s v="-"/>
  </r>
  <r>
    <s v="TKT546815"/>
    <s v="Battery draining quickly"/>
    <s v="-"/>
    <x v="3"/>
    <s v="Hardware Issue"/>
    <s v="CUST70504"/>
    <s v="In Progress"/>
    <s v="19-03-2022"/>
    <d v="1899-12-30T03:36:55"/>
    <s v="-"/>
    <s v="-"/>
  </r>
  <r>
    <s v="TKT716014"/>
    <s v="Unable to connect to Wi-Fi"/>
    <s v="26-03-2020 21:06:57"/>
    <x v="3"/>
    <s v="Network Problem"/>
    <s v="CUST97261"/>
    <s v="Resolved"/>
    <s v="15-03-2020"/>
    <d v="1899-12-30T21:06:57"/>
    <s v="26-03-2020"/>
    <d v="1899-12-30T21:06:57"/>
  </r>
  <r>
    <s v="TKT159049"/>
    <s v="Charged more than expected"/>
    <s v="-"/>
    <x v="1"/>
    <s v="Overcharge"/>
    <s v="CUST58856"/>
    <s v="Open"/>
    <d v="2023-07-12T00:00:00"/>
    <d v="1899-12-30T07:47:00"/>
    <s v="-"/>
    <s v="-"/>
  </r>
  <r>
    <s v="TKT129389"/>
    <s v="Unable to login to account"/>
    <s v="-"/>
    <x v="2"/>
    <s v="Login Issue"/>
    <s v="CUST69167"/>
    <s v="In Progress"/>
    <s v="26-06-2023"/>
    <d v="1899-12-30T19:25:37"/>
    <s v="-"/>
    <s v="-"/>
  </r>
  <r>
    <s v="TKT241643"/>
    <s v="Issues after service upgrade"/>
    <s v="-"/>
    <x v="0"/>
    <s v="Service Upgrade"/>
    <s v="CUST87607"/>
    <s v="In Progress"/>
    <s v="22-11-2022"/>
    <d v="1899-12-30T15:23:51"/>
    <s v="-"/>
    <s v="-"/>
  </r>
  <r>
    <s v="TKT411329"/>
    <s v="Incorrect billing amount"/>
    <s v="-"/>
    <x v="1"/>
    <s v="Overcharge"/>
    <s v="CUST43519"/>
    <s v="Open"/>
    <s v="25-01-2024"/>
    <d v="1899-12-30T18:59:20"/>
    <s v="-"/>
    <s v="-"/>
  </r>
  <r>
    <s v="TKT916187"/>
    <s v="Frequent service interruptions"/>
    <s v="-"/>
    <x v="0"/>
    <s v="Service Outage"/>
    <s v="CUST11771"/>
    <s v="In Progress"/>
    <d v="2024-03-10T00:00:00"/>
    <d v="1899-12-30T05:14:00"/>
    <s v="-"/>
    <s v="-"/>
  </r>
  <r>
    <s v="TKT435215"/>
    <s v="Service slower than expected"/>
    <s v="-"/>
    <x v="0"/>
    <s v="Slow Service"/>
    <s v="CUST89811"/>
    <s v="Open"/>
    <s v="28-05-2020"/>
    <d v="1899-12-30T15:53:15"/>
    <s v="-"/>
    <s v="-"/>
  </r>
  <r>
    <s v="TKT725681"/>
    <s v="Service unavailable in my area"/>
    <s v="-"/>
    <x v="0"/>
    <s v="Service Outage"/>
    <s v="CUST61349"/>
    <s v="Open"/>
    <s v="19-09-2024"/>
    <d v="1899-12-30T20:21:59"/>
    <s v="-"/>
    <s v="-"/>
  </r>
  <r>
    <s v="TKT185026"/>
    <s v="Account locked due to multiple failed attempts"/>
    <s v="-"/>
    <x v="2"/>
    <s v="Login Issue"/>
    <s v="CUST80622"/>
    <s v="In Progress"/>
    <d v="2021-05-10T00:00:00"/>
    <d v="1899-12-30T01:48:00"/>
    <s v="-"/>
    <s v="-"/>
  </r>
  <r>
    <s v="TKT516424"/>
    <s v="Battery draining quickly"/>
    <s v="22-06-2023 19:01:04"/>
    <x v="3"/>
    <s v="Hardware Issue"/>
    <s v="CUST10295"/>
    <s v="Resolved"/>
    <d v="2023-01-06T00:00:00"/>
    <d v="1899-12-30T19:01:00"/>
    <s v="22-06-2023"/>
    <d v="1899-12-30T19:01:04"/>
  </r>
  <r>
    <s v="TKT679494"/>
    <s v="Account suspended due to suspicious activity"/>
    <s v="18-11-2023 23:27:25"/>
    <x v="2"/>
    <s v="Account Suspension"/>
    <s v="CUST59828"/>
    <s v="Resolved"/>
    <d v="2023-03-11T00:00:00"/>
    <d v="1899-12-30T23:27:00"/>
    <s v="18-11-2023"/>
    <d v="1899-12-30T23:27:25"/>
  </r>
  <r>
    <s v="TKT859919"/>
    <s v="Unable to reactivate suspended account"/>
    <s v="-"/>
    <x v="2"/>
    <s v="Account Suspension"/>
    <s v="CUST62184"/>
    <s v="In Progress"/>
    <d v="2021-09-06T00:00:00"/>
    <d v="1899-12-30T09:59:00"/>
    <s v="-"/>
    <s v="-"/>
  </r>
  <r>
    <s v="TKT560507"/>
    <s v="Account suspended without notice"/>
    <s v="-"/>
    <x v="2"/>
    <s v="Account Suspension"/>
    <s v="CUST52276"/>
    <s v="In Progress"/>
    <s v="21-02-2020"/>
    <d v="1899-12-30T06:22:01"/>
    <s v="-"/>
    <s v="-"/>
  </r>
  <r>
    <s v="TKT635299"/>
    <s v="Issues after service upgrade"/>
    <d v="2023-02-08T05:00:00"/>
    <x v="0"/>
    <s v="Service Upgrade"/>
    <s v="CUST86034"/>
    <s v="Resolved"/>
    <s v="13-07-2023"/>
    <d v="1899-12-30T05:00:04"/>
    <d v="2023-02-08T00:00:00"/>
    <d v="1899-12-30T05:00:00"/>
  </r>
  <r>
    <s v="TKT368604"/>
    <s v="Password reset link expired"/>
    <s v="-"/>
    <x v="2"/>
    <s v="Password Reset"/>
    <s v="CUST44574"/>
    <s v="Open"/>
    <d v="2020-05-08T00:00:00"/>
    <d v="1899-12-30T10:49:00"/>
    <s v="-"/>
    <s v="-"/>
  </r>
  <r>
    <s v="TKT523007"/>
    <s v="Payment gateway error"/>
    <s v="-"/>
    <x v="1"/>
    <s v="Payment Failure"/>
    <s v="CUST73862"/>
    <s v="In Progress"/>
    <d v="2021-04-09T00:00:00"/>
    <d v="1899-12-30T23:44:00"/>
    <s v="-"/>
    <s v="-"/>
  </r>
  <r>
    <s v="TKT731749"/>
    <s v="Unable to reset password"/>
    <s v="-"/>
    <x v="2"/>
    <s v="Password Reset"/>
    <s v="CUST66153"/>
    <s v="Open"/>
    <d v="2022-08-03T00:00:00"/>
    <d v="1899-12-30T11:05:00"/>
    <s v="-"/>
    <s v="-"/>
  </r>
  <r>
    <s v="TKT529872"/>
    <s v="Device not powering on"/>
    <s v="-"/>
    <x v="3"/>
    <s v="Hardware Issue"/>
    <s v="CUST17043"/>
    <s v="Open"/>
    <s v="23-08-2021"/>
    <d v="1899-12-30T00:46:03"/>
    <s v="-"/>
    <s v="-"/>
  </r>
  <r>
    <s v="TKT770943"/>
    <s v="Device not powering on"/>
    <d v="2022-09-08T23:28:00"/>
    <x v="3"/>
    <s v="Hardware Issue"/>
    <s v="CUST79504"/>
    <s v="Resolved"/>
    <s v="21-07-2022"/>
    <d v="1899-12-30T23:28:24"/>
    <d v="2022-09-08T00:00:00"/>
    <d v="1899-12-30T23:28:00"/>
  </r>
  <r>
    <s v="TKT714370"/>
    <s v="Unable to reactivate suspended account"/>
    <s v="-"/>
    <x v="2"/>
    <s v="Account Suspension"/>
    <s v="CUST20467"/>
    <s v="Open"/>
    <d v="2024-04-11T00:00:00"/>
    <d v="1899-12-30T16:30:00"/>
    <s v="-"/>
    <s v="-"/>
  </r>
  <r>
    <s v="TKT486400"/>
    <s v="Slow internet speed"/>
    <s v="-"/>
    <x v="3"/>
    <s v="Network Problem"/>
    <s v="CUST37630"/>
    <s v="In Progress"/>
    <s v="15-09-2022"/>
    <d v="1899-12-30T05:23:09"/>
    <s v="-"/>
    <s v="-"/>
  </r>
  <r>
    <s v="TKT790777"/>
    <s v="Unable to login to account"/>
    <s v="23-12-2023 20:09:10"/>
    <x v="2"/>
    <s v="Login Issue"/>
    <s v="CUST97301"/>
    <s v="Resolved"/>
    <s v="27-11-2023"/>
    <d v="1899-12-30T20:09:10"/>
    <s v="23-12-2023"/>
    <d v="1899-12-30T20:09:10"/>
  </r>
  <r>
    <s v="TKT519898"/>
    <s v="Slow internet speed"/>
    <s v="-"/>
    <x v="3"/>
    <s v="Network Problem"/>
    <s v="CUST86894"/>
    <s v="Open"/>
    <d v="2022-01-12T00:00:00"/>
    <d v="1899-12-30T14:24:00"/>
    <s v="-"/>
    <s v="-"/>
  </r>
  <r>
    <s v="TKT345354"/>
    <s v="Charged more than expected"/>
    <s v="-"/>
    <x v="1"/>
    <s v="Overcharge"/>
    <s v="CUST78870"/>
    <s v="In Progress"/>
    <s v="23-04-2020"/>
    <d v="1899-12-30T05:02:03"/>
    <s v="-"/>
    <s v="-"/>
  </r>
  <r>
    <s v="TKT666655"/>
    <s v="Feature not working as expected"/>
    <s v="30-09-2020 16:56:29"/>
    <x v="3"/>
    <s v="Software Bug"/>
    <s v="CUST31911"/>
    <s v="Resolved"/>
    <s v="25-09-2020"/>
    <d v="1899-12-30T16:56:29"/>
    <s v="30-09-2020"/>
    <d v="1899-12-30T16:56:29"/>
  </r>
  <r>
    <s v="TKT329683"/>
    <s v="Payment not going through"/>
    <s v="-"/>
    <x v="1"/>
    <s v="Payment Failure"/>
    <s v="CUST48036"/>
    <s v="Open"/>
    <d v="2022-06-05T00:00:00"/>
    <d v="1899-12-30T12:59:00"/>
    <s v="-"/>
    <s v="-"/>
  </r>
  <r>
    <s v="TKT689779"/>
    <s v="Refund for canceled service"/>
    <s v="-"/>
    <x v="1"/>
    <s v="Refund Request"/>
    <s v="CUST89353"/>
    <s v="In Progress"/>
    <d v="2022-09-03T00:00:00"/>
    <d v="1899-12-30T13:12:00"/>
    <s v="-"/>
    <s v="-"/>
  </r>
  <r>
    <s v="TKT907463"/>
    <s v="Card declined"/>
    <s v="-"/>
    <x v="1"/>
    <s v="Payment Failure"/>
    <s v="CUST10186"/>
    <s v="Open"/>
    <d v="2022-03-11T00:00:00"/>
    <d v="1899-12-30T12:29:00"/>
    <s v="-"/>
    <s v="-"/>
  </r>
  <r>
    <s v="TKT814281"/>
    <s v="Request for service upgrade not processed"/>
    <d v="2022-10-08T13:52:00"/>
    <x v="0"/>
    <s v="Service Upgrade"/>
    <s v="CUST40963"/>
    <s v="Resolved"/>
    <s v="27-07-2022"/>
    <d v="1899-12-30T13:52:43"/>
    <d v="2022-10-08T00:00:00"/>
    <d v="1899-12-30T13:52:00"/>
  </r>
  <r>
    <s v="TKT705308"/>
    <s v="Service unavailable in my area"/>
    <s v="-"/>
    <x v="0"/>
    <s v="Service Outage"/>
    <s v="CUST18435"/>
    <s v="In Progress"/>
    <d v="2020-02-08T00:00:00"/>
    <d v="1899-12-30T05:17:00"/>
    <s v="-"/>
    <s v="-"/>
  </r>
  <r>
    <s v="TKT123635"/>
    <s v="High latency in service response"/>
    <s v="-"/>
    <x v="0"/>
    <s v="Slow Service"/>
    <s v="CUST93220"/>
    <s v="In Progress"/>
    <d v="2023-12-09T00:00:00"/>
    <d v="1899-12-30T01:36:00"/>
    <s v="-"/>
    <s v="-"/>
  </r>
  <r>
    <s v="TKT915956"/>
    <s v="Payment gateway error"/>
    <s v="-"/>
    <x v="1"/>
    <s v="Payment Failure"/>
    <s v="CUST72776"/>
    <s v="In Progress"/>
    <s v="22-10-2024"/>
    <d v="1899-12-30T18:07:59"/>
    <s v="-"/>
    <s v="-"/>
  </r>
  <r>
    <s v="TKT195334"/>
    <s v="Incorrect billing amount"/>
    <s v="-"/>
    <x v="1"/>
    <s v="Overcharge"/>
    <s v="CUST77657"/>
    <s v="In Progress"/>
    <s v="23-02-2022"/>
    <d v="1899-12-30T20:54:11"/>
    <s v="-"/>
    <s v="-"/>
  </r>
  <r>
    <s v="TKT578624"/>
    <s v="Incorrect billing amount"/>
    <s v="-"/>
    <x v="1"/>
    <s v="Overcharge"/>
    <s v="CUST15589"/>
    <s v="In Progress"/>
    <d v="2021-12-04T00:00:00"/>
    <d v="1899-12-30T23:22:00"/>
    <s v="-"/>
    <s v="-"/>
  </r>
  <r>
    <s v="TKT901700"/>
    <s v="Scheduled maintenance causing downtime"/>
    <s v="-"/>
    <x v="0"/>
    <s v="Service Outage"/>
    <s v="CUST57420"/>
    <s v="Open"/>
    <s v="15-09-2024"/>
    <d v="1899-12-30T12:02:44"/>
    <s v="-"/>
    <s v="-"/>
  </r>
  <r>
    <s v="TKT222840"/>
    <s v="Issues after service upgrade"/>
    <s v="-"/>
    <x v="0"/>
    <s v="Service Upgrade"/>
    <s v="CUST84905"/>
    <s v="Open"/>
    <d v="2024-12-12T00:00:00"/>
    <d v="1899-12-30T08:21:00"/>
    <s v="-"/>
    <s v="-"/>
  </r>
  <r>
    <s v="TKT441425"/>
    <s v="Incorrect billing amount"/>
    <s v="-"/>
    <x v="1"/>
    <s v="Overcharge"/>
    <s v="CUST30116"/>
    <s v="In Progress"/>
    <d v="2021-08-08T00:00:00"/>
    <d v="1899-12-30T08:15:00"/>
    <s v="-"/>
    <s v="-"/>
  </r>
  <r>
    <s v="TKT183590"/>
    <s v="Unable to reactivate suspended account"/>
    <s v="-"/>
    <x v="2"/>
    <s v="Account Suspension"/>
    <s v="CUST10641"/>
    <s v="In Progress"/>
    <s v="14-04-2020"/>
    <d v="1899-12-30T05:13:56"/>
    <s v="-"/>
    <s v="-"/>
  </r>
  <r>
    <s v="TKT868786"/>
    <s v="Duplicate charges on account"/>
    <s v="-"/>
    <x v="1"/>
    <s v="Overcharge"/>
    <s v="CUST63945"/>
    <s v="Open"/>
    <d v="2022-09-05T00:00:00"/>
    <d v="1899-12-30T10:05:00"/>
    <s v="-"/>
    <s v="-"/>
  </r>
  <r>
    <s v="TKT282753"/>
    <s v="Issues after service upgrade"/>
    <d v="2020-12-11T07:14:00"/>
    <x v="0"/>
    <s v="Service Upgrade"/>
    <s v="CUST44114"/>
    <s v="Resolved"/>
    <s v="17-10-2020"/>
    <d v="1899-12-30T07:14:22"/>
    <d v="2020-12-11T00:00:00"/>
    <d v="1899-12-30T07:14:00"/>
  </r>
  <r>
    <s v="TKT689586"/>
    <s v="Password reset link expired"/>
    <s v="-"/>
    <x v="2"/>
    <s v="Password Reset"/>
    <s v="CUST50590"/>
    <s v="Open"/>
    <s v="22-11-2021"/>
    <d v="1899-12-30T12:41:10"/>
    <s v="-"/>
    <s v="-"/>
  </r>
  <r>
    <s v="TKT882722"/>
    <s v="Scheduled maintenance causing downtime"/>
    <s v="-"/>
    <x v="0"/>
    <s v="Service Outage"/>
    <s v="CUST22954"/>
    <s v="In Progress"/>
    <s v="15-03-2021"/>
    <d v="1899-12-30T04:25:25"/>
    <s v="-"/>
    <s v="-"/>
  </r>
  <r>
    <s v="TKT308075"/>
    <s v="Payment gateway error"/>
    <s v="-"/>
    <x v="1"/>
    <s v="Payment Failure"/>
    <s v="CUST92769"/>
    <s v="In Progress"/>
    <s v="18-07-2024"/>
    <d v="1899-12-30T21:08:12"/>
    <s v="-"/>
    <s v="-"/>
  </r>
  <r>
    <s v="TKT921410"/>
    <s v="Password reset link not received"/>
    <s v="-"/>
    <x v="2"/>
    <s v="Password Reset"/>
    <s v="CUST60579"/>
    <s v="Open"/>
    <d v="2021-02-09T00:00:00"/>
    <d v="1899-12-30T23:25:00"/>
    <s v="-"/>
    <s v="-"/>
  </r>
  <r>
    <s v="TKT191057"/>
    <s v="Application crashes on startup"/>
    <s v="-"/>
    <x v="3"/>
    <s v="Software Bug"/>
    <s v="CUST97496"/>
    <s v="Open"/>
    <d v="2023-08-04T00:00:00"/>
    <d v="1899-12-30T17:58:00"/>
    <s v="-"/>
    <s v="-"/>
  </r>
  <r>
    <s v="TKT911748"/>
    <s v="Duplicate charges on account"/>
    <s v="-"/>
    <x v="1"/>
    <s v="Overcharge"/>
    <s v="CUST44268"/>
    <s v="In Progress"/>
    <s v="16-10-2024"/>
    <d v="1899-12-30T14:49:03"/>
    <s v="-"/>
    <s v="-"/>
  </r>
  <r>
    <s v="TKT119350"/>
    <s v="Slow internet speed"/>
    <s v="-"/>
    <x v="3"/>
    <s v="Network Problem"/>
    <s v="CUST51449"/>
    <s v="Open"/>
    <d v="2020-06-02T00:00:00"/>
    <d v="1899-12-30T20:06:00"/>
    <s v="-"/>
    <s v="-"/>
  </r>
  <r>
    <s v="TKT697850"/>
    <s v="Application crashes on startup"/>
    <d v="2024-06-10T03:11:00"/>
    <x v="3"/>
    <s v="Software Bug"/>
    <s v="CUST43133"/>
    <s v="Resolved"/>
    <s v="23-09-2024"/>
    <d v="1899-12-30T03:11:57"/>
    <d v="2024-06-10T00:00:00"/>
    <d v="1899-12-30T03:11:00"/>
  </r>
  <r>
    <s v="TKT150737"/>
    <s v="High latency in service response"/>
    <s v="-"/>
    <x v="0"/>
    <s v="Slow Service"/>
    <s v="CUST25395"/>
    <s v="Open"/>
    <s v="28-11-2022"/>
    <d v="1899-12-30T19:31:54"/>
    <s v="-"/>
    <s v="-"/>
  </r>
  <r>
    <s v="TKT195367"/>
    <s v="Unable to reactivate suspended account"/>
    <s v="-"/>
    <x v="2"/>
    <s v="Account Suspension"/>
    <s v="CUST50338"/>
    <s v="Open"/>
    <s v="25-12-2020"/>
    <d v="1899-12-30T17:00:45"/>
    <s v="-"/>
    <s v="-"/>
  </r>
  <r>
    <s v="TKT260635"/>
    <s v="Password reset link expired"/>
    <s v="-"/>
    <x v="2"/>
    <s v="Password Reset"/>
    <s v="CUST49816"/>
    <s v="In Progress"/>
    <s v="23-06-2024"/>
    <d v="1899-12-30T17:23:02"/>
    <s v="-"/>
    <s v="-"/>
  </r>
  <r>
    <s v="TKT499243"/>
    <s v="Duplicate charges on account"/>
    <s v="-"/>
    <x v="1"/>
    <s v="Overcharge"/>
    <s v="CUST46098"/>
    <s v="In Progress"/>
    <s v="27-01-2020"/>
    <d v="1899-12-30T01:21:49"/>
    <s v="-"/>
    <s v="-"/>
  </r>
  <r>
    <s v="TKT863025"/>
    <s v="Service unavailable in my area"/>
    <s v="-"/>
    <x v="0"/>
    <s v="Service Outage"/>
    <s v="CUST94489"/>
    <s v="Open"/>
    <s v="18-11-2020"/>
    <d v="1899-12-30T13:02:05"/>
    <s v="-"/>
    <s v="-"/>
  </r>
  <r>
    <s v="TKT230370"/>
    <s v="Unable to reactivate suspended account"/>
    <d v="2021-06-08T12:14:00"/>
    <x v="2"/>
    <s v="Account Suspension"/>
    <s v="CUST93223"/>
    <s v="Resolved"/>
    <s v="26-07-2021"/>
    <d v="1899-12-30T12:14:41"/>
    <d v="2021-06-08T00:00:00"/>
    <d v="1899-12-30T12:14:00"/>
  </r>
  <r>
    <s v="TKT943423"/>
    <s v="Slow internet speed"/>
    <s v="-"/>
    <x v="3"/>
    <s v="Network Problem"/>
    <s v="CUST14733"/>
    <s v="In Progress"/>
    <d v="2020-03-07T00:00:00"/>
    <d v="1899-12-30T02:09:00"/>
    <s v="-"/>
    <s v="-"/>
  </r>
  <r>
    <s v="TKT555188"/>
    <s v="Slow internet speed"/>
    <s v="21-12-2022 07:20:27"/>
    <x v="3"/>
    <s v="Network Problem"/>
    <s v="CUST50791"/>
    <s v="Resolved"/>
    <s v="22-11-2022"/>
    <d v="1899-12-30T07:20:27"/>
    <s v="21-12-2022"/>
    <d v="1899-12-30T07:20:27"/>
  </r>
  <r>
    <s v="TKT507285"/>
    <s v="Application crashes on startup"/>
    <s v="-"/>
    <x v="3"/>
    <s v="Software Bug"/>
    <s v="CUST86064"/>
    <s v="In Progress"/>
    <d v="2024-02-03T00:00:00"/>
    <d v="1899-12-30T18:05:00"/>
    <s v="-"/>
    <s v="-"/>
  </r>
  <r>
    <s v="TKT770723"/>
    <s v="Error message displayed"/>
    <s v="-"/>
    <x v="3"/>
    <s v="Software Bug"/>
    <s v="CUST53629"/>
    <s v="In Progress"/>
    <s v="14-10-2024"/>
    <d v="1899-12-30T20:39:50"/>
    <s v="-"/>
    <s v="-"/>
  </r>
  <r>
    <s v="TKT469641"/>
    <s v="Screen malfunction"/>
    <s v="21-05-2021 15:30:26"/>
    <x v="3"/>
    <s v="Hardware Issue"/>
    <s v="CUST55706"/>
    <s v="Resolved"/>
    <s v="19-05-2021"/>
    <d v="1899-12-30T15:30:26"/>
    <s v="21-05-2021"/>
    <d v="1899-12-30T15:30:26"/>
  </r>
  <r>
    <s v="TKT246440"/>
    <s v="Frequent service interruptions"/>
    <d v="2020-03-12T23:41:00"/>
    <x v="0"/>
    <s v="Service Outage"/>
    <s v="CUST77640"/>
    <s v="Resolved"/>
    <d v="2020-10-11T00:00:00"/>
    <d v="1899-12-30T23:41:00"/>
    <d v="2020-03-12T00:00:00"/>
    <d v="1899-12-30T23:41:00"/>
  </r>
  <r>
    <s v="TKT104222"/>
    <s v="Charged more than expected"/>
    <s v="-"/>
    <x v="1"/>
    <s v="Overcharge"/>
    <s v="CUST90857"/>
    <s v="In Progress"/>
    <d v="2022-11-12T00:00:00"/>
    <d v="1899-12-30T10:13:00"/>
    <s v="-"/>
    <s v="-"/>
  </r>
  <r>
    <s v="TKT242718"/>
    <s v="Account locked due to multiple failed attempts"/>
    <s v="19-07-2024 11:48:21"/>
    <x v="2"/>
    <s v="Login Issue"/>
    <s v="CUST23756"/>
    <s v="Resolved"/>
    <s v="24-06-2024"/>
    <d v="1899-12-30T11:48:21"/>
    <s v="19-07-2024"/>
    <d v="1899-12-30T11:48:21"/>
  </r>
  <r>
    <s v="TKT181067"/>
    <s v="Service performance degradation"/>
    <d v="2024-04-11T12:23:00"/>
    <x v="0"/>
    <s v="Slow Service"/>
    <s v="CUST15543"/>
    <s v="Resolved"/>
    <d v="2024-06-10T00:00:00"/>
    <d v="1899-12-30T12:23:00"/>
    <d v="2024-04-11T00:00:00"/>
    <d v="1899-12-30T12:23:00"/>
  </r>
  <r>
    <s v="TKT538458"/>
    <s v="Payment gateway error"/>
    <d v="2024-03-08T19:59:00"/>
    <x v="1"/>
    <s v="Payment Failure"/>
    <s v="CUST19804"/>
    <s v="Resolved"/>
    <s v="16-07-2024"/>
    <d v="1899-12-30T19:59:08"/>
    <d v="2024-03-08T00:00:00"/>
    <d v="1899-12-30T19:59:00"/>
  </r>
  <r>
    <s v="TKT861581"/>
    <s v="Payment gateway error"/>
    <s v="-"/>
    <x v="1"/>
    <s v="Payment Failure"/>
    <s v="CUST30798"/>
    <s v="Open"/>
    <s v="29-05-2020"/>
    <d v="1899-12-30T11:57:44"/>
    <s v="-"/>
    <s v="-"/>
  </r>
  <r>
    <s v="TKT653060"/>
    <s v="Unable to reset password"/>
    <s v="24-10-2022 01:11:37"/>
    <x v="2"/>
    <s v="Password Reset"/>
    <s v="CUST93737"/>
    <s v="Resolved"/>
    <d v="2022-01-10T00:00:00"/>
    <d v="1899-12-30T01:11:00"/>
    <s v="24-10-2022"/>
    <d v="1899-12-30T01:11:37"/>
  </r>
  <r>
    <s v="TKT417597"/>
    <s v="Request for service upgrade not processed"/>
    <s v="16-03-2023 15:37:45"/>
    <x v="0"/>
    <s v="Service Upgrade"/>
    <s v="CUST62545"/>
    <s v="Resolved"/>
    <s v="26-02-2023"/>
    <d v="1899-12-30T15:37:45"/>
    <s v="16-03-2023"/>
    <d v="1899-12-30T15:37:45"/>
  </r>
  <r>
    <s v="TKT231957"/>
    <s v="Unable to connect to Wi-Fi"/>
    <s v="-"/>
    <x v="3"/>
    <s v="Network Problem"/>
    <s v="CUST70402"/>
    <s v="In Progress"/>
    <s v="17-05-2023"/>
    <d v="1899-12-30T13:12:55"/>
    <s v="-"/>
    <s v="-"/>
  </r>
  <r>
    <s v="TKT777756"/>
    <s v="Account suspended due to suspicious activity"/>
    <s v="22-05-2021 14:13:58"/>
    <x v="2"/>
    <s v="Account Suspension"/>
    <s v="CUST92952"/>
    <s v="Resolved"/>
    <d v="2021-01-05T00:00:00"/>
    <d v="1899-12-30T14:13:00"/>
    <s v="22-05-2021"/>
    <d v="1899-12-30T14:13:58"/>
  </r>
  <r>
    <s v="TKT654852"/>
    <s v="Scheduled maintenance causing downtime"/>
    <s v="-"/>
    <x v="0"/>
    <s v="Service Outage"/>
    <s v="CUST56256"/>
    <s v="Open"/>
    <d v="2024-01-01T00:00:00"/>
    <d v="1899-12-30T17:09:00"/>
    <s v="-"/>
    <s v="-"/>
  </r>
  <r>
    <s v="TKT960679"/>
    <s v="High latency in service response"/>
    <d v="2021-12-03T16:05:00"/>
    <x v="0"/>
    <s v="Slow Service"/>
    <s v="CUST10953"/>
    <s v="Resolved"/>
    <s v="19-02-2021"/>
    <d v="1899-12-30T16:05:37"/>
    <d v="2021-12-03T00:00:00"/>
    <d v="1899-12-30T16:05:00"/>
  </r>
  <r>
    <s v="TKT515186"/>
    <s v="Unable to connect to Wi-Fi"/>
    <s v="24-09-2023 22:57:50"/>
    <x v="3"/>
    <s v="Network Problem"/>
    <s v="CUST50922"/>
    <s v="Resolved"/>
    <s v="19-09-2023"/>
    <d v="1899-12-30T22:57:50"/>
    <s v="24-09-2023"/>
    <d v="1899-12-30T22:57:50"/>
  </r>
  <r>
    <s v="TKT661849"/>
    <s v="Feature not working as expected"/>
    <d v="2023-06-06T13:51:00"/>
    <x v="3"/>
    <s v="Software Bug"/>
    <s v="CUST79597"/>
    <s v="Resolved"/>
    <s v="27-05-2023"/>
    <d v="1899-12-30T13:51:59"/>
    <d v="2023-06-06T00:00:00"/>
    <d v="1899-12-30T13:51:00"/>
  </r>
  <r>
    <s v="TKT399898"/>
    <s v="Service slower than expected"/>
    <s v="-"/>
    <x v="0"/>
    <s v="Slow Service"/>
    <s v="CUST42261"/>
    <s v="Open"/>
    <d v="2020-10-08T00:00:00"/>
    <d v="1899-12-30T21:01:00"/>
    <s v="-"/>
    <s v="-"/>
  </r>
  <r>
    <s v="TKT640598"/>
    <s v="Account locked due to multiple failed attempts"/>
    <s v="-"/>
    <x v="2"/>
    <s v="Login Issue"/>
    <s v="CUST95568"/>
    <s v="Open"/>
    <s v="30-09-2021"/>
    <d v="1899-12-30T20:15:04"/>
    <s v="-"/>
    <s v="-"/>
  </r>
  <r>
    <s v="TKT165760"/>
    <s v="Frequent service interruptions"/>
    <s v="-"/>
    <x v="0"/>
    <s v="Service Outage"/>
    <s v="CUST94025"/>
    <s v="In Progress"/>
    <s v="28-11-2023"/>
    <d v="1899-12-30T11:32:21"/>
    <s v="-"/>
    <s v="-"/>
  </r>
  <r>
    <s v="TKT650242"/>
    <s v="Card declined"/>
    <s v="17-08-2020 02:09:31"/>
    <x v="1"/>
    <s v="Payment Failure"/>
    <s v="CUST36427"/>
    <s v="Resolved"/>
    <d v="2020-10-08T00:00:00"/>
    <d v="1899-12-30T02:09:00"/>
    <s v="17-08-2020"/>
    <d v="1899-12-30T02:09:31"/>
  </r>
  <r>
    <s v="TKT474952"/>
    <s v="Service unavailable in my area"/>
    <s v="16-10-2020 22:42:47"/>
    <x v="0"/>
    <s v="Service Outage"/>
    <s v="CUST51295"/>
    <s v="Resolved"/>
    <s v="25-09-2020"/>
    <d v="1899-12-30T22:42:47"/>
    <s v="16-10-2020"/>
    <d v="1899-12-30T22:42:47"/>
  </r>
  <r>
    <s v="TKT410360"/>
    <s v="Password reset link expired"/>
    <s v="15-09-2022 09:42:10"/>
    <x v="2"/>
    <s v="Password Reset"/>
    <s v="CUST14838"/>
    <s v="Resolved"/>
    <s v="30-08-2022"/>
    <d v="1899-12-30T09:42:10"/>
    <s v="15-09-2022"/>
    <d v="1899-12-30T09:42:10"/>
  </r>
  <r>
    <s v="TKT107804"/>
    <s v="Incorrect billing amount"/>
    <s v="20-05-2024 22:55:35"/>
    <x v="1"/>
    <s v="Overcharge"/>
    <s v="CUST46892"/>
    <s v="Resolved"/>
    <s v="21-04-2024"/>
    <d v="1899-12-30T22:55:35"/>
    <s v="20-05-2024"/>
    <d v="1899-12-30T22:55:35"/>
  </r>
  <r>
    <s v="TKT546471"/>
    <s v="Internet connection drops frequently"/>
    <s v="-"/>
    <x v="3"/>
    <s v="Network Problem"/>
    <s v="CUST52927"/>
    <s v="Open"/>
    <s v="28-06-2024"/>
    <d v="1899-12-30T13:06:49"/>
    <s v="-"/>
    <s v="-"/>
  </r>
  <r>
    <s v="TKT351971"/>
    <s v="Issues after service upgrade"/>
    <d v="2023-07-01T21:40:00"/>
    <x v="0"/>
    <s v="Service Upgrade"/>
    <s v="CUST40199"/>
    <s v="Resolved"/>
    <d v="2022-09-12T00:00:00"/>
    <d v="1899-12-30T21:40:00"/>
    <d v="2023-07-01T00:00:00"/>
    <d v="1899-12-30T21:40:00"/>
  </r>
  <r>
    <s v="TKT605642"/>
    <s v="Error message displayed"/>
    <d v="2020-02-02T20:34:00"/>
    <x v="3"/>
    <s v="Software Bug"/>
    <s v="CUST10038"/>
    <s v="Resolved"/>
    <s v="30-01-2020"/>
    <d v="1899-12-30T20:34:00"/>
    <d v="2020-02-02T00:00:00"/>
    <d v="1899-12-30T20:34:00"/>
  </r>
  <r>
    <s v="TKT921588"/>
    <s v="Incorrect billing amount"/>
    <s v="-"/>
    <x v="1"/>
    <s v="Overcharge"/>
    <s v="CUST20121"/>
    <s v="Open"/>
    <s v="17-08-2023"/>
    <d v="1899-12-30T01:33:09"/>
    <s v="-"/>
    <s v="-"/>
  </r>
  <r>
    <s v="TKT193049"/>
    <s v="Screen malfunction"/>
    <s v="-"/>
    <x v="3"/>
    <s v="Hardware Issue"/>
    <s v="CUST78277"/>
    <s v="Open"/>
    <s v="23-01-2024"/>
    <d v="1899-12-30T05:40:02"/>
    <s v="-"/>
    <s v="-"/>
  </r>
  <r>
    <s v="TKT500162"/>
    <s v="Application crashes on startup"/>
    <s v="-"/>
    <x v="3"/>
    <s v="Software Bug"/>
    <s v="CUST38073"/>
    <s v="Open"/>
    <d v="2020-04-12T00:00:00"/>
    <d v="1899-12-30T01:19:00"/>
    <s v="-"/>
    <s v="-"/>
  </r>
  <r>
    <s v="TKT825128"/>
    <s v="Error message displayed"/>
    <s v="-"/>
    <x v="3"/>
    <s v="Software Bug"/>
    <s v="CUST13169"/>
    <s v="In Progress"/>
    <d v="2021-10-01T00:00:00"/>
    <d v="1899-12-30T14:54:00"/>
    <s v="-"/>
    <s v="-"/>
  </r>
  <r>
    <s v="TKT819068"/>
    <s v="Frequent service interruptions"/>
    <s v="17-01-2022 16:42:49"/>
    <x v="0"/>
    <s v="Service Outage"/>
    <s v="CUST72854"/>
    <s v="Resolved"/>
    <s v="28-12-2021"/>
    <d v="1899-12-30T16:42:49"/>
    <s v="17-01-2022"/>
    <d v="1899-12-30T16:42:49"/>
  </r>
  <r>
    <s v="TKT378594"/>
    <s v="Error message displayed"/>
    <s v="15-09-2022 13:37:51"/>
    <x v="3"/>
    <s v="Software Bug"/>
    <s v="CUST34805"/>
    <s v="Resolved"/>
    <s v="16-08-2022"/>
    <d v="1899-12-30T13:37:51"/>
    <s v="15-09-2022"/>
    <d v="1899-12-30T13:37:51"/>
  </r>
  <r>
    <s v="TKT322984"/>
    <s v="Charged more than expected"/>
    <d v="2024-11-07T09:53:00"/>
    <x v="1"/>
    <s v="Overcharge"/>
    <s v="CUST49180"/>
    <s v="Resolved"/>
    <s v="16-06-2024"/>
    <d v="1899-12-30T09:53:18"/>
    <d v="2024-11-07T00:00:00"/>
    <d v="1899-12-30T09:53:00"/>
  </r>
  <r>
    <s v="TKT419812"/>
    <s v="Duplicate charges on account"/>
    <s v="-"/>
    <x v="1"/>
    <s v="Overcharge"/>
    <s v="CUST50262"/>
    <s v="Open"/>
    <s v="13-11-2024"/>
    <d v="1899-12-30T04:40:58"/>
    <s v="-"/>
    <s v="-"/>
  </r>
  <r>
    <s v="TKT843283"/>
    <s v="Password reset link not received"/>
    <s v="-"/>
    <x v="2"/>
    <s v="Password Reset"/>
    <s v="CUST32521"/>
    <s v="Open"/>
    <d v="2024-02-04T00:00:00"/>
    <d v="1899-12-30T00:28:00"/>
    <s v="-"/>
    <s v="-"/>
  </r>
  <r>
    <s v="TKT874012"/>
    <s v="Charged more than expected"/>
    <s v="-"/>
    <x v="1"/>
    <s v="Overcharge"/>
    <s v="CUST74577"/>
    <s v="Open"/>
    <s v="14-04-2020"/>
    <d v="1899-12-30T19:43:34"/>
    <s v="-"/>
    <s v="-"/>
  </r>
  <r>
    <s v="TKT738138"/>
    <s v="Card declined"/>
    <s v="-"/>
    <x v="1"/>
    <s v="Payment Failure"/>
    <s v="CUST48425"/>
    <s v="Open"/>
    <s v="17-09-2024"/>
    <d v="1899-12-30T01:27:40"/>
    <s v="-"/>
    <s v="-"/>
  </r>
  <r>
    <s v="TKT747490"/>
    <s v="Battery draining quickly"/>
    <d v="2021-01-06T18:18:00"/>
    <x v="3"/>
    <s v="Hardware Issue"/>
    <s v="CUST78090"/>
    <s v="Resolved"/>
    <d v="2021-11-05T00:00:00"/>
    <d v="1899-12-30T18:18:00"/>
    <d v="2021-01-06T00:00:00"/>
    <d v="1899-12-30T18:18:00"/>
  </r>
  <r>
    <s v="TKT210392"/>
    <s v="Internet connection drops frequently"/>
    <s v="-"/>
    <x v="3"/>
    <s v="Network Problem"/>
    <s v="CUST59235"/>
    <s v="Open"/>
    <d v="2020-10-06T00:00:00"/>
    <d v="1899-12-30T00:14:00"/>
    <s v="-"/>
    <s v="-"/>
  </r>
  <r>
    <s v="TKT303469"/>
    <s v="Device not powering on"/>
    <s v="13-04-2022 21:43:15"/>
    <x v="3"/>
    <s v="Hardware Issue"/>
    <s v="CUST57794"/>
    <s v="Resolved"/>
    <d v="2022-06-04T00:00:00"/>
    <d v="1899-12-30T21:43:00"/>
    <s v="13-04-2022"/>
    <d v="1899-12-30T21:43:15"/>
  </r>
  <r>
    <s v="TKT336307"/>
    <s v="Refund for canceled service"/>
    <s v="-"/>
    <x v="1"/>
    <s v="Refund Request"/>
    <s v="CUST11932"/>
    <s v="Open"/>
    <d v="2024-12-07T00:00:00"/>
    <d v="1899-12-30T10:57:00"/>
    <s v="-"/>
    <s v="-"/>
  </r>
  <r>
    <s v="TKT125639"/>
    <s v="Charged more than expected"/>
    <s v="-"/>
    <x v="1"/>
    <s v="Overcharge"/>
    <s v="CUST50839"/>
    <s v="Open"/>
    <s v="26-10-2024"/>
    <d v="1899-12-30T02:35:52"/>
    <s v="-"/>
    <s v="-"/>
  </r>
  <r>
    <s v="TKT972323"/>
    <s v="Service performance degradation"/>
    <s v="-"/>
    <x v="0"/>
    <s v="Slow Service"/>
    <s v="CUST52119"/>
    <s v="In Progress"/>
    <d v="2020-01-06T00:00:00"/>
    <d v="1899-12-30T23:56:00"/>
    <s v="-"/>
    <s v="-"/>
  </r>
  <r>
    <s v="TKT351793"/>
    <s v="Screen malfunction"/>
    <s v="-"/>
    <x v="3"/>
    <s v="Hardware Issue"/>
    <s v="CUST32558"/>
    <s v="In Progress"/>
    <d v="2022-03-01T00:00:00"/>
    <d v="1899-12-30T19:19:00"/>
    <s v="-"/>
    <s v="-"/>
  </r>
  <r>
    <s v="TKT876030"/>
    <s v="Card declined"/>
    <s v="26-06-2024 13:25:30"/>
    <x v="1"/>
    <s v="Payment Failure"/>
    <s v="CUST94806"/>
    <s v="Resolved"/>
    <s v="23-06-2024"/>
    <d v="1899-12-30T13:25:30"/>
    <s v="26-06-2024"/>
    <d v="1899-12-30T13:25:30"/>
  </r>
  <r>
    <s v="TKT508076"/>
    <s v="Frequent service interruptions"/>
    <s v="-"/>
    <x v="0"/>
    <s v="Service Outage"/>
    <s v="CUST60822"/>
    <s v="In Progress"/>
    <s v="13-08-2021"/>
    <d v="1899-12-30T20:41:38"/>
    <s v="-"/>
    <s v="-"/>
  </r>
  <r>
    <s v="TKT185539"/>
    <s v="Application crashes on startup"/>
    <s v="15-01-2022 22:31:04"/>
    <x v="3"/>
    <s v="Software Bug"/>
    <s v="CUST93226"/>
    <s v="Resolved"/>
    <d v="2022-12-01T00:00:00"/>
    <d v="1899-12-30T22:31:00"/>
    <s v="15-01-2022"/>
    <d v="1899-12-30T22:31:04"/>
  </r>
  <r>
    <s v="TKT308823"/>
    <s v="Unable to reset password"/>
    <d v="2022-02-10T12:10:00"/>
    <x v="2"/>
    <s v="Password Reset"/>
    <s v="CUST12565"/>
    <s v="Resolved"/>
    <s v="30-09-2022"/>
    <d v="1899-12-30T12:10:20"/>
    <d v="2022-02-10T00:00:00"/>
    <d v="1899-12-30T12:10:00"/>
  </r>
  <r>
    <s v="TKT788599"/>
    <s v="Charged more than expected"/>
    <s v="-"/>
    <x v="1"/>
    <s v="Overcharge"/>
    <s v="CUST11920"/>
    <s v="In Progress"/>
    <s v="24-01-2024"/>
    <d v="1899-12-30T06:28:35"/>
    <s v="-"/>
    <s v="-"/>
  </r>
  <r>
    <s v="TKT803129"/>
    <s v="Payment gateway error"/>
    <s v="25-03-2024 10:14:11"/>
    <x v="1"/>
    <s v="Payment Failure"/>
    <s v="CUST94782"/>
    <s v="Resolved"/>
    <s v="15-03-2024"/>
    <d v="1899-12-30T10:14:11"/>
    <s v="25-03-2024"/>
    <d v="1899-12-30T10:14:11"/>
  </r>
  <r>
    <s v="TKT285517"/>
    <s v="Payment gateway error"/>
    <d v="2022-11-10T21:14:00"/>
    <x v="1"/>
    <s v="Payment Failure"/>
    <s v="CUST29261"/>
    <s v="Resolved"/>
    <d v="2022-12-09T00:00:00"/>
    <d v="1899-12-30T21:14:00"/>
    <d v="2022-11-10T00:00:00"/>
    <d v="1899-12-30T21:14:00"/>
  </r>
  <r>
    <s v="TKT210675"/>
    <s v="Password reset link not received"/>
    <s v="-"/>
    <x v="2"/>
    <s v="Password Reset"/>
    <s v="CUST76764"/>
    <s v="In Progress"/>
    <d v="2020-08-01T00:00:00"/>
    <d v="1899-12-30T20:57:00"/>
    <s v="-"/>
    <s v="-"/>
  </r>
  <r>
    <s v="TKT456906"/>
    <s v="Frequent service interruptions"/>
    <s v="-"/>
    <x v="0"/>
    <s v="Service Outage"/>
    <s v="CUST56991"/>
    <s v="Open"/>
    <s v="14-09-2022"/>
    <d v="1899-12-30T09:14:48"/>
    <s v="-"/>
    <s v="-"/>
  </r>
  <r>
    <s v="TKT304660"/>
    <s v="Refund for overcharge"/>
    <s v="-"/>
    <x v="1"/>
    <s v="Refund Request"/>
    <s v="CUST26905"/>
    <s v="Open"/>
    <s v="30-01-2022"/>
    <d v="1899-12-30T00:05:15"/>
    <s v="-"/>
    <s v="-"/>
  </r>
  <r>
    <s v="TKT782772"/>
    <s v="Service performance degradation"/>
    <s v="-"/>
    <x v="0"/>
    <s v="Slow Service"/>
    <s v="CUST40465"/>
    <s v="Open"/>
    <s v="29-10-2021"/>
    <d v="1899-12-30T18:40:28"/>
    <s v="-"/>
    <s v="-"/>
  </r>
  <r>
    <s v="TKT616408"/>
    <s v="Account suspended without notice"/>
    <s v="-"/>
    <x v="2"/>
    <s v="Account Suspension"/>
    <s v="CUST66448"/>
    <s v="In Progress"/>
    <d v="2024-04-05T00:00:00"/>
    <d v="1899-12-30T17:12:00"/>
    <s v="-"/>
    <s v="-"/>
  </r>
  <r>
    <s v="TKT165712"/>
    <s v="Refund for overcharge"/>
    <s v="-"/>
    <x v="1"/>
    <s v="Refund Request"/>
    <s v="CUST31255"/>
    <s v="In Progress"/>
    <d v="2023-04-09T00:00:00"/>
    <d v="1899-12-30T13:13:00"/>
    <s v="-"/>
    <s v="-"/>
  </r>
  <r>
    <s v="TKT893480"/>
    <s v="Unable to reset password"/>
    <s v="23-02-2020 22:26:15"/>
    <x v="2"/>
    <s v="Password Reset"/>
    <s v="CUST60721"/>
    <s v="Resolved"/>
    <d v="2020-01-02T00:00:00"/>
    <d v="1899-12-30T22:26:00"/>
    <s v="23-02-2020"/>
    <d v="1899-12-30T22:26:15"/>
  </r>
  <r>
    <s v="TKT575276"/>
    <s v="Internet connection drops frequently"/>
    <s v="-"/>
    <x v="3"/>
    <s v="Network Problem"/>
    <s v="CUST12207"/>
    <s v="In Progress"/>
    <d v="2020-10-05T00:00:00"/>
    <d v="1899-12-30T02:10:00"/>
    <s v="-"/>
    <s v="-"/>
  </r>
  <r>
    <s v="TKT958774"/>
    <s v="Feature not working as expected"/>
    <s v="-"/>
    <x v="3"/>
    <s v="Software Bug"/>
    <s v="CUST63823"/>
    <s v="In Progress"/>
    <s v="24-03-2023"/>
    <d v="1899-12-30T19:28:38"/>
    <s v="-"/>
    <s v="-"/>
  </r>
  <r>
    <s v="TKT611013"/>
    <s v="Scheduled maintenance causing downtime"/>
    <s v="-"/>
    <x v="0"/>
    <s v="Service Outage"/>
    <s v="CUST40314"/>
    <s v="Open"/>
    <s v="18-10-2020"/>
    <d v="1899-12-30T05:08:03"/>
    <s v="-"/>
    <s v="-"/>
  </r>
  <r>
    <s v="TKT488029"/>
    <s v="Card declined"/>
    <s v="-"/>
    <x v="1"/>
    <s v="Payment Failure"/>
    <s v="CUST54437"/>
    <s v="Open"/>
    <s v="26-09-2020"/>
    <d v="1899-12-30T09:04:34"/>
    <s v="-"/>
    <s v="-"/>
  </r>
  <r>
    <s v="TKT583193"/>
    <s v="Application crashes on startup"/>
    <s v="20-02-2023 13:18:30"/>
    <x v="3"/>
    <s v="Software Bug"/>
    <s v="CUST29683"/>
    <s v="Resolved"/>
    <s v="16-02-2023"/>
    <d v="1899-12-30T13:18:30"/>
    <s v="20-02-2023"/>
    <d v="1899-12-30T13:18:30"/>
  </r>
  <r>
    <s v="TKT330387"/>
    <s v="Service slower than expected"/>
    <s v="-"/>
    <x v="0"/>
    <s v="Slow Service"/>
    <s v="CUST14375"/>
    <s v="In Progress"/>
    <d v="2022-04-06T00:00:00"/>
    <d v="1899-12-30T14:02:00"/>
    <s v="-"/>
    <s v="-"/>
  </r>
  <r>
    <s v="TKT575862"/>
    <s v="Payment gateway error"/>
    <s v="-"/>
    <x v="1"/>
    <s v="Payment Failure"/>
    <s v="CUST80303"/>
    <s v="In Progress"/>
    <s v="22-11-2022"/>
    <d v="1899-12-30T21:40:31"/>
    <s v="-"/>
    <s v="-"/>
  </r>
  <r>
    <s v="TKT221425"/>
    <s v="Payment gateway error"/>
    <s v="-"/>
    <x v="1"/>
    <s v="Payment Failure"/>
    <s v="CUST44794"/>
    <s v="In Progress"/>
    <s v="30-07-2021"/>
    <d v="1899-12-30T13:12:08"/>
    <s v="-"/>
    <s v="-"/>
  </r>
  <r>
    <s v="TKT571536"/>
    <s v="Request for service upgrade not processed"/>
    <s v="27-06-2022 03:28:30"/>
    <x v="0"/>
    <s v="Service Upgrade"/>
    <s v="CUST28011"/>
    <s v="Resolved"/>
    <s v="21-06-2022"/>
    <d v="1899-12-30T03:28:30"/>
    <s v="27-06-2022"/>
    <d v="1899-12-30T03:28:30"/>
  </r>
  <r>
    <s v="TKT935964"/>
    <s v="Unable to reset password"/>
    <s v="-"/>
    <x v="2"/>
    <s v="Password Reset"/>
    <s v="CUST26503"/>
    <s v="In Progress"/>
    <d v="2023-01-11T00:00:00"/>
    <d v="1899-12-30T04:03:00"/>
    <s v="-"/>
    <s v="-"/>
  </r>
  <r>
    <s v="TKT311003"/>
    <s v="Internet connection drops frequently"/>
    <s v="-"/>
    <x v="3"/>
    <s v="Network Problem"/>
    <s v="CUST97315"/>
    <s v="Open"/>
    <s v="30-06-2023"/>
    <d v="1899-12-30T17:01:57"/>
    <s v="-"/>
    <s v="-"/>
  </r>
  <r>
    <s v="TKT358448"/>
    <s v="Unable to connect to Wi-Fi"/>
    <s v="20-05-2023 06:26:56"/>
    <x v="3"/>
    <s v="Network Problem"/>
    <s v="CUST60940"/>
    <s v="Resolved"/>
    <s v="16-05-2023"/>
    <d v="1899-12-30T06:26:56"/>
    <s v="20-05-2023"/>
    <d v="1899-12-30T06:26:56"/>
  </r>
  <r>
    <s v="TKT342417"/>
    <s v="Scheduled maintenance causing downtime"/>
    <s v="-"/>
    <x v="0"/>
    <s v="Service Outage"/>
    <s v="CUST47823"/>
    <s v="In Progress"/>
    <d v="2022-02-06T00:00:00"/>
    <d v="1899-12-30T12:49:00"/>
    <s v="-"/>
    <s v="-"/>
  </r>
  <r>
    <s v="TKT659692"/>
    <s v="Two-factor authentication not working"/>
    <s v="19-10-2020 17:27:58"/>
    <x v="2"/>
    <s v="Login Issue"/>
    <s v="CUST59662"/>
    <s v="Resolved"/>
    <s v="30-09-2020"/>
    <d v="1899-12-30T17:27:58"/>
    <s v="19-10-2020"/>
    <d v="1899-12-30T17:27:58"/>
  </r>
  <r>
    <s v="TKT545817"/>
    <s v="Refund for canceled service"/>
    <s v="-"/>
    <x v="1"/>
    <s v="Refund Request"/>
    <s v="CUST39477"/>
    <s v="In Progress"/>
    <s v="18-03-2022"/>
    <d v="1899-12-30T13:05:23"/>
    <s v="-"/>
    <s v="-"/>
  </r>
  <r>
    <s v="TKT614882"/>
    <s v="Service slower than expected"/>
    <s v="-"/>
    <x v="0"/>
    <s v="Slow Service"/>
    <s v="CUST15888"/>
    <s v="In Progress"/>
    <d v="2021-10-05T00:00:00"/>
    <d v="1899-12-30T12:03:00"/>
    <s v="-"/>
    <s v="-"/>
  </r>
  <r>
    <s v="TKT551824"/>
    <s v="Service performance degradation"/>
    <s v="-"/>
    <x v="0"/>
    <s v="Slow Service"/>
    <s v="CUST72447"/>
    <s v="In Progress"/>
    <d v="2020-06-07T00:00:00"/>
    <d v="1899-12-30T21:31:00"/>
    <s v="-"/>
    <s v="-"/>
  </r>
  <r>
    <s v="TKT948120"/>
    <s v="Error message displayed"/>
    <s v="-"/>
    <x v="3"/>
    <s v="Software Bug"/>
    <s v="CUST48758"/>
    <s v="In Progress"/>
    <d v="2022-08-12T00:00:00"/>
    <d v="1899-12-30T09:58:00"/>
    <s v="-"/>
    <s v="-"/>
  </r>
  <r>
    <s v="TKT599987"/>
    <s v="Error message displayed"/>
    <s v="-"/>
    <x v="3"/>
    <s v="Software Bug"/>
    <s v="CUST47642"/>
    <s v="In Progress"/>
    <s v="27-11-2024"/>
    <d v="1899-12-30T07:12:44"/>
    <s v="-"/>
    <s v="-"/>
  </r>
  <r>
    <s v="TKT635217"/>
    <s v="Scheduled maintenance causing downtime"/>
    <s v="-"/>
    <x v="0"/>
    <s v="Service Outage"/>
    <s v="CUST96263"/>
    <s v="Open"/>
    <d v="2023-05-01T00:00:00"/>
    <d v="1899-12-30T17:07:00"/>
    <s v="-"/>
    <s v="-"/>
  </r>
  <r>
    <s v="TKT933704"/>
    <s v="Screen malfunction"/>
    <s v="24-11-2024 05:11:07"/>
    <x v="3"/>
    <s v="Hardware Issue"/>
    <s v="CUST30021"/>
    <s v="Resolved"/>
    <d v="2024-05-11T00:00:00"/>
    <d v="1899-12-30T05:11:00"/>
    <s v="24-11-2024"/>
    <d v="1899-12-30T05:11:07"/>
  </r>
  <r>
    <s v="TKT396998"/>
    <s v="Service performance degradation"/>
    <d v="2020-11-11T15:24:00"/>
    <x v="0"/>
    <s v="Slow Service"/>
    <s v="CUST77439"/>
    <s v="Resolved"/>
    <s v="25-10-2020"/>
    <d v="1899-12-30T15:24:26"/>
    <d v="2020-11-11T00:00:00"/>
    <d v="1899-12-30T15:24:00"/>
  </r>
  <r>
    <s v="TKT280193"/>
    <s v="Refund for overcharge"/>
    <d v="2022-06-10T19:21:00"/>
    <x v="1"/>
    <s v="Refund Request"/>
    <s v="CUST74317"/>
    <s v="Resolved"/>
    <d v="2022-11-09T00:00:00"/>
    <d v="1899-12-30T19:21:00"/>
    <d v="2022-06-10T00:00:00"/>
    <d v="1899-12-30T19:21:00"/>
  </r>
  <r>
    <s v="TKT375016"/>
    <s v="Payment gateway error"/>
    <d v="2024-07-12T13:29:00"/>
    <x v="1"/>
    <s v="Payment Failure"/>
    <s v="CUST91612"/>
    <s v="Resolved"/>
    <s v="27-11-2024"/>
    <d v="1899-12-30T13:29:51"/>
    <d v="2024-07-12T00:00:00"/>
    <d v="1899-12-30T13:29:00"/>
  </r>
  <r>
    <s v="TKT295975"/>
    <s v="Incorrect billing amount"/>
    <s v="-"/>
    <x v="1"/>
    <s v="Overcharge"/>
    <s v="CUST50517"/>
    <s v="Open"/>
    <d v="2022-09-04T00:00:00"/>
    <d v="1899-12-30T06:24:00"/>
    <s v="-"/>
    <s v="-"/>
  </r>
  <r>
    <s v="TKT876923"/>
    <s v="Refund for overcharge"/>
    <s v="-"/>
    <x v="1"/>
    <s v="Refund Request"/>
    <s v="CUST45861"/>
    <s v="In Progress"/>
    <s v="30-05-2020"/>
    <d v="1899-12-30T11:47:20"/>
    <s v="-"/>
    <s v="-"/>
  </r>
  <r>
    <s v="TKT386989"/>
    <s v="Service slower than expected"/>
    <d v="2024-01-06T09:44:00"/>
    <x v="0"/>
    <s v="Slow Service"/>
    <s v="CUST88489"/>
    <s v="Resolved"/>
    <s v="31-05-2024"/>
    <d v="1899-12-30T09:44:23"/>
    <d v="2024-01-06T00:00:00"/>
    <d v="1899-12-30T09:44:00"/>
  </r>
  <r>
    <s v="TKT564427"/>
    <s v="Internet connection drops frequently"/>
    <s v="-"/>
    <x v="3"/>
    <s v="Network Problem"/>
    <s v="CUST88444"/>
    <s v="In Progress"/>
    <d v="2020-05-09T00:00:00"/>
    <d v="1899-12-30T09:44:00"/>
    <s v="-"/>
    <s v="-"/>
  </r>
  <r>
    <s v="TKT530627"/>
    <s v="Service performance degradation"/>
    <s v="-"/>
    <x v="0"/>
    <s v="Slow Service"/>
    <s v="CUST70230"/>
    <s v="In Progress"/>
    <s v="24-10-2024"/>
    <d v="1899-12-30T18:17:26"/>
    <s v="-"/>
    <s v="-"/>
  </r>
  <r>
    <s v="TKT301494"/>
    <s v="Password reset link not received"/>
    <s v="-"/>
    <x v="2"/>
    <s v="Password Reset"/>
    <s v="CUST31966"/>
    <s v="In Progress"/>
    <s v="24-01-2022"/>
    <d v="1899-12-30T20:56:25"/>
    <s v="-"/>
    <s v="-"/>
  </r>
  <r>
    <s v="TKT871263"/>
    <s v="Service performance degradation"/>
    <s v="-"/>
    <x v="0"/>
    <s v="Slow Service"/>
    <s v="CUST48513"/>
    <s v="In Progress"/>
    <d v="2024-12-05T00:00:00"/>
    <d v="1899-12-30T07:51:00"/>
    <s v="-"/>
    <s v="-"/>
  </r>
  <r>
    <s v="TKT922288"/>
    <s v="Scheduled maintenance causing downtime"/>
    <s v="29-08-2021 11:19:53"/>
    <x v="0"/>
    <s v="Service Outage"/>
    <s v="CUST50533"/>
    <s v="Resolved"/>
    <s v="16-08-2021"/>
    <d v="1899-12-30T11:19:53"/>
    <s v="29-08-2021"/>
    <d v="1899-12-30T11:19:53"/>
  </r>
  <r>
    <s v="TKT447922"/>
    <s v="Refund for canceled service"/>
    <s v="-"/>
    <x v="1"/>
    <s v="Refund Request"/>
    <s v="CUST60363"/>
    <s v="In Progress"/>
    <d v="2021-02-02T00:00:00"/>
    <d v="1899-12-30T20:06:00"/>
    <s v="-"/>
    <s v="-"/>
  </r>
  <r>
    <s v="TKT866266"/>
    <s v="Service performance degradation"/>
    <s v="-"/>
    <x v="0"/>
    <s v="Slow Service"/>
    <s v="CUST17580"/>
    <s v="Open"/>
    <d v="2023-03-08T00:00:00"/>
    <d v="1899-12-30T16:49:00"/>
    <s v="-"/>
    <s v="-"/>
  </r>
  <r>
    <s v="TKT787392"/>
    <s v="Password reset link expired"/>
    <d v="2022-06-03T21:49:00"/>
    <x v="2"/>
    <s v="Password Reset"/>
    <s v="CUST44812"/>
    <s v="Resolved"/>
    <s v="25-02-2022"/>
    <d v="1899-12-30T21:49:44"/>
    <d v="2022-06-03T00:00:00"/>
    <d v="1899-12-30T21:49:00"/>
  </r>
  <r>
    <s v="TKT191647"/>
    <s v="Device not powering on"/>
    <s v="-"/>
    <x v="3"/>
    <s v="Hardware Issue"/>
    <s v="CUST49664"/>
    <s v="Open"/>
    <d v="2022-04-08T00:00:00"/>
    <d v="1899-12-30T21:23:00"/>
    <s v="-"/>
    <s v="-"/>
  </r>
  <r>
    <s v="TKT940423"/>
    <s v="Screen malfunction"/>
    <s v="-"/>
    <x v="3"/>
    <s v="Hardware Issue"/>
    <s v="CUST31292"/>
    <s v="In Progress"/>
    <s v="24-03-2023"/>
    <d v="1899-12-30T14:18:59"/>
    <s v="-"/>
    <s v="-"/>
  </r>
  <r>
    <s v="TKT327405"/>
    <s v="Application crashes on startup"/>
    <s v="-"/>
    <x v="3"/>
    <s v="Software Bug"/>
    <s v="CUST74030"/>
    <s v="Open"/>
    <d v="2023-10-04T00:00:00"/>
    <d v="1899-12-30T15:53:00"/>
    <s v="-"/>
    <s v="-"/>
  </r>
  <r>
    <s v="TKT338408"/>
    <s v="Scheduled maintenance causing downtime"/>
    <s v="-"/>
    <x v="0"/>
    <s v="Service Outage"/>
    <s v="CUST31408"/>
    <s v="In Progress"/>
    <s v="19-12-2020"/>
    <d v="1899-12-30T20:32:27"/>
    <s v="-"/>
    <s v="-"/>
  </r>
  <r>
    <s v="TKT223095"/>
    <s v="Account locked due to multiple failed attempts"/>
    <s v="31-03-2021 11:28:08"/>
    <x v="2"/>
    <s v="Login Issue"/>
    <s v="CUST57594"/>
    <s v="Resolved"/>
    <d v="2021-12-03T00:00:00"/>
    <d v="1899-12-30T11:28:00"/>
    <s v="31-03-2021"/>
    <d v="1899-12-30T11:28:08"/>
  </r>
  <r>
    <s v="TKT693447"/>
    <s v="High latency in service response"/>
    <s v="29-08-2020 01:24:14"/>
    <x v="0"/>
    <s v="Slow Service"/>
    <s v="CUST46575"/>
    <s v="Resolved"/>
    <s v="13-08-2020"/>
    <d v="1899-12-30T01:24:14"/>
    <s v="29-08-2020"/>
    <d v="1899-12-30T01:24:14"/>
  </r>
  <r>
    <s v="TKT324080"/>
    <s v="Device not powering on"/>
    <s v="-"/>
    <x v="3"/>
    <s v="Hardware Issue"/>
    <s v="CUST68602"/>
    <s v="In Progress"/>
    <s v="23-11-2022"/>
    <d v="1899-12-30T08:04:48"/>
    <s v="-"/>
    <s v="-"/>
  </r>
  <r>
    <s v="TKT103725"/>
    <s v="Account suspended without notice"/>
    <s v="-"/>
    <x v="2"/>
    <s v="Account Suspension"/>
    <s v="CUST72879"/>
    <s v="Open"/>
    <s v="23-11-2023"/>
    <d v="1899-12-30T23:14:25"/>
    <s v="-"/>
    <s v="-"/>
  </r>
  <r>
    <s v="TKT923279"/>
    <s v="Feature not working as expected"/>
    <s v="-"/>
    <x v="3"/>
    <s v="Software Bug"/>
    <s v="CUST69614"/>
    <s v="In Progress"/>
    <d v="2020-12-11T00:00:00"/>
    <d v="1899-12-30T03:49:00"/>
    <s v="-"/>
    <s v="-"/>
  </r>
  <r>
    <s v="TKT805370"/>
    <s v="Refund for canceled service"/>
    <s v="-"/>
    <x v="1"/>
    <s v="Refund Request"/>
    <s v="CUST71690"/>
    <s v="In Progress"/>
    <d v="2020-12-07T00:00:00"/>
    <d v="1899-12-30T02:45:00"/>
    <s v="-"/>
    <s v="-"/>
  </r>
  <r>
    <s v="TKT463845"/>
    <s v="Application crashes on startup"/>
    <s v="-"/>
    <x v="3"/>
    <s v="Software Bug"/>
    <s v="CUST36668"/>
    <s v="In Progress"/>
    <d v="2021-09-04T00:00:00"/>
    <d v="1899-12-30T17:26:00"/>
    <s v="-"/>
    <s v="-"/>
  </r>
  <r>
    <s v="TKT505120"/>
    <s v="Battery draining quickly"/>
    <s v="-"/>
    <x v="3"/>
    <s v="Hardware Issue"/>
    <s v="CUST66013"/>
    <s v="In Progress"/>
    <d v="2021-07-02T00:00:00"/>
    <d v="1899-12-30T08:50:00"/>
    <s v="-"/>
    <s v="-"/>
  </r>
  <r>
    <s v="TKT978616"/>
    <s v="Service slower than expected"/>
    <s v="15-08-2022 17:37:36"/>
    <x v="0"/>
    <s v="Slow Service"/>
    <s v="CUST92417"/>
    <s v="Resolved"/>
    <d v="2022-02-08T00:00:00"/>
    <d v="1899-12-30T17:37:00"/>
    <s v="15-08-2022"/>
    <d v="1899-12-30T17:37:36"/>
  </r>
  <r>
    <s v="TKT760983"/>
    <s v="Refund for canceled service"/>
    <s v="-"/>
    <x v="1"/>
    <s v="Refund Request"/>
    <s v="CUST93713"/>
    <s v="Open"/>
    <d v="2021-08-03T00:00:00"/>
    <d v="1899-12-30T01:33:00"/>
    <s v="-"/>
    <s v="-"/>
  </r>
  <r>
    <s v="TKT248762"/>
    <s v="Frequent service interruptions"/>
    <s v="-"/>
    <x v="0"/>
    <s v="Service Outage"/>
    <s v="CUST81970"/>
    <s v="In Progress"/>
    <s v="22-01-2021"/>
    <d v="1899-12-30T20:55:35"/>
    <s v="-"/>
    <s v="-"/>
  </r>
  <r>
    <s v="TKT322704"/>
    <s v="Unable to connect to Wi-Fi"/>
    <d v="2023-01-10T04:43:00"/>
    <x v="3"/>
    <s v="Network Problem"/>
    <s v="CUST29252"/>
    <s v="Resolved"/>
    <s v="27-09-2023"/>
    <d v="1899-12-30T04:43:21"/>
    <d v="2023-01-10T00:00:00"/>
    <d v="1899-12-30T04:43:00"/>
  </r>
  <r>
    <s v="TKT372974"/>
    <s v="Application crashes on startup"/>
    <s v="-"/>
    <x v="3"/>
    <s v="Software Bug"/>
    <s v="CUST45178"/>
    <s v="In Progress"/>
    <s v="17-04-2020"/>
    <d v="1899-12-30T09:54:01"/>
    <s v="-"/>
    <s v="-"/>
  </r>
  <r>
    <s v="TKT725415"/>
    <s v="High latency in service response"/>
    <s v="-"/>
    <x v="0"/>
    <s v="Slow Service"/>
    <s v="CUST65834"/>
    <s v="In Progress"/>
    <s v="15-12-2020"/>
    <d v="1899-12-30T10:34:06"/>
    <s v="-"/>
    <s v="-"/>
  </r>
  <r>
    <s v="TKT183589"/>
    <s v="Internet connection drops frequently"/>
    <s v="25-08-2020 12:29:17"/>
    <x v="3"/>
    <s v="Network Problem"/>
    <s v="CUST49672"/>
    <s v="Resolved"/>
    <d v="2020-11-08T00:00:00"/>
    <d v="1899-12-30T12:29:00"/>
    <s v="25-08-2020"/>
    <d v="1899-12-30T12:29:17"/>
  </r>
  <r>
    <s v="TKT588486"/>
    <s v="High latency in service response"/>
    <s v="-"/>
    <x v="0"/>
    <s v="Slow Service"/>
    <s v="CUST42752"/>
    <s v="Open"/>
    <d v="2022-04-01T00:00:00"/>
    <d v="1899-12-30T18:14:00"/>
    <s v="-"/>
    <s v="-"/>
  </r>
  <r>
    <s v="TKT781159"/>
    <s v="Two-factor authentication not working"/>
    <s v="-"/>
    <x v="2"/>
    <s v="Login Issue"/>
    <s v="CUST64212"/>
    <s v="Open"/>
    <s v="16-03-2020"/>
    <d v="1899-12-30T22:58:56"/>
    <s v="-"/>
    <s v="-"/>
  </r>
  <r>
    <s v="TKT293720"/>
    <s v="Slow internet speed"/>
    <s v="-"/>
    <x v="3"/>
    <s v="Network Problem"/>
    <s v="CUST12114"/>
    <s v="In Progress"/>
    <s v="17-07-2023"/>
    <d v="1899-12-30T07:19:09"/>
    <s v="-"/>
    <s v="-"/>
  </r>
  <r>
    <s v="TKT499485"/>
    <s v="Payment gateway error"/>
    <s v="-"/>
    <x v="1"/>
    <s v="Payment Failure"/>
    <s v="CUST80769"/>
    <s v="In Progress"/>
    <s v="30-05-2021"/>
    <d v="1899-12-30T05:30:57"/>
    <s v="-"/>
    <s v="-"/>
  </r>
  <r>
    <s v="TKT632419"/>
    <s v="Payment not going through"/>
    <s v="-"/>
    <x v="1"/>
    <s v="Payment Failure"/>
    <s v="CUST39966"/>
    <s v="Open"/>
    <s v="24-05-2023"/>
    <d v="1899-12-30T01:14:30"/>
    <s v="-"/>
    <s v="-"/>
  </r>
  <r>
    <s v="TKT819169"/>
    <s v="Charged more than expected"/>
    <s v="-"/>
    <x v="1"/>
    <s v="Overcharge"/>
    <s v="CUST61157"/>
    <s v="In Progress"/>
    <d v="2021-11-04T00:00:00"/>
    <d v="1899-12-30T18:53:00"/>
    <s v="-"/>
    <s v="-"/>
  </r>
  <r>
    <s v="TKT528851"/>
    <s v="Device not powering on"/>
    <s v="-"/>
    <x v="3"/>
    <s v="Hardware Issue"/>
    <s v="CUST51877"/>
    <s v="In Progress"/>
    <d v="2022-08-11T00:00:00"/>
    <d v="1899-12-30T16:37:00"/>
    <s v="-"/>
    <s v="-"/>
  </r>
  <r>
    <s v="TKT838756"/>
    <s v="Unable to login to account"/>
    <d v="2020-05-04T02:19:00"/>
    <x v="2"/>
    <s v="Login Issue"/>
    <s v="CUST59046"/>
    <s v="Resolved"/>
    <d v="2020-01-04T00:00:00"/>
    <d v="1899-12-30T02:19:00"/>
    <d v="2020-05-04T00:00:00"/>
    <d v="1899-12-30T02:19:00"/>
  </r>
  <r>
    <s v="TKT968831"/>
    <s v="Unable to connect to Wi-Fi"/>
    <s v="-"/>
    <x v="3"/>
    <s v="Network Problem"/>
    <s v="CUST41274"/>
    <s v="Open"/>
    <d v="2024-11-05T00:00:00"/>
    <d v="1899-12-30T02:05:00"/>
    <s v="-"/>
    <s v="-"/>
  </r>
  <r>
    <s v="TKT948955"/>
    <s v="Two-factor authentication not working"/>
    <s v="14-08-2024 08:06:50"/>
    <x v="2"/>
    <s v="Login Issue"/>
    <s v="CUST27520"/>
    <s v="Resolved"/>
    <s v="27-07-2024"/>
    <d v="1899-12-30T08:06:50"/>
    <s v="14-08-2024"/>
    <d v="1899-12-30T08:06:50"/>
  </r>
  <r>
    <s v="TKT549509"/>
    <s v="Unable to login to account"/>
    <s v="-"/>
    <x v="2"/>
    <s v="Login Issue"/>
    <s v="CUST33278"/>
    <s v="In Progress"/>
    <d v="2022-11-03T00:00:00"/>
    <d v="1899-12-30T14:30:00"/>
    <s v="-"/>
    <s v="-"/>
  </r>
  <r>
    <s v="TKT251016"/>
    <s v="Application crashes on startup"/>
    <s v="-"/>
    <x v="3"/>
    <s v="Software Bug"/>
    <s v="CUST61572"/>
    <s v="In Progress"/>
    <s v="25-12-2022"/>
    <d v="1899-12-30T08:02:29"/>
    <s v="-"/>
    <s v="-"/>
  </r>
  <r>
    <s v="TKT788712"/>
    <s v="Feature not working as expected"/>
    <s v="-"/>
    <x v="3"/>
    <s v="Software Bug"/>
    <s v="CUST84329"/>
    <s v="Open"/>
    <d v="2023-09-10T00:00:00"/>
    <d v="1899-12-30T18:25:00"/>
    <s v="-"/>
    <s v="-"/>
  </r>
  <r>
    <s v="TKT348714"/>
    <s v="Service slower than expected"/>
    <s v="-"/>
    <x v="0"/>
    <s v="Slow Service"/>
    <s v="CUST19078"/>
    <s v="Open"/>
    <s v="14-01-2020"/>
    <d v="1899-12-30T03:54:05"/>
    <s v="-"/>
    <s v="-"/>
  </r>
  <r>
    <s v="TKT798084"/>
    <s v="Payment gateway error"/>
    <s v="-"/>
    <x v="1"/>
    <s v="Payment Failure"/>
    <s v="CUST10933"/>
    <s v="In Progress"/>
    <s v="19-09-2021"/>
    <d v="1899-12-30T19:58:13"/>
    <s v="-"/>
    <s v="-"/>
  </r>
  <r>
    <s v="TKT982840"/>
    <s v="Error message displayed"/>
    <d v="2024-07-07T00:02:00"/>
    <x v="3"/>
    <s v="Software Bug"/>
    <s v="CUST51856"/>
    <s v="Resolved"/>
    <s v="21-06-2024"/>
    <d v="1899-12-30T00:02:07"/>
    <d v="2024-07-07T00:00:00"/>
    <d v="1899-12-30T00:02:00"/>
  </r>
  <r>
    <s v="TKT202438"/>
    <s v="Password reset link not received"/>
    <s v="-"/>
    <x v="2"/>
    <s v="Password Reset"/>
    <s v="CUST20897"/>
    <s v="Open"/>
    <s v="14-09-2022"/>
    <d v="1899-12-30T01:55:06"/>
    <s v="-"/>
    <s v="-"/>
  </r>
  <r>
    <s v="TKT253194"/>
    <s v="Unable to reactivate suspended account"/>
    <s v="-"/>
    <x v="2"/>
    <s v="Account Suspension"/>
    <s v="CUST24842"/>
    <s v="Open"/>
    <s v="22-09-2022"/>
    <d v="1899-12-30T10:35:10"/>
    <s v="-"/>
    <s v="-"/>
  </r>
  <r>
    <s v="TKT857877"/>
    <s v="Account suspended without notice"/>
    <s v="-"/>
    <x v="2"/>
    <s v="Account Suspension"/>
    <s v="CUST52924"/>
    <s v="Open"/>
    <s v="20-04-2023"/>
    <d v="1899-12-30T10:56:39"/>
    <s v="-"/>
    <s v="-"/>
  </r>
  <r>
    <s v="TKT706356"/>
    <s v="Service performance degradation"/>
    <s v="-"/>
    <x v="0"/>
    <s v="Slow Service"/>
    <s v="CUST31174"/>
    <s v="Open"/>
    <d v="2021-09-04T00:00:00"/>
    <d v="1899-12-30T13:52:00"/>
    <s v="-"/>
    <s v="-"/>
  </r>
  <r>
    <s v="TKT296279"/>
    <s v="Scheduled maintenance causing downtime"/>
    <s v="-"/>
    <x v="0"/>
    <s v="Service Outage"/>
    <s v="CUST82563"/>
    <s v="Open"/>
    <d v="2023-08-11T00:00:00"/>
    <d v="1899-12-30T13:34:00"/>
    <s v="-"/>
    <s v="-"/>
  </r>
  <r>
    <s v="TKT804359"/>
    <s v="Password reset link not received"/>
    <s v="-"/>
    <x v="2"/>
    <s v="Password Reset"/>
    <s v="CUST25092"/>
    <s v="Open"/>
    <d v="2024-07-11T00:00:00"/>
    <d v="1899-12-30T00:09:00"/>
    <s v="-"/>
    <s v="-"/>
  </r>
  <r>
    <s v="TKT453954"/>
    <s v="Card declined"/>
    <s v="-"/>
    <x v="1"/>
    <s v="Payment Failure"/>
    <s v="CUST21950"/>
    <s v="Open"/>
    <s v="14-03-2021"/>
    <d v="1899-12-30T18:06:48"/>
    <s v="-"/>
    <s v="-"/>
  </r>
  <r>
    <s v="TKT459323"/>
    <s v="Scheduled maintenance causing downtime"/>
    <s v="15-07-2024 18:17:41"/>
    <x v="0"/>
    <s v="Service Outage"/>
    <s v="CUST73387"/>
    <s v="Resolved"/>
    <d v="2024-04-07T00:00:00"/>
    <d v="1899-12-30T18:17:00"/>
    <s v="15-07-2024"/>
    <d v="1899-12-30T18:17:41"/>
  </r>
  <r>
    <s v="TKT131148"/>
    <s v="Incorrect billing amount"/>
    <s v="-"/>
    <x v="1"/>
    <s v="Overcharge"/>
    <s v="CUST72215"/>
    <s v="In Progress"/>
    <d v="2020-12-08T00:00:00"/>
    <d v="1899-12-30T23:19:00"/>
    <s v="-"/>
    <s v="-"/>
  </r>
  <r>
    <s v="TKT205666"/>
    <s v="Error message displayed"/>
    <d v="2022-10-01T12:23:00"/>
    <x v="3"/>
    <s v="Software Bug"/>
    <s v="CUST57636"/>
    <s v="Resolved"/>
    <d v="2022-04-01T00:00:00"/>
    <d v="1899-12-30T12:23:00"/>
    <d v="2022-10-01T00:00:00"/>
    <d v="1899-12-30T12:23:00"/>
  </r>
  <r>
    <s v="TKT950542"/>
    <s v="Error message displayed"/>
    <s v="-"/>
    <x v="3"/>
    <s v="Software Bug"/>
    <s v="CUST28970"/>
    <s v="In Progress"/>
    <d v="2020-03-02T00:00:00"/>
    <d v="1899-12-30T11:24:00"/>
    <s v="-"/>
    <s v="-"/>
  </r>
  <r>
    <s v="TKT630856"/>
    <s v="High latency in service response"/>
    <s v="-"/>
    <x v="0"/>
    <s v="Slow Service"/>
    <s v="CUST36084"/>
    <s v="In Progress"/>
    <d v="2021-03-06T00:00:00"/>
    <d v="1899-12-30T21:14:00"/>
    <s v="-"/>
    <s v="-"/>
  </r>
  <r>
    <s v="TKT402070"/>
    <s v="Unable to connect to Wi-Fi"/>
    <s v="-"/>
    <x v="3"/>
    <s v="Network Problem"/>
    <s v="CUST93403"/>
    <s v="In Progress"/>
    <d v="2022-06-01T00:00:00"/>
    <d v="1899-12-30T04:03:00"/>
    <s v="-"/>
    <s v="-"/>
  </r>
  <r>
    <s v="TKT253184"/>
    <s v="High latency in service response"/>
    <s v="-"/>
    <x v="0"/>
    <s v="Slow Service"/>
    <s v="CUST35137"/>
    <s v="Open"/>
    <d v="2023-04-10T00:00:00"/>
    <d v="1899-12-30T04:32:00"/>
    <s v="-"/>
    <s v="-"/>
  </r>
  <r>
    <s v="TKT526099"/>
    <s v="Card declined"/>
    <s v="20-04-2021 10:50:21"/>
    <x v="1"/>
    <s v="Payment Failure"/>
    <s v="CUST36246"/>
    <s v="Resolved"/>
    <d v="2021-10-04T00:00:00"/>
    <d v="1899-12-30T10:50:00"/>
    <s v="20-04-2021"/>
    <d v="1899-12-30T10:50:21"/>
  </r>
  <r>
    <s v="TKT501127"/>
    <s v="Application crashes on startup"/>
    <s v="-"/>
    <x v="3"/>
    <s v="Software Bug"/>
    <s v="CUST22666"/>
    <s v="In Progress"/>
    <s v="28-05-2021"/>
    <d v="1899-12-30T01:48:58"/>
    <s v="-"/>
    <s v="-"/>
  </r>
  <r>
    <s v="TKT191961"/>
    <s v="Error message displayed"/>
    <s v="-"/>
    <x v="3"/>
    <s v="Software Bug"/>
    <s v="CUST22483"/>
    <s v="Open"/>
    <d v="2020-05-08T00:00:00"/>
    <d v="1899-12-30T19:33:00"/>
    <s v="-"/>
    <s v="-"/>
  </r>
  <r>
    <s v="TKT357812"/>
    <s v="Internet connection drops frequently"/>
    <s v="-"/>
    <x v="3"/>
    <s v="Network Problem"/>
    <s v="CUST52159"/>
    <s v="In Progress"/>
    <s v="13-04-2023"/>
    <d v="1899-12-30T03:26:26"/>
    <s v="-"/>
    <s v="-"/>
  </r>
  <r>
    <s v="TKT867356"/>
    <s v="Card declined"/>
    <s v="-"/>
    <x v="1"/>
    <s v="Payment Failure"/>
    <s v="CUST90942"/>
    <s v="Open"/>
    <d v="2021-10-06T00:00:00"/>
    <d v="1899-12-30T12:01:00"/>
    <s v="-"/>
    <s v="-"/>
  </r>
  <r>
    <s v="TKT716445"/>
    <s v="Refund for overcharge"/>
    <s v="-"/>
    <x v="1"/>
    <s v="Refund Request"/>
    <s v="CUST25243"/>
    <s v="Open"/>
    <s v="29-11-2020"/>
    <d v="1899-12-30T20:41:13"/>
    <s v="-"/>
    <s v="-"/>
  </r>
  <r>
    <s v="TKT385757"/>
    <s v="Slow internet speed"/>
    <s v="-"/>
    <x v="3"/>
    <s v="Network Problem"/>
    <s v="CUST74415"/>
    <s v="Open"/>
    <d v="2021-05-08T00:00:00"/>
    <d v="1899-12-30T01:14:00"/>
    <s v="-"/>
    <s v="-"/>
  </r>
  <r>
    <s v="TKT355222"/>
    <s v="Request for service upgrade not processed"/>
    <s v="17-01-2023 14:55:11"/>
    <x v="0"/>
    <s v="Service Upgrade"/>
    <s v="CUST38669"/>
    <s v="Resolved"/>
    <s v="22-12-2022"/>
    <d v="1899-12-30T14:55:11"/>
    <s v="17-01-2023"/>
    <d v="1899-12-30T14:55:11"/>
  </r>
  <r>
    <s v="TKT493338"/>
    <s v="Unable to login to account"/>
    <s v="-"/>
    <x v="2"/>
    <s v="Login Issue"/>
    <s v="CUST89812"/>
    <s v="Open"/>
    <s v="19-01-2022"/>
    <d v="1899-12-30T20:22:13"/>
    <s v="-"/>
    <s v="-"/>
  </r>
  <r>
    <s v="TKT944953"/>
    <s v="Incorrect billing amount"/>
    <s v="-"/>
    <x v="1"/>
    <s v="Overcharge"/>
    <s v="CUST35570"/>
    <s v="Open"/>
    <s v="21-04-2024"/>
    <d v="1899-12-30T12:53:21"/>
    <s v="-"/>
    <s v="-"/>
  </r>
  <r>
    <s v="TKT481162"/>
    <s v="Refund for overcharge"/>
    <s v="-"/>
    <x v="1"/>
    <s v="Refund Request"/>
    <s v="CUST28891"/>
    <s v="Open"/>
    <d v="2024-11-11T00:00:00"/>
    <d v="1899-12-30T03:00:00"/>
    <s v="-"/>
    <s v="-"/>
  </r>
  <r>
    <s v="TKT192729"/>
    <s v="Service performance degradation"/>
    <s v="13-12-2023 16:34:40"/>
    <x v="0"/>
    <s v="Slow Service"/>
    <s v="CUST14952"/>
    <s v="Resolved"/>
    <s v="24-11-2023"/>
    <d v="1899-12-30T16:34:40"/>
    <s v="13-12-2023"/>
    <d v="1899-12-30T16:34:40"/>
  </r>
  <r>
    <s v="TKT345975"/>
    <s v="Error message displayed"/>
    <s v="-"/>
    <x v="3"/>
    <s v="Software Bug"/>
    <s v="CUST82012"/>
    <s v="In Progress"/>
    <d v="2020-07-12T00:00:00"/>
    <d v="1899-12-30T10:50:00"/>
    <s v="-"/>
    <s v="-"/>
  </r>
  <r>
    <s v="TKT701226"/>
    <s v="Duplicate charges on account"/>
    <d v="2024-02-12T07:36:00"/>
    <x v="1"/>
    <s v="Overcharge"/>
    <s v="CUST39649"/>
    <s v="Resolved"/>
    <s v="22-11-2024"/>
    <d v="1899-12-30T07:36:24"/>
    <d v="2024-02-12T00:00:00"/>
    <d v="1899-12-30T07:36:00"/>
  </r>
  <r>
    <s v="TKT537946"/>
    <s v="Service slower than expected"/>
    <s v="-"/>
    <x v="0"/>
    <s v="Slow Service"/>
    <s v="CUST80662"/>
    <s v="In Progress"/>
    <s v="13-03-2021"/>
    <d v="1899-12-30T12:17:07"/>
    <s v="-"/>
    <s v="-"/>
  </r>
  <r>
    <s v="TKT567028"/>
    <s v="Unable to login to account"/>
    <s v="15-10-2022 18:03:53"/>
    <x v="2"/>
    <s v="Login Issue"/>
    <s v="CUST28280"/>
    <s v="Resolved"/>
    <s v="24-09-2022"/>
    <d v="1899-12-30T18:03:53"/>
    <s v="15-10-2022"/>
    <d v="1899-12-30T18:03:53"/>
  </r>
  <r>
    <s v="TKT691456"/>
    <s v="Card declined"/>
    <s v="-"/>
    <x v="1"/>
    <s v="Payment Failure"/>
    <s v="CUST11201"/>
    <s v="In Progress"/>
    <d v="2022-07-02T00:00:00"/>
    <d v="1899-12-30T11:23:00"/>
    <s v="-"/>
    <s v="-"/>
  </r>
  <r>
    <s v="TKT273416"/>
    <s v="Frequent service interruptions"/>
    <s v="-"/>
    <x v="0"/>
    <s v="Service Outage"/>
    <s v="CUST51573"/>
    <s v="Open"/>
    <s v="13-02-2021"/>
    <d v="1899-12-30T03:03:52"/>
    <s v="-"/>
    <s v="-"/>
  </r>
  <r>
    <s v="TKT462141"/>
    <s v="Scheduled maintenance causing downtime"/>
    <s v="-"/>
    <x v="0"/>
    <s v="Service Outage"/>
    <s v="CUST65108"/>
    <s v="Open"/>
    <d v="2024-06-08T00:00:00"/>
    <d v="1899-12-30T18:41:00"/>
    <s v="-"/>
    <s v="-"/>
  </r>
  <r>
    <s v="TKT376266"/>
    <s v="Account suspended without notice"/>
    <s v="29-08-2020 08:10:32"/>
    <x v="2"/>
    <s v="Account Suspension"/>
    <s v="CUST79838"/>
    <s v="Resolved"/>
    <d v="2020-01-08T00:00:00"/>
    <d v="1899-12-30T08:10:00"/>
    <s v="29-08-2020"/>
    <d v="1899-12-30T08:10:32"/>
  </r>
  <r>
    <s v="TKT318499"/>
    <s v="Feature not working as expected"/>
    <d v="2021-03-02T07:01:00"/>
    <x v="3"/>
    <s v="Software Bug"/>
    <s v="CUST75439"/>
    <s v="Resolved"/>
    <d v="2021-07-01T00:00:00"/>
    <d v="1899-12-30T07:01:00"/>
    <d v="2021-03-02T00:00:00"/>
    <d v="1899-12-30T07:01:00"/>
  </r>
  <r>
    <s v="TKT891397"/>
    <s v="Request for service upgrade not processed"/>
    <s v="-"/>
    <x v="0"/>
    <s v="Service Upgrade"/>
    <s v="CUST20361"/>
    <s v="In Progress"/>
    <d v="2022-01-09T00:00:00"/>
    <d v="1899-12-30T12:18:00"/>
    <s v="-"/>
    <s v="-"/>
  </r>
  <r>
    <s v="TKT269527"/>
    <s v="Charged more than expected"/>
    <s v="-"/>
    <x v="1"/>
    <s v="Overcharge"/>
    <s v="CUST66185"/>
    <s v="In Progress"/>
    <s v="13-04-2023"/>
    <d v="1899-12-30T00:23:48"/>
    <s v="-"/>
    <s v="-"/>
  </r>
  <r>
    <s v="TKT797243"/>
    <s v="Feature not working as expected"/>
    <s v="-"/>
    <x v="3"/>
    <s v="Software Bug"/>
    <s v="CUST25363"/>
    <s v="Open"/>
    <d v="2024-12-04T00:00:00"/>
    <d v="1899-12-30T21:21:00"/>
    <s v="-"/>
    <s v="-"/>
  </r>
  <r>
    <s v="TKT473179"/>
    <s v="High latency in service response"/>
    <s v="-"/>
    <x v="0"/>
    <s v="Slow Service"/>
    <s v="CUST21361"/>
    <s v="Open"/>
    <s v="28-12-2024"/>
    <d v="1899-12-30T04:45:28"/>
    <s v="-"/>
    <s v="-"/>
  </r>
  <r>
    <s v="TKT512381"/>
    <s v="Device not powering on"/>
    <s v="-"/>
    <x v="3"/>
    <s v="Hardware Issue"/>
    <s v="CUST69578"/>
    <s v="In Progress"/>
    <d v="2023-07-04T00:00:00"/>
    <d v="1899-12-30T08:38:00"/>
    <s v="-"/>
    <s v="-"/>
  </r>
  <r>
    <s v="TKT782653"/>
    <s v="Slow internet speed"/>
    <d v="2023-11-08T16:02:00"/>
    <x v="3"/>
    <s v="Network Problem"/>
    <s v="CUST61839"/>
    <s v="Resolved"/>
    <s v="13-07-2023"/>
    <d v="1899-12-30T16:02:11"/>
    <d v="2023-11-08T00:00:00"/>
    <d v="1899-12-30T16:02:00"/>
  </r>
  <r>
    <s v="TKT866076"/>
    <s v="Application crashes on startup"/>
    <s v="-"/>
    <x v="3"/>
    <s v="Software Bug"/>
    <s v="CUST84857"/>
    <s v="In Progress"/>
    <s v="22-04-2023"/>
    <d v="1899-12-30T10:03:34"/>
    <s v="-"/>
    <s v="-"/>
  </r>
  <r>
    <s v="TKT523633"/>
    <s v="Feature not working as expected"/>
    <s v="-"/>
    <x v="3"/>
    <s v="Software Bug"/>
    <s v="CUST65782"/>
    <s v="Open"/>
    <s v="20-09-2023"/>
    <d v="1899-12-30T16:22:09"/>
    <s v="-"/>
    <s v="-"/>
  </r>
  <r>
    <s v="TKT422503"/>
    <s v="High latency in service response"/>
    <s v="-"/>
    <x v="0"/>
    <s v="Slow Service"/>
    <s v="CUST17352"/>
    <s v="In Progress"/>
    <s v="24-12-2021"/>
    <d v="1899-12-30T12:04:20"/>
    <s v="-"/>
    <s v="-"/>
  </r>
  <r>
    <s v="TKT312946"/>
    <s v="Two-factor authentication not working"/>
    <s v="-"/>
    <x v="2"/>
    <s v="Login Issue"/>
    <s v="CUST87269"/>
    <s v="In Progress"/>
    <s v="20-03-2022"/>
    <d v="1899-12-30T22:37:19"/>
    <s v="-"/>
    <s v="-"/>
  </r>
  <r>
    <s v="TKT710747"/>
    <s v="Duplicate charges on account"/>
    <s v="-"/>
    <x v="1"/>
    <s v="Overcharge"/>
    <s v="CUST80772"/>
    <s v="Open"/>
    <s v="24-02-2023"/>
    <d v="1899-12-30T19:23:45"/>
    <s v="-"/>
    <s v="-"/>
  </r>
  <r>
    <s v="TKT853755"/>
    <s v="Charged more than expected"/>
    <s v="-"/>
    <x v="1"/>
    <s v="Overcharge"/>
    <s v="CUST16095"/>
    <s v="Open"/>
    <s v="30-01-2020"/>
    <d v="1899-12-30T15:36:19"/>
    <s v="-"/>
    <s v="-"/>
  </r>
  <r>
    <s v="TKT855067"/>
    <s v="Service slower than expected"/>
    <s v="-"/>
    <x v="0"/>
    <s v="Slow Service"/>
    <s v="CUST49774"/>
    <s v="In Progress"/>
    <d v="2020-07-11T00:00:00"/>
    <d v="1899-12-30T04:58:00"/>
    <s v="-"/>
    <s v="-"/>
  </r>
  <r>
    <s v="TKT528141"/>
    <s v="Card declined"/>
    <s v="-"/>
    <x v="1"/>
    <s v="Payment Failure"/>
    <s v="CUST38546"/>
    <s v="In Progress"/>
    <d v="2020-10-12T00:00:00"/>
    <d v="1899-12-30T03:59:00"/>
    <s v="-"/>
    <s v="-"/>
  </r>
  <r>
    <s v="TKT307785"/>
    <s v="Password reset link expired"/>
    <d v="2022-10-01T09:57:00"/>
    <x v="2"/>
    <s v="Password Reset"/>
    <s v="CUST40357"/>
    <s v="Resolved"/>
    <s v="15-12-2021"/>
    <d v="1899-12-30T09:57:09"/>
    <d v="2022-10-01T00:00:00"/>
    <d v="1899-12-30T09:57:00"/>
  </r>
  <r>
    <s v="TKT149649"/>
    <s v="Request for refund due to service issues"/>
    <s v="-"/>
    <x v="1"/>
    <s v="Refund Request"/>
    <s v="CUST99486"/>
    <s v="Open"/>
    <s v="13-12-2020"/>
    <d v="1899-12-30T20:24:49"/>
    <s v="-"/>
    <s v="-"/>
  </r>
  <r>
    <s v="TKT834293"/>
    <s v="Service unavailable in my area"/>
    <s v="-"/>
    <x v="0"/>
    <s v="Service Outage"/>
    <s v="CUST73856"/>
    <s v="Open"/>
    <d v="2020-12-02T00:00:00"/>
    <d v="1899-12-30T10:43:00"/>
    <s v="-"/>
    <s v="-"/>
  </r>
  <r>
    <s v="TKT840470"/>
    <s v="Account locked due to multiple failed attempts"/>
    <s v="-"/>
    <x v="2"/>
    <s v="Login Issue"/>
    <s v="CUST97638"/>
    <s v="Open"/>
    <s v="16-07-2023"/>
    <d v="1899-12-30T15:21:30"/>
    <s v="-"/>
    <s v="-"/>
  </r>
  <r>
    <s v="TKT372638"/>
    <s v="Account locked due to multiple failed attempts"/>
    <s v="31-05-2022 22:52:04"/>
    <x v="2"/>
    <s v="Login Issue"/>
    <s v="CUST52678"/>
    <s v="Resolved"/>
    <d v="2022-12-05T00:00:00"/>
    <d v="1899-12-30T22:52:00"/>
    <s v="31-05-2022"/>
    <d v="1899-12-30T22:52:04"/>
  </r>
  <r>
    <s v="TKT610199"/>
    <s v="Refund for overcharge"/>
    <s v="-"/>
    <x v="1"/>
    <s v="Refund Request"/>
    <s v="CUST52406"/>
    <s v="In Progress"/>
    <s v="15-05-2023"/>
    <d v="1899-12-30T12:08:05"/>
    <s v="-"/>
    <s v="-"/>
  </r>
  <r>
    <s v="TKT873846"/>
    <s v="Request for service upgrade not processed"/>
    <s v="-"/>
    <x v="0"/>
    <s v="Service Upgrade"/>
    <s v="CUST38788"/>
    <s v="In Progress"/>
    <s v="17-10-2022"/>
    <d v="1899-12-30T11:42:25"/>
    <s v="-"/>
    <s v="-"/>
  </r>
  <r>
    <s v="TKT253303"/>
    <s v="Refund for canceled service"/>
    <s v="18-09-2023 07:31:30"/>
    <x v="1"/>
    <s v="Refund Request"/>
    <s v="CUST36874"/>
    <s v="Resolved"/>
    <s v="22-08-2023"/>
    <d v="1899-12-30T07:31:30"/>
    <s v="18-09-2023"/>
    <d v="1899-12-30T07:31:30"/>
  </r>
  <r>
    <s v="TKT572554"/>
    <s v="Two-factor authentication not working"/>
    <s v="-"/>
    <x v="2"/>
    <s v="Login Issue"/>
    <s v="CUST39019"/>
    <s v="Open"/>
    <s v="18-05-2020"/>
    <d v="1899-12-30T22:08:49"/>
    <s v="-"/>
    <s v="-"/>
  </r>
  <r>
    <s v="TKT667863"/>
    <s v="Refund for overcharge"/>
    <s v="30-05-2021 00:40:01"/>
    <x v="1"/>
    <s v="Refund Request"/>
    <s v="CUST76467"/>
    <s v="Resolved"/>
    <s v="24-05-2021"/>
    <d v="1899-12-30T00:40:01"/>
    <s v="30-05-2021"/>
    <d v="1899-12-30T00:40:01"/>
  </r>
  <r>
    <s v="TKT362464"/>
    <s v="Card declined"/>
    <s v="-"/>
    <x v="1"/>
    <s v="Payment Failure"/>
    <s v="CUST71049"/>
    <s v="Open"/>
    <s v="20-09-2021"/>
    <d v="1899-12-30T05:31:42"/>
    <s v="-"/>
    <s v="-"/>
  </r>
  <r>
    <s v="TKT455537"/>
    <s v="Duplicate charges on account"/>
    <s v="25-05-2021 10:43:07"/>
    <x v="1"/>
    <s v="Overcharge"/>
    <s v="CUST15902"/>
    <s v="Resolved"/>
    <s v="16-05-2021"/>
    <d v="1899-12-30T10:43:07"/>
    <s v="25-05-2021"/>
    <d v="1899-12-30T10:43:07"/>
  </r>
  <r>
    <s v="TKT206121"/>
    <s v="Application crashes on startup"/>
    <s v="-"/>
    <x v="3"/>
    <s v="Software Bug"/>
    <s v="CUST73753"/>
    <s v="In Progress"/>
    <s v="19-09-2023"/>
    <d v="1899-12-30T12:43:12"/>
    <s v="-"/>
    <s v="-"/>
  </r>
  <r>
    <s v="TKT530241"/>
    <s v="Error message displayed"/>
    <s v="-"/>
    <x v="3"/>
    <s v="Software Bug"/>
    <s v="CUST70013"/>
    <s v="Open"/>
    <d v="2020-05-10T00:00:00"/>
    <d v="1899-12-30T18:34:00"/>
    <s v="-"/>
    <s v="-"/>
  </r>
  <r>
    <s v="TKT460370"/>
    <s v="Battery draining quickly"/>
    <s v="-"/>
    <x v="3"/>
    <s v="Hardware Issue"/>
    <s v="CUST67691"/>
    <s v="Open"/>
    <s v="19-07-2020"/>
    <d v="1899-12-30T07:34:49"/>
    <s v="-"/>
    <s v="-"/>
  </r>
  <r>
    <s v="TKT323657"/>
    <s v="Error message displayed"/>
    <s v="-"/>
    <x v="3"/>
    <s v="Software Bug"/>
    <s v="CUST43525"/>
    <s v="Open"/>
    <s v="17-05-2021"/>
    <d v="1899-12-30T21:46:21"/>
    <s v="-"/>
    <s v="-"/>
  </r>
  <r>
    <s v="TKT760794"/>
    <s v="Frequent service interruptions"/>
    <s v="-"/>
    <x v="0"/>
    <s v="Service Outage"/>
    <s v="CUST55758"/>
    <s v="In Progress"/>
    <d v="2024-07-10T00:00:00"/>
    <d v="1899-12-30T22:37:00"/>
    <s v="-"/>
    <s v="-"/>
  </r>
  <r>
    <s v="TKT609820"/>
    <s v="Account suspended without notice"/>
    <d v="2020-05-08T18:01:00"/>
    <x v="2"/>
    <s v="Account Suspension"/>
    <s v="CUST34922"/>
    <s v="Resolved"/>
    <d v="2020-09-07T00:00:00"/>
    <d v="1899-12-30T18:01:00"/>
    <d v="2020-05-08T00:00:00"/>
    <d v="1899-12-30T18:01:00"/>
  </r>
  <r>
    <s v="TKT452986"/>
    <s v="Incorrect billing amount"/>
    <s v="-"/>
    <x v="1"/>
    <s v="Overcharge"/>
    <s v="CUST39568"/>
    <s v="In Progress"/>
    <d v="2024-05-06T00:00:00"/>
    <d v="1899-12-30T03:36:00"/>
    <s v="-"/>
    <s v="-"/>
  </r>
  <r>
    <s v="TKT329283"/>
    <s v="Unable to login to account"/>
    <s v="-"/>
    <x v="2"/>
    <s v="Login Issue"/>
    <s v="CUST62224"/>
    <s v="In Progress"/>
    <s v="27-11-2023"/>
    <d v="1899-12-30T15:49:43"/>
    <s v="-"/>
    <s v="-"/>
  </r>
  <r>
    <s v="TKT130327"/>
    <s v="Charged more than expected"/>
    <s v="-"/>
    <x v="1"/>
    <s v="Overcharge"/>
    <s v="CUST85853"/>
    <s v="Open"/>
    <s v="20-10-2023"/>
    <d v="1899-12-30T04:16:40"/>
    <s v="-"/>
    <s v="-"/>
  </r>
  <r>
    <s v="TKT641023"/>
    <s v="Scheduled maintenance causing downtime"/>
    <s v="-"/>
    <x v="0"/>
    <s v="Service Outage"/>
    <s v="CUST79125"/>
    <s v="In Progress"/>
    <d v="2021-10-06T00:00:00"/>
    <d v="1899-12-30T13:42:00"/>
    <s v="-"/>
    <s v="-"/>
  </r>
  <r>
    <s v="TKT901652"/>
    <s v="Account suspended due to suspicious activity"/>
    <d v="2024-07-04T14:33:00"/>
    <x v="2"/>
    <s v="Account Suspension"/>
    <s v="CUST76259"/>
    <s v="Resolved"/>
    <d v="2024-10-03T00:00:00"/>
    <d v="1899-12-30T14:33:00"/>
    <d v="2024-07-04T00:00:00"/>
    <d v="1899-12-30T14:33:00"/>
  </r>
  <r>
    <s v="TKT933276"/>
    <s v="Unable to reset password"/>
    <s v="-"/>
    <x v="2"/>
    <s v="Password Reset"/>
    <s v="CUST56667"/>
    <s v="In Progress"/>
    <s v="25-03-2021"/>
    <d v="1899-12-30T00:14:55"/>
    <s v="-"/>
    <s v="-"/>
  </r>
  <r>
    <s v="TKT188813"/>
    <s v="High latency in service response"/>
    <s v="-"/>
    <x v="0"/>
    <s v="Slow Service"/>
    <s v="CUST40951"/>
    <s v="In Progress"/>
    <s v="23-10-2023"/>
    <d v="1899-12-30T17:22:41"/>
    <s v="-"/>
    <s v="-"/>
  </r>
  <r>
    <s v="TKT282062"/>
    <s v="Card declined"/>
    <s v="13-07-2024 08:33:18"/>
    <x v="1"/>
    <s v="Payment Failure"/>
    <s v="CUST26818"/>
    <s v="Resolved"/>
    <d v="2024-12-07T00:00:00"/>
    <d v="1899-12-30T08:33:00"/>
    <s v="13-07-2024"/>
    <d v="1899-12-30T08:33:18"/>
  </r>
  <r>
    <s v="TKT747761"/>
    <s v="Internet connection drops frequently"/>
    <s v="26-08-2021 16:50:06"/>
    <x v="3"/>
    <s v="Network Problem"/>
    <s v="CUST68529"/>
    <s v="Resolved"/>
    <s v="20-08-2021"/>
    <d v="1899-12-30T16:50:06"/>
    <s v="26-08-2021"/>
    <d v="1899-12-30T16:50:06"/>
  </r>
  <r>
    <s v="TKT474631"/>
    <s v="Service performance degradation"/>
    <s v="-"/>
    <x v="0"/>
    <s v="Slow Service"/>
    <s v="CUST97423"/>
    <s v="Open"/>
    <d v="2021-04-02T00:00:00"/>
    <d v="1899-12-30T15:12:00"/>
    <s v="-"/>
    <s v="-"/>
  </r>
  <r>
    <s v="TKT137318"/>
    <s v="Service slower than expected"/>
    <d v="2022-01-08T01:50:00"/>
    <x v="0"/>
    <s v="Slow Service"/>
    <s v="CUST41257"/>
    <s v="Resolved"/>
    <s v="24-07-2022"/>
    <d v="1899-12-30T01:50:00"/>
    <d v="2022-01-08T00:00:00"/>
    <d v="1899-12-30T01:50:00"/>
  </r>
  <r>
    <s v="TKT657560"/>
    <s v="Service slower than expected"/>
    <s v="-"/>
    <x v="0"/>
    <s v="Slow Service"/>
    <s v="CUST95920"/>
    <s v="Open"/>
    <s v="19-03-2024"/>
    <d v="1899-12-30T04:27:46"/>
    <s v="-"/>
    <s v="-"/>
  </r>
  <r>
    <s v="TKT100758"/>
    <s v="Password reset link not received"/>
    <d v="2021-05-09T15:09:00"/>
    <x v="2"/>
    <s v="Password Reset"/>
    <s v="CUST43540"/>
    <s v="Resolved"/>
    <s v="15-08-2021"/>
    <d v="1899-12-30T15:09:52"/>
    <d v="2021-05-09T00:00:00"/>
    <d v="1899-12-30T15:09:00"/>
  </r>
  <r>
    <s v="TKT794100"/>
    <s v="Upgrade causing compatibility issues"/>
    <s v="18-10-2023 01:40:22"/>
    <x v="0"/>
    <s v="Service Upgrade"/>
    <s v="CUST31500"/>
    <s v="Resolved"/>
    <s v="28-09-2023"/>
    <d v="1899-12-30T01:40:22"/>
    <s v="18-10-2023"/>
    <d v="1899-12-30T01:40:22"/>
  </r>
  <r>
    <s v="TKT346624"/>
    <s v="Screen malfunction"/>
    <s v="17-03-2020 08:46:28"/>
    <x v="3"/>
    <s v="Hardware Issue"/>
    <s v="CUST26210"/>
    <s v="Resolved"/>
    <s v="13-03-2020"/>
    <d v="1899-12-30T08:46:28"/>
    <s v="17-03-2020"/>
    <d v="1899-12-30T08:46:28"/>
  </r>
  <r>
    <s v="TKT782099"/>
    <s v="Service unavailable in my area"/>
    <s v="13-06-2021 10:40:05"/>
    <x v="0"/>
    <s v="Service Outage"/>
    <s v="CUST89407"/>
    <s v="Resolved"/>
    <d v="2021-10-06T00:00:00"/>
    <d v="1899-12-30T10:40:00"/>
    <s v="13-06-2021"/>
    <d v="1899-12-30T10:40:05"/>
  </r>
  <r>
    <s v="TKT211051"/>
    <s v="Request for service upgrade not processed"/>
    <s v="-"/>
    <x v="0"/>
    <s v="Service Upgrade"/>
    <s v="CUST27867"/>
    <s v="In Progress"/>
    <s v="20-12-2021"/>
    <d v="1899-12-30T13:33:42"/>
    <s v="-"/>
    <s v="-"/>
  </r>
  <r>
    <s v="TKT330353"/>
    <s v="Issues after service upgrade"/>
    <s v="-"/>
    <x v="0"/>
    <s v="Service Upgrade"/>
    <s v="CUST20623"/>
    <s v="In Progress"/>
    <d v="2023-04-01T00:00:00"/>
    <d v="1899-12-30T15:00:00"/>
    <s v="-"/>
    <s v="-"/>
  </r>
  <r>
    <s v="TKT511095"/>
    <s v="Error message displayed"/>
    <s v="-"/>
    <x v="3"/>
    <s v="Software Bug"/>
    <s v="CUST27562"/>
    <s v="Open"/>
    <d v="2020-02-04T00:00:00"/>
    <d v="1899-12-30T20:43:00"/>
    <s v="-"/>
    <s v="-"/>
  </r>
  <r>
    <s v="TKT421796"/>
    <s v="Service slower than expected"/>
    <s v="-"/>
    <x v="0"/>
    <s v="Slow Service"/>
    <s v="CUST42641"/>
    <s v="Open"/>
    <s v="28-01-2021"/>
    <d v="1899-12-30T10:16:00"/>
    <s v="-"/>
    <s v="-"/>
  </r>
  <r>
    <s v="TKT315036"/>
    <s v="Unable to reactivate suspended account"/>
    <s v="29-04-2023 04:50:57"/>
    <x v="2"/>
    <s v="Account Suspension"/>
    <s v="CUST91860"/>
    <s v="Resolved"/>
    <d v="2023-04-04T00:00:00"/>
    <d v="1899-12-30T04:50:00"/>
    <s v="29-04-2023"/>
    <d v="1899-12-30T04:50:57"/>
  </r>
  <r>
    <s v="TKT771937"/>
    <s v="Service unavailable in my area"/>
    <d v="2024-12-04T01:36:00"/>
    <x v="0"/>
    <s v="Service Outage"/>
    <s v="CUST28703"/>
    <s v="Resolved"/>
    <s v="22-03-2024"/>
    <d v="1899-12-30T01:36:58"/>
    <d v="2024-12-04T00:00:00"/>
    <d v="1899-12-30T01:36:00"/>
  </r>
  <r>
    <s v="TKT183870"/>
    <s v="Issues after service upgrade"/>
    <s v="-"/>
    <x v="0"/>
    <s v="Service Upgrade"/>
    <s v="CUST43339"/>
    <s v="Open"/>
    <s v="27-11-2023"/>
    <d v="1899-12-30T19:05:24"/>
    <s v="-"/>
    <s v="-"/>
  </r>
  <r>
    <s v="TKT270299"/>
    <s v="Battery draining quickly"/>
    <s v="31-08-2024 15:32:18"/>
    <x v="3"/>
    <s v="Hardware Issue"/>
    <s v="CUST56222"/>
    <s v="Resolved"/>
    <d v="2024-12-08T00:00:00"/>
    <d v="1899-12-30T15:32:00"/>
    <s v="31-08-2024"/>
    <d v="1899-12-30T15:32:18"/>
  </r>
  <r>
    <s v="TKT466095"/>
    <s v="Unable to reset password"/>
    <s v="-"/>
    <x v="2"/>
    <s v="Password Reset"/>
    <s v="CUST22453"/>
    <s v="In Progress"/>
    <d v="2024-04-05T00:00:00"/>
    <d v="1899-12-30T16:29:00"/>
    <s v="-"/>
    <s v="-"/>
  </r>
  <r>
    <s v="TKT496155"/>
    <s v="Battery draining quickly"/>
    <s v="14-01-2021 21:19:27"/>
    <x v="3"/>
    <s v="Hardware Issue"/>
    <s v="CUST93976"/>
    <s v="Resolved"/>
    <s v="31-12-2020"/>
    <d v="1899-12-30T21:19:27"/>
    <s v="14-01-2021"/>
    <d v="1899-12-30T21:19:27"/>
  </r>
  <r>
    <s v="TKT303591"/>
    <s v="Slow internet speed"/>
    <s v="17-06-2022 02:16:01"/>
    <x v="3"/>
    <s v="Network Problem"/>
    <s v="CUST44816"/>
    <s v="Resolved"/>
    <s v="29-05-2022"/>
    <d v="1899-12-30T02:16:01"/>
    <s v="17-06-2022"/>
    <d v="1899-12-30T02:16:01"/>
  </r>
  <r>
    <s v="TKT756316"/>
    <s v="Internet connection drops frequently"/>
    <s v="30-06-2022 15:03:45"/>
    <x v="3"/>
    <s v="Network Problem"/>
    <s v="CUST96947"/>
    <s v="Resolved"/>
    <d v="2022-08-06T00:00:00"/>
    <d v="1899-12-30T15:03:00"/>
    <s v="30-06-2022"/>
    <d v="1899-12-30T15:03:45"/>
  </r>
  <r>
    <s v="TKT522946"/>
    <s v="High latency in service response"/>
    <s v="29-10-2020 21:51:25"/>
    <x v="0"/>
    <s v="Slow Service"/>
    <s v="CUST52050"/>
    <s v="Resolved"/>
    <d v="2020-12-10T00:00:00"/>
    <d v="1899-12-30T21:51:00"/>
    <s v="29-10-2020"/>
    <d v="1899-12-30T21:51:25"/>
  </r>
  <r>
    <s v="TKT529607"/>
    <s v="Feature not working as expected"/>
    <s v="-"/>
    <x v="3"/>
    <s v="Software Bug"/>
    <s v="CUST62486"/>
    <s v="Open"/>
    <s v="26-10-2020"/>
    <d v="1899-12-30T00:02:49"/>
    <s v="-"/>
    <s v="-"/>
  </r>
  <r>
    <s v="TKT325336"/>
    <s v="Payment not going through"/>
    <s v="-"/>
    <x v="1"/>
    <s v="Payment Failure"/>
    <s v="CUST72301"/>
    <s v="In Progress"/>
    <s v="28-11-2024"/>
    <d v="1899-12-30T14:17:35"/>
    <s v="-"/>
    <s v="-"/>
  </r>
  <r>
    <s v="TKT365119"/>
    <s v="Refund for overcharge"/>
    <d v="2024-05-05T17:30:00"/>
    <x v="1"/>
    <s v="Refund Request"/>
    <s v="CUST59546"/>
    <s v="Resolved"/>
    <s v="19-04-2024"/>
    <d v="1899-12-30T17:30:42"/>
    <d v="2024-05-05T00:00:00"/>
    <d v="1899-12-30T17:30:00"/>
  </r>
  <r>
    <s v="TKT110933"/>
    <s v="Unable to reset password"/>
    <s v="-"/>
    <x v="2"/>
    <s v="Password Reset"/>
    <s v="CUST60331"/>
    <s v="Open"/>
    <s v="22-06-2022"/>
    <d v="1899-12-30T17:59:25"/>
    <s v="-"/>
    <s v="-"/>
  </r>
  <r>
    <s v="TKT514027"/>
    <s v="Issues after service upgrade"/>
    <d v="2023-08-11T11:12:00"/>
    <x v="0"/>
    <s v="Service Upgrade"/>
    <s v="CUST66329"/>
    <s v="Resolved"/>
    <s v="15-10-2023"/>
    <d v="1899-12-30T11:12:23"/>
    <d v="2023-08-11T00:00:00"/>
    <d v="1899-12-30T11:12:00"/>
  </r>
  <r>
    <s v="TKT668736"/>
    <s v="Upgrade causing compatibility issues"/>
    <s v="-"/>
    <x v="0"/>
    <s v="Service Upgrade"/>
    <s v="CUST78643"/>
    <s v="Open"/>
    <d v="2021-12-11T00:00:00"/>
    <d v="1899-12-30T17:09:00"/>
    <s v="-"/>
    <s v="-"/>
  </r>
  <r>
    <s v="TKT861177"/>
    <s v="High latency in service response"/>
    <s v="-"/>
    <x v="0"/>
    <s v="Slow Service"/>
    <s v="CUST93994"/>
    <s v="Open"/>
    <s v="25-12-2024"/>
    <d v="1899-12-30T12:01:56"/>
    <s v="-"/>
    <s v="-"/>
  </r>
  <r>
    <s v="TKT501453"/>
    <s v="Account locked due to multiple failed attempts"/>
    <s v="26-12-2024 22:44:14"/>
    <x v="2"/>
    <s v="Login Issue"/>
    <s v="CUST26828"/>
    <s v="Resolved"/>
    <d v="2024-12-12T00:00:00"/>
    <d v="1899-12-30T22:44:00"/>
    <s v="26-12-2024"/>
    <d v="1899-12-30T22:44:14"/>
  </r>
  <r>
    <s v="TKT199470"/>
    <s v="Issues after service upgrade"/>
    <s v="-"/>
    <x v="0"/>
    <s v="Service Upgrade"/>
    <s v="CUST98120"/>
    <s v="Open"/>
    <d v="2022-10-06T00:00:00"/>
    <d v="1899-12-30T17:17:00"/>
    <s v="-"/>
    <s v="-"/>
  </r>
  <r>
    <s v="TKT580562"/>
    <s v="Account suspended due to suspicious activity"/>
    <s v="-"/>
    <x v="2"/>
    <s v="Account Suspension"/>
    <s v="CUST71079"/>
    <s v="In Progress"/>
    <d v="2021-11-04T00:00:00"/>
    <d v="1899-12-30T14:06:00"/>
    <s v="-"/>
    <s v="-"/>
  </r>
  <r>
    <s v="TKT193097"/>
    <s v="Service slower than expected"/>
    <s v="-"/>
    <x v="0"/>
    <s v="Slow Service"/>
    <s v="CUST83839"/>
    <s v="Open"/>
    <s v="27-10-2020"/>
    <d v="1899-12-30T18:39:30"/>
    <s v="-"/>
    <s v="-"/>
  </r>
  <r>
    <s v="TKT489882"/>
    <s v="Upgrade causing compatibility issues"/>
    <s v="-"/>
    <x v="0"/>
    <s v="Service Upgrade"/>
    <s v="CUST10935"/>
    <s v="In Progress"/>
    <d v="2024-03-07T00:00:00"/>
    <d v="1899-12-30T08:24:00"/>
    <s v="-"/>
    <s v="-"/>
  </r>
  <r>
    <s v="TKT519146"/>
    <s v="Unable to reactivate suspended account"/>
    <s v="-"/>
    <x v="2"/>
    <s v="Account Suspension"/>
    <s v="CUST15605"/>
    <s v="In Progress"/>
    <s v="20-04-2020"/>
    <d v="1899-12-30T12:27:12"/>
    <s v="-"/>
    <s v="-"/>
  </r>
  <r>
    <s v="TKT439083"/>
    <s v="Charged more than expected"/>
    <s v="-"/>
    <x v="1"/>
    <s v="Overcharge"/>
    <s v="CUST36196"/>
    <s v="In Progress"/>
    <d v="2022-06-09T00:00:00"/>
    <d v="1899-12-30T11:19:00"/>
    <s v="-"/>
    <s v="-"/>
  </r>
  <r>
    <s v="TKT393051"/>
    <s v="Request for refund due to service issues"/>
    <s v="-"/>
    <x v="1"/>
    <s v="Refund Request"/>
    <s v="CUST92728"/>
    <s v="In Progress"/>
    <d v="2023-09-06T00:00:00"/>
    <d v="1899-12-30T11:51:00"/>
    <s v="-"/>
    <s v="-"/>
  </r>
  <r>
    <s v="TKT471870"/>
    <s v="Slow internet speed"/>
    <s v="17-06-2023 17:02:56"/>
    <x v="3"/>
    <s v="Network Problem"/>
    <s v="CUST29610"/>
    <s v="Resolved"/>
    <s v="13-06-2023"/>
    <d v="1899-12-30T17:02:56"/>
    <s v="17-06-2023"/>
    <d v="1899-12-30T17:02:56"/>
  </r>
  <r>
    <s v="TKT763681"/>
    <s v="Issues after service upgrade"/>
    <d v="2024-03-10T02:31:00"/>
    <x v="0"/>
    <s v="Service Upgrade"/>
    <s v="CUST40813"/>
    <s v="Resolved"/>
    <s v="27-09-2024"/>
    <d v="1899-12-30T02:31:56"/>
    <d v="2024-03-10T00:00:00"/>
    <d v="1899-12-30T02:31:00"/>
  </r>
  <r>
    <s v="TKT428480"/>
    <s v="Password reset link expired"/>
    <s v="-"/>
    <x v="2"/>
    <s v="Password Reset"/>
    <s v="CUST26639"/>
    <s v="In Progress"/>
    <s v="30-01-2020"/>
    <d v="1899-12-30T10:45:36"/>
    <s v="-"/>
    <s v="-"/>
  </r>
  <r>
    <s v="TKT577761"/>
    <s v="Request for service upgrade not processed"/>
    <s v="-"/>
    <x v="0"/>
    <s v="Service Upgrade"/>
    <s v="CUST32224"/>
    <s v="In Progress"/>
    <s v="15-01-2021"/>
    <d v="1899-12-30T17:42:23"/>
    <s v="-"/>
    <s v="-"/>
  </r>
  <r>
    <s v="TKT495125"/>
    <s v="Password reset link expired"/>
    <s v="-"/>
    <x v="2"/>
    <s v="Password Reset"/>
    <s v="CUST99278"/>
    <s v="Open"/>
    <s v="27-06-2021"/>
    <d v="1899-12-30T11:45:28"/>
    <s v="-"/>
    <s v="-"/>
  </r>
  <r>
    <s v="TKT215576"/>
    <s v="Feature not working as expected"/>
    <s v="-"/>
    <x v="3"/>
    <s v="Software Bug"/>
    <s v="CUST81183"/>
    <s v="In Progress"/>
    <s v="21-11-2023"/>
    <d v="1899-12-30T10:09:27"/>
    <s v="-"/>
    <s v="-"/>
  </r>
  <r>
    <s v="TKT487085"/>
    <s v="Refund for canceled service"/>
    <s v="15-02-2021 14:17:49"/>
    <x v="1"/>
    <s v="Refund Request"/>
    <s v="CUST50668"/>
    <s v="Resolved"/>
    <s v="31-01-2021"/>
    <d v="1899-12-30T14:17:49"/>
    <s v="15-02-2021"/>
    <d v="1899-12-30T14:17:49"/>
  </r>
  <r>
    <s v="TKT935558"/>
    <s v="Password reset link not received"/>
    <s v="-"/>
    <x v="2"/>
    <s v="Password Reset"/>
    <s v="CUST27437"/>
    <s v="In Progress"/>
    <d v="2020-06-09T00:00:00"/>
    <d v="1899-12-30T21:20:00"/>
    <s v="-"/>
    <s v="-"/>
  </r>
  <r>
    <s v="TKT249680"/>
    <s v="Unable to login to account"/>
    <s v="-"/>
    <x v="2"/>
    <s v="Login Issue"/>
    <s v="CUST34765"/>
    <s v="Open"/>
    <d v="2020-07-06T00:00:00"/>
    <d v="1899-12-30T01:14:00"/>
    <s v="-"/>
    <s v="-"/>
  </r>
  <r>
    <s v="TKT857631"/>
    <s v="Account suspended due to suspicious activity"/>
    <s v="-"/>
    <x v="2"/>
    <s v="Account Suspension"/>
    <s v="CUST76101"/>
    <s v="In Progress"/>
    <s v="19-04-2022"/>
    <d v="1899-12-30T01:00:02"/>
    <s v="-"/>
    <s v="-"/>
  </r>
  <r>
    <s v="TKT940703"/>
    <s v="Internet connection drops frequently"/>
    <s v="-"/>
    <x v="3"/>
    <s v="Network Problem"/>
    <s v="CUST53315"/>
    <s v="Open"/>
    <d v="2022-01-10T00:00:00"/>
    <d v="1899-12-30T00:05:00"/>
    <s v="-"/>
    <s v="-"/>
  </r>
  <r>
    <s v="TKT865710"/>
    <s v="Slow internet speed"/>
    <s v="-"/>
    <x v="3"/>
    <s v="Network Problem"/>
    <s v="CUST90096"/>
    <s v="Open"/>
    <s v="29-04-2021"/>
    <d v="1899-12-30T08:54:03"/>
    <s v="-"/>
    <s v="-"/>
  </r>
  <r>
    <s v="TKT145134"/>
    <s v="Service performance degradation"/>
    <s v="-"/>
    <x v="0"/>
    <s v="Slow Service"/>
    <s v="CUST50024"/>
    <s v="Open"/>
    <s v="31-10-2024"/>
    <d v="1899-12-30T02:14:55"/>
    <s v="-"/>
    <s v="-"/>
  </r>
  <r>
    <s v="TKT226595"/>
    <s v="Account suspended due to suspicious activity"/>
    <s v="-"/>
    <x v="2"/>
    <s v="Account Suspension"/>
    <s v="CUST48084"/>
    <s v="In Progress"/>
    <d v="2022-02-01T00:00:00"/>
    <d v="1899-12-30T20:02:00"/>
    <s v="-"/>
    <s v="-"/>
  </r>
  <r>
    <s v="TKT906074"/>
    <s v="High latency in service response"/>
    <s v="-"/>
    <x v="0"/>
    <s v="Slow Service"/>
    <s v="CUST52980"/>
    <s v="In Progress"/>
    <s v="16-08-2024"/>
    <d v="1899-12-30T22:03:21"/>
    <s v="-"/>
    <s v="-"/>
  </r>
  <r>
    <s v="TKT208328"/>
    <s v="Duplicate charges on account"/>
    <s v="-"/>
    <x v="1"/>
    <s v="Overcharge"/>
    <s v="CUST66750"/>
    <s v="Open"/>
    <d v="2024-03-06T00:00:00"/>
    <d v="1899-12-30T10:05:00"/>
    <s v="-"/>
    <s v="-"/>
  </r>
  <r>
    <s v="TKT514923"/>
    <s v="Two-factor authentication not working"/>
    <s v="28-02-2024 10:45:07"/>
    <x v="2"/>
    <s v="Login Issue"/>
    <s v="CUST38629"/>
    <s v="Resolved"/>
    <s v="18-02-2024"/>
    <d v="1899-12-30T10:45:07"/>
    <s v="28-02-2024"/>
    <d v="1899-12-30T10:45:07"/>
  </r>
  <r>
    <s v="TKT906367"/>
    <s v="Charged more than expected"/>
    <s v="-"/>
    <x v="1"/>
    <s v="Overcharge"/>
    <s v="CUST35827"/>
    <s v="Open"/>
    <d v="2022-01-12T00:00:00"/>
    <d v="1899-12-30T15:59:00"/>
    <s v="-"/>
    <s v="-"/>
  </r>
  <r>
    <s v="TKT883413"/>
    <s v="Unable to reset password"/>
    <s v="-"/>
    <x v="2"/>
    <s v="Password Reset"/>
    <s v="CUST63176"/>
    <s v="Open"/>
    <s v="23-05-2022"/>
    <d v="1899-12-30T04:05:15"/>
    <s v="-"/>
    <s v="-"/>
  </r>
  <r>
    <s v="TKT291796"/>
    <s v="Error message displayed"/>
    <s v="13-01-2024 09:00:39"/>
    <x v="3"/>
    <s v="Software Bug"/>
    <s v="CUST79972"/>
    <s v="Resolved"/>
    <s v="21-12-2023"/>
    <d v="1899-12-30T09:00:39"/>
    <s v="13-01-2024"/>
    <d v="1899-12-30T09:00:39"/>
  </r>
  <r>
    <s v="TKT860997"/>
    <s v="Battery draining quickly"/>
    <s v="-"/>
    <x v="3"/>
    <s v="Hardware Issue"/>
    <s v="CUST45189"/>
    <s v="Open"/>
    <d v="2024-01-04T00:00:00"/>
    <d v="1899-12-30T00:57:00"/>
    <s v="-"/>
    <s v="-"/>
  </r>
  <r>
    <s v="TKT885310"/>
    <s v="Unable to login to account"/>
    <d v="2020-06-10T15:18:00"/>
    <x v="2"/>
    <s v="Login Issue"/>
    <s v="CUST23139"/>
    <s v="Resolved"/>
    <d v="2020-06-09T00:00:00"/>
    <d v="1899-12-30T15:18:00"/>
    <d v="2020-06-10T00:00:00"/>
    <d v="1899-12-30T15:18:00"/>
  </r>
  <r>
    <s v="TKT933785"/>
    <s v="Battery draining quickly"/>
    <s v="-"/>
    <x v="3"/>
    <s v="Hardware Issue"/>
    <s v="CUST80067"/>
    <s v="Open"/>
    <d v="2021-01-08T00:00:00"/>
    <d v="1899-12-30T07:49:00"/>
    <s v="-"/>
    <s v="-"/>
  </r>
  <r>
    <s v="TKT577055"/>
    <s v="Frequent service interruptions"/>
    <s v="-"/>
    <x v="0"/>
    <s v="Service Outage"/>
    <s v="CUST10514"/>
    <s v="Open"/>
    <s v="24-03-2020"/>
    <d v="1899-12-30T21:42:14"/>
    <s v="-"/>
    <s v="-"/>
  </r>
  <r>
    <s v="TKT895801"/>
    <s v="Internet connection drops frequently"/>
    <s v="-"/>
    <x v="3"/>
    <s v="Network Problem"/>
    <s v="CUST66725"/>
    <s v="In Progress"/>
    <d v="2021-11-08T00:00:00"/>
    <d v="1899-12-30T22:56:00"/>
    <s v="-"/>
    <s v="-"/>
  </r>
  <r>
    <s v="TKT456532"/>
    <s v="Request for service upgrade not processed"/>
    <s v="-"/>
    <x v="0"/>
    <s v="Service Upgrade"/>
    <s v="CUST73723"/>
    <s v="In Progress"/>
    <d v="2023-07-04T00:00:00"/>
    <d v="1899-12-30T05:46:00"/>
    <s v="-"/>
    <s v="-"/>
  </r>
  <r>
    <s v="TKT240497"/>
    <s v="Feature not working as expected"/>
    <s v="14-05-2023 08:45:10"/>
    <x v="3"/>
    <s v="Software Bug"/>
    <s v="CUST87976"/>
    <s v="Resolved"/>
    <s v="21-04-2023"/>
    <d v="1899-12-30T08:45:10"/>
    <s v="14-05-2023"/>
    <d v="1899-12-30T08:45:10"/>
  </r>
  <r>
    <s v="TKT578438"/>
    <s v="Charged more than expected"/>
    <s v="-"/>
    <x v="1"/>
    <s v="Overcharge"/>
    <s v="CUST88684"/>
    <s v="Open"/>
    <d v="2021-02-03T00:00:00"/>
    <d v="1899-12-30T14:09:00"/>
    <s v="-"/>
    <s v="-"/>
  </r>
  <r>
    <s v="TKT744508"/>
    <s v="Error message displayed"/>
    <s v="-"/>
    <x v="3"/>
    <s v="Software Bug"/>
    <s v="CUST64522"/>
    <s v="In Progress"/>
    <s v="22-03-2023"/>
    <d v="1899-12-30T09:39:10"/>
    <s v="-"/>
    <s v="-"/>
  </r>
  <r>
    <s v="TKT948953"/>
    <s v="Feature not working as expected"/>
    <s v="-"/>
    <x v="3"/>
    <s v="Software Bug"/>
    <s v="CUST31348"/>
    <s v="Open"/>
    <s v="18-11-2023"/>
    <d v="1899-12-30T18:15:50"/>
    <s v="-"/>
    <s v="-"/>
  </r>
  <r>
    <s v="TKT225624"/>
    <s v="Duplicate charges on account"/>
    <d v="2021-07-02T04:10:00"/>
    <x v="1"/>
    <s v="Overcharge"/>
    <s v="CUST15705"/>
    <s v="Resolved"/>
    <s v="30-01-2021"/>
    <d v="1899-12-30T04:10:54"/>
    <d v="2021-07-02T00:00:00"/>
    <d v="1899-12-30T04:10:00"/>
  </r>
  <r>
    <s v="TKT770244"/>
    <s v="Slow internet speed"/>
    <s v="-"/>
    <x v="3"/>
    <s v="Network Problem"/>
    <s v="CUST13562"/>
    <s v="In Progress"/>
    <d v="2020-08-08T00:00:00"/>
    <d v="1899-12-30T15:16:00"/>
    <s v="-"/>
    <s v="-"/>
  </r>
  <r>
    <s v="TKT692264"/>
    <s v="Unable to reset password"/>
    <s v="-"/>
    <x v="2"/>
    <s v="Password Reset"/>
    <s v="CUST88379"/>
    <s v="Open"/>
    <s v="30-03-2024"/>
    <d v="1899-12-30T04:48:12"/>
    <s v="-"/>
    <s v="-"/>
  </r>
  <r>
    <s v="TKT935452"/>
    <s v="Error message displayed"/>
    <s v="-"/>
    <x v="3"/>
    <s v="Software Bug"/>
    <s v="CUST85001"/>
    <s v="Open"/>
    <s v="15-01-2021"/>
    <d v="1899-12-30T14:24:07"/>
    <s v="-"/>
    <s v="-"/>
  </r>
  <r>
    <s v="TKT565252"/>
    <s v="Card declined"/>
    <s v="22-08-2020 02:23:00"/>
    <x v="1"/>
    <s v="Payment Failure"/>
    <s v="CUST56811"/>
    <s v="Resolved"/>
    <d v="2020-03-08T00:00:00"/>
    <d v="1899-12-30T02:23:00"/>
    <s v="22-08-2020"/>
    <d v="1899-12-30T02:23:00"/>
  </r>
  <r>
    <s v="TKT529871"/>
    <s v="Payment gateway error"/>
    <d v="2022-05-07T10:56:00"/>
    <x v="1"/>
    <s v="Payment Failure"/>
    <s v="CUST53074"/>
    <s v="Resolved"/>
    <s v="15-06-2022"/>
    <d v="1899-12-30T10:56:20"/>
    <d v="2022-05-07T00:00:00"/>
    <d v="1899-12-30T10:56:00"/>
  </r>
  <r>
    <s v="TKT398868"/>
    <s v="Refund for canceled service"/>
    <s v="-"/>
    <x v="1"/>
    <s v="Refund Request"/>
    <s v="CUST12911"/>
    <s v="Open"/>
    <s v="28-12-2021"/>
    <d v="1899-12-30T14:15:40"/>
    <s v="-"/>
    <s v="-"/>
  </r>
  <r>
    <s v="TKT445531"/>
    <s v="Two-factor authentication not working"/>
    <s v="-"/>
    <x v="2"/>
    <s v="Login Issue"/>
    <s v="CUST75688"/>
    <s v="In Progress"/>
    <s v="17-07-2024"/>
    <d v="1899-12-30T01:40:02"/>
    <s v="-"/>
    <s v="-"/>
  </r>
  <r>
    <s v="TKT300853"/>
    <s v="Upgrade causing compatibility issues"/>
    <s v="-"/>
    <x v="0"/>
    <s v="Service Upgrade"/>
    <s v="CUST70955"/>
    <s v="Open"/>
    <s v="31-10-2022"/>
    <d v="1899-12-30T12:05:46"/>
    <s v="-"/>
    <s v="-"/>
  </r>
  <r>
    <s v="TKT213992"/>
    <s v="Screen malfunction"/>
    <d v="2021-07-03T04:24:00"/>
    <x v="3"/>
    <s v="Hardware Issue"/>
    <s v="CUST83668"/>
    <s v="Resolved"/>
    <d v="2021-06-03T00:00:00"/>
    <d v="1899-12-30T04:24:00"/>
    <d v="2021-07-03T00:00:00"/>
    <d v="1899-12-30T04:24:00"/>
  </r>
  <r>
    <s v="TKT877672"/>
    <s v="Account suspended due to suspicious activity"/>
    <s v="19-05-2023 16:13:21"/>
    <x v="2"/>
    <s v="Account Suspension"/>
    <s v="CUST90126"/>
    <s v="Resolved"/>
    <d v="2023-11-05T00:00:00"/>
    <d v="1899-12-30T16:13:00"/>
    <s v="19-05-2023"/>
    <d v="1899-12-30T16:13:21"/>
  </r>
  <r>
    <s v="TKT303570"/>
    <s v="Unable to login to account"/>
    <s v="-"/>
    <x v="2"/>
    <s v="Login Issue"/>
    <s v="CUST47566"/>
    <s v="In Progress"/>
    <d v="2024-11-04T00:00:00"/>
    <d v="1899-12-30T11:45:00"/>
    <s v="-"/>
    <s v="-"/>
  </r>
  <r>
    <s v="TKT809421"/>
    <s v="Request for refund due to service issues"/>
    <s v="-"/>
    <x v="1"/>
    <s v="Refund Request"/>
    <s v="CUST29371"/>
    <s v="In Progress"/>
    <s v="21-11-2024"/>
    <d v="1899-12-30T19:51:32"/>
    <s v="-"/>
    <s v="-"/>
  </r>
  <r>
    <s v="TKT441250"/>
    <s v="Incorrect billing amount"/>
    <d v="2020-02-12T06:26:00"/>
    <x v="1"/>
    <s v="Overcharge"/>
    <s v="CUST70740"/>
    <s v="Resolved"/>
    <d v="2020-01-12T00:00:00"/>
    <d v="1899-12-30T06:26:00"/>
    <d v="2020-02-12T00:00:00"/>
    <d v="1899-12-30T06:26:00"/>
  </r>
  <r>
    <s v="TKT139765"/>
    <s v="Application crashes on startup"/>
    <s v="14-04-2023 13:59:07"/>
    <x v="3"/>
    <s v="Software Bug"/>
    <s v="CUST37606"/>
    <s v="Resolved"/>
    <s v="17-03-2023"/>
    <d v="1899-12-30T13:59:07"/>
    <s v="14-04-2023"/>
    <d v="1899-12-30T13:59:07"/>
  </r>
  <r>
    <s v="TKT149861"/>
    <s v="Unable to connect to Wi-Fi"/>
    <s v="-"/>
    <x v="3"/>
    <s v="Network Problem"/>
    <s v="CUST58091"/>
    <s v="Open"/>
    <d v="2024-09-08T00:00:00"/>
    <d v="1899-12-30T13:44:00"/>
    <s v="-"/>
    <s v="-"/>
  </r>
  <r>
    <s v="TKT709496"/>
    <s v="Two-factor authentication not working"/>
    <s v="29-03-2021 00:41:15"/>
    <x v="2"/>
    <s v="Login Issue"/>
    <s v="CUST84497"/>
    <s v="Resolved"/>
    <s v="22-03-2021"/>
    <d v="1899-12-30T00:41:15"/>
    <s v="29-03-2021"/>
    <d v="1899-12-30T00:41:15"/>
  </r>
  <r>
    <s v="TKT842340"/>
    <s v="Payment gateway error"/>
    <s v="-"/>
    <x v="1"/>
    <s v="Payment Failure"/>
    <s v="CUST88945"/>
    <s v="Open"/>
    <s v="13-03-2024"/>
    <d v="1899-12-30T12:59:15"/>
    <s v="-"/>
    <s v="-"/>
  </r>
  <r>
    <s v="TKT242944"/>
    <s v="Password reset link expired"/>
    <s v="-"/>
    <x v="2"/>
    <s v="Password Reset"/>
    <s v="CUST59141"/>
    <s v="In Progress"/>
    <s v="20-12-2022"/>
    <d v="1899-12-30T05:55:10"/>
    <s v="-"/>
    <s v="-"/>
  </r>
  <r>
    <s v="TKT409791"/>
    <s v="Card declined"/>
    <s v="-"/>
    <x v="1"/>
    <s v="Payment Failure"/>
    <s v="CUST47288"/>
    <s v="Open"/>
    <s v="25-10-2020"/>
    <d v="1899-12-30T22:45:56"/>
    <s v="-"/>
    <s v="-"/>
  </r>
  <r>
    <s v="TKT630471"/>
    <s v="Charged more than expected"/>
    <s v="-"/>
    <x v="1"/>
    <s v="Overcharge"/>
    <s v="CUST97488"/>
    <s v="Open"/>
    <d v="2021-02-05T00:00:00"/>
    <d v="1899-12-30T10:18:00"/>
    <s v="-"/>
    <s v="-"/>
  </r>
  <r>
    <s v="TKT562690"/>
    <s v="Account suspended without notice"/>
    <s v="-"/>
    <x v="2"/>
    <s v="Account Suspension"/>
    <s v="CUST46583"/>
    <s v="Open"/>
    <s v="24-05-2022"/>
    <d v="1899-12-30T06:49:45"/>
    <s v="-"/>
    <s v="-"/>
  </r>
  <r>
    <s v="TKT516823"/>
    <s v="Screen malfunction"/>
    <s v="-"/>
    <x v="3"/>
    <s v="Hardware Issue"/>
    <s v="CUST17977"/>
    <s v="Open"/>
    <s v="22-03-2023"/>
    <d v="1899-12-30T03:01:09"/>
    <s v="-"/>
    <s v="-"/>
  </r>
  <r>
    <s v="TKT841462"/>
    <s v="Frequent service interruptions"/>
    <d v="2024-01-03T14:12:00"/>
    <x v="0"/>
    <s v="Service Outage"/>
    <s v="CUST54379"/>
    <s v="Resolved"/>
    <s v="27-02-2024"/>
    <d v="1899-12-30T14:12:25"/>
    <d v="2024-01-03T00:00:00"/>
    <d v="1899-12-30T14:12:00"/>
  </r>
  <r>
    <s v="TKT663927"/>
    <s v="Two-factor authentication not working"/>
    <s v="15-07-2020 22:50:14"/>
    <x v="2"/>
    <s v="Login Issue"/>
    <s v="CUST32117"/>
    <s v="Resolved"/>
    <s v="29-06-2020"/>
    <d v="1899-12-30T22:50:14"/>
    <s v="15-07-2020"/>
    <d v="1899-12-30T22:50:14"/>
  </r>
  <r>
    <s v="TKT154844"/>
    <s v="Internet connection drops frequently"/>
    <s v="-"/>
    <x v="3"/>
    <s v="Network Problem"/>
    <s v="CUST96745"/>
    <s v="Open"/>
    <s v="22-10-2024"/>
    <d v="1899-12-30T17:24:33"/>
    <s v="-"/>
    <s v="-"/>
  </r>
  <r>
    <s v="TKT827633"/>
    <s v="Unable to reactivate suspended account"/>
    <s v="-"/>
    <x v="2"/>
    <s v="Account Suspension"/>
    <s v="CUST60318"/>
    <s v="In Progress"/>
    <d v="2022-12-11T00:00:00"/>
    <d v="1899-12-30T22:12:00"/>
    <s v="-"/>
    <s v="-"/>
  </r>
  <r>
    <s v="TKT810134"/>
    <s v="Error message displayed"/>
    <s v="15-10-2024 12:27:48"/>
    <x v="3"/>
    <s v="Software Bug"/>
    <s v="CUST24337"/>
    <s v="Resolved"/>
    <d v="2024-04-10T00:00:00"/>
    <d v="1899-12-30T12:27:00"/>
    <s v="15-10-2024"/>
    <d v="1899-12-30T12:27:48"/>
  </r>
  <r>
    <s v="TKT737537"/>
    <s v="Account suspended due to suspicious activity"/>
    <d v="2024-10-12T17:56:00"/>
    <x v="2"/>
    <s v="Account Suspension"/>
    <s v="CUST60186"/>
    <s v="Resolved"/>
    <s v="21-11-2024"/>
    <d v="1899-12-30T17:56:26"/>
    <d v="2024-10-12T00:00:00"/>
    <d v="1899-12-30T17:56:00"/>
  </r>
  <r>
    <s v="TKT997531"/>
    <s v="Upgrade causing compatibility issues"/>
    <s v="-"/>
    <x v="0"/>
    <s v="Service Upgrade"/>
    <s v="CUST16017"/>
    <s v="Open"/>
    <d v="2021-03-07T00:00:00"/>
    <d v="1899-12-30T13:59:00"/>
    <s v="-"/>
    <s v="-"/>
  </r>
  <r>
    <s v="TKT686935"/>
    <s v="Request for refund due to service issues"/>
    <s v="-"/>
    <x v="1"/>
    <s v="Refund Request"/>
    <s v="CUST21707"/>
    <s v="Open"/>
    <s v="22-01-2021"/>
    <d v="1899-12-30T02:54:04"/>
    <s v="-"/>
    <s v="-"/>
  </r>
  <r>
    <s v="TKT588359"/>
    <s v="Service slower than expected"/>
    <d v="2022-01-04T08:34:00"/>
    <x v="0"/>
    <s v="Slow Service"/>
    <s v="CUST20465"/>
    <s v="Resolved"/>
    <s v="31-03-2022"/>
    <d v="1899-12-30T08:34:31"/>
    <d v="2022-01-04T00:00:00"/>
    <d v="1899-12-30T08:34:00"/>
  </r>
  <r>
    <s v="TKT751608"/>
    <s v="Internet connection drops frequently"/>
    <s v="-"/>
    <x v="3"/>
    <s v="Network Problem"/>
    <s v="CUST10159"/>
    <s v="Open"/>
    <d v="2024-12-12T00:00:00"/>
    <d v="1899-12-30T04:23:00"/>
    <s v="-"/>
    <s v="-"/>
  </r>
  <r>
    <s v="TKT930889"/>
    <s v="Password reset link not received"/>
    <s v="16-09-2020 16:06:04"/>
    <x v="2"/>
    <s v="Password Reset"/>
    <s v="CUST97435"/>
    <s v="Resolved"/>
    <d v="2020-01-09T00:00:00"/>
    <d v="1899-12-30T16:06:00"/>
    <s v="16-09-2020"/>
    <d v="1899-12-30T16:06:04"/>
  </r>
  <r>
    <s v="TKT222985"/>
    <s v="Unable to connect to Wi-Fi"/>
    <s v="-"/>
    <x v="3"/>
    <s v="Network Problem"/>
    <s v="CUST45689"/>
    <s v="Open"/>
    <s v="30-01-2021"/>
    <d v="1899-12-30T10:21:15"/>
    <s v="-"/>
    <s v="-"/>
  </r>
  <r>
    <s v="TKT205429"/>
    <s v="Request for service upgrade not processed"/>
    <s v="-"/>
    <x v="0"/>
    <s v="Service Upgrade"/>
    <s v="CUST94025"/>
    <s v="In Progress"/>
    <s v="24-06-2023"/>
    <d v="1899-12-30T11:30:56"/>
    <s v="-"/>
    <s v="-"/>
  </r>
  <r>
    <s v="TKT318097"/>
    <s v="Application crashes on startup"/>
    <s v="22-07-2024 16:58:38"/>
    <x v="3"/>
    <s v="Software Bug"/>
    <s v="CUST59491"/>
    <s v="Resolved"/>
    <s v="29-06-2024"/>
    <d v="1899-12-30T16:58:38"/>
    <s v="22-07-2024"/>
    <d v="1899-12-30T16:58:38"/>
  </r>
  <r>
    <s v="TKT784900"/>
    <s v="Battery draining quickly"/>
    <s v="-"/>
    <x v="3"/>
    <s v="Hardware Issue"/>
    <s v="CUST38080"/>
    <s v="In Progress"/>
    <s v="19-12-2023"/>
    <d v="1899-12-30T03:10:16"/>
    <s v="-"/>
    <s v="-"/>
  </r>
  <r>
    <s v="TKT990455"/>
    <s v="Unable to reset password"/>
    <s v="-"/>
    <x v="2"/>
    <s v="Password Reset"/>
    <s v="CUST64756"/>
    <s v="Open"/>
    <s v="17-08-2021"/>
    <d v="1899-12-30T16:15:42"/>
    <s v="-"/>
    <s v="-"/>
  </r>
  <r>
    <s v="TKT919432"/>
    <s v="Duplicate charges on account"/>
    <s v="22-10-2024 04:01:37"/>
    <x v="1"/>
    <s v="Overcharge"/>
    <s v="CUST12714"/>
    <s v="Resolved"/>
    <s v="30-09-2024"/>
    <d v="1899-12-30T04:01:37"/>
    <s v="22-10-2024"/>
    <d v="1899-12-30T04:01:37"/>
  </r>
  <r>
    <s v="TKT915131"/>
    <s v="Unable to connect to Wi-Fi"/>
    <s v="19-03-2024 18:07:29"/>
    <x v="3"/>
    <s v="Network Problem"/>
    <s v="CUST88879"/>
    <s v="Resolved"/>
    <d v="2024-01-03T00:00:00"/>
    <d v="1899-12-30T18:07:00"/>
    <s v="19-03-2024"/>
    <d v="1899-12-30T18:07:29"/>
  </r>
  <r>
    <s v="TKT913833"/>
    <s v="High latency in service response"/>
    <d v="2023-05-11T12:03:00"/>
    <x v="0"/>
    <s v="Slow Service"/>
    <s v="CUST92012"/>
    <s v="Resolved"/>
    <s v="28-10-2023"/>
    <d v="1899-12-30T12:03:21"/>
    <d v="2023-05-11T00:00:00"/>
    <d v="1899-12-30T12:03:00"/>
  </r>
  <r>
    <s v="TKT794103"/>
    <s v="Unable to login to account"/>
    <s v="17-01-2025 09:17:25"/>
    <x v="2"/>
    <s v="Login Issue"/>
    <s v="CUST95259"/>
    <s v="Resolved"/>
    <s v="20-12-2024"/>
    <d v="1899-12-30T09:17:25"/>
    <s v="17-01-2025"/>
    <d v="1899-12-30T09:17:25"/>
  </r>
  <r>
    <s v="TKT766358"/>
    <s v="Account locked due to multiple failed attempts"/>
    <s v="-"/>
    <x v="2"/>
    <s v="Login Issue"/>
    <s v="CUST57842"/>
    <s v="Open"/>
    <s v="29-10-2020"/>
    <d v="1899-12-30T14:41:14"/>
    <s v="-"/>
    <s v="-"/>
  </r>
  <r>
    <s v="TKT888701"/>
    <s v="Two-factor authentication not working"/>
    <s v="-"/>
    <x v="2"/>
    <s v="Login Issue"/>
    <s v="CUST75489"/>
    <s v="In Progress"/>
    <s v="16-01-2023"/>
    <d v="1899-12-30T15:30:33"/>
    <s v="-"/>
    <s v="-"/>
  </r>
  <r>
    <s v="TKT456141"/>
    <s v="Password reset link expired"/>
    <s v="-"/>
    <x v="2"/>
    <s v="Password Reset"/>
    <s v="CUST95256"/>
    <s v="Open"/>
    <s v="14-05-2024"/>
    <d v="1899-12-30T16:10:36"/>
    <s v="-"/>
    <s v="-"/>
  </r>
  <r>
    <s v="TKT762523"/>
    <s v="Frequent service interruptions"/>
    <d v="2021-01-03T12:48:00"/>
    <x v="0"/>
    <s v="Service Outage"/>
    <s v="CUST73107"/>
    <s v="Resolved"/>
    <s v="13-02-2021"/>
    <d v="1899-12-30T12:48:22"/>
    <d v="2021-01-03T00:00:00"/>
    <d v="1899-12-30T12:48:00"/>
  </r>
  <r>
    <s v="TKT305231"/>
    <s v="Battery draining quickly"/>
    <s v="-"/>
    <x v="3"/>
    <s v="Hardware Issue"/>
    <s v="CUST24668"/>
    <s v="Open"/>
    <s v="14-11-2023"/>
    <d v="1899-12-30T19:06:33"/>
    <s v="-"/>
    <s v="-"/>
  </r>
  <r>
    <s v="TKT818877"/>
    <s v="Unable to reactivate suspended account"/>
    <s v="-"/>
    <x v="2"/>
    <s v="Account Suspension"/>
    <s v="CUST48513"/>
    <s v="Open"/>
    <s v="15-07-2022"/>
    <d v="1899-12-30T04:10:05"/>
    <s v="-"/>
    <s v="-"/>
  </r>
  <r>
    <s v="TKT524980"/>
    <s v="Request for refund due to service issues"/>
    <s v="-"/>
    <x v="1"/>
    <s v="Refund Request"/>
    <s v="CUST71784"/>
    <s v="Open"/>
    <d v="2020-06-12T00:00:00"/>
    <d v="1899-12-30T04:23:00"/>
    <s v="-"/>
    <s v="-"/>
  </r>
  <r>
    <s v="TKT820496"/>
    <s v="Scheduled maintenance causing downtime"/>
    <s v="-"/>
    <x v="0"/>
    <s v="Service Outage"/>
    <s v="CUST36716"/>
    <s v="Open"/>
    <s v="22-08-2020"/>
    <d v="1899-12-30T01:20:11"/>
    <s v="-"/>
    <s v="-"/>
  </r>
  <r>
    <s v="TKT163740"/>
    <s v="Unable to reactivate suspended account"/>
    <s v="29-10-2021 04:03:34"/>
    <x v="2"/>
    <s v="Account Suspension"/>
    <s v="CUST43848"/>
    <s v="Resolved"/>
    <d v="2021-10-10T00:00:00"/>
    <d v="1899-12-30T04:03:00"/>
    <s v="29-10-2021"/>
    <d v="1899-12-30T04:03:34"/>
  </r>
  <r>
    <s v="TKT103139"/>
    <s v="Unable to reset password"/>
    <s v="-"/>
    <x v="2"/>
    <s v="Password Reset"/>
    <s v="CUST19906"/>
    <s v="In Progress"/>
    <s v="16-03-2022"/>
    <d v="1899-12-30T13:20:27"/>
    <s v="-"/>
    <s v="-"/>
  </r>
  <r>
    <s v="TKT348863"/>
    <s v="Duplicate charges on account"/>
    <s v="-"/>
    <x v="1"/>
    <s v="Overcharge"/>
    <s v="CUST47660"/>
    <s v="In Progress"/>
    <d v="2022-06-09T00:00:00"/>
    <d v="1899-12-30T17:41:00"/>
    <s v="-"/>
    <s v="-"/>
  </r>
  <r>
    <s v="TKT174730"/>
    <s v="Frequent service interruptions"/>
    <s v="25-03-2020 09:21:50"/>
    <x v="0"/>
    <s v="Service Outage"/>
    <s v="CUST33924"/>
    <s v="Resolved"/>
    <d v="2020-09-03T00:00:00"/>
    <d v="1899-12-30T09:21:00"/>
    <s v="25-03-2020"/>
    <d v="1899-12-30T09:21:50"/>
  </r>
  <r>
    <s v="TKT381576"/>
    <s v="Charged more than expected"/>
    <s v="15-12-2021 09:09:03"/>
    <x v="1"/>
    <s v="Overcharge"/>
    <s v="CUST21047"/>
    <s v="Resolved"/>
    <s v="24-11-2021"/>
    <d v="1899-12-30T09:09:03"/>
    <s v="15-12-2021"/>
    <d v="1899-12-30T09:09:03"/>
  </r>
  <r>
    <s v="TKT385541"/>
    <s v="Refund for overcharge"/>
    <s v="-"/>
    <x v="1"/>
    <s v="Refund Request"/>
    <s v="CUST72010"/>
    <s v="Open"/>
    <d v="2023-12-10T00:00:00"/>
    <d v="1899-12-30T00:18:00"/>
    <s v="-"/>
    <s v="-"/>
  </r>
  <r>
    <s v="TKT892156"/>
    <s v="Account suspended without notice"/>
    <s v="-"/>
    <x v="2"/>
    <s v="Account Suspension"/>
    <s v="CUST50407"/>
    <s v="Open"/>
    <s v="24-04-2024"/>
    <d v="1899-12-30T11:13:50"/>
    <s v="-"/>
    <s v="-"/>
  </r>
  <r>
    <s v="TKT651008"/>
    <s v="Unable to reset password"/>
    <s v="-"/>
    <x v="2"/>
    <s v="Password Reset"/>
    <s v="CUST14459"/>
    <s v="Open"/>
    <s v="15-03-2020"/>
    <d v="1899-12-30T03:58:11"/>
    <s v="-"/>
    <s v="-"/>
  </r>
  <r>
    <s v="TKT585099"/>
    <s v="Unable to connect to Wi-Fi"/>
    <s v="-"/>
    <x v="3"/>
    <s v="Network Problem"/>
    <s v="CUST22969"/>
    <s v="Open"/>
    <s v="14-06-2024"/>
    <d v="1899-12-30T07:22:57"/>
    <s v="-"/>
    <s v="-"/>
  </r>
  <r>
    <s v="TKT890195"/>
    <s v="Error message displayed"/>
    <s v="-"/>
    <x v="3"/>
    <s v="Software Bug"/>
    <s v="CUST75641"/>
    <s v="Open"/>
    <s v="21-02-2022"/>
    <d v="1899-12-30T20:45:11"/>
    <s v="-"/>
    <s v="-"/>
  </r>
  <r>
    <s v="TKT715158"/>
    <s v="Battery draining quickly"/>
    <s v="-"/>
    <x v="3"/>
    <s v="Hardware Issue"/>
    <s v="CUST53274"/>
    <s v="Open"/>
    <s v="31-05-2023"/>
    <d v="1899-12-30T11:54:03"/>
    <s v="-"/>
    <s v="-"/>
  </r>
  <r>
    <s v="TKT959281"/>
    <s v="Service slower than expected"/>
    <s v="-"/>
    <x v="0"/>
    <s v="Slow Service"/>
    <s v="CUST31472"/>
    <s v="In Progress"/>
    <d v="2022-09-12T00:00:00"/>
    <d v="1899-12-30T02:11:00"/>
    <s v="-"/>
    <s v="-"/>
  </r>
  <r>
    <s v="TKT640556"/>
    <s v="Payment gateway error"/>
    <s v="-"/>
    <x v="1"/>
    <s v="Payment Failure"/>
    <s v="CUST16720"/>
    <s v="In Progress"/>
    <s v="22-03-2023"/>
    <d v="1899-12-30T23:19:16"/>
    <s v="-"/>
    <s v="-"/>
  </r>
  <r>
    <s v="TKT600310"/>
    <s v="Device not powering on"/>
    <d v="2021-03-03T02:37:00"/>
    <x v="3"/>
    <s v="Hardware Issue"/>
    <s v="CUST19588"/>
    <s v="Resolved"/>
    <s v="27-02-2021"/>
    <d v="1899-12-30T02:37:28"/>
    <d v="2021-03-03T00:00:00"/>
    <d v="1899-12-30T02:37:00"/>
  </r>
  <r>
    <s v="TKT204338"/>
    <s v="Charged more than expected"/>
    <s v="-"/>
    <x v="1"/>
    <s v="Overcharge"/>
    <s v="CUST52599"/>
    <s v="In Progress"/>
    <d v="2024-12-01T00:00:00"/>
    <d v="1899-12-30T10:26:00"/>
    <s v="-"/>
    <s v="-"/>
  </r>
  <r>
    <s v="TKT860307"/>
    <s v="High latency in service response"/>
    <d v="2020-01-03T15:20:00"/>
    <x v="0"/>
    <s v="Slow Service"/>
    <s v="CUST48457"/>
    <s v="Resolved"/>
    <s v="21-02-2020"/>
    <d v="1899-12-30T15:20:09"/>
    <d v="2020-01-03T00:00:00"/>
    <d v="1899-12-30T15:20:00"/>
  </r>
  <r>
    <s v="TKT815449"/>
    <s v="Battery draining quickly"/>
    <s v="-"/>
    <x v="3"/>
    <s v="Hardware Issue"/>
    <s v="CUST82525"/>
    <s v="In Progress"/>
    <s v="25-12-2022"/>
    <d v="1899-12-30T23:22:00"/>
    <s v="-"/>
    <s v="-"/>
  </r>
  <r>
    <s v="TKT992103"/>
    <s v="Service performance degradation"/>
    <s v="-"/>
    <x v="0"/>
    <s v="Slow Service"/>
    <s v="CUST90022"/>
    <s v="Open"/>
    <s v="22-01-2024"/>
    <d v="1899-12-30T09:50:55"/>
    <s v="-"/>
    <s v="-"/>
  </r>
  <r>
    <s v="TKT963677"/>
    <s v="Refund for overcharge"/>
    <s v="-"/>
    <x v="1"/>
    <s v="Refund Request"/>
    <s v="CUST58910"/>
    <s v="Open"/>
    <s v="24-11-2024"/>
    <d v="1899-12-30T12:25:34"/>
    <s v="-"/>
    <s v="-"/>
  </r>
  <r>
    <s v="TKT643940"/>
    <s v="Refund for overcharge"/>
    <s v="-"/>
    <x v="1"/>
    <s v="Refund Request"/>
    <s v="CUST85344"/>
    <s v="In Progress"/>
    <s v="25-12-2024"/>
    <d v="1899-12-30T14:56:29"/>
    <s v="-"/>
    <s v="-"/>
  </r>
  <r>
    <s v="TKT622488"/>
    <s v="Unable to reset password"/>
    <s v="-"/>
    <x v="2"/>
    <s v="Password Reset"/>
    <s v="CUST64919"/>
    <s v="In Progress"/>
    <s v="28-05-2020"/>
    <d v="1899-12-30T19:03:28"/>
    <s v="-"/>
    <s v="-"/>
  </r>
  <r>
    <s v="TKT867763"/>
    <s v="Two-factor authentication not working"/>
    <s v="-"/>
    <x v="2"/>
    <s v="Login Issue"/>
    <s v="CUST64599"/>
    <s v="Open"/>
    <s v="27-02-2023"/>
    <d v="1899-12-30T23:12:50"/>
    <s v="-"/>
    <s v="-"/>
  </r>
  <r>
    <s v="TKT143185"/>
    <s v="Service slower than expected"/>
    <s v="30-08-2023 05:46:03"/>
    <x v="0"/>
    <s v="Slow Service"/>
    <s v="CUST95636"/>
    <s v="Resolved"/>
    <s v="23-08-2023"/>
    <d v="1899-12-30T05:46:03"/>
    <s v="30-08-2023"/>
    <d v="1899-12-30T05:46:03"/>
  </r>
  <r>
    <s v="TKT193970"/>
    <s v="Refund for canceled service"/>
    <s v="-"/>
    <x v="1"/>
    <s v="Refund Request"/>
    <s v="CUST43648"/>
    <s v="In Progress"/>
    <d v="2020-05-02T00:00:00"/>
    <d v="1899-12-30T12:51:00"/>
    <s v="-"/>
    <s v="-"/>
  </r>
  <r>
    <s v="TKT204361"/>
    <s v="Unable to connect to Wi-Fi"/>
    <s v="-"/>
    <x v="3"/>
    <s v="Network Problem"/>
    <s v="CUST73684"/>
    <s v="Open"/>
    <d v="2020-09-10T00:00:00"/>
    <d v="1899-12-30T14:25:00"/>
    <s v="-"/>
    <s v="-"/>
  </r>
  <r>
    <s v="TKT944962"/>
    <s v="Request for service upgrade not processed"/>
    <s v="30-03-2023 13:58:48"/>
    <x v="0"/>
    <s v="Service Upgrade"/>
    <s v="CUST27297"/>
    <s v="Resolved"/>
    <d v="2023-01-03T00:00:00"/>
    <d v="1899-12-30T13:58:00"/>
    <s v="30-03-2023"/>
    <d v="1899-12-30T13:58:48"/>
  </r>
  <r>
    <s v="TKT903093"/>
    <s v="Device not powering on"/>
    <s v="23-10-2024 14:25:45"/>
    <x v="3"/>
    <s v="Hardware Issue"/>
    <s v="CUST85579"/>
    <s v="Resolved"/>
    <s v="16-10-2024"/>
    <d v="1899-12-30T14:25:45"/>
    <s v="23-10-2024"/>
    <d v="1899-12-30T14:25:45"/>
  </r>
  <r>
    <s v="TKT848673"/>
    <s v="Slow internet speed"/>
    <s v="-"/>
    <x v="3"/>
    <s v="Network Problem"/>
    <s v="CUST44593"/>
    <s v="Open"/>
    <s v="20-07-2023"/>
    <d v="1899-12-30T23:57:33"/>
    <s v="-"/>
    <s v="-"/>
  </r>
  <r>
    <s v="TKT555169"/>
    <s v="Unable to connect to Wi-Fi"/>
    <s v="-"/>
    <x v="3"/>
    <s v="Network Problem"/>
    <s v="CUST69607"/>
    <s v="In Progress"/>
    <s v="28-07-2020"/>
    <d v="1899-12-30T22:51:34"/>
    <s v="-"/>
    <s v="-"/>
  </r>
  <r>
    <s v="TKT650188"/>
    <s v="Screen malfunction"/>
    <s v="27-10-2021 16:38:29"/>
    <x v="3"/>
    <s v="Hardware Issue"/>
    <s v="CUST67902"/>
    <s v="Resolved"/>
    <s v="16-10-2021"/>
    <d v="1899-12-30T16:38:29"/>
    <s v="27-10-2021"/>
    <d v="1899-12-30T16:38:29"/>
  </r>
  <r>
    <s v="TKT393648"/>
    <s v="Service slower than expected"/>
    <s v="-"/>
    <x v="0"/>
    <s v="Slow Service"/>
    <s v="CUST86361"/>
    <s v="In Progress"/>
    <s v="24-05-2021"/>
    <d v="1899-12-30T05:33:55"/>
    <s v="-"/>
    <s v="-"/>
  </r>
  <r>
    <s v="TKT809641"/>
    <s v="Service performance degradation"/>
    <d v="2022-05-08T02:51:00"/>
    <x v="0"/>
    <s v="Slow Service"/>
    <s v="CUST95641"/>
    <s v="Resolved"/>
    <s v="26-07-2022"/>
    <d v="1899-12-30T02:51:44"/>
    <d v="2022-05-08T00:00:00"/>
    <d v="1899-12-30T02:51:00"/>
  </r>
  <r>
    <s v="TKT811855"/>
    <s v="Frequent service interruptions"/>
    <s v="-"/>
    <x v="0"/>
    <s v="Service Outage"/>
    <s v="CUST49201"/>
    <s v="In Progress"/>
    <s v="25-03-2023"/>
    <d v="1899-12-30T11:38:41"/>
    <s v="-"/>
    <s v="-"/>
  </r>
  <r>
    <s v="TKT727338"/>
    <s v="Screen malfunction"/>
    <s v="-"/>
    <x v="3"/>
    <s v="Hardware Issue"/>
    <s v="CUST29323"/>
    <s v="In Progress"/>
    <d v="2022-05-09T00:00:00"/>
    <d v="1899-12-30T20:10:00"/>
    <s v="-"/>
    <s v="-"/>
  </r>
  <r>
    <s v="TKT539841"/>
    <s v="Service performance degradation"/>
    <s v="-"/>
    <x v="0"/>
    <s v="Slow Service"/>
    <s v="CUST94414"/>
    <s v="In Progress"/>
    <s v="20-01-2024"/>
    <d v="1899-12-30T04:43:56"/>
    <s v="-"/>
    <s v="-"/>
  </r>
  <r>
    <s v="TKT727442"/>
    <s v="Internet connection drops frequently"/>
    <s v="-"/>
    <x v="3"/>
    <s v="Network Problem"/>
    <s v="CUST19913"/>
    <s v="Open"/>
    <d v="2023-07-04T00:00:00"/>
    <d v="1899-12-30T12:03:00"/>
    <s v="-"/>
    <s v="-"/>
  </r>
  <r>
    <s v="TKT820241"/>
    <s v="Duplicate charges on account"/>
    <s v="-"/>
    <x v="1"/>
    <s v="Overcharge"/>
    <s v="CUST36701"/>
    <s v="In Progress"/>
    <d v="2022-11-09T00:00:00"/>
    <d v="1899-12-30T16:42:00"/>
    <s v="-"/>
    <s v="-"/>
  </r>
  <r>
    <s v="TKT849432"/>
    <s v="Payment gateway error"/>
    <s v="-"/>
    <x v="1"/>
    <s v="Payment Failure"/>
    <s v="CUST68180"/>
    <s v="In Progress"/>
    <s v="20-10-2022"/>
    <d v="1899-12-30T17:06:37"/>
    <s v="-"/>
    <s v="-"/>
  </r>
  <r>
    <s v="TKT494058"/>
    <s v="Scheduled maintenance causing downtime"/>
    <s v="-"/>
    <x v="0"/>
    <s v="Service Outage"/>
    <s v="CUST83210"/>
    <s v="Open"/>
    <s v="24-10-2020"/>
    <d v="1899-12-30T10:50:39"/>
    <s v="-"/>
    <s v="-"/>
  </r>
  <r>
    <s v="TKT775324"/>
    <s v="Request for refund due to service issues"/>
    <s v="-"/>
    <x v="1"/>
    <s v="Refund Request"/>
    <s v="CUST31807"/>
    <s v="In Progress"/>
    <d v="2020-11-03T00:00:00"/>
    <d v="1899-12-30T20:37:00"/>
    <s v="-"/>
    <s v="-"/>
  </r>
  <r>
    <s v="TKT116079"/>
    <s v="Account suspended without notice"/>
    <s v="23-06-2022 19:55:27"/>
    <x v="2"/>
    <s v="Account Suspension"/>
    <s v="CUST50346"/>
    <s v="Resolved"/>
    <d v="2022-11-06T00:00:00"/>
    <d v="1899-12-30T19:55:00"/>
    <s v="23-06-2022"/>
    <d v="1899-12-30T19:55:27"/>
  </r>
  <r>
    <s v="TKT693202"/>
    <s v="Charged more than expected"/>
    <s v="-"/>
    <x v="1"/>
    <s v="Overcharge"/>
    <s v="CUST98359"/>
    <s v="In Progress"/>
    <s v="24-03-2020"/>
    <d v="1899-12-30T15:08:18"/>
    <s v="-"/>
    <s v="-"/>
  </r>
  <r>
    <s v="TKT505149"/>
    <s v="Unable to reset password"/>
    <d v="2024-12-09T03:10:00"/>
    <x v="2"/>
    <s v="Password Reset"/>
    <s v="CUST98188"/>
    <s v="Resolved"/>
    <d v="2024-07-09T00:00:00"/>
    <d v="1899-12-30T03:10:00"/>
    <d v="2024-12-09T00:00:00"/>
    <d v="1899-12-30T03:10:00"/>
  </r>
  <r>
    <s v="TKT755857"/>
    <s v="Application crashes on startup"/>
    <s v="-"/>
    <x v="3"/>
    <s v="Software Bug"/>
    <s v="CUST97575"/>
    <s v="In Progress"/>
    <s v="13-08-2024"/>
    <d v="1899-12-30T10:58:26"/>
    <s v="-"/>
    <s v="-"/>
  </r>
  <r>
    <s v="TKT695528"/>
    <s v="Unable to login to account"/>
    <s v="24-05-2024 09:57:07"/>
    <x v="2"/>
    <s v="Login Issue"/>
    <s v="CUST37309"/>
    <s v="Resolved"/>
    <d v="2024-01-05T00:00:00"/>
    <d v="1899-12-30T09:57:00"/>
    <s v="24-05-2024"/>
    <d v="1899-12-30T09:57:07"/>
  </r>
  <r>
    <s v="TKT932034"/>
    <s v="Duplicate charges on account"/>
    <s v="-"/>
    <x v="1"/>
    <s v="Overcharge"/>
    <s v="CUST46114"/>
    <s v="Open"/>
    <d v="2022-02-05T00:00:00"/>
    <d v="1899-12-30T21:52:00"/>
    <s v="-"/>
    <s v="-"/>
  </r>
  <r>
    <s v="TKT158106"/>
    <s v="Charged more than expected"/>
    <s v="-"/>
    <x v="1"/>
    <s v="Overcharge"/>
    <s v="CUST50663"/>
    <s v="Open"/>
    <d v="2022-01-04T00:00:00"/>
    <d v="1899-12-30T20:46:00"/>
    <s v="-"/>
    <s v="-"/>
  </r>
  <r>
    <s v="TKT863886"/>
    <s v="Scheduled maintenance causing downtime"/>
    <s v="17-03-2022 08:47:04"/>
    <x v="0"/>
    <s v="Service Outage"/>
    <s v="CUST46028"/>
    <s v="Resolved"/>
    <s v="24-02-2022"/>
    <d v="1899-12-30T08:47:04"/>
    <s v="17-03-2022"/>
    <d v="1899-12-30T08:47:04"/>
  </r>
  <r>
    <s v="TKT285639"/>
    <s v="Slow internet speed"/>
    <s v="-"/>
    <x v="3"/>
    <s v="Network Problem"/>
    <s v="CUST80880"/>
    <s v="Open"/>
    <s v="28-03-2024"/>
    <d v="1899-12-30T14:15:53"/>
    <s v="-"/>
    <s v="-"/>
  </r>
  <r>
    <s v="TKT558685"/>
    <s v="Service unavailable in my area"/>
    <s v="21-01-2021 22:52:08"/>
    <x v="0"/>
    <s v="Service Outage"/>
    <s v="CUST20774"/>
    <s v="Resolved"/>
    <s v="28-12-2020"/>
    <d v="1899-12-30T22:52:08"/>
    <s v="21-01-2021"/>
    <d v="1899-12-30T22:52:08"/>
  </r>
  <r>
    <s v="TKT976244"/>
    <s v="Error message displayed"/>
    <s v="-"/>
    <x v="3"/>
    <s v="Software Bug"/>
    <s v="CUST19698"/>
    <s v="Open"/>
    <d v="2024-09-05T00:00:00"/>
    <d v="1899-12-30T04:34:00"/>
    <s v="-"/>
    <s v="-"/>
  </r>
  <r>
    <s v="TKT351550"/>
    <s v="Request for service upgrade not processed"/>
    <s v="-"/>
    <x v="0"/>
    <s v="Service Upgrade"/>
    <s v="CUST13363"/>
    <s v="In Progress"/>
    <s v="23-02-2022"/>
    <d v="1899-12-30T06:11:32"/>
    <s v="-"/>
    <s v="-"/>
  </r>
  <r>
    <s v="TKT818231"/>
    <s v="Payment gateway error"/>
    <s v="17-08-2022 04:59:52"/>
    <x v="1"/>
    <s v="Payment Failure"/>
    <s v="CUST79522"/>
    <s v="Resolved"/>
    <d v="2022-04-08T00:00:00"/>
    <d v="1899-12-30T04:59:00"/>
    <s v="17-08-2022"/>
    <d v="1899-12-30T04:59:52"/>
  </r>
  <r>
    <s v="TKT705285"/>
    <s v="Error message displayed"/>
    <s v="-"/>
    <x v="3"/>
    <s v="Software Bug"/>
    <s v="CUST96940"/>
    <s v="In Progress"/>
    <s v="31-07-2022"/>
    <d v="1899-12-30T15:47:18"/>
    <s v="-"/>
    <s v="-"/>
  </r>
  <r>
    <s v="TKT512427"/>
    <s v="Password reset link expired"/>
    <d v="2024-11-02T05:34:00"/>
    <x v="2"/>
    <s v="Password Reset"/>
    <s v="CUST62086"/>
    <s v="Resolved"/>
    <s v="18-01-2024"/>
    <d v="1899-12-30T05:34:29"/>
    <d v="2024-11-02T00:00:00"/>
    <d v="1899-12-30T05:34:00"/>
  </r>
  <r>
    <s v="TKT825746"/>
    <s v="Unable to login to account"/>
    <s v="-"/>
    <x v="2"/>
    <s v="Login Issue"/>
    <s v="CUST50893"/>
    <s v="In Progress"/>
    <d v="2024-09-08T00:00:00"/>
    <d v="1899-12-30T11:59:00"/>
    <s v="-"/>
    <s v="-"/>
  </r>
  <r>
    <s v="TKT818710"/>
    <s v="Application crashes on startup"/>
    <s v="-"/>
    <x v="3"/>
    <s v="Software Bug"/>
    <s v="CUST47018"/>
    <s v="In Progress"/>
    <s v="14-03-2024"/>
    <d v="1899-12-30T12:44:49"/>
    <s v="-"/>
    <s v="-"/>
  </r>
  <r>
    <s v="TKT287583"/>
    <s v="Duplicate charges on account"/>
    <s v="13-06-2023 13:31:28"/>
    <x v="1"/>
    <s v="Overcharge"/>
    <s v="CUST71814"/>
    <s v="Resolved"/>
    <d v="2023-03-06T00:00:00"/>
    <d v="1899-12-30T13:31:00"/>
    <s v="13-06-2023"/>
    <d v="1899-12-30T13:31:28"/>
  </r>
  <r>
    <s v="TKT245986"/>
    <s v="Scheduled maintenance causing downtime"/>
    <s v="-"/>
    <x v="0"/>
    <s v="Service Outage"/>
    <s v="CUST61233"/>
    <s v="Open"/>
    <s v="28-07-2021"/>
    <d v="1899-12-30T11:58:17"/>
    <s v="-"/>
    <s v="-"/>
  </r>
  <r>
    <s v="TKT396664"/>
    <s v="Unable to reactivate suspended account"/>
    <s v="26-06-2024 06:44:10"/>
    <x v="2"/>
    <s v="Account Suspension"/>
    <s v="CUST36466"/>
    <s v="Resolved"/>
    <s v="18-06-2024"/>
    <d v="1899-12-30T06:44:10"/>
    <s v="26-06-2024"/>
    <d v="1899-12-30T06:44:10"/>
  </r>
  <r>
    <s v="TKT796915"/>
    <s v="Unable to reset password"/>
    <d v="2021-08-11T23:40:00"/>
    <x v="2"/>
    <s v="Password Reset"/>
    <s v="CUST98916"/>
    <s v="Resolved"/>
    <d v="2021-09-10T00:00:00"/>
    <d v="1899-12-30T23:40:00"/>
    <d v="2021-08-11T00:00:00"/>
    <d v="1899-12-30T23:40:00"/>
  </r>
  <r>
    <s v="TKT749027"/>
    <s v="Feature not working as expected"/>
    <s v="-"/>
    <x v="3"/>
    <s v="Software Bug"/>
    <s v="CUST96069"/>
    <s v="In Progress"/>
    <s v="28-10-2022"/>
    <d v="1899-12-30T16:55:58"/>
    <s v="-"/>
    <s v="-"/>
  </r>
  <r>
    <s v="TKT949811"/>
    <s v="Unable to reactivate suspended account"/>
    <d v="2024-09-06T23:44:00"/>
    <x v="2"/>
    <s v="Account Suspension"/>
    <s v="CUST48679"/>
    <s v="Resolved"/>
    <s v="22-05-2024"/>
    <d v="1899-12-30T23:44:51"/>
    <d v="2024-09-06T00:00:00"/>
    <d v="1899-12-30T23:44:00"/>
  </r>
  <r>
    <s v="TKT939581"/>
    <s v="Account suspended without notice"/>
    <s v="-"/>
    <x v="2"/>
    <s v="Account Suspension"/>
    <s v="CUST39850"/>
    <s v="In Progress"/>
    <d v="2021-04-02T00:00:00"/>
    <d v="1899-12-30T00:09:00"/>
    <s v="-"/>
    <s v="-"/>
  </r>
  <r>
    <s v="TKT867043"/>
    <s v="Charged more than expected"/>
    <s v="-"/>
    <x v="1"/>
    <s v="Overcharge"/>
    <s v="CUST17144"/>
    <s v="Open"/>
    <s v="16-05-2021"/>
    <d v="1899-12-30T05:06:49"/>
    <s v="-"/>
    <s v="-"/>
  </r>
  <r>
    <s v="TKT231322"/>
    <s v="Payment gateway error"/>
    <s v="-"/>
    <x v="1"/>
    <s v="Payment Failure"/>
    <s v="CUST87343"/>
    <s v="In Progress"/>
    <s v="30-12-2022"/>
    <d v="1899-12-30T20:41:10"/>
    <s v="-"/>
    <s v="-"/>
  </r>
  <r>
    <s v="TKT841184"/>
    <s v="Upgrade causing compatibility issues"/>
    <d v="2020-11-07T16:29:00"/>
    <x v="0"/>
    <s v="Service Upgrade"/>
    <s v="CUST83194"/>
    <s v="Resolved"/>
    <d v="2020-09-07T00:00:00"/>
    <d v="1899-12-30T16:29:00"/>
    <d v="2020-11-07T00:00:00"/>
    <d v="1899-12-30T16:29:00"/>
  </r>
  <r>
    <s v="TKT583729"/>
    <s v="Refund for canceled service"/>
    <s v="-"/>
    <x v="1"/>
    <s v="Refund Request"/>
    <s v="CUST10417"/>
    <s v="Open"/>
    <s v="31-01-2024"/>
    <d v="1899-12-30T10:52:09"/>
    <s v="-"/>
    <s v="-"/>
  </r>
  <r>
    <s v="TKT503655"/>
    <s v="Two-factor authentication not working"/>
    <s v="-"/>
    <x v="2"/>
    <s v="Login Issue"/>
    <s v="CUST52442"/>
    <s v="In Progress"/>
    <d v="2023-08-03T00:00:00"/>
    <d v="1899-12-30T19:08:00"/>
    <s v="-"/>
    <s v="-"/>
  </r>
  <r>
    <s v="TKT524640"/>
    <s v="Device not powering on"/>
    <s v="-"/>
    <x v="3"/>
    <s v="Hardware Issue"/>
    <s v="CUST73308"/>
    <s v="In Progress"/>
    <s v="20-02-2024"/>
    <d v="1899-12-30T01:29:22"/>
    <s v="-"/>
    <s v="-"/>
  </r>
  <r>
    <s v="TKT147108"/>
    <s v="Internet connection drops frequently"/>
    <s v="-"/>
    <x v="3"/>
    <s v="Network Problem"/>
    <s v="CUST91210"/>
    <s v="In Progress"/>
    <s v="13-09-2020"/>
    <d v="1899-12-30T17:48:47"/>
    <s v="-"/>
    <s v="-"/>
  </r>
  <r>
    <s v="TKT998544"/>
    <s v="High latency in service response"/>
    <s v="21-12-2024 10:52:40"/>
    <x v="0"/>
    <s v="Slow Service"/>
    <s v="CUST35359"/>
    <s v="Resolved"/>
    <s v="17-12-2024"/>
    <d v="1899-12-30T10:52:40"/>
    <s v="21-12-2024"/>
    <d v="1899-12-30T10:52:40"/>
  </r>
  <r>
    <s v="TKT383461"/>
    <s v="Upgrade causing compatibility issues"/>
    <s v="15-02-2024 02:31:21"/>
    <x v="0"/>
    <s v="Service Upgrade"/>
    <s v="CUST81364"/>
    <s v="Resolved"/>
    <s v="24-01-2024"/>
    <d v="1899-12-30T02:31:21"/>
    <s v="15-02-2024"/>
    <d v="1899-12-30T02:31:21"/>
  </r>
  <r>
    <s v="TKT421890"/>
    <s v="Payment gateway error"/>
    <s v="31-10-2024 10:35:00"/>
    <x v="1"/>
    <s v="Payment Failure"/>
    <s v="CUST42556"/>
    <s v="Resolved"/>
    <s v="23-10-2024"/>
    <d v="1899-12-30T10:35:00"/>
    <s v="31-10-2024"/>
    <d v="1899-12-30T10:35:00"/>
  </r>
  <r>
    <s v="TKT427566"/>
    <s v="Charged more than expected"/>
    <s v="-"/>
    <x v="1"/>
    <s v="Overcharge"/>
    <s v="CUST78284"/>
    <s v="In Progress"/>
    <s v="18-06-2021"/>
    <d v="1899-12-30T21:23:30"/>
    <s v="-"/>
    <s v="-"/>
  </r>
  <r>
    <s v="TKT199676"/>
    <s v="Charged more than expected"/>
    <s v="28-07-2020 09:17:38"/>
    <x v="1"/>
    <s v="Overcharge"/>
    <s v="CUST12967"/>
    <s v="Resolved"/>
    <d v="2020-11-07T00:00:00"/>
    <d v="1899-12-30T09:17:00"/>
    <s v="28-07-2020"/>
    <d v="1899-12-30T09:17:38"/>
  </r>
  <r>
    <s v="TKT990659"/>
    <s v="Password reset link expired"/>
    <s v="-"/>
    <x v="2"/>
    <s v="Password Reset"/>
    <s v="CUST37251"/>
    <s v="Open"/>
    <s v="25-11-2023"/>
    <d v="1899-12-30T22:10:49"/>
    <s v="-"/>
    <s v="-"/>
  </r>
  <r>
    <s v="TKT649493"/>
    <s v="High latency in service response"/>
    <s v="22-05-2023 20:35:00"/>
    <x v="0"/>
    <s v="Slow Service"/>
    <s v="CUST21286"/>
    <s v="Resolved"/>
    <s v="17-05-2023"/>
    <d v="1899-12-30T20:35:00"/>
    <s v="22-05-2023"/>
    <d v="1899-12-30T20:35:00"/>
  </r>
  <r>
    <s v="TKT278931"/>
    <s v="Battery draining quickly"/>
    <s v="-"/>
    <x v="3"/>
    <s v="Hardware Issue"/>
    <s v="CUST17594"/>
    <s v="In Progress"/>
    <d v="2022-06-10T00:00:00"/>
    <d v="1899-12-30T11:38:00"/>
    <s v="-"/>
    <s v="-"/>
  </r>
  <r>
    <s v="TKT945359"/>
    <s v="Service slower than expected"/>
    <d v="2022-06-12T20:01:00"/>
    <x v="0"/>
    <s v="Slow Service"/>
    <s v="CUST77112"/>
    <s v="Resolved"/>
    <s v="26-11-2022"/>
    <d v="1899-12-30T20:01:54"/>
    <d v="2022-06-12T00:00:00"/>
    <d v="1899-12-30T20:01:00"/>
  </r>
  <r>
    <s v="TKT981603"/>
    <s v="Duplicate charges on account"/>
    <s v="-"/>
    <x v="1"/>
    <s v="Overcharge"/>
    <s v="CUST79140"/>
    <s v="Open"/>
    <s v="26-09-2023"/>
    <d v="1899-12-30T19:23:28"/>
    <s v="-"/>
    <s v="-"/>
  </r>
  <r>
    <s v="TKT446940"/>
    <s v="Frequent service interruptions"/>
    <s v="-"/>
    <x v="0"/>
    <s v="Service Outage"/>
    <s v="CUST49399"/>
    <s v="In Progress"/>
    <s v="20-07-2022"/>
    <d v="1899-12-30T01:50:24"/>
    <s v="-"/>
    <s v="-"/>
  </r>
  <r>
    <s v="TKT480018"/>
    <s v="Payment gateway error"/>
    <s v="-"/>
    <x v="1"/>
    <s v="Payment Failure"/>
    <s v="CUST36996"/>
    <s v="Open"/>
    <d v="2020-08-09T00:00:00"/>
    <d v="1899-12-30T12:29:00"/>
    <s v="-"/>
    <s v="-"/>
  </r>
  <r>
    <s v="TKT872520"/>
    <s v="Unable to reactivate suspended account"/>
    <s v="-"/>
    <x v="2"/>
    <s v="Account Suspension"/>
    <s v="CUST47196"/>
    <s v="In Progress"/>
    <d v="2022-10-02T00:00:00"/>
    <d v="1899-12-30T16:22:00"/>
    <s v="-"/>
    <s v="-"/>
  </r>
  <r>
    <s v="TKT773566"/>
    <s v="Internet connection drops frequently"/>
    <s v="14-04-2024 02:17:02"/>
    <x v="3"/>
    <s v="Network Problem"/>
    <s v="CUST63250"/>
    <s v="Resolved"/>
    <d v="2024-03-04T00:00:00"/>
    <d v="1899-12-30T02:17:00"/>
    <s v="14-04-2024"/>
    <d v="1899-12-30T02:17:02"/>
  </r>
  <r>
    <s v="TKT254600"/>
    <s v="Screen malfunction"/>
    <s v="-"/>
    <x v="3"/>
    <s v="Hardware Issue"/>
    <s v="CUST41930"/>
    <s v="Open"/>
    <d v="2024-04-05T00:00:00"/>
    <d v="1899-12-30T00:13:00"/>
    <s v="-"/>
    <s v="-"/>
  </r>
  <r>
    <s v="TKT718443"/>
    <s v="Account locked due to multiple failed attempts"/>
    <s v="-"/>
    <x v="2"/>
    <s v="Login Issue"/>
    <s v="CUST59774"/>
    <s v="Open"/>
    <s v="17-01-2023"/>
    <d v="1899-12-30T04:01:04"/>
    <s v="-"/>
    <s v="-"/>
  </r>
  <r>
    <s v="TKT836229"/>
    <s v="Device not powering on"/>
    <d v="2024-09-04T09:06:00"/>
    <x v="3"/>
    <s v="Hardware Issue"/>
    <s v="CUST41886"/>
    <s v="Resolved"/>
    <d v="2024-12-03T00:00:00"/>
    <d v="1899-12-30T09:06:00"/>
    <d v="2024-09-04T00:00:00"/>
    <d v="1899-12-30T09:06:00"/>
  </r>
  <r>
    <s v="TKT554355"/>
    <s v="Device not powering on"/>
    <s v="-"/>
    <x v="3"/>
    <s v="Hardware Issue"/>
    <s v="CUST88124"/>
    <s v="Open"/>
    <s v="14-11-2024"/>
    <d v="1899-12-30T07:33:27"/>
    <s v="-"/>
    <s v="-"/>
  </r>
  <r>
    <s v="TKT951961"/>
    <s v="Upgrade causing compatibility issues"/>
    <s v="-"/>
    <x v="0"/>
    <s v="Service Upgrade"/>
    <s v="CUST92933"/>
    <s v="Open"/>
    <s v="30-06-2024"/>
    <d v="1899-12-30T04:05:25"/>
    <s v="-"/>
    <s v="-"/>
  </r>
  <r>
    <s v="TKT414285"/>
    <s v="Card declined"/>
    <s v="-"/>
    <x v="1"/>
    <s v="Payment Failure"/>
    <s v="CUST86312"/>
    <s v="In Progress"/>
    <s v="30-12-2022"/>
    <d v="1899-12-30T01:34:14"/>
    <s v="-"/>
    <s v="-"/>
  </r>
  <r>
    <s v="TKT120115"/>
    <s v="Issues after service upgrade"/>
    <s v="27-05-2024 16:51:23"/>
    <x v="0"/>
    <s v="Service Upgrade"/>
    <s v="CUST11913"/>
    <s v="Resolved"/>
    <d v="2024-05-05T00:00:00"/>
    <d v="1899-12-30T16:51:00"/>
    <s v="27-05-2024"/>
    <d v="1899-12-30T16:51:23"/>
  </r>
  <r>
    <s v="TKT889246"/>
    <s v="Duplicate charges on account"/>
    <s v="-"/>
    <x v="1"/>
    <s v="Overcharge"/>
    <s v="CUST51635"/>
    <s v="Open"/>
    <d v="2021-09-04T00:00:00"/>
    <d v="1899-12-30T15:59:00"/>
    <s v="-"/>
    <s v="-"/>
  </r>
  <r>
    <s v="TKT885770"/>
    <s v="Device not powering on"/>
    <s v="-"/>
    <x v="3"/>
    <s v="Hardware Issue"/>
    <s v="CUST34183"/>
    <s v="In Progress"/>
    <s v="22-03-2020"/>
    <d v="1899-12-30T04:51:04"/>
    <s v="-"/>
    <s v="-"/>
  </r>
  <r>
    <s v="TKT469912"/>
    <s v="Error message displayed"/>
    <s v="-"/>
    <x v="3"/>
    <s v="Software Bug"/>
    <s v="CUST38116"/>
    <s v="Open"/>
    <s v="14-06-2021"/>
    <d v="1899-12-30T02:07:08"/>
    <s v="-"/>
    <s v="-"/>
  </r>
  <r>
    <s v="TKT974947"/>
    <s v="Account locked due to multiple failed attempts"/>
    <d v="2021-10-05T15:02:00"/>
    <x v="2"/>
    <s v="Login Issue"/>
    <s v="CUST22968"/>
    <s v="Resolved"/>
    <d v="2021-09-05T00:00:00"/>
    <d v="1899-12-30T15:02:00"/>
    <d v="2021-10-05T00:00:00"/>
    <d v="1899-12-30T15:02:00"/>
  </r>
  <r>
    <s v="TKT796734"/>
    <s v="Duplicate charges on account"/>
    <d v="2021-07-04T12:00:00"/>
    <x v="1"/>
    <s v="Overcharge"/>
    <s v="CUST58938"/>
    <s v="Resolved"/>
    <s v="22-03-2021"/>
    <d v="1899-12-30T12:00:10"/>
    <d v="2021-07-04T00:00:00"/>
    <d v="1899-12-30T12:00:00"/>
  </r>
  <r>
    <s v="TKT526721"/>
    <s v="Unable to reactivate suspended account"/>
    <s v="-"/>
    <x v="2"/>
    <s v="Account Suspension"/>
    <s v="CUST68559"/>
    <s v="In Progress"/>
    <s v="21-02-2024"/>
    <d v="1899-12-30T02:41:55"/>
    <s v="-"/>
    <s v="-"/>
  </r>
  <r>
    <s v="TKT947893"/>
    <s v="Request for service upgrade not processed"/>
    <s v="-"/>
    <x v="0"/>
    <s v="Service Upgrade"/>
    <s v="CUST48510"/>
    <s v="In Progress"/>
    <d v="2023-01-09T00:00:00"/>
    <d v="1899-12-30T13:30:00"/>
    <s v="-"/>
    <s v="-"/>
  </r>
  <r>
    <s v="TKT951026"/>
    <s v="Error message displayed"/>
    <s v="-"/>
    <x v="3"/>
    <s v="Software Bug"/>
    <s v="CUST31758"/>
    <s v="In Progress"/>
    <s v="19-09-2021"/>
    <d v="1899-12-30T02:13:19"/>
    <s v="-"/>
    <s v="-"/>
  </r>
  <r>
    <s v="TKT359360"/>
    <s v="Service performance degradation"/>
    <s v="-"/>
    <x v="0"/>
    <s v="Slow Service"/>
    <s v="CUST98827"/>
    <s v="Open"/>
    <s v="28-05-2020"/>
    <d v="1899-12-30T00:55:55"/>
    <s v="-"/>
    <s v="-"/>
  </r>
  <r>
    <s v="TKT156931"/>
    <s v="Account suspended without notice"/>
    <s v="17-07-2020 00:31:21"/>
    <x v="2"/>
    <s v="Account Suspension"/>
    <s v="CUST43666"/>
    <s v="Resolved"/>
    <d v="2020-05-07T00:00:00"/>
    <d v="1899-12-30T00:31:00"/>
    <s v="17-07-2020"/>
    <d v="1899-12-30T00:31:21"/>
  </r>
  <r>
    <s v="TKT494357"/>
    <s v="Battery draining quickly"/>
    <s v="-"/>
    <x v="3"/>
    <s v="Hardware Issue"/>
    <s v="CUST90665"/>
    <s v="Open"/>
    <s v="30-10-2024"/>
    <d v="1899-12-30T20:47:48"/>
    <s v="-"/>
    <s v="-"/>
  </r>
  <r>
    <s v="TKT689463"/>
    <s v="Unable to login to account"/>
    <s v="-"/>
    <x v="2"/>
    <s v="Login Issue"/>
    <s v="CUST43104"/>
    <s v="Open"/>
    <s v="18-10-2021"/>
    <d v="1899-12-30T05:12:54"/>
    <s v="-"/>
    <s v="-"/>
  </r>
  <r>
    <s v="TKT647303"/>
    <s v="Unable to login to account"/>
    <s v="-"/>
    <x v="2"/>
    <s v="Login Issue"/>
    <s v="CUST88428"/>
    <s v="In Progress"/>
    <s v="20-02-2024"/>
    <d v="1899-12-30T20:35:57"/>
    <s v="-"/>
    <s v="-"/>
  </r>
  <r>
    <s v="TKT719173"/>
    <s v="Unable to reset password"/>
    <s v="-"/>
    <x v="2"/>
    <s v="Password Reset"/>
    <s v="CUST97332"/>
    <s v="In Progress"/>
    <s v="23-09-2023"/>
    <d v="1899-12-30T02:10:05"/>
    <s v="-"/>
    <s v="-"/>
  </r>
  <r>
    <s v="TKT163204"/>
    <s v="Unable to reset password"/>
    <s v="-"/>
    <x v="2"/>
    <s v="Password Reset"/>
    <s v="CUST85341"/>
    <s v="In Progress"/>
    <d v="2021-04-02T00:00:00"/>
    <d v="1899-12-30T09:01:00"/>
    <s v="-"/>
    <s v="-"/>
  </r>
  <r>
    <s v="TKT258824"/>
    <s v="Duplicate charges on account"/>
    <s v="-"/>
    <x v="1"/>
    <s v="Overcharge"/>
    <s v="CUST75955"/>
    <s v="In Progress"/>
    <s v="21-01-2024"/>
    <d v="1899-12-30T21:36:47"/>
    <s v="-"/>
    <s v="-"/>
  </r>
  <r>
    <s v="TKT770476"/>
    <s v="Application crashes on startup"/>
    <s v="-"/>
    <x v="3"/>
    <s v="Software Bug"/>
    <s v="CUST44728"/>
    <s v="Open"/>
    <d v="2022-09-04T00:00:00"/>
    <d v="1899-12-30T14:28:00"/>
    <s v="-"/>
    <s v="-"/>
  </r>
  <r>
    <s v="TKT512781"/>
    <s v="Account suspended without notice"/>
    <s v="-"/>
    <x v="2"/>
    <s v="Account Suspension"/>
    <s v="CUST56244"/>
    <s v="Open"/>
    <d v="2022-03-11T00:00:00"/>
    <d v="1899-12-30T01:35:00"/>
    <s v="-"/>
    <s v="-"/>
  </r>
  <r>
    <s v="TKT260406"/>
    <s v="Refund for overcharge"/>
    <s v="-"/>
    <x v="1"/>
    <s v="Refund Request"/>
    <s v="CUST74851"/>
    <s v="Open"/>
    <s v="21-07-2022"/>
    <d v="1899-12-30T11:49:24"/>
    <s v="-"/>
    <s v="-"/>
  </r>
  <r>
    <s v="TKT246747"/>
    <s v="Feature not working as expected"/>
    <s v="-"/>
    <x v="3"/>
    <s v="Software Bug"/>
    <s v="CUST57265"/>
    <s v="Open"/>
    <s v="25-07-2023"/>
    <d v="1899-12-30T07:32:18"/>
    <s v="-"/>
    <s v="-"/>
  </r>
  <r>
    <s v="TKT349550"/>
    <s v="Card declined"/>
    <s v="19-06-2020 17:33:42"/>
    <x v="1"/>
    <s v="Payment Failure"/>
    <s v="CUST62131"/>
    <s v="Resolved"/>
    <d v="2020-08-06T00:00:00"/>
    <d v="1899-12-30T17:33:00"/>
    <s v="19-06-2020"/>
    <d v="1899-12-30T17:33:42"/>
  </r>
  <r>
    <s v="TKT668970"/>
    <s v="Unable to connect to Wi-Fi"/>
    <s v="-"/>
    <x v="3"/>
    <s v="Network Problem"/>
    <s v="CUST74309"/>
    <s v="Open"/>
    <s v="20-06-2023"/>
    <d v="1899-12-30T02:37:19"/>
    <s v="-"/>
    <s v="-"/>
  </r>
  <r>
    <s v="TKT314571"/>
    <s v="Feature not working as expected"/>
    <s v="-"/>
    <x v="3"/>
    <s v="Software Bug"/>
    <s v="CUST37087"/>
    <s v="In Progress"/>
    <s v="28-01-2020"/>
    <d v="1899-12-30T14:39:07"/>
    <s v="-"/>
    <s v="-"/>
  </r>
  <r>
    <s v="TKT519116"/>
    <s v="Charged more than expected"/>
    <s v="-"/>
    <x v="1"/>
    <s v="Overcharge"/>
    <s v="CUST98566"/>
    <s v="Open"/>
    <d v="2020-05-05T00:00:00"/>
    <d v="1899-12-30T11:02:00"/>
    <s v="-"/>
    <s v="-"/>
  </r>
  <r>
    <s v="TKT938590"/>
    <s v="Service unavailable in my area"/>
    <s v="-"/>
    <x v="0"/>
    <s v="Service Outage"/>
    <s v="CUST39846"/>
    <s v="In Progress"/>
    <d v="2022-12-07T00:00:00"/>
    <d v="1899-12-30T01:46:00"/>
    <s v="-"/>
    <s v="-"/>
  </r>
  <r>
    <s v="TKT288369"/>
    <s v="Issues after service upgrade"/>
    <s v="-"/>
    <x v="0"/>
    <s v="Service Upgrade"/>
    <s v="CUST75533"/>
    <s v="In Progress"/>
    <s v="26-05-2022"/>
    <d v="1899-12-30T10:35:34"/>
    <s v="-"/>
    <s v="-"/>
  </r>
  <r>
    <s v="TKT356193"/>
    <s v="Frequent service interruptions"/>
    <s v="-"/>
    <x v="0"/>
    <s v="Service Outage"/>
    <s v="CUST43005"/>
    <s v="In Progress"/>
    <d v="2023-06-02T00:00:00"/>
    <d v="1899-12-30T09:13:00"/>
    <s v="-"/>
    <s v="-"/>
  </r>
  <r>
    <s v="TKT408650"/>
    <s v="Payment gateway error"/>
    <s v="-"/>
    <x v="1"/>
    <s v="Payment Failure"/>
    <s v="CUST14723"/>
    <s v="In Progress"/>
    <s v="15-06-2023"/>
    <d v="1899-12-30T07:09:24"/>
    <s v="-"/>
    <s v="-"/>
  </r>
  <r>
    <s v="TKT370011"/>
    <s v="Refund for canceled service"/>
    <s v="-"/>
    <x v="1"/>
    <s v="Refund Request"/>
    <s v="CUST78264"/>
    <s v="In Progress"/>
    <s v="29-09-2022"/>
    <d v="1899-12-30T09:49:33"/>
    <s v="-"/>
    <s v="-"/>
  </r>
  <r>
    <s v="TKT993615"/>
    <s v="Frequent service interruptions"/>
    <s v="-"/>
    <x v="0"/>
    <s v="Service Outage"/>
    <s v="CUST69196"/>
    <s v="In Progress"/>
    <s v="15-01-2024"/>
    <d v="1899-12-30T22:44:32"/>
    <s v="-"/>
    <s v="-"/>
  </r>
  <r>
    <s v="TKT220313"/>
    <s v="Payment not going through"/>
    <s v="-"/>
    <x v="1"/>
    <s v="Payment Failure"/>
    <s v="CUST60881"/>
    <s v="Open"/>
    <d v="2022-06-12T00:00:00"/>
    <d v="1899-12-30T06:51:00"/>
    <s v="-"/>
    <s v="-"/>
  </r>
  <r>
    <s v="TKT886889"/>
    <s v="Service slower than expected"/>
    <s v="-"/>
    <x v="0"/>
    <s v="Slow Service"/>
    <s v="CUST53929"/>
    <s v="Open"/>
    <d v="2024-11-09T00:00:00"/>
    <d v="1899-12-30T13:52:00"/>
    <s v="-"/>
    <s v="-"/>
  </r>
  <r>
    <s v="TKT656257"/>
    <s v="Payment not going through"/>
    <s v="25-09-2023 14:29:07"/>
    <x v="1"/>
    <s v="Payment Failure"/>
    <s v="CUST34560"/>
    <s v="Resolved"/>
    <s v="31-08-2023"/>
    <d v="1899-12-30T14:29:07"/>
    <s v="25-09-2023"/>
    <d v="1899-12-30T14:29:07"/>
  </r>
  <r>
    <s v="TKT716058"/>
    <s v="Request for refund due to service issues"/>
    <s v="-"/>
    <x v="1"/>
    <s v="Refund Request"/>
    <s v="CUST17201"/>
    <s v="Open"/>
    <s v="13-12-2020"/>
    <d v="1899-12-30T06:57:00"/>
    <s v="-"/>
    <s v="-"/>
  </r>
  <r>
    <s v="TKT384504"/>
    <s v="Scheduled maintenance causing downtime"/>
    <s v="-"/>
    <x v="0"/>
    <s v="Service Outage"/>
    <s v="CUST45832"/>
    <s v="Open"/>
    <d v="2021-10-02T00:00:00"/>
    <d v="1899-12-30T04:54:00"/>
    <s v="-"/>
    <s v="-"/>
  </r>
  <r>
    <s v="TKT408125"/>
    <s v="Upgrade causing compatibility issues"/>
    <s v="-"/>
    <x v="0"/>
    <s v="Service Upgrade"/>
    <s v="CUST51302"/>
    <s v="In Progress"/>
    <s v="24-07-2022"/>
    <d v="1899-12-30T22:51:47"/>
    <s v="-"/>
    <s v="-"/>
  </r>
  <r>
    <s v="TKT214413"/>
    <s v="Charged more than expected"/>
    <s v="-"/>
    <x v="1"/>
    <s v="Overcharge"/>
    <s v="CUST29855"/>
    <s v="Open"/>
    <s v="27-09-2021"/>
    <d v="1899-12-30T20:14:14"/>
    <s v="-"/>
    <s v="-"/>
  </r>
  <r>
    <s v="TKT641662"/>
    <s v="High latency in service response"/>
    <s v="-"/>
    <x v="0"/>
    <s v="Slow Service"/>
    <s v="CUST14495"/>
    <s v="Open"/>
    <s v="30-05-2023"/>
    <d v="1899-12-30T21:32:13"/>
    <s v="-"/>
    <s v="-"/>
  </r>
  <r>
    <s v="TKT661614"/>
    <s v="Unable to reactivate suspended account"/>
    <s v="-"/>
    <x v="2"/>
    <s v="Account Suspension"/>
    <s v="CUST40692"/>
    <s v="Open"/>
    <s v="15-10-2024"/>
    <d v="1899-12-30T15:53:07"/>
    <s v="-"/>
    <s v="-"/>
  </r>
  <r>
    <s v="TKT505963"/>
    <s v="Application crashes on startup"/>
    <s v="-"/>
    <x v="3"/>
    <s v="Software Bug"/>
    <s v="CUST65204"/>
    <s v="Open"/>
    <s v="25-06-2022"/>
    <d v="1899-12-30T10:05:57"/>
    <s v="-"/>
    <s v="-"/>
  </r>
  <r>
    <s v="TKT681181"/>
    <s v="Service unavailable in my area"/>
    <d v="2023-04-09T07:09:00"/>
    <x v="0"/>
    <s v="Service Outage"/>
    <s v="CUST28404"/>
    <s v="Resolved"/>
    <d v="2023-03-09T00:00:00"/>
    <d v="1899-12-30T07:09:00"/>
    <d v="2023-04-09T00:00:00"/>
    <d v="1899-12-30T07:09:00"/>
  </r>
  <r>
    <s v="TKT681109"/>
    <s v="Feature not working as expected"/>
    <s v="19-12-2020 11:24:15"/>
    <x v="3"/>
    <s v="Software Bug"/>
    <s v="CUST86422"/>
    <s v="Resolved"/>
    <s v="29-11-2020"/>
    <d v="1899-12-30T11:24:15"/>
    <s v="19-12-2020"/>
    <d v="1899-12-30T11:24:15"/>
  </r>
  <r>
    <s v="TKT905501"/>
    <s v="Unable to reset password"/>
    <s v="-"/>
    <x v="2"/>
    <s v="Password Reset"/>
    <s v="CUST46950"/>
    <s v="Open"/>
    <d v="2021-10-04T00:00:00"/>
    <d v="1899-12-30T17:59:00"/>
    <s v="-"/>
    <s v="-"/>
  </r>
  <r>
    <s v="TKT516324"/>
    <s v="Battery draining quickly"/>
    <s v="-"/>
    <x v="3"/>
    <s v="Hardware Issue"/>
    <s v="CUST51796"/>
    <s v="In Progress"/>
    <s v="26-09-2022"/>
    <d v="1899-12-30T23:36:03"/>
    <s v="-"/>
    <s v="-"/>
  </r>
  <r>
    <s v="TKT773214"/>
    <s v="Feature not working as expected"/>
    <s v="-"/>
    <x v="3"/>
    <s v="Software Bug"/>
    <s v="CUST32499"/>
    <s v="Open"/>
    <d v="2020-08-02T00:00:00"/>
    <d v="1899-12-30T01:09:00"/>
    <s v="-"/>
    <s v="-"/>
  </r>
  <r>
    <s v="TKT212639"/>
    <s v="Unable to reset password"/>
    <s v="-"/>
    <x v="2"/>
    <s v="Password Reset"/>
    <s v="CUST31272"/>
    <s v="Open"/>
    <s v="20-07-2021"/>
    <d v="1899-12-30T17:06:25"/>
    <s v="-"/>
    <s v="-"/>
  </r>
  <r>
    <s v="TKT868842"/>
    <s v="Screen malfunction"/>
    <s v="-"/>
    <x v="3"/>
    <s v="Hardware Issue"/>
    <s v="CUST25100"/>
    <s v="In Progress"/>
    <s v="16-02-2024"/>
    <d v="1899-12-30T23:38:50"/>
    <s v="-"/>
    <s v="-"/>
  </r>
  <r>
    <s v="TKT702131"/>
    <s v="Device not powering on"/>
    <s v="-"/>
    <x v="3"/>
    <s v="Hardware Issue"/>
    <s v="CUST61032"/>
    <s v="In Progress"/>
    <d v="2020-05-05T00:00:00"/>
    <d v="1899-12-30T01:37:00"/>
    <s v="-"/>
    <s v="-"/>
  </r>
  <r>
    <s v="TKT984350"/>
    <s v="Frequent service interruptions"/>
    <s v="-"/>
    <x v="0"/>
    <s v="Service Outage"/>
    <s v="CUST62698"/>
    <s v="Open"/>
    <d v="2022-09-10T00:00:00"/>
    <d v="1899-12-30T19:35:00"/>
    <s v="-"/>
    <s v="-"/>
  </r>
  <r>
    <s v="TKT545297"/>
    <s v="Two-factor authentication not working"/>
    <s v="22-08-2024 12:08:36"/>
    <x v="2"/>
    <s v="Login Issue"/>
    <s v="CUST24051"/>
    <s v="Resolved"/>
    <s v="27-07-2024"/>
    <d v="1899-12-30T12:08:36"/>
    <s v="22-08-2024"/>
    <d v="1899-12-30T12:08:36"/>
  </r>
  <r>
    <s v="TKT101961"/>
    <s v="Internet connection drops frequently"/>
    <d v="2021-07-03T17:30:00"/>
    <x v="3"/>
    <s v="Network Problem"/>
    <s v="CUST36883"/>
    <s v="Resolved"/>
    <d v="2021-05-03T00:00:00"/>
    <d v="1899-12-30T17:30:00"/>
    <d v="2021-07-03T00:00:00"/>
    <d v="1899-12-30T17:30:00"/>
  </r>
  <r>
    <s v="TKT312387"/>
    <s v="Service performance degradation"/>
    <s v="-"/>
    <x v="0"/>
    <s v="Slow Service"/>
    <s v="CUST34750"/>
    <s v="Open"/>
    <d v="2021-11-02T00:00:00"/>
    <d v="1899-12-30T09:19:00"/>
    <s v="-"/>
    <s v="-"/>
  </r>
  <r>
    <s v="TKT601031"/>
    <s v="Unable to reactivate suspended account"/>
    <s v="-"/>
    <x v="2"/>
    <s v="Account Suspension"/>
    <s v="CUST53011"/>
    <s v="Open"/>
    <d v="2021-08-07T00:00:00"/>
    <d v="1899-12-30T02:38:00"/>
    <s v="-"/>
    <s v="-"/>
  </r>
  <r>
    <s v="TKT533837"/>
    <s v="Account suspended without notice"/>
    <s v="-"/>
    <x v="2"/>
    <s v="Account Suspension"/>
    <s v="CUST89639"/>
    <s v="Open"/>
    <d v="2024-05-05T00:00:00"/>
    <d v="1899-12-30T01:34:00"/>
    <s v="-"/>
    <s v="-"/>
  </r>
  <r>
    <s v="TKT755321"/>
    <s v="Slow internet speed"/>
    <d v="2024-11-11T17:34:00"/>
    <x v="3"/>
    <s v="Network Problem"/>
    <s v="CUST95664"/>
    <s v="Resolved"/>
    <s v="23-10-2024"/>
    <d v="1899-12-30T17:34:55"/>
    <d v="2024-11-11T00:00:00"/>
    <d v="1899-12-30T17:34:00"/>
  </r>
  <r>
    <s v="TKT785689"/>
    <s v="Application crashes on startup"/>
    <s v="-"/>
    <x v="3"/>
    <s v="Software Bug"/>
    <s v="CUST75331"/>
    <s v="In Progress"/>
    <d v="2021-10-11T00:00:00"/>
    <d v="1899-12-30T09:21:00"/>
    <s v="-"/>
    <s v="-"/>
  </r>
  <r>
    <s v="TKT231596"/>
    <s v="Account suspended due to suspicious activity"/>
    <s v="-"/>
    <x v="2"/>
    <s v="Account Suspension"/>
    <s v="CUST37531"/>
    <s v="Open"/>
    <d v="2020-04-04T00:00:00"/>
    <d v="1899-12-30T23:05:00"/>
    <s v="-"/>
    <s v="-"/>
  </r>
  <r>
    <s v="TKT230868"/>
    <s v="Charged more than expected"/>
    <s v="-"/>
    <x v="1"/>
    <s v="Overcharge"/>
    <s v="CUST56992"/>
    <s v="Open"/>
    <s v="19-05-2023"/>
    <d v="1899-12-30T00:47:21"/>
    <s v="-"/>
    <s v="-"/>
  </r>
  <r>
    <s v="TKT413327"/>
    <s v="High latency in service response"/>
    <s v="-"/>
    <x v="0"/>
    <s v="Slow Service"/>
    <s v="CUST42598"/>
    <s v="In Progress"/>
    <d v="2021-08-05T00:00:00"/>
    <d v="1899-12-30T02:07:00"/>
    <s v="-"/>
    <s v="-"/>
  </r>
  <r>
    <s v="TKT118384"/>
    <s v="Two-factor authentication not working"/>
    <s v="-"/>
    <x v="2"/>
    <s v="Login Issue"/>
    <s v="CUST75268"/>
    <s v="Open"/>
    <d v="2022-07-02T00:00:00"/>
    <d v="1899-12-30T17:21:00"/>
    <s v="-"/>
    <s v="-"/>
  </r>
  <r>
    <s v="TKT564109"/>
    <s v="Service unavailable in my area"/>
    <s v="-"/>
    <x v="0"/>
    <s v="Service Outage"/>
    <s v="CUST91710"/>
    <s v="Open"/>
    <s v="21-12-2021"/>
    <d v="1899-12-30T09:44:31"/>
    <s v="-"/>
    <s v="-"/>
  </r>
  <r>
    <s v="TKT837611"/>
    <s v="Feature not working as expected"/>
    <d v="2021-03-10T23:32:00"/>
    <x v="3"/>
    <s v="Software Bug"/>
    <s v="CUST67819"/>
    <s v="Resolved"/>
    <s v="30-09-2021"/>
    <d v="1899-12-30T23:32:54"/>
    <d v="2021-03-10T00:00:00"/>
    <d v="1899-12-30T23:32:00"/>
  </r>
  <r>
    <s v="TKT337151"/>
    <s v="Frequent service interruptions"/>
    <s v="22-11-2023 21:08:13"/>
    <x v="0"/>
    <s v="Service Outage"/>
    <s v="CUST84515"/>
    <s v="Resolved"/>
    <s v="27-10-2023"/>
    <d v="1899-12-30T21:08:13"/>
    <s v="22-11-2023"/>
    <d v="1899-12-30T21:08:13"/>
  </r>
  <r>
    <s v="TKT198274"/>
    <s v="Two-factor authentication not working"/>
    <s v="-"/>
    <x v="2"/>
    <s v="Login Issue"/>
    <s v="CUST78354"/>
    <s v="Open"/>
    <s v="27-07-2024"/>
    <d v="1899-12-30T06:41:32"/>
    <s v="-"/>
    <s v="-"/>
  </r>
  <r>
    <s v="TKT344395"/>
    <s v="Charged more than expected"/>
    <s v="-"/>
    <x v="1"/>
    <s v="Overcharge"/>
    <s v="CUST66684"/>
    <s v="Open"/>
    <s v="24-05-2024"/>
    <d v="1899-12-30T11:03:51"/>
    <s v="-"/>
    <s v="-"/>
  </r>
  <r>
    <s v="TKT450945"/>
    <s v="Refund for overcharge"/>
    <s v="-"/>
    <x v="1"/>
    <s v="Refund Request"/>
    <s v="CUST53665"/>
    <s v="Open"/>
    <s v="27-03-2020"/>
    <d v="1899-12-30T05:00:18"/>
    <s v="-"/>
    <s v="-"/>
  </r>
  <r>
    <s v="TKT773974"/>
    <s v="Password reset link expired"/>
    <s v="23-11-2021 02:01:13"/>
    <x v="2"/>
    <s v="Password Reset"/>
    <s v="CUST47115"/>
    <s v="Resolved"/>
    <s v="25-10-2021"/>
    <d v="1899-12-30T02:01:13"/>
    <s v="23-11-2021"/>
    <d v="1899-12-30T02:01:13"/>
  </r>
  <r>
    <s v="TKT445076"/>
    <s v="Payment gateway error"/>
    <s v="-"/>
    <x v="1"/>
    <s v="Payment Failure"/>
    <s v="CUST54999"/>
    <s v="In Progress"/>
    <s v="22-06-2020"/>
    <d v="1899-12-30T15:18:10"/>
    <s v="-"/>
    <s v="-"/>
  </r>
  <r>
    <s v="TKT307719"/>
    <s v="Card declined"/>
    <s v="-"/>
    <x v="1"/>
    <s v="Payment Failure"/>
    <s v="CUST85823"/>
    <s v="Open"/>
    <s v="30-05-2022"/>
    <d v="1899-12-30T04:25:24"/>
    <s v="-"/>
    <s v="-"/>
  </r>
  <r>
    <s v="TKT596957"/>
    <s v="Service slower than expected"/>
    <d v="2022-11-07T17:30:00"/>
    <x v="0"/>
    <s v="Slow Service"/>
    <s v="CUST78517"/>
    <s v="Resolved"/>
    <s v="21-06-2022"/>
    <d v="1899-12-30T17:30:59"/>
    <d v="2022-11-07T00:00:00"/>
    <d v="1899-12-30T17:30:00"/>
  </r>
  <r>
    <s v="TKT479200"/>
    <s v="Service performance degradation"/>
    <s v="-"/>
    <x v="0"/>
    <s v="Slow Service"/>
    <s v="CUST10193"/>
    <s v="In Progress"/>
    <s v="13-09-2023"/>
    <d v="1899-12-30T10:24:30"/>
    <s v="-"/>
    <s v="-"/>
  </r>
  <r>
    <s v="TKT875145"/>
    <s v="Slow internet speed"/>
    <s v="28-12-2020 14:46:49"/>
    <x v="3"/>
    <s v="Network Problem"/>
    <s v="CUST94483"/>
    <s v="Resolved"/>
    <s v="30-11-2020"/>
    <d v="1899-12-30T14:46:49"/>
    <s v="28-12-2020"/>
    <d v="1899-12-30T14:46:49"/>
  </r>
  <r>
    <s v="TKT299007"/>
    <s v="Refund for overcharge"/>
    <s v="19-11-2021 18:17:55"/>
    <x v="1"/>
    <s v="Refund Request"/>
    <s v="CUST98785"/>
    <s v="Resolved"/>
    <s v="17-11-2021"/>
    <d v="1899-12-30T18:17:55"/>
    <s v="19-11-2021"/>
    <d v="1899-12-30T18:17:55"/>
  </r>
  <r>
    <s v="TKT615585"/>
    <s v="Service performance degradation"/>
    <s v="-"/>
    <x v="0"/>
    <s v="Slow Service"/>
    <s v="CUST26784"/>
    <s v="Open"/>
    <s v="19-04-2023"/>
    <d v="1899-12-30T14:51:13"/>
    <s v="-"/>
    <s v="-"/>
  </r>
  <r>
    <s v="TKT920959"/>
    <s v="High latency in service response"/>
    <s v="-"/>
    <x v="0"/>
    <s v="Slow Service"/>
    <s v="CUST63885"/>
    <s v="Open"/>
    <s v="22-10-2022"/>
    <d v="1899-12-30T06:15:54"/>
    <s v="-"/>
    <s v="-"/>
  </r>
  <r>
    <s v="TKT905384"/>
    <s v="Card declined"/>
    <d v="2023-10-02T20:21:00"/>
    <x v="1"/>
    <s v="Payment Failure"/>
    <s v="CUST98209"/>
    <s v="Resolved"/>
    <d v="2023-05-02T00:00:00"/>
    <d v="1899-12-30T20:21:00"/>
    <d v="2023-10-02T00:00:00"/>
    <d v="1899-12-30T20:21:00"/>
  </r>
  <r>
    <s v="TKT438005"/>
    <s v="Refund for canceled service"/>
    <s v="-"/>
    <x v="1"/>
    <s v="Refund Request"/>
    <s v="CUST77681"/>
    <s v="In Progress"/>
    <d v="2020-01-11T00:00:00"/>
    <d v="1899-12-30T23:10:00"/>
    <s v="-"/>
    <s v="-"/>
  </r>
  <r>
    <s v="TKT416982"/>
    <s v="Service unavailable in my area"/>
    <s v="-"/>
    <x v="0"/>
    <s v="Service Outage"/>
    <s v="CUST15890"/>
    <s v="In Progress"/>
    <d v="2021-06-06T00:00:00"/>
    <d v="1899-12-30T10:25:00"/>
    <s v="-"/>
    <s v="-"/>
  </r>
  <r>
    <s v="TKT151361"/>
    <s v="Account suspended due to suspicious activity"/>
    <s v="-"/>
    <x v="2"/>
    <s v="Account Suspension"/>
    <s v="CUST71145"/>
    <s v="In Progress"/>
    <d v="2021-08-12T00:00:00"/>
    <d v="1899-12-30T16:11:00"/>
    <s v="-"/>
    <s v="-"/>
  </r>
  <r>
    <s v="TKT808584"/>
    <s v="Feature not working as expected"/>
    <d v="2024-08-06T17:46:00"/>
    <x v="3"/>
    <s v="Software Bug"/>
    <s v="CUST48180"/>
    <s v="Resolved"/>
    <d v="2024-04-06T00:00:00"/>
    <d v="1899-12-30T17:46:00"/>
    <d v="2024-08-06T00:00:00"/>
    <d v="1899-12-30T17:46:00"/>
  </r>
  <r>
    <s v="TKT125329"/>
    <s v="Battery draining quickly"/>
    <s v="-"/>
    <x v="3"/>
    <s v="Hardware Issue"/>
    <s v="CUST39761"/>
    <s v="Open"/>
    <s v="16-05-2023"/>
    <d v="1899-12-30T00:57:11"/>
    <s v="-"/>
    <s v="-"/>
  </r>
  <r>
    <s v="TKT520265"/>
    <s v="Error message displayed"/>
    <s v="-"/>
    <x v="3"/>
    <s v="Software Bug"/>
    <s v="CUST67600"/>
    <s v="In Progress"/>
    <d v="2021-10-08T00:00:00"/>
    <d v="1899-12-30T23:37:00"/>
    <s v="-"/>
    <s v="-"/>
  </r>
  <r>
    <s v="TKT301229"/>
    <s v="Duplicate charges on account"/>
    <s v="24-03-2023 02:36:13"/>
    <x v="1"/>
    <s v="Overcharge"/>
    <s v="CUST71179"/>
    <s v="Resolved"/>
    <d v="2023-03-03T00:00:00"/>
    <d v="1899-12-30T02:36:00"/>
    <s v="24-03-2023"/>
    <d v="1899-12-30T02:36:13"/>
  </r>
  <r>
    <s v="TKT391635"/>
    <s v="Application crashes on startup"/>
    <s v="-"/>
    <x v="3"/>
    <s v="Software Bug"/>
    <s v="CUST84860"/>
    <s v="Open"/>
    <s v="26-01-2023"/>
    <d v="1899-12-30T09:27:28"/>
    <s v="-"/>
    <s v="-"/>
  </r>
  <r>
    <s v="TKT610854"/>
    <s v="Slow internet speed"/>
    <s v="-"/>
    <x v="3"/>
    <s v="Network Problem"/>
    <s v="CUST89814"/>
    <s v="Open"/>
    <s v="30-10-2023"/>
    <d v="1899-12-30T03:19:47"/>
    <s v="-"/>
    <s v="-"/>
  </r>
  <r>
    <s v="TKT134213"/>
    <s v="Application crashes on startup"/>
    <s v="-"/>
    <x v="3"/>
    <s v="Software Bug"/>
    <s v="CUST12386"/>
    <s v="In Progress"/>
    <s v="20-02-2024"/>
    <d v="1899-12-30T16:42:39"/>
    <s v="-"/>
    <s v="-"/>
  </r>
  <r>
    <s v="TKT101467"/>
    <s v="Battery draining quickly"/>
    <s v="-"/>
    <x v="3"/>
    <s v="Hardware Issue"/>
    <s v="CUST30730"/>
    <s v="In Progress"/>
    <s v="29-11-2023"/>
    <d v="1899-12-30T00:03:17"/>
    <s v="-"/>
    <s v="-"/>
  </r>
  <r>
    <s v="TKT538324"/>
    <s v="Incorrect billing amount"/>
    <s v="-"/>
    <x v="1"/>
    <s v="Overcharge"/>
    <s v="CUST76360"/>
    <s v="In Progress"/>
    <s v="13-11-2020"/>
    <d v="1899-12-30T18:28:13"/>
    <s v="-"/>
    <s v="-"/>
  </r>
  <r>
    <s v="TKT764715"/>
    <s v="Request for service upgrade not processed"/>
    <s v="-"/>
    <x v="0"/>
    <s v="Service Upgrade"/>
    <s v="CUST30316"/>
    <s v="In Progress"/>
    <d v="2021-04-07T00:00:00"/>
    <d v="1899-12-30T21:15:00"/>
    <s v="-"/>
    <s v="-"/>
  </r>
  <r>
    <s v="TKT725490"/>
    <s v="Application crashes on startup"/>
    <s v="-"/>
    <x v="3"/>
    <s v="Software Bug"/>
    <s v="CUST10242"/>
    <s v="In Progress"/>
    <d v="2024-08-07T00:00:00"/>
    <d v="1899-12-30T18:23:00"/>
    <s v="-"/>
    <s v="-"/>
  </r>
  <r>
    <s v="TKT656048"/>
    <s v="High latency in service response"/>
    <s v="-"/>
    <x v="0"/>
    <s v="Slow Service"/>
    <s v="CUST36123"/>
    <s v="In Progress"/>
    <d v="2020-02-08T00:00:00"/>
    <d v="1899-12-30T02:32:00"/>
    <s v="-"/>
    <s v="-"/>
  </r>
  <r>
    <s v="TKT305028"/>
    <s v="Feature not working as expected"/>
    <s v="17-08-2021 04:57:03"/>
    <x v="3"/>
    <s v="Software Bug"/>
    <s v="CUST20537"/>
    <s v="Resolved"/>
    <s v="25-07-2021"/>
    <d v="1899-12-30T04:57:03"/>
    <s v="17-08-2021"/>
    <d v="1899-12-30T04:57:03"/>
  </r>
  <r>
    <s v="TKT271809"/>
    <s v="Internet connection drops frequently"/>
    <s v="-"/>
    <x v="3"/>
    <s v="Network Problem"/>
    <s v="CUST74580"/>
    <s v="In Progress"/>
    <d v="2021-09-07T00:00:00"/>
    <d v="1899-12-30T06:24:00"/>
    <s v="-"/>
    <s v="-"/>
  </r>
  <r>
    <s v="TKT357264"/>
    <s v="Battery draining quickly"/>
    <s v="-"/>
    <x v="3"/>
    <s v="Hardware Issue"/>
    <s v="CUST16727"/>
    <s v="In Progress"/>
    <s v="28-03-2024"/>
    <d v="1899-12-30T00:10:10"/>
    <s v="-"/>
    <s v="-"/>
  </r>
  <r>
    <s v="TKT678351"/>
    <s v="Account suspended without notice"/>
    <s v="-"/>
    <x v="2"/>
    <s v="Account Suspension"/>
    <s v="CUST59566"/>
    <s v="In Progress"/>
    <s v="14-09-2020"/>
    <d v="1899-12-30T17:42:05"/>
    <s v="-"/>
    <s v="-"/>
  </r>
  <r>
    <s v="TKT820209"/>
    <s v="Upgrade causing compatibility issues"/>
    <s v="-"/>
    <x v="0"/>
    <s v="Service Upgrade"/>
    <s v="CUST24218"/>
    <s v="In Progress"/>
    <s v="25-08-2020"/>
    <d v="1899-12-30T14:52:24"/>
    <s v="-"/>
    <s v="-"/>
  </r>
  <r>
    <s v="TKT703267"/>
    <s v="Payment not going through"/>
    <s v="-"/>
    <x v="1"/>
    <s v="Payment Failure"/>
    <s v="CUST43526"/>
    <s v="Open"/>
    <s v="18-09-2022"/>
    <d v="1899-12-30T22:56:22"/>
    <s v="-"/>
    <s v="-"/>
  </r>
  <r>
    <s v="TKT922822"/>
    <s v="Application crashes on startup"/>
    <s v="-"/>
    <x v="3"/>
    <s v="Software Bug"/>
    <s v="CUST76097"/>
    <s v="In Progress"/>
    <d v="2024-10-03T00:00:00"/>
    <d v="1899-12-30T08:01:00"/>
    <s v="-"/>
    <s v="-"/>
  </r>
  <r>
    <s v="TKT556094"/>
    <s v="Frequent service interruptions"/>
    <s v="-"/>
    <x v="0"/>
    <s v="Service Outage"/>
    <s v="CUST69448"/>
    <s v="In Progress"/>
    <d v="2022-01-05T00:00:00"/>
    <d v="1899-12-30T22:38:00"/>
    <s v="-"/>
    <s v="-"/>
  </r>
  <r>
    <s v="TKT628285"/>
    <s v="High latency in service response"/>
    <s v="-"/>
    <x v="0"/>
    <s v="Slow Service"/>
    <s v="CUST25726"/>
    <s v="Open"/>
    <s v="16-11-2020"/>
    <d v="1899-12-30T04:08:30"/>
    <s v="-"/>
    <s v="-"/>
  </r>
  <r>
    <s v="TKT332103"/>
    <s v="Payment gateway error"/>
    <s v="-"/>
    <x v="1"/>
    <s v="Payment Failure"/>
    <s v="CUST64045"/>
    <s v="In Progress"/>
    <d v="2022-08-09T00:00:00"/>
    <d v="1899-12-30T06:41:00"/>
    <s v="-"/>
    <s v="-"/>
  </r>
  <r>
    <s v="TKT491134"/>
    <s v="Password reset link not received"/>
    <s v="21-03-2022 18:56:19"/>
    <x v="2"/>
    <s v="Password Reset"/>
    <s v="CUST11824"/>
    <s v="Resolved"/>
    <d v="2022-12-03T00:00:00"/>
    <d v="1899-12-30T18:56:00"/>
    <s v="21-03-2022"/>
    <d v="1899-12-30T18:56:19"/>
  </r>
  <r>
    <s v="TKT592077"/>
    <s v="Scheduled maintenance causing downtime"/>
    <d v="2022-10-11T16:14:00"/>
    <x v="0"/>
    <s v="Service Outage"/>
    <s v="CUST68152"/>
    <s v="Resolved"/>
    <d v="2022-07-11T00:00:00"/>
    <d v="1899-12-30T16:14:00"/>
    <d v="2022-10-11T00:00:00"/>
    <d v="1899-12-30T16:14:00"/>
  </r>
  <r>
    <s v="TKT721082"/>
    <s v="High latency in service response"/>
    <s v="-"/>
    <x v="0"/>
    <s v="Slow Service"/>
    <s v="CUST10310"/>
    <s v="Open"/>
    <d v="2022-08-07T00:00:00"/>
    <d v="1899-12-30T09:38:00"/>
    <s v="-"/>
    <s v="-"/>
  </r>
  <r>
    <s v="TKT963253"/>
    <s v="Device not powering on"/>
    <s v="30-03-2023 05:56:55"/>
    <x v="3"/>
    <s v="Hardware Issue"/>
    <s v="CUST94256"/>
    <s v="Resolved"/>
    <s v="21-03-2023"/>
    <d v="1899-12-30T05:56:55"/>
    <s v="30-03-2023"/>
    <d v="1899-12-30T05:56:55"/>
  </r>
  <r>
    <s v="TKT126755"/>
    <s v="Unable to reset password"/>
    <s v="-"/>
    <x v="2"/>
    <s v="Password Reset"/>
    <s v="CUST48263"/>
    <s v="In Progress"/>
    <d v="2024-04-08T00:00:00"/>
    <d v="1899-12-30T02:52:00"/>
    <s v="-"/>
    <s v="-"/>
  </r>
  <r>
    <s v="TKT998547"/>
    <s v="Account suspended due to suspicious activity"/>
    <s v="-"/>
    <x v="2"/>
    <s v="Account Suspension"/>
    <s v="CUST93861"/>
    <s v="In Progress"/>
    <s v="17-07-2020"/>
    <d v="1899-12-30T17:18:37"/>
    <s v="-"/>
    <s v="-"/>
  </r>
  <r>
    <s v="TKT419414"/>
    <s v="Refund for canceled service"/>
    <s v="-"/>
    <x v="1"/>
    <s v="Refund Request"/>
    <s v="CUST12532"/>
    <s v="Open"/>
    <s v="15-05-2021"/>
    <d v="1899-12-30T04:21:40"/>
    <s v="-"/>
    <s v="-"/>
  </r>
  <r>
    <s v="TKT317355"/>
    <s v="Battery draining quickly"/>
    <s v="-"/>
    <x v="3"/>
    <s v="Hardware Issue"/>
    <s v="CUST42857"/>
    <s v="Open"/>
    <s v="17-05-2020"/>
    <d v="1899-12-30T20:10:50"/>
    <s v="-"/>
    <s v="-"/>
  </r>
  <r>
    <s v="TKT662425"/>
    <s v="Charged more than expected"/>
    <s v="-"/>
    <x v="1"/>
    <s v="Overcharge"/>
    <s v="CUST70302"/>
    <s v="In Progress"/>
    <s v="24-03-2024"/>
    <d v="1899-12-30T08:07:13"/>
    <s v="-"/>
    <s v="-"/>
  </r>
  <r>
    <s v="TKT752733"/>
    <s v="Unable to reset password"/>
    <s v="-"/>
    <x v="2"/>
    <s v="Password Reset"/>
    <s v="CUST49229"/>
    <s v="Open"/>
    <s v="17-03-2022"/>
    <d v="1899-12-30T14:45:45"/>
    <s v="-"/>
    <s v="-"/>
  </r>
  <r>
    <s v="TKT516617"/>
    <s v="Duplicate charges on account"/>
    <s v="27-07-2023 17:40:18"/>
    <x v="1"/>
    <s v="Overcharge"/>
    <s v="CUST20747"/>
    <s v="Resolved"/>
    <s v="21-07-2023"/>
    <d v="1899-12-30T17:40:18"/>
    <s v="27-07-2023"/>
    <d v="1899-12-30T17:40:18"/>
  </r>
  <r>
    <s v="TKT766830"/>
    <s v="Refund for overcharge"/>
    <s v="-"/>
    <x v="1"/>
    <s v="Refund Request"/>
    <s v="CUST60406"/>
    <s v="Open"/>
    <d v="2020-06-12T00:00:00"/>
    <d v="1899-12-30T15:10:00"/>
    <s v="-"/>
    <s v="-"/>
  </r>
  <r>
    <s v="TKT534270"/>
    <s v="Error message displayed"/>
    <s v="-"/>
    <x v="3"/>
    <s v="Software Bug"/>
    <s v="CUST49173"/>
    <s v="Open"/>
    <s v="13-02-2023"/>
    <d v="1899-12-30T15:48:35"/>
    <s v="-"/>
    <s v="-"/>
  </r>
  <r>
    <s v="TKT525621"/>
    <s v="Charged more than expected"/>
    <s v="-"/>
    <x v="1"/>
    <s v="Overcharge"/>
    <s v="CUST15913"/>
    <s v="In Progress"/>
    <d v="2022-12-03T00:00:00"/>
    <d v="1899-12-30T01:06:00"/>
    <s v="-"/>
    <s v="-"/>
  </r>
  <r>
    <s v="TKT118810"/>
    <s v="Device not powering on"/>
    <s v="-"/>
    <x v="3"/>
    <s v="Hardware Issue"/>
    <s v="CUST76563"/>
    <s v="Open"/>
    <s v="22-12-2024"/>
    <d v="1899-12-30T19:08:31"/>
    <s v="-"/>
    <s v="-"/>
  </r>
  <r>
    <s v="TKT841018"/>
    <s v="Unable to reactivate suspended account"/>
    <s v="-"/>
    <x v="2"/>
    <s v="Account Suspension"/>
    <s v="CUST90615"/>
    <s v="In Progress"/>
    <s v="21-09-2020"/>
    <d v="1899-12-30T19:13:52"/>
    <s v="-"/>
    <s v="-"/>
  </r>
  <r>
    <s v="TKT885041"/>
    <s v="Service performance degradation"/>
    <s v="-"/>
    <x v="0"/>
    <s v="Slow Service"/>
    <s v="CUST42671"/>
    <s v="In Progress"/>
    <d v="2020-04-02T00:00:00"/>
    <d v="1899-12-30T09:34:00"/>
    <s v="-"/>
    <s v="-"/>
  </r>
  <r>
    <s v="TKT371621"/>
    <s v="Error message displayed"/>
    <s v="-"/>
    <x v="3"/>
    <s v="Software Bug"/>
    <s v="CUST70917"/>
    <s v="In Progress"/>
    <s v="16-07-2024"/>
    <d v="1899-12-30T19:47:37"/>
    <s v="-"/>
    <s v="-"/>
  </r>
  <r>
    <s v="TKT876093"/>
    <s v="Refund for overcharge"/>
    <s v="-"/>
    <x v="1"/>
    <s v="Refund Request"/>
    <s v="CUST71565"/>
    <s v="Open"/>
    <d v="2020-08-06T00:00:00"/>
    <d v="1899-12-30T10:43:00"/>
    <s v="-"/>
    <s v="-"/>
  </r>
  <r>
    <s v="TKT770342"/>
    <s v="Upgrade causing compatibility issues"/>
    <s v="-"/>
    <x v="0"/>
    <s v="Service Upgrade"/>
    <s v="CUST42719"/>
    <s v="In Progress"/>
    <s v="27-07-2021"/>
    <d v="1899-12-30T09:04:46"/>
    <s v="-"/>
    <s v="-"/>
  </r>
  <r>
    <s v="TKT325542"/>
    <s v="Upgrade causing compatibility issues"/>
    <s v="-"/>
    <x v="0"/>
    <s v="Service Upgrade"/>
    <s v="CUST68769"/>
    <s v="Open"/>
    <d v="2024-01-08T00:00:00"/>
    <d v="1899-12-30T04:32:00"/>
    <s v="-"/>
    <s v="-"/>
  </r>
  <r>
    <s v="TKT918301"/>
    <s v="Refund for overcharge"/>
    <s v="-"/>
    <x v="1"/>
    <s v="Refund Request"/>
    <s v="CUST53835"/>
    <s v="In Progress"/>
    <d v="2022-01-07T00:00:00"/>
    <d v="1899-12-30T05:27:00"/>
    <s v="-"/>
    <s v="-"/>
  </r>
  <r>
    <s v="TKT438706"/>
    <s v="Unable to login to account"/>
    <d v="2020-06-02T17:31:00"/>
    <x v="2"/>
    <s v="Login Issue"/>
    <s v="CUST54776"/>
    <s v="Resolved"/>
    <s v="17-01-2020"/>
    <d v="1899-12-30T17:31:34"/>
    <d v="2020-06-02T00:00:00"/>
    <d v="1899-12-30T17:31:00"/>
  </r>
  <r>
    <s v="TKT880117"/>
    <s v="Unable to reactivate suspended account"/>
    <s v="-"/>
    <x v="2"/>
    <s v="Account Suspension"/>
    <s v="CUST70720"/>
    <s v="In Progress"/>
    <s v="30-05-2024"/>
    <d v="1899-12-30T07:35:19"/>
    <s v="-"/>
    <s v="-"/>
  </r>
  <r>
    <s v="TKT890443"/>
    <s v="Service slower than expected"/>
    <s v="-"/>
    <x v="0"/>
    <s v="Slow Service"/>
    <s v="CUST81974"/>
    <s v="In Progress"/>
    <s v="30-11-2023"/>
    <d v="1899-12-30T05:43:30"/>
    <s v="-"/>
    <s v="-"/>
  </r>
  <r>
    <s v="TKT337195"/>
    <s v="Screen malfunction"/>
    <s v="-"/>
    <x v="3"/>
    <s v="Hardware Issue"/>
    <s v="CUST29469"/>
    <s v="Open"/>
    <s v="17-11-2021"/>
    <d v="1899-12-30T00:04:43"/>
    <s v="-"/>
    <s v="-"/>
  </r>
  <r>
    <s v="TKT152649"/>
    <s v="Service slower than expected"/>
    <s v="13-11-2020 12:08:28"/>
    <x v="0"/>
    <s v="Slow Service"/>
    <s v="CUST97292"/>
    <s v="Resolved"/>
    <d v="2020-06-11T00:00:00"/>
    <d v="1899-12-30T12:08:00"/>
    <s v="13-11-2020"/>
    <d v="1899-12-30T12:08:28"/>
  </r>
  <r>
    <s v="TKT136019"/>
    <s v="Payment not going through"/>
    <s v="21-07-2023 23:57:35"/>
    <x v="1"/>
    <s v="Payment Failure"/>
    <s v="CUST58994"/>
    <s v="Resolved"/>
    <s v="16-07-2023"/>
    <d v="1899-12-30T23:57:35"/>
    <s v="21-07-2023"/>
    <d v="1899-12-30T23:57:35"/>
  </r>
  <r>
    <s v="TKT523476"/>
    <s v="Request for refund due to service issues"/>
    <s v="-"/>
    <x v="1"/>
    <s v="Refund Request"/>
    <s v="CUST29909"/>
    <s v="Open"/>
    <s v="20-10-2023"/>
    <d v="1899-12-30T22:52:34"/>
    <s v="-"/>
    <s v="-"/>
  </r>
  <r>
    <s v="TKT840103"/>
    <s v="Service unavailable in my area"/>
    <s v="-"/>
    <x v="0"/>
    <s v="Service Outage"/>
    <s v="CUST41322"/>
    <s v="Open"/>
    <d v="2020-04-11T00:00:00"/>
    <d v="1899-12-30T14:45:00"/>
    <s v="-"/>
    <s v="-"/>
  </r>
  <r>
    <s v="TKT894561"/>
    <s v="Unable to connect to Wi-Fi"/>
    <s v="-"/>
    <x v="3"/>
    <s v="Network Problem"/>
    <s v="CUST93178"/>
    <s v="In Progress"/>
    <d v="2023-04-11T00:00:00"/>
    <d v="1899-12-30T23:40:00"/>
    <s v="-"/>
    <s v="-"/>
  </r>
  <r>
    <s v="TKT758760"/>
    <s v="Payment not going through"/>
    <s v="-"/>
    <x v="1"/>
    <s v="Payment Failure"/>
    <s v="CUST36113"/>
    <s v="Open"/>
    <s v="29-09-2024"/>
    <d v="1899-12-30T11:39:53"/>
    <s v="-"/>
    <s v="-"/>
  </r>
  <r>
    <s v="TKT264953"/>
    <s v="Request for service upgrade not processed"/>
    <s v="-"/>
    <x v="0"/>
    <s v="Service Upgrade"/>
    <s v="CUST40167"/>
    <s v="In Progress"/>
    <s v="17-12-2021"/>
    <d v="1899-12-30T21:26:11"/>
    <s v="-"/>
    <s v="-"/>
  </r>
  <r>
    <s v="TKT879970"/>
    <s v="Service slower than expected"/>
    <s v="-"/>
    <x v="0"/>
    <s v="Slow Service"/>
    <s v="CUST46699"/>
    <s v="In Progress"/>
    <s v="16-07-2024"/>
    <d v="1899-12-30T12:41:11"/>
    <s v="-"/>
    <s v="-"/>
  </r>
  <r>
    <s v="TKT273659"/>
    <s v="Payment not going through"/>
    <s v="-"/>
    <x v="1"/>
    <s v="Payment Failure"/>
    <s v="CUST28774"/>
    <s v="In Progress"/>
    <s v="23-03-2020"/>
    <d v="1899-12-30T06:39:21"/>
    <s v="-"/>
    <s v="-"/>
  </r>
  <r>
    <s v="TKT149592"/>
    <s v="Service unavailable in my area"/>
    <s v="-"/>
    <x v="0"/>
    <s v="Service Outage"/>
    <s v="CUST56397"/>
    <s v="In Progress"/>
    <s v="18-07-2022"/>
    <d v="1899-12-30T20:06:36"/>
    <s v="-"/>
    <s v="-"/>
  </r>
  <r>
    <s v="TKT936889"/>
    <s v="Battery draining quickly"/>
    <s v="-"/>
    <x v="3"/>
    <s v="Hardware Issue"/>
    <s v="CUST19450"/>
    <s v="In Progress"/>
    <s v="19-04-2020"/>
    <d v="1899-12-30T08:47:23"/>
    <s v="-"/>
    <s v="-"/>
  </r>
  <r>
    <s v="TKT781209"/>
    <s v="Service unavailable in my area"/>
    <s v="-"/>
    <x v="0"/>
    <s v="Service Outage"/>
    <s v="CUST67218"/>
    <s v="In Progress"/>
    <s v="16-12-2021"/>
    <d v="1899-12-30T23:49:11"/>
    <s v="-"/>
    <s v="-"/>
  </r>
  <r>
    <s v="TKT633919"/>
    <s v="Issues after service upgrade"/>
    <d v="2021-01-10T20:28:00"/>
    <x v="0"/>
    <s v="Service Upgrade"/>
    <s v="CUST50774"/>
    <s v="Resolved"/>
    <s v="30-09-2021"/>
    <d v="1899-12-30T20:28:59"/>
    <d v="2021-01-10T00:00:00"/>
    <d v="1899-12-30T20:28:00"/>
  </r>
  <r>
    <s v="TKT165031"/>
    <s v="Request for refund due to service issues"/>
    <s v="-"/>
    <x v="1"/>
    <s v="Refund Request"/>
    <s v="CUST53934"/>
    <s v="Open"/>
    <s v="31-01-2022"/>
    <d v="1899-12-30T08:28:58"/>
    <s v="-"/>
    <s v="-"/>
  </r>
  <r>
    <s v="TKT957336"/>
    <s v="Two-factor authentication not working"/>
    <s v="-"/>
    <x v="2"/>
    <s v="Login Issue"/>
    <s v="CUST22671"/>
    <s v="In Progress"/>
    <d v="2022-03-09T00:00:00"/>
    <d v="1899-12-30T01:58:00"/>
    <s v="-"/>
    <s v="-"/>
  </r>
  <r>
    <s v="TKT899144"/>
    <s v="Application crashes on startup"/>
    <s v="-"/>
    <x v="3"/>
    <s v="Software Bug"/>
    <s v="CUST98747"/>
    <s v="In Progress"/>
    <d v="2022-04-01T00:00:00"/>
    <d v="1899-12-30T20:28:00"/>
    <s v="-"/>
    <s v="-"/>
  </r>
  <r>
    <s v="TKT416329"/>
    <s v="Error message displayed"/>
    <s v="30-06-2021 13:20:59"/>
    <x v="3"/>
    <s v="Software Bug"/>
    <s v="CUST45316"/>
    <s v="Resolved"/>
    <s v="22-06-2021"/>
    <d v="1899-12-30T13:20:59"/>
    <s v="30-06-2021"/>
    <d v="1899-12-30T13:20:59"/>
  </r>
  <r>
    <s v="TKT707157"/>
    <s v="Service unavailable in my area"/>
    <s v="-"/>
    <x v="0"/>
    <s v="Service Outage"/>
    <s v="CUST89826"/>
    <s v="Open"/>
    <d v="2021-09-08T00:00:00"/>
    <d v="1899-12-30T10:11:00"/>
    <s v="-"/>
    <s v="-"/>
  </r>
  <r>
    <s v="TKT385404"/>
    <s v="Incorrect billing amount"/>
    <s v="-"/>
    <x v="1"/>
    <s v="Overcharge"/>
    <s v="CUST72380"/>
    <s v="Open"/>
    <s v="27-12-2022"/>
    <d v="1899-12-30T13:59:19"/>
    <s v="-"/>
    <s v="-"/>
  </r>
  <r>
    <s v="TKT359132"/>
    <s v="Duplicate charges on account"/>
    <s v="-"/>
    <x v="1"/>
    <s v="Overcharge"/>
    <s v="CUST51549"/>
    <s v="In Progress"/>
    <s v="14-11-2021"/>
    <d v="1899-12-30T03:25:35"/>
    <s v="-"/>
    <s v="-"/>
  </r>
  <r>
    <s v="TKT260699"/>
    <s v="Unable to login to account"/>
    <s v="17-03-2023 08:59:03"/>
    <x v="2"/>
    <s v="Login Issue"/>
    <s v="CUST44562"/>
    <s v="Resolved"/>
    <s v="27-02-2023"/>
    <d v="1899-12-30T08:59:03"/>
    <s v="17-03-2023"/>
    <d v="1899-12-30T08:59:03"/>
  </r>
  <r>
    <s v="TKT207739"/>
    <s v="Screen malfunction"/>
    <s v="14-07-2024 16:25:44"/>
    <x v="3"/>
    <s v="Hardware Issue"/>
    <s v="CUST53971"/>
    <s v="Resolved"/>
    <d v="2024-06-07T00:00:00"/>
    <d v="1899-12-30T16:25:00"/>
    <s v="14-07-2024"/>
    <d v="1899-12-30T16:25:44"/>
  </r>
  <r>
    <s v="TKT692909"/>
    <s v="Upgrade causing compatibility issues"/>
    <s v="23-07-2021 22:31:18"/>
    <x v="0"/>
    <s v="Service Upgrade"/>
    <s v="CUST95155"/>
    <s v="Resolved"/>
    <s v="30-06-2021"/>
    <d v="1899-12-30T22:31:18"/>
    <s v="23-07-2021"/>
    <d v="1899-12-30T22:31:18"/>
  </r>
  <r>
    <s v="TKT235266"/>
    <s v="Frequent service interruptions"/>
    <s v="21-04-2023 05:31:38"/>
    <x v="0"/>
    <s v="Service Outage"/>
    <s v="CUST88501"/>
    <s v="Resolved"/>
    <d v="2023-05-04T00:00:00"/>
    <d v="1899-12-30T05:31:00"/>
    <s v="21-04-2023"/>
    <d v="1899-12-30T05:31:38"/>
  </r>
  <r>
    <s v="TKT955455"/>
    <s v="Account suspended without notice"/>
    <s v="-"/>
    <x v="2"/>
    <s v="Account Suspension"/>
    <s v="CUST56809"/>
    <s v="In Progress"/>
    <s v="26-04-2020"/>
    <d v="1899-12-30T06:22:00"/>
    <s v="-"/>
    <s v="-"/>
  </r>
  <r>
    <s v="TKT703054"/>
    <s v="Service unavailable in my area"/>
    <d v="2021-07-02T16:29:00"/>
    <x v="0"/>
    <s v="Service Outage"/>
    <s v="CUST83912"/>
    <s v="Resolved"/>
    <s v="29-01-2021"/>
    <d v="1899-12-30T16:29:28"/>
    <d v="2021-07-02T00:00:00"/>
    <d v="1899-12-30T16:29:00"/>
  </r>
  <r>
    <s v="TKT243826"/>
    <s v="Feature not working as expected"/>
    <s v="26-09-2023 00:04:46"/>
    <x v="3"/>
    <s v="Software Bug"/>
    <s v="CUST64042"/>
    <s v="Resolved"/>
    <d v="2023-01-09T00:00:00"/>
    <d v="1899-12-30T00:04:00"/>
    <s v="26-09-2023"/>
    <d v="1899-12-30T00:04:46"/>
  </r>
  <r>
    <s v="TKT161063"/>
    <s v="Card declined"/>
    <s v="-"/>
    <x v="1"/>
    <s v="Payment Failure"/>
    <s v="CUST63547"/>
    <s v="Open"/>
    <s v="20-04-2023"/>
    <d v="1899-12-30T23:13:29"/>
    <s v="-"/>
    <s v="-"/>
  </r>
  <r>
    <s v="TKT188517"/>
    <s v="Issues after service upgrade"/>
    <s v="27-09-2023 10:10:48"/>
    <x v="0"/>
    <s v="Service Upgrade"/>
    <s v="CUST62182"/>
    <s v="Resolved"/>
    <s v="19-09-2023"/>
    <d v="1899-12-30T10:10:48"/>
    <s v="27-09-2023"/>
    <d v="1899-12-30T10:10:48"/>
  </r>
  <r>
    <s v="TKT322260"/>
    <s v="Incorrect billing amount"/>
    <s v="-"/>
    <x v="1"/>
    <s v="Overcharge"/>
    <s v="CUST47662"/>
    <s v="Open"/>
    <s v="18-02-2023"/>
    <d v="1899-12-30T16:55:14"/>
    <s v="-"/>
    <s v="-"/>
  </r>
  <r>
    <s v="TKT655884"/>
    <s v="Password reset link not received"/>
    <s v="-"/>
    <x v="2"/>
    <s v="Password Reset"/>
    <s v="CUST63593"/>
    <s v="In Progress"/>
    <d v="2023-05-04T00:00:00"/>
    <d v="1899-12-30T15:55:00"/>
    <s v="-"/>
    <s v="-"/>
  </r>
  <r>
    <s v="TKT737472"/>
    <s v="Account locked due to multiple failed attempts"/>
    <s v="-"/>
    <x v="2"/>
    <s v="Login Issue"/>
    <s v="CUST49650"/>
    <s v="In Progress"/>
    <s v="31-08-2020"/>
    <d v="1899-12-30T01:36:06"/>
    <s v="-"/>
    <s v="-"/>
  </r>
  <r>
    <s v="TKT703773"/>
    <s v="Unable to login to account"/>
    <d v="2023-08-09T06:07:00"/>
    <x v="2"/>
    <s v="Login Issue"/>
    <s v="CUST13982"/>
    <s v="Resolved"/>
    <s v="28-08-2023"/>
    <d v="1899-12-30T06:07:18"/>
    <d v="2023-08-09T00:00:00"/>
    <d v="1899-12-30T06:07:00"/>
  </r>
  <r>
    <s v="TKT467353"/>
    <s v="Service performance degradation"/>
    <d v="2024-09-03T11:25:00"/>
    <x v="0"/>
    <s v="Slow Service"/>
    <s v="CUST72307"/>
    <s v="Resolved"/>
    <s v="17-02-2024"/>
    <d v="1899-12-30T11:25:34"/>
    <d v="2024-09-03T00:00:00"/>
    <d v="1899-12-30T11:25:00"/>
  </r>
  <r>
    <s v="TKT764374"/>
    <s v="Slow internet speed"/>
    <s v="29-07-2022 06:32:57"/>
    <x v="3"/>
    <s v="Network Problem"/>
    <s v="CUST40833"/>
    <s v="Resolved"/>
    <d v="2022-09-07T00:00:00"/>
    <d v="1899-12-30T06:32:00"/>
    <s v="29-07-2022"/>
    <d v="1899-12-30T06:32:57"/>
  </r>
  <r>
    <s v="TKT880345"/>
    <s v="Slow internet speed"/>
    <s v="-"/>
    <x v="3"/>
    <s v="Network Problem"/>
    <s v="CUST33521"/>
    <s v="In Progress"/>
    <d v="2020-04-06T00:00:00"/>
    <d v="1899-12-30T09:04:00"/>
    <s v="-"/>
    <s v="-"/>
  </r>
  <r>
    <s v="TKT155409"/>
    <s v="Upgrade causing compatibility issues"/>
    <s v="-"/>
    <x v="0"/>
    <s v="Service Upgrade"/>
    <s v="CUST68571"/>
    <s v="Open"/>
    <s v="14-02-2024"/>
    <d v="1899-12-30T08:13:43"/>
    <s v="-"/>
    <s v="-"/>
  </r>
  <r>
    <s v="TKT153388"/>
    <s v="Upgrade causing compatibility issues"/>
    <s v="-"/>
    <x v="0"/>
    <s v="Service Upgrade"/>
    <s v="CUST65778"/>
    <s v="Open"/>
    <d v="2021-02-09T00:00:00"/>
    <d v="1899-12-30T01:31:00"/>
    <s v="-"/>
    <s v="-"/>
  </r>
  <r>
    <s v="TKT667781"/>
    <s v="High latency in service response"/>
    <s v="-"/>
    <x v="0"/>
    <s v="Slow Service"/>
    <s v="CUST91200"/>
    <s v="Open"/>
    <s v="24-09-2023"/>
    <d v="1899-12-30T01:04:38"/>
    <s v="-"/>
    <s v="-"/>
  </r>
  <r>
    <s v="TKT607562"/>
    <s v="Two-factor authentication not working"/>
    <d v="2022-01-08T22:56:00"/>
    <x v="2"/>
    <s v="Login Issue"/>
    <s v="CUST88182"/>
    <s v="Resolved"/>
    <s v="14-07-2022"/>
    <d v="1899-12-30T22:56:49"/>
    <d v="2022-01-08T00:00:00"/>
    <d v="1899-12-30T22:56:00"/>
  </r>
  <r>
    <s v="TKT764112"/>
    <s v="Screen malfunction"/>
    <s v="-"/>
    <x v="3"/>
    <s v="Hardware Issue"/>
    <s v="CUST81724"/>
    <s v="Open"/>
    <s v="18-04-2021"/>
    <d v="1899-12-30T07:39:07"/>
    <s v="-"/>
    <s v="-"/>
  </r>
  <r>
    <s v="TKT930202"/>
    <s v="Request for refund due to service issues"/>
    <s v="-"/>
    <x v="1"/>
    <s v="Refund Request"/>
    <s v="CUST60658"/>
    <s v="Open"/>
    <s v="28-01-2021"/>
    <d v="1899-12-30T11:16:44"/>
    <s v="-"/>
    <s v="-"/>
  </r>
  <r>
    <s v="TKT764373"/>
    <s v="Card declined"/>
    <s v="-"/>
    <x v="1"/>
    <s v="Payment Failure"/>
    <s v="CUST40824"/>
    <s v="Open"/>
    <s v="18-02-2020"/>
    <d v="1899-12-30T16:24:14"/>
    <s v="-"/>
    <s v="-"/>
  </r>
  <r>
    <s v="TKT105901"/>
    <s v="Account suspended due to suspicious activity"/>
    <s v="-"/>
    <x v="2"/>
    <s v="Account Suspension"/>
    <s v="CUST21580"/>
    <s v="Open"/>
    <d v="2022-07-12T00:00:00"/>
    <d v="1899-12-30T21:05:00"/>
    <s v="-"/>
    <s v="-"/>
  </r>
  <r>
    <s v="TKT815646"/>
    <s v="Refund for canceled service"/>
    <s v="-"/>
    <x v="1"/>
    <s v="Refund Request"/>
    <s v="CUST83214"/>
    <s v="In Progress"/>
    <d v="2021-10-02T00:00:00"/>
    <d v="1899-12-30T08:47:00"/>
    <s v="-"/>
    <s v="-"/>
  </r>
  <r>
    <s v="TKT408982"/>
    <s v="Service slower than expected"/>
    <s v="17-11-2022 17:44:03"/>
    <x v="0"/>
    <s v="Slow Service"/>
    <s v="CUST29597"/>
    <s v="Resolved"/>
    <d v="2022-09-11T00:00:00"/>
    <d v="1899-12-30T17:44:00"/>
    <s v="17-11-2022"/>
    <d v="1899-12-30T17:44:03"/>
  </r>
  <r>
    <s v="TKT997696"/>
    <s v="Unable to connect to Wi-Fi"/>
    <s v="-"/>
    <x v="3"/>
    <s v="Network Problem"/>
    <s v="CUST55274"/>
    <s v="Open"/>
    <s v="26-01-2020"/>
    <d v="1899-12-30T10:13:14"/>
    <s v="-"/>
    <s v="-"/>
  </r>
  <r>
    <s v="TKT131175"/>
    <s v="Refund for overcharge"/>
    <d v="2021-05-12T02:01:00"/>
    <x v="1"/>
    <s v="Refund Request"/>
    <s v="CUST57729"/>
    <s v="Resolved"/>
    <d v="2021-06-11T00:00:00"/>
    <d v="1899-12-30T02:01:00"/>
    <d v="2021-05-12T00:00:00"/>
    <d v="1899-12-30T02:01:00"/>
  </r>
  <r>
    <s v="TKT237481"/>
    <s v="Refund for overcharge"/>
    <s v="-"/>
    <x v="1"/>
    <s v="Refund Request"/>
    <s v="CUST13120"/>
    <s v="Open"/>
    <d v="2021-06-05T00:00:00"/>
    <d v="1899-12-30T18:14:00"/>
    <s v="-"/>
    <s v="-"/>
  </r>
  <r>
    <s v="TKT670951"/>
    <s v="Issues after service upgrade"/>
    <s v="-"/>
    <x v="0"/>
    <s v="Service Upgrade"/>
    <s v="CUST22473"/>
    <s v="In Progress"/>
    <s v="19-07-2023"/>
    <d v="1899-12-30T12:28:33"/>
    <s v="-"/>
    <s v="-"/>
  </r>
  <r>
    <s v="TKT353209"/>
    <s v="Unable to reactivate suspended account"/>
    <s v="-"/>
    <x v="2"/>
    <s v="Account Suspension"/>
    <s v="CUST67024"/>
    <s v="In Progress"/>
    <d v="2024-12-12T00:00:00"/>
    <d v="1899-12-30T11:38:00"/>
    <s v="-"/>
    <s v="-"/>
  </r>
  <r>
    <s v="TKT515439"/>
    <s v="Feature not working as expected"/>
    <s v="-"/>
    <x v="3"/>
    <s v="Software Bug"/>
    <s v="CUST12917"/>
    <s v="In Progress"/>
    <s v="25-04-2021"/>
    <d v="1899-12-30T11:32:11"/>
    <s v="-"/>
    <s v="-"/>
  </r>
  <r>
    <s v="TKT864452"/>
    <s v="Request for refund due to service issues"/>
    <s v="21-04-2023 16:34:23"/>
    <x v="1"/>
    <s v="Refund Request"/>
    <s v="CUST88229"/>
    <s v="Resolved"/>
    <d v="2023-06-04T00:00:00"/>
    <d v="1899-12-30T16:34:00"/>
    <s v="21-04-2023"/>
    <d v="1899-12-30T16:34:23"/>
  </r>
  <r>
    <s v="TKT334206"/>
    <s v="Unable to reactivate suspended account"/>
    <s v="-"/>
    <x v="2"/>
    <s v="Account Suspension"/>
    <s v="CUST40291"/>
    <s v="In Progress"/>
    <d v="2020-11-08T00:00:00"/>
    <d v="1899-12-30T16:01:00"/>
    <s v="-"/>
    <s v="-"/>
  </r>
  <r>
    <s v="TKT626456"/>
    <s v="Feature not working as expected"/>
    <s v="30-12-2021 02:24:22"/>
    <x v="3"/>
    <s v="Software Bug"/>
    <s v="CUST71699"/>
    <s v="Resolved"/>
    <s v="18-12-2021"/>
    <d v="1899-12-30T02:24:22"/>
    <s v="30-12-2021"/>
    <d v="1899-12-30T02:24:22"/>
  </r>
  <r>
    <s v="TKT570228"/>
    <s v="Payment not going through"/>
    <s v="19-07-2023 05:46:54"/>
    <x v="1"/>
    <s v="Payment Failure"/>
    <s v="CUST65312"/>
    <s v="Resolved"/>
    <d v="2023-04-07T00:00:00"/>
    <d v="1899-12-30T05:46:00"/>
    <s v="19-07-2023"/>
    <d v="1899-12-30T05:46:54"/>
  </r>
  <r>
    <s v="TKT876698"/>
    <s v="Issues after service upgrade"/>
    <s v="26-09-2022 00:46:42"/>
    <x v="0"/>
    <s v="Service Upgrade"/>
    <s v="CUST98980"/>
    <s v="Resolved"/>
    <s v="13-09-2022"/>
    <d v="1899-12-30T00:46:42"/>
    <s v="26-09-2022"/>
    <d v="1899-12-30T00:46:42"/>
  </r>
  <r>
    <s v="TKT251690"/>
    <s v="High latency in service response"/>
    <s v="-"/>
    <x v="0"/>
    <s v="Slow Service"/>
    <s v="CUST71914"/>
    <s v="Open"/>
    <s v="14-08-2024"/>
    <d v="1899-12-30T03:20:31"/>
    <s v="-"/>
    <s v="-"/>
  </r>
  <r>
    <s v="TKT539914"/>
    <s v="Screen malfunction"/>
    <d v="2023-06-10T15:08:00"/>
    <x v="3"/>
    <s v="Hardware Issue"/>
    <s v="CUST68237"/>
    <s v="Resolved"/>
    <d v="2023-05-10T00:00:00"/>
    <d v="1899-12-30T15:08:00"/>
    <d v="2023-06-10T00:00:00"/>
    <d v="1899-12-30T15:08:00"/>
  </r>
  <r>
    <s v="TKT486671"/>
    <s v="Device not powering on"/>
    <d v="2024-05-02T03:04:00"/>
    <x v="3"/>
    <s v="Hardware Issue"/>
    <s v="CUST58744"/>
    <s v="Resolved"/>
    <s v="22-01-2024"/>
    <d v="1899-12-30T03:04:23"/>
    <d v="2024-05-02T00:00:00"/>
    <d v="1899-12-30T03:04:00"/>
  </r>
  <r>
    <s v="TKT985889"/>
    <s v="Issues after service upgrade"/>
    <s v="-"/>
    <x v="0"/>
    <s v="Service Upgrade"/>
    <s v="CUST12096"/>
    <s v="Open"/>
    <s v="15-06-2020"/>
    <d v="1899-12-30T22:02:07"/>
    <s v="-"/>
    <s v="-"/>
  </r>
  <r>
    <s v="TKT122496"/>
    <s v="Account suspended without notice"/>
    <s v="-"/>
    <x v="2"/>
    <s v="Account Suspension"/>
    <s v="CUST34105"/>
    <s v="Open"/>
    <s v="19-06-2024"/>
    <d v="1899-12-30T00:08:19"/>
    <s v="-"/>
    <s v="-"/>
  </r>
  <r>
    <s v="TKT518376"/>
    <s v="Upgrade causing compatibility issues"/>
    <s v="-"/>
    <x v="0"/>
    <s v="Service Upgrade"/>
    <s v="CUST49051"/>
    <s v="Open"/>
    <s v="29-10-2023"/>
    <d v="1899-12-30T13:39:32"/>
    <s v="-"/>
    <s v="-"/>
  </r>
  <r>
    <s v="TKT628222"/>
    <s v="Service performance degradation"/>
    <s v="-"/>
    <x v="0"/>
    <s v="Slow Service"/>
    <s v="CUST57791"/>
    <s v="Open"/>
    <s v="17-12-2024"/>
    <d v="1899-12-30T09:05:42"/>
    <s v="-"/>
    <s v="-"/>
  </r>
  <r>
    <s v="TKT524326"/>
    <s v="Feature not working as expected"/>
    <d v="2020-01-10T07:04:00"/>
    <x v="3"/>
    <s v="Software Bug"/>
    <s v="CUST75153"/>
    <s v="Resolved"/>
    <d v="2020-04-09T00:00:00"/>
    <d v="1899-12-30T07:04:00"/>
    <d v="2020-01-10T00:00:00"/>
    <d v="1899-12-30T07:04:00"/>
  </r>
  <r>
    <s v="TKT979080"/>
    <s v="Two-factor authentication not working"/>
    <s v="-"/>
    <x v="2"/>
    <s v="Login Issue"/>
    <s v="CUST44140"/>
    <s v="Open"/>
    <s v="18-08-2024"/>
    <d v="1899-12-30T16:48:32"/>
    <s v="-"/>
    <s v="-"/>
  </r>
  <r>
    <s v="TKT795415"/>
    <s v="Slow internet speed"/>
    <s v="-"/>
    <x v="3"/>
    <s v="Network Problem"/>
    <s v="CUST64049"/>
    <s v="Open"/>
    <s v="27-06-2023"/>
    <d v="1899-12-30T00:24:18"/>
    <s v="-"/>
    <s v="-"/>
  </r>
  <r>
    <s v="TKT140842"/>
    <s v="Screen malfunction"/>
    <s v="-"/>
    <x v="3"/>
    <s v="Hardware Issue"/>
    <s v="CUST72358"/>
    <s v="In Progress"/>
    <s v="21-11-2021"/>
    <d v="1899-12-30T04:01:32"/>
    <s v="-"/>
    <s v="-"/>
  </r>
  <r>
    <s v="TKT916736"/>
    <s v="Password reset link not received"/>
    <s v="18-09-2023 00:11:47"/>
    <x v="2"/>
    <s v="Password Reset"/>
    <s v="CUST11265"/>
    <s v="Resolved"/>
    <s v="16-09-2023"/>
    <d v="1899-12-30T00:11:47"/>
    <s v="18-09-2023"/>
    <d v="1899-12-30T00:11:47"/>
  </r>
  <r>
    <s v="TKT696415"/>
    <s v="Application crashes on startup"/>
    <d v="2021-08-10T13:28:00"/>
    <x v="3"/>
    <s v="Software Bug"/>
    <s v="CUST24030"/>
    <s v="Resolved"/>
    <d v="2021-01-10T00:00:00"/>
    <d v="1899-12-30T13:28:00"/>
    <d v="2021-08-10T00:00:00"/>
    <d v="1899-12-30T13:28:00"/>
  </r>
  <r>
    <s v="TKT922302"/>
    <s v="Request for refund due to service issues"/>
    <s v="18-05-2020 05:53:45"/>
    <x v="1"/>
    <s v="Refund Request"/>
    <s v="CUST45140"/>
    <s v="Resolved"/>
    <d v="2020-09-05T00:00:00"/>
    <d v="1899-12-30T05:53:00"/>
    <s v="18-05-2020"/>
    <d v="1899-12-30T05:53:45"/>
  </r>
  <r>
    <s v="TKT968043"/>
    <s v="Application crashes on startup"/>
    <d v="2022-11-03T16:34:00"/>
    <x v="3"/>
    <s v="Software Bug"/>
    <s v="CUST28525"/>
    <s v="Resolved"/>
    <d v="2022-09-03T00:00:00"/>
    <d v="1899-12-30T16:34:00"/>
    <d v="2022-11-03T00:00:00"/>
    <d v="1899-12-30T16:34:00"/>
  </r>
  <r>
    <s v="TKT616690"/>
    <s v="Application crashes on startup"/>
    <s v="14-07-2020 01:22:40"/>
    <x v="3"/>
    <s v="Software Bug"/>
    <s v="CUST70690"/>
    <s v="Resolved"/>
    <s v="25-06-2020"/>
    <d v="1899-12-30T01:22:40"/>
    <s v="14-07-2020"/>
    <d v="1899-12-30T01:22:40"/>
  </r>
  <r>
    <s v="TKT525177"/>
    <s v="Account locked due to multiple failed attempts"/>
    <s v="-"/>
    <x v="2"/>
    <s v="Login Issue"/>
    <s v="CUST76180"/>
    <s v="Open"/>
    <s v="29-04-2020"/>
    <d v="1899-12-30T09:18:05"/>
    <s v="-"/>
    <s v="-"/>
  </r>
  <r>
    <s v="TKT426849"/>
    <s v="Password reset link not received"/>
    <s v="-"/>
    <x v="2"/>
    <s v="Password Reset"/>
    <s v="CUST32320"/>
    <s v="In Progress"/>
    <s v="26-02-2023"/>
    <d v="1899-12-30T23:17:20"/>
    <s v="-"/>
    <s v="-"/>
  </r>
  <r>
    <s v="TKT773405"/>
    <s v="Screen malfunction"/>
    <s v="30-01-2020 06:05:13"/>
    <x v="3"/>
    <s v="Hardware Issue"/>
    <s v="CUST12870"/>
    <s v="Resolved"/>
    <s v="15-01-2020"/>
    <d v="1899-12-30T06:05:13"/>
    <s v="30-01-2020"/>
    <d v="1899-12-30T06:05:13"/>
  </r>
  <r>
    <s v="TKT551791"/>
    <s v="Internet connection drops frequently"/>
    <s v="-"/>
    <x v="3"/>
    <s v="Network Problem"/>
    <s v="CUST42504"/>
    <s v="In Progress"/>
    <d v="2020-06-02T00:00:00"/>
    <d v="1899-12-30T21:34:00"/>
    <s v="-"/>
    <s v="-"/>
  </r>
  <r>
    <s v="TKT445479"/>
    <s v="Unable to reactivate suspended account"/>
    <s v="28-04-2023 10:27:02"/>
    <x v="2"/>
    <s v="Account Suspension"/>
    <s v="CUST35452"/>
    <s v="Resolved"/>
    <s v="17-04-2023"/>
    <d v="1899-12-30T10:27:02"/>
    <s v="28-04-2023"/>
    <d v="1899-12-30T10:27:02"/>
  </r>
  <r>
    <s v="TKT964629"/>
    <s v="Scheduled maintenance causing downtime"/>
    <s v="-"/>
    <x v="0"/>
    <s v="Service Outage"/>
    <s v="CUST18872"/>
    <s v="In Progress"/>
    <s v="27-12-2022"/>
    <d v="1899-12-30T15:16:30"/>
    <s v="-"/>
    <s v="-"/>
  </r>
  <r>
    <s v="TKT472991"/>
    <s v="Payment not going through"/>
    <d v="2022-09-05T04:05:00"/>
    <x v="1"/>
    <s v="Payment Failure"/>
    <s v="CUST54764"/>
    <s v="Resolved"/>
    <d v="2022-01-05T00:00:00"/>
    <d v="1899-12-30T04:05:00"/>
    <d v="2022-09-05T00:00:00"/>
    <d v="1899-12-30T04:05:00"/>
  </r>
  <r>
    <s v="TKT805444"/>
    <s v="Unable to reset password"/>
    <s v="-"/>
    <x v="2"/>
    <s v="Password Reset"/>
    <s v="CUST41614"/>
    <s v="In Progress"/>
    <s v="19-01-2021"/>
    <d v="1899-12-30T15:16:12"/>
    <s v="-"/>
    <s v="-"/>
  </r>
  <r>
    <s v="TKT871453"/>
    <s v="Unable to reactivate suspended account"/>
    <s v="-"/>
    <x v="2"/>
    <s v="Account Suspension"/>
    <s v="CUST50373"/>
    <s v="In Progress"/>
    <d v="2024-06-04T00:00:00"/>
    <d v="1899-12-30T07:01:00"/>
    <s v="-"/>
    <s v="-"/>
  </r>
  <r>
    <s v="TKT288389"/>
    <s v="Password reset link expired"/>
    <s v="-"/>
    <x v="2"/>
    <s v="Password Reset"/>
    <s v="CUST62824"/>
    <s v="Open"/>
    <s v="17-05-2020"/>
    <d v="1899-12-30T14:04:21"/>
    <s v="-"/>
    <s v="-"/>
  </r>
  <r>
    <s v="TKT789017"/>
    <s v="Two-factor authentication not working"/>
    <s v="-"/>
    <x v="2"/>
    <s v="Login Issue"/>
    <s v="CUST94662"/>
    <s v="In Progress"/>
    <d v="2023-04-03T00:00:00"/>
    <d v="1899-12-30T19:20:00"/>
    <s v="-"/>
    <s v="-"/>
  </r>
  <r>
    <s v="TKT476234"/>
    <s v="Charged more than expected"/>
    <s v="-"/>
    <x v="1"/>
    <s v="Overcharge"/>
    <s v="CUST48319"/>
    <s v="In Progress"/>
    <d v="2021-09-02T00:00:00"/>
    <d v="1899-12-30T00:38:00"/>
    <s v="-"/>
    <s v="-"/>
  </r>
  <r>
    <s v="TKT270137"/>
    <s v="Device not powering on"/>
    <s v="-"/>
    <x v="3"/>
    <s v="Hardware Issue"/>
    <s v="CUST24302"/>
    <s v="Open"/>
    <s v="26-09-2024"/>
    <d v="1899-12-30T05:48:23"/>
    <s v="-"/>
    <s v="-"/>
  </r>
  <r>
    <s v="TKT626527"/>
    <s v="Upgrade causing compatibility issues"/>
    <s v="30-05-2020 13:46:24"/>
    <x v="0"/>
    <s v="Service Upgrade"/>
    <s v="CUST51993"/>
    <s v="Resolved"/>
    <s v="25-05-2020"/>
    <d v="1899-12-30T13:46:24"/>
    <s v="30-05-2020"/>
    <d v="1899-12-30T13:46:24"/>
  </r>
  <r>
    <s v="TKT142715"/>
    <s v="Device not powering on"/>
    <s v="-"/>
    <x v="3"/>
    <s v="Hardware Issue"/>
    <s v="CUST72235"/>
    <s v="In Progress"/>
    <d v="2024-02-05T00:00:00"/>
    <d v="1899-12-30T03:05:00"/>
    <s v="-"/>
    <s v="-"/>
  </r>
  <r>
    <s v="TKT835014"/>
    <s v="Service slower than expected"/>
    <s v="-"/>
    <x v="0"/>
    <s v="Slow Service"/>
    <s v="CUST88356"/>
    <s v="Open"/>
    <s v="18-10-2024"/>
    <d v="1899-12-30T11:46:58"/>
    <s v="-"/>
    <s v="-"/>
  </r>
  <r>
    <s v="TKT918543"/>
    <s v="Service slower than expected"/>
    <d v="2024-05-09T23:40:00"/>
    <x v="0"/>
    <s v="Slow Service"/>
    <s v="CUST66052"/>
    <s v="Resolved"/>
    <s v="25-08-2024"/>
    <d v="1899-12-30T23:40:39"/>
    <d v="2024-05-09T00:00:00"/>
    <d v="1899-12-30T23:40:00"/>
  </r>
  <r>
    <s v="TKT623085"/>
    <s v="Service performance degradation"/>
    <s v="-"/>
    <x v="0"/>
    <s v="Slow Service"/>
    <s v="CUST15129"/>
    <s v="Open"/>
    <s v="20-08-2021"/>
    <d v="1899-12-30T01:37:00"/>
    <s v="-"/>
    <s v="-"/>
  </r>
  <r>
    <s v="TKT946871"/>
    <s v="Service slower than expected"/>
    <s v="20-11-2024 06:00:53"/>
    <x v="0"/>
    <s v="Slow Service"/>
    <s v="CUST43599"/>
    <s v="Resolved"/>
    <s v="26-10-2024"/>
    <d v="1899-12-30T06:00:53"/>
    <s v="20-11-2024"/>
    <d v="1899-12-30T06:00:53"/>
  </r>
  <r>
    <s v="TKT158830"/>
    <s v="Battery draining quickly"/>
    <s v="-"/>
    <x v="3"/>
    <s v="Hardware Issue"/>
    <s v="CUST25912"/>
    <s v="In Progress"/>
    <d v="2020-04-01T00:00:00"/>
    <d v="1899-12-30T23:15:00"/>
    <s v="-"/>
    <s v="-"/>
  </r>
  <r>
    <s v="TKT210314"/>
    <s v="Service unavailable in my area"/>
    <s v="-"/>
    <x v="0"/>
    <s v="Service Outage"/>
    <s v="CUST22972"/>
    <s v="In Progress"/>
    <s v="20-10-2021"/>
    <d v="1899-12-30T06:37:03"/>
    <s v="-"/>
    <s v="-"/>
  </r>
  <r>
    <s v="TKT201825"/>
    <s v="Refund for canceled service"/>
    <s v="-"/>
    <x v="1"/>
    <s v="Refund Request"/>
    <s v="CUST99066"/>
    <s v="In Progress"/>
    <s v="15-10-2023"/>
    <d v="1899-12-30T04:45:10"/>
    <s v="-"/>
    <s v="-"/>
  </r>
  <r>
    <s v="TKT689029"/>
    <s v="Frequent service interruptions"/>
    <s v="13-10-2020 09:13:36"/>
    <x v="0"/>
    <s v="Service Outage"/>
    <s v="CUST30921"/>
    <s v="Resolved"/>
    <s v="28-09-2020"/>
    <d v="1899-12-30T09:13:36"/>
    <s v="13-10-2020"/>
    <d v="1899-12-30T09:13:36"/>
  </r>
  <r>
    <s v="TKT314753"/>
    <s v="Refund for overcharge"/>
    <s v="-"/>
    <x v="1"/>
    <s v="Refund Request"/>
    <s v="CUST57322"/>
    <s v="Open"/>
    <s v="14-10-2020"/>
    <d v="1899-12-30T05:59:17"/>
    <s v="-"/>
    <s v="-"/>
  </r>
  <r>
    <s v="TKT325903"/>
    <s v="Charged more than expected"/>
    <s v="-"/>
    <x v="1"/>
    <s v="Overcharge"/>
    <s v="CUST92808"/>
    <s v="In Progress"/>
    <s v="21-09-2024"/>
    <d v="1899-12-30T12:29:47"/>
    <s v="-"/>
    <s v="-"/>
  </r>
  <r>
    <s v="TKT285468"/>
    <s v="Payment gateway error"/>
    <s v="-"/>
    <x v="1"/>
    <s v="Payment Failure"/>
    <s v="CUST14645"/>
    <s v="In Progress"/>
    <d v="2022-08-01T00:00:00"/>
    <d v="1899-12-30T17:27:00"/>
    <s v="-"/>
    <s v="-"/>
  </r>
  <r>
    <s v="TKT840702"/>
    <s v="Internet connection drops frequently"/>
    <s v="-"/>
    <x v="3"/>
    <s v="Network Problem"/>
    <s v="CUST65511"/>
    <s v="In Progress"/>
    <s v="22-09-2021"/>
    <d v="1899-12-30T16:24:22"/>
    <s v="-"/>
    <s v="-"/>
  </r>
  <r>
    <s v="TKT137175"/>
    <s v="Password reset link not received"/>
    <s v="17-03-2023 06:18:54"/>
    <x v="2"/>
    <s v="Password Reset"/>
    <s v="CUST23203"/>
    <s v="Resolved"/>
    <d v="2023-09-03T00:00:00"/>
    <d v="1899-12-30T06:18:00"/>
    <s v="17-03-2023"/>
    <d v="1899-12-30T06:18:54"/>
  </r>
  <r>
    <s v="TKT296648"/>
    <s v="Application crashes on startup"/>
    <s v="14-09-2024 18:16:09"/>
    <x v="3"/>
    <s v="Software Bug"/>
    <s v="CUST47050"/>
    <s v="Resolved"/>
    <s v="25-08-2024"/>
    <d v="1899-12-30T18:16:09"/>
    <s v="14-09-2024"/>
    <d v="1899-12-30T18:16:09"/>
  </r>
  <r>
    <s v="TKT289707"/>
    <s v="Scheduled maintenance causing downtime"/>
    <s v="-"/>
    <x v="0"/>
    <s v="Service Outage"/>
    <s v="CUST85443"/>
    <s v="Open"/>
    <d v="2020-10-06T00:00:00"/>
    <d v="1899-12-30T11:46:00"/>
    <s v="-"/>
    <s v="-"/>
  </r>
  <r>
    <s v="TKT247811"/>
    <s v="Issues after service upgrade"/>
    <s v="-"/>
    <x v="0"/>
    <s v="Service Upgrade"/>
    <s v="CUST64334"/>
    <s v="In Progress"/>
    <s v="26-03-2020"/>
    <d v="1899-12-30T03:35:05"/>
    <s v="-"/>
    <s v="-"/>
  </r>
  <r>
    <s v="TKT425375"/>
    <s v="Error message displayed"/>
    <d v="2024-09-12T23:05:00"/>
    <x v="3"/>
    <s v="Software Bug"/>
    <s v="CUST45017"/>
    <s v="Resolved"/>
    <d v="2024-12-11T00:00:00"/>
    <d v="1899-12-30T23:05:00"/>
    <d v="2024-09-12T00:00:00"/>
    <d v="1899-12-30T23:05:00"/>
  </r>
  <r>
    <s v="TKT641058"/>
    <s v="Request for service upgrade not processed"/>
    <s v="-"/>
    <x v="0"/>
    <s v="Service Upgrade"/>
    <s v="CUST59665"/>
    <s v="Open"/>
    <s v="28-08-2024"/>
    <d v="1899-12-30T16:02:07"/>
    <s v="-"/>
    <s v="-"/>
  </r>
  <r>
    <s v="TKT643076"/>
    <s v="Account locked due to multiple failed attempts"/>
    <s v="-"/>
    <x v="2"/>
    <s v="Login Issue"/>
    <s v="CUST68370"/>
    <s v="Open"/>
    <s v="24-06-2021"/>
    <d v="1899-12-30T08:47:17"/>
    <s v="-"/>
    <s v="-"/>
  </r>
  <r>
    <s v="TKT815104"/>
    <s v="Duplicate charges on account"/>
    <s v="-"/>
    <x v="1"/>
    <s v="Overcharge"/>
    <s v="CUST25779"/>
    <s v="Open"/>
    <s v="25-10-2023"/>
    <d v="1899-12-30T09:13:32"/>
    <s v="-"/>
    <s v="-"/>
  </r>
  <r>
    <s v="TKT170835"/>
    <s v="Request for service upgrade not processed"/>
    <s v="26-09-2020 13:32:51"/>
    <x v="0"/>
    <s v="Service Upgrade"/>
    <s v="CUST65256"/>
    <s v="Resolved"/>
    <d v="2020-10-09T00:00:00"/>
    <d v="1899-12-30T13:32:00"/>
    <s v="26-09-2020"/>
    <d v="1899-12-30T13:32:51"/>
  </r>
  <r>
    <s v="TKT180025"/>
    <s v="Unable to reset password"/>
    <s v="-"/>
    <x v="2"/>
    <s v="Password Reset"/>
    <s v="CUST24173"/>
    <s v="In Progress"/>
    <s v="15-05-2020"/>
    <d v="1899-12-30T08:24:57"/>
    <s v="-"/>
    <s v="-"/>
  </r>
  <r>
    <s v="TKT508365"/>
    <s v="Error message displayed"/>
    <s v="20-03-2021 13:14:51"/>
    <x v="3"/>
    <s v="Software Bug"/>
    <s v="CUST67797"/>
    <s v="Resolved"/>
    <d v="2021-11-03T00:00:00"/>
    <d v="1899-12-30T13:14:00"/>
    <s v="20-03-2021"/>
    <d v="1899-12-30T13:14:51"/>
  </r>
  <r>
    <s v="TKT177114"/>
    <s v="Slow internet speed"/>
    <s v="-"/>
    <x v="3"/>
    <s v="Network Problem"/>
    <s v="CUST58740"/>
    <s v="In Progress"/>
    <s v="25-11-2023"/>
    <d v="1899-12-30T12:58:50"/>
    <s v="-"/>
    <s v="-"/>
  </r>
  <r>
    <s v="TKT759365"/>
    <s v="Internet connection drops frequently"/>
    <d v="2024-10-07T16:39:00"/>
    <x v="3"/>
    <s v="Network Problem"/>
    <s v="CUST89625"/>
    <s v="Resolved"/>
    <s v="19-06-2024"/>
    <d v="1899-12-30T16:39:16"/>
    <d v="2024-10-07T00:00:00"/>
    <d v="1899-12-30T16:39:00"/>
  </r>
  <r>
    <s v="TKT302105"/>
    <s v="Refund for overcharge"/>
    <s v="18-09-2021 06:51:53"/>
    <x v="1"/>
    <s v="Refund Request"/>
    <s v="CUST93017"/>
    <s v="Resolved"/>
    <d v="2021-07-09T00:00:00"/>
    <d v="1899-12-30T06:51:00"/>
    <s v="18-09-2021"/>
    <d v="1899-12-30T06:51:53"/>
  </r>
  <r>
    <s v="TKT747490"/>
    <s v="Unable to reset password"/>
    <d v="2024-10-07T20:02:00"/>
    <x v="2"/>
    <s v="Password Reset"/>
    <s v="CUST47344"/>
    <s v="Resolved"/>
    <d v="2024-09-07T00:00:00"/>
    <d v="1899-12-30T20:02:00"/>
    <d v="2024-10-07T00:00:00"/>
    <d v="1899-12-30T20:02:00"/>
  </r>
  <r>
    <s v="TKT503747"/>
    <s v="Upgrade causing compatibility issues"/>
    <d v="2022-08-09T15:19:00"/>
    <x v="0"/>
    <s v="Service Upgrade"/>
    <s v="CUST72907"/>
    <s v="Resolved"/>
    <d v="2022-03-09T00:00:00"/>
    <d v="1899-12-30T15:19:00"/>
    <d v="2022-08-09T00:00:00"/>
    <d v="1899-12-30T15:19:00"/>
  </r>
  <r>
    <s v="TKT350055"/>
    <s v="Incorrect billing amount"/>
    <s v="-"/>
    <x v="1"/>
    <s v="Overcharge"/>
    <s v="CUST37882"/>
    <s v="Open"/>
    <d v="2021-03-11T00:00:00"/>
    <d v="1899-12-30T01:08:00"/>
    <s v="-"/>
    <s v="-"/>
  </r>
  <r>
    <s v="TKT743514"/>
    <s v="Upgrade causing compatibility issues"/>
    <s v="-"/>
    <x v="0"/>
    <s v="Service Upgrade"/>
    <s v="CUST37851"/>
    <s v="Open"/>
    <d v="2021-06-04T00:00:00"/>
    <d v="1899-12-30T03:55:00"/>
    <s v="-"/>
    <s v="-"/>
  </r>
  <r>
    <s v="TKT705667"/>
    <s v="Frequent service interruptions"/>
    <s v="-"/>
    <x v="0"/>
    <s v="Service Outage"/>
    <s v="CUST43081"/>
    <s v="Open"/>
    <s v="21-11-2021"/>
    <d v="1899-12-30T01:43:10"/>
    <s v="-"/>
    <s v="-"/>
  </r>
  <r>
    <s v="TKT995265"/>
    <s v="Internet connection drops frequently"/>
    <s v="16-02-2023 04:36:48"/>
    <x v="3"/>
    <s v="Network Problem"/>
    <s v="CUST71631"/>
    <s v="Resolved"/>
    <s v="21-01-2023"/>
    <d v="1899-12-30T04:36:48"/>
    <s v="16-02-2023"/>
    <d v="1899-12-30T04:36:48"/>
  </r>
  <r>
    <s v="TKT679965"/>
    <s v="Unable to login to account"/>
    <s v="-"/>
    <x v="2"/>
    <s v="Login Issue"/>
    <s v="CUST88830"/>
    <s v="Open"/>
    <d v="2020-06-05T00:00:00"/>
    <d v="1899-12-30T08:10:00"/>
    <s v="-"/>
    <s v="-"/>
  </r>
  <r>
    <s v="TKT767802"/>
    <s v="Account suspended due to suspicious activity"/>
    <s v="-"/>
    <x v="2"/>
    <s v="Account Suspension"/>
    <s v="CUST73210"/>
    <s v="Open"/>
    <s v="18-01-2020"/>
    <d v="1899-12-30T10:04:39"/>
    <s v="-"/>
    <s v="-"/>
  </r>
  <r>
    <s v="TKT282818"/>
    <s v="Duplicate charges on account"/>
    <s v="-"/>
    <x v="1"/>
    <s v="Overcharge"/>
    <s v="CUST96532"/>
    <s v="Open"/>
    <s v="14-12-2020"/>
    <d v="1899-12-30T19:53:49"/>
    <s v="-"/>
    <s v="-"/>
  </r>
  <r>
    <s v="TKT304720"/>
    <s v="Error message displayed"/>
    <d v="2020-03-11T10:42:00"/>
    <x v="3"/>
    <s v="Software Bug"/>
    <s v="CUST48781"/>
    <s v="Resolved"/>
    <s v="26-10-2020"/>
    <d v="1899-12-30T10:42:11"/>
    <d v="2020-03-11T00:00:00"/>
    <d v="1899-12-30T10:42:00"/>
  </r>
  <r>
    <s v="TKT179249"/>
    <s v="Issues after service upgrade"/>
    <s v="-"/>
    <x v="0"/>
    <s v="Service Upgrade"/>
    <s v="CUST45737"/>
    <s v="In Progress"/>
    <s v="13-01-2020"/>
    <d v="1899-12-30T18:27:13"/>
    <s v="-"/>
    <s v="-"/>
  </r>
  <r>
    <s v="TKT449485"/>
    <s v="Charged more than expected"/>
    <s v="-"/>
    <x v="1"/>
    <s v="Overcharge"/>
    <s v="CUST29143"/>
    <s v="Open"/>
    <s v="19-06-2023"/>
    <d v="1899-12-30T03:11:53"/>
    <s v="-"/>
    <s v="-"/>
  </r>
  <r>
    <s v="TKT663385"/>
    <s v="Error message displayed"/>
    <s v="-"/>
    <x v="3"/>
    <s v="Software Bug"/>
    <s v="CUST85704"/>
    <s v="Open"/>
    <d v="2022-12-04T00:00:00"/>
    <d v="1899-12-30T04:43:00"/>
    <s v="-"/>
    <s v="-"/>
  </r>
  <r>
    <s v="TKT183315"/>
    <s v="Issues after service upgrade"/>
    <s v="-"/>
    <x v="0"/>
    <s v="Service Upgrade"/>
    <s v="CUST92805"/>
    <s v="Open"/>
    <s v="30-07-2022"/>
    <d v="1899-12-30T19:58:03"/>
    <s v="-"/>
    <s v="-"/>
  </r>
  <r>
    <s v="TKT794887"/>
    <s v="Internet connection drops frequently"/>
    <s v="-"/>
    <x v="3"/>
    <s v="Network Problem"/>
    <s v="CUST66713"/>
    <s v="Open"/>
    <d v="2022-04-11T00:00:00"/>
    <d v="1899-12-30T19:46:00"/>
    <s v="-"/>
    <s v="-"/>
  </r>
  <r>
    <s v="TKT860368"/>
    <s v="Unable to reactivate suspended account"/>
    <s v="-"/>
    <x v="2"/>
    <s v="Account Suspension"/>
    <s v="CUST39732"/>
    <s v="Open"/>
    <d v="2022-04-09T00:00:00"/>
    <d v="1899-12-30T02:29:00"/>
    <s v="-"/>
    <s v="-"/>
  </r>
  <r>
    <s v="TKT614523"/>
    <s v="Request for service upgrade not processed"/>
    <s v="16-05-2022 18:57:50"/>
    <x v="0"/>
    <s v="Service Upgrade"/>
    <s v="CUST27157"/>
    <s v="Resolved"/>
    <s v="29-04-2022"/>
    <d v="1899-12-30T18:57:50"/>
    <s v="16-05-2022"/>
    <d v="1899-12-30T18:57:50"/>
  </r>
  <r>
    <s v="TKT359354"/>
    <s v="Scheduled maintenance causing downtime"/>
    <s v="-"/>
    <x v="0"/>
    <s v="Service Outage"/>
    <s v="CUST45321"/>
    <s v="Open"/>
    <s v="29-07-2022"/>
    <d v="1899-12-30T18:28:02"/>
    <s v="-"/>
    <s v="-"/>
  </r>
  <r>
    <s v="TKT378142"/>
    <s v="Duplicate charges on account"/>
    <s v="23-06-2020 04:30:36"/>
    <x v="1"/>
    <s v="Overcharge"/>
    <s v="CUST10112"/>
    <s v="Resolved"/>
    <d v="2020-08-06T00:00:00"/>
    <d v="1899-12-30T04:30:00"/>
    <s v="23-06-2020"/>
    <d v="1899-12-30T04:30:36"/>
  </r>
  <r>
    <s v="TKT531348"/>
    <s v="Internet connection drops frequently"/>
    <s v="-"/>
    <x v="3"/>
    <s v="Network Problem"/>
    <s v="CUST94942"/>
    <s v="In Progress"/>
    <d v="2021-09-01T00:00:00"/>
    <d v="1899-12-30T01:37:00"/>
    <s v="-"/>
    <s v="-"/>
  </r>
  <r>
    <s v="TKT189488"/>
    <s v="Frequent service interruptions"/>
    <s v="-"/>
    <x v="0"/>
    <s v="Service Outage"/>
    <s v="CUST11171"/>
    <s v="Open"/>
    <d v="2023-05-03T00:00:00"/>
    <d v="1899-12-30T18:45:00"/>
    <s v="-"/>
    <s v="-"/>
  </r>
  <r>
    <s v="TKT524747"/>
    <s v="Unable to reactivate suspended account"/>
    <s v="19-05-2022 12:15:38"/>
    <x v="2"/>
    <s v="Account Suspension"/>
    <s v="CUST92758"/>
    <s v="Resolved"/>
    <s v="13-05-2022"/>
    <d v="1899-12-30T12:15:38"/>
    <s v="19-05-2022"/>
    <d v="1899-12-30T12:15:38"/>
  </r>
  <r>
    <s v="TKT275172"/>
    <s v="Incorrect billing amount"/>
    <s v="-"/>
    <x v="1"/>
    <s v="Overcharge"/>
    <s v="CUST27085"/>
    <s v="In Progress"/>
    <d v="2023-05-02T00:00:00"/>
    <d v="1899-12-30T01:33:00"/>
    <s v="-"/>
    <s v="-"/>
  </r>
  <r>
    <s v="TKT566386"/>
    <s v="Refund for overcharge"/>
    <d v="2023-06-09T17:00:00"/>
    <x v="1"/>
    <s v="Refund Request"/>
    <s v="CUST14813"/>
    <s v="Resolved"/>
    <s v="22-08-2023"/>
    <d v="1899-12-30T17:00:35"/>
    <d v="2023-06-09T00:00:00"/>
    <d v="1899-12-30T17:00:00"/>
  </r>
  <r>
    <s v="TKT519829"/>
    <s v="Account suspended due to suspicious activity"/>
    <s v="-"/>
    <x v="2"/>
    <s v="Account Suspension"/>
    <s v="CUST78702"/>
    <s v="In Progress"/>
    <d v="2021-06-09T00:00:00"/>
    <d v="1899-12-30T01:36:00"/>
    <s v="-"/>
    <s v="-"/>
  </r>
  <r>
    <s v="TKT635674"/>
    <s v="Refund for overcharge"/>
    <s v="-"/>
    <x v="1"/>
    <s v="Refund Request"/>
    <s v="CUST38592"/>
    <s v="In Progress"/>
    <d v="2020-01-05T00:00:00"/>
    <d v="1899-12-30T12:32:00"/>
    <s v="-"/>
    <s v="-"/>
  </r>
  <r>
    <s v="TKT891369"/>
    <s v="Duplicate charges on account"/>
    <s v="-"/>
    <x v="1"/>
    <s v="Overcharge"/>
    <s v="CUST68544"/>
    <s v="Open"/>
    <d v="2023-09-06T00:00:00"/>
    <d v="1899-12-30T09:33:00"/>
    <s v="-"/>
    <s v="-"/>
  </r>
  <r>
    <s v="TKT269628"/>
    <s v="Account suspended without notice"/>
    <s v="-"/>
    <x v="2"/>
    <s v="Account Suspension"/>
    <s v="CUST47018"/>
    <s v="In Progress"/>
    <s v="20-06-2020"/>
    <d v="1899-12-30T19:20:45"/>
    <s v="-"/>
    <s v="-"/>
  </r>
  <r>
    <s v="TKT251347"/>
    <s v="Error message displayed"/>
    <s v="-"/>
    <x v="3"/>
    <s v="Software Bug"/>
    <s v="CUST71309"/>
    <s v="In Progress"/>
    <d v="2023-06-07T00:00:00"/>
    <d v="1899-12-30T08:18:00"/>
    <s v="-"/>
    <s v="-"/>
  </r>
  <r>
    <s v="TKT543024"/>
    <s v="Request for service upgrade not processed"/>
    <s v="-"/>
    <x v="0"/>
    <s v="Service Upgrade"/>
    <s v="CUST73935"/>
    <s v="In Progress"/>
    <s v="14-06-2021"/>
    <d v="1899-12-30T10:33:46"/>
    <s v="-"/>
    <s v="-"/>
  </r>
  <r>
    <s v="TKT278614"/>
    <s v="Feature not working as expected"/>
    <s v="-"/>
    <x v="3"/>
    <s v="Software Bug"/>
    <s v="CUST30343"/>
    <s v="In Progress"/>
    <s v="31-03-2021"/>
    <d v="1899-12-30T23:29:03"/>
    <s v="-"/>
    <s v="-"/>
  </r>
  <r>
    <s v="TKT360999"/>
    <s v="Account suspended due to suspicious activity"/>
    <s v="24-06-2020 08:33:00"/>
    <x v="2"/>
    <s v="Account Suspension"/>
    <s v="CUST50295"/>
    <s v="Resolved"/>
    <s v="21-06-2020"/>
    <d v="1899-12-30T08:33:00"/>
    <s v="24-06-2020"/>
    <d v="1899-12-30T08:33:00"/>
  </r>
  <r>
    <s v="TKT723651"/>
    <s v="Account locked due to multiple failed attempts"/>
    <s v="15-01-2023 13:03:46"/>
    <x v="2"/>
    <s v="Login Issue"/>
    <s v="CUST86288"/>
    <s v="Resolved"/>
    <s v="18-12-2022"/>
    <d v="1899-12-30T13:03:46"/>
    <s v="15-01-2023"/>
    <d v="1899-12-30T13:03:46"/>
  </r>
  <r>
    <s v="TKT490784"/>
    <s v="Unable to login to account"/>
    <s v="-"/>
    <x v="2"/>
    <s v="Login Issue"/>
    <s v="CUST56644"/>
    <s v="In Progress"/>
    <d v="2024-03-04T00:00:00"/>
    <d v="1899-12-30T14:17:00"/>
    <s v="-"/>
    <s v="-"/>
  </r>
  <r>
    <s v="TKT462619"/>
    <s v="Refund for canceled service"/>
    <s v="-"/>
    <x v="1"/>
    <s v="Refund Request"/>
    <s v="CUST30201"/>
    <s v="Open"/>
    <s v="19-04-2021"/>
    <d v="1899-12-30T19:38:38"/>
    <s v="-"/>
    <s v="-"/>
  </r>
  <r>
    <s v="TKT480584"/>
    <s v="Application crashes on startup"/>
    <d v="2023-09-03T05:14:00"/>
    <x v="3"/>
    <s v="Software Bug"/>
    <s v="CUST35077"/>
    <s v="Resolved"/>
    <s v="16-02-2023"/>
    <d v="1899-12-30T05:14:52"/>
    <d v="2023-09-03T00:00:00"/>
    <d v="1899-12-30T05:14:00"/>
  </r>
  <r>
    <s v="TKT111522"/>
    <s v="Scheduled maintenance causing downtime"/>
    <s v="-"/>
    <x v="0"/>
    <s v="Service Outage"/>
    <s v="CUST79800"/>
    <s v="Open"/>
    <s v="30-03-2020"/>
    <d v="1899-12-30T02:05:33"/>
    <s v="-"/>
    <s v="-"/>
  </r>
  <r>
    <s v="TKT895466"/>
    <s v="Application crashes on startup"/>
    <s v="-"/>
    <x v="3"/>
    <s v="Software Bug"/>
    <s v="CUST40218"/>
    <s v="In Progress"/>
    <d v="2021-02-09T00:00:00"/>
    <d v="1899-12-30T18:56:00"/>
    <s v="-"/>
    <s v="-"/>
  </r>
  <r>
    <s v="TKT697541"/>
    <s v="Request for service upgrade not processed"/>
    <d v="2024-12-01T00:32:00"/>
    <x v="0"/>
    <s v="Service Upgrade"/>
    <s v="CUST86840"/>
    <s v="Resolved"/>
    <s v="26-12-2023"/>
    <d v="1899-12-30T00:32:46"/>
    <d v="2024-12-01T00:00:00"/>
    <d v="1899-12-30T00:32:00"/>
  </r>
  <r>
    <s v="TKT475099"/>
    <s v="Error message displayed"/>
    <s v="-"/>
    <x v="3"/>
    <s v="Software Bug"/>
    <s v="CUST84347"/>
    <s v="Open"/>
    <d v="2020-04-10T00:00:00"/>
    <d v="1899-12-30T17:23:00"/>
    <s v="-"/>
    <s v="-"/>
  </r>
  <r>
    <s v="TKT934631"/>
    <s v="High latency in service response"/>
    <s v="-"/>
    <x v="0"/>
    <s v="Slow Service"/>
    <s v="CUST76057"/>
    <s v="Open"/>
    <s v="19-03-2023"/>
    <d v="1899-12-30T00:37:18"/>
    <s v="-"/>
    <s v="-"/>
  </r>
  <r>
    <s v="TKT800592"/>
    <s v="Service unavailable in my area"/>
    <s v="21-05-2022 20:58:21"/>
    <x v="0"/>
    <s v="Service Outage"/>
    <s v="CUST34810"/>
    <s v="Resolved"/>
    <d v="2022-09-05T00:00:00"/>
    <d v="1899-12-30T20:58:00"/>
    <s v="21-05-2022"/>
    <d v="1899-12-30T20:58:21"/>
  </r>
  <r>
    <s v="TKT452319"/>
    <s v="Upgrade causing compatibility issues"/>
    <s v="-"/>
    <x v="0"/>
    <s v="Service Upgrade"/>
    <s v="CUST98501"/>
    <s v="In Progress"/>
    <d v="2023-11-06T00:00:00"/>
    <d v="1899-12-30T15:59:00"/>
    <s v="-"/>
    <s v="-"/>
  </r>
  <r>
    <s v="TKT187657"/>
    <s v="Card declined"/>
    <s v="13-09-2022 18:48:23"/>
    <x v="1"/>
    <s v="Payment Failure"/>
    <s v="CUST53650"/>
    <s v="Resolved"/>
    <d v="2022-02-09T00:00:00"/>
    <d v="1899-12-30T18:48:00"/>
    <s v="13-09-2022"/>
    <d v="1899-12-30T18:48:23"/>
  </r>
  <r>
    <s v="TKT839390"/>
    <s v="Feature not working as expected"/>
    <s v="-"/>
    <x v="3"/>
    <s v="Software Bug"/>
    <s v="CUST46622"/>
    <s v="Open"/>
    <s v="20-03-2021"/>
    <d v="1899-12-30T17:45:27"/>
    <s v="-"/>
    <s v="-"/>
  </r>
  <r>
    <s v="TKT533600"/>
    <s v="Two-factor authentication not working"/>
    <s v="-"/>
    <x v="2"/>
    <s v="Login Issue"/>
    <s v="CUST67839"/>
    <s v="Open"/>
    <s v="13-01-2021"/>
    <d v="1899-12-30T01:50:45"/>
    <s v="-"/>
    <s v="-"/>
  </r>
  <r>
    <s v="TKT730456"/>
    <s v="Refund for canceled service"/>
    <s v="-"/>
    <x v="1"/>
    <s v="Refund Request"/>
    <s v="CUST67905"/>
    <s v="In Progress"/>
    <s v="16-12-2024"/>
    <d v="1899-12-30T08:19:08"/>
    <s v="-"/>
    <s v="-"/>
  </r>
  <r>
    <s v="TKT770871"/>
    <s v="Payment not going through"/>
    <s v="-"/>
    <x v="1"/>
    <s v="Payment Failure"/>
    <s v="CUST93947"/>
    <s v="Open"/>
    <s v="18-03-2022"/>
    <d v="1899-12-30T19:02:24"/>
    <s v="-"/>
    <s v="-"/>
  </r>
  <r>
    <s v="TKT807296"/>
    <s v="Feature not working as expected"/>
    <s v="19-02-2024 12:25:56"/>
    <x v="3"/>
    <s v="Software Bug"/>
    <s v="CUST33149"/>
    <s v="Resolved"/>
    <s v="27-01-2024"/>
    <d v="1899-12-30T12:25:56"/>
    <s v="19-02-2024"/>
    <d v="1899-12-30T12:25:56"/>
  </r>
  <r>
    <s v="TKT187665"/>
    <s v="Card declined"/>
    <s v="15-12-2022 10:50:13"/>
    <x v="1"/>
    <s v="Payment Failure"/>
    <s v="CUST43858"/>
    <s v="Resolved"/>
    <s v="15-11-2022"/>
    <d v="1899-12-30T10:50:13"/>
    <s v="15-12-2022"/>
    <d v="1899-12-30T10:50:13"/>
  </r>
  <r>
    <s v="TKT684283"/>
    <s v="Frequent service interruptions"/>
    <s v="15-06-2024 10:05:26"/>
    <x v="0"/>
    <s v="Service Outage"/>
    <s v="CUST59667"/>
    <s v="Resolved"/>
    <s v="20-05-2024"/>
    <d v="1899-12-30T10:05:26"/>
    <s v="15-06-2024"/>
    <d v="1899-12-30T10:05:26"/>
  </r>
  <r>
    <s v="TKT696055"/>
    <s v="Upgrade causing compatibility issues"/>
    <s v="-"/>
    <x v="0"/>
    <s v="Service Upgrade"/>
    <s v="CUST31737"/>
    <s v="Open"/>
    <d v="2024-12-03T00:00:00"/>
    <d v="1899-12-30T14:58:00"/>
    <s v="-"/>
    <s v="-"/>
  </r>
  <r>
    <s v="TKT786982"/>
    <s v="Scheduled maintenance causing downtime"/>
    <d v="2024-10-02T04:44:00"/>
    <x v="0"/>
    <s v="Service Outage"/>
    <s v="CUST65982"/>
    <s v="Resolved"/>
    <s v="27-01-2024"/>
    <d v="1899-12-30T04:44:15"/>
    <d v="2024-10-02T00:00:00"/>
    <d v="1899-12-30T04:44:00"/>
  </r>
  <r>
    <s v="TKT528577"/>
    <s v="Two-factor authentication not working"/>
    <s v="16-09-2023 20:22:08"/>
    <x v="2"/>
    <s v="Login Issue"/>
    <s v="CUST66342"/>
    <s v="Resolved"/>
    <s v="14-09-2023"/>
    <d v="1899-12-30T20:22:08"/>
    <s v="16-09-2023"/>
    <d v="1899-12-30T20:22:08"/>
  </r>
  <r>
    <s v="TKT465757"/>
    <s v="Service unavailable in my area"/>
    <s v="-"/>
    <x v="0"/>
    <s v="Service Outage"/>
    <s v="CUST54442"/>
    <s v="Open"/>
    <s v="18-10-2022"/>
    <d v="1899-12-30T23:27:15"/>
    <s v="-"/>
    <s v="-"/>
  </r>
  <r>
    <s v="TKT522112"/>
    <s v="Unable to login to account"/>
    <s v="-"/>
    <x v="2"/>
    <s v="Login Issue"/>
    <s v="CUST41608"/>
    <s v="Open"/>
    <d v="2022-01-04T00:00:00"/>
    <d v="1899-12-30T02:39:00"/>
    <s v="-"/>
    <s v="-"/>
  </r>
  <r>
    <s v="TKT852473"/>
    <s v="Refund for overcharge"/>
    <d v="2021-10-12T09:59:00"/>
    <x v="1"/>
    <s v="Refund Request"/>
    <s v="CUST40332"/>
    <s v="Resolved"/>
    <d v="2021-12-11T00:00:00"/>
    <d v="1899-12-30T09:59:00"/>
    <d v="2021-10-12T00:00:00"/>
    <d v="1899-12-30T09:59:00"/>
  </r>
  <r>
    <s v="TKT402071"/>
    <s v="Duplicate charges on account"/>
    <s v="29-01-2023 03:42:37"/>
    <x v="1"/>
    <s v="Overcharge"/>
    <s v="CUST89843"/>
    <s v="Resolved"/>
    <s v="17-01-2023"/>
    <d v="1899-12-30T03:42:37"/>
    <s v="29-01-2023"/>
    <d v="1899-12-30T03:42:37"/>
  </r>
  <r>
    <s v="TKT637244"/>
    <s v="Application crashes on startup"/>
    <s v="-"/>
    <x v="3"/>
    <s v="Software Bug"/>
    <s v="CUST90733"/>
    <s v="In Progress"/>
    <s v="13-08-2023"/>
    <d v="1899-12-30T23:45:49"/>
    <s v="-"/>
    <s v="-"/>
  </r>
  <r>
    <s v="TKT230154"/>
    <s v="Issues after service upgrade"/>
    <s v="-"/>
    <x v="0"/>
    <s v="Service Upgrade"/>
    <s v="CUST95006"/>
    <s v="In Progress"/>
    <d v="2024-06-02T00:00:00"/>
    <d v="1899-12-30T19:43:00"/>
    <s v="-"/>
    <s v="-"/>
  </r>
  <r>
    <s v="TKT804793"/>
    <s v="Scheduled maintenance causing downtime"/>
    <d v="2022-04-06T13:19:00"/>
    <x v="0"/>
    <s v="Service Outage"/>
    <s v="CUST34115"/>
    <s v="Resolved"/>
    <s v="28-05-2022"/>
    <d v="1899-12-30T13:19:34"/>
    <d v="2022-04-06T00:00:00"/>
    <d v="1899-12-30T13:19:00"/>
  </r>
  <r>
    <s v="TKT347044"/>
    <s v="Service unavailable in my area"/>
    <s v="-"/>
    <x v="0"/>
    <s v="Service Outage"/>
    <s v="CUST12931"/>
    <s v="In Progress"/>
    <d v="2022-08-04T00:00:00"/>
    <d v="1899-12-30T01:38:00"/>
    <s v="-"/>
    <s v="-"/>
  </r>
  <r>
    <s v="TKT743589"/>
    <s v="Scheduled maintenance causing downtime"/>
    <s v="-"/>
    <x v="0"/>
    <s v="Service Outage"/>
    <s v="CUST38856"/>
    <s v="In Progress"/>
    <s v="17-10-2020"/>
    <d v="1899-12-30T15:51:33"/>
    <s v="-"/>
    <s v="-"/>
  </r>
  <r>
    <s v="TKT378666"/>
    <s v="Two-factor authentication not working"/>
    <d v="2021-01-01T05:22:00"/>
    <x v="2"/>
    <s v="Login Issue"/>
    <s v="CUST37086"/>
    <s v="Resolved"/>
    <s v="19-12-2020"/>
    <d v="1899-12-30T05:22:35"/>
    <d v="2021-01-01T00:00:00"/>
    <d v="1899-12-30T05:22:00"/>
  </r>
  <r>
    <s v="TKT743568"/>
    <s v="Upgrade causing compatibility issues"/>
    <s v="-"/>
    <x v="0"/>
    <s v="Service Upgrade"/>
    <s v="CUST31495"/>
    <s v="Open"/>
    <d v="2024-01-09T00:00:00"/>
    <d v="1899-12-30T00:33:00"/>
    <s v="-"/>
    <s v="-"/>
  </r>
  <r>
    <s v="TKT269691"/>
    <s v="Payment gateway error"/>
    <s v="21-06-2020 13:01:01"/>
    <x v="1"/>
    <s v="Payment Failure"/>
    <s v="CUST53309"/>
    <s v="Resolved"/>
    <s v="29-05-2020"/>
    <d v="1899-12-30T13:01:01"/>
    <s v="21-06-2020"/>
    <d v="1899-12-30T13:01:01"/>
  </r>
  <r>
    <s v="TKT787540"/>
    <s v="Error message displayed"/>
    <s v="-"/>
    <x v="3"/>
    <s v="Software Bug"/>
    <s v="CUST26558"/>
    <s v="In Progress"/>
    <d v="2020-10-03T00:00:00"/>
    <d v="1899-12-30T19:59:00"/>
    <s v="-"/>
    <s v="-"/>
  </r>
  <r>
    <s v="TKT808484"/>
    <s v="Account suspended without notice"/>
    <s v="26-08-2020 10:48:38"/>
    <x v="2"/>
    <s v="Account Suspension"/>
    <s v="CUST25679"/>
    <s v="Resolved"/>
    <s v="25-08-2020"/>
    <d v="1899-12-30T10:48:38"/>
    <s v="26-08-2020"/>
    <d v="1899-12-30T10:48:38"/>
  </r>
  <r>
    <s v="TKT670992"/>
    <s v="Password reset link expired"/>
    <s v="-"/>
    <x v="2"/>
    <s v="Password Reset"/>
    <s v="CUST43623"/>
    <s v="Open"/>
    <s v="26-05-2022"/>
    <d v="1899-12-30T21:55:31"/>
    <s v="-"/>
    <s v="-"/>
  </r>
  <r>
    <s v="TKT142663"/>
    <s v="Feature not working as expected"/>
    <s v="-"/>
    <x v="3"/>
    <s v="Software Bug"/>
    <s v="CUST29185"/>
    <s v="Open"/>
    <d v="2021-09-08T00:00:00"/>
    <d v="1899-12-30T07:59:00"/>
    <s v="-"/>
    <s v="-"/>
  </r>
  <r>
    <s v="TKT293222"/>
    <s v="Battery draining quickly"/>
    <s v="-"/>
    <x v="3"/>
    <s v="Hardware Issue"/>
    <s v="CUST53906"/>
    <s v="Open"/>
    <s v="30-01-2023"/>
    <d v="1899-12-30T11:09:40"/>
    <s v="-"/>
    <s v="-"/>
  </r>
  <r>
    <s v="TKT921793"/>
    <s v="Account suspended due to suspicious activity"/>
    <s v="-"/>
    <x v="2"/>
    <s v="Account Suspension"/>
    <s v="CUST82801"/>
    <s v="Open"/>
    <s v="18-12-2020"/>
    <d v="1899-12-30T21:31:00"/>
    <s v="-"/>
    <s v="-"/>
  </r>
  <r>
    <s v="TKT353731"/>
    <s v="Two-factor authentication not working"/>
    <s v="-"/>
    <x v="2"/>
    <s v="Login Issue"/>
    <s v="CUST71690"/>
    <s v="In Progress"/>
    <s v="23-05-2021"/>
    <d v="1899-12-30T04:02:40"/>
    <s v="-"/>
    <s v="-"/>
  </r>
  <r>
    <s v="TKT662563"/>
    <s v="Card declined"/>
    <d v="2022-01-03T10:05:00"/>
    <x v="1"/>
    <s v="Payment Failure"/>
    <s v="CUST46216"/>
    <s v="Resolved"/>
    <s v="14-02-2022"/>
    <d v="1899-12-30T10:05:29"/>
    <d v="2022-01-03T00:00:00"/>
    <d v="1899-12-30T10:05:00"/>
  </r>
  <r>
    <s v="TKT788294"/>
    <s v="Charged more than expected"/>
    <s v="22-02-2020 11:15:37"/>
    <x v="1"/>
    <s v="Overcharge"/>
    <s v="CUST35199"/>
    <s v="Resolved"/>
    <s v="15-02-2020"/>
    <d v="1899-12-30T11:15:37"/>
    <s v="22-02-2020"/>
    <d v="1899-12-30T11:15:37"/>
  </r>
  <r>
    <s v="TKT244313"/>
    <s v="Request for service upgrade not processed"/>
    <s v="-"/>
    <x v="0"/>
    <s v="Service Upgrade"/>
    <s v="CUST52154"/>
    <s v="In Progress"/>
    <s v="26-09-2022"/>
    <d v="1899-12-30T13:40:20"/>
    <s v="-"/>
    <s v="-"/>
  </r>
  <r>
    <s v="TKT710386"/>
    <s v="Account suspended due to suspicious activity"/>
    <s v="15-07-2023 15:14:27"/>
    <x v="2"/>
    <s v="Account Suspension"/>
    <s v="CUST53509"/>
    <s v="Resolved"/>
    <s v="18-06-2023"/>
    <d v="1899-12-30T15:14:27"/>
    <s v="15-07-2023"/>
    <d v="1899-12-30T15:14:27"/>
  </r>
  <r>
    <s v="TKT280307"/>
    <s v="Issues after service upgrade"/>
    <s v="-"/>
    <x v="0"/>
    <s v="Service Upgrade"/>
    <s v="CUST83702"/>
    <s v="In Progress"/>
    <d v="2023-04-10T00:00:00"/>
    <d v="1899-12-30T09:24:00"/>
    <s v="-"/>
    <s v="-"/>
  </r>
  <r>
    <s v="TKT270946"/>
    <s v="Unable to login to account"/>
    <s v="-"/>
    <x v="2"/>
    <s v="Login Issue"/>
    <s v="CUST69993"/>
    <s v="In Progress"/>
    <s v="13-03-2022"/>
    <d v="1899-12-30T13:50:52"/>
    <s v="-"/>
    <s v="-"/>
  </r>
  <r>
    <s v="TKT427366"/>
    <s v="Frequent service interruptions"/>
    <s v="22-02-2024 20:46:10"/>
    <x v="0"/>
    <s v="Service Outage"/>
    <s v="CUST71819"/>
    <s v="Resolved"/>
    <d v="2024-08-02T00:00:00"/>
    <d v="1899-12-30T20:46:00"/>
    <s v="22-02-2024"/>
    <d v="1899-12-30T20:46:10"/>
  </r>
  <r>
    <s v="TKT438645"/>
    <s v="Unable to login to account"/>
    <s v="-"/>
    <x v="2"/>
    <s v="Login Issue"/>
    <s v="CUST15322"/>
    <s v="Open"/>
    <s v="16-10-2020"/>
    <d v="1899-12-30T07:59:20"/>
    <s v="-"/>
    <s v="-"/>
  </r>
  <r>
    <s v="TKT359266"/>
    <s v="Unable to reactivate suspended account"/>
    <s v="-"/>
    <x v="2"/>
    <s v="Account Suspension"/>
    <s v="CUST51751"/>
    <s v="Open"/>
    <s v="26-11-2021"/>
    <d v="1899-12-30T09:54:00"/>
    <s v="-"/>
    <s v="-"/>
  </r>
  <r>
    <s v="TKT888258"/>
    <s v="Internet connection drops frequently"/>
    <s v="31-03-2023 11:05:12"/>
    <x v="3"/>
    <s v="Network Problem"/>
    <s v="CUST20601"/>
    <s v="Resolved"/>
    <s v="14-03-2023"/>
    <d v="1899-12-30T11:05:12"/>
    <s v="31-03-2023"/>
    <d v="1899-12-30T11:05:12"/>
  </r>
  <r>
    <s v="TKT896562"/>
    <s v="Account suspended without notice"/>
    <s v="-"/>
    <x v="2"/>
    <s v="Account Suspension"/>
    <s v="CUST44261"/>
    <s v="Open"/>
    <s v="15-04-2022"/>
    <d v="1899-12-30T03:35:28"/>
    <s v="-"/>
    <s v="-"/>
  </r>
  <r>
    <s v="TKT465924"/>
    <s v="Internet connection drops frequently"/>
    <s v="-"/>
    <x v="3"/>
    <s v="Network Problem"/>
    <s v="CUST75911"/>
    <s v="Open"/>
    <s v="13-07-2022"/>
    <d v="1899-12-30T02:23:01"/>
    <s v="-"/>
    <s v="-"/>
  </r>
  <r>
    <s v="TKT785342"/>
    <s v="Issues after service upgrade"/>
    <s v="23-05-2022 23:59:21"/>
    <x v="0"/>
    <s v="Service Upgrade"/>
    <s v="CUST31640"/>
    <s v="Resolved"/>
    <d v="2022-06-05T00:00:00"/>
    <d v="1899-12-30T23:59:00"/>
    <s v="23-05-2022"/>
    <d v="1899-12-30T23:59:21"/>
  </r>
  <r>
    <s v="TKT894579"/>
    <s v="Service slower than expected"/>
    <s v="-"/>
    <x v="0"/>
    <s v="Slow Service"/>
    <s v="CUST79137"/>
    <s v="In Progress"/>
    <s v="29-10-2021"/>
    <d v="1899-12-30T00:09:57"/>
    <s v="-"/>
    <s v="-"/>
  </r>
  <r>
    <s v="TKT908908"/>
    <s v="Internet connection drops frequently"/>
    <s v="24-02-2022 01:12:54"/>
    <x v="3"/>
    <s v="Network Problem"/>
    <s v="CUST21157"/>
    <s v="Resolved"/>
    <s v="18-02-2022"/>
    <d v="1899-12-30T01:12:54"/>
    <s v="24-02-2022"/>
    <d v="1899-12-30T01:12:54"/>
  </r>
  <r>
    <s v="TKT660034"/>
    <s v="Account suspended without notice"/>
    <s v="30-12-2021 12:16:30"/>
    <x v="2"/>
    <s v="Account Suspension"/>
    <s v="CUST71366"/>
    <s v="Resolved"/>
    <d v="2021-02-12T00:00:00"/>
    <d v="1899-12-30T12:16:00"/>
    <s v="30-12-2021"/>
    <d v="1899-12-30T12:16:30"/>
  </r>
  <r>
    <s v="TKT260419"/>
    <s v="Charged more than expected"/>
    <s v="-"/>
    <x v="1"/>
    <s v="Overcharge"/>
    <s v="CUST60784"/>
    <s v="In Progress"/>
    <s v="28-05-2023"/>
    <d v="1899-12-30T17:49:48"/>
    <s v="-"/>
    <s v="-"/>
  </r>
  <r>
    <s v="TKT180770"/>
    <s v="Frequent service interruptions"/>
    <s v="-"/>
    <x v="0"/>
    <s v="Service Outage"/>
    <s v="CUST62054"/>
    <s v="In Progress"/>
    <s v="25-03-2024"/>
    <d v="1899-12-30T03:31:34"/>
    <s v="-"/>
    <s v="-"/>
  </r>
  <r>
    <s v="TKT211487"/>
    <s v="Slow internet speed"/>
    <s v="26-07-2023 09:06:28"/>
    <x v="3"/>
    <s v="Network Problem"/>
    <s v="CUST37521"/>
    <s v="Resolved"/>
    <s v="22-07-2023"/>
    <d v="1899-12-30T09:06:28"/>
    <s v="26-07-2023"/>
    <d v="1899-12-30T09:06:28"/>
  </r>
  <r>
    <s v="TKT135937"/>
    <s v="Service slower than expected"/>
    <d v="2021-10-12T00:54:00"/>
    <x v="0"/>
    <s v="Slow Service"/>
    <s v="CUST51803"/>
    <s v="Resolved"/>
    <s v="27-11-2021"/>
    <d v="1899-12-30T00:54:03"/>
    <d v="2021-10-12T00:00:00"/>
    <d v="1899-12-30T00:54:00"/>
  </r>
  <r>
    <s v="TKT374495"/>
    <s v="Payment not going through"/>
    <s v="-"/>
    <x v="1"/>
    <s v="Payment Failure"/>
    <s v="CUST14447"/>
    <s v="Open"/>
    <s v="24-07-2024"/>
    <d v="1899-12-30T11:29:02"/>
    <s v="-"/>
    <s v="-"/>
  </r>
  <r>
    <s v="TKT259475"/>
    <s v="Account suspended due to suspicious activity"/>
    <s v="22-05-2024 01:56:33"/>
    <x v="2"/>
    <s v="Account Suspension"/>
    <s v="CUST97171"/>
    <s v="Resolved"/>
    <s v="13-05-2024"/>
    <d v="1899-12-30T01:56:33"/>
    <s v="22-05-2024"/>
    <d v="1899-12-30T01:56:33"/>
  </r>
  <r>
    <s v="TKT871585"/>
    <s v="Card declined"/>
    <s v="-"/>
    <x v="1"/>
    <s v="Payment Failure"/>
    <s v="CUST82472"/>
    <s v="Open"/>
    <s v="30-07-2020"/>
    <d v="1899-12-30T13:36:23"/>
    <s v="-"/>
    <s v="-"/>
  </r>
  <r>
    <s v="TKT944160"/>
    <s v="Request for service upgrade not processed"/>
    <s v="-"/>
    <x v="0"/>
    <s v="Service Upgrade"/>
    <s v="CUST53203"/>
    <s v="In Progress"/>
    <s v="19-11-2020"/>
    <d v="1899-12-30T15:05:30"/>
    <s v="-"/>
    <s v="-"/>
  </r>
  <r>
    <s v="TKT798264"/>
    <s v="Request for service upgrade not processed"/>
    <s v="-"/>
    <x v="0"/>
    <s v="Service Upgrade"/>
    <s v="CUST63027"/>
    <s v="In Progress"/>
    <d v="2022-10-05T00:00:00"/>
    <d v="1899-12-30T10:45:00"/>
    <s v="-"/>
    <s v="-"/>
  </r>
  <r>
    <s v="TKT920856"/>
    <s v="Charged more than expected"/>
    <d v="2025-09-01T12:45:00"/>
    <x v="1"/>
    <s v="Overcharge"/>
    <s v="CUST57174"/>
    <s v="Resolved"/>
    <d v="2024-11-12T00:00:00"/>
    <d v="1899-12-30T12:45:00"/>
    <d v="2025-09-01T00:00:00"/>
    <d v="1899-12-30T12:45:00"/>
  </r>
  <r>
    <s v="TKT434639"/>
    <s v="Payment not going through"/>
    <s v="15-09-2021 11:18:43"/>
    <x v="1"/>
    <s v="Payment Failure"/>
    <s v="CUST57651"/>
    <s v="Resolved"/>
    <d v="2021-12-09T00:00:00"/>
    <d v="1899-12-30T11:18:00"/>
    <s v="15-09-2021"/>
    <d v="1899-12-30T11:18:43"/>
  </r>
  <r>
    <s v="TKT375566"/>
    <s v="Service performance degradation"/>
    <s v="13-02-2024 17:13:51"/>
    <x v="0"/>
    <s v="Slow Service"/>
    <s v="CUST11186"/>
    <s v="Resolved"/>
    <s v="25-01-2024"/>
    <d v="1899-12-30T17:13:51"/>
    <s v="13-02-2024"/>
    <d v="1899-12-30T17:13:51"/>
  </r>
  <r>
    <s v="TKT110242"/>
    <s v="Duplicate charges on account"/>
    <s v="-"/>
    <x v="1"/>
    <s v="Overcharge"/>
    <s v="CUST74391"/>
    <s v="Open"/>
    <d v="2024-05-10T00:00:00"/>
    <d v="1899-12-30T21:33:00"/>
    <s v="-"/>
    <s v="-"/>
  </r>
  <r>
    <s v="TKT863027"/>
    <s v="Feature not working as expected"/>
    <s v="-"/>
    <x v="3"/>
    <s v="Software Bug"/>
    <s v="CUST35803"/>
    <s v="In Progress"/>
    <s v="17-06-2022"/>
    <d v="1899-12-30T19:01:06"/>
    <s v="-"/>
    <s v="-"/>
  </r>
  <r>
    <s v="TKT885501"/>
    <s v="Screen malfunction"/>
    <s v="-"/>
    <x v="3"/>
    <s v="Hardware Issue"/>
    <s v="CUST33723"/>
    <s v="In Progress"/>
    <d v="2021-03-10T00:00:00"/>
    <d v="1899-12-30T02:55:00"/>
    <s v="-"/>
    <s v="-"/>
  </r>
  <r>
    <s v="TKT445322"/>
    <s v="Password reset link expired"/>
    <s v="-"/>
    <x v="2"/>
    <s v="Password Reset"/>
    <s v="CUST72176"/>
    <s v="Open"/>
    <d v="2020-01-05T00:00:00"/>
    <d v="1899-12-30T01:39:00"/>
    <s v="-"/>
    <s v="-"/>
  </r>
  <r>
    <s v="TKT249139"/>
    <s v="Internet connection drops frequently"/>
    <s v="-"/>
    <x v="3"/>
    <s v="Network Problem"/>
    <s v="CUST34188"/>
    <s v="In Progress"/>
    <d v="2022-04-12T00:00:00"/>
    <d v="1899-12-30T07:02:00"/>
    <s v="-"/>
    <s v="-"/>
  </r>
  <r>
    <s v="TKT748340"/>
    <s v="Service slower than expected"/>
    <s v="-"/>
    <x v="0"/>
    <s v="Slow Service"/>
    <s v="CUST42645"/>
    <s v="In Progress"/>
    <s v="27-10-2022"/>
    <d v="1899-12-30T02:27:19"/>
    <s v="-"/>
    <s v="-"/>
  </r>
  <r>
    <s v="TKT881157"/>
    <s v="Account locked due to multiple failed attempts"/>
    <s v="28-03-2022 16:59:51"/>
    <x v="2"/>
    <s v="Login Issue"/>
    <s v="CUST51284"/>
    <s v="Resolved"/>
    <d v="2022-06-03T00:00:00"/>
    <d v="1899-12-30T16:59:00"/>
    <s v="28-03-2022"/>
    <d v="1899-12-30T16:59:51"/>
  </r>
  <r>
    <s v="TKT339833"/>
    <s v="Account suspended due to suspicious activity"/>
    <s v="-"/>
    <x v="2"/>
    <s v="Account Suspension"/>
    <s v="CUST76312"/>
    <s v="Open"/>
    <d v="2023-03-10T00:00:00"/>
    <d v="1899-12-30T19:16:00"/>
    <s v="-"/>
    <s v="-"/>
  </r>
  <r>
    <s v="TKT673664"/>
    <s v="Unable to login to account"/>
    <s v="-"/>
    <x v="2"/>
    <s v="Login Issue"/>
    <s v="CUST63613"/>
    <s v="In Progress"/>
    <s v="20-05-2023"/>
    <d v="1899-12-30T22:18:34"/>
    <s v="-"/>
    <s v="-"/>
  </r>
  <r>
    <s v="TKT320862"/>
    <s v="Scheduled maintenance causing downtime"/>
    <s v="-"/>
    <x v="0"/>
    <s v="Service Outage"/>
    <s v="CUST85476"/>
    <s v="Open"/>
    <s v="30-10-2023"/>
    <d v="1899-12-30T14:29:52"/>
    <s v="-"/>
    <s v="-"/>
  </r>
  <r>
    <s v="TKT719032"/>
    <s v="Service performance degradation"/>
    <s v="-"/>
    <x v="0"/>
    <s v="Slow Service"/>
    <s v="CUST42968"/>
    <s v="Open"/>
    <s v="22-02-2023"/>
    <d v="1899-12-30T15:18:59"/>
    <s v="-"/>
    <s v="-"/>
  </r>
  <r>
    <s v="TKT344911"/>
    <s v="Screen malfunction"/>
    <s v="-"/>
    <x v="3"/>
    <s v="Hardware Issue"/>
    <s v="CUST26744"/>
    <s v="Open"/>
    <d v="2023-04-02T00:00:00"/>
    <d v="1899-12-30T08:47:00"/>
    <s v="-"/>
    <s v="-"/>
  </r>
  <r>
    <s v="TKT592843"/>
    <s v="Request for service upgrade not processed"/>
    <d v="2022-09-04T19:16:00"/>
    <x v="0"/>
    <s v="Service Upgrade"/>
    <s v="CUST42985"/>
    <s v="Resolved"/>
    <d v="2022-12-03T00:00:00"/>
    <d v="1899-12-30T19:16:00"/>
    <d v="2022-09-04T00:00:00"/>
    <d v="1899-12-30T19:16:00"/>
  </r>
  <r>
    <s v="TKT932222"/>
    <s v="Issues after service upgrade"/>
    <d v="2021-12-07T08:45:00"/>
    <x v="0"/>
    <s v="Service Upgrade"/>
    <s v="CUST31891"/>
    <s v="Resolved"/>
    <d v="2021-04-07T00:00:00"/>
    <d v="1899-12-30T08:45:00"/>
    <d v="2021-12-07T00:00:00"/>
    <d v="1899-12-30T08:45:00"/>
  </r>
  <r>
    <s v="TKT397892"/>
    <s v="Charged more than expected"/>
    <s v="-"/>
    <x v="1"/>
    <s v="Overcharge"/>
    <s v="CUST32870"/>
    <s v="In Progress"/>
    <s v="13-06-2020"/>
    <d v="1899-12-30T05:05:29"/>
    <s v="-"/>
    <s v="-"/>
  </r>
  <r>
    <s v="TKT124390"/>
    <s v="Account suspended due to suspicious activity"/>
    <s v="17-07-2021 02:43:56"/>
    <x v="2"/>
    <s v="Account Suspension"/>
    <s v="CUST19443"/>
    <s v="Resolved"/>
    <s v="21-06-2021"/>
    <d v="1899-12-30T02:43:56"/>
    <s v="17-07-2021"/>
    <d v="1899-12-30T02:43:56"/>
  </r>
  <r>
    <s v="TKT388165"/>
    <s v="Screen malfunction"/>
    <s v="-"/>
    <x v="3"/>
    <s v="Hardware Issue"/>
    <s v="CUST42201"/>
    <s v="Open"/>
    <s v="19-01-2020"/>
    <d v="1899-12-30T08:32:19"/>
    <s v="-"/>
    <s v="-"/>
  </r>
  <r>
    <s v="TKT374997"/>
    <s v="Password reset link not received"/>
    <s v="-"/>
    <x v="2"/>
    <s v="Password Reset"/>
    <s v="CUST65182"/>
    <s v="Open"/>
    <s v="24-12-2023"/>
    <d v="1899-12-30T20:31:07"/>
    <s v="-"/>
    <s v="-"/>
  </r>
  <r>
    <s v="TKT657493"/>
    <s v="Incorrect billing amount"/>
    <s v="-"/>
    <x v="1"/>
    <s v="Overcharge"/>
    <s v="CUST68638"/>
    <s v="Open"/>
    <s v="31-07-2022"/>
    <d v="1899-12-30T18:16:46"/>
    <s v="-"/>
    <s v="-"/>
  </r>
  <r>
    <s v="TKT714384"/>
    <s v="Unable to reactivate suspended account"/>
    <s v="-"/>
    <x v="2"/>
    <s v="Account Suspension"/>
    <s v="CUST86093"/>
    <s v="In Progress"/>
    <s v="21-09-2024"/>
    <d v="1899-12-30T00:50:03"/>
    <s v="-"/>
    <s v="-"/>
  </r>
  <r>
    <s v="TKT387389"/>
    <s v="Unable to connect to Wi-Fi"/>
    <s v="-"/>
    <x v="3"/>
    <s v="Network Problem"/>
    <s v="CUST68059"/>
    <s v="In Progress"/>
    <s v="20-12-2023"/>
    <d v="1899-12-30T11:30:07"/>
    <s v="-"/>
    <s v="-"/>
  </r>
  <r>
    <s v="TKT625142"/>
    <s v="Error message displayed"/>
    <s v="17-04-2021 16:13:56"/>
    <x v="3"/>
    <s v="Software Bug"/>
    <s v="CUST17359"/>
    <s v="Resolved"/>
    <s v="23-03-2021"/>
    <d v="1899-12-30T16:13:56"/>
    <s v="17-04-2021"/>
    <d v="1899-12-30T16:13:56"/>
  </r>
  <r>
    <s v="TKT208719"/>
    <s v="High latency in service response"/>
    <s v="-"/>
    <x v="0"/>
    <s v="Slow Service"/>
    <s v="CUST84575"/>
    <s v="Open"/>
    <s v="31-01-2020"/>
    <d v="1899-12-30T16:37:35"/>
    <s v="-"/>
    <s v="-"/>
  </r>
  <r>
    <s v="TKT265285"/>
    <s v="Password reset link expired"/>
    <d v="2020-05-11T21:18:00"/>
    <x v="2"/>
    <s v="Password Reset"/>
    <s v="CUST69864"/>
    <s v="Resolved"/>
    <s v="28-10-2020"/>
    <d v="1899-12-30T21:18:05"/>
    <d v="2020-05-11T00:00:00"/>
    <d v="1899-12-30T21:18:00"/>
  </r>
  <r>
    <s v="TKT502996"/>
    <s v="Service performance degradation"/>
    <s v="-"/>
    <x v="0"/>
    <s v="Slow Service"/>
    <s v="CUST77840"/>
    <s v="In Progress"/>
    <s v="15-05-2023"/>
    <d v="1899-12-30T05:21:08"/>
    <s v="-"/>
    <s v="-"/>
  </r>
  <r>
    <s v="TKT295837"/>
    <s v="Charged more than expected"/>
    <s v="-"/>
    <x v="1"/>
    <s v="Overcharge"/>
    <s v="CUST38475"/>
    <s v="Open"/>
    <d v="2021-02-11T00:00:00"/>
    <d v="1899-12-30T01:50:00"/>
    <s v="-"/>
    <s v="-"/>
  </r>
  <r>
    <s v="TKT971371"/>
    <s v="Internet connection drops frequently"/>
    <s v="-"/>
    <x v="3"/>
    <s v="Network Problem"/>
    <s v="CUST49342"/>
    <s v="In Progress"/>
    <s v="14-01-2021"/>
    <d v="1899-12-30T02:00:54"/>
    <s v="-"/>
    <s v="-"/>
  </r>
  <r>
    <s v="TKT619137"/>
    <s v="Issues after service upgrade"/>
    <s v="20-11-2024 13:53:56"/>
    <x v="0"/>
    <s v="Service Upgrade"/>
    <s v="CUST90798"/>
    <s v="Resolved"/>
    <d v="2024-11-11T00:00:00"/>
    <d v="1899-12-30T13:53:00"/>
    <s v="20-11-2024"/>
    <d v="1899-12-30T13:53:56"/>
  </r>
  <r>
    <s v="TKT262103"/>
    <s v="Incorrect billing amount"/>
    <s v="-"/>
    <x v="1"/>
    <s v="Overcharge"/>
    <s v="CUST46215"/>
    <s v="Open"/>
    <s v="19-11-2021"/>
    <d v="1899-12-30T16:06:38"/>
    <s v="-"/>
    <s v="-"/>
  </r>
  <r>
    <s v="TKT300870"/>
    <s v="Two-factor authentication not working"/>
    <s v="26-02-2021 22:29:15"/>
    <x v="2"/>
    <s v="Login Issue"/>
    <s v="CUST76805"/>
    <s v="Resolved"/>
    <d v="2021-07-02T00:00:00"/>
    <d v="1899-12-30T22:29:00"/>
    <s v="26-02-2021"/>
    <d v="1899-12-30T22:29:15"/>
  </r>
  <r>
    <s v="TKT539849"/>
    <s v="Unable to reactivate suspended account"/>
    <s v="-"/>
    <x v="2"/>
    <s v="Account Suspension"/>
    <s v="CUST21892"/>
    <s v="Open"/>
    <s v="19-09-2023"/>
    <d v="1899-12-30T05:58:46"/>
    <s v="-"/>
    <s v="-"/>
  </r>
  <r>
    <s v="TKT967690"/>
    <s v="Application crashes on startup"/>
    <s v="-"/>
    <x v="3"/>
    <s v="Software Bug"/>
    <s v="CUST26942"/>
    <s v="Open"/>
    <s v="25-06-2022"/>
    <d v="1899-12-30T09:47:19"/>
    <s v="-"/>
    <s v="-"/>
  </r>
  <r>
    <s v="TKT384984"/>
    <s v="Payment gateway error"/>
    <s v="-"/>
    <x v="1"/>
    <s v="Payment Failure"/>
    <s v="CUST81612"/>
    <s v="Open"/>
    <d v="2024-03-03T00:00:00"/>
    <d v="1899-12-30T04:25:00"/>
    <s v="-"/>
    <s v="-"/>
  </r>
  <r>
    <s v="TKT238837"/>
    <s v="High latency in service response"/>
    <s v="-"/>
    <x v="0"/>
    <s v="Slow Service"/>
    <s v="CUST12262"/>
    <s v="In Progress"/>
    <s v="25-06-2024"/>
    <d v="1899-12-30T15:25:13"/>
    <s v="-"/>
    <s v="-"/>
  </r>
  <r>
    <s v="TKT745512"/>
    <s v="Refund for overcharge"/>
    <s v="-"/>
    <x v="1"/>
    <s v="Refund Request"/>
    <s v="CUST31375"/>
    <s v="In Progress"/>
    <s v="28-07-2021"/>
    <d v="1899-12-30T02:31:59"/>
    <s v="-"/>
    <s v="-"/>
  </r>
  <r>
    <s v="TKT717701"/>
    <s v="Unable to reset password"/>
    <s v="-"/>
    <x v="2"/>
    <s v="Password Reset"/>
    <s v="CUST30002"/>
    <s v="In Progress"/>
    <s v="14-07-2024"/>
    <d v="1899-12-30T22:30:12"/>
    <s v="-"/>
    <s v="-"/>
  </r>
  <r>
    <s v="TKT974922"/>
    <s v="Account locked due to multiple failed attempts"/>
    <d v="2025-06-01T09:10:00"/>
    <x v="2"/>
    <s v="Login Issue"/>
    <s v="CUST94198"/>
    <s v="Resolved"/>
    <d v="2024-08-12T00:00:00"/>
    <d v="1899-12-30T09:10:00"/>
    <d v="2025-06-01T00:00:00"/>
    <d v="1899-12-30T09:10:00"/>
  </r>
  <r>
    <s v="TKT893553"/>
    <s v="Unable to connect to Wi-Fi"/>
    <s v="15-03-2024 13:43:58"/>
    <x v="3"/>
    <s v="Network Problem"/>
    <s v="CUST97724"/>
    <s v="Resolved"/>
    <d v="2024-09-03T00:00:00"/>
    <d v="1899-12-30T13:43:00"/>
    <s v="15-03-2024"/>
    <d v="1899-12-30T13:43:58"/>
  </r>
  <r>
    <s v="TKT665448"/>
    <s v="Payment not going through"/>
    <d v="2022-03-10T04:02:00"/>
    <x v="1"/>
    <s v="Payment Failure"/>
    <s v="CUST22025"/>
    <s v="Resolved"/>
    <s v="29-09-2022"/>
    <d v="1899-12-30T04:02:19"/>
    <d v="2022-03-10T00:00:00"/>
    <d v="1899-12-30T04:02:00"/>
  </r>
  <r>
    <s v="TKT284044"/>
    <s v="Password reset link expired"/>
    <s v="-"/>
    <x v="2"/>
    <s v="Password Reset"/>
    <s v="CUST96809"/>
    <s v="In Progress"/>
    <s v="16-06-2024"/>
    <d v="1899-12-30T06:59:46"/>
    <s v="-"/>
    <s v="-"/>
  </r>
  <r>
    <s v="TKT662109"/>
    <s v="Upgrade causing compatibility issues"/>
    <s v="13-06-2022 01:49:45"/>
    <x v="0"/>
    <s v="Service Upgrade"/>
    <s v="CUST34019"/>
    <s v="Resolved"/>
    <s v="29-05-2022"/>
    <d v="1899-12-30T01:49:45"/>
    <s v="13-06-2022"/>
    <d v="1899-12-30T01:49:45"/>
  </r>
  <r>
    <s v="TKT581731"/>
    <s v="Password reset link expired"/>
    <s v="-"/>
    <x v="2"/>
    <s v="Password Reset"/>
    <s v="CUST15502"/>
    <s v="Open"/>
    <s v="14-03-2024"/>
    <d v="1899-12-30T17:52:07"/>
    <s v="-"/>
    <s v="-"/>
  </r>
  <r>
    <s v="TKT159331"/>
    <s v="Unable to reset password"/>
    <s v="15-08-2021 06:37:12"/>
    <x v="2"/>
    <s v="Password Reset"/>
    <s v="CUST99867"/>
    <s v="Resolved"/>
    <d v="2021-06-08T00:00:00"/>
    <d v="1899-12-30T06:37:00"/>
    <s v="15-08-2021"/>
    <d v="1899-12-30T06:37:12"/>
  </r>
  <r>
    <s v="TKT888544"/>
    <s v="Device not powering on"/>
    <s v="-"/>
    <x v="3"/>
    <s v="Hardware Issue"/>
    <s v="CUST10227"/>
    <s v="In Progress"/>
    <s v="24-09-2024"/>
    <d v="1899-12-30T23:11:35"/>
    <s v="-"/>
    <s v="-"/>
  </r>
  <r>
    <s v="TKT995867"/>
    <s v="Frequent service interruptions"/>
    <s v="20-08-2022 01:00:12"/>
    <x v="0"/>
    <s v="Service Outage"/>
    <s v="CUST39981"/>
    <s v="Resolved"/>
    <d v="2022-12-08T00:00:00"/>
    <d v="1899-12-30T01:00:00"/>
    <s v="20-08-2022"/>
    <d v="1899-12-30T01:00:12"/>
  </r>
  <r>
    <s v="TKT879084"/>
    <s v="Duplicate charges on account"/>
    <d v="2021-11-09T10:44:00"/>
    <x v="1"/>
    <s v="Overcharge"/>
    <s v="CUST74409"/>
    <s v="Resolved"/>
    <s v="20-08-2021"/>
    <d v="1899-12-30T10:44:26"/>
    <d v="2021-11-09T00:00:00"/>
    <d v="1899-12-30T10:44:00"/>
  </r>
  <r>
    <s v="TKT364499"/>
    <s v="Frequent service interruptions"/>
    <s v="-"/>
    <x v="0"/>
    <s v="Service Outage"/>
    <s v="CUST59179"/>
    <s v="Open"/>
    <d v="2020-07-08T00:00:00"/>
    <d v="1899-12-30T11:15:00"/>
    <s v="-"/>
    <s v="-"/>
  </r>
  <r>
    <s v="TKT696882"/>
    <s v="Refund for overcharge"/>
    <s v="-"/>
    <x v="1"/>
    <s v="Refund Request"/>
    <s v="CUST28743"/>
    <s v="In Progress"/>
    <s v="19-12-2024"/>
    <d v="1899-12-30T12:31:57"/>
    <s v="-"/>
    <s v="-"/>
  </r>
  <r>
    <s v="TKT588795"/>
    <s v="Device not powering on"/>
    <s v="24-03-2024 09:13:00"/>
    <x v="3"/>
    <s v="Hardware Issue"/>
    <s v="CUST84603"/>
    <s v="Resolved"/>
    <s v="21-03-2024"/>
    <d v="1899-12-30T09:13:00"/>
    <s v="24-03-2024"/>
    <d v="1899-12-30T09:13:00"/>
  </r>
  <r>
    <s v="TKT136831"/>
    <s v="Service unavailable in my area"/>
    <d v="2024-07-04T14:37:00"/>
    <x v="0"/>
    <s v="Service Outage"/>
    <s v="CUST90632"/>
    <s v="Resolved"/>
    <s v="18-03-2024"/>
    <d v="1899-12-30T14:37:37"/>
    <d v="2024-07-04T00:00:00"/>
    <d v="1899-12-30T14:37:00"/>
  </r>
  <r>
    <s v="TKT532191"/>
    <s v="Account suspended without notice"/>
    <s v="-"/>
    <x v="2"/>
    <s v="Account Suspension"/>
    <s v="CUST19541"/>
    <s v="In Progress"/>
    <s v="15-08-2021"/>
    <d v="1899-12-30T13:05:46"/>
    <s v="-"/>
    <s v="-"/>
  </r>
  <r>
    <s v="TKT813026"/>
    <s v="Error message displayed"/>
    <s v="-"/>
    <x v="3"/>
    <s v="Software Bug"/>
    <s v="CUST93115"/>
    <s v="Open"/>
    <d v="2023-07-02T00:00:00"/>
    <d v="1899-12-30T12:52:00"/>
    <s v="-"/>
    <s v="-"/>
  </r>
  <r>
    <s v="TKT189988"/>
    <s v="Card declined"/>
    <s v="-"/>
    <x v="1"/>
    <s v="Payment Failure"/>
    <s v="CUST59954"/>
    <s v="In Progress"/>
    <s v="14-03-2020"/>
    <d v="1899-12-30T18:20:59"/>
    <s v="-"/>
    <s v="-"/>
  </r>
  <r>
    <s v="TKT144292"/>
    <s v="Password reset link not received"/>
    <s v="19-03-2022 00:02:16"/>
    <x v="2"/>
    <s v="Password Reset"/>
    <s v="CUST16699"/>
    <s v="Resolved"/>
    <d v="2022-10-03T00:00:00"/>
    <d v="1899-12-30T00:02:00"/>
    <s v="19-03-2022"/>
    <d v="1899-12-30T00:02:16"/>
  </r>
  <r>
    <s v="TKT167257"/>
    <s v="Duplicate charges on account"/>
    <s v="-"/>
    <x v="1"/>
    <s v="Overcharge"/>
    <s v="CUST36966"/>
    <s v="In Progress"/>
    <d v="2021-09-08T00:00:00"/>
    <d v="1899-12-30T19:08:00"/>
    <s v="-"/>
    <s v="-"/>
  </r>
  <r>
    <s v="TKT436350"/>
    <s v="Password reset link expired"/>
    <s v="-"/>
    <x v="2"/>
    <s v="Password Reset"/>
    <s v="CUST83886"/>
    <s v="Open"/>
    <d v="2021-05-02T00:00:00"/>
    <d v="1899-12-30T20:11:00"/>
    <s v="-"/>
    <s v="-"/>
  </r>
  <r>
    <s v="TKT706981"/>
    <s v="Issues after service upgrade"/>
    <d v="2023-03-04T23:16:00"/>
    <x v="0"/>
    <s v="Service Upgrade"/>
    <s v="CUST68017"/>
    <s v="Resolved"/>
    <d v="2023-02-04T00:00:00"/>
    <d v="1899-12-30T23:16:00"/>
    <d v="2023-03-04T00:00:00"/>
    <d v="1899-12-30T23:16:00"/>
  </r>
  <r>
    <s v="TKT672890"/>
    <s v="Application crashes on startup"/>
    <s v="-"/>
    <x v="3"/>
    <s v="Software Bug"/>
    <s v="CUST80782"/>
    <s v="In Progress"/>
    <s v="22-06-2024"/>
    <d v="1899-12-30T15:50:24"/>
    <s v="-"/>
    <s v="-"/>
  </r>
  <r>
    <s v="TKT298641"/>
    <s v="Password reset link expired"/>
    <s v="-"/>
    <x v="2"/>
    <s v="Password Reset"/>
    <s v="CUST62941"/>
    <s v="In Progress"/>
    <d v="2021-12-07T00:00:00"/>
    <d v="1899-12-30T12:34:00"/>
    <s v="-"/>
    <s v="-"/>
  </r>
  <r>
    <s v="TKT976207"/>
    <s v="Password reset link expired"/>
    <d v="2022-02-12T02:56:00"/>
    <x v="2"/>
    <s v="Password Reset"/>
    <s v="CUST36718"/>
    <s v="Resolved"/>
    <s v="16-11-2022"/>
    <d v="1899-12-30T02:56:56"/>
    <d v="2022-02-12T00:00:00"/>
    <d v="1899-12-30T02:56:00"/>
  </r>
  <r>
    <s v="TKT991792"/>
    <s v="Feature not working as expected"/>
    <d v="2022-12-01T04:14:00"/>
    <x v="3"/>
    <s v="Software Bug"/>
    <s v="CUST36468"/>
    <s v="Resolved"/>
    <d v="2022-04-01T00:00:00"/>
    <d v="1899-12-30T04:14:00"/>
    <d v="2022-12-01T00:00:00"/>
    <d v="1899-12-30T04:14:00"/>
  </r>
  <r>
    <s v="TKT258715"/>
    <s v="Scheduled maintenance causing downtime"/>
    <s v="-"/>
    <x v="0"/>
    <s v="Service Outage"/>
    <s v="CUST94512"/>
    <s v="In Progress"/>
    <s v="23-06-2020"/>
    <d v="1899-12-30T12:54:03"/>
    <s v="-"/>
    <s v="-"/>
  </r>
  <r>
    <s v="TKT158496"/>
    <s v="Device not powering on"/>
    <s v="14-06-2020 19:42:26"/>
    <x v="3"/>
    <s v="Hardware Issue"/>
    <s v="CUST51632"/>
    <s v="Resolved"/>
    <s v="19-05-2020"/>
    <d v="1899-12-30T19:42:26"/>
    <s v="14-06-2020"/>
    <d v="1899-12-30T19:42:26"/>
  </r>
  <r>
    <s v="TKT947719"/>
    <s v="Application crashes on startup"/>
    <d v="2022-06-02T07:05:00"/>
    <x v="3"/>
    <s v="Software Bug"/>
    <s v="CUST33688"/>
    <s v="Resolved"/>
    <d v="2022-10-01T00:00:00"/>
    <d v="1899-12-30T07:05:00"/>
    <d v="2022-06-02T00:00:00"/>
    <d v="1899-12-30T07:05:00"/>
  </r>
  <r>
    <s v="TKT419569"/>
    <s v="Account suspended due to suspicious activity"/>
    <s v="25-07-2020 09:23:40"/>
    <x v="2"/>
    <s v="Account Suspension"/>
    <s v="CUST93526"/>
    <s v="Resolved"/>
    <d v="2020-04-07T00:00:00"/>
    <d v="1899-12-30T09:23:00"/>
    <s v="25-07-2020"/>
    <d v="1899-12-30T09:23:40"/>
  </r>
  <r>
    <s v="TKT155302"/>
    <s v="Frequent service interruptions"/>
    <s v="-"/>
    <x v="0"/>
    <s v="Service Outage"/>
    <s v="CUST82620"/>
    <s v="Open"/>
    <s v="17-04-2023"/>
    <d v="1899-12-30T07:55:59"/>
    <s v="-"/>
    <s v="-"/>
  </r>
  <r>
    <s v="TKT585113"/>
    <s v="Application crashes on startup"/>
    <d v="2020-04-02T22:50:00"/>
    <x v="3"/>
    <s v="Software Bug"/>
    <s v="CUST44510"/>
    <s v="Resolved"/>
    <s v="30-01-2020"/>
    <d v="1899-12-30T22:50:22"/>
    <d v="2020-04-02T00:00:00"/>
    <d v="1899-12-30T22:50:00"/>
  </r>
  <r>
    <s v="TKT649390"/>
    <s v="Request for service upgrade not processed"/>
    <s v="-"/>
    <x v="0"/>
    <s v="Service Upgrade"/>
    <s v="CUST65004"/>
    <s v="Open"/>
    <d v="2021-05-11T00:00:00"/>
    <d v="1899-12-30T06:43:00"/>
    <s v="-"/>
    <s v="-"/>
  </r>
  <r>
    <s v="TKT709452"/>
    <s v="High latency in service response"/>
    <s v="21-10-2020 03:44:15"/>
    <x v="0"/>
    <s v="Slow Service"/>
    <s v="CUST96837"/>
    <s v="Resolved"/>
    <d v="2020-03-10T00:00:00"/>
    <d v="1899-12-30T03:44:00"/>
    <s v="21-10-2020"/>
    <d v="1899-12-30T03:44:15"/>
  </r>
  <r>
    <s v="TKT830800"/>
    <s v="Unable to reactivate suspended account"/>
    <s v="27-05-2024 22:24:57"/>
    <x v="2"/>
    <s v="Account Suspension"/>
    <s v="CUST61230"/>
    <s v="Resolved"/>
    <s v="23-05-2024"/>
    <d v="1899-12-30T22:24:57"/>
    <s v="27-05-2024"/>
    <d v="1899-12-30T22:24:57"/>
  </r>
  <r>
    <s v="TKT278342"/>
    <s v="Two-factor authentication not working"/>
    <s v="28-05-2020 23:44:35"/>
    <x v="2"/>
    <s v="Login Issue"/>
    <s v="CUST99740"/>
    <s v="Resolved"/>
    <s v="21-05-2020"/>
    <d v="1899-12-30T23:44:35"/>
    <s v="28-05-2020"/>
    <d v="1899-12-30T23:44:35"/>
  </r>
  <r>
    <s v="TKT735111"/>
    <s v="Screen malfunction"/>
    <s v="13-08-2020 20:13:24"/>
    <x v="3"/>
    <s v="Hardware Issue"/>
    <s v="CUST34478"/>
    <s v="Resolved"/>
    <d v="2020-07-08T00:00:00"/>
    <d v="1899-12-30T20:13:00"/>
    <s v="13-08-2020"/>
    <d v="1899-12-30T20:13:24"/>
  </r>
  <r>
    <s v="TKT702977"/>
    <s v="Unable to reset password"/>
    <s v="28-05-2023 04:28:04"/>
    <x v="2"/>
    <s v="Password Reset"/>
    <s v="CUST42723"/>
    <s v="Resolved"/>
    <d v="2023-09-05T00:00:00"/>
    <d v="1899-12-30T04:28:00"/>
    <s v="28-05-2023"/>
    <d v="1899-12-30T04:28:04"/>
  </r>
  <r>
    <s v="TKT782314"/>
    <s v="Charged more than expected"/>
    <s v="-"/>
    <x v="1"/>
    <s v="Overcharge"/>
    <s v="CUST38334"/>
    <s v="Open"/>
    <d v="2023-04-03T00:00:00"/>
    <d v="1899-12-30T19:09:00"/>
    <s v="-"/>
    <s v="-"/>
  </r>
  <r>
    <s v="TKT740381"/>
    <s v="Charged more than expected"/>
    <s v="20-03-2022 04:25:03"/>
    <x v="1"/>
    <s v="Overcharge"/>
    <s v="CUST33298"/>
    <s v="Resolved"/>
    <d v="2022-09-03T00:00:00"/>
    <d v="1899-12-30T04:25:00"/>
    <s v="20-03-2022"/>
    <d v="1899-12-30T04:25:03"/>
  </r>
  <r>
    <s v="TKT726634"/>
    <s v="Card declined"/>
    <s v="-"/>
    <x v="1"/>
    <s v="Payment Failure"/>
    <s v="CUST84664"/>
    <s v="Open"/>
    <s v="18-05-2023"/>
    <d v="1899-12-30T21:15:08"/>
    <s v="-"/>
    <s v="-"/>
  </r>
  <r>
    <s v="TKT975933"/>
    <s v="Account suspended without notice"/>
    <s v="-"/>
    <x v="2"/>
    <s v="Account Suspension"/>
    <s v="CUST64099"/>
    <s v="In Progress"/>
    <s v="20-05-2024"/>
    <d v="1899-12-30T15:09:43"/>
    <s v="-"/>
    <s v="-"/>
  </r>
  <r>
    <s v="TKT163522"/>
    <s v="Refund for canceled service"/>
    <s v="-"/>
    <x v="1"/>
    <s v="Refund Request"/>
    <s v="CUST93102"/>
    <s v="Open"/>
    <d v="2023-05-01T00:00:00"/>
    <d v="1899-12-30T07:08:00"/>
    <s v="-"/>
    <s v="-"/>
  </r>
  <r>
    <s v="TKT212114"/>
    <s v="Payment not going through"/>
    <s v="-"/>
    <x v="1"/>
    <s v="Payment Failure"/>
    <s v="CUST18577"/>
    <s v="In Progress"/>
    <d v="2024-05-03T00:00:00"/>
    <d v="1899-12-30T19:50:00"/>
    <s v="-"/>
    <s v="-"/>
  </r>
  <r>
    <s v="TKT481957"/>
    <s v="Internet connection drops frequently"/>
    <s v="-"/>
    <x v="3"/>
    <s v="Network Problem"/>
    <s v="CUST84479"/>
    <s v="In Progress"/>
    <s v="15-10-2020"/>
    <d v="1899-12-30T23:56:44"/>
    <s v="-"/>
    <s v="-"/>
  </r>
  <r>
    <s v="TKT384228"/>
    <s v="High latency in service response"/>
    <d v="2022-01-05T13:31:00"/>
    <x v="0"/>
    <s v="Slow Service"/>
    <s v="CUST56282"/>
    <s v="Resolved"/>
    <s v="14-04-2022"/>
    <d v="1899-12-30T13:31:19"/>
    <d v="2022-01-05T00:00:00"/>
    <d v="1899-12-30T13:31:00"/>
  </r>
  <r>
    <s v="TKT264384"/>
    <s v="Two-factor authentication not working"/>
    <s v="29-11-2020 07:58:40"/>
    <x v="2"/>
    <s v="Login Issue"/>
    <s v="CUST73451"/>
    <s v="Resolved"/>
    <s v="17-11-2020"/>
    <d v="1899-12-30T07:58:40"/>
    <s v="29-11-2020"/>
    <d v="1899-12-30T07:58:40"/>
  </r>
  <r>
    <s v="TKT298509"/>
    <s v="Issues after service upgrade"/>
    <s v="18-11-2020 07:26:20"/>
    <x v="0"/>
    <s v="Service Upgrade"/>
    <s v="CUST15535"/>
    <s v="Resolved"/>
    <s v="28-10-2020"/>
    <d v="1899-12-30T07:26:20"/>
    <s v="18-11-2020"/>
    <d v="1899-12-30T07:26:20"/>
  </r>
  <r>
    <s v="TKT942792"/>
    <s v="Account suspended due to suspicious activity"/>
    <s v="-"/>
    <x v="2"/>
    <s v="Account Suspension"/>
    <s v="CUST57010"/>
    <s v="In Progress"/>
    <s v="17-05-2024"/>
    <d v="1899-12-30T16:14:10"/>
    <s v="-"/>
    <s v="-"/>
  </r>
  <r>
    <s v="TKT260463"/>
    <s v="Request for service upgrade not processed"/>
    <s v="17-06-2021 19:08:28"/>
    <x v="0"/>
    <s v="Service Upgrade"/>
    <s v="CUST32761"/>
    <s v="Resolved"/>
    <d v="2021-11-06T00:00:00"/>
    <d v="1899-12-30T19:08:00"/>
    <s v="17-06-2021"/>
    <d v="1899-12-30T19:08:28"/>
  </r>
  <r>
    <s v="TKT268174"/>
    <s v="Charged more than expected"/>
    <s v="-"/>
    <x v="1"/>
    <s v="Overcharge"/>
    <s v="CUST70802"/>
    <s v="In Progress"/>
    <s v="14-07-2023"/>
    <d v="1899-12-30T13:39:40"/>
    <s v="-"/>
    <s v="-"/>
  </r>
  <r>
    <s v="TKT120892"/>
    <s v="Request for refund due to service issues"/>
    <s v="-"/>
    <x v="1"/>
    <s v="Refund Request"/>
    <s v="CUST46106"/>
    <s v="Open"/>
    <d v="2020-08-10T00:00:00"/>
    <d v="1899-12-30T11:08:00"/>
    <s v="-"/>
    <s v="-"/>
  </r>
  <r>
    <s v="TKT436139"/>
    <s v="Password reset link not received"/>
    <s v="-"/>
    <x v="2"/>
    <s v="Password Reset"/>
    <s v="CUST41603"/>
    <s v="Open"/>
    <s v="29-05-2024"/>
    <d v="1899-12-30T05:40:18"/>
    <s v="-"/>
    <s v="-"/>
  </r>
  <r>
    <s v="TKT748419"/>
    <s v="Password reset link expired"/>
    <s v="-"/>
    <x v="2"/>
    <s v="Password Reset"/>
    <s v="CUST71949"/>
    <s v="Open"/>
    <s v="21-01-2024"/>
    <d v="1899-12-30T08:58:35"/>
    <s v="-"/>
    <s v="-"/>
  </r>
  <r>
    <s v="TKT611246"/>
    <s v="Two-factor authentication not working"/>
    <d v="2024-11-10T01:03:00"/>
    <x v="2"/>
    <s v="Login Issue"/>
    <s v="CUST95780"/>
    <s v="Resolved"/>
    <s v="29-09-2024"/>
    <d v="1899-12-30T01:03:32"/>
    <d v="2024-11-10T00:00:00"/>
    <d v="1899-12-30T01:03:00"/>
  </r>
  <r>
    <s v="TKT695085"/>
    <s v="Two-factor authentication not working"/>
    <d v="2022-05-11T14:36:00"/>
    <x v="2"/>
    <s v="Login Issue"/>
    <s v="CUST63242"/>
    <s v="Resolved"/>
    <s v="14-10-2022"/>
    <d v="1899-12-30T14:36:43"/>
    <d v="2022-05-11T00:00:00"/>
    <d v="1899-12-30T14:36:00"/>
  </r>
  <r>
    <s v="TKT484943"/>
    <s v="Incorrect billing amount"/>
    <s v="-"/>
    <x v="1"/>
    <s v="Overcharge"/>
    <s v="CUST41203"/>
    <s v="Open"/>
    <s v="18-03-2022"/>
    <d v="1899-12-30T08:31:59"/>
    <s v="-"/>
    <s v="-"/>
  </r>
  <r>
    <s v="TKT814188"/>
    <s v="Unable to connect to Wi-Fi"/>
    <s v="-"/>
    <x v="3"/>
    <s v="Network Problem"/>
    <s v="CUST20432"/>
    <s v="In Progress"/>
    <d v="2023-01-10T00:00:00"/>
    <d v="1899-12-30T14:09:00"/>
    <s v="-"/>
    <s v="-"/>
  </r>
  <r>
    <s v="TKT784313"/>
    <s v="Device not powering on"/>
    <s v="-"/>
    <x v="3"/>
    <s v="Hardware Issue"/>
    <s v="CUST94878"/>
    <s v="Open"/>
    <s v="23-11-2022"/>
    <d v="1899-12-30T00:18:14"/>
    <s v="-"/>
    <s v="-"/>
  </r>
  <r>
    <s v="TKT571870"/>
    <s v="Unable to connect to Wi-Fi"/>
    <s v="-"/>
    <x v="3"/>
    <s v="Network Problem"/>
    <s v="CUST15160"/>
    <s v="In Progress"/>
    <s v="27-12-2023"/>
    <d v="1899-12-30T10:18:48"/>
    <s v="-"/>
    <s v="-"/>
  </r>
  <r>
    <s v="TKT594980"/>
    <s v="Duplicate charges on account"/>
    <s v="-"/>
    <x v="1"/>
    <s v="Overcharge"/>
    <s v="CUST29976"/>
    <s v="Open"/>
    <s v="15-02-2021"/>
    <d v="1899-12-30T15:18:52"/>
    <s v="-"/>
    <s v="-"/>
  </r>
  <r>
    <s v="TKT879375"/>
    <s v="Card declined"/>
    <d v="2024-09-07T17:19:00"/>
    <x v="1"/>
    <s v="Payment Failure"/>
    <s v="CUST20270"/>
    <s v="Resolved"/>
    <s v="29-06-2024"/>
    <d v="1899-12-30T17:19:11"/>
    <d v="2024-09-07T00:00:00"/>
    <d v="1899-12-30T17:19:00"/>
  </r>
  <r>
    <s v="TKT344761"/>
    <s v="Account suspended without notice"/>
    <s v="-"/>
    <x v="2"/>
    <s v="Account Suspension"/>
    <s v="CUST55399"/>
    <s v="In Progress"/>
    <s v="30-04-2021"/>
    <d v="1899-12-30T10:22:40"/>
    <s v="-"/>
    <s v="-"/>
  </r>
  <r>
    <s v="TKT421506"/>
    <s v="Card declined"/>
    <s v="-"/>
    <x v="1"/>
    <s v="Payment Failure"/>
    <s v="CUST77345"/>
    <s v="In Progress"/>
    <s v="27-04-2021"/>
    <d v="1899-12-30T15:00:11"/>
    <s v="-"/>
    <s v="-"/>
  </r>
  <r>
    <s v="TKT474466"/>
    <s v="Two-factor authentication not working"/>
    <s v="-"/>
    <x v="2"/>
    <s v="Login Issue"/>
    <s v="CUST23279"/>
    <s v="Open"/>
    <s v="28-04-2021"/>
    <d v="1899-12-30T22:37:27"/>
    <s v="-"/>
    <s v="-"/>
  </r>
  <r>
    <s v="TKT352649"/>
    <s v="Screen malfunction"/>
    <d v="2021-05-12T04:24:00"/>
    <x v="3"/>
    <s v="Hardware Issue"/>
    <s v="CUST45836"/>
    <s v="Resolved"/>
    <s v="21-11-2021"/>
    <d v="1899-12-30T04:24:48"/>
    <d v="2021-05-12T00:00:00"/>
    <d v="1899-12-30T04:24:00"/>
  </r>
  <r>
    <s v="TKT705764"/>
    <s v="Feature not working as expected"/>
    <s v="-"/>
    <x v="3"/>
    <s v="Software Bug"/>
    <s v="CUST39215"/>
    <s v="In Progress"/>
    <d v="2023-01-05T00:00:00"/>
    <d v="1899-12-30T07:16:00"/>
    <s v="-"/>
    <s v="-"/>
  </r>
  <r>
    <s v="TKT948233"/>
    <s v="Account locked due to multiple failed attempts"/>
    <s v="-"/>
    <x v="2"/>
    <s v="Login Issue"/>
    <s v="CUST78952"/>
    <s v="Open"/>
    <d v="2021-12-09T00:00:00"/>
    <d v="1899-12-30T14:52:00"/>
    <s v="-"/>
    <s v="-"/>
  </r>
  <r>
    <s v="TKT565354"/>
    <s v="Payment gateway error"/>
    <s v="-"/>
    <x v="1"/>
    <s v="Payment Failure"/>
    <s v="CUST82376"/>
    <s v="In Progress"/>
    <s v="19-06-2020"/>
    <d v="1899-12-30T19:07:08"/>
    <s v="-"/>
    <s v="-"/>
  </r>
  <r>
    <s v="TKT808595"/>
    <s v="Battery draining quickly"/>
    <s v="-"/>
    <x v="3"/>
    <s v="Hardware Issue"/>
    <s v="CUST62861"/>
    <s v="In Progress"/>
    <s v="16-07-2022"/>
    <d v="1899-12-30T15:17:05"/>
    <s v="-"/>
    <s v="-"/>
  </r>
  <r>
    <s v="TKT902177"/>
    <s v="Unable to login to account"/>
    <s v="-"/>
    <x v="2"/>
    <s v="Login Issue"/>
    <s v="CUST44136"/>
    <s v="Open"/>
    <s v="19-02-2023"/>
    <d v="1899-12-30T10:59:45"/>
    <s v="-"/>
    <s v="-"/>
  </r>
  <r>
    <s v="TKT209794"/>
    <s v="Unable to reactivate suspended account"/>
    <d v="2023-12-01T12:35:00"/>
    <x v="2"/>
    <s v="Account Suspension"/>
    <s v="CUST11562"/>
    <s v="Resolved"/>
    <s v="15-12-2022"/>
    <d v="1899-12-30T12:35:42"/>
    <d v="2023-12-01T00:00:00"/>
    <d v="1899-12-30T12:35:00"/>
  </r>
  <r>
    <s v="TKT224747"/>
    <s v="Charged more than expected"/>
    <s v="-"/>
    <x v="1"/>
    <s v="Overcharge"/>
    <s v="CUST21384"/>
    <s v="Open"/>
    <d v="2021-01-10T00:00:00"/>
    <d v="1899-12-30T02:45:00"/>
    <s v="-"/>
    <s v="-"/>
  </r>
  <r>
    <s v="TKT368010"/>
    <s v="Unable to connect to Wi-Fi"/>
    <s v="-"/>
    <x v="3"/>
    <s v="Network Problem"/>
    <s v="CUST20373"/>
    <s v="In Progress"/>
    <d v="2021-12-07T00:00:00"/>
    <d v="1899-12-30T21:35:00"/>
    <s v="-"/>
    <s v="-"/>
  </r>
  <r>
    <s v="TKT142640"/>
    <s v="Card declined"/>
    <s v="18-01-2023 13:59:13"/>
    <x v="1"/>
    <s v="Payment Failure"/>
    <s v="CUST45889"/>
    <s v="Resolved"/>
    <d v="2023-12-01T00:00:00"/>
    <d v="1899-12-30T13:59:00"/>
    <s v="18-01-2023"/>
    <d v="1899-12-30T13:59:13"/>
  </r>
  <r>
    <s v="TKT724923"/>
    <s v="Card declined"/>
    <s v="-"/>
    <x v="1"/>
    <s v="Payment Failure"/>
    <s v="CUST18256"/>
    <s v="In Progress"/>
    <d v="2024-04-06T00:00:00"/>
    <d v="1899-12-30T20:39:00"/>
    <s v="-"/>
    <s v="-"/>
  </r>
  <r>
    <s v="TKT423075"/>
    <s v="Device not powering on"/>
    <s v="-"/>
    <x v="3"/>
    <s v="Hardware Issue"/>
    <s v="CUST44559"/>
    <s v="In Progress"/>
    <s v="17-08-2024"/>
    <d v="1899-12-30T00:26:25"/>
    <s v="-"/>
    <s v="-"/>
  </r>
  <r>
    <s v="TKT310364"/>
    <s v="Scheduled maintenance causing downtime"/>
    <s v="-"/>
    <x v="0"/>
    <s v="Service Outage"/>
    <s v="CUST77515"/>
    <s v="In Progress"/>
    <s v="16-04-2021"/>
    <d v="1899-12-30T02:56:28"/>
    <s v="-"/>
    <s v="-"/>
  </r>
  <r>
    <s v="TKT699957"/>
    <s v="Unable to login to account"/>
    <s v="-"/>
    <x v="2"/>
    <s v="Login Issue"/>
    <s v="CUST84177"/>
    <s v="In Progress"/>
    <d v="2023-05-12T00:00:00"/>
    <d v="1899-12-30T17:11:00"/>
    <s v="-"/>
    <s v="-"/>
  </r>
  <r>
    <s v="TKT535821"/>
    <s v="Duplicate charges on account"/>
    <s v="-"/>
    <x v="1"/>
    <s v="Overcharge"/>
    <s v="CUST35145"/>
    <s v="Open"/>
    <s v="18-05-2021"/>
    <d v="1899-12-30T13:58:46"/>
    <s v="-"/>
    <s v="-"/>
  </r>
  <r>
    <s v="TKT260113"/>
    <s v="Application crashes on startup"/>
    <s v="18-12-2021 07:05:12"/>
    <x v="3"/>
    <s v="Software Bug"/>
    <s v="CUST45921"/>
    <s v="Resolved"/>
    <s v="27-11-2021"/>
    <d v="1899-12-30T07:05:12"/>
    <s v="18-12-2021"/>
    <d v="1899-12-30T07:05:12"/>
  </r>
  <r>
    <s v="TKT784374"/>
    <s v="Card declined"/>
    <s v="-"/>
    <x v="1"/>
    <s v="Payment Failure"/>
    <s v="CUST54597"/>
    <s v="In Progress"/>
    <s v="22-06-2023"/>
    <d v="1899-12-30T20:54:01"/>
    <s v="-"/>
    <s v="-"/>
  </r>
  <r>
    <s v="TKT905895"/>
    <s v="Request for refund due to service issues"/>
    <s v="-"/>
    <x v="1"/>
    <s v="Refund Request"/>
    <s v="CUST78938"/>
    <s v="Open"/>
    <s v="31-12-2020"/>
    <d v="1899-12-30T12:03:32"/>
    <s v="-"/>
    <s v="-"/>
  </r>
  <r>
    <s v="TKT746719"/>
    <s v="Application crashes on startup"/>
    <s v="19-07-2023 12:25:41"/>
    <x v="3"/>
    <s v="Software Bug"/>
    <s v="CUST24099"/>
    <s v="Resolved"/>
    <s v="25-06-2023"/>
    <d v="1899-12-30T12:25:41"/>
    <s v="19-07-2023"/>
    <d v="1899-12-30T12:25:41"/>
  </r>
  <r>
    <s v="TKT752191"/>
    <s v="Password reset link expired"/>
    <d v="2021-07-11T11:22:00"/>
    <x v="2"/>
    <s v="Password Reset"/>
    <s v="CUST84958"/>
    <s v="Resolved"/>
    <d v="2021-05-11T00:00:00"/>
    <d v="1899-12-30T11:22:00"/>
    <d v="2021-07-11T00:00:00"/>
    <d v="1899-12-30T11:22:00"/>
  </r>
  <r>
    <s v="TKT869785"/>
    <s v="Application crashes on startup"/>
    <s v="26-08-2024 02:31:39"/>
    <x v="3"/>
    <s v="Software Bug"/>
    <s v="CUST16888"/>
    <s v="Resolved"/>
    <d v="2024-11-08T00:00:00"/>
    <d v="1899-12-30T02:31:00"/>
    <s v="26-08-2024"/>
    <d v="1899-12-30T02:31:39"/>
  </r>
  <r>
    <s v="TKT919459"/>
    <s v="Account suspended without notice"/>
    <s v="16-01-2022 02:50:14"/>
    <x v="2"/>
    <s v="Account Suspension"/>
    <s v="CUST94815"/>
    <s v="Resolved"/>
    <d v="2022-01-01T00:00:00"/>
    <d v="1899-12-30T02:50:00"/>
    <s v="16-01-2022"/>
    <d v="1899-12-30T02:50:14"/>
  </r>
  <r>
    <s v="TKT316305"/>
    <s v="Refund for canceled service"/>
    <s v="-"/>
    <x v="1"/>
    <s v="Refund Request"/>
    <s v="CUST15290"/>
    <s v="Open"/>
    <s v="22-07-2021"/>
    <d v="1899-12-30T23:37:26"/>
    <s v="-"/>
    <s v="-"/>
  </r>
  <r>
    <s v="TKT474790"/>
    <s v="Service unavailable in my area"/>
    <s v="18-10-2024 10:54:15"/>
    <x v="0"/>
    <s v="Service Outage"/>
    <s v="CUST86680"/>
    <s v="Resolved"/>
    <d v="2024-05-10T00:00:00"/>
    <d v="1899-12-30T10:54:00"/>
    <s v="18-10-2024"/>
    <d v="1899-12-30T10:54:15"/>
  </r>
  <r>
    <s v="TKT639231"/>
    <s v="Screen malfunction"/>
    <s v="29-12-2021 11:55:09"/>
    <x v="3"/>
    <s v="Hardware Issue"/>
    <s v="CUST75392"/>
    <s v="Resolved"/>
    <s v="13-12-2021"/>
    <d v="1899-12-30T11:55:09"/>
    <s v="29-12-2021"/>
    <d v="1899-12-30T11:55:09"/>
  </r>
  <r>
    <s v="TKT772381"/>
    <s v="Upgrade causing compatibility issues"/>
    <d v="2020-08-05T10:25:00"/>
    <x v="0"/>
    <s v="Service Upgrade"/>
    <s v="CUST90422"/>
    <s v="Resolved"/>
    <s v="14-04-2020"/>
    <d v="1899-12-30T10:25:42"/>
    <d v="2020-08-05T00:00:00"/>
    <d v="1899-12-30T10:25:00"/>
  </r>
  <r>
    <s v="TKT444388"/>
    <s v="Screen malfunction"/>
    <s v="25-11-2023 02:30:16"/>
    <x v="3"/>
    <s v="Hardware Issue"/>
    <s v="CUST32623"/>
    <s v="Resolved"/>
    <s v="28-10-2023"/>
    <d v="1899-12-30T02:30:16"/>
    <s v="25-11-2023"/>
    <d v="1899-12-30T02:30:16"/>
  </r>
  <r>
    <s v="TKT223373"/>
    <s v="Password reset link expired"/>
    <s v="-"/>
    <x v="2"/>
    <s v="Password Reset"/>
    <s v="CUST72085"/>
    <s v="In Progress"/>
    <d v="2020-01-08T00:00:00"/>
    <d v="1899-12-30T21:13:00"/>
    <s v="-"/>
    <s v="-"/>
  </r>
  <r>
    <s v="TKT142018"/>
    <s v="Unable to reset password"/>
    <s v="-"/>
    <x v="2"/>
    <s v="Password Reset"/>
    <s v="CUST12464"/>
    <s v="Open"/>
    <s v="13-08-2021"/>
    <d v="1899-12-30T17:41:17"/>
    <s v="-"/>
    <s v="-"/>
  </r>
  <r>
    <s v="TKT610391"/>
    <s v="Service slower than expected"/>
    <d v="2024-08-01T17:45:00"/>
    <x v="0"/>
    <s v="Slow Service"/>
    <s v="CUST91348"/>
    <s v="Resolved"/>
    <d v="2023-09-12T00:00:00"/>
    <d v="1899-12-30T17:45:00"/>
    <d v="2024-08-01T00:00:00"/>
    <d v="1899-12-30T17:45:00"/>
  </r>
  <r>
    <s v="TKT335724"/>
    <s v="Screen malfunction"/>
    <s v="-"/>
    <x v="3"/>
    <s v="Hardware Issue"/>
    <s v="CUST58607"/>
    <s v="Open"/>
    <d v="2023-10-12T00:00:00"/>
    <d v="1899-12-30T22:44:00"/>
    <s v="-"/>
    <s v="-"/>
  </r>
  <r>
    <s v="TKT630321"/>
    <s v="Refund for canceled service"/>
    <s v="-"/>
    <x v="1"/>
    <s v="Refund Request"/>
    <s v="CUST18870"/>
    <s v="Open"/>
    <s v="29-11-2020"/>
    <d v="1899-12-30T19:40:12"/>
    <s v="-"/>
    <s v="-"/>
  </r>
  <r>
    <s v="TKT657458"/>
    <s v="Service slower than expected"/>
    <s v="-"/>
    <x v="0"/>
    <s v="Slow Service"/>
    <s v="CUST85166"/>
    <s v="Open"/>
    <s v="16-02-2021"/>
    <d v="1899-12-30T14:53:02"/>
    <s v="-"/>
    <s v="-"/>
  </r>
  <r>
    <s v="TKT130072"/>
    <s v="Two-factor authentication not working"/>
    <s v="-"/>
    <x v="2"/>
    <s v="Login Issue"/>
    <s v="CUST97105"/>
    <s v="In Progress"/>
    <s v="23-05-2023"/>
    <d v="1899-12-30T20:14:05"/>
    <s v="-"/>
    <s v="-"/>
  </r>
  <r>
    <s v="TKT974257"/>
    <s v="Device not powering on"/>
    <s v="-"/>
    <x v="3"/>
    <s v="Hardware Issue"/>
    <s v="CUST21227"/>
    <s v="In Progress"/>
    <d v="2023-10-07T00:00:00"/>
    <d v="1899-12-30T20:26:00"/>
    <s v="-"/>
    <s v="-"/>
  </r>
  <r>
    <s v="TKT591567"/>
    <s v="High latency in service response"/>
    <s v="23-02-2020 10:53:07"/>
    <x v="0"/>
    <s v="Slow Service"/>
    <s v="CUST70461"/>
    <s v="Resolved"/>
    <d v="2020-04-02T00:00:00"/>
    <d v="1899-12-30T10:53:00"/>
    <s v="23-02-2020"/>
    <d v="1899-12-30T10:53:07"/>
  </r>
  <r>
    <s v="TKT836650"/>
    <s v="Charged more than expected"/>
    <s v="-"/>
    <x v="1"/>
    <s v="Overcharge"/>
    <s v="CUST66150"/>
    <s v="Open"/>
    <s v="26-08-2024"/>
    <d v="1899-12-30T00:20:52"/>
    <s v="-"/>
    <s v="-"/>
  </r>
  <r>
    <s v="TKT779593"/>
    <s v="Internet connection drops frequently"/>
    <s v="-"/>
    <x v="3"/>
    <s v="Network Problem"/>
    <s v="CUST91026"/>
    <s v="In Progress"/>
    <d v="2020-01-01T00:00:00"/>
    <d v="1899-12-30T11:33:00"/>
    <s v="-"/>
    <s v="-"/>
  </r>
  <r>
    <s v="TKT893261"/>
    <s v="Duplicate charges on account"/>
    <s v="-"/>
    <x v="1"/>
    <s v="Overcharge"/>
    <s v="CUST33342"/>
    <s v="In Progress"/>
    <d v="2023-06-06T00:00:00"/>
    <d v="1899-12-30T04:07:00"/>
    <s v="-"/>
    <s v="-"/>
  </r>
  <r>
    <s v="TKT557211"/>
    <s v="Account suspended due to suspicious activity"/>
    <d v="2023-01-01T20:46:00"/>
    <x v="2"/>
    <s v="Account Suspension"/>
    <s v="CUST56919"/>
    <s v="Resolved"/>
    <d v="2022-06-12T00:00:00"/>
    <d v="1899-12-30T20:46:00"/>
    <d v="2023-01-01T00:00:00"/>
    <d v="1899-12-30T20:46:00"/>
  </r>
  <r>
    <s v="TKT418375"/>
    <s v="Unable to reset password"/>
    <s v="-"/>
    <x v="2"/>
    <s v="Password Reset"/>
    <s v="CUST59216"/>
    <s v="Open"/>
    <d v="2021-12-12T00:00:00"/>
    <d v="1899-12-30T21:12:00"/>
    <s v="-"/>
    <s v="-"/>
  </r>
  <r>
    <s v="TKT568696"/>
    <s v="Unable to login to account"/>
    <s v="-"/>
    <x v="2"/>
    <s v="Login Issue"/>
    <s v="CUST29192"/>
    <s v="In Progress"/>
    <s v="15-09-2020"/>
    <d v="1899-12-30T01:16:16"/>
    <s v="-"/>
    <s v="-"/>
  </r>
  <r>
    <s v="TKT432813"/>
    <s v="Device not powering on"/>
    <s v="-"/>
    <x v="3"/>
    <s v="Hardware Issue"/>
    <s v="CUST14022"/>
    <s v="In Progress"/>
    <d v="2022-01-04T00:00:00"/>
    <d v="1899-12-30T16:02:00"/>
    <s v="-"/>
    <s v="-"/>
  </r>
  <r>
    <s v="TKT143388"/>
    <s v="Service slower than expected"/>
    <s v="24-04-2024 15:56:28"/>
    <x v="0"/>
    <s v="Slow Service"/>
    <s v="CUST60128"/>
    <s v="Resolved"/>
    <s v="25-03-2024"/>
    <d v="1899-12-30T15:56:28"/>
    <s v="24-04-2024"/>
    <d v="1899-12-30T15:56:28"/>
  </r>
  <r>
    <s v="TKT240741"/>
    <s v="Service slower than expected"/>
    <s v="20-11-2024 19:28:14"/>
    <x v="0"/>
    <s v="Slow Service"/>
    <s v="CUST97237"/>
    <s v="Resolved"/>
    <d v="2024-02-11T00:00:00"/>
    <d v="1899-12-30T19:28:00"/>
    <s v="20-11-2024"/>
    <d v="1899-12-30T19:28:14"/>
  </r>
  <r>
    <s v="TKT595370"/>
    <s v="Unable to login to account"/>
    <s v="-"/>
    <x v="2"/>
    <s v="Login Issue"/>
    <s v="CUST80973"/>
    <s v="In Progress"/>
    <s v="26-11-2022"/>
    <d v="1899-12-30T19:02:50"/>
    <s v="-"/>
    <s v="-"/>
  </r>
  <r>
    <s v="TKT262735"/>
    <s v="Screen malfunction"/>
    <s v="-"/>
    <x v="3"/>
    <s v="Hardware Issue"/>
    <s v="CUST16795"/>
    <s v="Open"/>
    <s v="21-01-2024"/>
    <d v="1899-12-30T12:22:29"/>
    <s v="-"/>
    <s v="-"/>
  </r>
  <r>
    <s v="TKT829855"/>
    <s v="Battery draining quickly"/>
    <s v="-"/>
    <x v="3"/>
    <s v="Hardware Issue"/>
    <s v="CUST16436"/>
    <s v="Open"/>
    <s v="25-06-2024"/>
    <d v="1899-12-30T20:21:50"/>
    <s v="-"/>
    <s v="-"/>
  </r>
  <r>
    <s v="TKT134994"/>
    <s v="Payment gateway error"/>
    <s v="20-10-2023 19:01:52"/>
    <x v="1"/>
    <s v="Payment Failure"/>
    <s v="CUST25235"/>
    <s v="Resolved"/>
    <d v="2023-04-10T00:00:00"/>
    <d v="1899-12-30T19:01:00"/>
    <s v="20-10-2023"/>
    <d v="1899-12-30T19:01:52"/>
  </r>
  <r>
    <s v="TKT835925"/>
    <s v="Unable to reactivate suspended account"/>
    <s v="-"/>
    <x v="2"/>
    <s v="Account Suspension"/>
    <s v="CUST61107"/>
    <s v="In Progress"/>
    <d v="2023-04-04T00:00:00"/>
    <d v="1899-12-30T15:24:00"/>
    <s v="-"/>
    <s v="-"/>
  </r>
  <r>
    <s v="TKT608378"/>
    <s v="Unable to login to account"/>
    <d v="2022-06-03T02:51:00"/>
    <x v="2"/>
    <s v="Login Issue"/>
    <s v="CUST77549"/>
    <s v="Resolved"/>
    <d v="2022-12-02T00:00:00"/>
    <d v="1899-12-30T02:51:00"/>
    <d v="2022-06-03T00:00:00"/>
    <d v="1899-12-30T02:51:00"/>
  </r>
  <r>
    <s v="TKT836468"/>
    <s v="Request for refund due to service issues"/>
    <s v="-"/>
    <x v="1"/>
    <s v="Refund Request"/>
    <s v="CUST49669"/>
    <s v="In Progress"/>
    <s v="20-10-2022"/>
    <d v="1899-12-30T21:20:23"/>
    <s v="-"/>
    <s v="-"/>
  </r>
  <r>
    <s v="TKT720646"/>
    <s v="Service unavailable in my area"/>
    <d v="2020-01-05T16:56:00"/>
    <x v="0"/>
    <s v="Service Outage"/>
    <s v="CUST73452"/>
    <s v="Resolved"/>
    <d v="2020-12-04T00:00:00"/>
    <d v="1899-12-30T16:56:00"/>
    <d v="2020-01-05T00:00:00"/>
    <d v="1899-12-30T16:56:00"/>
  </r>
  <r>
    <s v="TKT624634"/>
    <s v="High latency in service response"/>
    <s v="-"/>
    <x v="0"/>
    <s v="Slow Service"/>
    <s v="CUST97720"/>
    <s v="In Progress"/>
    <s v="31-05-2024"/>
    <d v="1899-12-30T00:09:29"/>
    <s v="-"/>
    <s v="-"/>
  </r>
  <r>
    <s v="TKT915968"/>
    <s v="Upgrade causing compatibility issues"/>
    <s v="-"/>
    <x v="0"/>
    <s v="Service Upgrade"/>
    <s v="CUST75796"/>
    <s v="In Progress"/>
    <d v="2023-11-08T00:00:00"/>
    <d v="1899-12-30T18:37:00"/>
    <s v="-"/>
    <s v="-"/>
  </r>
  <r>
    <s v="TKT336880"/>
    <s v="Charged more than expected"/>
    <s v="23-05-2023 15:50:21"/>
    <x v="1"/>
    <s v="Overcharge"/>
    <s v="CUST65193"/>
    <s v="Resolved"/>
    <d v="2023-06-05T00:00:00"/>
    <d v="1899-12-30T15:50:00"/>
    <s v="23-05-2023"/>
    <d v="1899-12-30T15:50:21"/>
  </r>
  <r>
    <s v="TKT350109"/>
    <s v="Scheduled maintenance causing downtime"/>
    <s v="-"/>
    <x v="0"/>
    <s v="Service Outage"/>
    <s v="CUST69166"/>
    <s v="In Progress"/>
    <s v="30-09-2024"/>
    <d v="1899-12-30T13:50:54"/>
    <s v="-"/>
    <s v="-"/>
  </r>
  <r>
    <s v="TKT521564"/>
    <s v="Application crashes on startup"/>
    <s v="-"/>
    <x v="3"/>
    <s v="Software Bug"/>
    <s v="CUST99666"/>
    <s v="In Progress"/>
    <s v="29-02-2024"/>
    <d v="1899-12-30T22:51:22"/>
    <s v="-"/>
    <s v="-"/>
  </r>
  <r>
    <s v="TKT363225"/>
    <s v="Application crashes on startup"/>
    <d v="2021-07-09T12:01:00"/>
    <x v="3"/>
    <s v="Software Bug"/>
    <s v="CUST16136"/>
    <s v="Resolved"/>
    <s v="19-08-2021"/>
    <d v="1899-12-30T12:01:23"/>
    <d v="2021-07-09T00:00:00"/>
    <d v="1899-12-30T12:01:00"/>
  </r>
  <r>
    <s v="TKT875685"/>
    <s v="Account suspended without notice"/>
    <d v="2020-11-06T02:47:00"/>
    <x v="2"/>
    <s v="Account Suspension"/>
    <s v="CUST14192"/>
    <s v="Resolved"/>
    <d v="2020-10-06T00:00:00"/>
    <d v="1899-12-30T02:47:00"/>
    <d v="2020-11-06T00:00:00"/>
    <d v="1899-12-30T02:47:00"/>
  </r>
  <r>
    <s v="TKT140960"/>
    <s v="Two-factor authentication not working"/>
    <d v="2021-11-10T04:03:00"/>
    <x v="2"/>
    <s v="Login Issue"/>
    <s v="CUST48720"/>
    <s v="Resolved"/>
    <s v="23-09-2021"/>
    <d v="1899-12-30T04:03:56"/>
    <d v="2021-11-10T00:00:00"/>
    <d v="1899-12-30T04:03:00"/>
  </r>
  <r>
    <s v="TKT128934"/>
    <s v="Service slower than expected"/>
    <s v="-"/>
    <x v="0"/>
    <s v="Slow Service"/>
    <s v="CUST90050"/>
    <s v="In Progress"/>
    <s v="16-05-2022"/>
    <d v="1899-12-30T23:59:12"/>
    <s v="-"/>
    <s v="-"/>
  </r>
  <r>
    <s v="TKT834893"/>
    <s v="Account suspended due to suspicious activity"/>
    <s v="-"/>
    <x v="2"/>
    <s v="Account Suspension"/>
    <s v="CUST27893"/>
    <s v="In Progress"/>
    <s v="13-05-2022"/>
    <d v="1899-12-30T05:47:39"/>
    <s v="-"/>
    <s v="-"/>
  </r>
  <r>
    <s v="TKT794600"/>
    <s v="Incorrect billing amount"/>
    <s v="-"/>
    <x v="1"/>
    <s v="Overcharge"/>
    <s v="CUST83993"/>
    <s v="Open"/>
    <d v="2022-10-08T00:00:00"/>
    <d v="1899-12-30T15:58:00"/>
    <s v="-"/>
    <s v="-"/>
  </r>
  <r>
    <s v="TKT980603"/>
    <s v="Request for service upgrade not processed"/>
    <s v="-"/>
    <x v="0"/>
    <s v="Service Upgrade"/>
    <s v="CUST19729"/>
    <s v="Open"/>
    <s v="27-02-2024"/>
    <d v="1899-12-30T11:20:40"/>
    <s v="-"/>
    <s v="-"/>
  </r>
  <r>
    <s v="TKT695302"/>
    <s v="Device not powering on"/>
    <s v="19-08-2022 12:50:44"/>
    <x v="3"/>
    <s v="Hardware Issue"/>
    <s v="CUST95470"/>
    <s v="Resolved"/>
    <d v="2022-04-08T00:00:00"/>
    <d v="1899-12-30T12:50:00"/>
    <s v="19-08-2022"/>
    <d v="1899-12-30T12:50:44"/>
  </r>
  <r>
    <s v="TKT985180"/>
    <s v="Slow internet speed"/>
    <s v="23-09-2024 23:24:55"/>
    <x v="3"/>
    <s v="Network Problem"/>
    <s v="CUST24013"/>
    <s v="Resolved"/>
    <d v="2024-12-09T00:00:00"/>
    <d v="1899-12-30T23:24:00"/>
    <s v="23-09-2024"/>
    <d v="1899-12-30T23:24:55"/>
  </r>
  <r>
    <s v="TKT185803"/>
    <s v="Two-factor authentication not working"/>
    <s v="-"/>
    <x v="2"/>
    <s v="Login Issue"/>
    <s v="CUST74747"/>
    <s v="In Progress"/>
    <d v="2020-09-06T00:00:00"/>
    <d v="1899-12-30T14:03:00"/>
    <s v="-"/>
    <s v="-"/>
  </r>
  <r>
    <s v="TKT248331"/>
    <s v="Frequent service interruptions"/>
    <s v="-"/>
    <x v="0"/>
    <s v="Service Outage"/>
    <s v="CUST18173"/>
    <s v="In Progress"/>
    <s v="16-02-2021"/>
    <d v="1899-12-30T21:00:42"/>
    <s v="-"/>
    <s v="-"/>
  </r>
  <r>
    <s v="TKT283302"/>
    <s v="Internet connection drops frequently"/>
    <d v="2024-09-02T06:45:00"/>
    <x v="3"/>
    <s v="Network Problem"/>
    <s v="CUST98623"/>
    <s v="Resolved"/>
    <s v="22-01-2024"/>
    <d v="1899-12-30T06:45:06"/>
    <d v="2024-09-02T00:00:00"/>
    <d v="1899-12-30T06:45:00"/>
  </r>
  <r>
    <s v="TKT998021"/>
    <s v="Duplicate charges on account"/>
    <s v="-"/>
    <x v="1"/>
    <s v="Overcharge"/>
    <s v="CUST70697"/>
    <s v="In Progress"/>
    <d v="2023-11-08T00:00:00"/>
    <d v="1899-12-30T04:25:00"/>
    <s v="-"/>
    <s v="-"/>
  </r>
  <r>
    <s v="TKT739603"/>
    <s v="Request for service upgrade not processed"/>
    <s v="26-02-2023 14:09:12"/>
    <x v="0"/>
    <s v="Service Upgrade"/>
    <s v="CUST21285"/>
    <s v="Resolved"/>
    <s v="22-02-2023"/>
    <d v="1899-12-30T14:09:12"/>
    <s v="26-02-2023"/>
    <d v="1899-12-30T14:09:12"/>
  </r>
  <r>
    <s v="TKT666991"/>
    <s v="Password reset link expired"/>
    <d v="2022-07-07T10:00:00"/>
    <x v="2"/>
    <s v="Password Reset"/>
    <s v="CUST58625"/>
    <s v="Resolved"/>
    <s v="22-06-2022"/>
    <d v="1899-12-30T10:00:36"/>
    <d v="2022-07-07T00:00:00"/>
    <d v="1899-12-30T10:00:00"/>
  </r>
  <r>
    <s v="TKT232364"/>
    <s v="Slow internet speed"/>
    <s v="-"/>
    <x v="3"/>
    <s v="Network Problem"/>
    <s v="CUST59045"/>
    <s v="Open"/>
    <s v="28-03-2020"/>
    <d v="1899-12-30T20:33:06"/>
    <s v="-"/>
    <s v="-"/>
  </r>
  <r>
    <s v="TKT220108"/>
    <s v="Duplicate charges on account"/>
    <s v="-"/>
    <x v="1"/>
    <s v="Overcharge"/>
    <s v="CUST33491"/>
    <s v="Open"/>
    <s v="16-06-2020"/>
    <d v="1899-12-30T17:58:27"/>
    <s v="-"/>
    <s v="-"/>
  </r>
  <r>
    <s v="TKT184117"/>
    <s v="High latency in service response"/>
    <s v="21-10-2023 20:01:08"/>
    <x v="0"/>
    <s v="Slow Service"/>
    <s v="CUST60419"/>
    <s v="Resolved"/>
    <s v="23-09-2023"/>
    <d v="1899-12-30T20:01:08"/>
    <s v="21-10-2023"/>
    <d v="1899-12-30T20:01:08"/>
  </r>
  <r>
    <s v="TKT650664"/>
    <s v="Frequent service interruptions"/>
    <s v="-"/>
    <x v="0"/>
    <s v="Service Outage"/>
    <s v="CUST35385"/>
    <s v="Open"/>
    <s v="28-12-2022"/>
    <d v="1899-12-30T08:19:26"/>
    <s v="-"/>
    <s v="-"/>
  </r>
  <r>
    <s v="TKT766660"/>
    <s v="Unable to reset password"/>
    <s v="-"/>
    <x v="2"/>
    <s v="Password Reset"/>
    <s v="CUST66725"/>
    <s v="In Progress"/>
    <d v="2024-11-07T00:00:00"/>
    <d v="1899-12-30T14:59:00"/>
    <s v="-"/>
    <s v="-"/>
  </r>
  <r>
    <s v="TKT971439"/>
    <s v="Unable to connect to Wi-Fi"/>
    <s v="25-07-2022 00:48:03"/>
    <x v="3"/>
    <s v="Network Problem"/>
    <s v="CUST65478"/>
    <s v="Resolved"/>
    <s v="27-06-2022"/>
    <d v="1899-12-30T00:48:03"/>
    <s v="25-07-2022"/>
    <d v="1899-12-30T00:48:03"/>
  </r>
  <r>
    <s v="TKT245100"/>
    <s v="Application crashes on startup"/>
    <s v="-"/>
    <x v="3"/>
    <s v="Software Bug"/>
    <s v="CUST24773"/>
    <s v="Open"/>
    <s v="16-09-2021"/>
    <d v="1899-12-30T15:43:32"/>
    <s v="-"/>
    <s v="-"/>
  </r>
  <r>
    <s v="TKT181054"/>
    <s v="Unable to reactivate suspended account"/>
    <s v="14-04-2023 21:05:24"/>
    <x v="2"/>
    <s v="Account Suspension"/>
    <s v="CUST14961"/>
    <s v="Resolved"/>
    <d v="2023-10-04T00:00:00"/>
    <d v="1899-12-30T21:05:00"/>
    <s v="14-04-2023"/>
    <d v="1899-12-30T21:05:24"/>
  </r>
  <r>
    <s v="TKT248681"/>
    <s v="Device not powering on"/>
    <s v="-"/>
    <x v="3"/>
    <s v="Hardware Issue"/>
    <s v="CUST46045"/>
    <s v="In Progress"/>
    <s v="22-06-2023"/>
    <d v="1899-12-30T09:06:43"/>
    <s v="-"/>
    <s v="-"/>
  </r>
  <r>
    <s v="TKT650329"/>
    <s v="Duplicate charges on account"/>
    <s v="-"/>
    <x v="1"/>
    <s v="Overcharge"/>
    <s v="CUST42898"/>
    <s v="In Progress"/>
    <s v="28-11-2020"/>
    <d v="1899-12-30T02:59:11"/>
    <s v="-"/>
    <s v="-"/>
  </r>
  <r>
    <s v="TKT198036"/>
    <s v="Unable to reactivate suspended account"/>
    <d v="2024-04-12T10:42:00"/>
    <x v="2"/>
    <s v="Account Suspension"/>
    <s v="CUST51338"/>
    <s v="Resolved"/>
    <d v="2024-09-11T00:00:00"/>
    <d v="1899-12-30T10:42:00"/>
    <d v="2024-04-12T00:00:00"/>
    <d v="1899-12-30T10:42:00"/>
  </r>
  <r>
    <s v="TKT590710"/>
    <s v="Unable to reactivate suspended account"/>
    <s v="-"/>
    <x v="2"/>
    <s v="Account Suspension"/>
    <s v="CUST77473"/>
    <s v="In Progress"/>
    <s v="30-09-2021"/>
    <d v="1899-12-30T17:03:10"/>
    <s v="-"/>
    <s v="-"/>
  </r>
  <r>
    <s v="TKT690226"/>
    <s v="Password reset link expired"/>
    <s v="-"/>
    <x v="2"/>
    <s v="Password Reset"/>
    <s v="CUST38970"/>
    <s v="In Progress"/>
    <d v="2023-04-01T00:00:00"/>
    <d v="1899-12-30T23:57:00"/>
    <s v="-"/>
    <s v="-"/>
  </r>
  <r>
    <s v="TKT426843"/>
    <s v="Account suspended due to suspicious activity"/>
    <s v="30-09-2022 01:09:07"/>
    <x v="2"/>
    <s v="Account Suspension"/>
    <s v="CUST94114"/>
    <s v="Resolved"/>
    <s v="19-09-2022"/>
    <d v="1899-12-30T01:09:07"/>
    <s v="30-09-2022"/>
    <d v="1899-12-30T01:09:07"/>
  </r>
  <r>
    <s v="TKT935855"/>
    <s v="Password reset link not received"/>
    <d v="2022-01-10T03:11:00"/>
    <x v="2"/>
    <s v="Password Reset"/>
    <s v="CUST13503"/>
    <s v="Resolved"/>
    <s v="28-09-2022"/>
    <d v="1899-12-30T03:11:08"/>
    <d v="2022-01-10T00:00:00"/>
    <d v="1899-12-30T03:11:00"/>
  </r>
  <r>
    <s v="TKT270207"/>
    <s v="Screen malfunction"/>
    <s v="-"/>
    <x v="3"/>
    <s v="Hardware Issue"/>
    <s v="CUST26483"/>
    <s v="In Progress"/>
    <s v="18-11-2024"/>
    <d v="1899-12-30T01:33:58"/>
    <s v="-"/>
    <s v="-"/>
  </r>
  <r>
    <s v="TKT647506"/>
    <s v="Two-factor authentication not working"/>
    <s v="-"/>
    <x v="2"/>
    <s v="Login Issue"/>
    <s v="CUST17705"/>
    <s v="Open"/>
    <d v="2020-02-07T00:00:00"/>
    <d v="1899-12-30T23:15:00"/>
    <s v="-"/>
    <s v="-"/>
  </r>
  <r>
    <s v="TKT553863"/>
    <s v="Payment not going through"/>
    <d v="2022-03-12T02:53:00"/>
    <x v="1"/>
    <s v="Payment Failure"/>
    <s v="CUST54522"/>
    <s v="Resolved"/>
    <s v="16-11-2022"/>
    <d v="1899-12-30T02:53:19"/>
    <d v="2022-03-12T00:00:00"/>
    <d v="1899-12-30T02:53:00"/>
  </r>
  <r>
    <s v="TKT378785"/>
    <s v="Account locked due to multiple failed attempts"/>
    <s v="-"/>
    <x v="2"/>
    <s v="Login Issue"/>
    <s v="CUST42178"/>
    <s v="In Progress"/>
    <s v="19-08-2021"/>
    <d v="1899-12-30T13:48:22"/>
    <s v="-"/>
    <s v="-"/>
  </r>
  <r>
    <s v="TKT692728"/>
    <s v="Password reset link expired"/>
    <s v="-"/>
    <x v="2"/>
    <s v="Password Reset"/>
    <s v="CUST20434"/>
    <s v="In Progress"/>
    <s v="28-05-2022"/>
    <d v="1899-12-30T20:11:52"/>
    <s v="-"/>
    <s v="-"/>
  </r>
  <r>
    <s v="TKT723931"/>
    <s v="Device not powering on"/>
    <s v="-"/>
    <x v="3"/>
    <s v="Hardware Issue"/>
    <s v="CUST40938"/>
    <s v="Open"/>
    <s v="23-07-2021"/>
    <d v="1899-12-30T07:03:17"/>
    <s v="-"/>
    <s v="-"/>
  </r>
  <r>
    <s v="TKT288319"/>
    <s v="Device not powering on"/>
    <s v="15-10-2024 00:49:10"/>
    <x v="3"/>
    <s v="Hardware Issue"/>
    <s v="CUST60634"/>
    <s v="Resolved"/>
    <s v="29-09-2024"/>
    <d v="1899-12-30T00:49:10"/>
    <s v="15-10-2024"/>
    <d v="1899-12-30T00:49:10"/>
  </r>
  <r>
    <s v="TKT819603"/>
    <s v="Card declined"/>
    <s v="-"/>
    <x v="1"/>
    <s v="Payment Failure"/>
    <s v="CUST19221"/>
    <s v="In Progress"/>
    <d v="2022-06-04T00:00:00"/>
    <d v="1899-12-30T02:12:00"/>
    <s v="-"/>
    <s v="-"/>
  </r>
  <r>
    <s v="TKT535960"/>
    <s v="Device not powering on"/>
    <s v="31-01-2022 20:36:19"/>
    <x v="3"/>
    <s v="Hardware Issue"/>
    <s v="CUST57112"/>
    <s v="Resolved"/>
    <d v="2022-03-01T00:00:00"/>
    <d v="1899-12-30T20:36:00"/>
    <s v="31-01-2022"/>
    <d v="1899-12-30T20:36:19"/>
  </r>
  <r>
    <s v="TKT955884"/>
    <s v="Account suspended due to suspicious activity"/>
    <s v="-"/>
    <x v="2"/>
    <s v="Account Suspension"/>
    <s v="CUST48205"/>
    <s v="In Progress"/>
    <s v="21-11-2021"/>
    <d v="1899-12-30T02:14:51"/>
    <s v="-"/>
    <s v="-"/>
  </r>
  <r>
    <s v="TKT793343"/>
    <s v="Incorrect billing amount"/>
    <s v="-"/>
    <x v="1"/>
    <s v="Overcharge"/>
    <s v="CUST11984"/>
    <s v="Open"/>
    <s v="31-05-2021"/>
    <d v="1899-12-30T14:42:58"/>
    <s v="-"/>
    <s v="-"/>
  </r>
  <r>
    <s v="TKT911000"/>
    <s v="Payment gateway error"/>
    <s v="-"/>
    <x v="1"/>
    <s v="Payment Failure"/>
    <s v="CUST86292"/>
    <s v="In Progress"/>
    <s v="26-05-2022"/>
    <d v="1899-12-30T07:34:37"/>
    <s v="-"/>
    <s v="-"/>
  </r>
  <r>
    <s v="TKT404482"/>
    <s v="Account suspended due to suspicious activity"/>
    <s v="-"/>
    <x v="2"/>
    <s v="Account Suspension"/>
    <s v="CUST15654"/>
    <s v="Open"/>
    <s v="13-01-2023"/>
    <d v="1899-12-30T02:18:12"/>
    <s v="-"/>
    <s v="-"/>
  </r>
  <r>
    <s v="TKT522800"/>
    <s v="Refund for overcharge"/>
    <s v="-"/>
    <x v="1"/>
    <s v="Refund Request"/>
    <s v="CUST63973"/>
    <s v="In Progress"/>
    <d v="2020-10-06T00:00:00"/>
    <d v="1899-12-30T16:58:00"/>
    <s v="-"/>
    <s v="-"/>
  </r>
  <r>
    <s v="TKT460183"/>
    <s v="Issues after service upgrade"/>
    <d v="2023-08-03T18:45:00"/>
    <x v="0"/>
    <s v="Service Upgrade"/>
    <s v="CUST62402"/>
    <s v="Resolved"/>
    <s v="26-02-2023"/>
    <d v="1899-12-30T18:45:19"/>
    <d v="2023-08-03T00:00:00"/>
    <d v="1899-12-30T18:45:00"/>
  </r>
  <r>
    <s v="TKT649998"/>
    <s v="Request for service upgrade not processed"/>
    <s v="-"/>
    <x v="0"/>
    <s v="Service Upgrade"/>
    <s v="CUST95308"/>
    <s v="Open"/>
    <s v="16-11-2024"/>
    <d v="1899-12-30T05:59:49"/>
    <s v="-"/>
    <s v="-"/>
  </r>
  <r>
    <s v="TKT904925"/>
    <s v="Password reset link expired"/>
    <s v="-"/>
    <x v="2"/>
    <s v="Password Reset"/>
    <s v="CUST53094"/>
    <s v="Open"/>
    <d v="2022-10-01T00:00:00"/>
    <d v="1899-12-30T07:35:00"/>
    <s v="-"/>
    <s v="-"/>
  </r>
  <r>
    <s v="TKT663699"/>
    <s v="Card declined"/>
    <s v="-"/>
    <x v="1"/>
    <s v="Payment Failure"/>
    <s v="CUST41132"/>
    <s v="In Progress"/>
    <d v="2023-03-02T00:00:00"/>
    <d v="1899-12-30T06:29:00"/>
    <s v="-"/>
    <s v="-"/>
  </r>
  <r>
    <s v="TKT788427"/>
    <s v="High latency in service response"/>
    <d v="2020-09-09T06:46:00"/>
    <x v="0"/>
    <s v="Slow Service"/>
    <s v="CUST61585"/>
    <s v="Resolved"/>
    <s v="15-08-2020"/>
    <d v="1899-12-30T06:46:27"/>
    <d v="2020-09-09T00:00:00"/>
    <d v="1899-12-30T06:46:00"/>
  </r>
  <r>
    <s v="TKT879784"/>
    <s v="Incorrect billing amount"/>
    <s v="-"/>
    <x v="1"/>
    <s v="Overcharge"/>
    <s v="CUST60159"/>
    <s v="In Progress"/>
    <s v="16-10-2020"/>
    <d v="1899-12-30T13:17:07"/>
    <s v="-"/>
    <s v="-"/>
  </r>
  <r>
    <s v="TKT145392"/>
    <s v="Account suspended without notice"/>
    <s v="16-12-2021 21:18:47"/>
    <x v="2"/>
    <s v="Account Suspension"/>
    <s v="CUST84236"/>
    <s v="Resolved"/>
    <d v="2021-06-12T00:00:00"/>
    <d v="1899-12-30T21:18:00"/>
    <s v="16-12-2021"/>
    <d v="1899-12-30T21:18:47"/>
  </r>
  <r>
    <s v="TKT428592"/>
    <s v="Duplicate charges on account"/>
    <s v="15-03-2020 14:44:28"/>
    <x v="1"/>
    <s v="Overcharge"/>
    <s v="CUST24044"/>
    <s v="Resolved"/>
    <d v="2020-05-03T00:00:00"/>
    <d v="1899-12-30T14:44:00"/>
    <s v="15-03-2020"/>
    <d v="1899-12-30T14:44:28"/>
  </r>
  <r>
    <s v="TKT155306"/>
    <s v="Charged more than expected"/>
    <s v="24-03-2020 12:06:02"/>
    <x v="1"/>
    <s v="Overcharge"/>
    <s v="CUST12250"/>
    <s v="Resolved"/>
    <s v="13-03-2020"/>
    <d v="1899-12-30T12:06:02"/>
    <s v="24-03-2020"/>
    <d v="1899-12-30T12:06:02"/>
  </r>
  <r>
    <s v="TKT934547"/>
    <s v="Unable to login to account"/>
    <s v="-"/>
    <x v="2"/>
    <s v="Login Issue"/>
    <s v="CUST91562"/>
    <s v="Open"/>
    <d v="2020-04-07T00:00:00"/>
    <d v="1899-12-30T00:35:00"/>
    <s v="-"/>
    <s v="-"/>
  </r>
  <r>
    <s v="TKT420529"/>
    <s v="Screen malfunction"/>
    <s v="-"/>
    <x v="3"/>
    <s v="Hardware Issue"/>
    <s v="CUST57344"/>
    <s v="Open"/>
    <s v="14-08-2023"/>
    <d v="1899-12-30T14:13:25"/>
    <s v="-"/>
    <s v="-"/>
  </r>
  <r>
    <s v="TKT724879"/>
    <s v="Screen malfunction"/>
    <s v="-"/>
    <x v="3"/>
    <s v="Hardware Issue"/>
    <s v="CUST89455"/>
    <s v="Open"/>
    <s v="13-06-2022"/>
    <d v="1899-12-30T08:10:22"/>
    <s v="-"/>
    <s v="-"/>
  </r>
  <r>
    <s v="TKT860289"/>
    <s v="Application crashes on startup"/>
    <s v="-"/>
    <x v="3"/>
    <s v="Software Bug"/>
    <s v="CUST48438"/>
    <s v="In Progress"/>
    <d v="2021-02-05T00:00:00"/>
    <d v="1899-12-30T23:15:00"/>
    <s v="-"/>
    <s v="-"/>
  </r>
  <r>
    <s v="TKT929875"/>
    <s v="Application crashes on startup"/>
    <s v="-"/>
    <x v="3"/>
    <s v="Software Bug"/>
    <s v="CUST27165"/>
    <s v="Open"/>
    <s v="27-09-2021"/>
    <d v="1899-12-30T12:32:00"/>
    <s v="-"/>
    <s v="-"/>
  </r>
  <r>
    <s v="TKT559258"/>
    <s v="Password reset link expired"/>
    <s v="-"/>
    <x v="2"/>
    <s v="Password Reset"/>
    <s v="CUST18001"/>
    <s v="In Progress"/>
    <s v="23-01-2023"/>
    <d v="1899-12-30T15:41:14"/>
    <s v="-"/>
    <s v="-"/>
  </r>
  <r>
    <s v="TKT671675"/>
    <s v="Screen malfunction"/>
    <s v="13-02-2022 17:25:45"/>
    <x v="3"/>
    <s v="Hardware Issue"/>
    <s v="CUST52317"/>
    <s v="Resolved"/>
    <d v="2022-05-02T00:00:00"/>
    <d v="1899-12-30T17:25:00"/>
    <s v="13-02-2022"/>
    <d v="1899-12-30T17:25:45"/>
  </r>
  <r>
    <s v="TKT919737"/>
    <s v="Internet connection drops frequently"/>
    <s v="16-12-2021 03:11:12"/>
    <x v="3"/>
    <s v="Network Problem"/>
    <s v="CUST35780"/>
    <s v="Resolved"/>
    <d v="2021-02-12T00:00:00"/>
    <d v="1899-12-30T03:11:00"/>
    <s v="16-12-2021"/>
    <d v="1899-12-30T03:11:12"/>
  </r>
  <r>
    <s v="TKT949113"/>
    <s v="Screen malfunction"/>
    <s v="15-05-2020 10:59:52"/>
    <x v="3"/>
    <s v="Hardware Issue"/>
    <s v="CUST12505"/>
    <s v="Resolved"/>
    <d v="2020-04-05T00:00:00"/>
    <d v="1899-12-30T10:59:00"/>
    <s v="15-05-2020"/>
    <d v="1899-12-30T10:59:52"/>
  </r>
  <r>
    <s v="TKT151677"/>
    <s v="Service performance degradation"/>
    <d v="2024-02-04T04:59:00"/>
    <x v="0"/>
    <s v="Slow Service"/>
    <s v="CUST21535"/>
    <s v="Resolved"/>
    <s v="28-03-2024"/>
    <d v="1899-12-30T04:59:08"/>
    <d v="2024-02-04T00:00:00"/>
    <d v="1899-12-30T04:59:00"/>
  </r>
  <r>
    <s v="TKT262162"/>
    <s v="Password reset link not received"/>
    <s v="-"/>
    <x v="2"/>
    <s v="Password Reset"/>
    <s v="CUST69532"/>
    <s v="Open"/>
    <s v="16-03-2022"/>
    <d v="1899-12-30T14:52:03"/>
    <s v="-"/>
    <s v="-"/>
  </r>
  <r>
    <s v="TKT126459"/>
    <s v="Refund for overcharge"/>
    <s v="-"/>
    <x v="1"/>
    <s v="Refund Request"/>
    <s v="CUST19734"/>
    <s v="In Progress"/>
    <s v="25-07-2023"/>
    <d v="1899-12-30T18:21:56"/>
    <s v="-"/>
    <s v="-"/>
  </r>
  <r>
    <s v="TKT357499"/>
    <s v="Incorrect billing amount"/>
    <s v="-"/>
    <x v="1"/>
    <s v="Overcharge"/>
    <s v="CUST68280"/>
    <s v="Open"/>
    <d v="2022-08-08T00:00:00"/>
    <d v="1899-12-30T12:41:00"/>
    <s v="-"/>
    <s v="-"/>
  </r>
  <r>
    <s v="TKT471304"/>
    <s v="Payment not going through"/>
    <s v="-"/>
    <x v="1"/>
    <s v="Payment Failure"/>
    <s v="CUST19007"/>
    <s v="Open"/>
    <s v="29-09-2020"/>
    <d v="1899-12-30T07:47:34"/>
    <s v="-"/>
    <s v="-"/>
  </r>
  <r>
    <s v="TKT682030"/>
    <s v="Unable to login to account"/>
    <s v="-"/>
    <x v="2"/>
    <s v="Login Issue"/>
    <s v="CUST55448"/>
    <s v="Open"/>
    <s v="21-08-2024"/>
    <d v="1899-12-30T07:59:03"/>
    <s v="-"/>
    <s v="-"/>
  </r>
  <r>
    <s v="TKT706857"/>
    <s v="Service performance degradation"/>
    <s v="-"/>
    <x v="0"/>
    <s v="Slow Service"/>
    <s v="CUST54216"/>
    <s v="Open"/>
    <s v="30-04-2022"/>
    <d v="1899-12-30T10:09:55"/>
    <s v="-"/>
    <s v="-"/>
  </r>
  <r>
    <s v="TKT180011"/>
    <s v="Account suspended due to suspicious activity"/>
    <s v="-"/>
    <x v="2"/>
    <s v="Account Suspension"/>
    <s v="CUST26237"/>
    <s v="In Progress"/>
    <s v="22-01-2020"/>
    <d v="1899-12-30T14:29:40"/>
    <s v="-"/>
    <s v="-"/>
  </r>
  <r>
    <s v="TKT951748"/>
    <s v="Frequent service interruptions"/>
    <d v="2020-05-03T08:06:00"/>
    <x v="0"/>
    <s v="Service Outage"/>
    <s v="CUST23204"/>
    <s v="Resolved"/>
    <d v="2020-03-03T00:00:00"/>
    <d v="1899-12-30T08:06:00"/>
    <d v="2020-05-03T00:00:00"/>
    <d v="1899-12-30T08:06:00"/>
  </r>
  <r>
    <s v="TKT898810"/>
    <s v="Application crashes on startup"/>
    <d v="2023-05-06T14:19:00"/>
    <x v="3"/>
    <s v="Software Bug"/>
    <s v="CUST38608"/>
    <s v="Resolved"/>
    <s v="18-05-2023"/>
    <d v="1899-12-30T14:19:55"/>
    <d v="2023-05-06T00:00:00"/>
    <d v="1899-12-30T14:19:00"/>
  </r>
  <r>
    <s v="TKT224080"/>
    <s v="Request for service upgrade not processed"/>
    <s v="-"/>
    <x v="0"/>
    <s v="Service Upgrade"/>
    <s v="CUST69363"/>
    <s v="In Progress"/>
    <d v="2022-05-08T00:00:00"/>
    <d v="1899-12-30T19:46:00"/>
    <s v="-"/>
    <s v="-"/>
  </r>
  <r>
    <s v="TKT420392"/>
    <s v="Screen malfunction"/>
    <s v="-"/>
    <x v="3"/>
    <s v="Hardware Issue"/>
    <s v="CUST91103"/>
    <s v="Open"/>
    <d v="2021-04-07T00:00:00"/>
    <d v="1899-12-30T01:17:00"/>
    <s v="-"/>
    <s v="-"/>
  </r>
  <r>
    <s v="TKT937631"/>
    <s v="Service performance degradation"/>
    <s v="-"/>
    <x v="0"/>
    <s v="Slow Service"/>
    <s v="CUST39918"/>
    <s v="In Progress"/>
    <s v="15-02-2021"/>
    <d v="1899-12-30T16:03:03"/>
    <s v="-"/>
    <s v="-"/>
  </r>
  <r>
    <s v="TKT445330"/>
    <s v="Payment not going through"/>
    <s v="-"/>
    <x v="1"/>
    <s v="Payment Failure"/>
    <s v="CUST71309"/>
    <s v="Open"/>
    <s v="24-02-2020"/>
    <d v="1899-12-30T09:07:26"/>
    <s v="-"/>
    <s v="-"/>
  </r>
  <r>
    <s v="TKT801576"/>
    <s v="Service performance degradation"/>
    <s v="-"/>
    <x v="0"/>
    <s v="Slow Service"/>
    <s v="CUST63780"/>
    <s v="In Progress"/>
    <s v="15-10-2023"/>
    <d v="1899-12-30T08:02:53"/>
    <s v="-"/>
    <s v="-"/>
  </r>
  <r>
    <s v="TKT954409"/>
    <s v="Request for refund due to service issues"/>
    <s v="-"/>
    <x v="1"/>
    <s v="Refund Request"/>
    <s v="CUST17545"/>
    <s v="In Progress"/>
    <d v="2022-07-12T00:00:00"/>
    <d v="1899-12-30T22:58:00"/>
    <s v="-"/>
    <s v="-"/>
  </r>
  <r>
    <s v="TKT179578"/>
    <s v="Refund for canceled service"/>
    <s v="-"/>
    <x v="1"/>
    <s v="Refund Request"/>
    <s v="CUST82060"/>
    <s v="In Progress"/>
    <s v="18-07-2023"/>
    <d v="1899-12-30T02:35:47"/>
    <s v="-"/>
    <s v="-"/>
  </r>
  <r>
    <s v="TKT157817"/>
    <s v="Request for refund due to service issues"/>
    <s v="-"/>
    <x v="1"/>
    <s v="Refund Request"/>
    <s v="CUST67823"/>
    <s v="In Progress"/>
    <s v="14-09-2024"/>
    <d v="1899-12-30T01:16:49"/>
    <s v="-"/>
    <s v="-"/>
  </r>
  <r>
    <s v="TKT488033"/>
    <s v="Charged more than expected"/>
    <s v="20-06-2020 03:22:37"/>
    <x v="1"/>
    <s v="Overcharge"/>
    <s v="CUST21998"/>
    <s v="Resolved"/>
    <s v="30-05-2020"/>
    <d v="1899-12-30T03:22:37"/>
    <s v="20-06-2020"/>
    <d v="1899-12-30T03:22:37"/>
  </r>
  <r>
    <s v="TKT845223"/>
    <s v="Feature not working as expected"/>
    <d v="2024-08-02T10:43:00"/>
    <x v="3"/>
    <s v="Software Bug"/>
    <s v="CUST34443"/>
    <s v="Resolved"/>
    <d v="2024-05-02T00:00:00"/>
    <d v="1899-12-30T10:43:00"/>
    <d v="2024-08-02T00:00:00"/>
    <d v="1899-12-30T10:43:00"/>
  </r>
  <r>
    <s v="TKT142729"/>
    <s v="High latency in service response"/>
    <s v="-"/>
    <x v="0"/>
    <s v="Slow Service"/>
    <s v="CUST44342"/>
    <s v="Open"/>
    <s v="18-09-2021"/>
    <d v="1899-12-30T23:53:34"/>
    <s v="-"/>
    <s v="-"/>
  </r>
  <r>
    <s v="TKT588060"/>
    <s v="Account suspended due to suspicious activity"/>
    <s v="-"/>
    <x v="2"/>
    <s v="Account Suspension"/>
    <s v="CUST26233"/>
    <s v="Open"/>
    <s v="20-04-2023"/>
    <d v="1899-12-30T05:45:08"/>
    <s v="-"/>
    <s v="-"/>
  </r>
  <r>
    <s v="TKT643553"/>
    <s v="Request for service upgrade not processed"/>
    <s v="-"/>
    <x v="0"/>
    <s v="Service Upgrade"/>
    <s v="CUST48331"/>
    <s v="Open"/>
    <d v="2021-03-06T00:00:00"/>
    <d v="1899-12-30T07:19:00"/>
    <s v="-"/>
    <s v="-"/>
  </r>
  <r>
    <s v="TKT442887"/>
    <s v="Duplicate charges on account"/>
    <s v="-"/>
    <x v="1"/>
    <s v="Overcharge"/>
    <s v="CUST44737"/>
    <s v="In Progress"/>
    <s v="23-05-2023"/>
    <d v="1899-12-30T21:34:20"/>
    <s v="-"/>
    <s v="-"/>
  </r>
  <r>
    <s v="TKT915885"/>
    <s v="Service slower than expected"/>
    <s v="-"/>
    <x v="0"/>
    <s v="Slow Service"/>
    <s v="CUST67800"/>
    <s v="Open"/>
    <s v="21-09-2020"/>
    <d v="1899-12-30T17:12:02"/>
    <s v="-"/>
    <s v="-"/>
  </r>
  <r>
    <s v="TKT491119"/>
    <s v="Scheduled maintenance causing downtime"/>
    <s v="-"/>
    <x v="0"/>
    <s v="Service Outage"/>
    <s v="CUST16504"/>
    <s v="Open"/>
    <s v="31-10-2023"/>
    <d v="1899-12-30T15:13:24"/>
    <s v="-"/>
    <s v="-"/>
  </r>
  <r>
    <s v="TKT637155"/>
    <s v="Feature not working as expected"/>
    <d v="2024-12-06T22:24:00"/>
    <x v="3"/>
    <s v="Software Bug"/>
    <s v="CUST14643"/>
    <s v="Resolved"/>
    <s v="17-05-2024"/>
    <d v="1899-12-30T22:24:44"/>
    <d v="2024-12-06T00:00:00"/>
    <d v="1899-12-30T22:24:00"/>
  </r>
  <r>
    <s v="TKT288803"/>
    <s v="Service unavailable in my area"/>
    <s v="-"/>
    <x v="0"/>
    <s v="Service Outage"/>
    <s v="CUST72818"/>
    <s v="Open"/>
    <s v="29-06-2020"/>
    <d v="1899-12-30T05:28:59"/>
    <s v="-"/>
    <s v="-"/>
  </r>
  <r>
    <s v="TKT505886"/>
    <s v="Card declined"/>
    <s v="-"/>
    <x v="1"/>
    <s v="Payment Failure"/>
    <s v="CUST85023"/>
    <s v="In Progress"/>
    <d v="2022-05-08T00:00:00"/>
    <d v="1899-12-30T14:54:00"/>
    <s v="-"/>
    <s v="-"/>
  </r>
  <r>
    <s v="TKT837089"/>
    <s v="Duplicate charges on account"/>
    <s v="17-02-2020 23:14:30"/>
    <x v="1"/>
    <s v="Overcharge"/>
    <s v="CUST92686"/>
    <s v="Resolved"/>
    <s v="18-01-2020"/>
    <d v="1899-12-30T23:14:30"/>
    <s v="17-02-2020"/>
    <d v="1899-12-30T23:14:30"/>
  </r>
  <r>
    <s v="TKT662597"/>
    <s v="Incorrect billing amount"/>
    <s v="-"/>
    <x v="1"/>
    <s v="Overcharge"/>
    <s v="CUST82090"/>
    <s v="In Progress"/>
    <s v="31-05-2024"/>
    <d v="1899-12-30T06:14:18"/>
    <s v="-"/>
    <s v="-"/>
  </r>
  <r>
    <s v="TKT582378"/>
    <s v="Two-factor authentication not working"/>
    <s v="-"/>
    <x v="2"/>
    <s v="Login Issue"/>
    <s v="CUST39065"/>
    <s v="In Progress"/>
    <s v="22-06-2023"/>
    <d v="1899-12-30T03:36:08"/>
    <s v="-"/>
    <s v="-"/>
  </r>
  <r>
    <s v="TKT742372"/>
    <s v="Battery draining quickly"/>
    <s v="-"/>
    <x v="3"/>
    <s v="Hardware Issue"/>
    <s v="CUST67773"/>
    <s v="In Progress"/>
    <d v="2021-10-10T00:00:00"/>
    <d v="1899-12-30T06:11:00"/>
    <s v="-"/>
    <s v="-"/>
  </r>
  <r>
    <s v="TKT801646"/>
    <s v="Account locked due to multiple failed attempts"/>
    <s v="-"/>
    <x v="2"/>
    <s v="Login Issue"/>
    <s v="CUST59688"/>
    <s v="Open"/>
    <d v="2020-04-11T00:00:00"/>
    <d v="1899-12-30T16:18:00"/>
    <s v="-"/>
    <s v="-"/>
  </r>
  <r>
    <s v="TKT193781"/>
    <s v="Payment gateway error"/>
    <s v="19-01-2024 20:46:46"/>
    <x v="1"/>
    <s v="Payment Failure"/>
    <s v="CUST76015"/>
    <s v="Resolved"/>
    <s v="26-12-2023"/>
    <d v="1899-12-30T20:46:46"/>
    <s v="19-01-2024"/>
    <d v="1899-12-30T20:46:46"/>
  </r>
  <r>
    <s v="TKT205932"/>
    <s v="Password reset link not received"/>
    <s v="-"/>
    <x v="2"/>
    <s v="Password Reset"/>
    <s v="CUST24351"/>
    <s v="In Progress"/>
    <d v="2022-08-10T00:00:00"/>
    <d v="1899-12-30T05:48:00"/>
    <s v="-"/>
    <s v="-"/>
  </r>
  <r>
    <s v="TKT308477"/>
    <s v="Error message displayed"/>
    <s v="-"/>
    <x v="3"/>
    <s v="Software Bug"/>
    <s v="CUST74436"/>
    <s v="In Progress"/>
    <s v="28-05-2024"/>
    <d v="1899-12-30T06:34:05"/>
    <s v="-"/>
    <s v="-"/>
  </r>
  <r>
    <s v="TKT788872"/>
    <s v="Service slower than expected"/>
    <s v="13-05-2022 19:00:27"/>
    <x v="0"/>
    <s v="Slow Service"/>
    <s v="CUST49962"/>
    <s v="Resolved"/>
    <s v="14-04-2022"/>
    <d v="1899-12-30T19:00:27"/>
    <s v="13-05-2022"/>
    <d v="1899-12-30T19:00:27"/>
  </r>
  <r>
    <s v="TKT818935"/>
    <s v="Account suspended without notice"/>
    <s v="-"/>
    <x v="2"/>
    <s v="Account Suspension"/>
    <s v="CUST79425"/>
    <s v="Open"/>
    <s v="16-03-2024"/>
    <d v="1899-12-30T01:00:48"/>
    <s v="-"/>
    <s v="-"/>
  </r>
  <r>
    <s v="TKT659704"/>
    <s v="Payment not going through"/>
    <s v="21-12-2020 22:40:10"/>
    <x v="1"/>
    <s v="Payment Failure"/>
    <s v="CUST66463"/>
    <s v="Resolved"/>
    <s v="23-11-2020"/>
    <d v="1899-12-30T22:40:10"/>
    <s v="21-12-2020"/>
    <d v="1899-12-30T22:40:10"/>
  </r>
  <r>
    <s v="TKT935549"/>
    <s v="Incorrect billing amount"/>
    <s v="-"/>
    <x v="1"/>
    <s v="Overcharge"/>
    <s v="CUST38214"/>
    <s v="In Progress"/>
    <s v="13-03-2023"/>
    <d v="1899-12-30T15:21:09"/>
    <s v="-"/>
    <s v="-"/>
  </r>
  <r>
    <s v="TKT787804"/>
    <s v="Error message displayed"/>
    <s v="-"/>
    <x v="3"/>
    <s v="Software Bug"/>
    <s v="CUST28109"/>
    <s v="In Progress"/>
    <s v="14-09-2022"/>
    <d v="1899-12-30T08:05:35"/>
    <s v="-"/>
    <s v="-"/>
  </r>
  <r>
    <s v="TKT409056"/>
    <s v="Internet connection drops frequently"/>
    <s v="-"/>
    <x v="3"/>
    <s v="Network Problem"/>
    <s v="CUST13204"/>
    <s v="Open"/>
    <d v="2024-10-09T00:00:00"/>
    <d v="1899-12-30T02:40:00"/>
    <s v="-"/>
    <s v="-"/>
  </r>
  <r>
    <s v="TKT975668"/>
    <s v="Duplicate charges on account"/>
    <s v="17-10-2023 02:23:15"/>
    <x v="1"/>
    <s v="Overcharge"/>
    <s v="CUST95541"/>
    <s v="Resolved"/>
    <d v="2023-10-10T00:00:00"/>
    <d v="1899-12-30T02:23:00"/>
    <s v="17-10-2023"/>
    <d v="1899-12-30T02:23:15"/>
  </r>
  <r>
    <s v="TKT336340"/>
    <s v="Internet connection drops frequently"/>
    <s v="-"/>
    <x v="3"/>
    <s v="Network Problem"/>
    <s v="CUST55793"/>
    <s v="In Progress"/>
    <d v="2020-07-09T00:00:00"/>
    <d v="1899-12-30T21:56:00"/>
    <s v="-"/>
    <s v="-"/>
  </r>
  <r>
    <s v="TKT433713"/>
    <s v="Password reset link not received"/>
    <s v="18-03-2022 12:29:33"/>
    <x v="2"/>
    <s v="Password Reset"/>
    <s v="CUST13502"/>
    <s v="Resolved"/>
    <d v="2022-01-03T00:00:00"/>
    <d v="1899-12-30T12:29:00"/>
    <s v="18-03-2022"/>
    <d v="1899-12-30T12:29:33"/>
  </r>
  <r>
    <s v="TKT215480"/>
    <s v="Payment not going through"/>
    <d v="2021-10-12T18:18:00"/>
    <x v="1"/>
    <s v="Payment Failure"/>
    <s v="CUST94446"/>
    <s v="Resolved"/>
    <s v="27-11-2021"/>
    <d v="1899-12-30T18:18:39"/>
    <d v="2021-10-12T00:00:00"/>
    <d v="1899-12-30T18:18:00"/>
  </r>
  <r>
    <s v="TKT578134"/>
    <s v="Card declined"/>
    <s v="-"/>
    <x v="1"/>
    <s v="Payment Failure"/>
    <s v="CUST69737"/>
    <s v="In Progress"/>
    <s v="14-04-2022"/>
    <d v="1899-12-30T20:53:52"/>
    <s v="-"/>
    <s v="-"/>
  </r>
  <r>
    <s v="TKT903455"/>
    <s v="Error message displayed"/>
    <s v="-"/>
    <x v="3"/>
    <s v="Software Bug"/>
    <s v="CUST28357"/>
    <s v="In Progress"/>
    <d v="2021-03-04T00:00:00"/>
    <d v="1899-12-30T14:26:00"/>
    <s v="-"/>
    <s v="-"/>
  </r>
  <r>
    <s v="TKT976049"/>
    <s v="Refund for overcharge"/>
    <s v="-"/>
    <x v="1"/>
    <s v="Refund Request"/>
    <s v="CUST63820"/>
    <s v="Open"/>
    <s v="25-02-2022"/>
    <d v="1899-12-30T19:43:29"/>
    <s v="-"/>
    <s v="-"/>
  </r>
  <r>
    <s v="TKT162790"/>
    <s v="High latency in service response"/>
    <s v="17-04-2020 10:15:04"/>
    <x v="0"/>
    <s v="Slow Service"/>
    <s v="CUST12238"/>
    <s v="Resolved"/>
    <s v="24-03-2020"/>
    <d v="1899-12-30T10:15:04"/>
    <s v="17-04-2020"/>
    <d v="1899-12-30T10:15:04"/>
  </r>
  <r>
    <s v="TKT389104"/>
    <s v="High latency in service response"/>
    <s v="-"/>
    <x v="0"/>
    <s v="Slow Service"/>
    <s v="CUST27312"/>
    <s v="In Progress"/>
    <s v="30-11-2024"/>
    <d v="1899-12-30T15:03:12"/>
    <s v="-"/>
    <s v="-"/>
  </r>
  <r>
    <s v="TKT460166"/>
    <s v="Payment not going through"/>
    <s v="-"/>
    <x v="1"/>
    <s v="Payment Failure"/>
    <s v="CUST13037"/>
    <s v="Open"/>
    <d v="2023-09-04T00:00:00"/>
    <d v="1899-12-30T22:50:00"/>
    <s v="-"/>
    <s v="-"/>
  </r>
  <r>
    <s v="TKT181686"/>
    <s v="Error message displayed"/>
    <s v="-"/>
    <x v="3"/>
    <s v="Software Bug"/>
    <s v="CUST47844"/>
    <s v="Open"/>
    <s v="22-10-2024"/>
    <d v="1899-12-30T07:38:04"/>
    <s v="-"/>
    <s v="-"/>
  </r>
  <r>
    <s v="TKT891812"/>
    <s v="Password reset link not received"/>
    <s v="-"/>
    <x v="2"/>
    <s v="Password Reset"/>
    <s v="CUST60132"/>
    <s v="In Progress"/>
    <d v="2023-12-08T00:00:00"/>
    <d v="1899-12-30T16:41:00"/>
    <s v="-"/>
    <s v="-"/>
  </r>
  <r>
    <s v="TKT598405"/>
    <s v="Battery draining quickly"/>
    <s v="-"/>
    <x v="3"/>
    <s v="Hardware Issue"/>
    <s v="CUST62166"/>
    <s v="In Progress"/>
    <d v="2022-01-03T00:00:00"/>
    <d v="1899-12-30T18:31:00"/>
    <s v="-"/>
    <s v="-"/>
  </r>
  <r>
    <s v="TKT695303"/>
    <s v="Charged more than expected"/>
    <s v="-"/>
    <x v="1"/>
    <s v="Overcharge"/>
    <s v="CUST65111"/>
    <s v="Open"/>
    <d v="2020-10-10T00:00:00"/>
    <d v="1899-12-30T22:59:00"/>
    <s v="-"/>
    <s v="-"/>
  </r>
  <r>
    <s v="TKT703020"/>
    <s v="Service performance degradation"/>
    <s v="-"/>
    <x v="0"/>
    <s v="Slow Service"/>
    <s v="CUST23275"/>
    <s v="In Progress"/>
    <s v="25-09-2024"/>
    <d v="1899-12-30T20:42:33"/>
    <s v="-"/>
    <s v="-"/>
  </r>
  <r>
    <s v="TKT632786"/>
    <s v="Slow internet speed"/>
    <s v="-"/>
    <x v="3"/>
    <s v="Network Problem"/>
    <s v="CUST79083"/>
    <s v="Open"/>
    <s v="20-12-2022"/>
    <d v="1899-12-30T05:09:25"/>
    <s v="-"/>
    <s v="-"/>
  </r>
  <r>
    <s v="TKT508687"/>
    <s v="Password reset link not received"/>
    <s v="-"/>
    <x v="2"/>
    <s v="Password Reset"/>
    <s v="CUST73214"/>
    <s v="Open"/>
    <s v="17-12-2021"/>
    <d v="1899-12-30T06:32:55"/>
    <s v="-"/>
    <s v="-"/>
  </r>
  <r>
    <s v="TKT705084"/>
    <s v="Account locked due to multiple failed attempts"/>
    <s v="-"/>
    <x v="2"/>
    <s v="Login Issue"/>
    <s v="CUST58351"/>
    <s v="Open"/>
    <d v="2020-12-09T00:00:00"/>
    <d v="1899-12-30T20:25:00"/>
    <s v="-"/>
    <s v="-"/>
  </r>
  <r>
    <s v="TKT273579"/>
    <s v="Device not powering on"/>
    <d v="2022-06-10T11:16:00"/>
    <x v="3"/>
    <s v="Hardware Issue"/>
    <s v="CUST37050"/>
    <s v="Resolved"/>
    <s v="14-09-2022"/>
    <d v="1899-12-30T11:16:56"/>
    <d v="2022-06-10T00:00:00"/>
    <d v="1899-12-30T11:16:00"/>
  </r>
  <r>
    <s v="TKT370212"/>
    <s v="Request for service upgrade not processed"/>
    <s v="-"/>
    <x v="0"/>
    <s v="Service Upgrade"/>
    <s v="CUST42833"/>
    <s v="Open"/>
    <s v="18-11-2023"/>
    <d v="1899-12-30T02:11:12"/>
    <s v="-"/>
    <s v="-"/>
  </r>
  <r>
    <s v="TKT724061"/>
    <s v="Charged more than expected"/>
    <s v="-"/>
    <x v="1"/>
    <s v="Overcharge"/>
    <s v="CUST30370"/>
    <s v="Open"/>
    <s v="17-08-2024"/>
    <d v="1899-12-30T02:49:31"/>
    <s v="-"/>
    <s v="-"/>
  </r>
  <r>
    <s v="TKT395038"/>
    <s v="Unable to login to account"/>
    <s v="-"/>
    <x v="2"/>
    <s v="Login Issue"/>
    <s v="CUST84845"/>
    <s v="In Progress"/>
    <s v="19-04-2024"/>
    <d v="1899-12-30T09:41:54"/>
    <s v="-"/>
    <s v="-"/>
  </r>
  <r>
    <s v="TKT118876"/>
    <s v="Two-factor authentication not working"/>
    <s v="-"/>
    <x v="2"/>
    <s v="Login Issue"/>
    <s v="CUST79129"/>
    <s v="Open"/>
    <s v="21-08-2023"/>
    <d v="1899-12-30T14:41:22"/>
    <s v="-"/>
    <s v="-"/>
  </r>
  <r>
    <s v="TKT397643"/>
    <s v="Payment gateway error"/>
    <s v="-"/>
    <x v="1"/>
    <s v="Payment Failure"/>
    <s v="CUST39678"/>
    <s v="Open"/>
    <s v="27-01-2023"/>
    <d v="1899-12-30T06:11:01"/>
    <s v="-"/>
    <s v="-"/>
  </r>
  <r>
    <s v="TKT700787"/>
    <s v="Service unavailable in my area"/>
    <s v="20-06-2020 11:02:15"/>
    <x v="0"/>
    <s v="Service Outage"/>
    <s v="CUST58163"/>
    <s v="Resolved"/>
    <s v="15-06-2020"/>
    <d v="1899-12-30T11:02:15"/>
    <s v="20-06-2020"/>
    <d v="1899-12-30T11:02:15"/>
  </r>
  <r>
    <s v="TKT754053"/>
    <s v="Application crashes on startup"/>
    <s v="-"/>
    <x v="3"/>
    <s v="Software Bug"/>
    <s v="CUST65826"/>
    <s v="Open"/>
    <s v="13-10-2021"/>
    <d v="1899-12-30T20:25:21"/>
    <s v="-"/>
    <s v="-"/>
  </r>
  <r>
    <s v="TKT972716"/>
    <s v="Charged more than expected"/>
    <s v="-"/>
    <x v="1"/>
    <s v="Overcharge"/>
    <s v="CUST32336"/>
    <s v="In Progress"/>
    <d v="2024-08-04T00:00:00"/>
    <d v="1899-12-30T13:20:00"/>
    <s v="-"/>
    <s v="-"/>
  </r>
  <r>
    <s v="TKT780297"/>
    <s v="Payment gateway error"/>
    <s v="-"/>
    <x v="1"/>
    <s v="Payment Failure"/>
    <s v="CUST81383"/>
    <s v="In Progress"/>
    <s v="13-11-2021"/>
    <d v="1899-12-30T16:58:12"/>
    <s v="-"/>
    <s v="-"/>
  </r>
  <r>
    <s v="TKT595429"/>
    <s v="Application crashes on startup"/>
    <s v="-"/>
    <x v="3"/>
    <s v="Software Bug"/>
    <s v="CUST48210"/>
    <s v="Open"/>
    <d v="2024-10-08T00:00:00"/>
    <d v="1899-12-30T07:02:00"/>
    <s v="-"/>
    <s v="-"/>
  </r>
  <r>
    <s v="TKT474962"/>
    <s v="Internet connection drops frequently"/>
    <s v="-"/>
    <x v="3"/>
    <s v="Network Problem"/>
    <s v="CUST50668"/>
    <s v="Open"/>
    <d v="2024-04-03T00:00:00"/>
    <d v="1899-12-30T02:04:00"/>
    <s v="-"/>
    <s v="-"/>
  </r>
  <r>
    <s v="TKT966852"/>
    <s v="Account locked due to multiple failed attempts"/>
    <s v="-"/>
    <x v="2"/>
    <s v="Login Issue"/>
    <s v="CUST72912"/>
    <s v="Open"/>
    <d v="2024-06-11T00:00:00"/>
    <d v="1899-12-30T20:12:00"/>
    <s v="-"/>
    <s v="-"/>
  </r>
  <r>
    <s v="TKT335747"/>
    <s v="Request for service upgrade not processed"/>
    <s v="-"/>
    <x v="0"/>
    <s v="Service Upgrade"/>
    <s v="CUST37147"/>
    <s v="Open"/>
    <s v="18-05-2020"/>
    <d v="1899-12-30T02:34:28"/>
    <s v="-"/>
    <s v="-"/>
  </r>
  <r>
    <s v="TKT926980"/>
    <s v="Screen malfunction"/>
    <s v="-"/>
    <x v="3"/>
    <s v="Hardware Issue"/>
    <s v="CUST64988"/>
    <s v="In Progress"/>
    <d v="2024-10-03T00:00:00"/>
    <d v="1899-12-30T05:08:00"/>
    <s v="-"/>
    <s v="-"/>
  </r>
  <r>
    <s v="TKT380819"/>
    <s v="Request for service upgrade not processed"/>
    <s v="-"/>
    <x v="0"/>
    <s v="Service Upgrade"/>
    <s v="CUST25329"/>
    <s v="Open"/>
    <d v="2024-01-10T00:00:00"/>
    <d v="1899-12-30T19:00:00"/>
    <s v="-"/>
    <s v="-"/>
  </r>
  <r>
    <s v="TKT451315"/>
    <s v="Request for service upgrade not processed"/>
    <s v="-"/>
    <x v="0"/>
    <s v="Service Upgrade"/>
    <s v="CUST97063"/>
    <s v="Open"/>
    <d v="2020-02-05T00:00:00"/>
    <d v="1899-12-30T23:53:00"/>
    <s v="-"/>
    <s v="-"/>
  </r>
  <r>
    <s v="TKT997131"/>
    <s v="Frequent service interruptions"/>
    <s v="27-05-2023 07:59:20"/>
    <x v="0"/>
    <s v="Service Outage"/>
    <s v="CUST70867"/>
    <s v="Resolved"/>
    <s v="30-04-2023"/>
    <d v="1899-12-30T07:59:20"/>
    <s v="27-05-2023"/>
    <d v="1899-12-30T07:59:20"/>
  </r>
  <r>
    <s v="TKT728061"/>
    <s v="Service slower than expected"/>
    <s v="-"/>
    <x v="0"/>
    <s v="Slow Service"/>
    <s v="CUST66476"/>
    <s v="Open"/>
    <s v="31-10-2022"/>
    <d v="1899-12-30T07:18:18"/>
    <s v="-"/>
    <s v="-"/>
  </r>
  <r>
    <s v="TKT661863"/>
    <s v="Account suspended due to suspicious activity"/>
    <s v="-"/>
    <x v="2"/>
    <s v="Account Suspension"/>
    <s v="CUST41600"/>
    <s v="Open"/>
    <s v="18-04-2024"/>
    <d v="1899-12-30T03:06:54"/>
    <s v="-"/>
    <s v="-"/>
  </r>
  <r>
    <s v="TKT528484"/>
    <s v="Request for service upgrade not processed"/>
    <s v="18-01-2024 14:22:11"/>
    <x v="0"/>
    <s v="Service Upgrade"/>
    <s v="CUST63800"/>
    <s v="Resolved"/>
    <d v="2024-03-01T00:00:00"/>
    <d v="1899-12-30T14:22:00"/>
    <s v="18-01-2024"/>
    <d v="1899-12-30T14:22:11"/>
  </r>
  <r>
    <s v="TKT312762"/>
    <s v="Password reset link expired"/>
    <s v="-"/>
    <x v="2"/>
    <s v="Password Reset"/>
    <s v="CUST25377"/>
    <s v="In Progress"/>
    <s v="30-07-2020"/>
    <d v="1899-12-30T10:47:20"/>
    <s v="-"/>
    <s v="-"/>
  </r>
  <r>
    <s v="TKT295843"/>
    <s v="Service unavailable in my area"/>
    <s v="21-05-2020 14:16:19"/>
    <x v="0"/>
    <s v="Service Outage"/>
    <s v="CUST55235"/>
    <s v="Resolved"/>
    <d v="2020-09-05T00:00:00"/>
    <d v="1899-12-30T14:16:00"/>
    <s v="21-05-2020"/>
    <d v="1899-12-30T14:16:19"/>
  </r>
  <r>
    <s v="TKT146875"/>
    <s v="Slow internet speed"/>
    <s v="19-08-2023 21:04:09"/>
    <x v="3"/>
    <s v="Network Problem"/>
    <s v="CUST99878"/>
    <s v="Resolved"/>
    <d v="2023-06-08T00:00:00"/>
    <d v="1899-12-30T21:04:00"/>
    <s v="19-08-2023"/>
    <d v="1899-12-30T21:04:09"/>
  </r>
  <r>
    <s v="TKT243486"/>
    <s v="Unable to connect to Wi-Fi"/>
    <s v="-"/>
    <x v="3"/>
    <s v="Network Problem"/>
    <s v="CUST77348"/>
    <s v="Open"/>
    <s v="27-06-2020"/>
    <d v="1899-12-30T10:34:32"/>
    <s v="-"/>
    <s v="-"/>
  </r>
  <r>
    <s v="TKT320694"/>
    <s v="Feature not working as expected"/>
    <d v="2020-03-12T19:04:00"/>
    <x v="3"/>
    <s v="Software Bug"/>
    <s v="CUST81719"/>
    <s v="Resolved"/>
    <d v="2020-09-11T00:00:00"/>
    <d v="1899-12-30T19:04:00"/>
    <d v="2020-03-12T00:00:00"/>
    <d v="1899-12-30T19:04:00"/>
  </r>
  <r>
    <s v="TKT758484"/>
    <s v="Refund for overcharge"/>
    <s v="-"/>
    <x v="1"/>
    <s v="Refund Request"/>
    <s v="CUST77552"/>
    <s v="In Progress"/>
    <s v="30-09-2021"/>
    <d v="1899-12-30T08:48:50"/>
    <s v="-"/>
    <s v="-"/>
  </r>
  <r>
    <s v="TKT515158"/>
    <s v="Account locked due to multiple failed attempts"/>
    <s v="-"/>
    <x v="2"/>
    <s v="Login Issue"/>
    <s v="CUST30657"/>
    <s v="Open"/>
    <d v="2021-08-04T00:00:00"/>
    <d v="1899-12-30T17:35:00"/>
    <s v="-"/>
    <s v="-"/>
  </r>
  <r>
    <s v="TKT669903"/>
    <s v="Refund for canceled service"/>
    <s v="-"/>
    <x v="1"/>
    <s v="Refund Request"/>
    <s v="CUST56568"/>
    <s v="Open"/>
    <s v="18-10-2021"/>
    <d v="1899-12-30T00:34:27"/>
    <s v="-"/>
    <s v="-"/>
  </r>
  <r>
    <s v="TKT195414"/>
    <s v="Request for refund due to service issues"/>
    <d v="2021-04-02T06:12:00"/>
    <x v="1"/>
    <s v="Refund Request"/>
    <s v="CUST30096"/>
    <s v="Resolved"/>
    <d v="2021-11-01T00:00:00"/>
    <d v="1899-12-30T06:12:00"/>
    <d v="2021-04-02T00:00:00"/>
    <d v="1899-12-30T06:12:00"/>
  </r>
  <r>
    <s v="TKT102101"/>
    <s v="Slow internet speed"/>
    <s v="-"/>
    <x v="3"/>
    <s v="Network Problem"/>
    <s v="CUST40060"/>
    <s v="Open"/>
    <s v="24-04-2024"/>
    <d v="1899-12-30T01:40:29"/>
    <s v="-"/>
    <s v="-"/>
  </r>
  <r>
    <s v="TKT229924"/>
    <s v="Feature not working as expected"/>
    <s v="15-12-2020 07:51:41"/>
    <x v="3"/>
    <s v="Software Bug"/>
    <s v="CUST90807"/>
    <s v="Resolved"/>
    <d v="2020-08-12T00:00:00"/>
    <d v="1899-12-30T07:51:00"/>
    <s v="15-12-2020"/>
    <d v="1899-12-30T07:51:41"/>
  </r>
  <r>
    <s v="TKT387367"/>
    <s v="Service unavailable in my area"/>
    <s v="-"/>
    <x v="0"/>
    <s v="Service Outage"/>
    <s v="CUST88392"/>
    <s v="In Progress"/>
    <s v="14-03-2020"/>
    <d v="1899-12-30T05:10:57"/>
    <s v="-"/>
    <s v="-"/>
  </r>
  <r>
    <s v="TKT844692"/>
    <s v="Request for service upgrade not processed"/>
    <s v="-"/>
    <x v="0"/>
    <s v="Service Upgrade"/>
    <s v="CUST51466"/>
    <s v="In Progress"/>
    <s v="16-02-2024"/>
    <d v="1899-12-30T14:24:28"/>
    <s v="-"/>
    <s v="-"/>
  </r>
  <r>
    <s v="TKT619828"/>
    <s v="Duplicate charges on account"/>
    <s v="-"/>
    <x v="1"/>
    <s v="Overcharge"/>
    <s v="CUST87804"/>
    <s v="Open"/>
    <s v="30-12-2020"/>
    <d v="1899-12-30T19:57:12"/>
    <s v="-"/>
    <s v="-"/>
  </r>
  <r>
    <s v="TKT232033"/>
    <s v="Screen malfunction"/>
    <s v="15-04-2024 03:17:29"/>
    <x v="3"/>
    <s v="Hardware Issue"/>
    <s v="CUST54471"/>
    <s v="Resolved"/>
    <d v="2024-11-04T00:00:00"/>
    <d v="1899-12-30T03:17:00"/>
    <s v="15-04-2024"/>
    <d v="1899-12-30T03:17:29"/>
  </r>
  <r>
    <s v="TKT917751"/>
    <s v="Account suspended due to suspicious activity"/>
    <d v="2024-03-09T22:23:00"/>
    <x v="2"/>
    <s v="Account Suspension"/>
    <s v="CUST28194"/>
    <s v="Resolved"/>
    <d v="2024-01-09T00:00:00"/>
    <d v="1899-12-30T22:23:00"/>
    <d v="2024-03-09T00:00:00"/>
    <d v="1899-12-30T22:23:00"/>
  </r>
  <r>
    <s v="TKT670788"/>
    <s v="Unable to reactivate suspended account"/>
    <s v="-"/>
    <x v="2"/>
    <s v="Account Suspension"/>
    <s v="CUST36660"/>
    <s v="Open"/>
    <s v="25-10-2023"/>
    <d v="1899-12-30T18:30:05"/>
    <s v="-"/>
    <s v="-"/>
  </r>
  <r>
    <s v="TKT148970"/>
    <s v="Application crashes on startup"/>
    <s v="-"/>
    <x v="3"/>
    <s v="Software Bug"/>
    <s v="CUST24855"/>
    <s v="Open"/>
    <d v="2024-11-11T00:00:00"/>
    <d v="1899-12-30T22:18:00"/>
    <s v="-"/>
    <s v="-"/>
  </r>
  <r>
    <s v="TKT185152"/>
    <s v="Account locked due to multiple failed attempts"/>
    <s v="-"/>
    <x v="2"/>
    <s v="Login Issue"/>
    <s v="CUST24244"/>
    <s v="Open"/>
    <d v="2021-06-09T00:00:00"/>
    <d v="1899-12-30T19:07:00"/>
    <s v="-"/>
    <s v="-"/>
  </r>
  <r>
    <s v="TKT173888"/>
    <s v="Payment not going through"/>
    <s v="26-01-2021 09:41:29"/>
    <x v="1"/>
    <s v="Payment Failure"/>
    <s v="CUST75657"/>
    <s v="Resolved"/>
    <s v="23-01-2021"/>
    <d v="1899-12-30T09:41:29"/>
    <s v="26-01-2021"/>
    <d v="1899-12-30T09:41:29"/>
  </r>
  <r>
    <s v="TKT977704"/>
    <s v="Battery draining quickly"/>
    <s v="-"/>
    <x v="3"/>
    <s v="Hardware Issue"/>
    <s v="CUST60059"/>
    <s v="In Progress"/>
    <d v="2024-03-01T00:00:00"/>
    <d v="1899-12-30T22:31:00"/>
    <s v="-"/>
    <s v="-"/>
  </r>
  <r>
    <s v="TKT553192"/>
    <s v="Upgrade causing compatibility issues"/>
    <s v="-"/>
    <x v="0"/>
    <s v="Service Upgrade"/>
    <s v="CUST86301"/>
    <s v="Open"/>
    <s v="21-01-2021"/>
    <d v="1899-12-30T09:00:46"/>
    <s v="-"/>
    <s v="-"/>
  </r>
  <r>
    <s v="TKT993572"/>
    <s v="Request for refund due to service issues"/>
    <s v="-"/>
    <x v="1"/>
    <s v="Refund Request"/>
    <s v="CUST47597"/>
    <s v="Open"/>
    <d v="2021-11-04T00:00:00"/>
    <d v="1899-12-30T05:26:00"/>
    <s v="-"/>
    <s v="-"/>
  </r>
  <r>
    <s v="TKT250652"/>
    <s v="Password reset link not received"/>
    <s v="30-09-2024 06:55:37"/>
    <x v="2"/>
    <s v="Password Reset"/>
    <s v="CUST22342"/>
    <s v="Resolved"/>
    <d v="2024-08-09T00:00:00"/>
    <d v="1899-12-30T06:55:00"/>
    <s v="30-09-2024"/>
    <d v="1899-12-30T06:55:37"/>
  </r>
  <r>
    <s v="TKT604798"/>
    <s v="Account suspended due to suspicious activity"/>
    <s v="-"/>
    <x v="2"/>
    <s v="Account Suspension"/>
    <s v="CUST25863"/>
    <s v="Open"/>
    <d v="2020-08-03T00:00:00"/>
    <d v="1899-12-30T21:06:00"/>
    <s v="-"/>
    <s v="-"/>
  </r>
  <r>
    <s v="TKT958509"/>
    <s v="Device not powering on"/>
    <d v="2024-04-03T05:23:00"/>
    <x v="3"/>
    <s v="Hardware Issue"/>
    <s v="CUST93324"/>
    <s v="Resolved"/>
    <s v="19-02-2024"/>
    <d v="1899-12-30T05:23:21"/>
    <d v="2024-04-03T00:00:00"/>
    <d v="1899-12-30T05:23:00"/>
  </r>
  <r>
    <s v="TKT297037"/>
    <s v="Incorrect billing amount"/>
    <s v="-"/>
    <x v="1"/>
    <s v="Overcharge"/>
    <s v="CUST49865"/>
    <s v="In Progress"/>
    <s v="23-06-2020"/>
    <d v="1899-12-30T03:38:16"/>
    <s v="-"/>
    <s v="-"/>
  </r>
  <r>
    <s v="TKT837869"/>
    <s v="Frequent service interruptions"/>
    <s v="-"/>
    <x v="0"/>
    <s v="Service Outage"/>
    <s v="CUST63124"/>
    <s v="Open"/>
    <s v="30-04-2021"/>
    <d v="1899-12-30T09:36:54"/>
    <s v="-"/>
    <s v="-"/>
  </r>
  <r>
    <s v="TKT734773"/>
    <s v="Refund for overcharge"/>
    <s v="16-02-2022 09:07:11"/>
    <x v="1"/>
    <s v="Refund Request"/>
    <s v="CUST80182"/>
    <s v="Resolved"/>
    <s v="29-01-2022"/>
    <d v="1899-12-30T09:07:11"/>
    <s v="16-02-2022"/>
    <d v="1899-12-30T09:07:11"/>
  </r>
  <r>
    <s v="TKT353877"/>
    <s v="Frequent service interruptions"/>
    <s v="-"/>
    <x v="0"/>
    <s v="Service Outage"/>
    <s v="CUST49731"/>
    <s v="Open"/>
    <s v="30-06-2022"/>
    <d v="1899-12-30T02:38:38"/>
    <s v="-"/>
    <s v="-"/>
  </r>
  <r>
    <s v="TKT279043"/>
    <s v="Refund for overcharge"/>
    <s v="-"/>
    <x v="1"/>
    <s v="Refund Request"/>
    <s v="CUST15723"/>
    <s v="In Progress"/>
    <d v="2023-04-02T00:00:00"/>
    <d v="1899-12-30T15:50:00"/>
    <s v="-"/>
    <s v="-"/>
  </r>
  <r>
    <s v="TKT440349"/>
    <s v="Request for refund due to service issues"/>
    <s v="-"/>
    <x v="1"/>
    <s v="Refund Request"/>
    <s v="CUST59748"/>
    <s v="In Progress"/>
    <s v="27-08-2024"/>
    <d v="1899-12-30T18:19:46"/>
    <s v="-"/>
    <s v="-"/>
  </r>
  <r>
    <s v="TKT595245"/>
    <s v="Frequent service interruptions"/>
    <s v="-"/>
    <x v="0"/>
    <s v="Service Outage"/>
    <s v="CUST82749"/>
    <s v="Open"/>
    <s v="13-07-2020"/>
    <d v="1899-12-30T13:11:14"/>
    <s v="-"/>
    <s v="-"/>
  </r>
  <r>
    <s v="TKT140470"/>
    <s v="Charged more than expected"/>
    <s v="-"/>
    <x v="1"/>
    <s v="Overcharge"/>
    <s v="CUST74928"/>
    <s v="In Progress"/>
    <d v="2023-05-04T00:00:00"/>
    <d v="1899-12-30T09:04:00"/>
    <s v="-"/>
    <s v="-"/>
  </r>
  <r>
    <s v="TKT240691"/>
    <s v="Feature not working as expected"/>
    <s v="-"/>
    <x v="3"/>
    <s v="Software Bug"/>
    <s v="CUST90951"/>
    <s v="In Progress"/>
    <s v="16-01-2024"/>
    <d v="1899-12-30T01:16:27"/>
    <s v="-"/>
    <s v="-"/>
  </r>
  <r>
    <s v="TKT196942"/>
    <s v="Upgrade causing compatibility issues"/>
    <s v="-"/>
    <x v="0"/>
    <s v="Service Upgrade"/>
    <s v="CUST54834"/>
    <s v="Open"/>
    <d v="2023-09-10T00:00:00"/>
    <d v="1899-12-30T21:42:00"/>
    <s v="-"/>
    <s v="-"/>
  </r>
  <r>
    <s v="TKT713919"/>
    <s v="Refund for canceled service"/>
    <s v="-"/>
    <x v="1"/>
    <s v="Refund Request"/>
    <s v="CUST52594"/>
    <s v="In Progress"/>
    <s v="25-04-2022"/>
    <d v="1899-12-30T01:58:00"/>
    <s v="-"/>
    <s v="-"/>
  </r>
  <r>
    <s v="TKT199963"/>
    <s v="Error message displayed"/>
    <s v="-"/>
    <x v="3"/>
    <s v="Software Bug"/>
    <s v="CUST11721"/>
    <s v="In Progress"/>
    <s v="24-01-2023"/>
    <d v="1899-12-30T10:22:57"/>
    <s v="-"/>
    <s v="-"/>
  </r>
  <r>
    <s v="TKT363433"/>
    <s v="Account suspended without notice"/>
    <s v="-"/>
    <x v="2"/>
    <s v="Account Suspension"/>
    <s v="CUST20736"/>
    <s v="In Progress"/>
    <d v="2022-10-09T00:00:00"/>
    <d v="1899-12-30T18:59:00"/>
    <s v="-"/>
    <s v="-"/>
  </r>
  <r>
    <s v="TKT272632"/>
    <s v="Payment not going through"/>
    <s v="-"/>
    <x v="1"/>
    <s v="Payment Failure"/>
    <s v="CUST48836"/>
    <s v="Open"/>
    <d v="2022-01-10T00:00:00"/>
    <d v="1899-12-30T03:34:00"/>
    <s v="-"/>
    <s v="-"/>
  </r>
  <r>
    <s v="TKT276543"/>
    <s v="Unable to reset password"/>
    <s v="31-12-2024 11:31:31"/>
    <x v="2"/>
    <s v="Password Reset"/>
    <s v="CUST78428"/>
    <s v="Resolved"/>
    <s v="26-12-2024"/>
    <d v="1899-12-30T11:31:31"/>
    <s v="31-12-2024"/>
    <d v="1899-12-30T11:31:31"/>
  </r>
  <r>
    <s v="TKT432783"/>
    <s v="Incorrect billing amount"/>
    <s v="20-06-2024 19:36:41"/>
    <x v="1"/>
    <s v="Overcharge"/>
    <s v="CUST44642"/>
    <s v="Resolved"/>
    <s v="30-05-2024"/>
    <d v="1899-12-30T19:36:41"/>
    <s v="20-06-2024"/>
    <d v="1899-12-30T19:36:41"/>
  </r>
  <r>
    <s v="TKT332128"/>
    <s v="Scheduled maintenance causing downtime"/>
    <s v="-"/>
    <x v="0"/>
    <s v="Service Outage"/>
    <s v="CUST41537"/>
    <s v="Open"/>
    <d v="2022-08-01T00:00:00"/>
    <d v="1899-12-30T04:07:00"/>
    <s v="-"/>
    <s v="-"/>
  </r>
  <r>
    <s v="TKT700947"/>
    <s v="Unable to reset password"/>
    <d v="2020-06-12T01:28:00"/>
    <x v="2"/>
    <s v="Password Reset"/>
    <s v="CUST14203"/>
    <s v="Resolved"/>
    <s v="13-11-2020"/>
    <d v="1899-12-30T01:28:54"/>
    <d v="2020-06-12T00:00:00"/>
    <d v="1899-12-30T01:28:00"/>
  </r>
  <r>
    <s v="TKT725590"/>
    <s v="Incorrect billing amount"/>
    <s v="-"/>
    <x v="1"/>
    <s v="Overcharge"/>
    <s v="CUST67772"/>
    <s v="Open"/>
    <s v="14-03-2023"/>
    <d v="1899-12-30T10:56:40"/>
    <s v="-"/>
    <s v="-"/>
  </r>
  <r>
    <s v="TKT600326"/>
    <s v="Screen malfunction"/>
    <s v="-"/>
    <x v="3"/>
    <s v="Hardware Issue"/>
    <s v="CUST28426"/>
    <s v="Open"/>
    <d v="2024-12-05T00:00:00"/>
    <d v="1899-12-30T04:24:00"/>
    <s v="-"/>
    <s v="-"/>
  </r>
  <r>
    <s v="TKT502379"/>
    <s v="Scheduled maintenance causing downtime"/>
    <s v="-"/>
    <x v="0"/>
    <s v="Service Outage"/>
    <s v="CUST27365"/>
    <s v="In Progress"/>
    <s v="31-08-2021"/>
    <d v="1899-12-30T12:40:07"/>
    <s v="-"/>
    <s v="-"/>
  </r>
  <r>
    <s v="TKT843148"/>
    <s v="Screen malfunction"/>
    <s v="17-09-2023 13:20:25"/>
    <x v="3"/>
    <s v="Hardware Issue"/>
    <s v="CUST14472"/>
    <s v="Resolved"/>
    <d v="2023-09-09T00:00:00"/>
    <d v="1899-12-30T13:20:00"/>
    <s v="17-09-2023"/>
    <d v="1899-12-30T13:20:25"/>
  </r>
  <r>
    <s v="TKT665663"/>
    <s v="Incorrect billing amount"/>
    <s v="-"/>
    <x v="1"/>
    <s v="Overcharge"/>
    <s v="CUST45402"/>
    <s v="Open"/>
    <d v="2022-11-04T00:00:00"/>
    <d v="1899-12-30T00:30:00"/>
    <s v="-"/>
    <s v="-"/>
  </r>
  <r>
    <s v="TKT423253"/>
    <s v="Request for service upgrade not processed"/>
    <s v="14-08-2022 15:38:12"/>
    <x v="0"/>
    <s v="Service Upgrade"/>
    <s v="CUST98991"/>
    <s v="Resolved"/>
    <d v="2022-05-08T00:00:00"/>
    <d v="1899-12-30T15:38:00"/>
    <s v="14-08-2022"/>
    <d v="1899-12-30T15:38:12"/>
  </r>
  <r>
    <s v="TKT679357"/>
    <s v="Refund for canceled service"/>
    <s v="-"/>
    <x v="1"/>
    <s v="Refund Request"/>
    <s v="CUST55765"/>
    <s v="In Progress"/>
    <d v="2020-09-01T00:00:00"/>
    <d v="1899-12-30T07:24:00"/>
    <s v="-"/>
    <s v="-"/>
  </r>
  <r>
    <s v="TKT715140"/>
    <s v="Card declined"/>
    <d v="2023-11-07T10:22:00"/>
    <x v="1"/>
    <s v="Payment Failure"/>
    <s v="CUST21215"/>
    <s v="Resolved"/>
    <s v="25-06-2023"/>
    <d v="1899-12-30T10:22:41"/>
    <d v="2023-11-07T00:00:00"/>
    <d v="1899-12-30T10:22:00"/>
  </r>
  <r>
    <s v="TKT233398"/>
    <s v="Service performance degradation"/>
    <s v="-"/>
    <x v="0"/>
    <s v="Slow Service"/>
    <s v="CUST89638"/>
    <s v="Open"/>
    <d v="2021-03-03T00:00:00"/>
    <d v="1899-12-30T04:30:00"/>
    <s v="-"/>
    <s v="-"/>
  </r>
  <r>
    <s v="TKT552060"/>
    <s v="Charged more than expected"/>
    <s v="-"/>
    <x v="1"/>
    <s v="Overcharge"/>
    <s v="CUST32292"/>
    <s v="Open"/>
    <s v="22-01-2022"/>
    <d v="1899-12-30T03:09:40"/>
    <s v="-"/>
    <s v="-"/>
  </r>
  <r>
    <s v="TKT479931"/>
    <s v="Screen malfunction"/>
    <d v="2024-03-12T07:38:00"/>
    <x v="3"/>
    <s v="Hardware Issue"/>
    <s v="CUST27175"/>
    <s v="Resolved"/>
    <s v="22-11-2024"/>
    <d v="1899-12-30T07:38:22"/>
    <d v="2024-03-12T00:00:00"/>
    <d v="1899-12-30T07:38:00"/>
  </r>
  <r>
    <s v="TKT517745"/>
    <s v="Unable to reset password"/>
    <s v="-"/>
    <x v="2"/>
    <s v="Password Reset"/>
    <s v="CUST10708"/>
    <s v="In Progress"/>
    <s v="17-11-2020"/>
    <d v="1899-12-30T15:14:38"/>
    <s v="-"/>
    <s v="-"/>
  </r>
  <r>
    <s v="TKT419704"/>
    <s v="Two-factor authentication not working"/>
    <d v="2022-12-10T14:38:00"/>
    <x v="2"/>
    <s v="Login Issue"/>
    <s v="CUST80437"/>
    <s v="Resolved"/>
    <d v="2022-09-10T00:00:00"/>
    <d v="1899-12-30T14:38:00"/>
    <d v="2022-12-10T00:00:00"/>
    <d v="1899-12-30T14:38:00"/>
  </r>
  <r>
    <s v="TKT583141"/>
    <s v="Incorrect billing amount"/>
    <s v="-"/>
    <x v="1"/>
    <s v="Overcharge"/>
    <s v="CUST23942"/>
    <s v="In Progress"/>
    <d v="2022-01-07T00:00:00"/>
    <d v="1899-12-30T10:43:00"/>
    <s v="-"/>
    <s v="-"/>
  </r>
  <r>
    <s v="TKT450859"/>
    <s v="Issues after service upgrade"/>
    <s v="-"/>
    <x v="0"/>
    <s v="Service Upgrade"/>
    <s v="CUST68720"/>
    <s v="In Progress"/>
    <d v="2023-10-04T00:00:00"/>
    <d v="1899-12-30T17:22:00"/>
    <s v="-"/>
    <s v="-"/>
  </r>
  <r>
    <s v="TKT823420"/>
    <s v="Battery draining quickly"/>
    <s v="-"/>
    <x v="3"/>
    <s v="Hardware Issue"/>
    <s v="CUST20582"/>
    <s v="In Progress"/>
    <s v="31-03-2021"/>
    <d v="1899-12-30T05:14:44"/>
    <s v="-"/>
    <s v="-"/>
  </r>
  <r>
    <s v="TKT575973"/>
    <s v="Charged more than expected"/>
    <s v="-"/>
    <x v="1"/>
    <s v="Overcharge"/>
    <s v="CUST24327"/>
    <s v="Open"/>
    <s v="30-04-2021"/>
    <d v="1899-12-30T00:26:57"/>
    <s v="-"/>
    <s v="-"/>
  </r>
  <r>
    <s v="TKT627360"/>
    <s v="Password reset link expired"/>
    <s v="-"/>
    <x v="2"/>
    <s v="Password Reset"/>
    <s v="CUST17923"/>
    <s v="Open"/>
    <s v="24-04-2023"/>
    <d v="1899-12-30T08:55:34"/>
    <s v="-"/>
    <s v="-"/>
  </r>
  <r>
    <s v="TKT498461"/>
    <s v="Card declined"/>
    <s v="-"/>
    <x v="1"/>
    <s v="Payment Failure"/>
    <s v="CUST47446"/>
    <s v="In Progress"/>
    <s v="14-06-2022"/>
    <d v="1899-12-30T04:46:13"/>
    <s v="-"/>
    <s v="-"/>
  </r>
  <r>
    <s v="TKT577755"/>
    <s v="Password reset link not received"/>
    <s v="-"/>
    <x v="2"/>
    <s v="Password Reset"/>
    <s v="CUST48594"/>
    <s v="In Progress"/>
    <s v="20-07-2021"/>
    <d v="1899-12-30T22:41:05"/>
    <s v="-"/>
    <s v="-"/>
  </r>
  <r>
    <s v="TKT673236"/>
    <s v="Frequent service interruptions"/>
    <s v="29-01-2022 10:42:11"/>
    <x v="0"/>
    <s v="Service Outage"/>
    <s v="CUST90026"/>
    <s v="Resolved"/>
    <d v="2022-03-01T00:00:00"/>
    <d v="1899-12-30T10:42:00"/>
    <s v="29-01-2022"/>
    <d v="1899-12-30T10:42:11"/>
  </r>
  <r>
    <s v="TKT112659"/>
    <s v="Frequent service interruptions"/>
    <s v="-"/>
    <x v="0"/>
    <s v="Service Outage"/>
    <s v="CUST67339"/>
    <s v="In Progress"/>
    <s v="13-04-2021"/>
    <d v="1899-12-30T14:58:27"/>
    <s v="-"/>
    <s v="-"/>
  </r>
  <r>
    <s v="TKT290650"/>
    <s v="Service unavailable in my area"/>
    <s v="-"/>
    <x v="0"/>
    <s v="Service Outage"/>
    <s v="CUST21468"/>
    <s v="Open"/>
    <d v="2021-09-02T00:00:00"/>
    <d v="1899-12-30T22:05:00"/>
    <s v="-"/>
    <s v="-"/>
  </r>
  <r>
    <s v="TKT163220"/>
    <s v="Refund for canceled service"/>
    <s v="-"/>
    <x v="1"/>
    <s v="Refund Request"/>
    <s v="CUST35261"/>
    <s v="In Progress"/>
    <d v="2023-11-11T00:00:00"/>
    <d v="1899-12-30T20:14:00"/>
    <s v="-"/>
    <s v="-"/>
  </r>
  <r>
    <s v="TKT714776"/>
    <s v="Duplicate charges on account"/>
    <s v="-"/>
    <x v="1"/>
    <s v="Overcharge"/>
    <s v="CUST65370"/>
    <s v="Open"/>
    <s v="29-11-2024"/>
    <d v="1899-12-30T17:30:12"/>
    <s v="-"/>
    <s v="-"/>
  </r>
  <r>
    <s v="TKT955386"/>
    <s v="Password reset link expired"/>
    <s v="-"/>
    <x v="2"/>
    <s v="Password Reset"/>
    <s v="CUST73991"/>
    <s v="In Progress"/>
    <s v="24-04-2021"/>
    <d v="1899-12-30T18:40:03"/>
    <s v="-"/>
    <s v="-"/>
  </r>
  <r>
    <s v="TKT972195"/>
    <s v="Issues after service upgrade"/>
    <d v="2023-01-10T21:02:00"/>
    <x v="0"/>
    <s v="Service Upgrade"/>
    <s v="CUST40402"/>
    <s v="Resolved"/>
    <d v="2023-06-09T00:00:00"/>
    <d v="1899-12-30T21:02:00"/>
    <d v="2023-01-10T00:00:00"/>
    <d v="1899-12-30T21:02:00"/>
  </r>
  <r>
    <s v="TKT382496"/>
    <s v="Password reset link expired"/>
    <s v="-"/>
    <x v="2"/>
    <s v="Password Reset"/>
    <s v="CUST95788"/>
    <s v="Open"/>
    <s v="20-05-2024"/>
    <d v="1899-12-30T03:43:16"/>
    <s v="-"/>
    <s v="-"/>
  </r>
  <r>
    <s v="TKT335196"/>
    <s v="Charged more than expected"/>
    <s v="18-01-2020 00:35:07"/>
    <x v="1"/>
    <s v="Overcharge"/>
    <s v="CUST78739"/>
    <s v="Resolved"/>
    <s v="16-01-2020"/>
    <d v="1899-12-30T00:35:07"/>
    <s v="18-01-2020"/>
    <d v="1899-12-30T00:35:07"/>
  </r>
  <r>
    <s v="TKT150229"/>
    <s v="Password reset link not received"/>
    <s v="-"/>
    <x v="2"/>
    <s v="Password Reset"/>
    <s v="CUST73784"/>
    <s v="In Progress"/>
    <d v="2020-08-09T00:00:00"/>
    <d v="1899-12-30T06:59:00"/>
    <s v="-"/>
    <s v="-"/>
  </r>
  <r>
    <s v="TKT797030"/>
    <s v="Payment gateway error"/>
    <s v="-"/>
    <x v="1"/>
    <s v="Payment Failure"/>
    <s v="CUST55541"/>
    <s v="Open"/>
    <s v="30-12-2020"/>
    <d v="1899-12-30T02:44:24"/>
    <s v="-"/>
    <s v="-"/>
  </r>
  <r>
    <s v="TKT360087"/>
    <s v="Upgrade causing compatibility issues"/>
    <s v="-"/>
    <x v="0"/>
    <s v="Service Upgrade"/>
    <s v="CUST92124"/>
    <s v="In Progress"/>
    <d v="2023-12-05T00:00:00"/>
    <d v="1899-12-30T15:38:00"/>
    <s v="-"/>
    <s v="-"/>
  </r>
  <r>
    <s v="TKT305567"/>
    <s v="Service performance degradation"/>
    <s v="-"/>
    <x v="0"/>
    <s v="Slow Service"/>
    <s v="CUST96947"/>
    <s v="Open"/>
    <s v="25-07-2022"/>
    <d v="1899-12-30T02:28:16"/>
    <s v="-"/>
    <s v="-"/>
  </r>
  <r>
    <s v="TKT741569"/>
    <s v="Password reset link not received"/>
    <s v="-"/>
    <x v="2"/>
    <s v="Password Reset"/>
    <s v="CUST29332"/>
    <s v="In Progress"/>
    <s v="29-03-2021"/>
    <d v="1899-12-30T02:28:04"/>
    <s v="-"/>
    <s v="-"/>
  </r>
  <r>
    <s v="TKT415275"/>
    <s v="Account suspended due to suspicious activity"/>
    <d v="2021-09-06T01:33:00"/>
    <x v="2"/>
    <s v="Account Suspension"/>
    <s v="CUST65483"/>
    <s v="Resolved"/>
    <s v="25-05-2021"/>
    <d v="1899-12-30T01:33:32"/>
    <d v="2021-09-06T00:00:00"/>
    <d v="1899-12-30T01:33:00"/>
  </r>
  <r>
    <s v="TKT226991"/>
    <s v="Battery draining quickly"/>
    <s v="-"/>
    <x v="3"/>
    <s v="Hardware Issue"/>
    <s v="CUST68426"/>
    <s v="Open"/>
    <d v="2023-07-04T00:00:00"/>
    <d v="1899-12-30T14:12:00"/>
    <s v="-"/>
    <s v="-"/>
  </r>
  <r>
    <s v="TKT615212"/>
    <s v="Charged more than expected"/>
    <s v="-"/>
    <x v="1"/>
    <s v="Overcharge"/>
    <s v="CUST27112"/>
    <s v="Open"/>
    <s v="13-09-2021"/>
    <d v="1899-12-30T21:57:32"/>
    <s v="-"/>
    <s v="-"/>
  </r>
  <r>
    <s v="TKT408582"/>
    <s v="Charged more than expected"/>
    <s v="-"/>
    <x v="1"/>
    <s v="Overcharge"/>
    <s v="CUST84553"/>
    <s v="Open"/>
    <d v="2023-05-09T00:00:00"/>
    <d v="1899-12-30T04:36:00"/>
    <s v="-"/>
    <s v="-"/>
  </r>
  <r>
    <s v="TKT812715"/>
    <s v="Password reset link expired"/>
    <d v="2024-09-07T03:29:00"/>
    <x v="2"/>
    <s v="Password Reset"/>
    <s v="CUST23879"/>
    <s v="Resolved"/>
    <s v="13-06-2024"/>
    <d v="1899-12-30T03:29:09"/>
    <d v="2024-09-07T00:00:00"/>
    <d v="1899-12-30T03:29:00"/>
  </r>
  <r>
    <s v="TKT712034"/>
    <s v="Account suspended due to suspicious activity"/>
    <s v="17-04-2023 07:52:39"/>
    <x v="2"/>
    <s v="Account Suspension"/>
    <s v="CUST50944"/>
    <s v="Resolved"/>
    <s v="13-04-2023"/>
    <d v="1899-12-30T07:52:39"/>
    <s v="17-04-2023"/>
    <d v="1899-12-30T07:52:39"/>
  </r>
  <r>
    <s v="TKT218177"/>
    <s v="High latency in service response"/>
    <s v="-"/>
    <x v="0"/>
    <s v="Slow Service"/>
    <s v="CUST85997"/>
    <s v="In Progress"/>
    <s v="25-09-2020"/>
    <d v="1899-12-30T02:43:17"/>
    <s v="-"/>
    <s v="-"/>
  </r>
  <r>
    <s v="TKT546500"/>
    <s v="Account suspended without notice"/>
    <d v="2022-01-09T10:08:00"/>
    <x v="2"/>
    <s v="Account Suspension"/>
    <s v="CUST72157"/>
    <s v="Resolved"/>
    <s v="18-08-2022"/>
    <d v="1899-12-30T10:08:44"/>
    <d v="2022-01-09T00:00:00"/>
    <d v="1899-12-30T10:08:00"/>
  </r>
  <r>
    <s v="TKT697526"/>
    <s v="Battery draining quickly"/>
    <s v="-"/>
    <x v="3"/>
    <s v="Hardware Issue"/>
    <s v="CUST30836"/>
    <s v="In Progress"/>
    <s v="22-01-2023"/>
    <d v="1899-12-30T00:33:46"/>
    <s v="-"/>
    <s v="-"/>
  </r>
  <r>
    <s v="TKT893569"/>
    <s v="Issues after service upgrade"/>
    <s v="-"/>
    <x v="0"/>
    <s v="Service Upgrade"/>
    <s v="CUST42360"/>
    <s v="Open"/>
    <s v="22-09-2022"/>
    <d v="1899-12-30T03:33:52"/>
    <s v="-"/>
    <s v="-"/>
  </r>
  <r>
    <s v="TKT606505"/>
    <s v="Refund for overcharge"/>
    <s v="-"/>
    <x v="1"/>
    <s v="Refund Request"/>
    <s v="CUST90132"/>
    <s v="Open"/>
    <s v="16-10-2024"/>
    <d v="1899-12-30T20:10:05"/>
    <s v="-"/>
    <s v="-"/>
  </r>
  <r>
    <s v="TKT633143"/>
    <s v="Error message displayed"/>
    <s v="-"/>
    <x v="3"/>
    <s v="Software Bug"/>
    <s v="CUST89007"/>
    <s v="Open"/>
    <s v="27-04-2020"/>
    <d v="1899-12-30T16:12:56"/>
    <s v="-"/>
    <s v="-"/>
  </r>
  <r>
    <s v="TKT350886"/>
    <s v="Error message displayed"/>
    <s v="-"/>
    <x v="3"/>
    <s v="Software Bug"/>
    <s v="CUST37098"/>
    <s v="In Progress"/>
    <d v="2023-02-01T00:00:00"/>
    <d v="1899-12-30T07:24:00"/>
    <s v="-"/>
    <s v="-"/>
  </r>
  <r>
    <s v="TKT298711"/>
    <s v="Payment gateway error"/>
    <s v="-"/>
    <x v="1"/>
    <s v="Payment Failure"/>
    <s v="CUST44031"/>
    <s v="In Progress"/>
    <d v="2023-10-06T00:00:00"/>
    <d v="1899-12-30T10:37:00"/>
    <s v="-"/>
    <s v="-"/>
  </r>
  <r>
    <s v="TKT128269"/>
    <s v="Internet connection drops frequently"/>
    <s v="-"/>
    <x v="3"/>
    <s v="Network Problem"/>
    <s v="CUST73136"/>
    <s v="In Progress"/>
    <d v="2020-07-02T00:00:00"/>
    <d v="1899-12-30T13:25:00"/>
    <s v="-"/>
    <s v="-"/>
  </r>
  <r>
    <s v="TKT219250"/>
    <s v="Payment gateway error"/>
    <d v="2021-08-07T01:27:00"/>
    <x v="1"/>
    <s v="Payment Failure"/>
    <s v="CUST11914"/>
    <s v="Resolved"/>
    <d v="2021-10-06T00:00:00"/>
    <d v="1899-12-30T01:27:00"/>
    <d v="2021-08-07T00:00:00"/>
    <d v="1899-12-30T01:27:00"/>
  </r>
  <r>
    <s v="TKT624912"/>
    <s v="Device not powering on"/>
    <s v="-"/>
    <x v="3"/>
    <s v="Hardware Issue"/>
    <s v="CUST57966"/>
    <s v="Open"/>
    <s v="22-02-2022"/>
    <d v="1899-12-30T14:20:24"/>
    <s v="-"/>
    <s v="-"/>
  </r>
  <r>
    <s v="TKT765503"/>
    <s v="Password reset link not received"/>
    <s v="-"/>
    <x v="2"/>
    <s v="Password Reset"/>
    <s v="CUST39889"/>
    <s v="Open"/>
    <s v="31-12-2023"/>
    <d v="1899-12-30T03:44:07"/>
    <s v="-"/>
    <s v="-"/>
  </r>
  <r>
    <s v="TKT720140"/>
    <s v="Device not powering on"/>
    <s v="-"/>
    <x v="3"/>
    <s v="Hardware Issue"/>
    <s v="CUST82165"/>
    <s v="In Progress"/>
    <s v="30-01-2024"/>
    <d v="1899-12-30T13:18:21"/>
    <s v="-"/>
    <s v="-"/>
  </r>
  <r>
    <s v="TKT981150"/>
    <s v="High latency in service response"/>
    <s v="-"/>
    <x v="0"/>
    <s v="Slow Service"/>
    <s v="CUST23050"/>
    <s v="In Progress"/>
    <s v="17-03-2020"/>
    <d v="1899-12-30T18:39:18"/>
    <s v="-"/>
    <s v="-"/>
  </r>
  <r>
    <s v="TKT441160"/>
    <s v="Payment not going through"/>
    <s v="-"/>
    <x v="1"/>
    <s v="Payment Failure"/>
    <s v="CUST87758"/>
    <s v="In Progress"/>
    <s v="20-09-2024"/>
    <d v="1899-12-30T22:07:07"/>
    <s v="-"/>
    <s v="-"/>
  </r>
  <r>
    <s v="TKT278519"/>
    <s v="Service slower than expected"/>
    <d v="2024-12-04T12:14:00"/>
    <x v="0"/>
    <s v="Slow Service"/>
    <s v="CUST30997"/>
    <s v="Resolved"/>
    <s v="28-03-2024"/>
    <d v="1899-12-30T12:14:48"/>
    <d v="2024-12-04T00:00:00"/>
    <d v="1899-12-30T12:14:00"/>
  </r>
  <r>
    <s v="TKT802285"/>
    <s v="Unable to reset password"/>
    <s v="-"/>
    <x v="2"/>
    <s v="Password Reset"/>
    <s v="CUST63561"/>
    <s v="Open"/>
    <d v="2022-02-08T00:00:00"/>
    <d v="1899-12-30T23:00:00"/>
    <s v="-"/>
    <s v="-"/>
  </r>
  <r>
    <s v="TKT977374"/>
    <s v="Device not powering on"/>
    <d v="2021-05-10T12:52:00"/>
    <x v="3"/>
    <s v="Hardware Issue"/>
    <s v="CUST10625"/>
    <s v="Resolved"/>
    <d v="2021-03-10T00:00:00"/>
    <d v="1899-12-30T12:52:00"/>
    <d v="2021-05-10T00:00:00"/>
    <d v="1899-12-30T12:52:00"/>
  </r>
  <r>
    <s v="TKT683068"/>
    <s v="Unable to reactivate suspended account"/>
    <d v="2022-02-10T13:55:00"/>
    <x v="2"/>
    <s v="Account Suspension"/>
    <s v="CUST36307"/>
    <s v="Resolved"/>
    <d v="2022-12-09T00:00:00"/>
    <d v="1899-12-30T13:55:00"/>
    <d v="2022-02-10T00:00:00"/>
    <d v="1899-12-30T13:55:00"/>
  </r>
  <r>
    <s v="TKT920096"/>
    <s v="Issues after service upgrade"/>
    <s v="-"/>
    <x v="0"/>
    <s v="Service Upgrade"/>
    <s v="CUST53782"/>
    <s v="Open"/>
    <d v="2024-03-10T00:00:00"/>
    <d v="1899-12-30T21:52:00"/>
    <s v="-"/>
    <s v="-"/>
  </r>
  <r>
    <s v="TKT353688"/>
    <s v="Payment gateway error"/>
    <s v="23-09-2024 13:37:15"/>
    <x v="1"/>
    <s v="Payment Failure"/>
    <s v="CUST67518"/>
    <s v="Resolved"/>
    <d v="2024-04-09T00:00:00"/>
    <d v="1899-12-30T13:37:00"/>
    <s v="23-09-2024"/>
    <d v="1899-12-30T13:37:15"/>
  </r>
  <r>
    <s v="TKT116188"/>
    <s v="Account suspended without notice"/>
    <s v="20-09-2020 01:23:37"/>
    <x v="2"/>
    <s v="Account Suspension"/>
    <s v="CUST33116"/>
    <s v="Resolved"/>
    <d v="2020-01-09T00:00:00"/>
    <d v="1899-12-30T01:23:00"/>
    <s v="20-09-2020"/>
    <d v="1899-12-30T01:23:37"/>
  </r>
  <r>
    <s v="TKT202468"/>
    <s v="Unable to reactivate suspended account"/>
    <d v="2021-05-03T14:27:00"/>
    <x v="2"/>
    <s v="Account Suspension"/>
    <s v="CUST23513"/>
    <s v="Resolved"/>
    <s v="25-02-2021"/>
    <d v="1899-12-30T14:27:12"/>
    <d v="2021-05-03T00:00:00"/>
    <d v="1899-12-30T14:27:00"/>
  </r>
  <r>
    <s v="TKT119044"/>
    <s v="Password reset link expired"/>
    <d v="2024-05-01T04:16:00"/>
    <x v="2"/>
    <s v="Password Reset"/>
    <s v="CUST13503"/>
    <s v="Resolved"/>
    <d v="2023-11-12T00:00:00"/>
    <d v="1899-12-30T04:16:00"/>
    <d v="2024-05-01T00:00:00"/>
    <d v="1899-12-30T04:16:00"/>
  </r>
  <r>
    <s v="TKT259576"/>
    <s v="Error message displayed"/>
    <s v="-"/>
    <x v="3"/>
    <s v="Software Bug"/>
    <s v="CUST88540"/>
    <s v="Open"/>
    <s v="16-07-2021"/>
    <d v="1899-12-30T20:20:52"/>
    <s v="-"/>
    <s v="-"/>
  </r>
  <r>
    <s v="TKT409514"/>
    <s v="Unable to reactivate suspended account"/>
    <s v="-"/>
    <x v="2"/>
    <s v="Account Suspension"/>
    <s v="CUST29396"/>
    <s v="In Progress"/>
    <d v="2023-12-08T00:00:00"/>
    <d v="1899-12-30T13:04:00"/>
    <s v="-"/>
    <s v="-"/>
  </r>
  <r>
    <s v="TKT228032"/>
    <s v="Incorrect billing amount"/>
    <s v="-"/>
    <x v="1"/>
    <s v="Overcharge"/>
    <s v="CUST43228"/>
    <s v="Open"/>
    <s v="16-08-2021"/>
    <d v="1899-12-30T01:58:04"/>
    <s v="-"/>
    <s v="-"/>
  </r>
  <r>
    <s v="TKT914832"/>
    <s v="Duplicate charges on account"/>
    <s v="-"/>
    <x v="1"/>
    <s v="Overcharge"/>
    <s v="CUST11954"/>
    <s v="Open"/>
    <s v="25-05-2022"/>
    <d v="1899-12-30T23:22:59"/>
    <s v="-"/>
    <s v="-"/>
  </r>
  <r>
    <s v="TKT543311"/>
    <s v="Service performance degradation"/>
    <s v="-"/>
    <x v="0"/>
    <s v="Slow Service"/>
    <s v="CUST58907"/>
    <s v="In Progress"/>
    <s v="21-11-2020"/>
    <d v="1899-12-30T02:12:52"/>
    <s v="-"/>
    <s v="-"/>
  </r>
  <r>
    <s v="TKT566882"/>
    <s v="Scheduled maintenance causing downtime"/>
    <s v="13-09-2021 19:38:39"/>
    <x v="0"/>
    <s v="Service Outage"/>
    <s v="CUST89151"/>
    <s v="Resolved"/>
    <s v="23-08-2021"/>
    <d v="1899-12-30T19:38:39"/>
    <s v="13-09-2021"/>
    <d v="1899-12-30T19:38:39"/>
  </r>
  <r>
    <s v="TKT860044"/>
    <s v="Error message displayed"/>
    <s v="-"/>
    <x v="3"/>
    <s v="Software Bug"/>
    <s v="CUST24329"/>
    <s v="In Progress"/>
    <d v="2022-04-08T00:00:00"/>
    <d v="1899-12-30T09:06:00"/>
    <s v="-"/>
    <s v="-"/>
  </r>
  <r>
    <s v="TKT903985"/>
    <s v="Card declined"/>
    <s v="-"/>
    <x v="1"/>
    <s v="Payment Failure"/>
    <s v="CUST24345"/>
    <s v="In Progress"/>
    <s v="14-01-2020"/>
    <d v="1899-12-30T06:34:51"/>
    <s v="-"/>
    <s v="-"/>
  </r>
  <r>
    <s v="TKT775143"/>
    <s v="Unable to login to account"/>
    <s v="-"/>
    <x v="2"/>
    <s v="Login Issue"/>
    <s v="CUST30710"/>
    <s v="In Progress"/>
    <d v="2024-11-05T00:00:00"/>
    <d v="1899-12-30T06:48:00"/>
    <s v="-"/>
    <s v="-"/>
  </r>
  <r>
    <s v="TKT472117"/>
    <s v="Service slower than expected"/>
    <s v="-"/>
    <x v="0"/>
    <s v="Slow Service"/>
    <s v="CUST64266"/>
    <s v="Open"/>
    <d v="2023-07-08T00:00:00"/>
    <d v="1899-12-30T06:57:00"/>
    <s v="-"/>
    <s v="-"/>
  </r>
  <r>
    <s v="TKT136422"/>
    <s v="Upgrade causing compatibility issues"/>
    <s v="-"/>
    <x v="0"/>
    <s v="Service Upgrade"/>
    <s v="CUST69798"/>
    <s v="Open"/>
    <s v="18-01-2021"/>
    <d v="1899-12-30T09:52:13"/>
    <s v="-"/>
    <s v="-"/>
  </r>
  <r>
    <s v="TKT473261"/>
    <s v="Account suspended without notice"/>
    <s v="-"/>
    <x v="2"/>
    <s v="Account Suspension"/>
    <s v="CUST24877"/>
    <s v="In Progress"/>
    <d v="2020-08-08T00:00:00"/>
    <d v="1899-12-30T15:57:00"/>
    <s v="-"/>
    <s v="-"/>
  </r>
  <r>
    <s v="TKT714872"/>
    <s v="Application crashes on startup"/>
    <d v="2021-03-04T20:23:00"/>
    <x v="3"/>
    <s v="Software Bug"/>
    <s v="CUST64869"/>
    <s v="Resolved"/>
    <d v="2021-12-03T00:00:00"/>
    <d v="1899-12-30T20:23:00"/>
    <d v="2021-03-04T00:00:00"/>
    <d v="1899-12-30T20:23:00"/>
  </r>
  <r>
    <s v="TKT144372"/>
    <s v="Card declined"/>
    <s v="-"/>
    <x v="1"/>
    <s v="Payment Failure"/>
    <s v="CUST53082"/>
    <s v="Open"/>
    <d v="2024-02-06T00:00:00"/>
    <d v="1899-12-30T04:28:00"/>
    <s v="-"/>
    <s v="-"/>
  </r>
  <r>
    <s v="TKT293052"/>
    <s v="Account locked due to multiple failed attempts"/>
    <s v="-"/>
    <x v="2"/>
    <s v="Login Issue"/>
    <s v="CUST32124"/>
    <s v="Open"/>
    <d v="2022-02-08T00:00:00"/>
    <d v="1899-12-30T12:34:00"/>
    <s v="-"/>
    <s v="-"/>
  </r>
  <r>
    <s v="TKT963423"/>
    <s v="Password reset link expired"/>
    <s v="-"/>
    <x v="2"/>
    <s v="Password Reset"/>
    <s v="CUST77464"/>
    <s v="Open"/>
    <s v="16-04-2022"/>
    <d v="1899-12-30T21:30:22"/>
    <s v="-"/>
    <s v="-"/>
  </r>
  <r>
    <s v="TKT215246"/>
    <s v="Error message displayed"/>
    <s v="-"/>
    <x v="3"/>
    <s v="Software Bug"/>
    <s v="CUST39024"/>
    <s v="Open"/>
    <d v="2021-04-04T00:00:00"/>
    <d v="1899-12-30T11:35:00"/>
    <s v="-"/>
    <s v="-"/>
  </r>
  <r>
    <s v="TKT118648"/>
    <s v="Application crashes on startup"/>
    <s v="20-02-2022 06:58:22"/>
    <x v="3"/>
    <s v="Software Bug"/>
    <s v="CUST78696"/>
    <s v="Resolved"/>
    <s v="13-02-2022"/>
    <d v="1899-12-30T06:58:22"/>
    <s v="20-02-2022"/>
    <d v="1899-12-30T06:58:22"/>
  </r>
  <r>
    <s v="TKT626412"/>
    <s v="Service performance degradation"/>
    <s v="-"/>
    <x v="0"/>
    <s v="Slow Service"/>
    <s v="CUST11262"/>
    <s v="In Progress"/>
    <s v="13-08-2021"/>
    <d v="1899-12-30T22:22:28"/>
    <s v="-"/>
    <s v="-"/>
  </r>
  <r>
    <s v="TKT791387"/>
    <s v="Device not powering on"/>
    <s v="25-03-2020 12:32:54"/>
    <x v="3"/>
    <s v="Hardware Issue"/>
    <s v="CUST54752"/>
    <s v="Resolved"/>
    <s v="14-03-2020"/>
    <d v="1899-12-30T12:32:54"/>
    <s v="25-03-2020"/>
    <d v="1899-12-30T12:32:54"/>
  </r>
  <r>
    <s v="TKT289035"/>
    <s v="Error message displayed"/>
    <s v="-"/>
    <x v="3"/>
    <s v="Software Bug"/>
    <s v="CUST73972"/>
    <s v="Open"/>
    <s v="27-06-2021"/>
    <d v="1899-12-30T11:40:11"/>
    <s v="-"/>
    <s v="-"/>
  </r>
  <r>
    <s v="TKT529859"/>
    <s v="Unable to reactivate suspended account"/>
    <s v="-"/>
    <x v="2"/>
    <s v="Account Suspension"/>
    <s v="CUST51492"/>
    <s v="Open"/>
    <d v="2021-05-02T00:00:00"/>
    <d v="1899-12-30T17:18:00"/>
    <s v="-"/>
    <s v="-"/>
  </r>
  <r>
    <s v="TKT812474"/>
    <s v="Feature not working as expected"/>
    <s v="-"/>
    <x v="3"/>
    <s v="Software Bug"/>
    <s v="CUST46273"/>
    <s v="Open"/>
    <d v="2023-11-02T00:00:00"/>
    <d v="1899-12-30T10:08:00"/>
    <s v="-"/>
    <s v="-"/>
  </r>
  <r>
    <s v="TKT551034"/>
    <s v="Incorrect billing amount"/>
    <s v="28-05-2023 01:41:50"/>
    <x v="1"/>
    <s v="Overcharge"/>
    <s v="CUST83411"/>
    <s v="Resolved"/>
    <s v="23-05-2023"/>
    <d v="1899-12-30T01:41:50"/>
    <s v="28-05-2023"/>
    <d v="1899-12-30T01:41:50"/>
  </r>
  <r>
    <s v="TKT284937"/>
    <s v="Battery draining quickly"/>
    <s v="-"/>
    <x v="3"/>
    <s v="Hardware Issue"/>
    <s v="CUST86250"/>
    <s v="Open"/>
    <d v="2021-06-06T00:00:00"/>
    <d v="1899-12-30T23:17:00"/>
    <s v="-"/>
    <s v="-"/>
  </r>
  <r>
    <s v="TKT293906"/>
    <s v="Screen malfunction"/>
    <s v="-"/>
    <x v="3"/>
    <s v="Hardware Issue"/>
    <s v="CUST60738"/>
    <s v="In Progress"/>
    <s v="18-12-2024"/>
    <d v="1899-12-30T12:32:10"/>
    <s v="-"/>
    <s v="-"/>
  </r>
  <r>
    <s v="TKT357270"/>
    <s v="Two-factor authentication not working"/>
    <s v="-"/>
    <x v="2"/>
    <s v="Login Issue"/>
    <s v="CUST11832"/>
    <s v="Open"/>
    <d v="2021-11-01T00:00:00"/>
    <d v="1899-12-30T23:21:00"/>
    <s v="-"/>
    <s v="-"/>
  </r>
  <r>
    <s v="TKT165081"/>
    <s v="Account suspended without notice"/>
    <d v="2024-04-12T16:55:00"/>
    <x v="2"/>
    <s v="Account Suspension"/>
    <s v="CUST78992"/>
    <s v="Resolved"/>
    <d v="2024-09-11T00:00:00"/>
    <d v="1899-12-30T16:55:00"/>
    <d v="2024-04-12T00:00:00"/>
    <d v="1899-12-30T16:55:00"/>
  </r>
  <r>
    <s v="TKT786241"/>
    <s v="Request for refund due to service issues"/>
    <s v="-"/>
    <x v="1"/>
    <s v="Refund Request"/>
    <s v="CUST61405"/>
    <s v="In Progress"/>
    <d v="2023-02-02T00:00:00"/>
    <d v="1899-12-30T10:07:00"/>
    <s v="-"/>
    <s v="-"/>
  </r>
  <r>
    <s v="TKT934061"/>
    <s v="Duplicate charges on account"/>
    <d v="2024-09-03T10:42:00"/>
    <x v="1"/>
    <s v="Overcharge"/>
    <s v="CUST15406"/>
    <s v="Resolved"/>
    <d v="2024-08-03T00:00:00"/>
    <d v="1899-12-30T10:42:00"/>
    <d v="2024-09-03T00:00:00"/>
    <d v="1899-12-30T10:42:00"/>
  </r>
  <r>
    <s v="TKT647693"/>
    <s v="Device not powering on"/>
    <s v="-"/>
    <x v="3"/>
    <s v="Hardware Issue"/>
    <s v="CUST29556"/>
    <s v="In Progress"/>
    <d v="2022-02-04T00:00:00"/>
    <d v="1899-12-30T05:49:00"/>
    <s v="-"/>
    <s v="-"/>
  </r>
  <r>
    <s v="TKT160100"/>
    <s v="Account suspended due to suspicious activity"/>
    <s v="-"/>
    <x v="2"/>
    <s v="Account Suspension"/>
    <s v="CUST68595"/>
    <s v="Open"/>
    <d v="2022-05-09T00:00:00"/>
    <d v="1899-12-30T20:34:00"/>
    <s v="-"/>
    <s v="-"/>
  </r>
  <r>
    <s v="TKT965504"/>
    <s v="Battery draining quickly"/>
    <d v="2022-04-01T20:01:00"/>
    <x v="3"/>
    <s v="Hardware Issue"/>
    <s v="CUST16651"/>
    <s v="Resolved"/>
    <s v="19-12-2021"/>
    <d v="1899-12-30T20:01:55"/>
    <d v="2022-04-01T00:00:00"/>
    <d v="1899-12-30T20:01:00"/>
  </r>
  <r>
    <s v="TKT394236"/>
    <s v="Charged more than expected"/>
    <s v="-"/>
    <x v="1"/>
    <s v="Overcharge"/>
    <s v="CUST60338"/>
    <s v="In Progress"/>
    <d v="2020-09-07T00:00:00"/>
    <d v="1899-12-30T01:59:00"/>
    <s v="-"/>
    <s v="-"/>
  </r>
  <r>
    <s v="TKT999568"/>
    <s v="Application crashes on startup"/>
    <s v="18-11-2024 00:13:35"/>
    <x v="3"/>
    <s v="Software Bug"/>
    <s v="CUST10659"/>
    <s v="Resolved"/>
    <s v="30-10-2024"/>
    <d v="1899-12-30T00:13:35"/>
    <s v="18-11-2024"/>
    <d v="1899-12-30T00:13:35"/>
  </r>
  <r>
    <s v="TKT173122"/>
    <s v="Account suspended without notice"/>
    <d v="2021-11-01T17:37:00"/>
    <x v="2"/>
    <s v="Account Suspension"/>
    <s v="CUST55081"/>
    <s v="Resolved"/>
    <d v="2021-03-01T00:00:00"/>
    <d v="1899-12-30T17:37:00"/>
    <d v="2021-11-01T00:00:00"/>
    <d v="1899-12-30T17:37:00"/>
  </r>
  <r>
    <s v="TKT341124"/>
    <s v="Unable to reactivate suspended account"/>
    <s v="-"/>
    <x v="2"/>
    <s v="Account Suspension"/>
    <s v="CUST84111"/>
    <s v="Open"/>
    <s v="23-08-2022"/>
    <d v="1899-12-30T05:48:11"/>
    <s v="-"/>
    <s v="-"/>
  </r>
  <r>
    <s v="TKT615639"/>
    <s v="Payment not going through"/>
    <s v="-"/>
    <x v="1"/>
    <s v="Payment Failure"/>
    <s v="CUST28534"/>
    <s v="Open"/>
    <d v="2024-12-07T00:00:00"/>
    <d v="1899-12-30T00:38:00"/>
    <s v="-"/>
    <s v="-"/>
  </r>
  <r>
    <s v="TKT618325"/>
    <s v="Refund for overcharge"/>
    <s v="14-03-2022 15:39:37"/>
    <x v="1"/>
    <s v="Refund Request"/>
    <s v="CUST10820"/>
    <s v="Resolved"/>
    <d v="2022-03-03T00:00:00"/>
    <d v="1899-12-30T15:39:00"/>
    <s v="14-03-2022"/>
    <d v="1899-12-30T15:39:37"/>
  </r>
  <r>
    <s v="TKT766273"/>
    <s v="Feature not working as expected"/>
    <s v="-"/>
    <x v="3"/>
    <s v="Software Bug"/>
    <s v="CUST29228"/>
    <s v="Open"/>
    <s v="23-01-2022"/>
    <d v="1899-12-30T15:42:28"/>
    <s v="-"/>
    <s v="-"/>
  </r>
  <r>
    <s v="TKT840315"/>
    <s v="Unable to connect to Wi-Fi"/>
    <s v="25-10-2022 16:44:47"/>
    <x v="3"/>
    <s v="Network Problem"/>
    <s v="CUST44823"/>
    <s v="Resolved"/>
    <s v="14-10-2022"/>
    <d v="1899-12-30T16:44:47"/>
    <s v="25-10-2022"/>
    <d v="1899-12-30T16:44:47"/>
  </r>
  <r>
    <s v="TKT633244"/>
    <s v="Upgrade causing compatibility issues"/>
    <d v="2024-10-04T14:38:00"/>
    <x v="0"/>
    <s v="Service Upgrade"/>
    <s v="CUST91737"/>
    <s v="Resolved"/>
    <d v="2024-01-04T00:00:00"/>
    <d v="1899-12-30T14:38:00"/>
    <d v="2024-10-04T00:00:00"/>
    <d v="1899-12-30T14:38:00"/>
  </r>
  <r>
    <s v="TKT328425"/>
    <s v="Account suspended without notice"/>
    <s v="23-01-2021 07:00:54"/>
    <x v="2"/>
    <s v="Account Suspension"/>
    <s v="CUST14788"/>
    <s v="Resolved"/>
    <s v="20-01-2021"/>
    <d v="1899-12-30T07:00:54"/>
    <s v="23-01-2021"/>
    <d v="1899-12-30T07:00:54"/>
  </r>
  <r>
    <s v="TKT280743"/>
    <s v="Card declined"/>
    <s v="-"/>
    <x v="1"/>
    <s v="Payment Failure"/>
    <s v="CUST21045"/>
    <s v="In Progress"/>
    <d v="2021-08-07T00:00:00"/>
    <d v="1899-12-30T09:16:00"/>
    <s v="-"/>
    <s v="-"/>
  </r>
  <r>
    <s v="TKT533761"/>
    <s v="Scheduled maintenance causing downtime"/>
    <s v="-"/>
    <x v="0"/>
    <s v="Service Outage"/>
    <s v="CUST90296"/>
    <s v="In Progress"/>
    <d v="2022-08-11T00:00:00"/>
    <d v="1899-12-30T15:09:00"/>
    <s v="-"/>
    <s v="-"/>
  </r>
  <r>
    <s v="TKT436921"/>
    <s v="Refund for overcharge"/>
    <s v="18-05-2020 01:02:07"/>
    <x v="1"/>
    <s v="Refund Request"/>
    <s v="CUST98898"/>
    <s v="Resolved"/>
    <s v="15-05-2020"/>
    <d v="1899-12-30T01:02:07"/>
    <s v="18-05-2020"/>
    <d v="1899-12-30T01:02:07"/>
  </r>
  <r>
    <s v="TKT944263"/>
    <s v="Two-factor authentication not working"/>
    <s v="-"/>
    <x v="2"/>
    <s v="Login Issue"/>
    <s v="CUST16566"/>
    <s v="In Progress"/>
    <s v="27-03-2020"/>
    <d v="1899-12-30T12:17:23"/>
    <s v="-"/>
    <s v="-"/>
  </r>
  <r>
    <s v="TKT638012"/>
    <s v="Incorrect billing amount"/>
    <s v="-"/>
    <x v="1"/>
    <s v="Overcharge"/>
    <s v="CUST39037"/>
    <s v="Open"/>
    <s v="28-09-2020"/>
    <d v="1899-12-30T23:06:09"/>
    <s v="-"/>
    <s v="-"/>
  </r>
  <r>
    <s v="TKT715488"/>
    <s v="Service performance degradation"/>
    <s v="-"/>
    <x v="0"/>
    <s v="Slow Service"/>
    <s v="CUST99424"/>
    <s v="In Progress"/>
    <s v="13-07-2022"/>
    <d v="1899-12-30T14:25:04"/>
    <s v="-"/>
    <s v="-"/>
  </r>
  <r>
    <s v="TKT813428"/>
    <s v="Password reset link expired"/>
    <s v="25-08-2021 20:03:00"/>
    <x v="2"/>
    <s v="Password Reset"/>
    <s v="CUST39296"/>
    <s v="Resolved"/>
    <d v="2021-04-08T00:00:00"/>
    <d v="1899-12-30T20:03:00"/>
    <s v="25-08-2021"/>
    <d v="1899-12-30T20:03:00"/>
  </r>
  <r>
    <s v="TKT318043"/>
    <s v="Slow internet speed"/>
    <s v="23-10-2020 09:21:26"/>
    <x v="3"/>
    <s v="Network Problem"/>
    <s v="CUST63049"/>
    <s v="Resolved"/>
    <d v="2020-10-10T00:00:00"/>
    <d v="1899-12-30T09:21:00"/>
    <s v="23-10-2020"/>
    <d v="1899-12-30T09:21:26"/>
  </r>
  <r>
    <s v="TKT472189"/>
    <s v="Duplicate charges on account"/>
    <s v="-"/>
    <x v="1"/>
    <s v="Overcharge"/>
    <s v="CUST47993"/>
    <s v="Open"/>
    <d v="2022-11-02T00:00:00"/>
    <d v="1899-12-30T07:59:00"/>
    <s v="-"/>
    <s v="-"/>
  </r>
  <r>
    <s v="TKT752450"/>
    <s v="Refund for canceled service"/>
    <s v="-"/>
    <x v="1"/>
    <s v="Refund Request"/>
    <s v="CUST14369"/>
    <s v="Open"/>
    <s v="13-12-2024"/>
    <d v="1899-12-30T14:08:15"/>
    <s v="-"/>
    <s v="-"/>
  </r>
  <r>
    <s v="TKT599328"/>
    <s v="Account locked due to multiple failed attempts"/>
    <s v="-"/>
    <x v="2"/>
    <s v="Login Issue"/>
    <s v="CUST32665"/>
    <s v="In Progress"/>
    <d v="2022-01-07T00:00:00"/>
    <d v="1899-12-30T14:34:00"/>
    <s v="-"/>
    <s v="-"/>
  </r>
  <r>
    <s v="TKT148473"/>
    <s v="Request for refund due to service issues"/>
    <s v="-"/>
    <x v="1"/>
    <s v="Refund Request"/>
    <s v="CUST33519"/>
    <s v="In Progress"/>
    <s v="31-07-2024"/>
    <d v="1899-12-30T18:11:29"/>
    <s v="-"/>
    <s v="-"/>
  </r>
  <r>
    <s v="TKT873684"/>
    <s v="Internet connection drops frequently"/>
    <s v="-"/>
    <x v="3"/>
    <s v="Network Problem"/>
    <s v="CUST71396"/>
    <s v="In Progress"/>
    <s v="25-04-2022"/>
    <d v="1899-12-30T04:33:44"/>
    <s v="-"/>
    <s v="-"/>
  </r>
  <r>
    <s v="TKT568170"/>
    <s v="Feature not working as expected"/>
    <s v="-"/>
    <x v="3"/>
    <s v="Software Bug"/>
    <s v="CUST56378"/>
    <s v="Open"/>
    <s v="21-10-2024"/>
    <d v="1899-12-30T14:15:53"/>
    <s v="-"/>
    <s v="-"/>
  </r>
  <r>
    <s v="TKT915165"/>
    <s v="Frequent service interruptions"/>
    <s v="13-05-2023 08:45:01"/>
    <x v="0"/>
    <s v="Service Outage"/>
    <s v="CUST16011"/>
    <s v="Resolved"/>
    <s v="16-04-2023"/>
    <d v="1899-12-30T08:45:01"/>
    <s v="13-05-2023"/>
    <d v="1899-12-30T08:45:01"/>
  </r>
  <r>
    <s v="TKT155342"/>
    <s v="Internet connection drops frequently"/>
    <s v="-"/>
    <x v="3"/>
    <s v="Network Problem"/>
    <s v="CUST57613"/>
    <s v="In Progress"/>
    <s v="25-02-2023"/>
    <d v="1899-12-30T06:01:32"/>
    <s v="-"/>
    <s v="-"/>
  </r>
  <r>
    <s v="TKT398927"/>
    <s v="Request for service upgrade not processed"/>
    <s v="-"/>
    <x v="0"/>
    <s v="Service Upgrade"/>
    <s v="CUST43639"/>
    <s v="In Progress"/>
    <s v="28-01-2021"/>
    <d v="1899-12-30T03:29:16"/>
    <s v="-"/>
    <s v="-"/>
  </r>
  <r>
    <s v="TKT379203"/>
    <s v="Feature not working as expected"/>
    <s v="-"/>
    <x v="3"/>
    <s v="Software Bug"/>
    <s v="CUST56293"/>
    <s v="Open"/>
    <s v="29-10-2020"/>
    <d v="1899-12-30T08:04:10"/>
    <s v="-"/>
    <s v="-"/>
  </r>
  <r>
    <s v="TKT338457"/>
    <s v="Two-factor authentication not working"/>
    <s v="-"/>
    <x v="2"/>
    <s v="Login Issue"/>
    <s v="CUST36305"/>
    <s v="Open"/>
    <s v="28-04-2022"/>
    <d v="1899-12-30T16:31:17"/>
    <s v="-"/>
    <s v="-"/>
  </r>
  <r>
    <s v="TKT698157"/>
    <s v="Payment not going through"/>
    <s v="-"/>
    <x v="1"/>
    <s v="Payment Failure"/>
    <s v="CUST84425"/>
    <s v="In Progress"/>
    <s v="23-03-2022"/>
    <d v="1899-12-30T12:57:37"/>
    <s v="-"/>
    <s v="-"/>
  </r>
  <r>
    <s v="TKT430777"/>
    <s v="Password reset link expired"/>
    <s v="-"/>
    <x v="2"/>
    <s v="Password Reset"/>
    <s v="CUST63932"/>
    <s v="Open"/>
    <s v="15-07-2021"/>
    <d v="1899-12-30T22:38:35"/>
    <s v="-"/>
    <s v="-"/>
  </r>
  <r>
    <s v="TKT879762"/>
    <s v="Screen malfunction"/>
    <s v="-"/>
    <x v="3"/>
    <s v="Hardware Issue"/>
    <s v="CUST28378"/>
    <s v="Open"/>
    <d v="2024-07-01T00:00:00"/>
    <d v="1899-12-30T04:20:00"/>
    <s v="-"/>
    <s v="-"/>
  </r>
  <r>
    <s v="TKT114052"/>
    <s v="Unable to reset password"/>
    <s v="-"/>
    <x v="2"/>
    <s v="Password Reset"/>
    <s v="CUST10011"/>
    <s v="In Progress"/>
    <s v="20-11-2020"/>
    <d v="1899-12-30T17:02:20"/>
    <s v="-"/>
    <s v="-"/>
  </r>
  <r>
    <s v="TKT434796"/>
    <s v="Payment not going through"/>
    <s v="15-11-2022 07:09:26"/>
    <x v="1"/>
    <s v="Payment Failure"/>
    <s v="CUST37747"/>
    <s v="Resolved"/>
    <d v="2022-03-11T00:00:00"/>
    <d v="1899-12-30T07:09:00"/>
    <s v="15-11-2022"/>
    <d v="1899-12-30T07:09:26"/>
  </r>
  <r>
    <s v="TKT471105"/>
    <s v="Payment not going through"/>
    <s v="-"/>
    <x v="1"/>
    <s v="Payment Failure"/>
    <s v="CUST90661"/>
    <s v="Open"/>
    <d v="2024-12-09T00:00:00"/>
    <d v="1899-12-30T05:51:00"/>
    <s v="-"/>
    <s v="-"/>
  </r>
  <r>
    <s v="TKT106030"/>
    <s v="Request for refund due to service issues"/>
    <d v="2023-12-01T20:46:00"/>
    <x v="1"/>
    <s v="Refund Request"/>
    <s v="CUST96689"/>
    <s v="Resolved"/>
    <s v="29-12-2022"/>
    <d v="1899-12-30T20:46:05"/>
    <d v="2023-12-01T00:00:00"/>
    <d v="1899-12-30T20:46:00"/>
  </r>
  <r>
    <s v="TKT291588"/>
    <s v="Internet connection drops frequently"/>
    <d v="2022-06-12T05:16:00"/>
    <x v="3"/>
    <s v="Network Problem"/>
    <s v="CUST22524"/>
    <s v="Resolved"/>
    <d v="2022-06-11T00:00:00"/>
    <d v="1899-12-30T05:16:00"/>
    <d v="2022-06-12T00:00:00"/>
    <d v="1899-12-30T05:16:00"/>
  </r>
  <r>
    <s v="TKT107183"/>
    <s v="Incorrect billing amount"/>
    <d v="2022-05-03T02:59:00"/>
    <x v="1"/>
    <s v="Overcharge"/>
    <s v="CUST95770"/>
    <s v="Resolved"/>
    <s v="20-02-2022"/>
    <d v="1899-12-30T02:59:57"/>
    <d v="2022-05-03T00:00:00"/>
    <d v="1899-12-30T02:59:00"/>
  </r>
  <r>
    <s v="TKT521353"/>
    <s v="Card declined"/>
    <s v="-"/>
    <x v="1"/>
    <s v="Payment Failure"/>
    <s v="CUST35066"/>
    <s v="Open"/>
    <d v="2024-08-11T00:00:00"/>
    <d v="1899-12-30T18:18:00"/>
    <s v="-"/>
    <s v="-"/>
  </r>
  <r>
    <s v="TKT598556"/>
    <s v="Password reset link not received"/>
    <s v="-"/>
    <x v="2"/>
    <s v="Password Reset"/>
    <s v="CUST41029"/>
    <s v="In Progress"/>
    <s v="25-08-2020"/>
    <d v="1899-12-30T17:16:37"/>
    <s v="-"/>
    <s v="-"/>
  </r>
  <r>
    <s v="TKT273491"/>
    <s v="Battery draining quickly"/>
    <s v="-"/>
    <x v="3"/>
    <s v="Hardware Issue"/>
    <s v="CUST91790"/>
    <s v="In Progress"/>
    <s v="13-03-2022"/>
    <d v="1899-12-30T23:00:50"/>
    <s v="-"/>
    <s v="-"/>
  </r>
  <r>
    <s v="TKT475739"/>
    <s v="High latency in service response"/>
    <d v="2020-05-07T07:35:00"/>
    <x v="0"/>
    <s v="Slow Service"/>
    <s v="CUST69080"/>
    <s v="Resolved"/>
    <s v="27-06-2020"/>
    <d v="1899-12-30T07:35:23"/>
    <d v="2020-05-07T00:00:00"/>
    <d v="1899-12-30T07:35:00"/>
  </r>
  <r>
    <s v="TKT626472"/>
    <s v="Battery draining quickly"/>
    <d v="2023-01-10T17:54:00"/>
    <x v="3"/>
    <s v="Hardware Issue"/>
    <s v="CUST17235"/>
    <s v="Resolved"/>
    <d v="2023-04-09T00:00:00"/>
    <d v="1899-12-30T17:54:00"/>
    <d v="2023-01-10T00:00:00"/>
    <d v="1899-12-30T17:54:00"/>
  </r>
  <r>
    <s v="TKT577271"/>
    <s v="Account suspended due to suspicious activity"/>
    <d v="2024-09-06T22:52:00"/>
    <x v="2"/>
    <s v="Account Suspension"/>
    <s v="CUST47041"/>
    <s v="Resolved"/>
    <d v="2024-02-06T00:00:00"/>
    <d v="1899-12-30T22:52:00"/>
    <d v="2024-09-06T00:00:00"/>
    <d v="1899-12-30T22:52:00"/>
  </r>
  <r>
    <s v="TKT432392"/>
    <s v="Issues after service upgrade"/>
    <s v="-"/>
    <x v="0"/>
    <s v="Service Upgrade"/>
    <s v="CUST77118"/>
    <s v="In Progress"/>
    <d v="2022-10-12T00:00:00"/>
    <d v="1899-12-30T15:48:00"/>
    <s v="-"/>
    <s v="-"/>
  </r>
  <r>
    <s v="TKT616902"/>
    <s v="Error message displayed"/>
    <s v="23-02-2023 16:06:58"/>
    <x v="3"/>
    <s v="Software Bug"/>
    <s v="CUST62303"/>
    <s v="Resolved"/>
    <s v="31-01-2023"/>
    <d v="1899-12-30T16:06:58"/>
    <s v="23-02-2023"/>
    <d v="1899-12-30T16:06:58"/>
  </r>
  <r>
    <s v="TKT866160"/>
    <s v="Service slower than expected"/>
    <s v="-"/>
    <x v="0"/>
    <s v="Slow Service"/>
    <s v="CUST64525"/>
    <s v="In Progress"/>
    <s v="23-02-2020"/>
    <d v="1899-12-30T06:21:53"/>
    <s v="-"/>
    <s v="-"/>
  </r>
  <r>
    <s v="TKT279335"/>
    <s v="Slow internet speed"/>
    <s v="-"/>
    <x v="3"/>
    <s v="Network Problem"/>
    <s v="CUST26836"/>
    <s v="Open"/>
    <s v="16-03-2024"/>
    <d v="1899-12-30T01:23:42"/>
    <s v="-"/>
    <s v="-"/>
  </r>
  <r>
    <s v="TKT641447"/>
    <s v="Service slower than expected"/>
    <d v="2024-10-08T18:29:00"/>
    <x v="0"/>
    <s v="Slow Service"/>
    <s v="CUST18623"/>
    <s v="Resolved"/>
    <d v="2024-03-08T00:00:00"/>
    <d v="1899-12-30T18:29:00"/>
    <d v="2024-10-08T00:00:00"/>
    <d v="1899-12-30T18:29:00"/>
  </r>
  <r>
    <s v="TKT990231"/>
    <s v="Account locked due to multiple failed attempts"/>
    <s v="16-04-2020 15:05:19"/>
    <x v="2"/>
    <s v="Login Issue"/>
    <s v="CUST69468"/>
    <s v="Resolved"/>
    <d v="2020-12-04T00:00:00"/>
    <d v="1899-12-30T15:05:00"/>
    <s v="16-04-2020"/>
    <d v="1899-12-30T15:05:19"/>
  </r>
  <r>
    <s v="TKT404472"/>
    <s v="Feature not working as expected"/>
    <s v="27-12-2023 19:43:36"/>
    <x v="3"/>
    <s v="Software Bug"/>
    <s v="CUST87663"/>
    <s v="Resolved"/>
    <d v="2023-11-12T00:00:00"/>
    <d v="1899-12-30T19:43:00"/>
    <s v="27-12-2023"/>
    <d v="1899-12-30T19:43:36"/>
  </r>
  <r>
    <s v="TKT383676"/>
    <s v="Frequent service interruptions"/>
    <s v="-"/>
    <x v="0"/>
    <s v="Service Outage"/>
    <s v="CUST62415"/>
    <s v="In Progress"/>
    <d v="2020-09-01T00:00:00"/>
    <d v="1899-12-30T14:06:00"/>
    <s v="-"/>
    <s v="-"/>
  </r>
  <r>
    <s v="TKT298529"/>
    <s v="Service unavailable in my area"/>
    <s v="30-11-2022 15:28:47"/>
    <x v="0"/>
    <s v="Service Outage"/>
    <s v="CUST87339"/>
    <s v="Resolved"/>
    <s v="15-11-2022"/>
    <d v="1899-12-30T15:28:47"/>
    <s v="30-11-2022"/>
    <d v="1899-12-30T15:28:47"/>
  </r>
  <r>
    <s v="TKT959572"/>
    <s v="Account suspended without notice"/>
    <s v="-"/>
    <x v="2"/>
    <s v="Account Suspension"/>
    <s v="CUST56286"/>
    <s v="In Progress"/>
    <d v="2020-09-02T00:00:00"/>
    <d v="1899-12-30T21:35:00"/>
    <s v="-"/>
    <s v="-"/>
  </r>
  <r>
    <s v="TKT565338"/>
    <s v="Slow internet speed"/>
    <s v="-"/>
    <x v="3"/>
    <s v="Network Problem"/>
    <s v="CUST39429"/>
    <s v="In Progress"/>
    <d v="2023-08-03T00:00:00"/>
    <d v="1899-12-30T11:08:00"/>
    <s v="-"/>
    <s v="-"/>
  </r>
  <r>
    <s v="TKT203777"/>
    <s v="Internet connection drops frequently"/>
    <s v="13-08-2020 17:43:41"/>
    <x v="3"/>
    <s v="Network Problem"/>
    <s v="CUST90809"/>
    <s v="Resolved"/>
    <d v="2020-09-08T00:00:00"/>
    <d v="1899-12-30T17:43:00"/>
    <s v="13-08-2020"/>
    <d v="1899-12-30T17:43:41"/>
  </r>
  <r>
    <s v="TKT863202"/>
    <s v="Internet connection drops frequently"/>
    <d v="2024-10-01T22:26:00"/>
    <x v="3"/>
    <s v="Network Problem"/>
    <s v="CUST86707"/>
    <s v="Resolved"/>
    <d v="2024-01-01T00:00:00"/>
    <d v="1899-12-30T22:26:00"/>
    <d v="2024-10-01T00:00:00"/>
    <d v="1899-12-30T22:26:00"/>
  </r>
  <r>
    <s v="TKT838109"/>
    <s v="Account suspended due to suspicious activity"/>
    <s v="20-02-2020 09:08:10"/>
    <x v="2"/>
    <s v="Account Suspension"/>
    <s v="CUST34582"/>
    <s v="Resolved"/>
    <s v="23-01-2020"/>
    <d v="1899-12-30T09:08:10"/>
    <s v="20-02-2020"/>
    <d v="1899-12-30T09:08:10"/>
  </r>
  <r>
    <s v="TKT570568"/>
    <s v="Upgrade causing compatibility issues"/>
    <s v="-"/>
    <x v="0"/>
    <s v="Service Upgrade"/>
    <s v="CUST79877"/>
    <s v="Open"/>
    <d v="2020-07-09T00:00:00"/>
    <d v="1899-12-30T03:07:00"/>
    <s v="-"/>
    <s v="-"/>
  </r>
  <r>
    <s v="TKT766676"/>
    <s v="Charged more than expected"/>
    <s v="-"/>
    <x v="1"/>
    <s v="Overcharge"/>
    <s v="CUST61385"/>
    <s v="Open"/>
    <s v="19-04-2021"/>
    <d v="1899-12-30T06:45:58"/>
    <s v="-"/>
    <s v="-"/>
  </r>
  <r>
    <s v="TKT406233"/>
    <s v="Refund for overcharge"/>
    <s v="19-03-2023 08:56:59"/>
    <x v="1"/>
    <s v="Refund Request"/>
    <s v="CUST46289"/>
    <s v="Resolved"/>
    <s v="13-03-2023"/>
    <d v="1899-12-30T08:56:59"/>
    <s v="19-03-2023"/>
    <d v="1899-12-30T08:56:59"/>
  </r>
  <r>
    <s v="TKT277370"/>
    <s v="Two-factor authentication not working"/>
    <s v="-"/>
    <x v="2"/>
    <s v="Login Issue"/>
    <s v="CUST33433"/>
    <s v="In Progress"/>
    <s v="24-12-2021"/>
    <d v="1899-12-30T11:45:11"/>
    <s v="-"/>
    <s v="-"/>
  </r>
  <r>
    <s v="TKT680689"/>
    <s v="Error message displayed"/>
    <s v="-"/>
    <x v="3"/>
    <s v="Software Bug"/>
    <s v="CUST36538"/>
    <s v="Open"/>
    <s v="28-07-2024"/>
    <d v="1899-12-30T14:11:04"/>
    <s v="-"/>
    <s v="-"/>
  </r>
  <r>
    <s v="TKT646445"/>
    <s v="Unable to connect to Wi-Fi"/>
    <s v="-"/>
    <x v="3"/>
    <s v="Network Problem"/>
    <s v="CUST99327"/>
    <s v="In Progress"/>
    <d v="2021-02-07T00:00:00"/>
    <d v="1899-12-30T03:43:00"/>
    <s v="-"/>
    <s v="-"/>
  </r>
  <r>
    <s v="TKT906229"/>
    <s v="Error message displayed"/>
    <s v="-"/>
    <x v="3"/>
    <s v="Software Bug"/>
    <s v="CUST52165"/>
    <s v="In Progress"/>
    <d v="2022-12-06T00:00:00"/>
    <d v="1899-12-30T23:05:00"/>
    <s v="-"/>
    <s v="-"/>
  </r>
  <r>
    <s v="TKT965059"/>
    <s v="Request for service upgrade not processed"/>
    <s v="-"/>
    <x v="0"/>
    <s v="Service Upgrade"/>
    <s v="CUST28047"/>
    <s v="Open"/>
    <d v="2023-05-02T00:00:00"/>
    <d v="1899-12-30T16:33:00"/>
    <s v="-"/>
    <s v="-"/>
  </r>
  <r>
    <s v="TKT369901"/>
    <s v="Service slower than expected"/>
    <s v="-"/>
    <x v="0"/>
    <s v="Slow Service"/>
    <s v="CUST15803"/>
    <s v="Open"/>
    <d v="2020-11-11T00:00:00"/>
    <d v="1899-12-30T16:25:00"/>
    <s v="-"/>
    <s v="-"/>
  </r>
  <r>
    <s v="TKT714579"/>
    <s v="Account suspended due to suspicious activity"/>
    <s v="-"/>
    <x v="2"/>
    <s v="Account Suspension"/>
    <s v="CUST82780"/>
    <s v="In Progress"/>
    <s v="17-05-2022"/>
    <d v="1899-12-30T01:42:00"/>
    <s v="-"/>
    <s v="-"/>
  </r>
  <r>
    <s v="TKT644984"/>
    <s v="Account suspended without notice"/>
    <s v="-"/>
    <x v="2"/>
    <s v="Account Suspension"/>
    <s v="CUST71823"/>
    <s v="In Progress"/>
    <s v="14-05-2020"/>
    <d v="1899-12-30T05:05:25"/>
    <s v="-"/>
    <s v="-"/>
  </r>
  <r>
    <s v="TKT604345"/>
    <s v="Upgrade causing compatibility issues"/>
    <s v="-"/>
    <x v="0"/>
    <s v="Service Upgrade"/>
    <s v="CUST18939"/>
    <s v="Open"/>
    <s v="16-08-2020"/>
    <d v="1899-12-30T23:46:15"/>
    <s v="-"/>
    <s v="-"/>
  </r>
  <r>
    <s v="TKT872205"/>
    <s v="Unable to login to account"/>
    <s v="-"/>
    <x v="2"/>
    <s v="Login Issue"/>
    <s v="CUST17009"/>
    <s v="In Progress"/>
    <d v="2024-05-03T00:00:00"/>
    <d v="1899-12-30T23:05:00"/>
    <s v="-"/>
    <s v="-"/>
  </r>
  <r>
    <s v="TKT114823"/>
    <s v="Charged more than expected"/>
    <s v="-"/>
    <x v="1"/>
    <s v="Overcharge"/>
    <s v="CUST72463"/>
    <s v="In Progress"/>
    <s v="16-06-2021"/>
    <d v="1899-12-30T13:24:45"/>
    <s v="-"/>
    <s v="-"/>
  </r>
  <r>
    <s v="TKT303222"/>
    <s v="Device not powering on"/>
    <s v="-"/>
    <x v="3"/>
    <s v="Hardware Issue"/>
    <s v="CUST49969"/>
    <s v="Open"/>
    <s v="20-06-2023"/>
    <d v="1899-12-30T05:44:01"/>
    <s v="-"/>
    <s v="-"/>
  </r>
  <r>
    <s v="TKT441104"/>
    <s v="Payment gateway error"/>
    <s v="-"/>
    <x v="1"/>
    <s v="Payment Failure"/>
    <s v="CUST89231"/>
    <s v="In Progress"/>
    <s v="22-05-2023"/>
    <d v="1899-12-30T19:49:16"/>
    <s v="-"/>
    <s v="-"/>
  </r>
  <r>
    <s v="TKT997068"/>
    <s v="Two-factor authentication not working"/>
    <s v="-"/>
    <x v="2"/>
    <s v="Login Issue"/>
    <s v="CUST59164"/>
    <s v="Open"/>
    <d v="2024-12-06T00:00:00"/>
    <d v="1899-12-30T18:42:00"/>
    <s v="-"/>
    <s v="-"/>
  </r>
  <r>
    <s v="TKT774276"/>
    <s v="Screen malfunction"/>
    <s v="-"/>
    <x v="3"/>
    <s v="Hardware Issue"/>
    <s v="CUST87010"/>
    <s v="In Progress"/>
    <d v="2024-05-05T00:00:00"/>
    <d v="1899-12-30T18:45:00"/>
    <s v="-"/>
    <s v="-"/>
  </r>
  <r>
    <s v="TKT829295"/>
    <s v="Incorrect billing amount"/>
    <d v="2021-06-08T07:22:00"/>
    <x v="1"/>
    <s v="Overcharge"/>
    <s v="CUST66617"/>
    <s v="Resolved"/>
    <d v="2021-01-08T00:00:00"/>
    <d v="1899-12-30T07:22:00"/>
    <d v="2021-06-08T00:00:00"/>
    <d v="1899-12-30T07:22:00"/>
  </r>
  <r>
    <s v="TKT215267"/>
    <s v="Payment not going through"/>
    <s v="24-09-2022 07:22:54"/>
    <x v="1"/>
    <s v="Payment Failure"/>
    <s v="CUST42659"/>
    <s v="Resolved"/>
    <s v="14-09-2022"/>
    <d v="1899-12-30T07:22:54"/>
    <s v="24-09-2022"/>
    <d v="1899-12-30T07:22:54"/>
  </r>
  <r>
    <s v="TKT309030"/>
    <s v="Request for service upgrade not processed"/>
    <s v="13-02-2023 22:13:58"/>
    <x v="0"/>
    <s v="Service Upgrade"/>
    <s v="CUST77919"/>
    <s v="Resolved"/>
    <s v="29-01-2023"/>
    <d v="1899-12-30T22:13:58"/>
    <s v="13-02-2023"/>
    <d v="1899-12-30T22:13:58"/>
  </r>
  <r>
    <s v="TKT367480"/>
    <s v="Password reset link not received"/>
    <s v="13-05-2022 20:21:12"/>
    <x v="2"/>
    <s v="Password Reset"/>
    <s v="CUST98962"/>
    <s v="Resolved"/>
    <s v="23-04-2022"/>
    <d v="1899-12-30T20:21:12"/>
    <s v="13-05-2022"/>
    <d v="1899-12-30T20:21:12"/>
  </r>
  <r>
    <s v="TKT856879"/>
    <s v="Account suspended due to suspicious activity"/>
    <s v="-"/>
    <x v="2"/>
    <s v="Account Suspension"/>
    <s v="CUST26319"/>
    <s v="Open"/>
    <s v="30-09-2024"/>
    <d v="1899-12-30T23:18:33"/>
    <s v="-"/>
    <s v="-"/>
  </r>
  <r>
    <s v="TKT464425"/>
    <s v="Incorrect billing amount"/>
    <s v="-"/>
    <x v="1"/>
    <s v="Overcharge"/>
    <s v="CUST74326"/>
    <s v="Open"/>
    <s v="27-11-2023"/>
    <d v="1899-12-30T13:12:01"/>
    <s v="-"/>
    <s v="-"/>
  </r>
  <r>
    <s v="TKT213091"/>
    <s v="Request for service upgrade not processed"/>
    <s v="18-06-2024 06:29:30"/>
    <x v="0"/>
    <s v="Service Upgrade"/>
    <s v="CUST20605"/>
    <s v="Resolved"/>
    <s v="27-05-2024"/>
    <d v="1899-12-30T06:29:30"/>
    <s v="18-06-2024"/>
    <d v="1899-12-30T06:29:30"/>
  </r>
  <r>
    <s v="TKT881704"/>
    <s v="Account suspended without notice"/>
    <s v="-"/>
    <x v="2"/>
    <s v="Account Suspension"/>
    <s v="CUST55397"/>
    <s v="In Progress"/>
    <d v="2021-01-09T00:00:00"/>
    <d v="1899-12-30T12:11:00"/>
    <s v="-"/>
    <s v="-"/>
  </r>
  <r>
    <s v="TKT746195"/>
    <s v="Unable to reset password"/>
    <s v="-"/>
    <x v="2"/>
    <s v="Password Reset"/>
    <s v="CUST74012"/>
    <s v="Open"/>
    <s v="30-07-2024"/>
    <d v="1899-12-30T00:21:22"/>
    <s v="-"/>
    <s v="-"/>
  </r>
  <r>
    <s v="TKT609462"/>
    <s v="Account suspended without notice"/>
    <s v="-"/>
    <x v="2"/>
    <s v="Account Suspension"/>
    <s v="CUST42328"/>
    <s v="In Progress"/>
    <s v="17-06-2022"/>
    <d v="1899-12-30T17:06:12"/>
    <s v="-"/>
    <s v="-"/>
  </r>
  <r>
    <s v="TKT216035"/>
    <s v="Refund for canceled service"/>
    <s v="-"/>
    <x v="1"/>
    <s v="Refund Request"/>
    <s v="CUST73362"/>
    <s v="In Progress"/>
    <d v="2023-11-05T00:00:00"/>
    <d v="1899-12-30T08:48:00"/>
    <s v="-"/>
    <s v="-"/>
  </r>
  <r>
    <s v="TKT547306"/>
    <s v="Request for refund due to service issues"/>
    <d v="2020-09-09T12:15:00"/>
    <x v="1"/>
    <s v="Refund Request"/>
    <s v="CUST31370"/>
    <s v="Resolved"/>
    <d v="2020-04-09T00:00:00"/>
    <d v="1899-12-30T12:15:00"/>
    <d v="2020-09-09T00:00:00"/>
    <d v="1899-12-30T12:15:00"/>
  </r>
  <r>
    <s v="TKT182011"/>
    <s v="Two-factor authentication not working"/>
    <s v="-"/>
    <x v="2"/>
    <s v="Login Issue"/>
    <s v="CUST21686"/>
    <s v="In Progress"/>
    <d v="2020-12-02T00:00:00"/>
    <d v="1899-12-30T21:50:00"/>
    <s v="-"/>
    <s v="-"/>
  </r>
  <r>
    <s v="TKT810388"/>
    <s v="Payment not going through"/>
    <s v="-"/>
    <x v="1"/>
    <s v="Payment Failure"/>
    <s v="CUST55960"/>
    <s v="In Progress"/>
    <s v="21-04-2024"/>
    <d v="1899-12-30T17:59:28"/>
    <s v="-"/>
    <s v="-"/>
  </r>
  <r>
    <s v="TKT733257"/>
    <s v="Service performance degradation"/>
    <s v="-"/>
    <x v="0"/>
    <s v="Slow Service"/>
    <s v="CUST19706"/>
    <s v="Open"/>
    <s v="15-09-2023"/>
    <d v="1899-12-30T03:25:35"/>
    <s v="-"/>
    <s v="-"/>
  </r>
  <r>
    <s v="TKT790471"/>
    <s v="Unable to login to account"/>
    <s v="-"/>
    <x v="2"/>
    <s v="Login Issue"/>
    <s v="CUST69258"/>
    <s v="Open"/>
    <s v="20-04-2020"/>
    <d v="1899-12-30T16:27:22"/>
    <s v="-"/>
    <s v="-"/>
  </r>
  <r>
    <s v="TKT583727"/>
    <s v="Service performance degradation"/>
    <s v="-"/>
    <x v="0"/>
    <s v="Slow Service"/>
    <s v="CUST78322"/>
    <s v="In Progress"/>
    <s v="23-04-2023"/>
    <d v="1899-12-30T02:12:37"/>
    <s v="-"/>
    <s v="-"/>
  </r>
  <r>
    <s v="TKT317312"/>
    <s v="Duplicate charges on account"/>
    <s v="22-05-2023 11:01:41"/>
    <x v="1"/>
    <s v="Overcharge"/>
    <s v="CUST19100"/>
    <s v="Resolved"/>
    <d v="2023-04-05T00:00:00"/>
    <d v="1899-12-30T11:01:00"/>
    <s v="22-05-2023"/>
    <d v="1899-12-30T11:01:41"/>
  </r>
  <r>
    <s v="TKT936904"/>
    <s v="Service slower than expected"/>
    <s v="24-07-2024 05:54:51"/>
    <x v="0"/>
    <s v="Slow Service"/>
    <s v="CUST18636"/>
    <s v="Resolved"/>
    <s v="14-07-2024"/>
    <d v="1899-12-30T05:54:51"/>
    <s v="24-07-2024"/>
    <d v="1899-12-30T05:54:51"/>
  </r>
  <r>
    <s v="TKT838857"/>
    <s v="Device not powering on"/>
    <s v="-"/>
    <x v="3"/>
    <s v="Hardware Issue"/>
    <s v="CUST60453"/>
    <s v="In Progress"/>
    <d v="2021-10-10T00:00:00"/>
    <d v="1899-12-30T06:49:00"/>
    <s v="-"/>
    <s v="-"/>
  </r>
  <r>
    <s v="TKT796513"/>
    <s v="Service unavailable in my area"/>
    <d v="2023-10-04T04:28:00"/>
    <x v="0"/>
    <s v="Service Outage"/>
    <s v="CUST88535"/>
    <s v="Resolved"/>
    <s v="28-03-2023"/>
    <d v="1899-12-30T04:28:57"/>
    <d v="2023-10-04T00:00:00"/>
    <d v="1899-12-30T04:28:00"/>
  </r>
  <r>
    <s v="TKT713776"/>
    <s v="Feature not working as expected"/>
    <s v="-"/>
    <x v="3"/>
    <s v="Software Bug"/>
    <s v="CUST45901"/>
    <s v="In Progress"/>
    <d v="2024-02-02T00:00:00"/>
    <d v="1899-12-30T00:57:00"/>
    <s v="-"/>
    <s v="-"/>
  </r>
  <r>
    <s v="TKT585914"/>
    <s v="Slow internet speed"/>
    <s v="-"/>
    <x v="3"/>
    <s v="Network Problem"/>
    <s v="CUST13411"/>
    <s v="Open"/>
    <s v="13-11-2021"/>
    <d v="1899-12-30T10:55:48"/>
    <s v="-"/>
    <s v="-"/>
  </r>
  <r>
    <s v="TKT847357"/>
    <s v="Service performance degradation"/>
    <d v="2021-11-12T14:46:00"/>
    <x v="0"/>
    <s v="Slow Service"/>
    <s v="CUST41139"/>
    <s v="Resolved"/>
    <d v="2021-10-12T00:00:00"/>
    <d v="1899-12-30T14:46:00"/>
    <d v="2021-11-12T00:00:00"/>
    <d v="1899-12-30T14:46:00"/>
  </r>
  <r>
    <s v="TKT307626"/>
    <s v="Account suspended due to suspicious activity"/>
    <s v="-"/>
    <x v="2"/>
    <s v="Account Suspension"/>
    <s v="CUST47430"/>
    <s v="Open"/>
    <d v="2022-06-02T00:00:00"/>
    <d v="1899-12-30T06:59:00"/>
    <s v="-"/>
    <s v="-"/>
  </r>
  <r>
    <s v="TKT799131"/>
    <s v="Screen malfunction"/>
    <s v="-"/>
    <x v="3"/>
    <s v="Hardware Issue"/>
    <s v="CUST85454"/>
    <s v="Open"/>
    <d v="2024-08-08T00:00:00"/>
    <d v="1899-12-30T08:37:00"/>
    <s v="-"/>
    <s v="-"/>
  </r>
  <r>
    <s v="TKT543636"/>
    <s v="Request for refund due to service issues"/>
    <s v="-"/>
    <x v="1"/>
    <s v="Refund Request"/>
    <s v="CUST78831"/>
    <s v="Open"/>
    <d v="2021-11-06T00:00:00"/>
    <d v="1899-12-30T04:29:00"/>
    <s v="-"/>
    <s v="-"/>
  </r>
  <r>
    <s v="TKT522000"/>
    <s v="Issues after service upgrade"/>
    <s v="30-03-2024 16:50:00"/>
    <x v="0"/>
    <s v="Service Upgrade"/>
    <s v="CUST46579"/>
    <s v="Resolved"/>
    <d v="2024-02-03T00:00:00"/>
    <d v="1899-12-30T16:50:00"/>
    <s v="30-03-2024"/>
    <d v="1899-12-30T16:50:00"/>
  </r>
  <r>
    <s v="TKT493565"/>
    <s v="Password reset link not received"/>
    <s v="-"/>
    <x v="2"/>
    <s v="Password Reset"/>
    <s v="CUST94852"/>
    <s v="Open"/>
    <d v="2020-08-02T00:00:00"/>
    <d v="1899-12-30T08:34:00"/>
    <s v="-"/>
    <s v="-"/>
  </r>
  <r>
    <s v="TKT698918"/>
    <s v="Feature not working as expected"/>
    <s v="23-05-2022 15:37:52"/>
    <x v="3"/>
    <s v="Software Bug"/>
    <s v="CUST31668"/>
    <s v="Resolved"/>
    <d v="2022-01-05T00:00:00"/>
    <d v="1899-12-30T15:37:00"/>
    <s v="23-05-2022"/>
    <d v="1899-12-30T15:37:52"/>
  </r>
  <r>
    <s v="TKT796655"/>
    <s v="Device not powering on"/>
    <s v="-"/>
    <x v="3"/>
    <s v="Hardware Issue"/>
    <s v="CUST19100"/>
    <s v="In Progress"/>
    <s v="23-05-2022"/>
    <d v="1899-12-30T11:42:56"/>
    <s v="-"/>
    <s v="-"/>
  </r>
  <r>
    <s v="TKT904678"/>
    <s v="Request for refund due to service issues"/>
    <s v="-"/>
    <x v="1"/>
    <s v="Refund Request"/>
    <s v="CUST79898"/>
    <s v="In Progress"/>
    <s v="26-11-2022"/>
    <d v="1899-12-30T01:44:01"/>
    <s v="-"/>
    <s v="-"/>
  </r>
  <r>
    <s v="TKT908194"/>
    <s v="Account suspended due to suspicious activity"/>
    <s v="-"/>
    <x v="2"/>
    <s v="Account Suspension"/>
    <s v="CUST16080"/>
    <s v="In Progress"/>
    <d v="2023-08-03T00:00:00"/>
    <d v="1899-12-30T04:50:00"/>
    <s v="-"/>
    <s v="-"/>
  </r>
  <r>
    <s v="TKT932066"/>
    <s v="Account locked due to multiple failed attempts"/>
    <s v="-"/>
    <x v="2"/>
    <s v="Login Issue"/>
    <s v="CUST24438"/>
    <s v="In Progress"/>
    <s v="29-04-2021"/>
    <d v="1899-12-30T10:13:32"/>
    <s v="-"/>
    <s v="-"/>
  </r>
  <r>
    <s v="TKT635964"/>
    <s v="Payment gateway error"/>
    <s v="-"/>
    <x v="1"/>
    <s v="Payment Failure"/>
    <s v="CUST28027"/>
    <s v="In Progress"/>
    <d v="2022-07-04T00:00:00"/>
    <d v="1899-12-30T23:35:00"/>
    <s v="-"/>
    <s v="-"/>
  </r>
  <r>
    <s v="TKT996133"/>
    <s v="Feature not working as expected"/>
    <s v="-"/>
    <x v="3"/>
    <s v="Software Bug"/>
    <s v="CUST12632"/>
    <s v="In Progress"/>
    <d v="2020-09-06T00:00:00"/>
    <d v="1899-12-30T16:47:00"/>
    <s v="-"/>
    <s v="-"/>
  </r>
  <r>
    <s v="TKT325196"/>
    <s v="Card declined"/>
    <s v="-"/>
    <x v="1"/>
    <s v="Payment Failure"/>
    <s v="CUST26360"/>
    <s v="In Progress"/>
    <s v="21-09-2020"/>
    <d v="1899-12-30T18:25:13"/>
    <s v="-"/>
    <s v="-"/>
  </r>
  <r>
    <s v="TKT411061"/>
    <s v="Payment not going through"/>
    <s v="20-12-2023 15:44:24"/>
    <x v="1"/>
    <s v="Payment Failure"/>
    <s v="CUST91228"/>
    <s v="Resolved"/>
    <s v="26-11-2023"/>
    <d v="1899-12-30T15:44:24"/>
    <s v="20-12-2023"/>
    <d v="1899-12-30T15:44:24"/>
  </r>
  <r>
    <s v="TKT308874"/>
    <s v="Account suspended due to suspicious activity"/>
    <d v="2024-03-08T12:43:00"/>
    <x v="2"/>
    <s v="Account Suspension"/>
    <s v="CUST16401"/>
    <s v="Resolved"/>
    <s v="25-07-2024"/>
    <d v="1899-12-30T12:43:42"/>
    <d v="2024-03-08T00:00:00"/>
    <d v="1899-12-30T12:43:00"/>
  </r>
  <r>
    <s v="TKT943395"/>
    <s v="Duplicate charges on account"/>
    <s v="13-06-2021 18:45:31"/>
    <x v="1"/>
    <s v="Overcharge"/>
    <s v="CUST87279"/>
    <s v="Resolved"/>
    <d v="2021-03-06T00:00:00"/>
    <d v="1899-12-30T18:45:00"/>
    <s v="13-06-2021"/>
    <d v="1899-12-30T18:45:31"/>
  </r>
  <r>
    <s v="TKT124272"/>
    <s v="Issues after service upgrade"/>
    <s v="-"/>
    <x v="0"/>
    <s v="Service Upgrade"/>
    <s v="CUST36227"/>
    <s v="Open"/>
    <d v="2021-02-09T00:00:00"/>
    <d v="1899-12-30T08:25:00"/>
    <s v="-"/>
    <s v="-"/>
  </r>
  <r>
    <s v="TKT859405"/>
    <s v="Card declined"/>
    <s v="24-09-2021 03:06:14"/>
    <x v="1"/>
    <s v="Payment Failure"/>
    <s v="CUST96314"/>
    <s v="Resolved"/>
    <d v="2021-07-09T00:00:00"/>
    <d v="1899-12-30T03:06:00"/>
    <s v="24-09-2021"/>
    <d v="1899-12-30T03:06:14"/>
  </r>
  <r>
    <s v="TKT984041"/>
    <s v="Card declined"/>
    <s v="-"/>
    <x v="1"/>
    <s v="Payment Failure"/>
    <s v="CUST24842"/>
    <s v="Open"/>
    <d v="2024-01-07T00:00:00"/>
    <d v="1899-12-30T07:09:00"/>
    <s v="-"/>
    <s v="-"/>
  </r>
  <r>
    <s v="TKT642259"/>
    <s v="Slow internet speed"/>
    <s v="-"/>
    <x v="3"/>
    <s v="Network Problem"/>
    <s v="CUST81286"/>
    <s v="Open"/>
    <s v="25-03-2024"/>
    <d v="1899-12-30T00:05:26"/>
    <s v="-"/>
    <s v="-"/>
  </r>
  <r>
    <s v="TKT656770"/>
    <s v="Error message displayed"/>
    <d v="2024-08-06T22:10:00"/>
    <x v="3"/>
    <s v="Software Bug"/>
    <s v="CUST47727"/>
    <s v="Resolved"/>
    <d v="2024-03-06T00:00:00"/>
    <d v="1899-12-30T22:10:00"/>
    <d v="2024-08-06T00:00:00"/>
    <d v="1899-12-30T22:10:00"/>
  </r>
  <r>
    <s v="TKT835852"/>
    <s v="Error message displayed"/>
    <d v="2022-09-09T13:18:00"/>
    <x v="3"/>
    <s v="Software Bug"/>
    <s v="CUST86735"/>
    <s v="Resolved"/>
    <d v="2022-06-09T00:00:00"/>
    <d v="1899-12-30T13:18:00"/>
    <d v="2022-09-09T00:00:00"/>
    <d v="1899-12-30T13:18:00"/>
  </r>
  <r>
    <s v="TKT310809"/>
    <s v="Password reset link expired"/>
    <s v="-"/>
    <x v="2"/>
    <s v="Password Reset"/>
    <s v="CUST15038"/>
    <s v="Open"/>
    <s v="30-10-2024"/>
    <d v="1899-12-30T23:18:05"/>
    <s v="-"/>
    <s v="-"/>
  </r>
  <r>
    <s v="TKT224816"/>
    <s v="Service slower than expected"/>
    <s v="-"/>
    <x v="0"/>
    <s v="Slow Service"/>
    <s v="CUST32232"/>
    <s v="In Progress"/>
    <s v="28-07-2023"/>
    <d v="1899-12-30T03:09:29"/>
    <s v="-"/>
    <s v="-"/>
  </r>
  <r>
    <s v="TKT259244"/>
    <s v="Two-factor authentication not working"/>
    <s v="-"/>
    <x v="2"/>
    <s v="Login Issue"/>
    <s v="CUST50144"/>
    <s v="In Progress"/>
    <d v="2024-10-08T00:00:00"/>
    <d v="1899-12-30T05:13:00"/>
    <s v="-"/>
    <s v="-"/>
  </r>
  <r>
    <s v="TKT108227"/>
    <s v="Unable to reset password"/>
    <s v="-"/>
    <x v="2"/>
    <s v="Password Reset"/>
    <s v="CUST26336"/>
    <s v="Open"/>
    <s v="27-07-2024"/>
    <d v="1899-12-30T10:23:51"/>
    <s v="-"/>
    <s v="-"/>
  </r>
  <r>
    <s v="TKT507008"/>
    <s v="Application crashes on startup"/>
    <s v="-"/>
    <x v="3"/>
    <s v="Software Bug"/>
    <s v="CUST40669"/>
    <s v="In Progress"/>
    <s v="15-03-2021"/>
    <d v="1899-12-30T12:06:13"/>
    <s v="-"/>
    <s v="-"/>
  </r>
  <r>
    <s v="TKT214318"/>
    <s v="Payment not going through"/>
    <s v="25-10-2022 22:01:12"/>
    <x v="1"/>
    <s v="Payment Failure"/>
    <s v="CUST68331"/>
    <s v="Resolved"/>
    <s v="27-09-2022"/>
    <d v="1899-12-30T22:01:12"/>
    <s v="25-10-2022"/>
    <d v="1899-12-30T22:01:12"/>
  </r>
  <r>
    <s v="TKT632235"/>
    <s v="Request for service upgrade not processed"/>
    <s v="-"/>
    <x v="0"/>
    <s v="Service Upgrade"/>
    <s v="CUST83616"/>
    <s v="Open"/>
    <s v="28-10-2021"/>
    <d v="1899-12-30T11:43:24"/>
    <s v="-"/>
    <s v="-"/>
  </r>
  <r>
    <s v="TKT243864"/>
    <s v="Card declined"/>
    <s v="-"/>
    <x v="1"/>
    <s v="Payment Failure"/>
    <s v="CUST15490"/>
    <s v="Open"/>
    <s v="25-01-2023"/>
    <d v="1899-12-30T22:38:24"/>
    <s v="-"/>
    <s v="-"/>
  </r>
  <r>
    <s v="TKT857176"/>
    <s v="Card declined"/>
    <s v="-"/>
    <x v="1"/>
    <s v="Payment Failure"/>
    <s v="CUST56729"/>
    <s v="Open"/>
    <s v="28-02-2021"/>
    <d v="1899-12-30T01:03:22"/>
    <s v="-"/>
    <s v="-"/>
  </r>
  <r>
    <s v="TKT935161"/>
    <s v="Issues after service upgrade"/>
    <s v="-"/>
    <x v="0"/>
    <s v="Service Upgrade"/>
    <s v="CUST72015"/>
    <s v="In Progress"/>
    <s v="26-11-2022"/>
    <d v="1899-12-30T18:10:48"/>
    <s v="-"/>
    <s v="-"/>
  </r>
  <r>
    <s v="TKT512510"/>
    <s v="Unable to connect to Wi-Fi"/>
    <s v="-"/>
    <x v="3"/>
    <s v="Network Problem"/>
    <s v="CUST58416"/>
    <s v="Open"/>
    <d v="2022-12-04T00:00:00"/>
    <d v="1899-12-30T17:17:00"/>
    <s v="-"/>
    <s v="-"/>
  </r>
  <r>
    <s v="TKT786836"/>
    <s v="Refund for overcharge"/>
    <s v="-"/>
    <x v="1"/>
    <s v="Refund Request"/>
    <s v="CUST44593"/>
    <s v="Open"/>
    <d v="2024-12-09T00:00:00"/>
    <d v="1899-12-30T06:36:00"/>
    <s v="-"/>
    <s v="-"/>
  </r>
  <r>
    <s v="TKT489376"/>
    <s v="Account suspended due to suspicious activity"/>
    <s v="19-05-2022 04:23:40"/>
    <x v="2"/>
    <s v="Account Suspension"/>
    <s v="CUST87699"/>
    <s v="Resolved"/>
    <d v="2022-02-05T00:00:00"/>
    <d v="1899-12-30T04:23:00"/>
    <s v="19-05-2022"/>
    <d v="1899-12-30T04:23:40"/>
  </r>
  <r>
    <s v="TKT942072"/>
    <s v="Incorrect billing amount"/>
    <s v="-"/>
    <x v="1"/>
    <s v="Overcharge"/>
    <s v="CUST54010"/>
    <s v="In Progress"/>
    <s v="13-12-2021"/>
    <d v="1899-12-30T09:56:26"/>
    <s v="-"/>
    <s v="-"/>
  </r>
  <r>
    <s v="TKT405424"/>
    <s v="Two-factor authentication not working"/>
    <s v="-"/>
    <x v="2"/>
    <s v="Login Issue"/>
    <s v="CUST78676"/>
    <s v="Open"/>
    <s v="18-04-2023"/>
    <d v="1899-12-30T08:07:21"/>
    <s v="-"/>
    <s v="-"/>
  </r>
  <r>
    <s v="TKT988589"/>
    <s v="Refund for canceled service"/>
    <s v="-"/>
    <x v="1"/>
    <s v="Refund Request"/>
    <s v="CUST72283"/>
    <s v="In Progress"/>
    <s v="18-02-2021"/>
    <d v="1899-12-30T01:46:04"/>
    <s v="-"/>
    <s v="-"/>
  </r>
  <r>
    <s v="TKT626164"/>
    <s v="Screen malfunction"/>
    <s v="-"/>
    <x v="3"/>
    <s v="Hardware Issue"/>
    <s v="CUST89766"/>
    <s v="Open"/>
    <s v="26-05-2023"/>
    <d v="1899-12-30T02:03:39"/>
    <s v="-"/>
    <s v="-"/>
  </r>
  <r>
    <s v="TKT101565"/>
    <s v="Account suspended due to suspicious activity"/>
    <s v="-"/>
    <x v="2"/>
    <s v="Account Suspension"/>
    <s v="CUST95719"/>
    <s v="In Progress"/>
    <d v="2024-03-08T00:00:00"/>
    <d v="1899-12-30T14:46:00"/>
    <s v="-"/>
    <s v="-"/>
  </r>
  <r>
    <s v="TKT364340"/>
    <s v="Refund for canceled service"/>
    <s v="-"/>
    <x v="1"/>
    <s v="Refund Request"/>
    <s v="CUST28647"/>
    <s v="Open"/>
    <s v="21-12-2024"/>
    <d v="1899-12-30T21:45:34"/>
    <s v="-"/>
    <s v="-"/>
  </r>
  <r>
    <s v="TKT621254"/>
    <s v="High latency in service response"/>
    <s v="-"/>
    <x v="0"/>
    <s v="Slow Service"/>
    <s v="CUST16632"/>
    <s v="Open"/>
    <d v="2021-02-05T00:00:00"/>
    <d v="1899-12-30T01:47:00"/>
    <s v="-"/>
    <s v="-"/>
  </r>
  <r>
    <s v="TKT171112"/>
    <s v="Request for service upgrade not processed"/>
    <s v="-"/>
    <x v="0"/>
    <s v="Service Upgrade"/>
    <s v="CUST29504"/>
    <s v="In Progress"/>
    <d v="2022-04-04T00:00:00"/>
    <d v="1899-12-30T18:59:00"/>
    <s v="-"/>
    <s v="-"/>
  </r>
  <r>
    <s v="TKT308661"/>
    <s v="Password reset link expired"/>
    <s v="22-07-2023 16:36:49"/>
    <x v="2"/>
    <s v="Password Reset"/>
    <s v="CUST13855"/>
    <s v="Resolved"/>
    <s v="30-06-2023"/>
    <d v="1899-12-30T16:36:49"/>
    <s v="22-07-2023"/>
    <d v="1899-12-30T16:36:49"/>
  </r>
  <r>
    <s v="TKT826861"/>
    <s v="Screen malfunction"/>
    <s v="-"/>
    <x v="3"/>
    <s v="Hardware Issue"/>
    <s v="CUST31812"/>
    <s v="In Progress"/>
    <s v="29-01-2024"/>
    <d v="1899-12-30T00:34:19"/>
    <s v="-"/>
    <s v="-"/>
  </r>
  <r>
    <s v="TKT455765"/>
    <s v="Duplicate charges on account"/>
    <s v="-"/>
    <x v="1"/>
    <s v="Overcharge"/>
    <s v="CUST84115"/>
    <s v="Open"/>
    <s v="23-08-2024"/>
    <d v="1899-12-30T09:43:42"/>
    <s v="-"/>
    <s v="-"/>
  </r>
  <r>
    <s v="TKT605782"/>
    <s v="Charged more than expected"/>
    <s v="-"/>
    <x v="1"/>
    <s v="Overcharge"/>
    <s v="CUST13194"/>
    <s v="Open"/>
    <d v="2023-01-03T00:00:00"/>
    <d v="1899-12-30T02:22:00"/>
    <s v="-"/>
    <s v="-"/>
  </r>
  <r>
    <s v="TKT795157"/>
    <s v="Application crashes on startup"/>
    <s v="25-09-2020 21:06:25"/>
    <x v="3"/>
    <s v="Software Bug"/>
    <s v="CUST63208"/>
    <s v="Resolved"/>
    <d v="2020-06-09T00:00:00"/>
    <d v="1899-12-30T21:06:00"/>
    <s v="25-09-2020"/>
    <d v="1899-12-30T21:06:25"/>
  </r>
  <r>
    <s v="TKT185076"/>
    <s v="Scheduled maintenance causing downtime"/>
    <s v="-"/>
    <x v="0"/>
    <s v="Service Outage"/>
    <s v="CUST55588"/>
    <s v="Open"/>
    <s v="13-01-2020"/>
    <d v="1899-12-30T19:37:39"/>
    <s v="-"/>
    <s v="-"/>
  </r>
  <r>
    <s v="TKT817222"/>
    <s v="Refund for overcharge"/>
    <s v="31-10-2020 09:23:05"/>
    <x v="1"/>
    <s v="Refund Request"/>
    <s v="CUST21992"/>
    <s v="Resolved"/>
    <d v="2020-03-10T00:00:00"/>
    <d v="1899-12-30T09:23:00"/>
    <s v="31-10-2020"/>
    <d v="1899-12-30T09:23:05"/>
  </r>
  <r>
    <s v="TKT426964"/>
    <s v="Slow internet speed"/>
    <s v="-"/>
    <x v="3"/>
    <s v="Network Problem"/>
    <s v="CUST91140"/>
    <s v="Open"/>
    <s v="28-03-2023"/>
    <d v="1899-12-30T03:11:11"/>
    <s v="-"/>
    <s v="-"/>
  </r>
  <r>
    <s v="TKT273419"/>
    <s v="Password reset link not received"/>
    <s v="-"/>
    <x v="2"/>
    <s v="Password Reset"/>
    <s v="CUST99648"/>
    <s v="Open"/>
    <s v="21-05-2023"/>
    <d v="1899-12-30T09:58:05"/>
    <s v="-"/>
    <s v="-"/>
  </r>
  <r>
    <s v="TKT126901"/>
    <s v="Refund for overcharge"/>
    <s v="21-03-2023 17:15:10"/>
    <x v="1"/>
    <s v="Refund Request"/>
    <s v="CUST29192"/>
    <s v="Resolved"/>
    <d v="2023-03-03T00:00:00"/>
    <d v="1899-12-30T17:15:00"/>
    <s v="21-03-2023"/>
    <d v="1899-12-30T17:15:10"/>
  </r>
  <r>
    <s v="TKT297884"/>
    <s v="Charged more than expected"/>
    <s v="-"/>
    <x v="1"/>
    <s v="Overcharge"/>
    <s v="CUST23091"/>
    <s v="In Progress"/>
    <d v="2024-04-03T00:00:00"/>
    <d v="1899-12-30T21:26:00"/>
    <s v="-"/>
    <s v="-"/>
  </r>
  <r>
    <s v="TKT673632"/>
    <s v="Payment gateway error"/>
    <s v="-"/>
    <x v="1"/>
    <s v="Payment Failure"/>
    <s v="CUST30186"/>
    <s v="Open"/>
    <d v="2022-02-11T00:00:00"/>
    <d v="1899-12-30T13:31:00"/>
    <s v="-"/>
    <s v="-"/>
  </r>
  <r>
    <s v="TKT258523"/>
    <s v="Unable to reactivate suspended account"/>
    <s v="-"/>
    <x v="2"/>
    <s v="Account Suspension"/>
    <s v="CUST26306"/>
    <s v="Open"/>
    <s v="14-04-2023"/>
    <d v="1899-12-30T03:51:04"/>
    <s v="-"/>
    <s v="-"/>
  </r>
  <r>
    <s v="TKT564073"/>
    <s v="Request for service upgrade not processed"/>
    <s v="-"/>
    <x v="0"/>
    <s v="Service Upgrade"/>
    <s v="CUST51326"/>
    <s v="In Progress"/>
    <s v="29-09-2024"/>
    <d v="1899-12-30T09:25:16"/>
    <s v="-"/>
    <s v="-"/>
  </r>
  <r>
    <s v="TKT493328"/>
    <s v="Charged more than expected"/>
    <s v="-"/>
    <x v="1"/>
    <s v="Overcharge"/>
    <s v="CUST51993"/>
    <s v="Open"/>
    <d v="2020-01-03T00:00:00"/>
    <d v="1899-12-30T01:44:00"/>
    <s v="-"/>
    <s v="-"/>
  </r>
  <r>
    <s v="TKT277441"/>
    <s v="Unable to reactivate suspended account"/>
    <s v="-"/>
    <x v="2"/>
    <s v="Account Suspension"/>
    <s v="CUST48232"/>
    <s v="In Progress"/>
    <s v="31-07-2020"/>
    <d v="1899-12-30T07:11:34"/>
    <s v="-"/>
    <s v="-"/>
  </r>
  <r>
    <s v="TKT301124"/>
    <s v="Service slower than expected"/>
    <s v="-"/>
    <x v="0"/>
    <s v="Slow Service"/>
    <s v="CUST16055"/>
    <s v="Open"/>
    <d v="2022-10-10T00:00:00"/>
    <d v="1899-12-30T00:35:00"/>
    <s v="-"/>
    <s v="-"/>
  </r>
  <r>
    <s v="TKT945670"/>
    <s v="Unable to reactivate suspended account"/>
    <s v="-"/>
    <x v="2"/>
    <s v="Account Suspension"/>
    <s v="CUST40636"/>
    <s v="In Progress"/>
    <s v="30-08-2021"/>
    <d v="1899-12-30T01:46:28"/>
    <s v="-"/>
    <s v="-"/>
  </r>
  <r>
    <s v="TKT606023"/>
    <s v="Application crashes on startup"/>
    <s v="-"/>
    <x v="3"/>
    <s v="Software Bug"/>
    <s v="CUST86663"/>
    <s v="Open"/>
    <d v="2020-02-11T00:00:00"/>
    <d v="1899-12-30T23:15:00"/>
    <s v="-"/>
    <s v="-"/>
  </r>
  <r>
    <s v="TKT375391"/>
    <s v="Refund for canceled service"/>
    <s v="-"/>
    <x v="1"/>
    <s v="Refund Request"/>
    <s v="CUST59183"/>
    <s v="In Progress"/>
    <d v="2021-02-11T00:00:00"/>
    <d v="1899-12-30T03:04:00"/>
    <s v="-"/>
    <s v="-"/>
  </r>
  <r>
    <s v="TKT267644"/>
    <s v="Request for refund due to service issues"/>
    <s v="-"/>
    <x v="1"/>
    <s v="Refund Request"/>
    <s v="CUST15639"/>
    <s v="Open"/>
    <d v="2020-08-07T00:00:00"/>
    <d v="1899-12-30T03:25:00"/>
    <s v="-"/>
    <s v="-"/>
  </r>
  <r>
    <s v="TKT492157"/>
    <s v="Frequent service interruptions"/>
    <d v="2024-04-07T03:03:00"/>
    <x v="0"/>
    <s v="Service Outage"/>
    <s v="CUST81883"/>
    <s v="Resolved"/>
    <s v="24-06-2024"/>
    <d v="1899-12-30T03:03:29"/>
    <d v="2024-04-07T00:00:00"/>
    <d v="1899-12-30T03:03:00"/>
  </r>
  <r>
    <s v="TKT404740"/>
    <s v="Service performance degradation"/>
    <s v="-"/>
    <x v="0"/>
    <s v="Slow Service"/>
    <s v="CUST49685"/>
    <s v="Open"/>
    <d v="2021-01-01T00:00:00"/>
    <d v="1899-12-30T14:05:00"/>
    <s v="-"/>
    <s v="-"/>
  </r>
  <r>
    <s v="TKT441310"/>
    <s v="Screen malfunction"/>
    <s v="-"/>
    <x v="3"/>
    <s v="Hardware Issue"/>
    <s v="CUST39116"/>
    <s v="In Progress"/>
    <s v="17-05-2021"/>
    <d v="1899-12-30T17:15:29"/>
    <s v="-"/>
    <s v="-"/>
  </r>
  <r>
    <s v="TKT145099"/>
    <s v="High latency in service response"/>
    <s v="29-11-2024 00:58:38"/>
    <x v="0"/>
    <s v="Slow Service"/>
    <s v="CUST45210"/>
    <s v="Resolved"/>
    <s v="28-11-2024"/>
    <d v="1899-12-30T00:58:38"/>
    <s v="29-11-2024"/>
    <d v="1899-12-30T00:58:38"/>
  </r>
  <r>
    <s v="TKT787878"/>
    <s v="Account suspended without notice"/>
    <d v="2022-12-04T12:09:00"/>
    <x v="2"/>
    <s v="Account Suspension"/>
    <s v="CUST86068"/>
    <s v="Resolved"/>
    <d v="2022-03-04T00:00:00"/>
    <d v="1899-12-30T12:09:00"/>
    <d v="2022-12-04T00:00:00"/>
    <d v="1899-12-30T12:09:00"/>
  </r>
  <r>
    <s v="TKT651980"/>
    <s v="Application crashes on startup"/>
    <d v="2024-12-12T06:26:00"/>
    <x v="3"/>
    <s v="Software Bug"/>
    <s v="CUST84206"/>
    <s v="Resolved"/>
    <s v="17-11-2024"/>
    <d v="1899-12-30T06:26:27"/>
    <d v="2024-12-12T00:00:00"/>
    <d v="1899-12-30T06:26:00"/>
  </r>
  <r>
    <s v="TKT148206"/>
    <s v="Slow internet speed"/>
    <s v="-"/>
    <x v="3"/>
    <s v="Network Problem"/>
    <s v="CUST82104"/>
    <s v="In Progress"/>
    <s v="20-11-2022"/>
    <d v="1899-12-30T16:10:00"/>
    <s v="-"/>
    <s v="-"/>
  </r>
  <r>
    <s v="TKT933557"/>
    <s v="Account suspended without notice"/>
    <s v="18-11-2021 07:42:02"/>
    <x v="2"/>
    <s v="Account Suspension"/>
    <s v="CUST31521"/>
    <s v="Resolved"/>
    <d v="2021-12-11T00:00:00"/>
    <d v="1899-12-30T07:42:00"/>
    <s v="18-11-2021"/>
    <d v="1899-12-30T07:42:02"/>
  </r>
  <r>
    <s v="TKT737780"/>
    <s v="Refund for overcharge"/>
    <s v="-"/>
    <x v="1"/>
    <s v="Refund Request"/>
    <s v="CUST39845"/>
    <s v="Open"/>
    <s v="15-06-2024"/>
    <d v="1899-12-30T08:26:52"/>
    <s v="-"/>
    <s v="-"/>
  </r>
  <r>
    <s v="TKT254923"/>
    <s v="Password reset link expired"/>
    <s v="-"/>
    <x v="2"/>
    <s v="Password Reset"/>
    <s v="CUST47851"/>
    <s v="In Progress"/>
    <d v="2020-12-11T00:00:00"/>
    <d v="1899-12-30T08:17:00"/>
    <s v="-"/>
    <s v="-"/>
  </r>
  <r>
    <s v="TKT428523"/>
    <s v="Error message displayed"/>
    <s v="-"/>
    <x v="3"/>
    <s v="Software Bug"/>
    <s v="CUST45056"/>
    <s v="In Progress"/>
    <s v="13-06-2022"/>
    <d v="1899-12-30T16:51:39"/>
    <s v="-"/>
    <s v="-"/>
  </r>
  <r>
    <s v="TKT238114"/>
    <s v="Account locked due to multiple failed attempts"/>
    <s v="-"/>
    <x v="2"/>
    <s v="Login Issue"/>
    <s v="CUST25288"/>
    <s v="In Progress"/>
    <d v="2024-04-05T00:00:00"/>
    <d v="1899-12-30T11:12:00"/>
    <s v="-"/>
    <s v="-"/>
  </r>
  <r>
    <s v="TKT933150"/>
    <s v="Upgrade causing compatibility issues"/>
    <s v="-"/>
    <x v="0"/>
    <s v="Service Upgrade"/>
    <s v="CUST78708"/>
    <s v="Open"/>
    <s v="14-05-2022"/>
    <d v="1899-12-30T22:12:55"/>
    <s v="-"/>
    <s v="-"/>
  </r>
  <r>
    <s v="TKT308251"/>
    <s v="Incorrect billing amount"/>
    <s v="-"/>
    <x v="1"/>
    <s v="Overcharge"/>
    <s v="CUST21534"/>
    <s v="Open"/>
    <s v="22-10-2023"/>
    <d v="1899-12-30T04:47:25"/>
    <s v="-"/>
    <s v="-"/>
  </r>
  <r>
    <s v="TKT431128"/>
    <s v="Unable to reset password"/>
    <s v="24-03-2020 20:36:57"/>
    <x v="2"/>
    <s v="Password Reset"/>
    <s v="CUST33690"/>
    <s v="Resolved"/>
    <s v="25-02-2020"/>
    <d v="1899-12-30T20:36:57"/>
    <s v="24-03-2020"/>
    <d v="1899-12-30T20:36:57"/>
  </r>
  <r>
    <s v="TKT626611"/>
    <s v="Scheduled maintenance causing downtime"/>
    <s v="-"/>
    <x v="0"/>
    <s v="Service Outage"/>
    <s v="CUST61509"/>
    <s v="In Progress"/>
    <s v="27-04-2022"/>
    <d v="1899-12-30T22:40:01"/>
    <s v="-"/>
    <s v="-"/>
  </r>
  <r>
    <s v="TKT365346"/>
    <s v="Unable to connect to Wi-Fi"/>
    <s v="26-11-2024 12:16:29"/>
    <x v="3"/>
    <s v="Network Problem"/>
    <s v="CUST62703"/>
    <s v="Resolved"/>
    <d v="2024-02-11T00:00:00"/>
    <d v="1899-12-30T12:16:00"/>
    <s v="26-11-2024"/>
    <d v="1899-12-30T12:16:29"/>
  </r>
  <r>
    <s v="TKT558423"/>
    <s v="Account suspended without notice"/>
    <d v="2023-08-12T14:53:00"/>
    <x v="2"/>
    <s v="Account Suspension"/>
    <s v="CUST95786"/>
    <s v="Resolved"/>
    <s v="13-11-2023"/>
    <d v="1899-12-30T14:53:14"/>
    <d v="2023-08-12T00:00:00"/>
    <d v="1899-12-30T14:53:00"/>
  </r>
  <r>
    <s v="TKT661118"/>
    <s v="Upgrade causing compatibility issues"/>
    <s v="-"/>
    <x v="0"/>
    <s v="Service Upgrade"/>
    <s v="CUST46520"/>
    <s v="Open"/>
    <d v="2020-11-09T00:00:00"/>
    <d v="1899-12-30T17:53:00"/>
    <s v="-"/>
    <s v="-"/>
  </r>
  <r>
    <s v="TKT106277"/>
    <s v="Unable to reactivate suspended account"/>
    <d v="2020-03-06T19:38:00"/>
    <x v="2"/>
    <s v="Account Suspension"/>
    <s v="CUST11512"/>
    <s v="Resolved"/>
    <d v="2020-10-05T00:00:00"/>
    <d v="1899-12-30T19:38:00"/>
    <d v="2020-03-06T00:00:00"/>
    <d v="1899-12-30T19:38:00"/>
  </r>
  <r>
    <s v="TKT855663"/>
    <s v="Issues after service upgrade"/>
    <s v="13-07-2024 13:01:38"/>
    <x v="0"/>
    <s v="Service Upgrade"/>
    <s v="CUST59550"/>
    <s v="Resolved"/>
    <s v="19-06-2024"/>
    <d v="1899-12-30T13:01:38"/>
    <s v="13-07-2024"/>
    <d v="1899-12-30T13:01:38"/>
  </r>
  <r>
    <s v="TKT857872"/>
    <s v="Account locked due to multiple failed attempts"/>
    <s v="-"/>
    <x v="2"/>
    <s v="Login Issue"/>
    <s v="CUST55209"/>
    <s v="In Progress"/>
    <s v="15-04-2024"/>
    <d v="1899-12-30T03:00:25"/>
    <s v="-"/>
    <s v="-"/>
  </r>
  <r>
    <s v="TKT827499"/>
    <s v="Battery draining quickly"/>
    <d v="2024-06-04T23:21:00"/>
    <x v="3"/>
    <s v="Hardware Issue"/>
    <s v="CUST18326"/>
    <s v="Resolved"/>
    <s v="22-03-2024"/>
    <d v="1899-12-30T23:21:37"/>
    <d v="2024-06-04T00:00:00"/>
    <d v="1899-12-30T23:21:00"/>
  </r>
  <r>
    <s v="TKT948339"/>
    <s v="Issues after service upgrade"/>
    <s v="16-11-2022 21:49:23"/>
    <x v="0"/>
    <s v="Service Upgrade"/>
    <s v="CUST30615"/>
    <s v="Resolved"/>
    <s v="17-10-2022"/>
    <d v="1899-12-30T21:49:23"/>
    <s v="16-11-2022"/>
    <d v="1899-12-30T21:49:23"/>
  </r>
  <r>
    <s v="TKT506298"/>
    <s v="Unable to reset password"/>
    <s v="-"/>
    <x v="2"/>
    <s v="Password Reset"/>
    <s v="CUST42416"/>
    <s v="Open"/>
    <s v="16-04-2024"/>
    <d v="1899-12-30T13:35:59"/>
    <s v="-"/>
    <s v="-"/>
  </r>
  <r>
    <s v="TKT664782"/>
    <s v="Charged more than expected"/>
    <s v="-"/>
    <x v="1"/>
    <s v="Overcharge"/>
    <s v="CUST78298"/>
    <s v="Open"/>
    <s v="30-09-2020"/>
    <d v="1899-12-30T20:53:28"/>
    <s v="-"/>
    <s v="-"/>
  </r>
  <r>
    <s v="TKT406853"/>
    <s v="Unable to login to account"/>
    <s v="-"/>
    <x v="2"/>
    <s v="Login Issue"/>
    <s v="CUST30425"/>
    <s v="In Progress"/>
    <s v="29-09-2023"/>
    <d v="1899-12-30T06:53:26"/>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DD40E7-7917-4B4F-A6E7-EF48362EB7E1}" name="PivotTable7" cacheId="6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3:D17" firstHeaderRow="1" firstDataRow="1" firstDataCol="1"/>
  <pivotFields count="4">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t="grand">
      <x/>
    </i>
  </rowItems>
  <colItems count="1">
    <i/>
  </colItems>
  <dataFields count="1">
    <dataField name="Count of Month wise ticket resolved 2" fld="1" subtotal="count" baseField="0" baseItem="0"/>
  </dataFields>
  <pivotHierarchies count="34">
    <pivotHierarchy dragToData="1"/>
    <pivotHierarchy dragToData="1"/>
    <pivotHierarchy dragToData="1"/>
    <pivotHierarchy multipleItemSelectionAllowed="1" dragToData="1">
      <members count="1" level="1">
        <member name="[Range].[Issue Category].&amp;[Accou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Year wise tickets].&amp;[2022]"/>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4A1233-6D6C-4B3D-827E-C1991072B8EB}" name="PivotTable5" cacheId="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16"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Ticket ID" fld="1" subtotal="count" baseField="0" baseItem="0"/>
  </dataFields>
  <pivotHierarchies count="34">
    <pivotHierarchy dragToData="1"/>
    <pivotHierarchy dragToData="1"/>
    <pivotHierarchy dragToData="1"/>
    <pivotHierarchy multipleItemSelectionAllowed="1" dragToData="1">
      <members count="1" level="1">
        <member name="[Range].[Issue Category].&amp;[Accou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Year wise tickets].&amp;[2022]"/>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055A3C-D027-4639-B4E7-9DD37A628AD5}"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A3:B5" firstHeaderRow="1" firstDataRow="1" firstDataCol="1"/>
  <pivotFields count="11">
    <pivotField dataField="1" showAll="0"/>
    <pivotField showAll="0"/>
    <pivotField showAll="0"/>
    <pivotField axis="axisRow" showAll="0">
      <items count="5">
        <item x="2"/>
        <item h="1" x="1"/>
        <item h="1" x="0"/>
        <item h="1" x="3"/>
        <item t="default"/>
      </items>
    </pivotField>
    <pivotField showAll="0"/>
    <pivotField showAll="0"/>
    <pivotField showAll="0"/>
    <pivotField showAll="0"/>
    <pivotField numFmtId="166" showAll="0"/>
    <pivotField showAll="0"/>
    <pivotField showAll="0"/>
  </pivotFields>
  <rowFields count="1">
    <field x="3"/>
  </rowFields>
  <rowItems count="2">
    <i>
      <x/>
    </i>
    <i t="grand">
      <x/>
    </i>
  </rowItems>
  <colItems count="1">
    <i/>
  </colItems>
  <dataFields count="1">
    <dataField name="Count of Ticket ID" fld="0" subtotal="count" baseField="0" baseItem="0"/>
  </dataFields>
  <chartFormats count="11">
    <chartFormat chart="4"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3" count="1" selected="0">
            <x v="0"/>
          </reference>
        </references>
      </pivotArea>
    </chartFormat>
    <chartFormat chart="8" format="2">
      <pivotArea type="data" outline="0" fieldPosition="0">
        <references count="2">
          <reference field="4294967294" count="1" selected="0">
            <x v="0"/>
          </reference>
          <reference field="3" count="1" selected="0">
            <x v="1"/>
          </reference>
        </references>
      </pivotArea>
    </chartFormat>
    <chartFormat chart="8" format="3">
      <pivotArea type="data" outline="0" fieldPosition="0">
        <references count="2">
          <reference field="4294967294" count="1" selected="0">
            <x v="0"/>
          </reference>
          <reference field="3" count="1" selected="0">
            <x v="2"/>
          </reference>
        </references>
      </pivotArea>
    </chartFormat>
    <chartFormat chart="8" format="4">
      <pivotArea type="data" outline="0" fieldPosition="0">
        <references count="2">
          <reference field="4294967294" count="1" selected="0">
            <x v="0"/>
          </reference>
          <reference field="3"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3" count="1" selected="0">
            <x v="0"/>
          </reference>
        </references>
      </pivotArea>
    </chartFormat>
    <chartFormat chart="11" format="12">
      <pivotArea type="data" outline="0" fieldPosition="0">
        <references count="2">
          <reference field="4294967294" count="1" selected="0">
            <x v="0"/>
          </reference>
          <reference field="3" count="1" selected="0">
            <x v="1"/>
          </reference>
        </references>
      </pivotArea>
    </chartFormat>
    <chartFormat chart="11" format="13">
      <pivotArea type="data" outline="0" fieldPosition="0">
        <references count="2">
          <reference field="4294967294" count="1" selected="0">
            <x v="0"/>
          </reference>
          <reference field="3" count="1" selected="0">
            <x v="2"/>
          </reference>
        </references>
      </pivotArea>
    </chartFormat>
    <chartFormat chart="11" format="1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filters count="1">
    <filter fld="8" type="dateBetween" evalOrder="-1" id="6" name="Time of Issue">
      <autoFilter ref="A1">
        <filterColumn colId="0">
          <customFilters and="1">
            <customFilter operator="greaterThanOrEqual" val="122"/>
            <customFilter operator="lessThanOrEqual" val="36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C3E37E-92A8-441C-9207-FA6677EB4359}" name="PivotTable13"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H23:J40" firstHeaderRow="1" firstDataRow="1" firstDataCol="0"/>
  <pivotFields count="11">
    <pivotField showAll="0"/>
    <pivotField showAll="0"/>
    <pivotField showAll="0"/>
    <pivotField showAll="0">
      <items count="5">
        <item x="2"/>
        <item h="1" x="1"/>
        <item h="1" x="0"/>
        <item h="1" x="3"/>
        <item t="default"/>
      </items>
    </pivotField>
    <pivotField showAll="0"/>
    <pivotField showAll="0"/>
    <pivotField showAll="0"/>
    <pivotField showAll="0"/>
    <pivotField numFmtId="166" showAll="0"/>
    <pivotField showAll="0"/>
    <pivotField showAll="0"/>
  </pivotFields>
  <pivotTableStyleInfo name="PivotStyleLight16" showRowHeaders="1" showColHeaders="1" showRowStripes="0" showColStripes="0" showLastColumn="1"/>
  <filters count="1">
    <filter fld="8" type="dateBetween" evalOrder="-1" id="6" name="Time of Issue">
      <autoFilter ref="A1">
        <filterColumn colId="0">
          <customFilters and="1">
            <customFilter operator="greaterThanOrEqual" val="122"/>
            <customFilter operator="lessThanOrEqual" val="36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DD3A9E-1146-4C52-8AF5-176BB8CFAF4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B36" firstHeaderRow="1" firstDataRow="1" firstDataCol="1"/>
  <pivotFields count="17">
    <pivotField dataField="1" showAll="0"/>
    <pivotField showAll="0"/>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showAll="0"/>
    <pivotField axis="axisRow" showAll="0">
      <items count="27">
        <item x="2"/>
        <item x="12"/>
        <item x="7"/>
        <item x="8"/>
        <item x="17"/>
        <item x="5"/>
        <item x="15"/>
        <item x="4"/>
        <item x="16"/>
        <item x="23"/>
        <item x="18"/>
        <item x="21"/>
        <item x="0"/>
        <item x="1"/>
        <item x="11"/>
        <item x="22"/>
        <item x="6"/>
        <item x="14"/>
        <item x="3"/>
        <item x="20"/>
        <item x="19"/>
        <item x="9"/>
        <item x="10"/>
        <item x="13"/>
        <item m="1" x="25"/>
        <item x="24"/>
        <item t="default"/>
      </items>
    </pivotField>
  </pivotFields>
  <rowFields count="1">
    <field x="16"/>
  </rowFields>
  <rowItems count="26">
    <i>
      <x/>
    </i>
    <i>
      <x v="1"/>
    </i>
    <i>
      <x v="2"/>
    </i>
    <i>
      <x v="3"/>
    </i>
    <i>
      <x v="4"/>
    </i>
    <i>
      <x v="5"/>
    </i>
    <i>
      <x v="6"/>
    </i>
    <i>
      <x v="7"/>
    </i>
    <i>
      <x v="8"/>
    </i>
    <i>
      <x v="9"/>
    </i>
    <i>
      <x v="10"/>
    </i>
    <i>
      <x v="11"/>
    </i>
    <i>
      <x v="12"/>
    </i>
    <i>
      <x v="13"/>
    </i>
    <i>
      <x v="14"/>
    </i>
    <i>
      <x v="15"/>
    </i>
    <i>
      <x v="16"/>
    </i>
    <i>
      <x v="17"/>
    </i>
    <i>
      <x v="18"/>
    </i>
    <i>
      <x v="19"/>
    </i>
    <i>
      <x v="20"/>
    </i>
    <i>
      <x v="21"/>
    </i>
    <i>
      <x v="22"/>
    </i>
    <i>
      <x v="23"/>
    </i>
    <i>
      <x v="25"/>
    </i>
    <i t="grand">
      <x/>
    </i>
  </rowItems>
  <colItems count="1">
    <i/>
  </colItems>
  <dataFields count="1">
    <dataField name="Count of Ticket ID"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CEE770-FDC5-4DF5-BBD2-66FFD322CB9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1" firstHeaderRow="1" firstDataRow="1" firstDataCol="1"/>
  <pivotFields count="19">
    <pivotField showAll="0"/>
    <pivotField axis="axisRow" showAll="0">
      <items count="38">
        <item x="27"/>
        <item x="3"/>
        <item x="15"/>
        <item x="32"/>
        <item x="5"/>
        <item x="19"/>
        <item x="2"/>
        <item x="9"/>
        <item x="30"/>
        <item x="7"/>
        <item x="26"/>
        <item x="6"/>
        <item x="17"/>
        <item x="11"/>
        <item x="21"/>
        <item x="23"/>
        <item x="18"/>
        <item x="4"/>
        <item x="28"/>
        <item x="20"/>
        <item x="1"/>
        <item x="31"/>
        <item x="12"/>
        <item x="29"/>
        <item x="0"/>
        <item x="34"/>
        <item x="14"/>
        <item x="25"/>
        <item x="24"/>
        <item x="33"/>
        <item x="16"/>
        <item x="8"/>
        <item x="22"/>
        <item x="13"/>
        <item x="10"/>
        <item x="35"/>
        <item x="36"/>
        <item t="default"/>
      </items>
    </pivotField>
    <pivotField showAll="0"/>
    <pivotField showAll="0"/>
    <pivotField showAll="0"/>
    <pivotField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sue_Category1" xr10:uid="{F48601E6-CFA5-496C-B716-75D78F4C37DC}" sourceName="Issue Category">
  <pivotTables>
    <pivotTable tabId="3" name="PivotTable1"/>
    <pivotTable tabId="3" name="PivotTable13"/>
  </pivotTables>
  <data>
    <tabular pivotCacheId="1417669900">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sue_Category" xr10:uid="{6155C7EE-ABF2-4836-A842-42692993E15F}" sourceName="[Range].[Issue Category]">
  <pivotTables>
    <pivotTable tabId="5" name="PivotTable5"/>
    <pivotTable tabId="5" name="PivotTable7"/>
  </pivotTables>
  <data>
    <olap pivotCacheId="858825737">
      <levels count="2">
        <level uniqueName="[Range].[Issue Category].[(All)]" sourceCaption="(All)" count="0"/>
        <level uniqueName="[Range].[Issue Category].[Issue Category]" sourceCaption="Issue Category" count="4">
          <ranges>
            <range startItem="0">
              <i n="[Range].[Issue Category].&amp;[Account]" c="Account"/>
              <i n="[Range].[Issue Category].&amp;[Billing]" c="Billing"/>
              <i n="[Range].[Issue Category].&amp;[Service]" c="Service"/>
              <i n="[Range].[Issue Category].&amp;[Technical]" c="Technical"/>
            </range>
          </ranges>
        </level>
      </levels>
      <selections count="1">
        <selection n="[Range].[Issue Category].&amp;[Accoun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sue Category 1" xr10:uid="{2E9B9956-AA02-49DD-9951-17F4366866C5}" cache="Slicer_Issue_Category1" caption="Issue Category" rowHeight="257175"/>
  <slicer name="Issue Category" xr10:uid="{1BCF2977-C184-4742-A3D1-5918D151593B}" cache="Slicer_Issue_Category" caption="Issue Category"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8645F-B0FA-45BC-A0CC-4026CD88D3E2}">
  <dimension ref="A1:V5001"/>
  <sheetViews>
    <sheetView tabSelected="1" topLeftCell="G1" zoomScale="85" zoomScaleNormal="85" workbookViewId="0">
      <pane ySplit="1" topLeftCell="A2" activePane="bottomLeft" state="frozen"/>
      <selection pane="bottomLeft" activeCell="J21" sqref="J21"/>
    </sheetView>
  </sheetViews>
  <sheetFormatPr defaultRowHeight="14.4" x14ac:dyDescent="0.3"/>
  <cols>
    <col min="1" max="1" width="10.109375" bestFit="1" customWidth="1"/>
    <col min="2" max="2" width="42.6640625" bestFit="1" customWidth="1"/>
    <col min="3" max="3" width="18.33203125" bestFit="1" customWidth="1"/>
    <col min="4" max="4" width="13.88671875" bestFit="1" customWidth="1"/>
    <col min="5" max="5" width="19.109375" bestFit="1" customWidth="1"/>
    <col min="6" max="6" width="11.6640625" bestFit="1" customWidth="1"/>
    <col min="7" max="7" width="10.88671875" bestFit="1" customWidth="1"/>
    <col min="8" max="8" width="13.44140625" style="1" bestFit="1" customWidth="1"/>
    <col min="9" max="9" width="12.5546875" style="3" bestFit="1" customWidth="1"/>
    <col min="10" max="10" width="17.33203125" style="1" bestFit="1" customWidth="1"/>
    <col min="11" max="11" width="17.5546875" style="2" bestFit="1" customWidth="1"/>
    <col min="12" max="12" width="23.5546875" style="2" bestFit="1" customWidth="1"/>
    <col min="13" max="13" width="24.88671875" bestFit="1" customWidth="1"/>
    <col min="14" max="15" width="24.88671875" customWidth="1"/>
    <col min="16" max="16" width="15.5546875" bestFit="1" customWidth="1"/>
    <col min="17" max="17" width="16" bestFit="1" customWidth="1"/>
    <col min="18" max="18" width="16" customWidth="1"/>
    <col min="19" max="19" width="13" customWidth="1"/>
    <col min="21" max="21" width="10.33203125" bestFit="1" customWidth="1"/>
    <col min="22" max="22" width="11" bestFit="1" customWidth="1"/>
  </cols>
  <sheetData>
    <row r="1" spans="1:20" ht="28.8" x14ac:dyDescent="0.3">
      <c r="A1" t="s">
        <v>0</v>
      </c>
      <c r="B1" t="s">
        <v>1</v>
      </c>
      <c r="C1" t="s">
        <v>8</v>
      </c>
      <c r="D1" t="s">
        <v>2</v>
      </c>
      <c r="E1" t="s">
        <v>3</v>
      </c>
      <c r="F1" t="s">
        <v>4</v>
      </c>
      <c r="G1" t="s">
        <v>5</v>
      </c>
      <c r="H1" s="1" t="s">
        <v>6</v>
      </c>
      <c r="I1" s="3" t="s">
        <v>7</v>
      </c>
      <c r="J1" s="1" t="s">
        <v>8</v>
      </c>
      <c r="K1" s="2" t="s">
        <v>9</v>
      </c>
      <c r="L1" t="s">
        <v>11988</v>
      </c>
      <c r="M1" t="s">
        <v>11988</v>
      </c>
      <c r="N1" s="1" t="s">
        <v>6</v>
      </c>
      <c r="O1" s="1" t="s">
        <v>12019</v>
      </c>
      <c r="P1" t="s">
        <v>12018</v>
      </c>
      <c r="Q1" t="s">
        <v>11992</v>
      </c>
      <c r="R1" s="16" t="s">
        <v>12020</v>
      </c>
      <c r="S1" s="16" t="s">
        <v>12020</v>
      </c>
    </row>
    <row r="2" spans="1:20" x14ac:dyDescent="0.3">
      <c r="A2" t="s">
        <v>10</v>
      </c>
      <c r="B2" t="s">
        <v>11</v>
      </c>
      <c r="C2" t="s">
        <v>12021</v>
      </c>
      <c r="D2" t="s">
        <v>12</v>
      </c>
      <c r="E2" t="s">
        <v>13</v>
      </c>
      <c r="F2" t="s">
        <v>14</v>
      </c>
      <c r="G2" t="s">
        <v>15</v>
      </c>
      <c r="H2" s="1" t="s">
        <v>16</v>
      </c>
      <c r="I2" s="3">
        <v>0.52495370370370376</v>
      </c>
      <c r="J2" s="1" t="s">
        <v>12021</v>
      </c>
      <c r="K2" s="2" t="s">
        <v>12021</v>
      </c>
      <c r="L2" s="2" t="str">
        <f>MID(H2,4,2)</f>
        <v>09</v>
      </c>
      <c r="M2" t="str">
        <f>TEXT(H2,"MMMM")</f>
        <v>September</v>
      </c>
      <c r="N2" t="str">
        <f t="shared" ref="N2:N65" si="0">TEXT(H2,"DD-MM-YYYY")</f>
        <v>24-09-2020</v>
      </c>
      <c r="O2" t="str">
        <f>MID(N2,4,2)</f>
        <v>09</v>
      </c>
      <c r="P2" t="str">
        <f>RIGHT(N2,4)</f>
        <v>2020</v>
      </c>
      <c r="Q2" t="str">
        <f t="shared" ref="Q2:Q65" si="1">TEXT(I2,"HH")</f>
        <v>12</v>
      </c>
      <c r="R2" t="str">
        <f t="shared" ref="R2:R65" si="2">TEXT(J2,"DD-MM-YYYY")</f>
        <v>-</v>
      </c>
      <c r="S2" t="str">
        <f t="shared" ref="S2:S66" si="3">MID(R2,4,2)</f>
        <v/>
      </c>
    </row>
    <row r="3" spans="1:20" x14ac:dyDescent="0.3">
      <c r="A3" t="s">
        <v>17</v>
      </c>
      <c r="B3" t="s">
        <v>18</v>
      </c>
      <c r="C3" t="s">
        <v>12021</v>
      </c>
      <c r="D3" t="s">
        <v>19</v>
      </c>
      <c r="E3" t="s">
        <v>20</v>
      </c>
      <c r="F3" t="s">
        <v>21</v>
      </c>
      <c r="G3" t="s">
        <v>22</v>
      </c>
      <c r="H3" s="1" t="s">
        <v>23</v>
      </c>
      <c r="I3" s="3">
        <v>0.55090277777777774</v>
      </c>
      <c r="J3" s="1" t="s">
        <v>12021</v>
      </c>
      <c r="K3" s="2" t="s">
        <v>12021</v>
      </c>
      <c r="L3" s="2" t="s">
        <v>12021</v>
      </c>
      <c r="M3" t="s">
        <v>12021</v>
      </c>
      <c r="N3" t="str">
        <f t="shared" si="0"/>
        <v>20-03-2023</v>
      </c>
      <c r="O3" t="str">
        <f t="shared" ref="O3:O66" si="4">MID(N3,4,2)</f>
        <v>03</v>
      </c>
      <c r="P3" t="str">
        <f t="shared" ref="P3:P66" si="5">RIGHT(N3,4)</f>
        <v>2023</v>
      </c>
      <c r="Q3" t="str">
        <f t="shared" si="1"/>
        <v>13</v>
      </c>
      <c r="R3" t="str">
        <f t="shared" si="2"/>
        <v>-</v>
      </c>
      <c r="S3" t="str">
        <f t="shared" si="3"/>
        <v/>
      </c>
    </row>
    <row r="4" spans="1:20" x14ac:dyDescent="0.3">
      <c r="A4" t="s">
        <v>24</v>
      </c>
      <c r="B4" t="s">
        <v>25</v>
      </c>
      <c r="C4" t="s">
        <v>11004</v>
      </c>
      <c r="D4" t="s">
        <v>19</v>
      </c>
      <c r="E4" t="s">
        <v>26</v>
      </c>
      <c r="F4" t="s">
        <v>27</v>
      </c>
      <c r="G4" t="s">
        <v>28</v>
      </c>
      <c r="H4" s="1" t="s">
        <v>29</v>
      </c>
      <c r="I4" s="3">
        <v>2.7083333333333334E-3</v>
      </c>
      <c r="J4" s="1" t="s">
        <v>30</v>
      </c>
      <c r="K4" s="2">
        <v>2.7083333333333334E-3</v>
      </c>
      <c r="L4" s="2" t="s">
        <v>12021</v>
      </c>
      <c r="M4" t="s">
        <v>12021</v>
      </c>
      <c r="N4" t="str">
        <f t="shared" si="0"/>
        <v>31-01-2024</v>
      </c>
      <c r="O4" t="str">
        <f t="shared" si="4"/>
        <v>01</v>
      </c>
      <c r="P4" t="str">
        <f t="shared" si="5"/>
        <v>2024</v>
      </c>
      <c r="Q4" t="str">
        <f t="shared" si="1"/>
        <v>00</v>
      </c>
      <c r="R4" t="str">
        <f t="shared" si="2"/>
        <v>16-02-2024</v>
      </c>
      <c r="S4" t="str">
        <f t="shared" si="3"/>
        <v>02</v>
      </c>
      <c r="T4" s="2">
        <f>SUM(K2:K5001)</f>
        <v>815.80468750000136</v>
      </c>
    </row>
    <row r="5" spans="1:20" x14ac:dyDescent="0.3">
      <c r="A5" t="s">
        <v>31</v>
      </c>
      <c r="B5" t="s">
        <v>32</v>
      </c>
      <c r="C5" t="s">
        <v>12021</v>
      </c>
      <c r="D5" t="s">
        <v>33</v>
      </c>
      <c r="E5" t="s">
        <v>34</v>
      </c>
      <c r="F5" t="s">
        <v>35</v>
      </c>
      <c r="G5" t="s">
        <v>22</v>
      </c>
      <c r="H5" s="1">
        <v>45452</v>
      </c>
      <c r="I5" s="3">
        <v>0.7895833333333333</v>
      </c>
      <c r="J5" s="1" t="s">
        <v>12021</v>
      </c>
      <c r="K5" s="2" t="s">
        <v>12021</v>
      </c>
      <c r="L5" s="2" t="s">
        <v>12021</v>
      </c>
      <c r="M5" t="str">
        <f t="shared" ref="M5:M68" si="6">TEXT(H5,"MMM")</f>
        <v>Jun</v>
      </c>
      <c r="N5" t="str">
        <f t="shared" si="0"/>
        <v>09-06-2024</v>
      </c>
      <c r="O5" t="str">
        <f t="shared" si="4"/>
        <v>06</v>
      </c>
      <c r="P5" t="str">
        <f t="shared" si="5"/>
        <v>2024</v>
      </c>
      <c r="Q5" t="str">
        <f t="shared" si="1"/>
        <v>18</v>
      </c>
      <c r="R5" t="str">
        <f t="shared" si="2"/>
        <v>-</v>
      </c>
      <c r="S5" t="str">
        <f t="shared" si="3"/>
        <v/>
      </c>
    </row>
    <row r="6" spans="1:20" x14ac:dyDescent="0.3">
      <c r="A6" t="s">
        <v>36</v>
      </c>
      <c r="B6" t="s">
        <v>37</v>
      </c>
      <c r="C6" t="s">
        <v>12021</v>
      </c>
      <c r="D6" t="s">
        <v>33</v>
      </c>
      <c r="E6" t="s">
        <v>38</v>
      </c>
      <c r="F6" t="s">
        <v>39</v>
      </c>
      <c r="G6" t="s">
        <v>15</v>
      </c>
      <c r="H6" s="1" t="s">
        <v>40</v>
      </c>
      <c r="I6" s="3">
        <v>3.8564814814814816E-2</v>
      </c>
      <c r="J6" s="1" t="s">
        <v>12021</v>
      </c>
      <c r="K6" s="2" t="s">
        <v>12021</v>
      </c>
      <c r="L6" s="2" t="s">
        <v>12021</v>
      </c>
      <c r="M6" t="str">
        <f t="shared" si="6"/>
        <v>Oct</v>
      </c>
      <c r="N6" t="str">
        <f t="shared" si="0"/>
        <v>22-10-2021</v>
      </c>
      <c r="O6" t="str">
        <f t="shared" si="4"/>
        <v>10</v>
      </c>
      <c r="P6" t="str">
        <f t="shared" si="5"/>
        <v>2021</v>
      </c>
      <c r="Q6" t="str">
        <f t="shared" si="1"/>
        <v>00</v>
      </c>
      <c r="R6" t="str">
        <f t="shared" si="2"/>
        <v>-</v>
      </c>
      <c r="S6" t="str">
        <f t="shared" si="3"/>
        <v/>
      </c>
    </row>
    <row r="7" spans="1:20" x14ac:dyDescent="0.3">
      <c r="A7" t="s">
        <v>41</v>
      </c>
      <c r="B7" t="s">
        <v>32</v>
      </c>
      <c r="C7" t="s">
        <v>12021</v>
      </c>
      <c r="D7" t="s">
        <v>33</v>
      </c>
      <c r="E7" t="s">
        <v>34</v>
      </c>
      <c r="F7" t="s">
        <v>42</v>
      </c>
      <c r="G7" t="s">
        <v>22</v>
      </c>
      <c r="H7" s="1" t="s">
        <v>43</v>
      </c>
      <c r="I7" s="3">
        <v>0.32568287037037036</v>
      </c>
      <c r="J7" s="1" t="s">
        <v>12021</v>
      </c>
      <c r="K7" s="2" t="s">
        <v>12021</v>
      </c>
      <c r="L7" s="2" t="s">
        <v>12021</v>
      </c>
      <c r="M7" t="str">
        <f t="shared" si="6"/>
        <v>May</v>
      </c>
      <c r="N7" t="str">
        <f t="shared" si="0"/>
        <v>17-05-2024</v>
      </c>
      <c r="O7" t="str">
        <f t="shared" si="4"/>
        <v>05</v>
      </c>
      <c r="P7" t="str">
        <f t="shared" si="5"/>
        <v>2024</v>
      </c>
      <c r="Q7" t="str">
        <f t="shared" si="1"/>
        <v>07</v>
      </c>
      <c r="R7" t="str">
        <f t="shared" si="2"/>
        <v>-</v>
      </c>
      <c r="S7" t="str">
        <f t="shared" si="3"/>
        <v/>
      </c>
    </row>
    <row r="8" spans="1:20" x14ac:dyDescent="0.3">
      <c r="A8" t="s">
        <v>44</v>
      </c>
      <c r="B8" t="s">
        <v>32</v>
      </c>
      <c r="C8" t="s">
        <v>12021</v>
      </c>
      <c r="D8" t="s">
        <v>33</v>
      </c>
      <c r="E8" t="s">
        <v>34</v>
      </c>
      <c r="F8" t="s">
        <v>45</v>
      </c>
      <c r="G8" t="s">
        <v>15</v>
      </c>
      <c r="H8" s="1" t="s">
        <v>46</v>
      </c>
      <c r="I8" s="3">
        <v>0.22843749999999999</v>
      </c>
      <c r="J8" s="1" t="s">
        <v>12021</v>
      </c>
      <c r="K8" s="2" t="s">
        <v>12021</v>
      </c>
      <c r="L8" s="2" t="s">
        <v>12021</v>
      </c>
      <c r="M8" t="str">
        <f t="shared" si="6"/>
        <v>May</v>
      </c>
      <c r="N8" t="str">
        <f t="shared" si="0"/>
        <v>17-05-2023</v>
      </c>
      <c r="O8" t="str">
        <f t="shared" si="4"/>
        <v>05</v>
      </c>
      <c r="P8" t="str">
        <f t="shared" si="5"/>
        <v>2023</v>
      </c>
      <c r="Q8" t="str">
        <f t="shared" si="1"/>
        <v>05</v>
      </c>
      <c r="R8" t="str">
        <f t="shared" si="2"/>
        <v>-</v>
      </c>
      <c r="S8" t="str">
        <f t="shared" si="3"/>
        <v/>
      </c>
    </row>
    <row r="9" spans="1:20" x14ac:dyDescent="0.3">
      <c r="A9" t="s">
        <v>47</v>
      </c>
      <c r="B9" t="s">
        <v>48</v>
      </c>
      <c r="C9" t="s">
        <v>12021</v>
      </c>
      <c r="D9" t="s">
        <v>49</v>
      </c>
      <c r="E9" t="s">
        <v>50</v>
      </c>
      <c r="F9" t="s">
        <v>51</v>
      </c>
      <c r="G9" t="s">
        <v>22</v>
      </c>
      <c r="H9" s="1">
        <v>44048</v>
      </c>
      <c r="I9" s="3">
        <v>0.66805555555555551</v>
      </c>
      <c r="J9" s="1" t="s">
        <v>12021</v>
      </c>
      <c r="K9" s="2" t="s">
        <v>12021</v>
      </c>
      <c r="L9" s="2" t="s">
        <v>12021</v>
      </c>
      <c r="M9" t="str">
        <f t="shared" si="6"/>
        <v>Aug</v>
      </c>
      <c r="N9" t="str">
        <f t="shared" si="0"/>
        <v>05-08-2020</v>
      </c>
      <c r="O9" t="str">
        <f t="shared" si="4"/>
        <v>08</v>
      </c>
      <c r="P9" t="str">
        <f t="shared" si="5"/>
        <v>2020</v>
      </c>
      <c r="Q9" t="str">
        <f t="shared" si="1"/>
        <v>16</v>
      </c>
      <c r="R9" t="str">
        <f t="shared" si="2"/>
        <v>-</v>
      </c>
      <c r="S9" t="str">
        <f t="shared" si="3"/>
        <v/>
      </c>
    </row>
    <row r="10" spans="1:20" x14ac:dyDescent="0.3">
      <c r="A10" t="s">
        <v>52</v>
      </c>
      <c r="B10" t="s">
        <v>53</v>
      </c>
      <c r="C10" t="s">
        <v>11005</v>
      </c>
      <c r="D10" t="s">
        <v>12</v>
      </c>
      <c r="E10" t="s">
        <v>13</v>
      </c>
      <c r="F10" t="s">
        <v>54</v>
      </c>
      <c r="G10" t="s">
        <v>28</v>
      </c>
      <c r="H10" s="1" t="s">
        <v>55</v>
      </c>
      <c r="I10" s="3">
        <v>0.1200925925925926</v>
      </c>
      <c r="J10" s="1" t="s">
        <v>56</v>
      </c>
      <c r="K10" s="2">
        <v>0.1200925925925926</v>
      </c>
      <c r="L10" s="2" t="s">
        <v>12021</v>
      </c>
      <c r="M10" t="str">
        <f t="shared" si="6"/>
        <v>Nov</v>
      </c>
      <c r="N10" t="str">
        <f t="shared" si="0"/>
        <v>28-11-2020</v>
      </c>
      <c r="O10" t="str">
        <f t="shared" si="4"/>
        <v>11</v>
      </c>
      <c r="P10" t="str">
        <f t="shared" si="5"/>
        <v>2020</v>
      </c>
      <c r="Q10" t="str">
        <f t="shared" si="1"/>
        <v>02</v>
      </c>
      <c r="R10" t="str">
        <f t="shared" si="2"/>
        <v>15-12-2020</v>
      </c>
      <c r="S10" t="str">
        <f t="shared" si="3"/>
        <v>12</v>
      </c>
    </row>
    <row r="11" spans="1:20" x14ac:dyDescent="0.3">
      <c r="A11" t="s">
        <v>57</v>
      </c>
      <c r="B11" t="s">
        <v>48</v>
      </c>
      <c r="C11" t="s">
        <v>11006</v>
      </c>
      <c r="D11" t="s">
        <v>49</v>
      </c>
      <c r="E11" t="s">
        <v>50</v>
      </c>
      <c r="F11" t="s">
        <v>58</v>
      </c>
      <c r="G11" t="s">
        <v>28</v>
      </c>
      <c r="H11" s="1">
        <v>45358</v>
      </c>
      <c r="I11" s="3">
        <v>0.53055555555555556</v>
      </c>
      <c r="J11" s="1" t="s">
        <v>59</v>
      </c>
      <c r="K11" s="2">
        <v>0.53071759259259255</v>
      </c>
      <c r="L11" s="2" t="s">
        <v>12021</v>
      </c>
      <c r="M11" t="str">
        <f t="shared" si="6"/>
        <v>Mar</v>
      </c>
      <c r="N11" t="str">
        <f t="shared" si="0"/>
        <v>07-03-2024</v>
      </c>
      <c r="O11" t="str">
        <f t="shared" si="4"/>
        <v>03</v>
      </c>
      <c r="P11" t="str">
        <f t="shared" si="5"/>
        <v>2024</v>
      </c>
      <c r="Q11" t="str">
        <f t="shared" si="1"/>
        <v>12</v>
      </c>
      <c r="R11" t="str">
        <f t="shared" si="2"/>
        <v>20-07-2024</v>
      </c>
      <c r="S11" t="str">
        <f t="shared" si="3"/>
        <v>07</v>
      </c>
    </row>
    <row r="12" spans="1:20" x14ac:dyDescent="0.3">
      <c r="A12" t="s">
        <v>60</v>
      </c>
      <c r="B12" t="s">
        <v>37</v>
      </c>
      <c r="C12" t="s">
        <v>12021</v>
      </c>
      <c r="D12" t="s">
        <v>33</v>
      </c>
      <c r="E12" t="s">
        <v>38</v>
      </c>
      <c r="F12" t="s">
        <v>61</v>
      </c>
      <c r="G12" t="s">
        <v>15</v>
      </c>
      <c r="H12" s="1" t="s">
        <v>62</v>
      </c>
      <c r="I12" s="3">
        <v>0.1290625</v>
      </c>
      <c r="J12" s="1" t="s">
        <v>12021</v>
      </c>
      <c r="K12" s="2" t="s">
        <v>12021</v>
      </c>
      <c r="L12" s="2" t="s">
        <v>12021</v>
      </c>
      <c r="M12" t="str">
        <f t="shared" si="6"/>
        <v>Aug</v>
      </c>
      <c r="N12" t="str">
        <f t="shared" si="0"/>
        <v>15-08-2020</v>
      </c>
      <c r="O12" t="str">
        <f t="shared" si="4"/>
        <v>08</v>
      </c>
      <c r="P12" t="str">
        <f t="shared" si="5"/>
        <v>2020</v>
      </c>
      <c r="Q12" t="str">
        <f t="shared" si="1"/>
        <v>03</v>
      </c>
      <c r="R12" t="str">
        <f t="shared" si="2"/>
        <v>-</v>
      </c>
      <c r="S12" t="str">
        <f t="shared" si="3"/>
        <v/>
      </c>
    </row>
    <row r="13" spans="1:20" x14ac:dyDescent="0.3">
      <c r="A13" t="s">
        <v>63</v>
      </c>
      <c r="B13" t="s">
        <v>64</v>
      </c>
      <c r="C13" t="s">
        <v>12021</v>
      </c>
      <c r="D13" t="s">
        <v>49</v>
      </c>
      <c r="E13" t="s">
        <v>65</v>
      </c>
      <c r="F13" t="s">
        <v>66</v>
      </c>
      <c r="G13" t="s">
        <v>22</v>
      </c>
      <c r="H13" s="1">
        <v>44719</v>
      </c>
      <c r="I13" s="3">
        <v>9.7222222222222224E-3</v>
      </c>
      <c r="J13" s="1" t="s">
        <v>12021</v>
      </c>
      <c r="K13" s="2" t="s">
        <v>12021</v>
      </c>
      <c r="L13" s="2" t="s">
        <v>12021</v>
      </c>
      <c r="M13" t="str">
        <f t="shared" si="6"/>
        <v>Jun</v>
      </c>
      <c r="N13" t="str">
        <f t="shared" si="0"/>
        <v>07-06-2022</v>
      </c>
      <c r="O13" t="str">
        <f t="shared" si="4"/>
        <v>06</v>
      </c>
      <c r="P13" t="str">
        <f t="shared" si="5"/>
        <v>2022</v>
      </c>
      <c r="Q13" t="str">
        <f t="shared" si="1"/>
        <v>00</v>
      </c>
      <c r="R13" t="str">
        <f t="shared" si="2"/>
        <v>-</v>
      </c>
      <c r="S13" t="str">
        <f t="shared" si="3"/>
        <v/>
      </c>
    </row>
    <row r="14" spans="1:20" x14ac:dyDescent="0.3">
      <c r="A14" t="s">
        <v>67</v>
      </c>
      <c r="B14" t="s">
        <v>68</v>
      </c>
      <c r="C14" t="s">
        <v>12021</v>
      </c>
      <c r="D14" t="s">
        <v>49</v>
      </c>
      <c r="E14" t="s">
        <v>69</v>
      </c>
      <c r="F14" t="s">
        <v>70</v>
      </c>
      <c r="G14" t="s">
        <v>15</v>
      </c>
      <c r="H14" s="1" t="s">
        <v>71</v>
      </c>
      <c r="I14" s="3">
        <v>0.88699074074074069</v>
      </c>
      <c r="J14" s="1" t="s">
        <v>12021</v>
      </c>
      <c r="K14" s="2" t="s">
        <v>12021</v>
      </c>
      <c r="L14" s="2" t="s">
        <v>12021</v>
      </c>
      <c r="M14" t="str">
        <f t="shared" si="6"/>
        <v>Feb</v>
      </c>
      <c r="N14" t="str">
        <f t="shared" si="0"/>
        <v>20-02-2024</v>
      </c>
      <c r="O14" t="str">
        <f t="shared" si="4"/>
        <v>02</v>
      </c>
      <c r="P14" t="str">
        <f t="shared" si="5"/>
        <v>2024</v>
      </c>
      <c r="Q14" t="str">
        <f t="shared" si="1"/>
        <v>21</v>
      </c>
      <c r="R14" t="str">
        <f t="shared" si="2"/>
        <v>-</v>
      </c>
      <c r="S14" t="str">
        <f t="shared" si="3"/>
        <v/>
      </c>
    </row>
    <row r="15" spans="1:20" x14ac:dyDescent="0.3">
      <c r="A15" t="s">
        <v>72</v>
      </c>
      <c r="B15" t="s">
        <v>73</v>
      </c>
      <c r="C15" s="4">
        <v>45748.015277777777</v>
      </c>
      <c r="D15" t="s">
        <v>49</v>
      </c>
      <c r="E15" t="s">
        <v>50</v>
      </c>
      <c r="F15" t="s">
        <v>74</v>
      </c>
      <c r="G15" t="s">
        <v>28</v>
      </c>
      <c r="H15" s="1" t="s">
        <v>75</v>
      </c>
      <c r="I15" s="3">
        <v>1.5636574074074074E-2</v>
      </c>
      <c r="J15" s="1">
        <v>45748</v>
      </c>
      <c r="K15" s="2">
        <v>1.5277777777777777E-2</v>
      </c>
      <c r="L15" s="2" t="s">
        <v>12021</v>
      </c>
      <c r="M15" t="str">
        <f t="shared" si="6"/>
        <v>Dec</v>
      </c>
      <c r="N15" t="str">
        <f t="shared" si="0"/>
        <v>29-12-2024</v>
      </c>
      <c r="O15" t="str">
        <f t="shared" si="4"/>
        <v>12</v>
      </c>
      <c r="P15" t="str">
        <f t="shared" si="5"/>
        <v>2024</v>
      </c>
      <c r="Q15" t="str">
        <f t="shared" si="1"/>
        <v>00</v>
      </c>
      <c r="R15" t="str">
        <f t="shared" si="2"/>
        <v>01-04-2025</v>
      </c>
      <c r="S15" t="str">
        <f t="shared" si="3"/>
        <v>04</v>
      </c>
    </row>
    <row r="16" spans="1:20" x14ac:dyDescent="0.3">
      <c r="A16" t="s">
        <v>76</v>
      </c>
      <c r="B16" t="s">
        <v>64</v>
      </c>
      <c r="C16" t="s">
        <v>12021</v>
      </c>
      <c r="D16" t="s">
        <v>49</v>
      </c>
      <c r="E16" t="s">
        <v>65</v>
      </c>
      <c r="F16" t="s">
        <v>77</v>
      </c>
      <c r="G16" t="s">
        <v>22</v>
      </c>
      <c r="H16" s="1">
        <v>44200</v>
      </c>
      <c r="I16" s="3">
        <v>0.8979166666666667</v>
      </c>
      <c r="J16" s="1" t="s">
        <v>12021</v>
      </c>
      <c r="K16" s="2" t="s">
        <v>12021</v>
      </c>
      <c r="L16" s="2" t="s">
        <v>12021</v>
      </c>
      <c r="M16" t="str">
        <f t="shared" si="6"/>
        <v>Jan</v>
      </c>
      <c r="N16" t="str">
        <f t="shared" si="0"/>
        <v>04-01-2021</v>
      </c>
      <c r="O16" t="str">
        <f t="shared" si="4"/>
        <v>01</v>
      </c>
      <c r="P16" t="str">
        <f t="shared" si="5"/>
        <v>2021</v>
      </c>
      <c r="Q16" t="str">
        <f t="shared" si="1"/>
        <v>21</v>
      </c>
      <c r="R16" t="str">
        <f t="shared" si="2"/>
        <v>-</v>
      </c>
      <c r="S16" t="str">
        <f t="shared" si="3"/>
        <v/>
      </c>
    </row>
    <row r="17" spans="1:19" x14ac:dyDescent="0.3">
      <c r="A17" t="s">
        <v>78</v>
      </c>
      <c r="B17" t="s">
        <v>18</v>
      </c>
      <c r="C17" t="s">
        <v>11007</v>
      </c>
      <c r="D17" t="s">
        <v>19</v>
      </c>
      <c r="E17" t="s">
        <v>20</v>
      </c>
      <c r="F17" t="s">
        <v>79</v>
      </c>
      <c r="G17" t="s">
        <v>28</v>
      </c>
      <c r="H17" s="1" t="s">
        <v>80</v>
      </c>
      <c r="I17" s="3">
        <v>0.9286226851851852</v>
      </c>
      <c r="J17" s="1" t="s">
        <v>81</v>
      </c>
      <c r="K17" s="2">
        <v>0.9286226851851852</v>
      </c>
      <c r="L17" s="2" t="s">
        <v>12021</v>
      </c>
      <c r="M17" t="str">
        <f t="shared" si="6"/>
        <v>Dec</v>
      </c>
      <c r="N17" t="str">
        <f t="shared" si="0"/>
        <v>15-12-2021</v>
      </c>
      <c r="O17" t="str">
        <f t="shared" si="4"/>
        <v>12</v>
      </c>
      <c r="P17" t="str">
        <f t="shared" si="5"/>
        <v>2021</v>
      </c>
      <c r="Q17" t="str">
        <f t="shared" si="1"/>
        <v>22</v>
      </c>
      <c r="R17" t="str">
        <f t="shared" si="2"/>
        <v>21-12-2021</v>
      </c>
      <c r="S17" t="str">
        <f t="shared" si="3"/>
        <v>12</v>
      </c>
    </row>
    <row r="18" spans="1:19" x14ac:dyDescent="0.3">
      <c r="A18" t="s">
        <v>82</v>
      </c>
      <c r="B18" t="s">
        <v>25</v>
      </c>
      <c r="C18" t="s">
        <v>11008</v>
      </c>
      <c r="D18" t="s">
        <v>19</v>
      </c>
      <c r="E18" t="s">
        <v>26</v>
      </c>
      <c r="F18" t="s">
        <v>83</v>
      </c>
      <c r="G18" t="s">
        <v>28</v>
      </c>
      <c r="H18" s="1" t="s">
        <v>84</v>
      </c>
      <c r="I18" s="3">
        <v>0.52773148148148152</v>
      </c>
      <c r="J18" s="1" t="s">
        <v>85</v>
      </c>
      <c r="K18" s="2">
        <v>0.52773148148148152</v>
      </c>
      <c r="L18" s="2" t="s">
        <v>12021</v>
      </c>
      <c r="M18" t="str">
        <f t="shared" si="6"/>
        <v>Jun</v>
      </c>
      <c r="N18" t="str">
        <f t="shared" si="0"/>
        <v>28-06-2023</v>
      </c>
      <c r="O18" t="str">
        <f t="shared" si="4"/>
        <v>06</v>
      </c>
      <c r="P18" t="str">
        <f t="shared" si="5"/>
        <v>2023</v>
      </c>
      <c r="Q18" t="str">
        <f t="shared" si="1"/>
        <v>12</v>
      </c>
      <c r="R18" t="str">
        <f t="shared" si="2"/>
        <v>30-06-2023</v>
      </c>
      <c r="S18" t="str">
        <f t="shared" si="3"/>
        <v>06</v>
      </c>
    </row>
    <row r="19" spans="1:19" x14ac:dyDescent="0.3">
      <c r="A19" t="s">
        <v>86</v>
      </c>
      <c r="B19" t="s">
        <v>87</v>
      </c>
      <c r="C19" t="s">
        <v>12021</v>
      </c>
      <c r="D19" t="s">
        <v>33</v>
      </c>
      <c r="E19" t="s">
        <v>38</v>
      </c>
      <c r="F19" t="s">
        <v>88</v>
      </c>
      <c r="G19" t="s">
        <v>22</v>
      </c>
      <c r="H19" s="1">
        <v>44660</v>
      </c>
      <c r="I19" s="3">
        <v>0.62291666666666667</v>
      </c>
      <c r="J19" s="1" t="s">
        <v>12021</v>
      </c>
      <c r="K19" s="2" t="s">
        <v>12021</v>
      </c>
      <c r="L19" s="2" t="s">
        <v>12021</v>
      </c>
      <c r="M19" t="str">
        <f t="shared" si="6"/>
        <v>Apr</v>
      </c>
      <c r="N19" t="str">
        <f t="shared" si="0"/>
        <v>09-04-2022</v>
      </c>
      <c r="O19" t="str">
        <f t="shared" si="4"/>
        <v>04</v>
      </c>
      <c r="P19" t="str">
        <f t="shared" si="5"/>
        <v>2022</v>
      </c>
      <c r="Q19" t="str">
        <f t="shared" si="1"/>
        <v>14</v>
      </c>
      <c r="R19" t="str">
        <f t="shared" si="2"/>
        <v>-</v>
      </c>
      <c r="S19" t="str">
        <f t="shared" si="3"/>
        <v/>
      </c>
    </row>
    <row r="20" spans="1:19" x14ac:dyDescent="0.3">
      <c r="A20" t="s">
        <v>89</v>
      </c>
      <c r="B20" t="s">
        <v>11</v>
      </c>
      <c r="C20" s="4">
        <v>44231.054166666669</v>
      </c>
      <c r="D20" t="s">
        <v>12</v>
      </c>
      <c r="E20" t="s">
        <v>13</v>
      </c>
      <c r="F20" t="s">
        <v>90</v>
      </c>
      <c r="G20" t="s">
        <v>28</v>
      </c>
      <c r="H20" s="1" t="s">
        <v>91</v>
      </c>
      <c r="I20" s="3">
        <v>5.4629629629629632E-2</v>
      </c>
      <c r="J20" s="1">
        <v>44231</v>
      </c>
      <c r="K20" s="2">
        <v>5.4166666666666669E-2</v>
      </c>
      <c r="L20" s="2" t="s">
        <v>12021</v>
      </c>
      <c r="M20" t="str">
        <f t="shared" si="6"/>
        <v>Mar</v>
      </c>
      <c r="N20" t="str">
        <f t="shared" si="0"/>
        <v>28-03-2021</v>
      </c>
      <c r="O20" t="str">
        <f t="shared" si="4"/>
        <v>03</v>
      </c>
      <c r="P20" t="str">
        <f t="shared" si="5"/>
        <v>2021</v>
      </c>
      <c r="Q20" t="str">
        <f t="shared" si="1"/>
        <v>01</v>
      </c>
      <c r="R20" t="str">
        <f t="shared" si="2"/>
        <v>04-02-2021</v>
      </c>
      <c r="S20" t="str">
        <f t="shared" si="3"/>
        <v>02</v>
      </c>
    </row>
    <row r="21" spans="1:19" x14ac:dyDescent="0.3">
      <c r="A21" t="s">
        <v>92</v>
      </c>
      <c r="B21" t="s">
        <v>93</v>
      </c>
      <c r="C21" t="s">
        <v>11009</v>
      </c>
      <c r="D21" t="s">
        <v>19</v>
      </c>
      <c r="E21" t="s">
        <v>26</v>
      </c>
      <c r="F21" t="s">
        <v>94</v>
      </c>
      <c r="G21" t="s">
        <v>28</v>
      </c>
      <c r="H21" s="1" t="s">
        <v>71</v>
      </c>
      <c r="I21" s="3">
        <v>0.97743055555555558</v>
      </c>
      <c r="J21" s="1" t="s">
        <v>95</v>
      </c>
      <c r="K21" s="2">
        <v>0.97743055555555558</v>
      </c>
      <c r="L21" s="2" t="s">
        <v>12021</v>
      </c>
      <c r="M21" t="str">
        <f t="shared" si="6"/>
        <v>Feb</v>
      </c>
      <c r="N21" t="str">
        <f t="shared" si="0"/>
        <v>20-02-2024</v>
      </c>
      <c r="O21" t="str">
        <f t="shared" si="4"/>
        <v>02</v>
      </c>
      <c r="P21" t="str">
        <f t="shared" si="5"/>
        <v>2024</v>
      </c>
      <c r="Q21" t="str">
        <f t="shared" si="1"/>
        <v>23</v>
      </c>
      <c r="R21" t="str">
        <f t="shared" si="2"/>
        <v>21-03-2024</v>
      </c>
      <c r="S21" t="str">
        <f t="shared" si="3"/>
        <v>03</v>
      </c>
    </row>
    <row r="22" spans="1:19" x14ac:dyDescent="0.3">
      <c r="A22" t="s">
        <v>96</v>
      </c>
      <c r="B22" t="s">
        <v>97</v>
      </c>
      <c r="C22" s="4">
        <v>45355.788194444445</v>
      </c>
      <c r="D22" t="s">
        <v>19</v>
      </c>
      <c r="E22" t="s">
        <v>20</v>
      </c>
      <c r="F22" t="s">
        <v>98</v>
      </c>
      <c r="G22" t="s">
        <v>28</v>
      </c>
      <c r="H22" s="1" t="s">
        <v>99</v>
      </c>
      <c r="I22" s="3">
        <v>0.78839120370370375</v>
      </c>
      <c r="J22" s="1">
        <v>45355</v>
      </c>
      <c r="K22" s="2">
        <v>0.78819444444444442</v>
      </c>
      <c r="L22" s="2" t="s">
        <v>12021</v>
      </c>
      <c r="M22" t="str">
        <f t="shared" si="6"/>
        <v>Mar</v>
      </c>
      <c r="N22" t="str">
        <f t="shared" si="0"/>
        <v>27-03-2024</v>
      </c>
      <c r="O22" t="str">
        <f t="shared" si="4"/>
        <v>03</v>
      </c>
      <c r="P22" t="str">
        <f t="shared" si="5"/>
        <v>2024</v>
      </c>
      <c r="Q22" t="str">
        <f t="shared" si="1"/>
        <v>18</v>
      </c>
      <c r="R22" t="str">
        <f t="shared" si="2"/>
        <v>04-03-2024</v>
      </c>
      <c r="S22" t="str">
        <f t="shared" si="3"/>
        <v>03</v>
      </c>
    </row>
    <row r="23" spans="1:19" x14ac:dyDescent="0.3">
      <c r="A23" t="s">
        <v>100</v>
      </c>
      <c r="B23" t="s">
        <v>11</v>
      </c>
      <c r="C23" t="s">
        <v>12021</v>
      </c>
      <c r="D23" t="s">
        <v>12</v>
      </c>
      <c r="E23" t="s">
        <v>13</v>
      </c>
      <c r="F23" t="s">
        <v>101</v>
      </c>
      <c r="G23" t="s">
        <v>22</v>
      </c>
      <c r="H23" s="1" t="s">
        <v>102</v>
      </c>
      <c r="I23" s="3">
        <v>0.72039351851851852</v>
      </c>
      <c r="J23" s="1" t="s">
        <v>12021</v>
      </c>
      <c r="K23" s="2" t="s">
        <v>12021</v>
      </c>
      <c r="L23" s="2" t="s">
        <v>12021</v>
      </c>
      <c r="M23" t="str">
        <f t="shared" si="6"/>
        <v>Jul</v>
      </c>
      <c r="N23" t="str">
        <f t="shared" si="0"/>
        <v>22-07-2024</v>
      </c>
      <c r="O23" t="str">
        <f t="shared" si="4"/>
        <v>07</v>
      </c>
      <c r="P23" t="str">
        <f t="shared" si="5"/>
        <v>2024</v>
      </c>
      <c r="Q23" t="str">
        <f t="shared" si="1"/>
        <v>17</v>
      </c>
      <c r="R23" t="str">
        <f t="shared" si="2"/>
        <v>-</v>
      </c>
      <c r="S23" t="str">
        <f t="shared" si="3"/>
        <v/>
      </c>
    </row>
    <row r="24" spans="1:19" x14ac:dyDescent="0.3">
      <c r="A24" t="s">
        <v>103</v>
      </c>
      <c r="B24" t="s">
        <v>18</v>
      </c>
      <c r="C24" s="4" t="s">
        <v>12021</v>
      </c>
      <c r="D24" t="s">
        <v>19</v>
      </c>
      <c r="E24" t="s">
        <v>20</v>
      </c>
      <c r="F24" t="s">
        <v>104</v>
      </c>
      <c r="G24" t="s">
        <v>22</v>
      </c>
      <c r="H24" s="1" t="s">
        <v>105</v>
      </c>
      <c r="I24" s="3">
        <v>0.78174768518518523</v>
      </c>
      <c r="J24" s="1" t="s">
        <v>12021</v>
      </c>
      <c r="K24" s="2" t="s">
        <v>12021</v>
      </c>
      <c r="L24" s="2" t="s">
        <v>12021</v>
      </c>
      <c r="M24" t="str">
        <f t="shared" si="6"/>
        <v>May</v>
      </c>
      <c r="N24" t="str">
        <f t="shared" si="0"/>
        <v>17-05-2021</v>
      </c>
      <c r="O24" t="str">
        <f t="shared" si="4"/>
        <v>05</v>
      </c>
      <c r="P24" t="str">
        <f t="shared" si="5"/>
        <v>2021</v>
      </c>
      <c r="Q24" t="str">
        <f t="shared" si="1"/>
        <v>18</v>
      </c>
      <c r="R24" t="str">
        <f t="shared" si="2"/>
        <v>-</v>
      </c>
      <c r="S24" t="str">
        <f t="shared" si="3"/>
        <v/>
      </c>
    </row>
    <row r="25" spans="1:19" x14ac:dyDescent="0.3">
      <c r="A25" t="s">
        <v>106</v>
      </c>
      <c r="B25" t="s">
        <v>53</v>
      </c>
      <c r="C25" t="s">
        <v>12021</v>
      </c>
      <c r="D25" t="s">
        <v>12</v>
      </c>
      <c r="E25" t="s">
        <v>13</v>
      </c>
      <c r="F25" t="s">
        <v>107</v>
      </c>
      <c r="G25" t="s">
        <v>15</v>
      </c>
      <c r="H25" s="1" t="s">
        <v>108</v>
      </c>
      <c r="I25" s="3">
        <v>0.1116550925925926</v>
      </c>
      <c r="J25" s="1" t="s">
        <v>12021</v>
      </c>
      <c r="K25" s="2" t="s">
        <v>12021</v>
      </c>
      <c r="L25" s="2" t="s">
        <v>12021</v>
      </c>
      <c r="M25" t="str">
        <f t="shared" si="6"/>
        <v>Feb</v>
      </c>
      <c r="N25" t="str">
        <f t="shared" si="0"/>
        <v>23-02-2023</v>
      </c>
      <c r="O25" t="str">
        <f t="shared" si="4"/>
        <v>02</v>
      </c>
      <c r="P25" t="str">
        <f t="shared" si="5"/>
        <v>2023</v>
      </c>
      <c r="Q25" t="str">
        <f t="shared" si="1"/>
        <v>02</v>
      </c>
      <c r="R25" t="str">
        <f t="shared" si="2"/>
        <v>-</v>
      </c>
      <c r="S25" t="str">
        <f t="shared" si="3"/>
        <v/>
      </c>
    </row>
    <row r="26" spans="1:19" x14ac:dyDescent="0.3">
      <c r="A26" t="s">
        <v>109</v>
      </c>
      <c r="B26" t="s">
        <v>110</v>
      </c>
      <c r="C26" s="4">
        <v>43834.251388888886</v>
      </c>
      <c r="D26" t="s">
        <v>33</v>
      </c>
      <c r="E26" t="s">
        <v>34</v>
      </c>
      <c r="F26" t="s">
        <v>111</v>
      </c>
      <c r="G26" t="s">
        <v>28</v>
      </c>
      <c r="H26" s="1">
        <v>44138</v>
      </c>
      <c r="I26" s="3">
        <v>0.25138888888888888</v>
      </c>
      <c r="J26" s="1">
        <v>43834</v>
      </c>
      <c r="K26" s="2">
        <v>0.25138888888888888</v>
      </c>
      <c r="L26" s="2" t="s">
        <v>12021</v>
      </c>
      <c r="M26" t="str">
        <f t="shared" si="6"/>
        <v>Nov</v>
      </c>
      <c r="N26" t="str">
        <f t="shared" si="0"/>
        <v>03-11-2020</v>
      </c>
      <c r="O26" t="str">
        <f t="shared" si="4"/>
        <v>11</v>
      </c>
      <c r="P26" t="str">
        <f t="shared" si="5"/>
        <v>2020</v>
      </c>
      <c r="Q26" t="str">
        <f t="shared" si="1"/>
        <v>06</v>
      </c>
      <c r="R26" t="str">
        <f t="shared" si="2"/>
        <v>04-01-2020</v>
      </c>
      <c r="S26" t="str">
        <f t="shared" si="3"/>
        <v>01</v>
      </c>
    </row>
    <row r="27" spans="1:19" x14ac:dyDescent="0.3">
      <c r="A27" t="s">
        <v>112</v>
      </c>
      <c r="B27" t="s">
        <v>113</v>
      </c>
      <c r="C27" t="s">
        <v>12021</v>
      </c>
      <c r="D27" t="s">
        <v>12</v>
      </c>
      <c r="E27" t="s">
        <v>114</v>
      </c>
      <c r="F27" t="s">
        <v>115</v>
      </c>
      <c r="G27" t="s">
        <v>22</v>
      </c>
      <c r="H27" s="1">
        <v>45119</v>
      </c>
      <c r="I27" s="3">
        <v>0.94374999999999998</v>
      </c>
      <c r="J27" s="1" t="s">
        <v>12021</v>
      </c>
      <c r="K27" s="2" t="s">
        <v>12021</v>
      </c>
      <c r="L27" s="2" t="s">
        <v>12021</v>
      </c>
      <c r="M27" t="str">
        <f t="shared" si="6"/>
        <v>Jul</v>
      </c>
      <c r="N27" t="str">
        <f t="shared" si="0"/>
        <v>12-07-2023</v>
      </c>
      <c r="O27" t="str">
        <f t="shared" si="4"/>
        <v>07</v>
      </c>
      <c r="P27" t="str">
        <f t="shared" si="5"/>
        <v>2023</v>
      </c>
      <c r="Q27" t="str">
        <f t="shared" si="1"/>
        <v>22</v>
      </c>
      <c r="R27" t="str">
        <f t="shared" si="2"/>
        <v>-</v>
      </c>
      <c r="S27" t="str">
        <f t="shared" si="3"/>
        <v/>
      </c>
    </row>
    <row r="28" spans="1:19" x14ac:dyDescent="0.3">
      <c r="A28" t="s">
        <v>116</v>
      </c>
      <c r="B28" t="s">
        <v>18</v>
      </c>
      <c r="C28" s="4" t="s">
        <v>12021</v>
      </c>
      <c r="D28" t="s">
        <v>19</v>
      </c>
      <c r="E28" t="s">
        <v>20</v>
      </c>
      <c r="F28" t="s">
        <v>117</v>
      </c>
      <c r="G28" t="s">
        <v>15</v>
      </c>
      <c r="H28" s="1" t="s">
        <v>118</v>
      </c>
      <c r="I28" s="3">
        <v>0.99258101851851854</v>
      </c>
      <c r="J28" s="1" t="s">
        <v>12021</v>
      </c>
      <c r="K28" s="2" t="s">
        <v>12021</v>
      </c>
      <c r="L28" s="2" t="s">
        <v>12021</v>
      </c>
      <c r="M28" t="str">
        <f t="shared" si="6"/>
        <v>Dec</v>
      </c>
      <c r="N28" t="str">
        <f t="shared" si="0"/>
        <v>23-12-2024</v>
      </c>
      <c r="O28" t="str">
        <f t="shared" si="4"/>
        <v>12</v>
      </c>
      <c r="P28" t="str">
        <f t="shared" si="5"/>
        <v>2024</v>
      </c>
      <c r="Q28" t="str">
        <f t="shared" si="1"/>
        <v>23</v>
      </c>
      <c r="R28" t="str">
        <f t="shared" si="2"/>
        <v>-</v>
      </c>
      <c r="S28" t="str">
        <f t="shared" si="3"/>
        <v/>
      </c>
    </row>
    <row r="29" spans="1:19" x14ac:dyDescent="0.3">
      <c r="A29" t="s">
        <v>119</v>
      </c>
      <c r="B29" t="s">
        <v>18</v>
      </c>
      <c r="C29" t="s">
        <v>11010</v>
      </c>
      <c r="D29" t="s">
        <v>19</v>
      </c>
      <c r="E29" t="s">
        <v>20</v>
      </c>
      <c r="F29" t="s">
        <v>120</v>
      </c>
      <c r="G29" t="s">
        <v>28</v>
      </c>
      <c r="H29" s="1">
        <v>44322</v>
      </c>
      <c r="I29" s="3">
        <v>0.76111111111111107</v>
      </c>
      <c r="J29" s="1" t="s">
        <v>121</v>
      </c>
      <c r="K29" s="2">
        <v>0.7612268518518519</v>
      </c>
      <c r="L29" s="2" t="s">
        <v>12021</v>
      </c>
      <c r="M29" t="str">
        <f t="shared" si="6"/>
        <v>May</v>
      </c>
      <c r="N29" t="str">
        <f t="shared" si="0"/>
        <v>06-05-2021</v>
      </c>
      <c r="O29" t="str">
        <f t="shared" si="4"/>
        <v>05</v>
      </c>
      <c r="P29" t="str">
        <f t="shared" si="5"/>
        <v>2021</v>
      </c>
      <c r="Q29" t="str">
        <f t="shared" si="1"/>
        <v>18</v>
      </c>
      <c r="R29" t="str">
        <f t="shared" si="2"/>
        <v>19-06-2021</v>
      </c>
      <c r="S29" t="str">
        <f t="shared" si="3"/>
        <v>06</v>
      </c>
    </row>
    <row r="30" spans="1:19" x14ac:dyDescent="0.3">
      <c r="A30" t="s">
        <v>122</v>
      </c>
      <c r="B30" t="s">
        <v>123</v>
      </c>
      <c r="C30" s="4">
        <v>44930.356944444444</v>
      </c>
      <c r="D30" t="s">
        <v>33</v>
      </c>
      <c r="E30" t="s">
        <v>34</v>
      </c>
      <c r="F30" t="s">
        <v>124</v>
      </c>
      <c r="G30" t="s">
        <v>28</v>
      </c>
      <c r="H30" s="1">
        <v>44960</v>
      </c>
      <c r="I30" s="3">
        <v>0.35694444444444445</v>
      </c>
      <c r="J30" s="1">
        <v>44930</v>
      </c>
      <c r="K30" s="2">
        <v>0.35694444444444445</v>
      </c>
      <c r="L30" s="2" t="s">
        <v>12021</v>
      </c>
      <c r="M30" t="str">
        <f t="shared" si="6"/>
        <v>Feb</v>
      </c>
      <c r="N30" t="str">
        <f t="shared" si="0"/>
        <v>03-02-2023</v>
      </c>
      <c r="O30" t="str">
        <f t="shared" si="4"/>
        <v>02</v>
      </c>
      <c r="P30" t="str">
        <f t="shared" si="5"/>
        <v>2023</v>
      </c>
      <c r="Q30" t="str">
        <f t="shared" si="1"/>
        <v>08</v>
      </c>
      <c r="R30" t="str">
        <f t="shared" si="2"/>
        <v>04-01-2023</v>
      </c>
      <c r="S30" t="str">
        <f t="shared" si="3"/>
        <v>01</v>
      </c>
    </row>
    <row r="31" spans="1:19" x14ac:dyDescent="0.3">
      <c r="A31" t="s">
        <v>125</v>
      </c>
      <c r="B31" t="s">
        <v>126</v>
      </c>
      <c r="C31" t="s">
        <v>11011</v>
      </c>
      <c r="D31" t="s">
        <v>33</v>
      </c>
      <c r="E31" t="s">
        <v>127</v>
      </c>
      <c r="F31" t="s">
        <v>128</v>
      </c>
      <c r="G31" t="s">
        <v>28</v>
      </c>
      <c r="H31" s="1">
        <v>45296</v>
      </c>
      <c r="I31" s="3">
        <v>0.50138888888888888</v>
      </c>
      <c r="J31" s="1" t="s">
        <v>129</v>
      </c>
      <c r="K31" s="2">
        <v>0.50155092592592587</v>
      </c>
      <c r="L31" s="2" t="s">
        <v>12021</v>
      </c>
      <c r="M31" t="str">
        <f t="shared" si="6"/>
        <v>Jan</v>
      </c>
      <c r="N31" t="str">
        <f t="shared" si="0"/>
        <v>05-01-2024</v>
      </c>
      <c r="O31" t="str">
        <f t="shared" si="4"/>
        <v>01</v>
      </c>
      <c r="P31" t="str">
        <f t="shared" si="5"/>
        <v>2024</v>
      </c>
      <c r="Q31" t="str">
        <f t="shared" si="1"/>
        <v>12</v>
      </c>
      <c r="R31" t="str">
        <f t="shared" si="2"/>
        <v>16-05-2024</v>
      </c>
      <c r="S31" t="str">
        <f t="shared" si="3"/>
        <v>05</v>
      </c>
    </row>
    <row r="32" spans="1:19" x14ac:dyDescent="0.3">
      <c r="A32" t="s">
        <v>130</v>
      </c>
      <c r="B32" t="s">
        <v>131</v>
      </c>
      <c r="C32" s="4" t="s">
        <v>12021</v>
      </c>
      <c r="D32" t="s">
        <v>12</v>
      </c>
      <c r="E32" t="s">
        <v>114</v>
      </c>
      <c r="F32" t="s">
        <v>132</v>
      </c>
      <c r="G32" t="s">
        <v>22</v>
      </c>
      <c r="H32" s="1" t="s">
        <v>133</v>
      </c>
      <c r="I32" s="3">
        <v>0.35188657407407409</v>
      </c>
      <c r="J32" s="1" t="s">
        <v>12021</v>
      </c>
      <c r="K32" s="2" t="s">
        <v>12021</v>
      </c>
      <c r="L32" s="2" t="s">
        <v>12021</v>
      </c>
      <c r="M32" t="str">
        <f t="shared" si="6"/>
        <v>Sep</v>
      </c>
      <c r="N32" t="str">
        <f t="shared" si="0"/>
        <v>21-09-2024</v>
      </c>
      <c r="O32" t="str">
        <f t="shared" si="4"/>
        <v>09</v>
      </c>
      <c r="P32" t="str">
        <f t="shared" si="5"/>
        <v>2024</v>
      </c>
      <c r="Q32" t="str">
        <f t="shared" si="1"/>
        <v>08</v>
      </c>
      <c r="R32" t="str">
        <f t="shared" si="2"/>
        <v>-</v>
      </c>
      <c r="S32" t="str">
        <f t="shared" si="3"/>
        <v/>
      </c>
    </row>
    <row r="33" spans="1:19" x14ac:dyDescent="0.3">
      <c r="A33" t="s">
        <v>134</v>
      </c>
      <c r="B33" t="s">
        <v>135</v>
      </c>
      <c r="C33" t="s">
        <v>12021</v>
      </c>
      <c r="D33" t="s">
        <v>33</v>
      </c>
      <c r="E33" t="s">
        <v>38</v>
      </c>
      <c r="F33" t="s">
        <v>136</v>
      </c>
      <c r="G33" t="s">
        <v>15</v>
      </c>
      <c r="H33" s="1" t="s">
        <v>137</v>
      </c>
      <c r="I33" s="3">
        <v>0.17928240740740742</v>
      </c>
      <c r="J33" s="1" t="s">
        <v>12021</v>
      </c>
      <c r="K33" s="2" t="s">
        <v>12021</v>
      </c>
      <c r="L33" s="2" t="s">
        <v>12021</v>
      </c>
      <c r="M33" t="str">
        <f t="shared" si="6"/>
        <v>May</v>
      </c>
      <c r="N33" t="str">
        <f t="shared" si="0"/>
        <v>19-05-2023</v>
      </c>
      <c r="O33" t="str">
        <f t="shared" si="4"/>
        <v>05</v>
      </c>
      <c r="P33" t="str">
        <f t="shared" si="5"/>
        <v>2023</v>
      </c>
      <c r="Q33" t="str">
        <f t="shared" si="1"/>
        <v>04</v>
      </c>
      <c r="R33" t="str">
        <f t="shared" si="2"/>
        <v>-</v>
      </c>
      <c r="S33" t="str">
        <f t="shared" si="3"/>
        <v/>
      </c>
    </row>
    <row r="34" spans="1:19" x14ac:dyDescent="0.3">
      <c r="A34" t="s">
        <v>138</v>
      </c>
      <c r="B34" t="s">
        <v>139</v>
      </c>
      <c r="C34" s="4" t="s">
        <v>12021</v>
      </c>
      <c r="D34" t="s">
        <v>19</v>
      </c>
      <c r="E34" t="s">
        <v>140</v>
      </c>
      <c r="F34" t="s">
        <v>141</v>
      </c>
      <c r="G34" t="s">
        <v>22</v>
      </c>
      <c r="H34" s="1">
        <v>44258</v>
      </c>
      <c r="I34" s="3">
        <v>0.44166666666666665</v>
      </c>
      <c r="J34" s="1" t="s">
        <v>12021</v>
      </c>
      <c r="K34" s="2" t="s">
        <v>12021</v>
      </c>
      <c r="L34" s="2" t="s">
        <v>12021</v>
      </c>
      <c r="M34" t="str">
        <f t="shared" si="6"/>
        <v>Mar</v>
      </c>
      <c r="N34" t="str">
        <f t="shared" si="0"/>
        <v>03-03-2021</v>
      </c>
      <c r="O34" t="str">
        <f t="shared" si="4"/>
        <v>03</v>
      </c>
      <c r="P34" t="str">
        <f t="shared" si="5"/>
        <v>2021</v>
      </c>
      <c r="Q34" t="str">
        <f t="shared" si="1"/>
        <v>10</v>
      </c>
      <c r="R34" t="str">
        <f t="shared" si="2"/>
        <v>-</v>
      </c>
      <c r="S34" t="str">
        <f t="shared" si="3"/>
        <v/>
      </c>
    </row>
    <row r="35" spans="1:19" x14ac:dyDescent="0.3">
      <c r="A35" t="s">
        <v>142</v>
      </c>
      <c r="B35" t="s">
        <v>18</v>
      </c>
      <c r="C35" t="s">
        <v>12021</v>
      </c>
      <c r="D35" t="s">
        <v>19</v>
      </c>
      <c r="E35" t="s">
        <v>20</v>
      </c>
      <c r="F35" t="s">
        <v>143</v>
      </c>
      <c r="G35" t="s">
        <v>15</v>
      </c>
      <c r="H35" s="1" t="s">
        <v>144</v>
      </c>
      <c r="I35" s="3">
        <v>0.28152777777777777</v>
      </c>
      <c r="J35" s="1" t="s">
        <v>12021</v>
      </c>
      <c r="K35" s="2" t="s">
        <v>12021</v>
      </c>
      <c r="L35" s="2" t="s">
        <v>12021</v>
      </c>
      <c r="M35" t="str">
        <f t="shared" si="6"/>
        <v>Oct</v>
      </c>
      <c r="N35" t="str">
        <f t="shared" si="0"/>
        <v>17-10-2023</v>
      </c>
      <c r="O35" t="str">
        <f t="shared" si="4"/>
        <v>10</v>
      </c>
      <c r="P35" t="str">
        <f t="shared" si="5"/>
        <v>2023</v>
      </c>
      <c r="Q35" t="str">
        <f t="shared" si="1"/>
        <v>06</v>
      </c>
      <c r="R35" t="str">
        <f t="shared" si="2"/>
        <v>-</v>
      </c>
      <c r="S35" t="str">
        <f t="shared" si="3"/>
        <v/>
      </c>
    </row>
    <row r="36" spans="1:19" x14ac:dyDescent="0.3">
      <c r="A36" t="s">
        <v>145</v>
      </c>
      <c r="B36" t="s">
        <v>146</v>
      </c>
      <c r="C36" s="4" t="s">
        <v>12021</v>
      </c>
      <c r="D36" t="s">
        <v>19</v>
      </c>
      <c r="E36" t="s">
        <v>140</v>
      </c>
      <c r="F36" t="s">
        <v>147</v>
      </c>
      <c r="G36" t="s">
        <v>22</v>
      </c>
      <c r="H36" s="1">
        <v>45298</v>
      </c>
      <c r="I36" s="3">
        <v>0.77638888888888891</v>
      </c>
      <c r="J36" s="1" t="s">
        <v>12021</v>
      </c>
      <c r="K36" s="2" t="s">
        <v>12021</v>
      </c>
      <c r="L36" s="2" t="s">
        <v>12021</v>
      </c>
      <c r="M36" t="str">
        <f t="shared" si="6"/>
        <v>Jan</v>
      </c>
      <c r="N36" t="str">
        <f t="shared" si="0"/>
        <v>07-01-2024</v>
      </c>
      <c r="O36" t="str">
        <f t="shared" si="4"/>
        <v>01</v>
      </c>
      <c r="P36" t="str">
        <f t="shared" si="5"/>
        <v>2024</v>
      </c>
      <c r="Q36" t="str">
        <f t="shared" si="1"/>
        <v>18</v>
      </c>
      <c r="R36" t="str">
        <f t="shared" si="2"/>
        <v>-</v>
      </c>
      <c r="S36" t="str">
        <f t="shared" si="3"/>
        <v/>
      </c>
    </row>
    <row r="37" spans="1:19" x14ac:dyDescent="0.3">
      <c r="A37" t="s">
        <v>148</v>
      </c>
      <c r="B37" t="s">
        <v>149</v>
      </c>
      <c r="C37" t="s">
        <v>12021</v>
      </c>
      <c r="D37" t="s">
        <v>49</v>
      </c>
      <c r="E37" t="s">
        <v>69</v>
      </c>
      <c r="F37" t="s">
        <v>150</v>
      </c>
      <c r="G37" t="s">
        <v>15</v>
      </c>
      <c r="H37" s="1">
        <v>44114</v>
      </c>
      <c r="I37" s="3">
        <v>0.83750000000000002</v>
      </c>
      <c r="J37" s="1" t="s">
        <v>12021</v>
      </c>
      <c r="K37" s="2" t="s">
        <v>12021</v>
      </c>
      <c r="L37" s="2" t="s">
        <v>12021</v>
      </c>
      <c r="M37" t="str">
        <f t="shared" si="6"/>
        <v>Oct</v>
      </c>
      <c r="N37" t="str">
        <f t="shared" si="0"/>
        <v>10-10-2020</v>
      </c>
      <c r="O37" t="str">
        <f t="shared" si="4"/>
        <v>10</v>
      </c>
      <c r="P37" t="str">
        <f t="shared" si="5"/>
        <v>2020</v>
      </c>
      <c r="Q37" t="str">
        <f t="shared" si="1"/>
        <v>20</v>
      </c>
      <c r="R37" t="str">
        <f t="shared" si="2"/>
        <v>-</v>
      </c>
      <c r="S37" t="str">
        <f t="shared" si="3"/>
        <v/>
      </c>
    </row>
    <row r="38" spans="1:19" x14ac:dyDescent="0.3">
      <c r="A38" t="s">
        <v>151</v>
      </c>
      <c r="B38" t="s">
        <v>97</v>
      </c>
      <c r="C38" s="4">
        <v>43957.105555555558</v>
      </c>
      <c r="D38" t="s">
        <v>19</v>
      </c>
      <c r="E38" t="s">
        <v>20</v>
      </c>
      <c r="F38" t="s">
        <v>152</v>
      </c>
      <c r="G38" t="s">
        <v>28</v>
      </c>
      <c r="H38" s="1" t="s">
        <v>153</v>
      </c>
      <c r="I38" s="3">
        <v>0.10589120370370371</v>
      </c>
      <c r="J38" s="1">
        <v>43957</v>
      </c>
      <c r="K38" s="2">
        <v>0.10555555555555556</v>
      </c>
      <c r="L38" s="2" t="s">
        <v>12021</v>
      </c>
      <c r="M38" t="str">
        <f t="shared" si="6"/>
        <v>May</v>
      </c>
      <c r="N38" t="str">
        <f t="shared" si="0"/>
        <v>26-05-2020</v>
      </c>
      <c r="O38" t="str">
        <f t="shared" si="4"/>
        <v>05</v>
      </c>
      <c r="P38" t="str">
        <f t="shared" si="5"/>
        <v>2020</v>
      </c>
      <c r="Q38" t="str">
        <f t="shared" si="1"/>
        <v>02</v>
      </c>
      <c r="R38" t="str">
        <f t="shared" si="2"/>
        <v>06-05-2020</v>
      </c>
      <c r="S38" t="str">
        <f t="shared" si="3"/>
        <v>05</v>
      </c>
    </row>
    <row r="39" spans="1:19" x14ac:dyDescent="0.3">
      <c r="A39" t="s">
        <v>154</v>
      </c>
      <c r="B39" t="s">
        <v>97</v>
      </c>
      <c r="C39" t="s">
        <v>12021</v>
      </c>
      <c r="D39" t="s">
        <v>19</v>
      </c>
      <c r="E39" t="s">
        <v>20</v>
      </c>
      <c r="F39" t="s">
        <v>155</v>
      </c>
      <c r="G39" t="s">
        <v>15</v>
      </c>
      <c r="H39" s="1" t="s">
        <v>156</v>
      </c>
      <c r="I39" s="3">
        <v>0.6919791666666667</v>
      </c>
      <c r="J39" s="1" t="s">
        <v>12021</v>
      </c>
      <c r="K39" s="2" t="s">
        <v>12021</v>
      </c>
      <c r="L39" s="2" t="s">
        <v>12021</v>
      </c>
      <c r="M39" t="str">
        <f t="shared" si="6"/>
        <v>Jul</v>
      </c>
      <c r="N39" t="str">
        <f t="shared" si="0"/>
        <v>29-07-2024</v>
      </c>
      <c r="O39" t="str">
        <f t="shared" si="4"/>
        <v>07</v>
      </c>
      <c r="P39" t="str">
        <f t="shared" si="5"/>
        <v>2024</v>
      </c>
      <c r="Q39" t="str">
        <f t="shared" si="1"/>
        <v>16</v>
      </c>
      <c r="R39" t="str">
        <f t="shared" si="2"/>
        <v>-</v>
      </c>
      <c r="S39" t="str">
        <f t="shared" si="3"/>
        <v/>
      </c>
    </row>
    <row r="40" spans="1:19" x14ac:dyDescent="0.3">
      <c r="A40" t="s">
        <v>157</v>
      </c>
      <c r="B40" t="s">
        <v>158</v>
      </c>
      <c r="C40" t="s">
        <v>11012</v>
      </c>
      <c r="D40" t="s">
        <v>33</v>
      </c>
      <c r="E40" t="s">
        <v>127</v>
      </c>
      <c r="F40" t="s">
        <v>159</v>
      </c>
      <c r="G40" t="s">
        <v>28</v>
      </c>
      <c r="H40" s="1">
        <v>44114</v>
      </c>
      <c r="I40" s="3">
        <v>0.7944444444444444</v>
      </c>
      <c r="J40" s="1" t="s">
        <v>160</v>
      </c>
      <c r="K40" s="2">
        <v>0.79471064814814818</v>
      </c>
      <c r="L40" s="2" t="s">
        <v>12021</v>
      </c>
      <c r="M40" t="str">
        <f t="shared" si="6"/>
        <v>Oct</v>
      </c>
      <c r="N40" t="str">
        <f t="shared" si="0"/>
        <v>10-10-2020</v>
      </c>
      <c r="O40" t="str">
        <f t="shared" si="4"/>
        <v>10</v>
      </c>
      <c r="P40" t="str">
        <f t="shared" si="5"/>
        <v>2020</v>
      </c>
      <c r="Q40" t="str">
        <f t="shared" si="1"/>
        <v>19</v>
      </c>
      <c r="R40" t="str">
        <f t="shared" si="2"/>
        <v>17-10-2020</v>
      </c>
      <c r="S40" t="str">
        <f t="shared" si="3"/>
        <v>10</v>
      </c>
    </row>
    <row r="41" spans="1:19" x14ac:dyDescent="0.3">
      <c r="A41" t="s">
        <v>161</v>
      </c>
      <c r="B41" t="s">
        <v>158</v>
      </c>
      <c r="C41" t="s">
        <v>12021</v>
      </c>
      <c r="D41" t="s">
        <v>33</v>
      </c>
      <c r="E41" t="s">
        <v>127</v>
      </c>
      <c r="F41" t="s">
        <v>162</v>
      </c>
      <c r="G41" t="s">
        <v>15</v>
      </c>
      <c r="H41" s="1">
        <v>45022</v>
      </c>
      <c r="I41" s="3">
        <v>0.35555555555555557</v>
      </c>
      <c r="J41" s="1" t="s">
        <v>12021</v>
      </c>
      <c r="K41" s="2" t="s">
        <v>12021</v>
      </c>
      <c r="L41" s="2" t="s">
        <v>12021</v>
      </c>
      <c r="M41" t="str">
        <f t="shared" si="6"/>
        <v>Apr</v>
      </c>
      <c r="N41" t="str">
        <f t="shared" si="0"/>
        <v>06-04-2023</v>
      </c>
      <c r="O41" t="str">
        <f t="shared" si="4"/>
        <v>04</v>
      </c>
      <c r="P41" t="str">
        <f t="shared" si="5"/>
        <v>2023</v>
      </c>
      <c r="Q41" t="str">
        <f t="shared" si="1"/>
        <v>08</v>
      </c>
      <c r="R41" t="str">
        <f t="shared" si="2"/>
        <v>-</v>
      </c>
      <c r="S41" t="str">
        <f t="shared" si="3"/>
        <v/>
      </c>
    </row>
    <row r="42" spans="1:19" x14ac:dyDescent="0.3">
      <c r="A42" t="s">
        <v>163</v>
      </c>
      <c r="B42" t="s">
        <v>139</v>
      </c>
      <c r="C42" t="s">
        <v>12021</v>
      </c>
      <c r="D42" t="s">
        <v>19</v>
      </c>
      <c r="E42" t="s">
        <v>140</v>
      </c>
      <c r="F42" t="s">
        <v>164</v>
      </c>
      <c r="G42" t="s">
        <v>15</v>
      </c>
      <c r="H42" s="1" t="s">
        <v>165</v>
      </c>
      <c r="I42" s="3">
        <v>0.43412037037037038</v>
      </c>
      <c r="J42" s="1" t="s">
        <v>12021</v>
      </c>
      <c r="K42" s="2" t="s">
        <v>12021</v>
      </c>
      <c r="L42" s="2" t="s">
        <v>12021</v>
      </c>
      <c r="M42" t="str">
        <f t="shared" si="6"/>
        <v>Jul</v>
      </c>
      <c r="N42" t="str">
        <f t="shared" si="0"/>
        <v>17-07-2021</v>
      </c>
      <c r="O42" t="str">
        <f t="shared" si="4"/>
        <v>07</v>
      </c>
      <c r="P42" t="str">
        <f t="shared" si="5"/>
        <v>2021</v>
      </c>
      <c r="Q42" t="str">
        <f t="shared" si="1"/>
        <v>10</v>
      </c>
      <c r="R42" t="str">
        <f t="shared" si="2"/>
        <v>-</v>
      </c>
      <c r="S42" t="str">
        <f t="shared" si="3"/>
        <v/>
      </c>
    </row>
    <row r="43" spans="1:19" x14ac:dyDescent="0.3">
      <c r="A43" t="s">
        <v>166</v>
      </c>
      <c r="B43" t="s">
        <v>93</v>
      </c>
      <c r="C43" t="s">
        <v>12021</v>
      </c>
      <c r="D43" t="s">
        <v>19</v>
      </c>
      <c r="E43" t="s">
        <v>26</v>
      </c>
      <c r="F43" t="s">
        <v>167</v>
      </c>
      <c r="G43" t="s">
        <v>15</v>
      </c>
      <c r="H43" s="1">
        <v>45241</v>
      </c>
      <c r="I43" s="3">
        <v>0.46250000000000002</v>
      </c>
      <c r="J43" s="1" t="s">
        <v>12021</v>
      </c>
      <c r="K43" s="2" t="s">
        <v>12021</v>
      </c>
      <c r="L43" s="2" t="s">
        <v>12021</v>
      </c>
      <c r="M43" t="str">
        <f t="shared" si="6"/>
        <v>Nov</v>
      </c>
      <c r="N43" t="str">
        <f t="shared" si="0"/>
        <v>11-11-2023</v>
      </c>
      <c r="O43" t="str">
        <f t="shared" si="4"/>
        <v>11</v>
      </c>
      <c r="P43" t="str">
        <f t="shared" si="5"/>
        <v>2023</v>
      </c>
      <c r="Q43" t="str">
        <f t="shared" si="1"/>
        <v>11</v>
      </c>
      <c r="R43" t="str">
        <f t="shared" si="2"/>
        <v>-</v>
      </c>
      <c r="S43" t="str">
        <f t="shared" si="3"/>
        <v/>
      </c>
    </row>
    <row r="44" spans="1:19" x14ac:dyDescent="0.3">
      <c r="A44" t="s">
        <v>168</v>
      </c>
      <c r="B44" t="s">
        <v>135</v>
      </c>
      <c r="C44" t="s">
        <v>11013</v>
      </c>
      <c r="D44" t="s">
        <v>33</v>
      </c>
      <c r="E44" t="s">
        <v>38</v>
      </c>
      <c r="F44" t="s">
        <v>169</v>
      </c>
      <c r="G44" t="s">
        <v>28</v>
      </c>
      <c r="H44" s="1" t="s">
        <v>170</v>
      </c>
      <c r="I44" s="3">
        <v>0.2482638888888889</v>
      </c>
      <c r="J44" s="1" t="s">
        <v>171</v>
      </c>
      <c r="K44" s="2">
        <v>0.2482638888888889</v>
      </c>
      <c r="L44" s="2" t="s">
        <v>12021</v>
      </c>
      <c r="M44" t="str">
        <f t="shared" si="6"/>
        <v>Nov</v>
      </c>
      <c r="N44" t="str">
        <f t="shared" si="0"/>
        <v>19-11-2024</v>
      </c>
      <c r="O44" t="str">
        <f t="shared" si="4"/>
        <v>11</v>
      </c>
      <c r="P44" t="str">
        <f t="shared" si="5"/>
        <v>2024</v>
      </c>
      <c r="Q44" t="str">
        <f t="shared" si="1"/>
        <v>05</v>
      </c>
      <c r="R44" t="str">
        <f t="shared" si="2"/>
        <v>21-11-2024</v>
      </c>
      <c r="S44" t="str">
        <f t="shared" si="3"/>
        <v>11</v>
      </c>
    </row>
    <row r="45" spans="1:19" x14ac:dyDescent="0.3">
      <c r="A45" t="s">
        <v>172</v>
      </c>
      <c r="B45" t="s">
        <v>173</v>
      </c>
      <c r="C45" t="s">
        <v>12021</v>
      </c>
      <c r="D45" t="s">
        <v>12</v>
      </c>
      <c r="E45" t="s">
        <v>174</v>
      </c>
      <c r="F45" t="s">
        <v>175</v>
      </c>
      <c r="G45" t="s">
        <v>15</v>
      </c>
      <c r="H45" s="1" t="s">
        <v>176</v>
      </c>
      <c r="I45" s="3">
        <v>0.6975810185185185</v>
      </c>
      <c r="J45" s="1" t="s">
        <v>12021</v>
      </c>
      <c r="K45" s="2" t="s">
        <v>12021</v>
      </c>
      <c r="L45" s="2" t="s">
        <v>12021</v>
      </c>
      <c r="M45" t="str">
        <f t="shared" si="6"/>
        <v>Dec</v>
      </c>
      <c r="N45" t="str">
        <f t="shared" si="0"/>
        <v>17-12-2020</v>
      </c>
      <c r="O45" t="str">
        <f t="shared" si="4"/>
        <v>12</v>
      </c>
      <c r="P45" t="str">
        <f t="shared" si="5"/>
        <v>2020</v>
      </c>
      <c r="Q45" t="str">
        <f t="shared" si="1"/>
        <v>16</v>
      </c>
      <c r="R45" t="str">
        <f t="shared" si="2"/>
        <v>-</v>
      </c>
      <c r="S45" t="str">
        <f t="shared" si="3"/>
        <v/>
      </c>
    </row>
    <row r="46" spans="1:19" x14ac:dyDescent="0.3">
      <c r="A46" t="s">
        <v>177</v>
      </c>
      <c r="B46" t="s">
        <v>97</v>
      </c>
      <c r="C46" s="4">
        <v>43923.431944444441</v>
      </c>
      <c r="D46" t="s">
        <v>19</v>
      </c>
      <c r="E46" t="s">
        <v>20</v>
      </c>
      <c r="F46" t="s">
        <v>178</v>
      </c>
      <c r="G46" t="s">
        <v>28</v>
      </c>
      <c r="H46" s="1">
        <v>43863</v>
      </c>
      <c r="I46" s="3">
        <v>0.43194444444444446</v>
      </c>
      <c r="J46" s="1">
        <v>43923</v>
      </c>
      <c r="K46" s="2">
        <v>0.43194444444444446</v>
      </c>
      <c r="L46" s="2" t="s">
        <v>12021</v>
      </c>
      <c r="M46" t="str">
        <f t="shared" si="6"/>
        <v>Feb</v>
      </c>
      <c r="N46" t="str">
        <f t="shared" si="0"/>
        <v>02-02-2020</v>
      </c>
      <c r="O46" t="str">
        <f t="shared" si="4"/>
        <v>02</v>
      </c>
      <c r="P46" t="str">
        <f t="shared" si="5"/>
        <v>2020</v>
      </c>
      <c r="Q46" t="str">
        <f t="shared" si="1"/>
        <v>10</v>
      </c>
      <c r="R46" t="str">
        <f t="shared" si="2"/>
        <v>02-04-2020</v>
      </c>
      <c r="S46" t="str">
        <f t="shared" si="3"/>
        <v>04</v>
      </c>
    </row>
    <row r="47" spans="1:19" x14ac:dyDescent="0.3">
      <c r="A47" t="s">
        <v>179</v>
      </c>
      <c r="B47" t="s">
        <v>146</v>
      </c>
      <c r="C47" t="s">
        <v>12021</v>
      </c>
      <c r="D47" t="s">
        <v>19</v>
      </c>
      <c r="E47" t="s">
        <v>140</v>
      </c>
      <c r="F47" t="s">
        <v>180</v>
      </c>
      <c r="G47" t="s">
        <v>22</v>
      </c>
      <c r="H47" s="1">
        <v>44044</v>
      </c>
      <c r="I47" s="3">
        <v>0.97638888888888886</v>
      </c>
      <c r="J47" s="1" t="s">
        <v>12021</v>
      </c>
      <c r="K47" s="2" t="s">
        <v>12021</v>
      </c>
      <c r="L47" s="2" t="s">
        <v>12021</v>
      </c>
      <c r="M47" t="str">
        <f t="shared" si="6"/>
        <v>Aug</v>
      </c>
      <c r="N47" t="str">
        <f t="shared" si="0"/>
        <v>01-08-2020</v>
      </c>
      <c r="O47" t="str">
        <f t="shared" si="4"/>
        <v>08</v>
      </c>
      <c r="P47" t="str">
        <f t="shared" si="5"/>
        <v>2020</v>
      </c>
      <c r="Q47" t="str">
        <f t="shared" si="1"/>
        <v>23</v>
      </c>
      <c r="R47" t="str">
        <f t="shared" si="2"/>
        <v>-</v>
      </c>
      <c r="S47" t="str">
        <f t="shared" si="3"/>
        <v/>
      </c>
    </row>
    <row r="48" spans="1:19" x14ac:dyDescent="0.3">
      <c r="A48" t="s">
        <v>181</v>
      </c>
      <c r="B48" t="s">
        <v>123</v>
      </c>
      <c r="C48" t="s">
        <v>11014</v>
      </c>
      <c r="D48" t="s">
        <v>33</v>
      </c>
      <c r="E48" t="s">
        <v>34</v>
      </c>
      <c r="F48" t="s">
        <v>182</v>
      </c>
      <c r="G48" t="s">
        <v>28</v>
      </c>
      <c r="H48" s="1">
        <v>43924</v>
      </c>
      <c r="I48" s="3">
        <v>1.1111111111111112E-2</v>
      </c>
      <c r="J48" s="1" t="s">
        <v>183</v>
      </c>
      <c r="K48" s="2">
        <v>1.1157407407407408E-2</v>
      </c>
      <c r="L48" s="2" t="s">
        <v>12021</v>
      </c>
      <c r="M48" t="str">
        <f t="shared" si="6"/>
        <v>Apr</v>
      </c>
      <c r="N48" t="str">
        <f t="shared" si="0"/>
        <v>03-04-2020</v>
      </c>
      <c r="O48" t="str">
        <f t="shared" si="4"/>
        <v>04</v>
      </c>
      <c r="P48" t="str">
        <f t="shared" si="5"/>
        <v>2020</v>
      </c>
      <c r="Q48" t="str">
        <f t="shared" si="1"/>
        <v>00</v>
      </c>
      <c r="R48" t="str">
        <f t="shared" si="2"/>
        <v>15-03-2020</v>
      </c>
      <c r="S48" t="str">
        <f t="shared" si="3"/>
        <v>03</v>
      </c>
    </row>
    <row r="49" spans="1:19" x14ac:dyDescent="0.3">
      <c r="A49" t="s">
        <v>184</v>
      </c>
      <c r="B49" t="s">
        <v>185</v>
      </c>
      <c r="C49" t="s">
        <v>12021</v>
      </c>
      <c r="D49" t="s">
        <v>12</v>
      </c>
      <c r="E49" t="s">
        <v>13</v>
      </c>
      <c r="F49" t="s">
        <v>186</v>
      </c>
      <c r="G49" t="s">
        <v>22</v>
      </c>
      <c r="H49" s="1">
        <v>44239</v>
      </c>
      <c r="I49" s="3">
        <v>0.78819444444444442</v>
      </c>
      <c r="J49" s="1" t="s">
        <v>12021</v>
      </c>
      <c r="K49" s="2" t="s">
        <v>12021</v>
      </c>
      <c r="L49" s="2" t="s">
        <v>12021</v>
      </c>
      <c r="M49" t="str">
        <f t="shared" si="6"/>
        <v>Feb</v>
      </c>
      <c r="N49" t="str">
        <f t="shared" si="0"/>
        <v>12-02-2021</v>
      </c>
      <c r="O49" t="str">
        <f t="shared" si="4"/>
        <v>02</v>
      </c>
      <c r="P49" t="str">
        <f t="shared" si="5"/>
        <v>2021</v>
      </c>
      <c r="Q49" t="str">
        <f t="shared" si="1"/>
        <v>18</v>
      </c>
      <c r="R49" t="str">
        <f t="shared" si="2"/>
        <v>-</v>
      </c>
      <c r="S49" t="str">
        <f t="shared" si="3"/>
        <v/>
      </c>
    </row>
    <row r="50" spans="1:19" x14ac:dyDescent="0.3">
      <c r="A50" t="s">
        <v>187</v>
      </c>
      <c r="B50" t="s">
        <v>188</v>
      </c>
      <c r="C50" t="s">
        <v>12021</v>
      </c>
      <c r="D50" t="s">
        <v>12</v>
      </c>
      <c r="E50" t="s">
        <v>114</v>
      </c>
      <c r="F50" t="s">
        <v>189</v>
      </c>
      <c r="G50" t="s">
        <v>15</v>
      </c>
      <c r="H50" s="1">
        <v>43952</v>
      </c>
      <c r="I50" s="3">
        <v>0.44583333333333336</v>
      </c>
      <c r="J50" s="1" t="s">
        <v>12021</v>
      </c>
      <c r="K50" s="2" t="s">
        <v>12021</v>
      </c>
      <c r="L50" s="2" t="s">
        <v>12021</v>
      </c>
      <c r="M50" t="str">
        <f t="shared" si="6"/>
        <v>May</v>
      </c>
      <c r="N50" t="str">
        <f t="shared" si="0"/>
        <v>01-05-2020</v>
      </c>
      <c r="O50" t="str">
        <f t="shared" si="4"/>
        <v>05</v>
      </c>
      <c r="P50" t="str">
        <f t="shared" si="5"/>
        <v>2020</v>
      </c>
      <c r="Q50" t="str">
        <f t="shared" si="1"/>
        <v>10</v>
      </c>
      <c r="R50" t="str">
        <f t="shared" si="2"/>
        <v>-</v>
      </c>
      <c r="S50" t="str">
        <f t="shared" si="3"/>
        <v/>
      </c>
    </row>
    <row r="51" spans="1:19" x14ac:dyDescent="0.3">
      <c r="A51" t="s">
        <v>190</v>
      </c>
      <c r="B51" t="s">
        <v>185</v>
      </c>
      <c r="C51" t="s">
        <v>12021</v>
      </c>
      <c r="D51" t="s">
        <v>12</v>
      </c>
      <c r="E51" t="s">
        <v>13</v>
      </c>
      <c r="F51" t="s">
        <v>191</v>
      </c>
      <c r="G51" t="s">
        <v>15</v>
      </c>
      <c r="H51" s="1" t="s">
        <v>192</v>
      </c>
      <c r="I51" s="3">
        <v>0.59062499999999996</v>
      </c>
      <c r="J51" s="1" t="s">
        <v>12021</v>
      </c>
      <c r="K51" s="2" t="s">
        <v>12021</v>
      </c>
      <c r="L51" s="2" t="s">
        <v>12021</v>
      </c>
      <c r="M51" t="str">
        <f t="shared" si="6"/>
        <v>Mar</v>
      </c>
      <c r="N51" t="str">
        <f t="shared" si="0"/>
        <v>19-03-2022</v>
      </c>
      <c r="O51" t="str">
        <f t="shared" si="4"/>
        <v>03</v>
      </c>
      <c r="P51" t="str">
        <f t="shared" si="5"/>
        <v>2022</v>
      </c>
      <c r="Q51" t="str">
        <f t="shared" si="1"/>
        <v>14</v>
      </c>
      <c r="R51" t="str">
        <f t="shared" si="2"/>
        <v>-</v>
      </c>
      <c r="S51" t="str">
        <f t="shared" si="3"/>
        <v/>
      </c>
    </row>
    <row r="52" spans="1:19" x14ac:dyDescent="0.3">
      <c r="A52" t="s">
        <v>193</v>
      </c>
      <c r="B52" t="s">
        <v>194</v>
      </c>
      <c r="C52" t="s">
        <v>12021</v>
      </c>
      <c r="D52" t="s">
        <v>49</v>
      </c>
      <c r="E52" t="s">
        <v>65</v>
      </c>
      <c r="F52" t="s">
        <v>195</v>
      </c>
      <c r="G52" t="s">
        <v>15</v>
      </c>
      <c r="H52" s="1" t="s">
        <v>196</v>
      </c>
      <c r="I52" s="3">
        <v>5.4293981481481485E-2</v>
      </c>
      <c r="J52" s="1" t="s">
        <v>12021</v>
      </c>
      <c r="K52" s="2" t="s">
        <v>12021</v>
      </c>
      <c r="L52" s="2" t="s">
        <v>12021</v>
      </c>
      <c r="M52" t="str">
        <f t="shared" si="6"/>
        <v>Oct</v>
      </c>
      <c r="N52" t="str">
        <f t="shared" si="0"/>
        <v>16-10-2021</v>
      </c>
      <c r="O52" t="str">
        <f t="shared" si="4"/>
        <v>10</v>
      </c>
      <c r="P52" t="str">
        <f t="shared" si="5"/>
        <v>2021</v>
      </c>
      <c r="Q52" t="str">
        <f t="shared" si="1"/>
        <v>01</v>
      </c>
      <c r="R52" t="str">
        <f t="shared" si="2"/>
        <v>-</v>
      </c>
      <c r="S52" t="str">
        <f t="shared" si="3"/>
        <v/>
      </c>
    </row>
    <row r="53" spans="1:19" x14ac:dyDescent="0.3">
      <c r="A53" t="s">
        <v>197</v>
      </c>
      <c r="B53" t="s">
        <v>123</v>
      </c>
      <c r="C53" t="s">
        <v>11015</v>
      </c>
      <c r="D53" t="s">
        <v>33</v>
      </c>
      <c r="E53" t="s">
        <v>34</v>
      </c>
      <c r="F53" t="s">
        <v>198</v>
      </c>
      <c r="G53" t="s">
        <v>28</v>
      </c>
      <c r="H53" s="1" t="s">
        <v>199</v>
      </c>
      <c r="I53" s="3">
        <v>0.22516203703703705</v>
      </c>
      <c r="J53" s="1" t="s">
        <v>200</v>
      </c>
      <c r="K53" s="2">
        <v>0.22516203703703705</v>
      </c>
      <c r="L53" s="2" t="s">
        <v>12021</v>
      </c>
      <c r="M53" t="str">
        <f t="shared" si="6"/>
        <v>Jul</v>
      </c>
      <c r="N53" t="str">
        <f t="shared" si="0"/>
        <v>16-07-2021</v>
      </c>
      <c r="O53" t="str">
        <f t="shared" si="4"/>
        <v>07</v>
      </c>
      <c r="P53" t="str">
        <f t="shared" si="5"/>
        <v>2021</v>
      </c>
      <c r="Q53" t="str">
        <f t="shared" si="1"/>
        <v>05</v>
      </c>
      <c r="R53" t="str">
        <f t="shared" si="2"/>
        <v>25-07-2021</v>
      </c>
      <c r="S53" t="str">
        <f t="shared" si="3"/>
        <v>07</v>
      </c>
    </row>
    <row r="54" spans="1:19" x14ac:dyDescent="0.3">
      <c r="A54" t="s">
        <v>201</v>
      </c>
      <c r="B54" t="s">
        <v>202</v>
      </c>
      <c r="C54" t="s">
        <v>12021</v>
      </c>
      <c r="D54" t="s">
        <v>33</v>
      </c>
      <c r="E54" t="s">
        <v>127</v>
      </c>
      <c r="F54" t="s">
        <v>203</v>
      </c>
      <c r="G54" t="s">
        <v>15</v>
      </c>
      <c r="H54" s="1">
        <v>43931</v>
      </c>
      <c r="I54" s="3">
        <v>0.96527777777777779</v>
      </c>
      <c r="J54" s="1" t="s">
        <v>12021</v>
      </c>
      <c r="K54" s="2" t="s">
        <v>12021</v>
      </c>
      <c r="L54" s="2" t="s">
        <v>12021</v>
      </c>
      <c r="M54" t="str">
        <f t="shared" si="6"/>
        <v>Apr</v>
      </c>
      <c r="N54" t="str">
        <f t="shared" si="0"/>
        <v>10-04-2020</v>
      </c>
      <c r="O54" t="str">
        <f t="shared" si="4"/>
        <v>04</v>
      </c>
      <c r="P54" t="str">
        <f t="shared" si="5"/>
        <v>2020</v>
      </c>
      <c r="Q54" t="str">
        <f t="shared" si="1"/>
        <v>23</v>
      </c>
      <c r="R54" t="str">
        <f t="shared" si="2"/>
        <v>-</v>
      </c>
      <c r="S54" t="str">
        <f t="shared" si="3"/>
        <v/>
      </c>
    </row>
    <row r="55" spans="1:19" x14ac:dyDescent="0.3">
      <c r="A55" t="s">
        <v>204</v>
      </c>
      <c r="B55" t="s">
        <v>205</v>
      </c>
      <c r="C55" t="s">
        <v>12021</v>
      </c>
      <c r="D55" t="s">
        <v>19</v>
      </c>
      <c r="E55" t="s">
        <v>140</v>
      </c>
      <c r="F55" t="s">
        <v>206</v>
      </c>
      <c r="G55" t="s">
        <v>15</v>
      </c>
      <c r="H55" s="1">
        <v>45200</v>
      </c>
      <c r="I55" s="3">
        <v>0.93819444444444444</v>
      </c>
      <c r="J55" s="1" t="s">
        <v>12021</v>
      </c>
      <c r="K55" s="2" t="s">
        <v>12021</v>
      </c>
      <c r="L55" s="2" t="s">
        <v>12021</v>
      </c>
      <c r="M55" t="str">
        <f t="shared" si="6"/>
        <v>Oct</v>
      </c>
      <c r="N55" t="str">
        <f t="shared" si="0"/>
        <v>01-10-2023</v>
      </c>
      <c r="O55" t="str">
        <f t="shared" si="4"/>
        <v>10</v>
      </c>
      <c r="P55" t="str">
        <f t="shared" si="5"/>
        <v>2023</v>
      </c>
      <c r="Q55" t="str">
        <f t="shared" si="1"/>
        <v>22</v>
      </c>
      <c r="R55" t="str">
        <f t="shared" si="2"/>
        <v>-</v>
      </c>
      <c r="S55" t="str">
        <f t="shared" si="3"/>
        <v/>
      </c>
    </row>
    <row r="56" spans="1:19" x14ac:dyDescent="0.3">
      <c r="A56" t="s">
        <v>207</v>
      </c>
      <c r="B56" t="s">
        <v>135</v>
      </c>
      <c r="C56" s="4">
        <v>44265.681944444441</v>
      </c>
      <c r="D56" t="s">
        <v>33</v>
      </c>
      <c r="E56" t="s">
        <v>38</v>
      </c>
      <c r="F56" t="s">
        <v>208</v>
      </c>
      <c r="G56" t="s">
        <v>28</v>
      </c>
      <c r="H56" s="1" t="s">
        <v>209</v>
      </c>
      <c r="I56" s="3">
        <v>0.68197916666666669</v>
      </c>
      <c r="J56" s="1">
        <v>44265</v>
      </c>
      <c r="K56" s="2">
        <v>0.68194444444444446</v>
      </c>
      <c r="L56" s="2" t="s">
        <v>12021</v>
      </c>
      <c r="M56" t="str">
        <f t="shared" si="6"/>
        <v>Sep</v>
      </c>
      <c r="N56" t="str">
        <f t="shared" si="0"/>
        <v>25-09-2021</v>
      </c>
      <c r="O56" t="str">
        <f t="shared" si="4"/>
        <v>09</v>
      </c>
      <c r="P56" t="str">
        <f t="shared" si="5"/>
        <v>2021</v>
      </c>
      <c r="Q56" t="str">
        <f t="shared" si="1"/>
        <v>16</v>
      </c>
      <c r="R56" t="str">
        <f t="shared" si="2"/>
        <v>10-03-2021</v>
      </c>
      <c r="S56" t="str">
        <f t="shared" si="3"/>
        <v>03</v>
      </c>
    </row>
    <row r="57" spans="1:19" x14ac:dyDescent="0.3">
      <c r="A57" t="s">
        <v>210</v>
      </c>
      <c r="B57" t="s">
        <v>64</v>
      </c>
      <c r="C57" t="s">
        <v>11016</v>
      </c>
      <c r="D57" t="s">
        <v>49</v>
      </c>
      <c r="E57" t="s">
        <v>65</v>
      </c>
      <c r="F57" t="s">
        <v>211</v>
      </c>
      <c r="G57" t="s">
        <v>28</v>
      </c>
      <c r="H57" s="1">
        <v>43963</v>
      </c>
      <c r="I57" s="3">
        <v>0.1875</v>
      </c>
      <c r="J57" s="1" t="s">
        <v>212</v>
      </c>
      <c r="K57" s="2">
        <v>0.18773148148148147</v>
      </c>
      <c r="L57" s="2" t="s">
        <v>12021</v>
      </c>
      <c r="M57" t="str">
        <f t="shared" si="6"/>
        <v>May</v>
      </c>
      <c r="N57" t="str">
        <f t="shared" si="0"/>
        <v>12-05-2020</v>
      </c>
      <c r="O57" t="str">
        <f t="shared" si="4"/>
        <v>05</v>
      </c>
      <c r="P57" t="str">
        <f t="shared" si="5"/>
        <v>2020</v>
      </c>
      <c r="Q57" t="str">
        <f t="shared" si="1"/>
        <v>04</v>
      </c>
      <c r="R57" t="str">
        <f t="shared" si="2"/>
        <v>25-12-2020</v>
      </c>
      <c r="S57" t="str">
        <f t="shared" si="3"/>
        <v>12</v>
      </c>
    </row>
    <row r="58" spans="1:19" x14ac:dyDescent="0.3">
      <c r="A58" t="s">
        <v>213</v>
      </c>
      <c r="B58" t="s">
        <v>202</v>
      </c>
      <c r="C58" s="4">
        <v>44055.78125</v>
      </c>
      <c r="D58" t="s">
        <v>33</v>
      </c>
      <c r="E58" t="s">
        <v>127</v>
      </c>
      <c r="F58" t="s">
        <v>214</v>
      </c>
      <c r="G58" t="s">
        <v>28</v>
      </c>
      <c r="H58" s="1" t="s">
        <v>215</v>
      </c>
      <c r="I58" s="3">
        <v>0.78165509259259258</v>
      </c>
      <c r="J58" s="1">
        <v>44055</v>
      </c>
      <c r="K58" s="2">
        <v>0.78125</v>
      </c>
      <c r="L58" s="2" t="s">
        <v>12021</v>
      </c>
      <c r="M58" t="str">
        <f t="shared" si="6"/>
        <v>Nov</v>
      </c>
      <c r="N58" t="str">
        <f t="shared" si="0"/>
        <v>13-11-2020</v>
      </c>
      <c r="O58" t="str">
        <f t="shared" si="4"/>
        <v>11</v>
      </c>
      <c r="P58" t="str">
        <f t="shared" si="5"/>
        <v>2020</v>
      </c>
      <c r="Q58" t="str">
        <f t="shared" si="1"/>
        <v>18</v>
      </c>
      <c r="R58" t="str">
        <f t="shared" si="2"/>
        <v>12-08-2020</v>
      </c>
      <c r="S58" t="str">
        <f t="shared" si="3"/>
        <v>08</v>
      </c>
    </row>
    <row r="59" spans="1:19" x14ac:dyDescent="0.3">
      <c r="A59" t="s">
        <v>216</v>
      </c>
      <c r="B59" t="s">
        <v>97</v>
      </c>
      <c r="C59" t="s">
        <v>12021</v>
      </c>
      <c r="D59" t="s">
        <v>19</v>
      </c>
      <c r="E59" t="s">
        <v>20</v>
      </c>
      <c r="F59" t="s">
        <v>217</v>
      </c>
      <c r="G59" t="s">
        <v>22</v>
      </c>
      <c r="H59" s="1" t="s">
        <v>218</v>
      </c>
      <c r="I59" s="3">
        <v>0.95393518518518516</v>
      </c>
      <c r="J59" s="1" t="s">
        <v>12021</v>
      </c>
      <c r="K59" s="2" t="s">
        <v>12021</v>
      </c>
      <c r="L59" s="2" t="s">
        <v>12021</v>
      </c>
      <c r="M59" t="str">
        <f t="shared" si="6"/>
        <v>Nov</v>
      </c>
      <c r="N59" t="str">
        <f t="shared" si="0"/>
        <v>17-11-2022</v>
      </c>
      <c r="O59" t="str">
        <f t="shared" si="4"/>
        <v>11</v>
      </c>
      <c r="P59" t="str">
        <f t="shared" si="5"/>
        <v>2022</v>
      </c>
      <c r="Q59" t="str">
        <f t="shared" si="1"/>
        <v>22</v>
      </c>
      <c r="R59" t="str">
        <f t="shared" si="2"/>
        <v>-</v>
      </c>
      <c r="S59" t="str">
        <f t="shared" si="3"/>
        <v/>
      </c>
    </row>
    <row r="60" spans="1:19" x14ac:dyDescent="0.3">
      <c r="A60" t="s">
        <v>219</v>
      </c>
      <c r="B60" t="s">
        <v>220</v>
      </c>
      <c r="C60" s="4" t="s">
        <v>12021</v>
      </c>
      <c r="D60" t="s">
        <v>12</v>
      </c>
      <c r="E60" t="s">
        <v>174</v>
      </c>
      <c r="F60" t="s">
        <v>221</v>
      </c>
      <c r="G60" t="s">
        <v>15</v>
      </c>
      <c r="H60" s="1" t="s">
        <v>222</v>
      </c>
      <c r="I60" s="3">
        <v>0.49531249999999999</v>
      </c>
      <c r="J60" s="1" t="s">
        <v>12021</v>
      </c>
      <c r="K60" s="2" t="s">
        <v>12021</v>
      </c>
      <c r="L60" s="2" t="s">
        <v>12021</v>
      </c>
      <c r="M60" t="str">
        <f t="shared" si="6"/>
        <v>Jul</v>
      </c>
      <c r="N60" t="str">
        <f t="shared" si="0"/>
        <v>14-07-2024</v>
      </c>
      <c r="O60" t="str">
        <f t="shared" si="4"/>
        <v>07</v>
      </c>
      <c r="P60" t="str">
        <f t="shared" si="5"/>
        <v>2024</v>
      </c>
      <c r="Q60" t="str">
        <f t="shared" si="1"/>
        <v>11</v>
      </c>
      <c r="R60" t="str">
        <f t="shared" si="2"/>
        <v>-</v>
      </c>
      <c r="S60" t="str">
        <f t="shared" si="3"/>
        <v/>
      </c>
    </row>
    <row r="61" spans="1:19" x14ac:dyDescent="0.3">
      <c r="A61" t="s">
        <v>223</v>
      </c>
      <c r="B61" t="s">
        <v>205</v>
      </c>
      <c r="C61" t="s">
        <v>11017</v>
      </c>
      <c r="D61" t="s">
        <v>19</v>
      </c>
      <c r="E61" t="s">
        <v>140</v>
      </c>
      <c r="F61" t="s">
        <v>224</v>
      </c>
      <c r="G61" t="s">
        <v>28</v>
      </c>
      <c r="H61" s="1" t="s">
        <v>225</v>
      </c>
      <c r="I61" s="3">
        <v>0.80571759259259257</v>
      </c>
      <c r="J61" s="1" t="s">
        <v>226</v>
      </c>
      <c r="K61" s="2">
        <v>0.80571759259259257</v>
      </c>
      <c r="L61" s="2" t="s">
        <v>12021</v>
      </c>
      <c r="M61" t="str">
        <f t="shared" si="6"/>
        <v>May</v>
      </c>
      <c r="N61" t="str">
        <f t="shared" si="0"/>
        <v>26-05-2021</v>
      </c>
      <c r="O61" t="str">
        <f t="shared" si="4"/>
        <v>05</v>
      </c>
      <c r="P61" t="str">
        <f t="shared" si="5"/>
        <v>2021</v>
      </c>
      <c r="Q61" t="str">
        <f t="shared" si="1"/>
        <v>19</v>
      </c>
      <c r="R61" t="str">
        <f t="shared" si="2"/>
        <v>18-06-2021</v>
      </c>
      <c r="S61" t="str">
        <f t="shared" si="3"/>
        <v>06</v>
      </c>
    </row>
    <row r="62" spans="1:19" x14ac:dyDescent="0.3">
      <c r="A62" t="s">
        <v>227</v>
      </c>
      <c r="B62" t="s">
        <v>146</v>
      </c>
      <c r="C62" t="s">
        <v>11018</v>
      </c>
      <c r="D62" t="s">
        <v>19</v>
      </c>
      <c r="E62" t="s">
        <v>140</v>
      </c>
      <c r="F62" t="s">
        <v>228</v>
      </c>
      <c r="G62" t="s">
        <v>28</v>
      </c>
      <c r="H62" s="1" t="s">
        <v>229</v>
      </c>
      <c r="I62" s="3">
        <v>0.20982638888888888</v>
      </c>
      <c r="J62" s="1" t="s">
        <v>230</v>
      </c>
      <c r="K62" s="2">
        <v>0.20982638888888888</v>
      </c>
      <c r="L62" s="2" t="s">
        <v>12021</v>
      </c>
      <c r="M62" t="str">
        <f t="shared" si="6"/>
        <v>Sep</v>
      </c>
      <c r="N62" t="str">
        <f t="shared" si="0"/>
        <v>19-09-2022</v>
      </c>
      <c r="O62" t="str">
        <f t="shared" si="4"/>
        <v>09</v>
      </c>
      <c r="P62" t="str">
        <f t="shared" si="5"/>
        <v>2022</v>
      </c>
      <c r="Q62" t="str">
        <f t="shared" si="1"/>
        <v>05</v>
      </c>
      <c r="R62" t="str">
        <f t="shared" si="2"/>
        <v>29-09-2022</v>
      </c>
      <c r="S62" t="str">
        <f t="shared" si="3"/>
        <v>09</v>
      </c>
    </row>
    <row r="63" spans="1:19" x14ac:dyDescent="0.3">
      <c r="A63" t="s">
        <v>231</v>
      </c>
      <c r="B63" t="s">
        <v>131</v>
      </c>
      <c r="C63" s="4">
        <v>44386.015972222223</v>
      </c>
      <c r="D63" t="s">
        <v>12</v>
      </c>
      <c r="E63" t="s">
        <v>114</v>
      </c>
      <c r="F63" t="s">
        <v>232</v>
      </c>
      <c r="G63" t="s">
        <v>28</v>
      </c>
      <c r="H63" s="1" t="s">
        <v>233</v>
      </c>
      <c r="I63" s="3">
        <v>1.6296296296296295E-2</v>
      </c>
      <c r="J63" s="1">
        <v>44386</v>
      </c>
      <c r="K63" s="2">
        <v>1.5972222222222221E-2</v>
      </c>
      <c r="L63" s="2" t="s">
        <v>12021</v>
      </c>
      <c r="M63" t="str">
        <f t="shared" si="6"/>
        <v>Aug</v>
      </c>
      <c r="N63" t="str">
        <f t="shared" si="0"/>
        <v>27-08-2021</v>
      </c>
      <c r="O63" t="str">
        <f t="shared" si="4"/>
        <v>08</v>
      </c>
      <c r="P63" t="str">
        <f t="shared" si="5"/>
        <v>2021</v>
      </c>
      <c r="Q63" t="str">
        <f t="shared" si="1"/>
        <v>00</v>
      </c>
      <c r="R63" t="str">
        <f t="shared" si="2"/>
        <v>09-07-2021</v>
      </c>
      <c r="S63" t="str">
        <f t="shared" si="3"/>
        <v>07</v>
      </c>
    </row>
    <row r="64" spans="1:19" x14ac:dyDescent="0.3">
      <c r="A64" t="s">
        <v>234</v>
      </c>
      <c r="B64" t="s">
        <v>53</v>
      </c>
      <c r="C64" t="s">
        <v>12021</v>
      </c>
      <c r="D64" t="s">
        <v>12</v>
      </c>
      <c r="E64" t="s">
        <v>13</v>
      </c>
      <c r="F64" t="s">
        <v>235</v>
      </c>
      <c r="G64" t="s">
        <v>22</v>
      </c>
      <c r="H64" s="1" t="s">
        <v>236</v>
      </c>
      <c r="I64" s="3">
        <v>0.59032407407407406</v>
      </c>
      <c r="J64" s="1" t="s">
        <v>12021</v>
      </c>
      <c r="K64" s="2" t="s">
        <v>12021</v>
      </c>
      <c r="L64" s="2" t="s">
        <v>12021</v>
      </c>
      <c r="M64" t="str">
        <f t="shared" si="6"/>
        <v>Feb</v>
      </c>
      <c r="N64" t="str">
        <f t="shared" si="0"/>
        <v>18-02-2022</v>
      </c>
      <c r="O64" t="str">
        <f t="shared" si="4"/>
        <v>02</v>
      </c>
      <c r="P64" t="str">
        <f t="shared" si="5"/>
        <v>2022</v>
      </c>
      <c r="Q64" t="str">
        <f t="shared" si="1"/>
        <v>14</v>
      </c>
      <c r="R64" t="str">
        <f t="shared" si="2"/>
        <v>-</v>
      </c>
      <c r="S64" t="str">
        <f t="shared" si="3"/>
        <v/>
      </c>
    </row>
    <row r="65" spans="1:19" x14ac:dyDescent="0.3">
      <c r="A65" t="s">
        <v>237</v>
      </c>
      <c r="B65" t="s">
        <v>48</v>
      </c>
      <c r="C65" t="s">
        <v>12021</v>
      </c>
      <c r="D65" t="s">
        <v>49</v>
      </c>
      <c r="E65" t="s">
        <v>50</v>
      </c>
      <c r="F65" t="s">
        <v>238</v>
      </c>
      <c r="G65" t="s">
        <v>15</v>
      </c>
      <c r="H65" s="1">
        <v>45506</v>
      </c>
      <c r="I65" s="3">
        <v>0.19097222222222221</v>
      </c>
      <c r="J65" s="1" t="s">
        <v>12021</v>
      </c>
      <c r="K65" s="2" t="s">
        <v>12021</v>
      </c>
      <c r="L65" s="2" t="s">
        <v>12021</v>
      </c>
      <c r="M65" t="str">
        <f t="shared" si="6"/>
        <v>Aug</v>
      </c>
      <c r="N65" t="str">
        <f t="shared" si="0"/>
        <v>02-08-2024</v>
      </c>
      <c r="O65" t="str">
        <f t="shared" si="4"/>
        <v>08</v>
      </c>
      <c r="P65" t="str">
        <f t="shared" si="5"/>
        <v>2024</v>
      </c>
      <c r="Q65" t="str">
        <f t="shared" si="1"/>
        <v>04</v>
      </c>
      <c r="R65" t="str">
        <f t="shared" si="2"/>
        <v>-</v>
      </c>
      <c r="S65" t="str">
        <f t="shared" si="3"/>
        <v/>
      </c>
    </row>
    <row r="66" spans="1:19" x14ac:dyDescent="0.3">
      <c r="A66" t="s">
        <v>239</v>
      </c>
      <c r="B66" t="s">
        <v>126</v>
      </c>
      <c r="C66" t="s">
        <v>12021</v>
      </c>
      <c r="D66" t="s">
        <v>33</v>
      </c>
      <c r="E66" t="s">
        <v>127</v>
      </c>
      <c r="F66" t="s">
        <v>240</v>
      </c>
      <c r="G66" t="s">
        <v>15</v>
      </c>
      <c r="H66" s="1" t="s">
        <v>241</v>
      </c>
      <c r="I66" s="3">
        <v>0.12973379629629631</v>
      </c>
      <c r="J66" s="1" t="s">
        <v>12021</v>
      </c>
      <c r="K66" s="2" t="s">
        <v>12021</v>
      </c>
      <c r="L66" s="2" t="s">
        <v>12021</v>
      </c>
      <c r="M66" t="str">
        <f t="shared" si="6"/>
        <v>Jun</v>
      </c>
      <c r="N66" t="str">
        <f t="shared" ref="N66:N129" si="7">TEXT(H66,"DD-MM-YYYY")</f>
        <v>22-06-2021</v>
      </c>
      <c r="O66" t="str">
        <f t="shared" si="4"/>
        <v>06</v>
      </c>
      <c r="P66" t="str">
        <f t="shared" si="5"/>
        <v>2021</v>
      </c>
      <c r="Q66" t="str">
        <f t="shared" ref="Q66:Q129" si="8">TEXT(I66,"HH")</f>
        <v>03</v>
      </c>
      <c r="R66" t="str">
        <f t="shared" ref="R66:R129" si="9">TEXT(J66,"DD-MM-YYYY")</f>
        <v>-</v>
      </c>
      <c r="S66" t="str">
        <f t="shared" si="3"/>
        <v/>
      </c>
    </row>
    <row r="67" spans="1:19" x14ac:dyDescent="0.3">
      <c r="A67" t="s">
        <v>242</v>
      </c>
      <c r="B67" t="s">
        <v>53</v>
      </c>
      <c r="C67" t="s">
        <v>12021</v>
      </c>
      <c r="D67" t="s">
        <v>12</v>
      </c>
      <c r="E67" t="s">
        <v>13</v>
      </c>
      <c r="F67" t="s">
        <v>243</v>
      </c>
      <c r="G67" t="s">
        <v>15</v>
      </c>
      <c r="H67" s="1" t="s">
        <v>244</v>
      </c>
      <c r="I67" s="3">
        <v>0.74296296296296294</v>
      </c>
      <c r="J67" s="1" t="s">
        <v>12021</v>
      </c>
      <c r="K67" s="2" t="s">
        <v>12021</v>
      </c>
      <c r="L67" s="2" t="s">
        <v>12021</v>
      </c>
      <c r="M67" t="str">
        <f t="shared" si="6"/>
        <v>Oct</v>
      </c>
      <c r="N67" t="str">
        <f t="shared" si="7"/>
        <v>25-10-2024</v>
      </c>
      <c r="O67" t="str">
        <f t="shared" ref="O67:O130" si="10">MID(N67,4,2)</f>
        <v>10</v>
      </c>
      <c r="P67" t="str">
        <f t="shared" ref="P67:P130" si="11">RIGHT(N67,4)</f>
        <v>2024</v>
      </c>
      <c r="Q67" t="str">
        <f t="shared" si="8"/>
        <v>17</v>
      </c>
      <c r="R67" t="str">
        <f t="shared" si="9"/>
        <v>-</v>
      </c>
      <c r="S67" t="str">
        <f t="shared" ref="S67:S130" si="12">MID(R67,4,2)</f>
        <v/>
      </c>
    </row>
    <row r="68" spans="1:19" x14ac:dyDescent="0.3">
      <c r="A68" t="s">
        <v>245</v>
      </c>
      <c r="B68" t="s">
        <v>220</v>
      </c>
      <c r="C68" t="s">
        <v>11019</v>
      </c>
      <c r="D68" t="s">
        <v>12</v>
      </c>
      <c r="E68" t="s">
        <v>174</v>
      </c>
      <c r="F68" t="s">
        <v>246</v>
      </c>
      <c r="G68" t="s">
        <v>28</v>
      </c>
      <c r="H68" s="1" t="s">
        <v>75</v>
      </c>
      <c r="I68" s="3">
        <v>0.97868055555555555</v>
      </c>
      <c r="J68" s="1" t="s">
        <v>247</v>
      </c>
      <c r="K68" s="2">
        <v>0.97868055555555555</v>
      </c>
      <c r="L68" s="2" t="s">
        <v>12021</v>
      </c>
      <c r="M68" t="str">
        <f t="shared" si="6"/>
        <v>Dec</v>
      </c>
      <c r="N68" t="str">
        <f t="shared" si="7"/>
        <v>29-12-2024</v>
      </c>
      <c r="O68" t="str">
        <f t="shared" si="10"/>
        <v>12</v>
      </c>
      <c r="P68" t="str">
        <f t="shared" si="11"/>
        <v>2024</v>
      </c>
      <c r="Q68" t="str">
        <f t="shared" si="8"/>
        <v>23</v>
      </c>
      <c r="R68" t="str">
        <f t="shared" si="9"/>
        <v>24-01-2025</v>
      </c>
      <c r="S68" t="str">
        <f t="shared" si="12"/>
        <v>01</v>
      </c>
    </row>
    <row r="69" spans="1:19" x14ac:dyDescent="0.3">
      <c r="A69" t="s">
        <v>248</v>
      </c>
      <c r="B69" t="s">
        <v>249</v>
      </c>
      <c r="C69" t="s">
        <v>12021</v>
      </c>
      <c r="D69" t="s">
        <v>19</v>
      </c>
      <c r="E69" t="s">
        <v>26</v>
      </c>
      <c r="F69" t="s">
        <v>250</v>
      </c>
      <c r="G69" t="s">
        <v>15</v>
      </c>
      <c r="H69" s="1" t="s">
        <v>251</v>
      </c>
      <c r="I69" s="3">
        <v>8.5185185185185183E-2</v>
      </c>
      <c r="J69" s="1" t="s">
        <v>12021</v>
      </c>
      <c r="K69" s="2" t="s">
        <v>12021</v>
      </c>
      <c r="L69" s="2" t="s">
        <v>12021</v>
      </c>
      <c r="M69" t="str">
        <f t="shared" ref="M69:M132" si="13">TEXT(H69,"MMM")</f>
        <v>Aug</v>
      </c>
      <c r="N69" t="str">
        <f t="shared" si="7"/>
        <v>25-08-2024</v>
      </c>
      <c r="O69" t="str">
        <f t="shared" si="10"/>
        <v>08</v>
      </c>
      <c r="P69" t="str">
        <f t="shared" si="11"/>
        <v>2024</v>
      </c>
      <c r="Q69" t="str">
        <f t="shared" si="8"/>
        <v>02</v>
      </c>
      <c r="R69" t="str">
        <f t="shared" si="9"/>
        <v>-</v>
      </c>
      <c r="S69" t="str">
        <f t="shared" si="12"/>
        <v/>
      </c>
    </row>
    <row r="70" spans="1:19" x14ac:dyDescent="0.3">
      <c r="A70" t="s">
        <v>252</v>
      </c>
      <c r="B70" t="s">
        <v>48</v>
      </c>
      <c r="C70" s="4">
        <v>44534.78402777778</v>
      </c>
      <c r="D70" t="s">
        <v>49</v>
      </c>
      <c r="E70" t="s">
        <v>50</v>
      </c>
      <c r="F70" t="s">
        <v>253</v>
      </c>
      <c r="G70" t="s">
        <v>28</v>
      </c>
      <c r="H70" s="1" t="s">
        <v>254</v>
      </c>
      <c r="I70" s="3">
        <v>0.78407407407407403</v>
      </c>
      <c r="J70" s="1">
        <v>44534</v>
      </c>
      <c r="K70" s="2">
        <v>0.78402777777777777</v>
      </c>
      <c r="L70" s="2" t="s">
        <v>12021</v>
      </c>
      <c r="M70" t="str">
        <f t="shared" si="13"/>
        <v>Mar</v>
      </c>
      <c r="N70" t="str">
        <f t="shared" si="7"/>
        <v>22-03-2021</v>
      </c>
      <c r="O70" t="str">
        <f t="shared" si="10"/>
        <v>03</v>
      </c>
      <c r="P70" t="str">
        <f t="shared" si="11"/>
        <v>2021</v>
      </c>
      <c r="Q70" t="str">
        <f t="shared" si="8"/>
        <v>18</v>
      </c>
      <c r="R70" t="str">
        <f t="shared" si="9"/>
        <v>04-12-2021</v>
      </c>
      <c r="S70" t="str">
        <f t="shared" si="12"/>
        <v>12</v>
      </c>
    </row>
    <row r="71" spans="1:19" x14ac:dyDescent="0.3">
      <c r="A71" t="s">
        <v>255</v>
      </c>
      <c r="B71" t="s">
        <v>256</v>
      </c>
      <c r="C71" t="s">
        <v>11020</v>
      </c>
      <c r="D71" t="s">
        <v>19</v>
      </c>
      <c r="E71" t="s">
        <v>20</v>
      </c>
      <c r="F71" t="s">
        <v>257</v>
      </c>
      <c r="G71" t="s">
        <v>28</v>
      </c>
      <c r="H71" s="1" t="s">
        <v>258</v>
      </c>
      <c r="I71" s="3">
        <v>0.36645833333333333</v>
      </c>
      <c r="J71" s="1" t="s">
        <v>259</v>
      </c>
      <c r="K71" s="2">
        <v>0.36645833333333333</v>
      </c>
      <c r="L71" s="2" t="s">
        <v>12021</v>
      </c>
      <c r="M71" t="str">
        <f t="shared" si="13"/>
        <v>Sep</v>
      </c>
      <c r="N71" t="str">
        <f t="shared" si="7"/>
        <v>20-09-2021</v>
      </c>
      <c r="O71" t="str">
        <f t="shared" si="10"/>
        <v>09</v>
      </c>
      <c r="P71" t="str">
        <f t="shared" si="11"/>
        <v>2021</v>
      </c>
      <c r="Q71" t="str">
        <f t="shared" si="8"/>
        <v>08</v>
      </c>
      <c r="R71" t="str">
        <f t="shared" si="9"/>
        <v>26-09-2021</v>
      </c>
      <c r="S71" t="str">
        <f t="shared" si="12"/>
        <v>09</v>
      </c>
    </row>
    <row r="72" spans="1:19" x14ac:dyDescent="0.3">
      <c r="A72" t="s">
        <v>260</v>
      </c>
      <c r="B72" t="s">
        <v>194</v>
      </c>
      <c r="C72" t="s">
        <v>11021</v>
      </c>
      <c r="D72" t="s">
        <v>49</v>
      </c>
      <c r="E72" t="s">
        <v>65</v>
      </c>
      <c r="F72" t="s">
        <v>261</v>
      </c>
      <c r="G72" t="s">
        <v>28</v>
      </c>
      <c r="H72" s="1">
        <v>44621</v>
      </c>
      <c r="I72" s="3">
        <v>0.5131944444444444</v>
      </c>
      <c r="J72" s="1" t="s">
        <v>262</v>
      </c>
      <c r="K72" s="2">
        <v>0.51370370370370366</v>
      </c>
      <c r="L72" s="2" t="s">
        <v>12021</v>
      </c>
      <c r="M72" t="str">
        <f t="shared" si="13"/>
        <v>Mar</v>
      </c>
      <c r="N72" t="str">
        <f t="shared" si="7"/>
        <v>01-03-2022</v>
      </c>
      <c r="O72" t="str">
        <f t="shared" si="10"/>
        <v>03</v>
      </c>
      <c r="P72" t="str">
        <f t="shared" si="11"/>
        <v>2022</v>
      </c>
      <c r="Q72" t="str">
        <f t="shared" si="8"/>
        <v>12</v>
      </c>
      <c r="R72" t="str">
        <f t="shared" si="9"/>
        <v>30-01-2022</v>
      </c>
      <c r="S72" t="str">
        <f t="shared" si="12"/>
        <v>01</v>
      </c>
    </row>
    <row r="73" spans="1:19" x14ac:dyDescent="0.3">
      <c r="A73" t="s">
        <v>263</v>
      </c>
      <c r="B73" t="s">
        <v>131</v>
      </c>
      <c r="C73" t="s">
        <v>11022</v>
      </c>
      <c r="D73" t="s">
        <v>12</v>
      </c>
      <c r="E73" t="s">
        <v>114</v>
      </c>
      <c r="F73" t="s">
        <v>264</v>
      </c>
      <c r="G73" t="s">
        <v>28</v>
      </c>
      <c r="H73" s="1" t="s">
        <v>265</v>
      </c>
      <c r="I73" s="3">
        <v>0.33041666666666669</v>
      </c>
      <c r="J73" s="1" t="s">
        <v>266</v>
      </c>
      <c r="K73" s="2">
        <v>0.33041666666666669</v>
      </c>
      <c r="L73" s="2" t="s">
        <v>12021</v>
      </c>
      <c r="M73" t="str">
        <f t="shared" si="13"/>
        <v>Aug</v>
      </c>
      <c r="N73" t="str">
        <f t="shared" si="7"/>
        <v>19-08-2023</v>
      </c>
      <c r="O73" t="str">
        <f t="shared" si="10"/>
        <v>08</v>
      </c>
      <c r="P73" t="str">
        <f t="shared" si="11"/>
        <v>2023</v>
      </c>
      <c r="Q73" t="str">
        <f t="shared" si="8"/>
        <v>07</v>
      </c>
      <c r="R73" t="str">
        <f t="shared" si="9"/>
        <v>30-08-2023</v>
      </c>
      <c r="S73" t="str">
        <f t="shared" si="12"/>
        <v>08</v>
      </c>
    </row>
    <row r="74" spans="1:19" x14ac:dyDescent="0.3">
      <c r="A74" t="s">
        <v>267</v>
      </c>
      <c r="B74" t="s">
        <v>220</v>
      </c>
      <c r="C74" s="4">
        <v>45027.230555555558</v>
      </c>
      <c r="D74" t="s">
        <v>12</v>
      </c>
      <c r="E74" t="s">
        <v>174</v>
      </c>
      <c r="F74" t="s">
        <v>268</v>
      </c>
      <c r="G74" t="s">
        <v>28</v>
      </c>
      <c r="H74" s="1">
        <v>45117</v>
      </c>
      <c r="I74" s="3">
        <v>0.23055555555555557</v>
      </c>
      <c r="J74" s="1">
        <v>45027</v>
      </c>
      <c r="K74" s="2">
        <v>0.23055555555555557</v>
      </c>
      <c r="L74" s="2" t="s">
        <v>12021</v>
      </c>
      <c r="M74" t="str">
        <f t="shared" si="13"/>
        <v>Jul</v>
      </c>
      <c r="N74" t="str">
        <f t="shared" si="7"/>
        <v>10-07-2023</v>
      </c>
      <c r="O74" t="str">
        <f t="shared" si="10"/>
        <v>07</v>
      </c>
      <c r="P74" t="str">
        <f t="shared" si="11"/>
        <v>2023</v>
      </c>
      <c r="Q74" t="str">
        <f t="shared" si="8"/>
        <v>05</v>
      </c>
      <c r="R74" t="str">
        <f t="shared" si="9"/>
        <v>11-04-2023</v>
      </c>
      <c r="S74" t="str">
        <f t="shared" si="12"/>
        <v>04</v>
      </c>
    </row>
    <row r="75" spans="1:19" x14ac:dyDescent="0.3">
      <c r="A75" t="s">
        <v>269</v>
      </c>
      <c r="B75" t="s">
        <v>11</v>
      </c>
      <c r="C75" t="s">
        <v>11023</v>
      </c>
      <c r="D75" t="s">
        <v>12</v>
      </c>
      <c r="E75" t="s">
        <v>13</v>
      </c>
      <c r="F75" t="s">
        <v>270</v>
      </c>
      <c r="G75" t="s">
        <v>28</v>
      </c>
      <c r="H75" s="1" t="s">
        <v>271</v>
      </c>
      <c r="I75" s="3">
        <v>0.1071875</v>
      </c>
      <c r="J75" s="1" t="s">
        <v>272</v>
      </c>
      <c r="K75" s="2">
        <v>0.1071875</v>
      </c>
      <c r="L75" s="2" t="s">
        <v>12021</v>
      </c>
      <c r="M75" t="str">
        <f t="shared" si="13"/>
        <v>Oct</v>
      </c>
      <c r="N75" t="str">
        <f t="shared" si="7"/>
        <v>16-10-2022</v>
      </c>
      <c r="O75" t="str">
        <f t="shared" si="10"/>
        <v>10</v>
      </c>
      <c r="P75" t="str">
        <f t="shared" si="11"/>
        <v>2022</v>
      </c>
      <c r="Q75" t="str">
        <f t="shared" si="8"/>
        <v>02</v>
      </c>
      <c r="R75" t="str">
        <f t="shared" si="9"/>
        <v>19-10-2022</v>
      </c>
      <c r="S75" t="str">
        <f t="shared" si="12"/>
        <v>10</v>
      </c>
    </row>
    <row r="76" spans="1:19" x14ac:dyDescent="0.3">
      <c r="A76" t="s">
        <v>273</v>
      </c>
      <c r="B76" t="s">
        <v>185</v>
      </c>
      <c r="C76" t="s">
        <v>12021</v>
      </c>
      <c r="D76" t="s">
        <v>12</v>
      </c>
      <c r="E76" t="s">
        <v>13</v>
      </c>
      <c r="F76" t="s">
        <v>274</v>
      </c>
      <c r="G76" t="s">
        <v>22</v>
      </c>
      <c r="H76" s="1" t="s">
        <v>275</v>
      </c>
      <c r="I76" s="3">
        <v>0.67305555555555552</v>
      </c>
      <c r="J76" s="1" t="s">
        <v>12021</v>
      </c>
      <c r="K76" s="2" t="s">
        <v>12021</v>
      </c>
      <c r="L76" s="2" t="s">
        <v>12021</v>
      </c>
      <c r="M76" t="str">
        <f t="shared" si="13"/>
        <v>Aug</v>
      </c>
      <c r="N76" t="str">
        <f t="shared" si="7"/>
        <v>17-08-2022</v>
      </c>
      <c r="O76" t="str">
        <f t="shared" si="10"/>
        <v>08</v>
      </c>
      <c r="P76" t="str">
        <f t="shared" si="11"/>
        <v>2022</v>
      </c>
      <c r="Q76" t="str">
        <f t="shared" si="8"/>
        <v>16</v>
      </c>
      <c r="R76" t="str">
        <f t="shared" si="9"/>
        <v>-</v>
      </c>
      <c r="S76" t="str">
        <f t="shared" si="12"/>
        <v/>
      </c>
    </row>
    <row r="77" spans="1:19" x14ac:dyDescent="0.3">
      <c r="A77" t="s">
        <v>276</v>
      </c>
      <c r="B77" t="s">
        <v>220</v>
      </c>
      <c r="C77" t="s">
        <v>12021</v>
      </c>
      <c r="D77" t="s">
        <v>12</v>
      </c>
      <c r="E77" t="s">
        <v>174</v>
      </c>
      <c r="F77" t="s">
        <v>277</v>
      </c>
      <c r="G77" t="s">
        <v>15</v>
      </c>
      <c r="H77" s="1" t="s">
        <v>278</v>
      </c>
      <c r="I77" s="3">
        <v>0.6262268518518519</v>
      </c>
      <c r="J77" s="1" t="s">
        <v>12021</v>
      </c>
      <c r="K77" s="2" t="s">
        <v>12021</v>
      </c>
      <c r="L77" s="2" t="s">
        <v>12021</v>
      </c>
      <c r="M77" t="str">
        <f t="shared" si="13"/>
        <v>Mar</v>
      </c>
      <c r="N77" t="str">
        <f t="shared" si="7"/>
        <v>29-03-2024</v>
      </c>
      <c r="O77" t="str">
        <f t="shared" si="10"/>
        <v>03</v>
      </c>
      <c r="P77" t="str">
        <f t="shared" si="11"/>
        <v>2024</v>
      </c>
      <c r="Q77" t="str">
        <f t="shared" si="8"/>
        <v>15</v>
      </c>
      <c r="R77" t="str">
        <f t="shared" si="9"/>
        <v>-</v>
      </c>
      <c r="S77" t="str">
        <f t="shared" si="12"/>
        <v/>
      </c>
    </row>
    <row r="78" spans="1:19" x14ac:dyDescent="0.3">
      <c r="A78" t="s">
        <v>279</v>
      </c>
      <c r="B78" t="s">
        <v>280</v>
      </c>
      <c r="C78" t="s">
        <v>11024</v>
      </c>
      <c r="D78" t="s">
        <v>49</v>
      </c>
      <c r="E78" t="s">
        <v>65</v>
      </c>
      <c r="F78" t="s">
        <v>281</v>
      </c>
      <c r="G78" t="s">
        <v>28</v>
      </c>
      <c r="H78" s="1" t="s">
        <v>282</v>
      </c>
      <c r="I78" s="3">
        <v>0.17848379629629629</v>
      </c>
      <c r="J78" s="1" t="s">
        <v>283</v>
      </c>
      <c r="K78" s="2">
        <v>0.17848379629629629</v>
      </c>
      <c r="L78" s="2" t="s">
        <v>12021</v>
      </c>
      <c r="M78" t="str">
        <f t="shared" si="13"/>
        <v>Nov</v>
      </c>
      <c r="N78" t="str">
        <f t="shared" si="7"/>
        <v>22-11-2021</v>
      </c>
      <c r="O78" t="str">
        <f t="shared" si="10"/>
        <v>11</v>
      </c>
      <c r="P78" t="str">
        <f t="shared" si="11"/>
        <v>2021</v>
      </c>
      <c r="Q78" t="str">
        <f t="shared" si="8"/>
        <v>04</v>
      </c>
      <c r="R78" t="str">
        <f t="shared" si="9"/>
        <v>13-12-2021</v>
      </c>
      <c r="S78" t="str">
        <f t="shared" si="12"/>
        <v>12</v>
      </c>
    </row>
    <row r="79" spans="1:19" x14ac:dyDescent="0.3">
      <c r="A79" t="s">
        <v>284</v>
      </c>
      <c r="B79" t="s">
        <v>135</v>
      </c>
      <c r="C79" t="s">
        <v>12021</v>
      </c>
      <c r="D79" t="s">
        <v>33</v>
      </c>
      <c r="E79" t="s">
        <v>38</v>
      </c>
      <c r="F79" t="s">
        <v>285</v>
      </c>
      <c r="G79" t="s">
        <v>22</v>
      </c>
      <c r="H79" s="1">
        <v>43900</v>
      </c>
      <c r="I79" s="3">
        <v>0.70138888888888884</v>
      </c>
      <c r="J79" s="1" t="s">
        <v>12021</v>
      </c>
      <c r="K79" s="2" t="s">
        <v>12021</v>
      </c>
      <c r="L79" s="2" t="s">
        <v>12021</v>
      </c>
      <c r="M79" t="str">
        <f t="shared" si="13"/>
        <v>Mar</v>
      </c>
      <c r="N79" t="str">
        <f t="shared" si="7"/>
        <v>10-03-2020</v>
      </c>
      <c r="O79" t="str">
        <f t="shared" si="10"/>
        <v>03</v>
      </c>
      <c r="P79" t="str">
        <f t="shared" si="11"/>
        <v>2020</v>
      </c>
      <c r="Q79" t="str">
        <f t="shared" si="8"/>
        <v>16</v>
      </c>
      <c r="R79" t="str">
        <f t="shared" si="9"/>
        <v>-</v>
      </c>
      <c r="S79" t="str">
        <f t="shared" si="12"/>
        <v/>
      </c>
    </row>
    <row r="80" spans="1:19" x14ac:dyDescent="0.3">
      <c r="A80" t="s">
        <v>286</v>
      </c>
      <c r="B80" t="s">
        <v>188</v>
      </c>
      <c r="C80" t="s">
        <v>12021</v>
      </c>
      <c r="D80" t="s">
        <v>12</v>
      </c>
      <c r="E80" t="s">
        <v>114</v>
      </c>
      <c r="F80" t="s">
        <v>287</v>
      </c>
      <c r="G80" t="s">
        <v>22</v>
      </c>
      <c r="H80" s="1">
        <v>43929</v>
      </c>
      <c r="I80" s="3">
        <v>9.6527777777777782E-2</v>
      </c>
      <c r="J80" s="1" t="s">
        <v>12021</v>
      </c>
      <c r="K80" s="2" t="s">
        <v>12021</v>
      </c>
      <c r="L80" s="2" t="s">
        <v>12021</v>
      </c>
      <c r="M80" t="str">
        <f t="shared" si="13"/>
        <v>Apr</v>
      </c>
      <c r="N80" t="str">
        <f t="shared" si="7"/>
        <v>08-04-2020</v>
      </c>
      <c r="O80" t="str">
        <f t="shared" si="10"/>
        <v>04</v>
      </c>
      <c r="P80" t="str">
        <f t="shared" si="11"/>
        <v>2020</v>
      </c>
      <c r="Q80" t="str">
        <f t="shared" si="8"/>
        <v>02</v>
      </c>
      <c r="R80" t="str">
        <f t="shared" si="9"/>
        <v>-</v>
      </c>
      <c r="S80" t="str">
        <f t="shared" si="12"/>
        <v/>
      </c>
    </row>
    <row r="81" spans="1:19" x14ac:dyDescent="0.3">
      <c r="A81" t="s">
        <v>288</v>
      </c>
      <c r="B81" t="s">
        <v>289</v>
      </c>
      <c r="C81" t="s">
        <v>12021</v>
      </c>
      <c r="D81" t="s">
        <v>49</v>
      </c>
      <c r="E81" t="s">
        <v>69</v>
      </c>
      <c r="F81" t="s">
        <v>290</v>
      </c>
      <c r="G81" t="s">
        <v>15</v>
      </c>
      <c r="H81" s="1" t="s">
        <v>291</v>
      </c>
      <c r="I81" s="3">
        <v>0.27537037037037038</v>
      </c>
      <c r="J81" s="1" t="s">
        <v>12021</v>
      </c>
      <c r="K81" s="2" t="s">
        <v>12021</v>
      </c>
      <c r="L81" s="2" t="s">
        <v>12021</v>
      </c>
      <c r="M81" t="str">
        <f t="shared" si="13"/>
        <v>Jan</v>
      </c>
      <c r="N81" t="str">
        <f t="shared" si="7"/>
        <v>29-01-2020</v>
      </c>
      <c r="O81" t="str">
        <f t="shared" si="10"/>
        <v>01</v>
      </c>
      <c r="P81" t="str">
        <f t="shared" si="11"/>
        <v>2020</v>
      </c>
      <c r="Q81" t="str">
        <f t="shared" si="8"/>
        <v>06</v>
      </c>
      <c r="R81" t="str">
        <f t="shared" si="9"/>
        <v>-</v>
      </c>
      <c r="S81" t="str">
        <f t="shared" si="12"/>
        <v/>
      </c>
    </row>
    <row r="82" spans="1:19" x14ac:dyDescent="0.3">
      <c r="A82" t="s">
        <v>292</v>
      </c>
      <c r="B82" t="s">
        <v>289</v>
      </c>
      <c r="C82" t="s">
        <v>12021</v>
      </c>
      <c r="D82" t="s">
        <v>49</v>
      </c>
      <c r="E82" t="s">
        <v>69</v>
      </c>
      <c r="F82" t="s">
        <v>293</v>
      </c>
      <c r="G82" t="s">
        <v>22</v>
      </c>
      <c r="H82" s="1" t="s">
        <v>294</v>
      </c>
      <c r="I82" s="3">
        <v>0.85140046296296301</v>
      </c>
      <c r="J82" s="1" t="s">
        <v>12021</v>
      </c>
      <c r="K82" s="2" t="s">
        <v>12021</v>
      </c>
      <c r="L82" s="2" t="s">
        <v>12021</v>
      </c>
      <c r="M82" t="str">
        <f t="shared" si="13"/>
        <v>Feb</v>
      </c>
      <c r="N82" t="str">
        <f t="shared" si="7"/>
        <v>13-02-2020</v>
      </c>
      <c r="O82" t="str">
        <f t="shared" si="10"/>
        <v>02</v>
      </c>
      <c r="P82" t="str">
        <f t="shared" si="11"/>
        <v>2020</v>
      </c>
      <c r="Q82" t="str">
        <f t="shared" si="8"/>
        <v>20</v>
      </c>
      <c r="R82" t="str">
        <f t="shared" si="9"/>
        <v>-</v>
      </c>
      <c r="S82" t="str">
        <f t="shared" si="12"/>
        <v/>
      </c>
    </row>
    <row r="83" spans="1:19" x14ac:dyDescent="0.3">
      <c r="A83" t="s">
        <v>295</v>
      </c>
      <c r="B83" t="s">
        <v>93</v>
      </c>
      <c r="C83" t="s">
        <v>11025</v>
      </c>
      <c r="D83" t="s">
        <v>19</v>
      </c>
      <c r="E83" t="s">
        <v>26</v>
      </c>
      <c r="F83" t="s">
        <v>296</v>
      </c>
      <c r="G83" t="s">
        <v>28</v>
      </c>
      <c r="H83" s="1">
        <v>45390</v>
      </c>
      <c r="I83" s="3">
        <v>0.65</v>
      </c>
      <c r="J83" s="1" t="s">
        <v>297</v>
      </c>
      <c r="K83" s="2">
        <v>0.65043981481481483</v>
      </c>
      <c r="L83" s="2" t="s">
        <v>12021</v>
      </c>
      <c r="M83" t="str">
        <f t="shared" si="13"/>
        <v>Apr</v>
      </c>
      <c r="N83" t="str">
        <f t="shared" si="7"/>
        <v>08-04-2024</v>
      </c>
      <c r="O83" t="str">
        <f t="shared" si="10"/>
        <v>04</v>
      </c>
      <c r="P83" t="str">
        <f t="shared" si="11"/>
        <v>2024</v>
      </c>
      <c r="Q83" t="str">
        <f t="shared" si="8"/>
        <v>15</v>
      </c>
      <c r="R83" t="str">
        <f t="shared" si="9"/>
        <v>19-08-2024</v>
      </c>
      <c r="S83" t="str">
        <f t="shared" si="12"/>
        <v>08</v>
      </c>
    </row>
    <row r="84" spans="1:19" x14ac:dyDescent="0.3">
      <c r="A84" t="s">
        <v>298</v>
      </c>
      <c r="B84" t="s">
        <v>131</v>
      </c>
      <c r="C84" t="s">
        <v>12021</v>
      </c>
      <c r="D84" t="s">
        <v>12</v>
      </c>
      <c r="E84" t="s">
        <v>114</v>
      </c>
      <c r="F84" t="s">
        <v>299</v>
      </c>
      <c r="G84" t="s">
        <v>15</v>
      </c>
      <c r="H84" s="1">
        <v>45566</v>
      </c>
      <c r="I84" s="3">
        <v>0.27708333333333335</v>
      </c>
      <c r="J84" s="1" t="s">
        <v>12021</v>
      </c>
      <c r="K84" s="2" t="s">
        <v>12021</v>
      </c>
      <c r="L84" s="2" t="s">
        <v>12021</v>
      </c>
      <c r="M84" t="str">
        <f t="shared" si="13"/>
        <v>Oct</v>
      </c>
      <c r="N84" t="str">
        <f t="shared" si="7"/>
        <v>01-10-2024</v>
      </c>
      <c r="O84" t="str">
        <f t="shared" si="10"/>
        <v>10</v>
      </c>
      <c r="P84" t="str">
        <f t="shared" si="11"/>
        <v>2024</v>
      </c>
      <c r="Q84" t="str">
        <f t="shared" si="8"/>
        <v>06</v>
      </c>
      <c r="R84" t="str">
        <f t="shared" si="9"/>
        <v>-</v>
      </c>
      <c r="S84" t="str">
        <f t="shared" si="12"/>
        <v/>
      </c>
    </row>
    <row r="85" spans="1:19" x14ac:dyDescent="0.3">
      <c r="A85" t="s">
        <v>300</v>
      </c>
      <c r="B85" t="s">
        <v>301</v>
      </c>
      <c r="C85" t="s">
        <v>12021</v>
      </c>
      <c r="D85" t="s">
        <v>49</v>
      </c>
      <c r="E85" t="s">
        <v>50</v>
      </c>
      <c r="F85" t="s">
        <v>302</v>
      </c>
      <c r="G85" t="s">
        <v>22</v>
      </c>
      <c r="H85" s="1" t="s">
        <v>303</v>
      </c>
      <c r="I85" s="3">
        <v>0.82259259259259254</v>
      </c>
      <c r="J85" s="1" t="s">
        <v>12021</v>
      </c>
      <c r="K85" s="2" t="s">
        <v>12021</v>
      </c>
      <c r="L85" s="2" t="s">
        <v>12021</v>
      </c>
      <c r="M85" t="str">
        <f t="shared" si="13"/>
        <v>Sep</v>
      </c>
      <c r="N85" t="str">
        <f t="shared" si="7"/>
        <v>28-09-2021</v>
      </c>
      <c r="O85" t="str">
        <f t="shared" si="10"/>
        <v>09</v>
      </c>
      <c r="P85" t="str">
        <f t="shared" si="11"/>
        <v>2021</v>
      </c>
      <c r="Q85" t="str">
        <f t="shared" si="8"/>
        <v>19</v>
      </c>
      <c r="R85" t="str">
        <f t="shared" si="9"/>
        <v>-</v>
      </c>
      <c r="S85" t="str">
        <f t="shared" si="12"/>
        <v/>
      </c>
    </row>
    <row r="86" spans="1:19" x14ac:dyDescent="0.3">
      <c r="A86" t="s">
        <v>304</v>
      </c>
      <c r="B86" t="s">
        <v>93</v>
      </c>
      <c r="C86" t="s">
        <v>12021</v>
      </c>
      <c r="D86" t="s">
        <v>19</v>
      </c>
      <c r="E86" t="s">
        <v>26</v>
      </c>
      <c r="F86" t="s">
        <v>305</v>
      </c>
      <c r="G86" t="s">
        <v>15</v>
      </c>
      <c r="H86" s="1">
        <v>44261</v>
      </c>
      <c r="I86" s="3">
        <v>0.71666666666666667</v>
      </c>
      <c r="J86" s="1" t="s">
        <v>12021</v>
      </c>
      <c r="K86" s="2" t="s">
        <v>12021</v>
      </c>
      <c r="L86" s="2" t="s">
        <v>12021</v>
      </c>
      <c r="M86" t="str">
        <f t="shared" si="13"/>
        <v>Mar</v>
      </c>
      <c r="N86" t="str">
        <f t="shared" si="7"/>
        <v>06-03-2021</v>
      </c>
      <c r="O86" t="str">
        <f t="shared" si="10"/>
        <v>03</v>
      </c>
      <c r="P86" t="str">
        <f t="shared" si="11"/>
        <v>2021</v>
      </c>
      <c r="Q86" t="str">
        <f t="shared" si="8"/>
        <v>17</v>
      </c>
      <c r="R86" t="str">
        <f t="shared" si="9"/>
        <v>-</v>
      </c>
      <c r="S86" t="str">
        <f t="shared" si="12"/>
        <v/>
      </c>
    </row>
    <row r="87" spans="1:19" x14ac:dyDescent="0.3">
      <c r="A87" t="s">
        <v>306</v>
      </c>
      <c r="B87" t="s">
        <v>301</v>
      </c>
      <c r="C87" t="s">
        <v>12021</v>
      </c>
      <c r="D87" t="s">
        <v>49</v>
      </c>
      <c r="E87" t="s">
        <v>50</v>
      </c>
      <c r="F87" t="s">
        <v>307</v>
      </c>
      <c r="G87" t="s">
        <v>15</v>
      </c>
      <c r="H87" s="1" t="s">
        <v>308</v>
      </c>
      <c r="I87" s="3">
        <v>0.38376157407407407</v>
      </c>
      <c r="J87" s="1" t="s">
        <v>12021</v>
      </c>
      <c r="K87" s="2" t="s">
        <v>12021</v>
      </c>
      <c r="L87" s="2" t="s">
        <v>12021</v>
      </c>
      <c r="M87" t="str">
        <f t="shared" si="13"/>
        <v>Jun</v>
      </c>
      <c r="N87" t="str">
        <f t="shared" si="7"/>
        <v>22-06-2022</v>
      </c>
      <c r="O87" t="str">
        <f t="shared" si="10"/>
        <v>06</v>
      </c>
      <c r="P87" t="str">
        <f t="shared" si="11"/>
        <v>2022</v>
      </c>
      <c r="Q87" t="str">
        <f t="shared" si="8"/>
        <v>09</v>
      </c>
      <c r="R87" t="str">
        <f t="shared" si="9"/>
        <v>-</v>
      </c>
      <c r="S87" t="str">
        <f t="shared" si="12"/>
        <v/>
      </c>
    </row>
    <row r="88" spans="1:19" x14ac:dyDescent="0.3">
      <c r="A88" t="s">
        <v>309</v>
      </c>
      <c r="B88" t="s">
        <v>139</v>
      </c>
      <c r="C88" t="s">
        <v>12021</v>
      </c>
      <c r="D88" t="s">
        <v>19</v>
      </c>
      <c r="E88" t="s">
        <v>140</v>
      </c>
      <c r="F88" t="s">
        <v>310</v>
      </c>
      <c r="G88" t="s">
        <v>15</v>
      </c>
      <c r="H88" s="1">
        <v>44779</v>
      </c>
      <c r="I88" s="3">
        <v>0.86875000000000002</v>
      </c>
      <c r="J88" s="1" t="s">
        <v>12021</v>
      </c>
      <c r="K88" s="2" t="s">
        <v>12021</v>
      </c>
      <c r="L88" s="2" t="s">
        <v>12021</v>
      </c>
      <c r="M88" t="str">
        <f t="shared" si="13"/>
        <v>Aug</v>
      </c>
      <c r="N88" t="str">
        <f t="shared" si="7"/>
        <v>06-08-2022</v>
      </c>
      <c r="O88" t="str">
        <f t="shared" si="10"/>
        <v>08</v>
      </c>
      <c r="P88" t="str">
        <f t="shared" si="11"/>
        <v>2022</v>
      </c>
      <c r="Q88" t="str">
        <f t="shared" si="8"/>
        <v>20</v>
      </c>
      <c r="R88" t="str">
        <f t="shared" si="9"/>
        <v>-</v>
      </c>
      <c r="S88" t="str">
        <f t="shared" si="12"/>
        <v/>
      </c>
    </row>
    <row r="89" spans="1:19" x14ac:dyDescent="0.3">
      <c r="A89" t="s">
        <v>311</v>
      </c>
      <c r="B89" t="s">
        <v>249</v>
      </c>
      <c r="C89" t="s">
        <v>12021</v>
      </c>
      <c r="D89" t="s">
        <v>19</v>
      </c>
      <c r="E89" t="s">
        <v>26</v>
      </c>
      <c r="F89" t="s">
        <v>312</v>
      </c>
      <c r="G89" t="s">
        <v>15</v>
      </c>
      <c r="H89" s="1" t="s">
        <v>313</v>
      </c>
      <c r="I89" s="3">
        <v>0.60439814814814818</v>
      </c>
      <c r="J89" s="1" t="s">
        <v>12021</v>
      </c>
      <c r="K89" s="2" t="s">
        <v>12021</v>
      </c>
      <c r="L89" s="2" t="s">
        <v>12021</v>
      </c>
      <c r="M89" t="str">
        <f t="shared" si="13"/>
        <v>Mar</v>
      </c>
      <c r="N89" t="str">
        <f t="shared" si="7"/>
        <v>22-03-2022</v>
      </c>
      <c r="O89" t="str">
        <f t="shared" si="10"/>
        <v>03</v>
      </c>
      <c r="P89" t="str">
        <f t="shared" si="11"/>
        <v>2022</v>
      </c>
      <c r="Q89" t="str">
        <f t="shared" si="8"/>
        <v>14</v>
      </c>
      <c r="R89" t="str">
        <f t="shared" si="9"/>
        <v>-</v>
      </c>
      <c r="S89" t="str">
        <f t="shared" si="12"/>
        <v/>
      </c>
    </row>
    <row r="90" spans="1:19" x14ac:dyDescent="0.3">
      <c r="A90" t="s">
        <v>314</v>
      </c>
      <c r="B90" t="s">
        <v>32</v>
      </c>
      <c r="C90" t="s">
        <v>11026</v>
      </c>
      <c r="D90" t="s">
        <v>33</v>
      </c>
      <c r="E90" t="s">
        <v>34</v>
      </c>
      <c r="F90" t="s">
        <v>315</v>
      </c>
      <c r="G90" t="s">
        <v>28</v>
      </c>
      <c r="H90" s="1">
        <v>44745</v>
      </c>
      <c r="I90" s="3">
        <v>0.99097222222222225</v>
      </c>
      <c r="J90" s="1" t="s">
        <v>316</v>
      </c>
      <c r="K90" s="2">
        <v>0.99098379629629629</v>
      </c>
      <c r="L90" s="2" t="s">
        <v>12021</v>
      </c>
      <c r="M90" t="str">
        <f t="shared" si="13"/>
        <v>Jul</v>
      </c>
      <c r="N90" t="str">
        <f t="shared" si="7"/>
        <v>03-07-2022</v>
      </c>
      <c r="O90" t="str">
        <f t="shared" si="10"/>
        <v>07</v>
      </c>
      <c r="P90" t="str">
        <f t="shared" si="11"/>
        <v>2022</v>
      </c>
      <c r="Q90" t="str">
        <f t="shared" si="8"/>
        <v>23</v>
      </c>
      <c r="R90" t="str">
        <f t="shared" si="9"/>
        <v>13-03-2022</v>
      </c>
      <c r="S90" t="str">
        <f t="shared" si="12"/>
        <v>03</v>
      </c>
    </row>
    <row r="91" spans="1:19" x14ac:dyDescent="0.3">
      <c r="A91" t="s">
        <v>317</v>
      </c>
      <c r="B91" t="s">
        <v>18</v>
      </c>
      <c r="C91" t="s">
        <v>12021</v>
      </c>
      <c r="D91" t="s">
        <v>19</v>
      </c>
      <c r="E91" t="s">
        <v>20</v>
      </c>
      <c r="F91" t="s">
        <v>318</v>
      </c>
      <c r="G91" t="s">
        <v>15</v>
      </c>
      <c r="H91" s="1" t="s">
        <v>319</v>
      </c>
      <c r="I91" s="3">
        <v>0.96858796296296301</v>
      </c>
      <c r="J91" s="1" t="s">
        <v>12021</v>
      </c>
      <c r="K91" s="2" t="s">
        <v>12021</v>
      </c>
      <c r="L91" s="2" t="s">
        <v>12021</v>
      </c>
      <c r="M91" t="str">
        <f t="shared" si="13"/>
        <v>Jun</v>
      </c>
      <c r="N91" t="str">
        <f t="shared" si="7"/>
        <v>14-06-2021</v>
      </c>
      <c r="O91" t="str">
        <f t="shared" si="10"/>
        <v>06</v>
      </c>
      <c r="P91" t="str">
        <f t="shared" si="11"/>
        <v>2021</v>
      </c>
      <c r="Q91" t="str">
        <f t="shared" si="8"/>
        <v>23</v>
      </c>
      <c r="R91" t="str">
        <f t="shared" si="9"/>
        <v>-</v>
      </c>
      <c r="S91" t="str">
        <f t="shared" si="12"/>
        <v/>
      </c>
    </row>
    <row r="92" spans="1:19" x14ac:dyDescent="0.3">
      <c r="A92" t="s">
        <v>320</v>
      </c>
      <c r="B92" t="s">
        <v>93</v>
      </c>
      <c r="C92" s="4">
        <v>44904.609722222223</v>
      </c>
      <c r="D92" t="s">
        <v>19</v>
      </c>
      <c r="E92" t="s">
        <v>26</v>
      </c>
      <c r="F92" t="s">
        <v>321</v>
      </c>
      <c r="G92" t="s">
        <v>28</v>
      </c>
      <c r="H92" s="1">
        <v>44813</v>
      </c>
      <c r="I92" s="3">
        <v>0.60972222222222228</v>
      </c>
      <c r="J92" s="1">
        <v>44904</v>
      </c>
      <c r="K92" s="2">
        <v>0.60972222222222228</v>
      </c>
      <c r="L92" s="2" t="s">
        <v>12021</v>
      </c>
      <c r="M92" t="str">
        <f t="shared" si="13"/>
        <v>Sep</v>
      </c>
      <c r="N92" t="str">
        <f t="shared" si="7"/>
        <v>09-09-2022</v>
      </c>
      <c r="O92" t="str">
        <f t="shared" si="10"/>
        <v>09</v>
      </c>
      <c r="P92" t="str">
        <f t="shared" si="11"/>
        <v>2022</v>
      </c>
      <c r="Q92" t="str">
        <f t="shared" si="8"/>
        <v>14</v>
      </c>
      <c r="R92" t="str">
        <f t="shared" si="9"/>
        <v>09-12-2022</v>
      </c>
      <c r="S92" t="str">
        <f t="shared" si="12"/>
        <v>12</v>
      </c>
    </row>
    <row r="93" spans="1:19" x14ac:dyDescent="0.3">
      <c r="A93" t="s">
        <v>322</v>
      </c>
      <c r="B93" t="s">
        <v>48</v>
      </c>
      <c r="C93" s="4">
        <v>45266.531944444447</v>
      </c>
      <c r="D93" t="s">
        <v>49</v>
      </c>
      <c r="E93" t="s">
        <v>50</v>
      </c>
      <c r="F93" t="s">
        <v>323</v>
      </c>
      <c r="G93" t="s">
        <v>28</v>
      </c>
      <c r="H93" s="1">
        <v>45022</v>
      </c>
      <c r="I93" s="3">
        <v>0.53194444444444444</v>
      </c>
      <c r="J93" s="1">
        <v>45266</v>
      </c>
      <c r="K93" s="2">
        <v>0.53194444444444444</v>
      </c>
      <c r="L93" s="2" t="s">
        <v>12021</v>
      </c>
      <c r="M93" t="str">
        <f t="shared" si="13"/>
        <v>Apr</v>
      </c>
      <c r="N93" t="str">
        <f t="shared" si="7"/>
        <v>06-04-2023</v>
      </c>
      <c r="O93" t="str">
        <f t="shared" si="10"/>
        <v>04</v>
      </c>
      <c r="P93" t="str">
        <f t="shared" si="11"/>
        <v>2023</v>
      </c>
      <c r="Q93" t="str">
        <f t="shared" si="8"/>
        <v>12</v>
      </c>
      <c r="R93" t="str">
        <f t="shared" si="9"/>
        <v>06-12-2023</v>
      </c>
      <c r="S93" t="str">
        <f t="shared" si="12"/>
        <v>12</v>
      </c>
    </row>
    <row r="94" spans="1:19" x14ac:dyDescent="0.3">
      <c r="A94" t="s">
        <v>324</v>
      </c>
      <c r="B94" t="s">
        <v>202</v>
      </c>
      <c r="C94" s="4">
        <v>45543.586111111108</v>
      </c>
      <c r="D94" t="s">
        <v>33</v>
      </c>
      <c r="E94" t="s">
        <v>127</v>
      </c>
      <c r="F94" t="s">
        <v>325</v>
      </c>
      <c r="G94" t="s">
        <v>28</v>
      </c>
      <c r="H94" s="1">
        <v>45603</v>
      </c>
      <c r="I94" s="3">
        <v>0.58611111111111114</v>
      </c>
      <c r="J94" s="1">
        <v>45543</v>
      </c>
      <c r="K94" s="2">
        <v>0.58611111111111114</v>
      </c>
      <c r="L94" s="2" t="s">
        <v>12021</v>
      </c>
      <c r="M94" t="str">
        <f t="shared" si="13"/>
        <v>Nov</v>
      </c>
      <c r="N94" t="str">
        <f t="shared" si="7"/>
        <v>07-11-2024</v>
      </c>
      <c r="O94" t="str">
        <f t="shared" si="10"/>
        <v>11</v>
      </c>
      <c r="P94" t="str">
        <f t="shared" si="11"/>
        <v>2024</v>
      </c>
      <c r="Q94" t="str">
        <f t="shared" si="8"/>
        <v>14</v>
      </c>
      <c r="R94" t="str">
        <f t="shared" si="9"/>
        <v>08-09-2024</v>
      </c>
      <c r="S94" t="str">
        <f t="shared" si="12"/>
        <v>09</v>
      </c>
    </row>
    <row r="95" spans="1:19" x14ac:dyDescent="0.3">
      <c r="A95" t="s">
        <v>326</v>
      </c>
      <c r="B95" t="s">
        <v>135</v>
      </c>
      <c r="C95" t="s">
        <v>12021</v>
      </c>
      <c r="D95" t="s">
        <v>33</v>
      </c>
      <c r="E95" t="s">
        <v>38</v>
      </c>
      <c r="F95" t="s">
        <v>327</v>
      </c>
      <c r="G95" t="s">
        <v>15</v>
      </c>
      <c r="H95" s="1" t="s">
        <v>328</v>
      </c>
      <c r="I95" s="3">
        <v>0.65755787037037039</v>
      </c>
      <c r="J95" s="1" t="s">
        <v>12021</v>
      </c>
      <c r="K95" s="2" t="s">
        <v>12021</v>
      </c>
      <c r="L95" s="2" t="s">
        <v>12021</v>
      </c>
      <c r="M95" t="str">
        <f t="shared" si="13"/>
        <v>Apr</v>
      </c>
      <c r="N95" t="str">
        <f t="shared" si="7"/>
        <v>28-04-2021</v>
      </c>
      <c r="O95" t="str">
        <f t="shared" si="10"/>
        <v>04</v>
      </c>
      <c r="P95" t="str">
        <f t="shared" si="11"/>
        <v>2021</v>
      </c>
      <c r="Q95" t="str">
        <f t="shared" si="8"/>
        <v>15</v>
      </c>
      <c r="R95" t="str">
        <f t="shared" si="9"/>
        <v>-</v>
      </c>
      <c r="S95" t="str">
        <f t="shared" si="12"/>
        <v/>
      </c>
    </row>
    <row r="96" spans="1:19" x14ac:dyDescent="0.3">
      <c r="A96" t="s">
        <v>329</v>
      </c>
      <c r="B96" t="s">
        <v>110</v>
      </c>
      <c r="C96" t="s">
        <v>11027</v>
      </c>
      <c r="D96" t="s">
        <v>33</v>
      </c>
      <c r="E96" t="s">
        <v>34</v>
      </c>
      <c r="F96" t="s">
        <v>330</v>
      </c>
      <c r="G96" t="s">
        <v>28</v>
      </c>
      <c r="H96" s="1">
        <v>44013</v>
      </c>
      <c r="I96" s="3">
        <v>0.88749999999999996</v>
      </c>
      <c r="J96" s="1" t="s">
        <v>331</v>
      </c>
      <c r="K96" s="2">
        <v>0.88761574074074079</v>
      </c>
      <c r="L96" s="2" t="s">
        <v>12021</v>
      </c>
      <c r="M96" t="str">
        <f t="shared" si="13"/>
        <v>Jul</v>
      </c>
      <c r="N96" t="str">
        <f t="shared" si="7"/>
        <v>01-07-2020</v>
      </c>
      <c r="O96" t="str">
        <f t="shared" si="10"/>
        <v>07</v>
      </c>
      <c r="P96" t="str">
        <f t="shared" si="11"/>
        <v>2020</v>
      </c>
      <c r="Q96" t="str">
        <f t="shared" si="8"/>
        <v>21</v>
      </c>
      <c r="R96" t="str">
        <f t="shared" si="9"/>
        <v>14-01-2020</v>
      </c>
      <c r="S96" t="str">
        <f t="shared" si="12"/>
        <v>01</v>
      </c>
    </row>
    <row r="97" spans="1:19" x14ac:dyDescent="0.3">
      <c r="A97" t="s">
        <v>332</v>
      </c>
      <c r="B97" t="s">
        <v>173</v>
      </c>
      <c r="C97" t="s">
        <v>12021</v>
      </c>
      <c r="D97" t="s">
        <v>12</v>
      </c>
      <c r="E97" t="s">
        <v>174</v>
      </c>
      <c r="F97" t="s">
        <v>333</v>
      </c>
      <c r="G97" t="s">
        <v>22</v>
      </c>
      <c r="H97" s="1" t="s">
        <v>334</v>
      </c>
      <c r="I97" s="3">
        <v>0.29982638888888891</v>
      </c>
      <c r="J97" s="1" t="s">
        <v>12021</v>
      </c>
      <c r="K97" s="2" t="s">
        <v>12021</v>
      </c>
      <c r="L97" s="2" t="s">
        <v>12021</v>
      </c>
      <c r="M97" t="str">
        <f t="shared" si="13"/>
        <v>Jan</v>
      </c>
      <c r="N97" t="str">
        <f t="shared" si="7"/>
        <v>27-01-2022</v>
      </c>
      <c r="O97" t="str">
        <f t="shared" si="10"/>
        <v>01</v>
      </c>
      <c r="P97" t="str">
        <f t="shared" si="11"/>
        <v>2022</v>
      </c>
      <c r="Q97" t="str">
        <f t="shared" si="8"/>
        <v>07</v>
      </c>
      <c r="R97" t="str">
        <f t="shared" si="9"/>
        <v>-</v>
      </c>
      <c r="S97" t="str">
        <f t="shared" si="12"/>
        <v/>
      </c>
    </row>
    <row r="98" spans="1:19" x14ac:dyDescent="0.3">
      <c r="A98" t="s">
        <v>335</v>
      </c>
      <c r="B98" t="s">
        <v>64</v>
      </c>
      <c r="C98" t="s">
        <v>12021</v>
      </c>
      <c r="D98" t="s">
        <v>49</v>
      </c>
      <c r="E98" t="s">
        <v>65</v>
      </c>
      <c r="F98" t="s">
        <v>336</v>
      </c>
      <c r="G98" t="s">
        <v>15</v>
      </c>
      <c r="H98" s="1">
        <v>44046</v>
      </c>
      <c r="I98" s="3">
        <v>0.8354166666666667</v>
      </c>
      <c r="J98" s="1" t="s">
        <v>12021</v>
      </c>
      <c r="K98" s="2" t="s">
        <v>12021</v>
      </c>
      <c r="L98" s="2" t="s">
        <v>12021</v>
      </c>
      <c r="M98" t="str">
        <f t="shared" si="13"/>
        <v>Aug</v>
      </c>
      <c r="N98" t="str">
        <f t="shared" si="7"/>
        <v>03-08-2020</v>
      </c>
      <c r="O98" t="str">
        <f t="shared" si="10"/>
        <v>08</v>
      </c>
      <c r="P98" t="str">
        <f t="shared" si="11"/>
        <v>2020</v>
      </c>
      <c r="Q98" t="str">
        <f t="shared" si="8"/>
        <v>20</v>
      </c>
      <c r="R98" t="str">
        <f t="shared" si="9"/>
        <v>-</v>
      </c>
      <c r="S98" t="str">
        <f t="shared" si="12"/>
        <v/>
      </c>
    </row>
    <row r="99" spans="1:19" x14ac:dyDescent="0.3">
      <c r="A99" t="s">
        <v>337</v>
      </c>
      <c r="B99" t="s">
        <v>146</v>
      </c>
      <c r="C99" t="s">
        <v>11028</v>
      </c>
      <c r="D99" t="s">
        <v>19</v>
      </c>
      <c r="E99" t="s">
        <v>140</v>
      </c>
      <c r="F99" t="s">
        <v>338</v>
      </c>
      <c r="G99" t="s">
        <v>28</v>
      </c>
      <c r="H99" s="1" t="s">
        <v>339</v>
      </c>
      <c r="I99" s="3">
        <v>5.7870370370370373E-5</v>
      </c>
      <c r="J99" s="1" t="s">
        <v>340</v>
      </c>
      <c r="K99" s="2">
        <v>5.7870370370370373E-5</v>
      </c>
      <c r="L99" s="2" t="s">
        <v>12021</v>
      </c>
      <c r="M99" t="str">
        <f t="shared" si="13"/>
        <v>Apr</v>
      </c>
      <c r="N99" t="str">
        <f t="shared" si="7"/>
        <v>15-04-2022</v>
      </c>
      <c r="O99" t="str">
        <f t="shared" si="10"/>
        <v>04</v>
      </c>
      <c r="P99" t="str">
        <f t="shared" si="11"/>
        <v>2022</v>
      </c>
      <c r="Q99" t="str">
        <f t="shared" si="8"/>
        <v>00</v>
      </c>
      <c r="R99" t="str">
        <f t="shared" si="9"/>
        <v>21-04-2022</v>
      </c>
      <c r="S99" t="str">
        <f t="shared" si="12"/>
        <v>04</v>
      </c>
    </row>
    <row r="100" spans="1:19" x14ac:dyDescent="0.3">
      <c r="A100" t="s">
        <v>341</v>
      </c>
      <c r="B100" t="s">
        <v>87</v>
      </c>
      <c r="C100" t="s">
        <v>12021</v>
      </c>
      <c r="D100" t="s">
        <v>33</v>
      </c>
      <c r="E100" t="s">
        <v>38</v>
      </c>
      <c r="F100" t="s">
        <v>342</v>
      </c>
      <c r="G100" t="s">
        <v>22</v>
      </c>
      <c r="H100" s="1">
        <v>45360</v>
      </c>
      <c r="I100" s="3">
        <v>0.61458333333333337</v>
      </c>
      <c r="J100" s="1" t="s">
        <v>12021</v>
      </c>
      <c r="K100" s="2" t="s">
        <v>12021</v>
      </c>
      <c r="L100" s="2" t="s">
        <v>12021</v>
      </c>
      <c r="M100" t="str">
        <f t="shared" si="13"/>
        <v>Mar</v>
      </c>
      <c r="N100" t="str">
        <f t="shared" si="7"/>
        <v>09-03-2024</v>
      </c>
      <c r="O100" t="str">
        <f t="shared" si="10"/>
        <v>03</v>
      </c>
      <c r="P100" t="str">
        <f t="shared" si="11"/>
        <v>2024</v>
      </c>
      <c r="Q100" t="str">
        <f t="shared" si="8"/>
        <v>14</v>
      </c>
      <c r="R100" t="str">
        <f t="shared" si="9"/>
        <v>-</v>
      </c>
      <c r="S100" t="str">
        <f t="shared" si="12"/>
        <v/>
      </c>
    </row>
    <row r="101" spans="1:19" x14ac:dyDescent="0.3">
      <c r="A101" t="s">
        <v>343</v>
      </c>
      <c r="B101" t="s">
        <v>64</v>
      </c>
      <c r="C101" t="s">
        <v>12021</v>
      </c>
      <c r="D101" t="s">
        <v>49</v>
      </c>
      <c r="E101" t="s">
        <v>65</v>
      </c>
      <c r="F101" t="s">
        <v>344</v>
      </c>
      <c r="G101" t="s">
        <v>15</v>
      </c>
      <c r="H101" s="1" t="s">
        <v>345</v>
      </c>
      <c r="I101" s="3">
        <v>0.63854166666666667</v>
      </c>
      <c r="J101" s="1" t="s">
        <v>12021</v>
      </c>
      <c r="K101" s="2" t="s">
        <v>12021</v>
      </c>
      <c r="L101" s="2" t="s">
        <v>12021</v>
      </c>
      <c r="M101" t="str">
        <f t="shared" si="13"/>
        <v>Aug</v>
      </c>
      <c r="N101" t="str">
        <f t="shared" si="7"/>
        <v>28-08-2023</v>
      </c>
      <c r="O101" t="str">
        <f t="shared" si="10"/>
        <v>08</v>
      </c>
      <c r="P101" t="str">
        <f t="shared" si="11"/>
        <v>2023</v>
      </c>
      <c r="Q101" t="str">
        <f t="shared" si="8"/>
        <v>15</v>
      </c>
      <c r="R101" t="str">
        <f t="shared" si="9"/>
        <v>-</v>
      </c>
      <c r="S101" t="str">
        <f t="shared" si="12"/>
        <v/>
      </c>
    </row>
    <row r="102" spans="1:19" x14ac:dyDescent="0.3">
      <c r="A102" t="s">
        <v>346</v>
      </c>
      <c r="B102" t="s">
        <v>149</v>
      </c>
      <c r="C102" t="s">
        <v>12021</v>
      </c>
      <c r="D102" t="s">
        <v>49</v>
      </c>
      <c r="E102" t="s">
        <v>69</v>
      </c>
      <c r="F102" t="s">
        <v>347</v>
      </c>
      <c r="G102" t="s">
        <v>22</v>
      </c>
      <c r="H102" s="1" t="s">
        <v>56</v>
      </c>
      <c r="I102" s="3">
        <v>0.15642361111111111</v>
      </c>
      <c r="J102" s="1" t="s">
        <v>12021</v>
      </c>
      <c r="K102" s="2" t="s">
        <v>12021</v>
      </c>
      <c r="L102" s="2" t="s">
        <v>12021</v>
      </c>
      <c r="M102" t="str">
        <f t="shared" si="13"/>
        <v>Dec</v>
      </c>
      <c r="N102" t="str">
        <f t="shared" si="7"/>
        <v>15-12-2020</v>
      </c>
      <c r="O102" t="str">
        <f t="shared" si="10"/>
        <v>12</v>
      </c>
      <c r="P102" t="str">
        <f t="shared" si="11"/>
        <v>2020</v>
      </c>
      <c r="Q102" t="str">
        <f t="shared" si="8"/>
        <v>03</v>
      </c>
      <c r="R102" t="str">
        <f t="shared" si="9"/>
        <v>-</v>
      </c>
      <c r="S102" t="str">
        <f t="shared" si="12"/>
        <v/>
      </c>
    </row>
    <row r="103" spans="1:19" x14ac:dyDescent="0.3">
      <c r="A103" t="s">
        <v>348</v>
      </c>
      <c r="B103" t="s">
        <v>32</v>
      </c>
      <c r="C103" t="s">
        <v>12021</v>
      </c>
      <c r="D103" t="s">
        <v>33</v>
      </c>
      <c r="E103" t="s">
        <v>34</v>
      </c>
      <c r="F103" t="s">
        <v>349</v>
      </c>
      <c r="G103" t="s">
        <v>22</v>
      </c>
      <c r="H103" s="1">
        <v>44201</v>
      </c>
      <c r="I103" s="3">
        <v>0.21180555555555555</v>
      </c>
      <c r="J103" s="1" t="s">
        <v>12021</v>
      </c>
      <c r="K103" s="2" t="s">
        <v>12021</v>
      </c>
      <c r="L103" s="2" t="s">
        <v>12021</v>
      </c>
      <c r="M103" t="str">
        <f t="shared" si="13"/>
        <v>Jan</v>
      </c>
      <c r="N103" t="str">
        <f t="shared" si="7"/>
        <v>05-01-2021</v>
      </c>
      <c r="O103" t="str">
        <f t="shared" si="10"/>
        <v>01</v>
      </c>
      <c r="P103" t="str">
        <f t="shared" si="11"/>
        <v>2021</v>
      </c>
      <c r="Q103" t="str">
        <f t="shared" si="8"/>
        <v>05</v>
      </c>
      <c r="R103" t="str">
        <f t="shared" si="9"/>
        <v>-</v>
      </c>
      <c r="S103" t="str">
        <f t="shared" si="12"/>
        <v/>
      </c>
    </row>
    <row r="104" spans="1:19" x14ac:dyDescent="0.3">
      <c r="A104" t="s">
        <v>350</v>
      </c>
      <c r="B104" t="s">
        <v>32</v>
      </c>
      <c r="C104" t="s">
        <v>12021</v>
      </c>
      <c r="D104" t="s">
        <v>33</v>
      </c>
      <c r="E104" t="s">
        <v>34</v>
      </c>
      <c r="F104" t="s">
        <v>351</v>
      </c>
      <c r="G104" t="s">
        <v>22</v>
      </c>
      <c r="H104" s="1">
        <v>44597</v>
      </c>
      <c r="I104" s="3">
        <v>4.0972222222222222E-2</v>
      </c>
      <c r="J104" s="1" t="s">
        <v>12021</v>
      </c>
      <c r="K104" s="2" t="s">
        <v>12021</v>
      </c>
      <c r="L104" s="2" t="s">
        <v>12021</v>
      </c>
      <c r="M104" t="str">
        <f t="shared" si="13"/>
        <v>Feb</v>
      </c>
      <c r="N104" t="str">
        <f t="shared" si="7"/>
        <v>05-02-2022</v>
      </c>
      <c r="O104" t="str">
        <f t="shared" si="10"/>
        <v>02</v>
      </c>
      <c r="P104" t="str">
        <f t="shared" si="11"/>
        <v>2022</v>
      </c>
      <c r="Q104" t="str">
        <f t="shared" si="8"/>
        <v>00</v>
      </c>
      <c r="R104" t="str">
        <f t="shared" si="9"/>
        <v>-</v>
      </c>
      <c r="S104" t="str">
        <f t="shared" si="12"/>
        <v/>
      </c>
    </row>
    <row r="105" spans="1:19" x14ac:dyDescent="0.3">
      <c r="A105" t="s">
        <v>352</v>
      </c>
      <c r="B105" t="s">
        <v>32</v>
      </c>
      <c r="C105" t="s">
        <v>11029</v>
      </c>
      <c r="D105" t="s">
        <v>33</v>
      </c>
      <c r="E105" t="s">
        <v>34</v>
      </c>
      <c r="F105" t="s">
        <v>353</v>
      </c>
      <c r="G105" t="s">
        <v>28</v>
      </c>
      <c r="H105" s="1" t="s">
        <v>354</v>
      </c>
      <c r="I105" s="3">
        <v>0.38423611111111111</v>
      </c>
      <c r="J105" s="1" t="s">
        <v>355</v>
      </c>
      <c r="K105" s="2">
        <v>0.38423611111111111</v>
      </c>
      <c r="L105" s="2" t="s">
        <v>12021</v>
      </c>
      <c r="M105" t="str">
        <f t="shared" si="13"/>
        <v>Jun</v>
      </c>
      <c r="N105" t="str">
        <f t="shared" si="7"/>
        <v>17-06-2022</v>
      </c>
      <c r="O105" t="str">
        <f t="shared" si="10"/>
        <v>06</v>
      </c>
      <c r="P105" t="str">
        <f t="shared" si="11"/>
        <v>2022</v>
      </c>
      <c r="Q105" t="str">
        <f t="shared" si="8"/>
        <v>09</v>
      </c>
      <c r="R105" t="str">
        <f t="shared" si="9"/>
        <v>17-07-2022</v>
      </c>
      <c r="S105" t="str">
        <f t="shared" si="12"/>
        <v>07</v>
      </c>
    </row>
    <row r="106" spans="1:19" x14ac:dyDescent="0.3">
      <c r="A106" t="s">
        <v>356</v>
      </c>
      <c r="B106" t="s">
        <v>123</v>
      </c>
      <c r="C106" t="s">
        <v>12021</v>
      </c>
      <c r="D106" t="s">
        <v>33</v>
      </c>
      <c r="E106" t="s">
        <v>34</v>
      </c>
      <c r="F106" t="s">
        <v>357</v>
      </c>
      <c r="G106" t="s">
        <v>15</v>
      </c>
      <c r="H106" s="1" t="s">
        <v>358</v>
      </c>
      <c r="I106" s="3">
        <v>0.18504629629629629</v>
      </c>
      <c r="J106" s="1" t="s">
        <v>12021</v>
      </c>
      <c r="K106" s="2" t="s">
        <v>12021</v>
      </c>
      <c r="L106" s="2" t="s">
        <v>12021</v>
      </c>
      <c r="M106" t="str">
        <f t="shared" si="13"/>
        <v>Jan</v>
      </c>
      <c r="N106" t="str">
        <f t="shared" si="7"/>
        <v>30-01-2021</v>
      </c>
      <c r="O106" t="str">
        <f t="shared" si="10"/>
        <v>01</v>
      </c>
      <c r="P106" t="str">
        <f t="shared" si="11"/>
        <v>2021</v>
      </c>
      <c r="Q106" t="str">
        <f t="shared" si="8"/>
        <v>04</v>
      </c>
      <c r="R106" t="str">
        <f t="shared" si="9"/>
        <v>-</v>
      </c>
      <c r="S106" t="str">
        <f t="shared" si="12"/>
        <v/>
      </c>
    </row>
    <row r="107" spans="1:19" x14ac:dyDescent="0.3">
      <c r="A107" t="s">
        <v>359</v>
      </c>
      <c r="B107" t="s">
        <v>113</v>
      </c>
      <c r="C107" t="s">
        <v>12021</v>
      </c>
      <c r="D107" t="s">
        <v>12</v>
      </c>
      <c r="E107" t="s">
        <v>114</v>
      </c>
      <c r="F107" t="s">
        <v>360</v>
      </c>
      <c r="G107" t="s">
        <v>22</v>
      </c>
      <c r="H107" s="1">
        <v>43868</v>
      </c>
      <c r="I107" s="3">
        <v>0.21805555555555556</v>
      </c>
      <c r="J107" s="1" t="s">
        <v>12021</v>
      </c>
      <c r="K107" s="2" t="s">
        <v>12021</v>
      </c>
      <c r="L107" s="2" t="s">
        <v>12021</v>
      </c>
      <c r="M107" t="str">
        <f t="shared" si="13"/>
        <v>Feb</v>
      </c>
      <c r="N107" t="str">
        <f t="shared" si="7"/>
        <v>07-02-2020</v>
      </c>
      <c r="O107" t="str">
        <f t="shared" si="10"/>
        <v>02</v>
      </c>
      <c r="P107" t="str">
        <f t="shared" si="11"/>
        <v>2020</v>
      </c>
      <c r="Q107" t="str">
        <f t="shared" si="8"/>
        <v>05</v>
      </c>
      <c r="R107" t="str">
        <f t="shared" si="9"/>
        <v>-</v>
      </c>
      <c r="S107" t="str">
        <f t="shared" si="12"/>
        <v/>
      </c>
    </row>
    <row r="108" spans="1:19" x14ac:dyDescent="0.3">
      <c r="A108" t="s">
        <v>361</v>
      </c>
      <c r="B108" t="s">
        <v>87</v>
      </c>
      <c r="C108" t="s">
        <v>12021</v>
      </c>
      <c r="D108" t="s">
        <v>33</v>
      </c>
      <c r="E108" t="s">
        <v>38</v>
      </c>
      <c r="F108" t="s">
        <v>362</v>
      </c>
      <c r="G108" t="s">
        <v>22</v>
      </c>
      <c r="H108" s="1" t="s">
        <v>363</v>
      </c>
      <c r="I108" s="3">
        <v>0.37084490740740739</v>
      </c>
      <c r="J108" s="1" t="s">
        <v>12021</v>
      </c>
      <c r="K108" s="2" t="s">
        <v>12021</v>
      </c>
      <c r="L108" s="2" t="s">
        <v>12021</v>
      </c>
      <c r="M108" t="str">
        <f t="shared" si="13"/>
        <v>Jan</v>
      </c>
      <c r="N108" t="str">
        <f t="shared" si="7"/>
        <v>18-01-2020</v>
      </c>
      <c r="O108" t="str">
        <f t="shared" si="10"/>
        <v>01</v>
      </c>
      <c r="P108" t="str">
        <f t="shared" si="11"/>
        <v>2020</v>
      </c>
      <c r="Q108" t="str">
        <f t="shared" si="8"/>
        <v>08</v>
      </c>
      <c r="R108" t="str">
        <f t="shared" si="9"/>
        <v>-</v>
      </c>
      <c r="S108" t="str">
        <f t="shared" si="12"/>
        <v/>
      </c>
    </row>
    <row r="109" spans="1:19" x14ac:dyDescent="0.3">
      <c r="A109" t="s">
        <v>364</v>
      </c>
      <c r="B109" t="s">
        <v>87</v>
      </c>
      <c r="C109" t="s">
        <v>11030</v>
      </c>
      <c r="D109" t="s">
        <v>33</v>
      </c>
      <c r="E109" t="s">
        <v>38</v>
      </c>
      <c r="F109" t="s">
        <v>365</v>
      </c>
      <c r="G109" t="s">
        <v>28</v>
      </c>
      <c r="H109" s="1" t="s">
        <v>366</v>
      </c>
      <c r="I109" s="3">
        <v>0.59540509259259256</v>
      </c>
      <c r="J109" s="1" t="s">
        <v>367</v>
      </c>
      <c r="K109" s="2">
        <v>0.59540509259259256</v>
      </c>
      <c r="L109" s="2" t="s">
        <v>12021</v>
      </c>
      <c r="M109" t="str">
        <f t="shared" si="13"/>
        <v>Mar</v>
      </c>
      <c r="N109" t="str">
        <f t="shared" si="7"/>
        <v>18-03-2024</v>
      </c>
      <c r="O109" t="str">
        <f t="shared" si="10"/>
        <v>03</v>
      </c>
      <c r="P109" t="str">
        <f t="shared" si="11"/>
        <v>2024</v>
      </c>
      <c r="Q109" t="str">
        <f t="shared" si="8"/>
        <v>14</v>
      </c>
      <c r="R109" t="str">
        <f t="shared" si="9"/>
        <v>19-03-2024</v>
      </c>
      <c r="S109" t="str">
        <f t="shared" si="12"/>
        <v>03</v>
      </c>
    </row>
    <row r="110" spans="1:19" x14ac:dyDescent="0.3">
      <c r="A110" t="s">
        <v>368</v>
      </c>
      <c r="B110" t="s">
        <v>68</v>
      </c>
      <c r="C110" t="s">
        <v>12021</v>
      </c>
      <c r="D110" t="s">
        <v>49</v>
      </c>
      <c r="E110" t="s">
        <v>69</v>
      </c>
      <c r="F110" t="s">
        <v>369</v>
      </c>
      <c r="G110" t="s">
        <v>15</v>
      </c>
      <c r="H110" s="1">
        <v>45237</v>
      </c>
      <c r="I110" s="3">
        <v>0.30625000000000002</v>
      </c>
      <c r="J110" s="1" t="s">
        <v>12021</v>
      </c>
      <c r="K110" s="2" t="s">
        <v>12021</v>
      </c>
      <c r="L110" s="2" t="s">
        <v>12021</v>
      </c>
      <c r="M110" t="str">
        <f t="shared" si="13"/>
        <v>Nov</v>
      </c>
      <c r="N110" t="str">
        <f t="shared" si="7"/>
        <v>07-11-2023</v>
      </c>
      <c r="O110" t="str">
        <f t="shared" si="10"/>
        <v>11</v>
      </c>
      <c r="P110" t="str">
        <f t="shared" si="11"/>
        <v>2023</v>
      </c>
      <c r="Q110" t="str">
        <f t="shared" si="8"/>
        <v>07</v>
      </c>
      <c r="R110" t="str">
        <f t="shared" si="9"/>
        <v>-</v>
      </c>
      <c r="S110" t="str">
        <f t="shared" si="12"/>
        <v/>
      </c>
    </row>
    <row r="111" spans="1:19" x14ac:dyDescent="0.3">
      <c r="A111" t="s">
        <v>370</v>
      </c>
      <c r="B111" t="s">
        <v>37</v>
      </c>
      <c r="C111" t="s">
        <v>12021</v>
      </c>
      <c r="D111" t="s">
        <v>33</v>
      </c>
      <c r="E111" t="s">
        <v>38</v>
      </c>
      <c r="F111" t="s">
        <v>371</v>
      </c>
      <c r="G111" t="s">
        <v>15</v>
      </c>
      <c r="H111" s="1" t="s">
        <v>372</v>
      </c>
      <c r="I111" s="3">
        <v>0.38576388888888891</v>
      </c>
      <c r="J111" s="1" t="s">
        <v>12021</v>
      </c>
      <c r="K111" s="2" t="s">
        <v>12021</v>
      </c>
      <c r="L111" s="2" t="s">
        <v>12021</v>
      </c>
      <c r="M111" t="str">
        <f t="shared" si="13"/>
        <v>Aug</v>
      </c>
      <c r="N111" t="str">
        <f t="shared" si="7"/>
        <v>28-08-2024</v>
      </c>
      <c r="O111" t="str">
        <f t="shared" si="10"/>
        <v>08</v>
      </c>
      <c r="P111" t="str">
        <f t="shared" si="11"/>
        <v>2024</v>
      </c>
      <c r="Q111" t="str">
        <f t="shared" si="8"/>
        <v>09</v>
      </c>
      <c r="R111" t="str">
        <f t="shared" si="9"/>
        <v>-</v>
      </c>
      <c r="S111" t="str">
        <f t="shared" si="12"/>
        <v/>
      </c>
    </row>
    <row r="112" spans="1:19" x14ac:dyDescent="0.3">
      <c r="A112" t="s">
        <v>373</v>
      </c>
      <c r="B112" t="s">
        <v>301</v>
      </c>
      <c r="C112" t="s">
        <v>12021</v>
      </c>
      <c r="D112" t="s">
        <v>49</v>
      </c>
      <c r="E112" t="s">
        <v>50</v>
      </c>
      <c r="F112" t="s">
        <v>374</v>
      </c>
      <c r="G112" t="s">
        <v>22</v>
      </c>
      <c r="H112" s="1" t="s">
        <v>375</v>
      </c>
      <c r="I112" s="3">
        <v>0.94016203703703705</v>
      </c>
      <c r="J112" s="1" t="s">
        <v>12021</v>
      </c>
      <c r="K112" s="2" t="s">
        <v>12021</v>
      </c>
      <c r="L112" s="2" t="s">
        <v>12021</v>
      </c>
      <c r="M112" t="str">
        <f t="shared" si="13"/>
        <v>Mar</v>
      </c>
      <c r="N112" t="str">
        <f t="shared" si="7"/>
        <v>17-03-2024</v>
      </c>
      <c r="O112" t="str">
        <f t="shared" si="10"/>
        <v>03</v>
      </c>
      <c r="P112" t="str">
        <f t="shared" si="11"/>
        <v>2024</v>
      </c>
      <c r="Q112" t="str">
        <f t="shared" si="8"/>
        <v>22</v>
      </c>
      <c r="R112" t="str">
        <f t="shared" si="9"/>
        <v>-</v>
      </c>
      <c r="S112" t="str">
        <f t="shared" si="12"/>
        <v/>
      </c>
    </row>
    <row r="113" spans="1:19" x14ac:dyDescent="0.3">
      <c r="A113" t="s">
        <v>376</v>
      </c>
      <c r="B113" t="s">
        <v>149</v>
      </c>
      <c r="C113" t="s">
        <v>12021</v>
      </c>
      <c r="D113" t="s">
        <v>49</v>
      </c>
      <c r="E113" t="s">
        <v>69</v>
      </c>
      <c r="F113" t="s">
        <v>377</v>
      </c>
      <c r="G113" t="s">
        <v>15</v>
      </c>
      <c r="H113" s="1">
        <v>45117</v>
      </c>
      <c r="I113" s="3">
        <v>0.74305555555555558</v>
      </c>
      <c r="J113" s="1" t="s">
        <v>12021</v>
      </c>
      <c r="K113" s="2" t="s">
        <v>12021</v>
      </c>
      <c r="L113" s="2" t="s">
        <v>12021</v>
      </c>
      <c r="M113" t="str">
        <f t="shared" si="13"/>
        <v>Jul</v>
      </c>
      <c r="N113" t="str">
        <f t="shared" si="7"/>
        <v>10-07-2023</v>
      </c>
      <c r="O113" t="str">
        <f t="shared" si="10"/>
        <v>07</v>
      </c>
      <c r="P113" t="str">
        <f t="shared" si="11"/>
        <v>2023</v>
      </c>
      <c r="Q113" t="str">
        <f t="shared" si="8"/>
        <v>17</v>
      </c>
      <c r="R113" t="str">
        <f t="shared" si="9"/>
        <v>-</v>
      </c>
      <c r="S113" t="str">
        <f t="shared" si="12"/>
        <v/>
      </c>
    </row>
    <row r="114" spans="1:19" x14ac:dyDescent="0.3">
      <c r="A114" t="s">
        <v>378</v>
      </c>
      <c r="B114" t="s">
        <v>25</v>
      </c>
      <c r="C114" t="s">
        <v>12021</v>
      </c>
      <c r="D114" t="s">
        <v>19</v>
      </c>
      <c r="E114" t="s">
        <v>26</v>
      </c>
      <c r="F114" t="s">
        <v>379</v>
      </c>
      <c r="G114" t="s">
        <v>15</v>
      </c>
      <c r="H114" s="1">
        <v>45109</v>
      </c>
      <c r="I114" s="3">
        <v>0.56319444444444444</v>
      </c>
      <c r="J114" s="1" t="s">
        <v>12021</v>
      </c>
      <c r="K114" s="2" t="s">
        <v>12021</v>
      </c>
      <c r="L114" s="2" t="s">
        <v>12021</v>
      </c>
      <c r="M114" t="str">
        <f t="shared" si="13"/>
        <v>Jul</v>
      </c>
      <c r="N114" t="str">
        <f t="shared" si="7"/>
        <v>02-07-2023</v>
      </c>
      <c r="O114" t="str">
        <f t="shared" si="10"/>
        <v>07</v>
      </c>
      <c r="P114" t="str">
        <f t="shared" si="11"/>
        <v>2023</v>
      </c>
      <c r="Q114" t="str">
        <f t="shared" si="8"/>
        <v>13</v>
      </c>
      <c r="R114" t="str">
        <f t="shared" si="9"/>
        <v>-</v>
      </c>
      <c r="S114" t="str">
        <f t="shared" si="12"/>
        <v/>
      </c>
    </row>
    <row r="115" spans="1:19" x14ac:dyDescent="0.3">
      <c r="A115" t="s">
        <v>380</v>
      </c>
      <c r="B115" t="s">
        <v>48</v>
      </c>
      <c r="C115" t="s">
        <v>12021</v>
      </c>
      <c r="D115" t="s">
        <v>49</v>
      </c>
      <c r="E115" t="s">
        <v>50</v>
      </c>
      <c r="F115" t="s">
        <v>381</v>
      </c>
      <c r="G115" t="s">
        <v>22</v>
      </c>
      <c r="H115" s="1">
        <v>45264</v>
      </c>
      <c r="I115" s="3">
        <v>0.44930555555555557</v>
      </c>
      <c r="J115" s="1" t="s">
        <v>12021</v>
      </c>
      <c r="K115" s="2" t="s">
        <v>12021</v>
      </c>
      <c r="L115" s="2" t="s">
        <v>12021</v>
      </c>
      <c r="M115" t="str">
        <f t="shared" si="13"/>
        <v>Dec</v>
      </c>
      <c r="N115" t="str">
        <f t="shared" si="7"/>
        <v>04-12-2023</v>
      </c>
      <c r="O115" t="str">
        <f t="shared" si="10"/>
        <v>12</v>
      </c>
      <c r="P115" t="str">
        <f t="shared" si="11"/>
        <v>2023</v>
      </c>
      <c r="Q115" t="str">
        <f t="shared" si="8"/>
        <v>10</v>
      </c>
      <c r="R115" t="str">
        <f t="shared" si="9"/>
        <v>-</v>
      </c>
      <c r="S115" t="str">
        <f t="shared" si="12"/>
        <v/>
      </c>
    </row>
    <row r="116" spans="1:19" x14ac:dyDescent="0.3">
      <c r="A116" t="s">
        <v>382</v>
      </c>
      <c r="B116" t="s">
        <v>185</v>
      </c>
      <c r="C116" t="s">
        <v>12021</v>
      </c>
      <c r="D116" t="s">
        <v>12</v>
      </c>
      <c r="E116" t="s">
        <v>13</v>
      </c>
      <c r="F116" t="s">
        <v>383</v>
      </c>
      <c r="G116" t="s">
        <v>15</v>
      </c>
      <c r="H116" s="1">
        <v>44080</v>
      </c>
      <c r="I116" s="3">
        <v>0.38541666666666669</v>
      </c>
      <c r="J116" s="1" t="s">
        <v>12021</v>
      </c>
      <c r="K116" s="2" t="s">
        <v>12021</v>
      </c>
      <c r="L116" s="2" t="s">
        <v>12021</v>
      </c>
      <c r="M116" t="str">
        <f t="shared" si="13"/>
        <v>Sep</v>
      </c>
      <c r="N116" t="str">
        <f t="shared" si="7"/>
        <v>06-09-2020</v>
      </c>
      <c r="O116" t="str">
        <f t="shared" si="10"/>
        <v>09</v>
      </c>
      <c r="P116" t="str">
        <f t="shared" si="11"/>
        <v>2020</v>
      </c>
      <c r="Q116" t="str">
        <f t="shared" si="8"/>
        <v>09</v>
      </c>
      <c r="R116" t="str">
        <f t="shared" si="9"/>
        <v>-</v>
      </c>
      <c r="S116" t="str">
        <f t="shared" si="12"/>
        <v/>
      </c>
    </row>
    <row r="117" spans="1:19" x14ac:dyDescent="0.3">
      <c r="A117" t="s">
        <v>384</v>
      </c>
      <c r="B117" t="s">
        <v>194</v>
      </c>
      <c r="C117" s="4">
        <v>43902.064583333333</v>
      </c>
      <c r="D117" t="s">
        <v>49</v>
      </c>
      <c r="E117" t="s">
        <v>65</v>
      </c>
      <c r="F117" t="s">
        <v>385</v>
      </c>
      <c r="G117" t="s">
        <v>28</v>
      </c>
      <c r="H117" s="1" t="s">
        <v>386</v>
      </c>
      <c r="I117" s="3">
        <v>6.5034722222222216E-2</v>
      </c>
      <c r="J117" s="1">
        <v>43902</v>
      </c>
      <c r="K117" s="2">
        <v>6.458333333333334E-2</v>
      </c>
      <c r="L117" s="2" t="s">
        <v>12021</v>
      </c>
      <c r="M117" t="str">
        <f t="shared" si="13"/>
        <v>Nov</v>
      </c>
      <c r="N117" t="str">
        <f t="shared" si="7"/>
        <v>27-11-2020</v>
      </c>
      <c r="O117" t="str">
        <f t="shared" si="10"/>
        <v>11</v>
      </c>
      <c r="P117" t="str">
        <f t="shared" si="11"/>
        <v>2020</v>
      </c>
      <c r="Q117" t="str">
        <f t="shared" si="8"/>
        <v>01</v>
      </c>
      <c r="R117" t="str">
        <f t="shared" si="9"/>
        <v>12-03-2020</v>
      </c>
      <c r="S117" t="str">
        <f t="shared" si="12"/>
        <v>03</v>
      </c>
    </row>
    <row r="118" spans="1:19" x14ac:dyDescent="0.3">
      <c r="A118" t="s">
        <v>387</v>
      </c>
      <c r="B118" t="s">
        <v>280</v>
      </c>
      <c r="C118" t="s">
        <v>12021</v>
      </c>
      <c r="D118" t="s">
        <v>49</v>
      </c>
      <c r="E118" t="s">
        <v>65</v>
      </c>
      <c r="F118" t="s">
        <v>388</v>
      </c>
      <c r="G118" t="s">
        <v>15</v>
      </c>
      <c r="H118" s="1" t="s">
        <v>389</v>
      </c>
      <c r="I118" s="3">
        <v>0.71732638888888889</v>
      </c>
      <c r="J118" s="1" t="s">
        <v>12021</v>
      </c>
      <c r="K118" s="2" t="s">
        <v>12021</v>
      </c>
      <c r="L118" s="2" t="s">
        <v>12021</v>
      </c>
      <c r="M118" t="str">
        <f t="shared" si="13"/>
        <v>Feb</v>
      </c>
      <c r="N118" t="str">
        <f t="shared" si="7"/>
        <v>17-02-2021</v>
      </c>
      <c r="O118" t="str">
        <f t="shared" si="10"/>
        <v>02</v>
      </c>
      <c r="P118" t="str">
        <f t="shared" si="11"/>
        <v>2021</v>
      </c>
      <c r="Q118" t="str">
        <f t="shared" si="8"/>
        <v>17</v>
      </c>
      <c r="R118" t="str">
        <f t="shared" si="9"/>
        <v>-</v>
      </c>
      <c r="S118" t="str">
        <f t="shared" si="12"/>
        <v/>
      </c>
    </row>
    <row r="119" spans="1:19" x14ac:dyDescent="0.3">
      <c r="A119" t="s">
        <v>390</v>
      </c>
      <c r="B119" t="s">
        <v>139</v>
      </c>
      <c r="C119" t="s">
        <v>12021</v>
      </c>
      <c r="D119" t="s">
        <v>19</v>
      </c>
      <c r="E119" t="s">
        <v>140</v>
      </c>
      <c r="F119" t="s">
        <v>391</v>
      </c>
      <c r="G119" t="s">
        <v>15</v>
      </c>
      <c r="H119" s="1" t="s">
        <v>392</v>
      </c>
      <c r="I119" s="3">
        <v>0.95408564814814811</v>
      </c>
      <c r="J119" s="1" t="s">
        <v>12021</v>
      </c>
      <c r="K119" s="2" t="s">
        <v>12021</v>
      </c>
      <c r="L119" s="2" t="s">
        <v>12021</v>
      </c>
      <c r="M119" t="str">
        <f t="shared" si="13"/>
        <v>Jun</v>
      </c>
      <c r="N119" t="str">
        <f t="shared" si="7"/>
        <v>29-06-2022</v>
      </c>
      <c r="O119" t="str">
        <f t="shared" si="10"/>
        <v>06</v>
      </c>
      <c r="P119" t="str">
        <f t="shared" si="11"/>
        <v>2022</v>
      </c>
      <c r="Q119" t="str">
        <f t="shared" si="8"/>
        <v>22</v>
      </c>
      <c r="R119" t="str">
        <f t="shared" si="9"/>
        <v>-</v>
      </c>
      <c r="S119" t="str">
        <f t="shared" si="12"/>
        <v/>
      </c>
    </row>
    <row r="120" spans="1:19" x14ac:dyDescent="0.3">
      <c r="A120" t="s">
        <v>393</v>
      </c>
      <c r="B120" t="s">
        <v>68</v>
      </c>
      <c r="C120" t="s">
        <v>11031</v>
      </c>
      <c r="D120" t="s">
        <v>49</v>
      </c>
      <c r="E120" t="s">
        <v>69</v>
      </c>
      <c r="F120" t="s">
        <v>394</v>
      </c>
      <c r="G120" t="s">
        <v>28</v>
      </c>
      <c r="H120" s="1" t="s">
        <v>395</v>
      </c>
      <c r="I120" s="3">
        <v>0.5924652777777778</v>
      </c>
      <c r="J120" s="1" t="s">
        <v>396</v>
      </c>
      <c r="K120" s="2">
        <v>0.5924652777777778</v>
      </c>
      <c r="L120" s="2" t="s">
        <v>12021</v>
      </c>
      <c r="M120" t="str">
        <f t="shared" si="13"/>
        <v>Jan</v>
      </c>
      <c r="N120" t="str">
        <f t="shared" si="7"/>
        <v>14-01-2023</v>
      </c>
      <c r="O120" t="str">
        <f t="shared" si="10"/>
        <v>01</v>
      </c>
      <c r="P120" t="str">
        <f t="shared" si="11"/>
        <v>2023</v>
      </c>
      <c r="Q120" t="str">
        <f t="shared" si="8"/>
        <v>14</v>
      </c>
      <c r="R120" t="str">
        <f t="shared" si="9"/>
        <v>31-01-2023</v>
      </c>
      <c r="S120" t="str">
        <f t="shared" si="12"/>
        <v>01</v>
      </c>
    </row>
    <row r="121" spans="1:19" x14ac:dyDescent="0.3">
      <c r="A121" t="s">
        <v>397</v>
      </c>
      <c r="B121" t="s">
        <v>185</v>
      </c>
      <c r="C121" t="s">
        <v>12021</v>
      </c>
      <c r="D121" t="s">
        <v>12</v>
      </c>
      <c r="E121" t="s">
        <v>13</v>
      </c>
      <c r="F121" t="s">
        <v>398</v>
      </c>
      <c r="G121" t="s">
        <v>22</v>
      </c>
      <c r="H121" s="1" t="s">
        <v>399</v>
      </c>
      <c r="I121" s="3">
        <v>0.52781250000000002</v>
      </c>
      <c r="J121" s="1" t="s">
        <v>12021</v>
      </c>
      <c r="K121" s="2" t="s">
        <v>12021</v>
      </c>
      <c r="L121" s="2" t="s">
        <v>12021</v>
      </c>
      <c r="M121" t="str">
        <f t="shared" si="13"/>
        <v>Nov</v>
      </c>
      <c r="N121" t="str">
        <f t="shared" si="7"/>
        <v>18-11-2022</v>
      </c>
      <c r="O121" t="str">
        <f t="shared" si="10"/>
        <v>11</v>
      </c>
      <c r="P121" t="str">
        <f t="shared" si="11"/>
        <v>2022</v>
      </c>
      <c r="Q121" t="str">
        <f t="shared" si="8"/>
        <v>12</v>
      </c>
      <c r="R121" t="str">
        <f t="shared" si="9"/>
        <v>-</v>
      </c>
      <c r="S121" t="str">
        <f t="shared" si="12"/>
        <v/>
      </c>
    </row>
    <row r="122" spans="1:19" x14ac:dyDescent="0.3">
      <c r="A122" t="s">
        <v>400</v>
      </c>
      <c r="B122" t="s">
        <v>25</v>
      </c>
      <c r="C122" t="s">
        <v>12021</v>
      </c>
      <c r="D122" t="s">
        <v>19</v>
      </c>
      <c r="E122" t="s">
        <v>26</v>
      </c>
      <c r="F122" t="s">
        <v>401</v>
      </c>
      <c r="G122" t="s">
        <v>15</v>
      </c>
      <c r="H122" s="1" t="s">
        <v>402</v>
      </c>
      <c r="I122" s="3">
        <v>0.14001157407407408</v>
      </c>
      <c r="J122" s="1" t="s">
        <v>12021</v>
      </c>
      <c r="K122" s="2" t="s">
        <v>12021</v>
      </c>
      <c r="L122" s="2" t="s">
        <v>12021</v>
      </c>
      <c r="M122" t="str">
        <f t="shared" si="13"/>
        <v>Jul</v>
      </c>
      <c r="N122" t="str">
        <f t="shared" si="7"/>
        <v>31-07-2023</v>
      </c>
      <c r="O122" t="str">
        <f t="shared" si="10"/>
        <v>07</v>
      </c>
      <c r="P122" t="str">
        <f t="shared" si="11"/>
        <v>2023</v>
      </c>
      <c r="Q122" t="str">
        <f t="shared" si="8"/>
        <v>03</v>
      </c>
      <c r="R122" t="str">
        <f t="shared" si="9"/>
        <v>-</v>
      </c>
      <c r="S122" t="str">
        <f t="shared" si="12"/>
        <v/>
      </c>
    </row>
    <row r="123" spans="1:19" x14ac:dyDescent="0.3">
      <c r="A123" t="s">
        <v>403</v>
      </c>
      <c r="B123" t="s">
        <v>404</v>
      </c>
      <c r="C123" t="s">
        <v>12021</v>
      </c>
      <c r="D123" t="s">
        <v>12</v>
      </c>
      <c r="E123" t="s">
        <v>174</v>
      </c>
      <c r="F123" t="s">
        <v>405</v>
      </c>
      <c r="G123" t="s">
        <v>15</v>
      </c>
      <c r="H123" s="1" t="s">
        <v>406</v>
      </c>
      <c r="I123" s="3">
        <v>0.38577546296296295</v>
      </c>
      <c r="J123" s="1" t="s">
        <v>12021</v>
      </c>
      <c r="K123" s="2" t="s">
        <v>12021</v>
      </c>
      <c r="L123" s="2" t="s">
        <v>12021</v>
      </c>
      <c r="M123" t="str">
        <f t="shared" si="13"/>
        <v>Feb</v>
      </c>
      <c r="N123" t="str">
        <f t="shared" si="7"/>
        <v>19-02-2022</v>
      </c>
      <c r="O123" t="str">
        <f t="shared" si="10"/>
        <v>02</v>
      </c>
      <c r="P123" t="str">
        <f t="shared" si="11"/>
        <v>2022</v>
      </c>
      <c r="Q123" t="str">
        <f t="shared" si="8"/>
        <v>09</v>
      </c>
      <c r="R123" t="str">
        <f t="shared" si="9"/>
        <v>-</v>
      </c>
      <c r="S123" t="str">
        <f t="shared" si="12"/>
        <v/>
      </c>
    </row>
    <row r="124" spans="1:19" x14ac:dyDescent="0.3">
      <c r="A124" t="s">
        <v>407</v>
      </c>
      <c r="B124" t="s">
        <v>123</v>
      </c>
      <c r="C124" t="s">
        <v>11032</v>
      </c>
      <c r="D124" t="s">
        <v>33</v>
      </c>
      <c r="E124" t="s">
        <v>34</v>
      </c>
      <c r="F124" t="s">
        <v>408</v>
      </c>
      <c r="G124" t="s">
        <v>28</v>
      </c>
      <c r="H124" s="1" t="s">
        <v>409</v>
      </c>
      <c r="I124" s="3">
        <v>8.7337962962962964E-2</v>
      </c>
      <c r="J124" s="1" t="s">
        <v>410</v>
      </c>
      <c r="K124" s="2">
        <v>8.7337962962962964E-2</v>
      </c>
      <c r="L124" s="2" t="s">
        <v>12021</v>
      </c>
      <c r="M124" t="str">
        <f t="shared" si="13"/>
        <v>Dec</v>
      </c>
      <c r="N124" t="str">
        <f t="shared" si="7"/>
        <v>31-12-2024</v>
      </c>
      <c r="O124" t="str">
        <f t="shared" si="10"/>
        <v>12</v>
      </c>
      <c r="P124" t="str">
        <f t="shared" si="11"/>
        <v>2024</v>
      </c>
      <c r="Q124" t="str">
        <f t="shared" si="8"/>
        <v>02</v>
      </c>
      <c r="R124" t="str">
        <f t="shared" si="9"/>
        <v>26-01-2025</v>
      </c>
      <c r="S124" t="str">
        <f t="shared" si="12"/>
        <v>01</v>
      </c>
    </row>
    <row r="125" spans="1:19" x14ac:dyDescent="0.3">
      <c r="A125" t="s">
        <v>411</v>
      </c>
      <c r="B125" t="s">
        <v>146</v>
      </c>
      <c r="C125" s="4">
        <v>45417.39166666667</v>
      </c>
      <c r="D125" t="s">
        <v>19</v>
      </c>
      <c r="E125" t="s">
        <v>140</v>
      </c>
      <c r="F125" t="s">
        <v>412</v>
      </c>
      <c r="G125" t="s">
        <v>28</v>
      </c>
      <c r="H125" s="1" t="s">
        <v>413</v>
      </c>
      <c r="I125" s="3">
        <v>0.39217592592592593</v>
      </c>
      <c r="J125" s="1">
        <v>45417</v>
      </c>
      <c r="K125" s="2">
        <v>0.39166666666666666</v>
      </c>
      <c r="L125" s="2" t="s">
        <v>12021</v>
      </c>
      <c r="M125" t="str">
        <f t="shared" si="13"/>
        <v>Apr</v>
      </c>
      <c r="N125" t="str">
        <f t="shared" si="7"/>
        <v>26-04-2024</v>
      </c>
      <c r="O125" t="str">
        <f t="shared" si="10"/>
        <v>04</v>
      </c>
      <c r="P125" t="str">
        <f t="shared" si="11"/>
        <v>2024</v>
      </c>
      <c r="Q125" t="str">
        <f t="shared" si="8"/>
        <v>09</v>
      </c>
      <c r="R125" t="str">
        <f t="shared" si="9"/>
        <v>05-05-2024</v>
      </c>
      <c r="S125" t="str">
        <f t="shared" si="12"/>
        <v>05</v>
      </c>
    </row>
    <row r="126" spans="1:19" x14ac:dyDescent="0.3">
      <c r="A126" t="s">
        <v>414</v>
      </c>
      <c r="B126" t="s">
        <v>53</v>
      </c>
      <c r="C126" t="s">
        <v>11033</v>
      </c>
      <c r="D126" t="s">
        <v>12</v>
      </c>
      <c r="E126" t="s">
        <v>13</v>
      </c>
      <c r="F126" t="s">
        <v>415</v>
      </c>
      <c r="G126" t="s">
        <v>28</v>
      </c>
      <c r="H126" s="1" t="s">
        <v>200</v>
      </c>
      <c r="I126" s="3">
        <v>0.81562500000000004</v>
      </c>
      <c r="J126" s="1" t="s">
        <v>416</v>
      </c>
      <c r="K126" s="2">
        <v>0.81562500000000004</v>
      </c>
      <c r="L126" s="2" t="s">
        <v>12021</v>
      </c>
      <c r="M126" t="str">
        <f t="shared" si="13"/>
        <v>Jul</v>
      </c>
      <c r="N126" t="str">
        <f t="shared" si="7"/>
        <v>25-07-2021</v>
      </c>
      <c r="O126" t="str">
        <f t="shared" si="10"/>
        <v>07</v>
      </c>
      <c r="P126" t="str">
        <f t="shared" si="11"/>
        <v>2021</v>
      </c>
      <c r="Q126" t="str">
        <f t="shared" si="8"/>
        <v>19</v>
      </c>
      <c r="R126" t="str">
        <f t="shared" si="9"/>
        <v>22-08-2021</v>
      </c>
      <c r="S126" t="str">
        <f t="shared" si="12"/>
        <v>08</v>
      </c>
    </row>
    <row r="127" spans="1:19" x14ac:dyDescent="0.3">
      <c r="A127" t="s">
        <v>417</v>
      </c>
      <c r="B127" t="s">
        <v>173</v>
      </c>
      <c r="C127" t="s">
        <v>12021</v>
      </c>
      <c r="D127" t="s">
        <v>12</v>
      </c>
      <c r="E127" t="s">
        <v>174</v>
      </c>
      <c r="F127" t="s">
        <v>418</v>
      </c>
      <c r="G127" t="s">
        <v>22</v>
      </c>
      <c r="H127" s="1">
        <v>44048</v>
      </c>
      <c r="I127" s="3">
        <v>0.17569444444444443</v>
      </c>
      <c r="J127" s="1" t="s">
        <v>12021</v>
      </c>
      <c r="K127" s="2" t="s">
        <v>12021</v>
      </c>
      <c r="L127" s="2" t="s">
        <v>12021</v>
      </c>
      <c r="M127" t="str">
        <f t="shared" si="13"/>
        <v>Aug</v>
      </c>
      <c r="N127" t="str">
        <f t="shared" si="7"/>
        <v>05-08-2020</v>
      </c>
      <c r="O127" t="str">
        <f t="shared" si="10"/>
        <v>08</v>
      </c>
      <c r="P127" t="str">
        <f t="shared" si="11"/>
        <v>2020</v>
      </c>
      <c r="Q127" t="str">
        <f t="shared" si="8"/>
        <v>04</v>
      </c>
      <c r="R127" t="str">
        <f t="shared" si="9"/>
        <v>-</v>
      </c>
      <c r="S127" t="str">
        <f t="shared" si="12"/>
        <v/>
      </c>
    </row>
    <row r="128" spans="1:19" x14ac:dyDescent="0.3">
      <c r="A128" t="s">
        <v>419</v>
      </c>
      <c r="B128" t="s">
        <v>280</v>
      </c>
      <c r="C128" t="s">
        <v>12021</v>
      </c>
      <c r="D128" t="s">
        <v>49</v>
      </c>
      <c r="E128" t="s">
        <v>65</v>
      </c>
      <c r="F128" t="s">
        <v>420</v>
      </c>
      <c r="G128" t="s">
        <v>22</v>
      </c>
      <c r="H128" s="1">
        <v>44687</v>
      </c>
      <c r="I128" s="3">
        <v>0.87708333333333333</v>
      </c>
      <c r="J128" s="1" t="s">
        <v>12021</v>
      </c>
      <c r="K128" s="2" t="s">
        <v>12021</v>
      </c>
      <c r="L128" s="2" t="s">
        <v>12021</v>
      </c>
      <c r="M128" t="str">
        <f t="shared" si="13"/>
        <v>May</v>
      </c>
      <c r="N128" t="str">
        <f t="shared" si="7"/>
        <v>06-05-2022</v>
      </c>
      <c r="O128" t="str">
        <f t="shared" si="10"/>
        <v>05</v>
      </c>
      <c r="P128" t="str">
        <f t="shared" si="11"/>
        <v>2022</v>
      </c>
      <c r="Q128" t="str">
        <f t="shared" si="8"/>
        <v>21</v>
      </c>
      <c r="R128" t="str">
        <f t="shared" si="9"/>
        <v>-</v>
      </c>
      <c r="S128" t="str">
        <f t="shared" si="12"/>
        <v/>
      </c>
    </row>
    <row r="129" spans="1:19" x14ac:dyDescent="0.3">
      <c r="A129" t="s">
        <v>421</v>
      </c>
      <c r="B129" t="s">
        <v>146</v>
      </c>
      <c r="C129" t="s">
        <v>12021</v>
      </c>
      <c r="D129" t="s">
        <v>19</v>
      </c>
      <c r="E129" t="s">
        <v>140</v>
      </c>
      <c r="F129" t="s">
        <v>422</v>
      </c>
      <c r="G129" t="s">
        <v>22</v>
      </c>
      <c r="H129" s="1" t="s">
        <v>423</v>
      </c>
      <c r="I129" s="3">
        <v>0.21373842592592593</v>
      </c>
      <c r="J129" s="1" t="s">
        <v>12021</v>
      </c>
      <c r="K129" s="2" t="s">
        <v>12021</v>
      </c>
      <c r="L129" s="2" t="s">
        <v>12021</v>
      </c>
      <c r="M129" t="str">
        <f t="shared" si="13"/>
        <v>Nov</v>
      </c>
      <c r="N129" t="str">
        <f t="shared" si="7"/>
        <v>30-11-2020</v>
      </c>
      <c r="O129" t="str">
        <f t="shared" si="10"/>
        <v>11</v>
      </c>
      <c r="P129" t="str">
        <f t="shared" si="11"/>
        <v>2020</v>
      </c>
      <c r="Q129" t="str">
        <f t="shared" si="8"/>
        <v>05</v>
      </c>
      <c r="R129" t="str">
        <f t="shared" si="9"/>
        <v>-</v>
      </c>
      <c r="S129" t="str">
        <f t="shared" si="12"/>
        <v/>
      </c>
    </row>
    <row r="130" spans="1:19" x14ac:dyDescent="0.3">
      <c r="A130" t="s">
        <v>424</v>
      </c>
      <c r="B130" t="s">
        <v>301</v>
      </c>
      <c r="C130" t="s">
        <v>12021</v>
      </c>
      <c r="D130" t="s">
        <v>49</v>
      </c>
      <c r="E130" t="s">
        <v>50</v>
      </c>
      <c r="F130" t="s">
        <v>425</v>
      </c>
      <c r="G130" t="s">
        <v>22</v>
      </c>
      <c r="H130" s="1">
        <v>43871</v>
      </c>
      <c r="I130" s="3">
        <v>3.888888888888889E-2</v>
      </c>
      <c r="J130" s="1" t="s">
        <v>12021</v>
      </c>
      <c r="K130" s="2" t="s">
        <v>12021</v>
      </c>
      <c r="L130" s="2" t="s">
        <v>12021</v>
      </c>
      <c r="M130" t="str">
        <f t="shared" si="13"/>
        <v>Feb</v>
      </c>
      <c r="N130" t="str">
        <f t="shared" ref="N130:N193" si="14">TEXT(H130,"DD-MM-YYYY")</f>
        <v>10-02-2020</v>
      </c>
      <c r="O130" t="str">
        <f t="shared" si="10"/>
        <v>02</v>
      </c>
      <c r="P130" t="str">
        <f t="shared" si="11"/>
        <v>2020</v>
      </c>
      <c r="Q130" t="str">
        <f t="shared" ref="Q130:Q193" si="15">TEXT(I130,"HH")</f>
        <v>00</v>
      </c>
      <c r="R130" t="str">
        <f t="shared" ref="R130:R193" si="16">TEXT(J130,"DD-MM-YYYY")</f>
        <v>-</v>
      </c>
      <c r="S130" t="str">
        <f t="shared" si="12"/>
        <v/>
      </c>
    </row>
    <row r="131" spans="1:19" x14ac:dyDescent="0.3">
      <c r="A131" t="s">
        <v>426</v>
      </c>
      <c r="B131" t="s">
        <v>110</v>
      </c>
      <c r="C131" t="s">
        <v>12021</v>
      </c>
      <c r="D131" t="s">
        <v>33</v>
      </c>
      <c r="E131" t="s">
        <v>34</v>
      </c>
      <c r="F131" t="s">
        <v>427</v>
      </c>
      <c r="G131" t="s">
        <v>22</v>
      </c>
      <c r="H131" s="1">
        <v>44385</v>
      </c>
      <c r="I131" s="3">
        <v>1.6666666666666666E-2</v>
      </c>
      <c r="J131" s="1" t="s">
        <v>12021</v>
      </c>
      <c r="K131" s="2" t="s">
        <v>12021</v>
      </c>
      <c r="L131" s="2" t="s">
        <v>12021</v>
      </c>
      <c r="M131" t="str">
        <f t="shared" si="13"/>
        <v>Jul</v>
      </c>
      <c r="N131" t="str">
        <f t="shared" si="14"/>
        <v>08-07-2021</v>
      </c>
      <c r="O131" t="str">
        <f t="shared" ref="O131:O194" si="17">MID(N131,4,2)</f>
        <v>07</v>
      </c>
      <c r="P131" t="str">
        <f t="shared" ref="P131:P194" si="18">RIGHT(N131,4)</f>
        <v>2021</v>
      </c>
      <c r="Q131" t="str">
        <f t="shared" si="15"/>
        <v>00</v>
      </c>
      <c r="R131" t="str">
        <f t="shared" si="16"/>
        <v>-</v>
      </c>
      <c r="S131" t="str">
        <f t="shared" ref="S131:S194" si="19">MID(R131,4,2)</f>
        <v/>
      </c>
    </row>
    <row r="132" spans="1:19" x14ac:dyDescent="0.3">
      <c r="A132" t="s">
        <v>428</v>
      </c>
      <c r="B132" t="s">
        <v>73</v>
      </c>
      <c r="C132" t="s">
        <v>12021</v>
      </c>
      <c r="D132" t="s">
        <v>49</v>
      </c>
      <c r="E132" t="s">
        <v>50</v>
      </c>
      <c r="F132" t="s">
        <v>429</v>
      </c>
      <c r="G132" t="s">
        <v>15</v>
      </c>
      <c r="H132" s="1" t="s">
        <v>430</v>
      </c>
      <c r="I132" s="3">
        <v>0.3722685185185185</v>
      </c>
      <c r="J132" s="1" t="s">
        <v>12021</v>
      </c>
      <c r="K132" s="2" t="s">
        <v>12021</v>
      </c>
      <c r="L132" s="2" t="s">
        <v>12021</v>
      </c>
      <c r="M132" t="str">
        <f t="shared" si="13"/>
        <v>Sep</v>
      </c>
      <c r="N132" t="str">
        <f t="shared" si="14"/>
        <v>14-09-2021</v>
      </c>
      <c r="O132" t="str">
        <f t="shared" si="17"/>
        <v>09</v>
      </c>
      <c r="P132" t="str">
        <f t="shared" si="18"/>
        <v>2021</v>
      </c>
      <c r="Q132" t="str">
        <f t="shared" si="15"/>
        <v>08</v>
      </c>
      <c r="R132" t="str">
        <f t="shared" si="16"/>
        <v>-</v>
      </c>
      <c r="S132" t="str">
        <f t="shared" si="19"/>
        <v/>
      </c>
    </row>
    <row r="133" spans="1:19" x14ac:dyDescent="0.3">
      <c r="A133" t="s">
        <v>431</v>
      </c>
      <c r="B133" t="s">
        <v>289</v>
      </c>
      <c r="C133" t="s">
        <v>12021</v>
      </c>
      <c r="D133" t="s">
        <v>49</v>
      </c>
      <c r="E133" t="s">
        <v>69</v>
      </c>
      <c r="F133" t="s">
        <v>432</v>
      </c>
      <c r="G133" t="s">
        <v>22</v>
      </c>
      <c r="H133" s="1" t="s">
        <v>433</v>
      </c>
      <c r="I133" s="3">
        <v>0.89636574074074071</v>
      </c>
      <c r="J133" s="1" t="s">
        <v>12021</v>
      </c>
      <c r="K133" s="2" t="s">
        <v>12021</v>
      </c>
      <c r="L133" s="2" t="s">
        <v>12021</v>
      </c>
      <c r="M133" t="str">
        <f t="shared" ref="M133:M196" si="20">TEXT(H133,"MMM")</f>
        <v>Mar</v>
      </c>
      <c r="N133" t="str">
        <f t="shared" si="14"/>
        <v>19-03-2023</v>
      </c>
      <c r="O133" t="str">
        <f t="shared" si="17"/>
        <v>03</v>
      </c>
      <c r="P133" t="str">
        <f t="shared" si="18"/>
        <v>2023</v>
      </c>
      <c r="Q133" t="str">
        <f t="shared" si="15"/>
        <v>21</v>
      </c>
      <c r="R133" t="str">
        <f t="shared" si="16"/>
        <v>-</v>
      </c>
      <c r="S133" t="str">
        <f t="shared" si="19"/>
        <v/>
      </c>
    </row>
    <row r="134" spans="1:19" x14ac:dyDescent="0.3">
      <c r="A134" t="s">
        <v>434</v>
      </c>
      <c r="B134" t="s">
        <v>139</v>
      </c>
      <c r="C134" t="s">
        <v>12021</v>
      </c>
      <c r="D134" t="s">
        <v>19</v>
      </c>
      <c r="E134" t="s">
        <v>140</v>
      </c>
      <c r="F134" t="s">
        <v>435</v>
      </c>
      <c r="G134" t="s">
        <v>15</v>
      </c>
      <c r="H134" s="1">
        <v>45085</v>
      </c>
      <c r="I134" s="3">
        <v>0.46458333333333335</v>
      </c>
      <c r="J134" s="1" t="s">
        <v>12021</v>
      </c>
      <c r="K134" s="2" t="s">
        <v>12021</v>
      </c>
      <c r="L134" s="2" t="s">
        <v>12021</v>
      </c>
      <c r="M134" t="str">
        <f t="shared" si="20"/>
        <v>Jun</v>
      </c>
      <c r="N134" t="str">
        <f t="shared" si="14"/>
        <v>08-06-2023</v>
      </c>
      <c r="O134" t="str">
        <f t="shared" si="17"/>
        <v>06</v>
      </c>
      <c r="P134" t="str">
        <f t="shared" si="18"/>
        <v>2023</v>
      </c>
      <c r="Q134" t="str">
        <f t="shared" si="15"/>
        <v>11</v>
      </c>
      <c r="R134" t="str">
        <f t="shared" si="16"/>
        <v>-</v>
      </c>
      <c r="S134" t="str">
        <f t="shared" si="19"/>
        <v/>
      </c>
    </row>
    <row r="135" spans="1:19" x14ac:dyDescent="0.3">
      <c r="A135" t="s">
        <v>436</v>
      </c>
      <c r="B135" t="s">
        <v>149</v>
      </c>
      <c r="C135" t="s">
        <v>11034</v>
      </c>
      <c r="D135" t="s">
        <v>49</v>
      </c>
      <c r="E135" t="s">
        <v>69</v>
      </c>
      <c r="F135" t="s">
        <v>437</v>
      </c>
      <c r="G135" t="s">
        <v>28</v>
      </c>
      <c r="H135" s="1" t="s">
        <v>438</v>
      </c>
      <c r="I135" s="3">
        <v>0.87230324074074073</v>
      </c>
      <c r="J135" s="1" t="s">
        <v>439</v>
      </c>
      <c r="K135" s="2">
        <v>0.87230324074074073</v>
      </c>
      <c r="L135" s="2" t="s">
        <v>12021</v>
      </c>
      <c r="M135" t="str">
        <f t="shared" si="20"/>
        <v>Aug</v>
      </c>
      <c r="N135" t="str">
        <f t="shared" si="14"/>
        <v>23-08-2021</v>
      </c>
      <c r="O135" t="str">
        <f t="shared" si="17"/>
        <v>08</v>
      </c>
      <c r="P135" t="str">
        <f t="shared" si="18"/>
        <v>2021</v>
      </c>
      <c r="Q135" t="str">
        <f t="shared" si="15"/>
        <v>20</v>
      </c>
      <c r="R135" t="str">
        <f t="shared" si="16"/>
        <v>31-08-2021</v>
      </c>
      <c r="S135" t="str">
        <f t="shared" si="19"/>
        <v>08</v>
      </c>
    </row>
    <row r="136" spans="1:19" x14ac:dyDescent="0.3">
      <c r="A136" t="s">
        <v>440</v>
      </c>
      <c r="B136" t="s">
        <v>11</v>
      </c>
      <c r="C136" t="s">
        <v>12021</v>
      </c>
      <c r="D136" t="s">
        <v>12</v>
      </c>
      <c r="E136" t="s">
        <v>13</v>
      </c>
      <c r="F136" t="s">
        <v>441</v>
      </c>
      <c r="G136" t="s">
        <v>15</v>
      </c>
      <c r="H136" s="1" t="s">
        <v>442</v>
      </c>
      <c r="I136" s="3">
        <v>0.40471064814814817</v>
      </c>
      <c r="J136" s="1" t="s">
        <v>12021</v>
      </c>
      <c r="K136" s="2" t="s">
        <v>12021</v>
      </c>
      <c r="L136" s="2" t="s">
        <v>12021</v>
      </c>
      <c r="M136" t="str">
        <f t="shared" si="20"/>
        <v>Mar</v>
      </c>
      <c r="N136" t="str">
        <f t="shared" si="14"/>
        <v>18-03-2023</v>
      </c>
      <c r="O136" t="str">
        <f t="shared" si="17"/>
        <v>03</v>
      </c>
      <c r="P136" t="str">
        <f t="shared" si="18"/>
        <v>2023</v>
      </c>
      <c r="Q136" t="str">
        <f t="shared" si="15"/>
        <v>09</v>
      </c>
      <c r="R136" t="str">
        <f t="shared" si="16"/>
        <v>-</v>
      </c>
      <c r="S136" t="str">
        <f t="shared" si="19"/>
        <v/>
      </c>
    </row>
    <row r="137" spans="1:19" x14ac:dyDescent="0.3">
      <c r="A137" t="s">
        <v>443</v>
      </c>
      <c r="B137" t="s">
        <v>73</v>
      </c>
      <c r="C137" t="s">
        <v>11035</v>
      </c>
      <c r="D137" t="s">
        <v>49</v>
      </c>
      <c r="E137" t="s">
        <v>50</v>
      </c>
      <c r="F137" t="s">
        <v>444</v>
      </c>
      <c r="G137" t="s">
        <v>28</v>
      </c>
      <c r="H137" s="1" t="s">
        <v>445</v>
      </c>
      <c r="I137" s="3">
        <v>0.76546296296296301</v>
      </c>
      <c r="J137" s="1" t="s">
        <v>446</v>
      </c>
      <c r="K137" s="2">
        <v>0.76546296296296301</v>
      </c>
      <c r="L137" s="2" t="s">
        <v>12021</v>
      </c>
      <c r="M137" t="str">
        <f t="shared" si="20"/>
        <v>Sep</v>
      </c>
      <c r="N137" t="str">
        <f t="shared" si="14"/>
        <v>27-09-2024</v>
      </c>
      <c r="O137" t="str">
        <f t="shared" si="17"/>
        <v>09</v>
      </c>
      <c r="P137" t="str">
        <f t="shared" si="18"/>
        <v>2024</v>
      </c>
      <c r="Q137" t="str">
        <f t="shared" si="15"/>
        <v>18</v>
      </c>
      <c r="R137" t="str">
        <f t="shared" si="16"/>
        <v>23-10-2024</v>
      </c>
      <c r="S137" t="str">
        <f t="shared" si="19"/>
        <v>10</v>
      </c>
    </row>
    <row r="138" spans="1:19" x14ac:dyDescent="0.3">
      <c r="A138" t="s">
        <v>447</v>
      </c>
      <c r="B138" t="s">
        <v>53</v>
      </c>
      <c r="C138" t="s">
        <v>12021</v>
      </c>
      <c r="D138" t="s">
        <v>12</v>
      </c>
      <c r="E138" t="s">
        <v>13</v>
      </c>
      <c r="F138" t="s">
        <v>448</v>
      </c>
      <c r="G138" t="s">
        <v>15</v>
      </c>
      <c r="H138" s="1" t="s">
        <v>449</v>
      </c>
      <c r="I138" s="3">
        <v>7.8657407407407412E-2</v>
      </c>
      <c r="J138" s="1" t="s">
        <v>12021</v>
      </c>
      <c r="K138" s="2" t="s">
        <v>12021</v>
      </c>
      <c r="L138" s="2" t="s">
        <v>12021</v>
      </c>
      <c r="M138" t="str">
        <f t="shared" si="20"/>
        <v>Mar</v>
      </c>
      <c r="N138" t="str">
        <f t="shared" si="14"/>
        <v>15-03-2021</v>
      </c>
      <c r="O138" t="str">
        <f t="shared" si="17"/>
        <v>03</v>
      </c>
      <c r="P138" t="str">
        <f t="shared" si="18"/>
        <v>2021</v>
      </c>
      <c r="Q138" t="str">
        <f t="shared" si="15"/>
        <v>01</v>
      </c>
      <c r="R138" t="str">
        <f t="shared" si="16"/>
        <v>-</v>
      </c>
      <c r="S138" t="str">
        <f t="shared" si="19"/>
        <v/>
      </c>
    </row>
    <row r="139" spans="1:19" x14ac:dyDescent="0.3">
      <c r="A139" t="s">
        <v>450</v>
      </c>
      <c r="B139" t="s">
        <v>404</v>
      </c>
      <c r="C139" t="s">
        <v>12021</v>
      </c>
      <c r="D139" t="s">
        <v>12</v>
      </c>
      <c r="E139" t="s">
        <v>174</v>
      </c>
      <c r="F139" t="s">
        <v>451</v>
      </c>
      <c r="G139" t="s">
        <v>15</v>
      </c>
      <c r="H139" s="1" t="s">
        <v>452</v>
      </c>
      <c r="I139" s="3">
        <v>0.19863425925925926</v>
      </c>
      <c r="J139" s="1" t="s">
        <v>12021</v>
      </c>
      <c r="K139" s="2" t="s">
        <v>12021</v>
      </c>
      <c r="L139" s="2" t="s">
        <v>12021</v>
      </c>
      <c r="M139" t="str">
        <f t="shared" si="20"/>
        <v>Jul</v>
      </c>
      <c r="N139" t="str">
        <f t="shared" si="14"/>
        <v>25-07-2022</v>
      </c>
      <c r="O139" t="str">
        <f t="shared" si="17"/>
        <v>07</v>
      </c>
      <c r="P139" t="str">
        <f t="shared" si="18"/>
        <v>2022</v>
      </c>
      <c r="Q139" t="str">
        <f t="shared" si="15"/>
        <v>04</v>
      </c>
      <c r="R139" t="str">
        <f t="shared" si="16"/>
        <v>-</v>
      </c>
      <c r="S139" t="str">
        <f t="shared" si="19"/>
        <v/>
      </c>
    </row>
    <row r="140" spans="1:19" x14ac:dyDescent="0.3">
      <c r="A140" t="s">
        <v>453</v>
      </c>
      <c r="B140" t="s">
        <v>93</v>
      </c>
      <c r="C140" t="s">
        <v>12021</v>
      </c>
      <c r="D140" t="s">
        <v>19</v>
      </c>
      <c r="E140" t="s">
        <v>26</v>
      </c>
      <c r="F140" t="s">
        <v>454</v>
      </c>
      <c r="G140" t="s">
        <v>15</v>
      </c>
      <c r="H140" s="1" t="s">
        <v>455</v>
      </c>
      <c r="I140" s="3">
        <v>0.46707175925925926</v>
      </c>
      <c r="J140" s="1" t="s">
        <v>12021</v>
      </c>
      <c r="K140" s="2" t="s">
        <v>12021</v>
      </c>
      <c r="L140" s="2" t="s">
        <v>12021</v>
      </c>
      <c r="M140" t="str">
        <f t="shared" si="20"/>
        <v>Dec</v>
      </c>
      <c r="N140" t="str">
        <f t="shared" si="14"/>
        <v>14-12-2022</v>
      </c>
      <c r="O140" t="str">
        <f t="shared" si="17"/>
        <v>12</v>
      </c>
      <c r="P140" t="str">
        <f t="shared" si="18"/>
        <v>2022</v>
      </c>
      <c r="Q140" t="str">
        <f t="shared" si="15"/>
        <v>11</v>
      </c>
      <c r="R140" t="str">
        <f t="shared" si="16"/>
        <v>-</v>
      </c>
      <c r="S140" t="str">
        <f t="shared" si="19"/>
        <v/>
      </c>
    </row>
    <row r="141" spans="1:19" x14ac:dyDescent="0.3">
      <c r="A141" t="s">
        <v>456</v>
      </c>
      <c r="B141" t="s">
        <v>93</v>
      </c>
      <c r="C141" t="s">
        <v>11036</v>
      </c>
      <c r="D141" t="s">
        <v>19</v>
      </c>
      <c r="E141" t="s">
        <v>26</v>
      </c>
      <c r="F141" t="s">
        <v>457</v>
      </c>
      <c r="G141" t="s">
        <v>28</v>
      </c>
      <c r="H141" s="1" t="s">
        <v>458</v>
      </c>
      <c r="I141" s="3">
        <v>0.230625</v>
      </c>
      <c r="J141" s="1" t="s">
        <v>459</v>
      </c>
      <c r="K141" s="2">
        <v>0.230625</v>
      </c>
      <c r="L141" s="2" t="s">
        <v>12021</v>
      </c>
      <c r="M141" t="str">
        <f t="shared" si="20"/>
        <v>Apr</v>
      </c>
      <c r="N141" t="str">
        <f t="shared" si="14"/>
        <v>29-04-2021</v>
      </c>
      <c r="O141" t="str">
        <f t="shared" si="17"/>
        <v>04</v>
      </c>
      <c r="P141" t="str">
        <f t="shared" si="18"/>
        <v>2021</v>
      </c>
      <c r="Q141" t="str">
        <f t="shared" si="15"/>
        <v>05</v>
      </c>
      <c r="R141" t="str">
        <f t="shared" si="16"/>
        <v>18-05-2021</v>
      </c>
      <c r="S141" t="str">
        <f t="shared" si="19"/>
        <v>05</v>
      </c>
    </row>
    <row r="142" spans="1:19" x14ac:dyDescent="0.3">
      <c r="A142" t="s">
        <v>460</v>
      </c>
      <c r="B142" t="s">
        <v>289</v>
      </c>
      <c r="C142" t="s">
        <v>11037</v>
      </c>
      <c r="D142" t="s">
        <v>49</v>
      </c>
      <c r="E142" t="s">
        <v>69</v>
      </c>
      <c r="F142" t="s">
        <v>461</v>
      </c>
      <c r="G142" t="s">
        <v>28</v>
      </c>
      <c r="H142" s="1" t="s">
        <v>462</v>
      </c>
      <c r="I142" s="3">
        <v>0.30605324074074075</v>
      </c>
      <c r="J142" s="1" t="s">
        <v>463</v>
      </c>
      <c r="K142" s="2">
        <v>0.30605324074074075</v>
      </c>
      <c r="L142" s="2" t="s">
        <v>12021</v>
      </c>
      <c r="M142" t="str">
        <f t="shared" si="20"/>
        <v>Apr</v>
      </c>
      <c r="N142" t="str">
        <f t="shared" si="14"/>
        <v>16-04-2021</v>
      </c>
      <c r="O142" t="str">
        <f t="shared" si="17"/>
        <v>04</v>
      </c>
      <c r="P142" t="str">
        <f t="shared" si="18"/>
        <v>2021</v>
      </c>
      <c r="Q142" t="str">
        <f t="shared" si="15"/>
        <v>07</v>
      </c>
      <c r="R142" t="str">
        <f t="shared" si="16"/>
        <v>15-05-2021</v>
      </c>
      <c r="S142" t="str">
        <f t="shared" si="19"/>
        <v>05</v>
      </c>
    </row>
    <row r="143" spans="1:19" x14ac:dyDescent="0.3">
      <c r="A143" t="s">
        <v>464</v>
      </c>
      <c r="B143" t="s">
        <v>301</v>
      </c>
      <c r="C143" t="s">
        <v>12021</v>
      </c>
      <c r="D143" t="s">
        <v>49</v>
      </c>
      <c r="E143" t="s">
        <v>50</v>
      </c>
      <c r="F143" t="s">
        <v>465</v>
      </c>
      <c r="G143" t="s">
        <v>15</v>
      </c>
      <c r="H143" s="1" t="s">
        <v>466</v>
      </c>
      <c r="I143" s="3">
        <v>0.37043981481481481</v>
      </c>
      <c r="J143" s="1" t="s">
        <v>12021</v>
      </c>
      <c r="K143" s="2" t="s">
        <v>12021</v>
      </c>
      <c r="L143" s="2" t="s">
        <v>12021</v>
      </c>
      <c r="M143" t="str">
        <f t="shared" si="20"/>
        <v>Nov</v>
      </c>
      <c r="N143" t="str">
        <f t="shared" si="14"/>
        <v>21-11-2020</v>
      </c>
      <c r="O143" t="str">
        <f t="shared" si="17"/>
        <v>11</v>
      </c>
      <c r="P143" t="str">
        <f t="shared" si="18"/>
        <v>2020</v>
      </c>
      <c r="Q143" t="str">
        <f t="shared" si="15"/>
        <v>08</v>
      </c>
      <c r="R143" t="str">
        <f t="shared" si="16"/>
        <v>-</v>
      </c>
      <c r="S143" t="str">
        <f t="shared" si="19"/>
        <v/>
      </c>
    </row>
    <row r="144" spans="1:19" x14ac:dyDescent="0.3">
      <c r="A144" t="s">
        <v>467</v>
      </c>
      <c r="B144" t="s">
        <v>149</v>
      </c>
      <c r="C144" t="s">
        <v>11038</v>
      </c>
      <c r="D144" t="s">
        <v>49</v>
      </c>
      <c r="E144" t="s">
        <v>69</v>
      </c>
      <c r="F144" t="s">
        <v>468</v>
      </c>
      <c r="G144" t="s">
        <v>28</v>
      </c>
      <c r="H144" s="1" t="s">
        <v>469</v>
      </c>
      <c r="I144" s="3">
        <v>0.83309027777777778</v>
      </c>
      <c r="J144" s="1" t="s">
        <v>470</v>
      </c>
      <c r="K144" s="2">
        <v>0.83309027777777778</v>
      </c>
      <c r="L144" s="2" t="s">
        <v>12021</v>
      </c>
      <c r="M144" t="str">
        <f t="shared" si="20"/>
        <v>Sep</v>
      </c>
      <c r="N144" t="str">
        <f t="shared" si="14"/>
        <v>18-09-2021</v>
      </c>
      <c r="O144" t="str">
        <f t="shared" si="17"/>
        <v>09</v>
      </c>
      <c r="P144" t="str">
        <f t="shared" si="18"/>
        <v>2021</v>
      </c>
      <c r="Q144" t="str">
        <f t="shared" si="15"/>
        <v>19</v>
      </c>
      <c r="R144" t="str">
        <f t="shared" si="16"/>
        <v>19-09-2021</v>
      </c>
      <c r="S144" t="str">
        <f t="shared" si="19"/>
        <v>09</v>
      </c>
    </row>
    <row r="145" spans="1:19" x14ac:dyDescent="0.3">
      <c r="A145" t="s">
        <v>471</v>
      </c>
      <c r="B145" t="s">
        <v>97</v>
      </c>
      <c r="C145" t="s">
        <v>11039</v>
      </c>
      <c r="D145" t="s">
        <v>19</v>
      </c>
      <c r="E145" t="s">
        <v>20</v>
      </c>
      <c r="F145" t="s">
        <v>472</v>
      </c>
      <c r="G145" t="s">
        <v>28</v>
      </c>
      <c r="H145" s="1" t="s">
        <v>473</v>
      </c>
      <c r="I145" s="3">
        <v>5.4629629629629629E-3</v>
      </c>
      <c r="J145" s="1" t="s">
        <v>474</v>
      </c>
      <c r="K145" s="2">
        <v>5.4629629629629629E-3</v>
      </c>
      <c r="L145" s="2" t="s">
        <v>12021</v>
      </c>
      <c r="M145" t="str">
        <f t="shared" si="20"/>
        <v>Jul</v>
      </c>
      <c r="N145" t="str">
        <f t="shared" si="14"/>
        <v>26-07-2022</v>
      </c>
      <c r="O145" t="str">
        <f t="shared" si="17"/>
        <v>07</v>
      </c>
      <c r="P145" t="str">
        <f t="shared" si="18"/>
        <v>2022</v>
      </c>
      <c r="Q145" t="str">
        <f t="shared" si="15"/>
        <v>00</v>
      </c>
      <c r="R145" t="str">
        <f t="shared" si="16"/>
        <v>22-08-2022</v>
      </c>
      <c r="S145" t="str">
        <f t="shared" si="19"/>
        <v>08</v>
      </c>
    </row>
    <row r="146" spans="1:19" x14ac:dyDescent="0.3">
      <c r="A146" t="s">
        <v>475</v>
      </c>
      <c r="B146" t="s">
        <v>64</v>
      </c>
      <c r="C146" s="4">
        <v>44626.147916666669</v>
      </c>
      <c r="D146" t="s">
        <v>49</v>
      </c>
      <c r="E146" t="s">
        <v>65</v>
      </c>
      <c r="F146" t="s">
        <v>476</v>
      </c>
      <c r="G146" t="s">
        <v>28</v>
      </c>
      <c r="H146" s="1">
        <v>44870</v>
      </c>
      <c r="I146" s="3">
        <v>0.14791666666666667</v>
      </c>
      <c r="J146" s="1">
        <v>44626</v>
      </c>
      <c r="K146" s="2">
        <v>0.14791666666666667</v>
      </c>
      <c r="L146" s="2" t="s">
        <v>12021</v>
      </c>
      <c r="M146" t="str">
        <f t="shared" si="20"/>
        <v>Nov</v>
      </c>
      <c r="N146" t="str">
        <f t="shared" si="14"/>
        <v>05-11-2022</v>
      </c>
      <c r="O146" t="str">
        <f t="shared" si="17"/>
        <v>11</v>
      </c>
      <c r="P146" t="str">
        <f t="shared" si="18"/>
        <v>2022</v>
      </c>
      <c r="Q146" t="str">
        <f t="shared" si="15"/>
        <v>03</v>
      </c>
      <c r="R146" t="str">
        <f t="shared" si="16"/>
        <v>06-03-2022</v>
      </c>
      <c r="S146" t="str">
        <f t="shared" si="19"/>
        <v>03</v>
      </c>
    </row>
    <row r="147" spans="1:19" x14ac:dyDescent="0.3">
      <c r="A147" t="s">
        <v>477</v>
      </c>
      <c r="B147" t="s">
        <v>110</v>
      </c>
      <c r="C147" t="s">
        <v>11040</v>
      </c>
      <c r="D147" t="s">
        <v>33</v>
      </c>
      <c r="E147" t="s">
        <v>34</v>
      </c>
      <c r="F147" t="s">
        <v>478</v>
      </c>
      <c r="G147" t="s">
        <v>28</v>
      </c>
      <c r="H147" s="1" t="s">
        <v>423</v>
      </c>
      <c r="I147" s="3">
        <v>0.2942939814814815</v>
      </c>
      <c r="J147" s="1" t="s">
        <v>479</v>
      </c>
      <c r="K147" s="2">
        <v>0.2942939814814815</v>
      </c>
      <c r="L147" s="2" t="s">
        <v>12021</v>
      </c>
      <c r="M147" t="str">
        <f t="shared" si="20"/>
        <v>Nov</v>
      </c>
      <c r="N147" t="str">
        <f t="shared" si="14"/>
        <v>30-11-2020</v>
      </c>
      <c r="O147" t="str">
        <f t="shared" si="17"/>
        <v>11</v>
      </c>
      <c r="P147" t="str">
        <f t="shared" si="18"/>
        <v>2020</v>
      </c>
      <c r="Q147" t="str">
        <f t="shared" si="15"/>
        <v>07</v>
      </c>
      <c r="R147" t="str">
        <f t="shared" si="16"/>
        <v>21-12-2020</v>
      </c>
      <c r="S147" t="str">
        <f t="shared" si="19"/>
        <v>12</v>
      </c>
    </row>
    <row r="148" spans="1:19" x14ac:dyDescent="0.3">
      <c r="A148" t="s">
        <v>480</v>
      </c>
      <c r="B148" t="s">
        <v>173</v>
      </c>
      <c r="C148" t="s">
        <v>12021</v>
      </c>
      <c r="D148" t="s">
        <v>12</v>
      </c>
      <c r="E148" t="s">
        <v>174</v>
      </c>
      <c r="F148" t="s">
        <v>481</v>
      </c>
      <c r="G148" t="s">
        <v>15</v>
      </c>
      <c r="H148" s="1" t="s">
        <v>482</v>
      </c>
      <c r="I148" s="3">
        <v>0.8354166666666667</v>
      </c>
      <c r="J148" s="1" t="s">
        <v>12021</v>
      </c>
      <c r="K148" s="2" t="s">
        <v>12021</v>
      </c>
      <c r="L148" s="2" t="s">
        <v>12021</v>
      </c>
      <c r="M148" t="str">
        <f t="shared" si="20"/>
        <v>Apr</v>
      </c>
      <c r="N148" t="str">
        <f t="shared" si="14"/>
        <v>19-04-2022</v>
      </c>
      <c r="O148" t="str">
        <f t="shared" si="17"/>
        <v>04</v>
      </c>
      <c r="P148" t="str">
        <f t="shared" si="18"/>
        <v>2022</v>
      </c>
      <c r="Q148" t="str">
        <f t="shared" si="15"/>
        <v>20</v>
      </c>
      <c r="R148" t="str">
        <f t="shared" si="16"/>
        <v>-</v>
      </c>
      <c r="S148" t="str">
        <f t="shared" si="19"/>
        <v/>
      </c>
    </row>
    <row r="149" spans="1:19" x14ac:dyDescent="0.3">
      <c r="A149" t="s">
        <v>483</v>
      </c>
      <c r="B149" t="s">
        <v>256</v>
      </c>
      <c r="C149" t="s">
        <v>12021</v>
      </c>
      <c r="D149" t="s">
        <v>19</v>
      </c>
      <c r="E149" t="s">
        <v>20</v>
      </c>
      <c r="F149" t="s">
        <v>484</v>
      </c>
      <c r="G149" t="s">
        <v>22</v>
      </c>
      <c r="H149" s="1" t="s">
        <v>485</v>
      </c>
      <c r="I149" s="3">
        <v>0.42606481481481484</v>
      </c>
      <c r="J149" s="1" t="s">
        <v>12021</v>
      </c>
      <c r="K149" s="2" t="s">
        <v>12021</v>
      </c>
      <c r="L149" s="2" t="s">
        <v>12021</v>
      </c>
      <c r="M149" t="str">
        <f t="shared" si="20"/>
        <v>Nov</v>
      </c>
      <c r="N149" t="str">
        <f t="shared" si="14"/>
        <v>15-11-2024</v>
      </c>
      <c r="O149" t="str">
        <f t="shared" si="17"/>
        <v>11</v>
      </c>
      <c r="P149" t="str">
        <f t="shared" si="18"/>
        <v>2024</v>
      </c>
      <c r="Q149" t="str">
        <f t="shared" si="15"/>
        <v>10</v>
      </c>
      <c r="R149" t="str">
        <f t="shared" si="16"/>
        <v>-</v>
      </c>
      <c r="S149" t="str">
        <f t="shared" si="19"/>
        <v/>
      </c>
    </row>
    <row r="150" spans="1:19" x14ac:dyDescent="0.3">
      <c r="A150" t="s">
        <v>486</v>
      </c>
      <c r="B150" t="s">
        <v>25</v>
      </c>
      <c r="C150" t="s">
        <v>12021</v>
      </c>
      <c r="D150" t="s">
        <v>19</v>
      </c>
      <c r="E150" t="s">
        <v>26</v>
      </c>
      <c r="F150" t="s">
        <v>487</v>
      </c>
      <c r="G150" t="s">
        <v>22</v>
      </c>
      <c r="H150" s="1" t="s">
        <v>488</v>
      </c>
      <c r="I150" s="3">
        <v>0.49930555555555556</v>
      </c>
      <c r="J150" s="1" t="s">
        <v>12021</v>
      </c>
      <c r="K150" s="2" t="s">
        <v>12021</v>
      </c>
      <c r="L150" s="2" t="s">
        <v>12021</v>
      </c>
      <c r="M150" t="str">
        <f t="shared" si="20"/>
        <v>Oct</v>
      </c>
      <c r="N150" t="str">
        <f t="shared" si="14"/>
        <v>27-10-2021</v>
      </c>
      <c r="O150" t="str">
        <f t="shared" si="17"/>
        <v>10</v>
      </c>
      <c r="P150" t="str">
        <f t="shared" si="18"/>
        <v>2021</v>
      </c>
      <c r="Q150" t="str">
        <f t="shared" si="15"/>
        <v>11</v>
      </c>
      <c r="R150" t="str">
        <f t="shared" si="16"/>
        <v>-</v>
      </c>
      <c r="S150" t="str">
        <f t="shared" si="19"/>
        <v/>
      </c>
    </row>
    <row r="151" spans="1:19" x14ac:dyDescent="0.3">
      <c r="A151" t="s">
        <v>489</v>
      </c>
      <c r="B151" t="s">
        <v>87</v>
      </c>
      <c r="C151" s="4">
        <v>44724.990277777775</v>
      </c>
      <c r="D151" t="s">
        <v>33</v>
      </c>
      <c r="E151" t="s">
        <v>38</v>
      </c>
      <c r="F151" t="s">
        <v>490</v>
      </c>
      <c r="G151" t="s">
        <v>28</v>
      </c>
      <c r="H151" s="1">
        <v>44906</v>
      </c>
      <c r="I151" s="3">
        <v>0.99027777777777781</v>
      </c>
      <c r="J151" s="1">
        <v>44724</v>
      </c>
      <c r="K151" s="2">
        <v>0.99027777777777781</v>
      </c>
      <c r="L151" s="2" t="s">
        <v>12021</v>
      </c>
      <c r="M151" t="str">
        <f t="shared" si="20"/>
        <v>Dec</v>
      </c>
      <c r="N151" t="str">
        <f t="shared" si="14"/>
        <v>11-12-2022</v>
      </c>
      <c r="O151" t="str">
        <f t="shared" si="17"/>
        <v>12</v>
      </c>
      <c r="P151" t="str">
        <f t="shared" si="18"/>
        <v>2022</v>
      </c>
      <c r="Q151" t="str">
        <f t="shared" si="15"/>
        <v>23</v>
      </c>
      <c r="R151" t="str">
        <f t="shared" si="16"/>
        <v>12-06-2022</v>
      </c>
      <c r="S151" t="str">
        <f t="shared" si="19"/>
        <v>06</v>
      </c>
    </row>
    <row r="152" spans="1:19" x14ac:dyDescent="0.3">
      <c r="A152" t="s">
        <v>491</v>
      </c>
      <c r="B152" t="s">
        <v>11</v>
      </c>
      <c r="C152" t="s">
        <v>12021</v>
      </c>
      <c r="D152" t="s">
        <v>12</v>
      </c>
      <c r="E152" t="s">
        <v>13</v>
      </c>
      <c r="F152" t="s">
        <v>492</v>
      </c>
      <c r="G152" t="s">
        <v>15</v>
      </c>
      <c r="H152" s="1">
        <v>43869</v>
      </c>
      <c r="I152" s="3">
        <v>0.51597222222222228</v>
      </c>
      <c r="J152" s="1" t="s">
        <v>12021</v>
      </c>
      <c r="K152" s="2" t="s">
        <v>12021</v>
      </c>
      <c r="L152" s="2" t="s">
        <v>12021</v>
      </c>
      <c r="M152" t="str">
        <f t="shared" si="20"/>
        <v>Feb</v>
      </c>
      <c r="N152" t="str">
        <f t="shared" si="14"/>
        <v>08-02-2020</v>
      </c>
      <c r="O152" t="str">
        <f t="shared" si="17"/>
        <v>02</v>
      </c>
      <c r="P152" t="str">
        <f t="shared" si="18"/>
        <v>2020</v>
      </c>
      <c r="Q152" t="str">
        <f t="shared" si="15"/>
        <v>12</v>
      </c>
      <c r="R152" t="str">
        <f t="shared" si="16"/>
        <v>-</v>
      </c>
      <c r="S152" t="str">
        <f t="shared" si="19"/>
        <v/>
      </c>
    </row>
    <row r="153" spans="1:19" x14ac:dyDescent="0.3">
      <c r="A153" t="s">
        <v>493</v>
      </c>
      <c r="B153" t="s">
        <v>139</v>
      </c>
      <c r="C153" s="4">
        <v>44594.261805555558</v>
      </c>
      <c r="D153" t="s">
        <v>19</v>
      </c>
      <c r="E153" t="s">
        <v>140</v>
      </c>
      <c r="F153" t="s">
        <v>494</v>
      </c>
      <c r="G153" t="s">
        <v>28</v>
      </c>
      <c r="H153" s="1" t="s">
        <v>495</v>
      </c>
      <c r="I153" s="3">
        <v>0.26246527777777778</v>
      </c>
      <c r="J153" s="1">
        <v>44594</v>
      </c>
      <c r="K153" s="2">
        <v>0.26180555555555557</v>
      </c>
      <c r="L153" s="2" t="s">
        <v>12021</v>
      </c>
      <c r="M153" t="str">
        <f t="shared" si="20"/>
        <v>Jan</v>
      </c>
      <c r="N153" t="str">
        <f t="shared" si="14"/>
        <v>21-01-2022</v>
      </c>
      <c r="O153" t="str">
        <f t="shared" si="17"/>
        <v>01</v>
      </c>
      <c r="P153" t="str">
        <f t="shared" si="18"/>
        <v>2022</v>
      </c>
      <c r="Q153" t="str">
        <f t="shared" si="15"/>
        <v>06</v>
      </c>
      <c r="R153" t="str">
        <f t="shared" si="16"/>
        <v>02-02-2022</v>
      </c>
      <c r="S153" t="str">
        <f t="shared" si="19"/>
        <v>02</v>
      </c>
    </row>
    <row r="154" spans="1:19" x14ac:dyDescent="0.3">
      <c r="A154" t="s">
        <v>496</v>
      </c>
      <c r="B154" t="s">
        <v>110</v>
      </c>
      <c r="C154" t="s">
        <v>12021</v>
      </c>
      <c r="D154" t="s">
        <v>33</v>
      </c>
      <c r="E154" t="s">
        <v>34</v>
      </c>
      <c r="F154" t="s">
        <v>497</v>
      </c>
      <c r="G154" t="s">
        <v>22</v>
      </c>
      <c r="H154" s="1" t="s">
        <v>498</v>
      </c>
      <c r="I154" s="3">
        <v>0.98589120370370376</v>
      </c>
      <c r="J154" s="1" t="s">
        <v>12021</v>
      </c>
      <c r="K154" s="2" t="s">
        <v>12021</v>
      </c>
      <c r="L154" s="2" t="s">
        <v>12021</v>
      </c>
      <c r="M154" t="str">
        <f t="shared" si="20"/>
        <v>Sep</v>
      </c>
      <c r="N154" t="str">
        <f t="shared" si="14"/>
        <v>13-09-2020</v>
      </c>
      <c r="O154" t="str">
        <f t="shared" si="17"/>
        <v>09</v>
      </c>
      <c r="P154" t="str">
        <f t="shared" si="18"/>
        <v>2020</v>
      </c>
      <c r="Q154" t="str">
        <f t="shared" si="15"/>
        <v>23</v>
      </c>
      <c r="R154" t="str">
        <f t="shared" si="16"/>
        <v>-</v>
      </c>
      <c r="S154" t="str">
        <f t="shared" si="19"/>
        <v/>
      </c>
    </row>
    <row r="155" spans="1:19" x14ac:dyDescent="0.3">
      <c r="A155" t="s">
        <v>499</v>
      </c>
      <c r="B155" t="s">
        <v>249</v>
      </c>
      <c r="C155" s="4" t="s">
        <v>12021</v>
      </c>
      <c r="D155" t="s">
        <v>19</v>
      </c>
      <c r="E155" t="s">
        <v>26</v>
      </c>
      <c r="F155" t="s">
        <v>500</v>
      </c>
      <c r="G155" t="s">
        <v>15</v>
      </c>
      <c r="H155" s="1" t="s">
        <v>59</v>
      </c>
      <c r="I155" s="3">
        <v>0.70535879629629628</v>
      </c>
      <c r="J155" s="1" t="s">
        <v>12021</v>
      </c>
      <c r="K155" s="2" t="s">
        <v>12021</v>
      </c>
      <c r="L155" s="2" t="s">
        <v>12021</v>
      </c>
      <c r="M155" t="str">
        <f t="shared" si="20"/>
        <v>Jul</v>
      </c>
      <c r="N155" t="str">
        <f t="shared" si="14"/>
        <v>20-07-2024</v>
      </c>
      <c r="O155" t="str">
        <f t="shared" si="17"/>
        <v>07</v>
      </c>
      <c r="P155" t="str">
        <f t="shared" si="18"/>
        <v>2024</v>
      </c>
      <c r="Q155" t="str">
        <f t="shared" si="15"/>
        <v>16</v>
      </c>
      <c r="R155" t="str">
        <f t="shared" si="16"/>
        <v>-</v>
      </c>
      <c r="S155" t="str">
        <f t="shared" si="19"/>
        <v/>
      </c>
    </row>
    <row r="156" spans="1:19" x14ac:dyDescent="0.3">
      <c r="A156" t="s">
        <v>501</v>
      </c>
      <c r="B156" t="s">
        <v>123</v>
      </c>
      <c r="C156" t="s">
        <v>12021</v>
      </c>
      <c r="D156" t="s">
        <v>33</v>
      </c>
      <c r="E156" t="s">
        <v>34</v>
      </c>
      <c r="F156" t="s">
        <v>502</v>
      </c>
      <c r="G156" t="s">
        <v>15</v>
      </c>
      <c r="H156" s="1">
        <v>44445</v>
      </c>
      <c r="I156" s="3">
        <v>0.63402777777777775</v>
      </c>
      <c r="J156" s="1" t="s">
        <v>12021</v>
      </c>
      <c r="K156" s="2" t="s">
        <v>12021</v>
      </c>
      <c r="L156" s="2" t="s">
        <v>12021</v>
      </c>
      <c r="M156" t="str">
        <f t="shared" si="20"/>
        <v>Sep</v>
      </c>
      <c r="N156" t="str">
        <f t="shared" si="14"/>
        <v>06-09-2021</v>
      </c>
      <c r="O156" t="str">
        <f t="shared" si="17"/>
        <v>09</v>
      </c>
      <c r="P156" t="str">
        <f t="shared" si="18"/>
        <v>2021</v>
      </c>
      <c r="Q156" t="str">
        <f t="shared" si="15"/>
        <v>15</v>
      </c>
      <c r="R156" t="str">
        <f t="shared" si="16"/>
        <v>-</v>
      </c>
      <c r="S156" t="str">
        <f t="shared" si="19"/>
        <v/>
      </c>
    </row>
    <row r="157" spans="1:19" x14ac:dyDescent="0.3">
      <c r="A157" t="s">
        <v>503</v>
      </c>
      <c r="B157" t="s">
        <v>126</v>
      </c>
      <c r="C157" t="s">
        <v>11041</v>
      </c>
      <c r="D157" t="s">
        <v>33</v>
      </c>
      <c r="E157" t="s">
        <v>127</v>
      </c>
      <c r="F157" t="s">
        <v>504</v>
      </c>
      <c r="G157" t="s">
        <v>28</v>
      </c>
      <c r="H157" s="1" t="s">
        <v>505</v>
      </c>
      <c r="I157" s="3">
        <v>0.81859953703703703</v>
      </c>
      <c r="J157" s="1" t="s">
        <v>241</v>
      </c>
      <c r="K157" s="2">
        <v>0.81859953703703703</v>
      </c>
      <c r="L157" s="2" t="s">
        <v>12021</v>
      </c>
      <c r="M157" t="str">
        <f t="shared" si="20"/>
        <v>Jun</v>
      </c>
      <c r="N157" t="str">
        <f t="shared" si="14"/>
        <v>13-06-2021</v>
      </c>
      <c r="O157" t="str">
        <f t="shared" si="17"/>
        <v>06</v>
      </c>
      <c r="P157" t="str">
        <f t="shared" si="18"/>
        <v>2021</v>
      </c>
      <c r="Q157" t="str">
        <f t="shared" si="15"/>
        <v>19</v>
      </c>
      <c r="R157" t="str">
        <f t="shared" si="16"/>
        <v>22-06-2021</v>
      </c>
      <c r="S157" t="str">
        <f t="shared" si="19"/>
        <v>06</v>
      </c>
    </row>
    <row r="158" spans="1:19" x14ac:dyDescent="0.3">
      <c r="A158" t="s">
        <v>506</v>
      </c>
      <c r="B158" t="s">
        <v>110</v>
      </c>
      <c r="C158" t="s">
        <v>12021</v>
      </c>
      <c r="D158" t="s">
        <v>33</v>
      </c>
      <c r="E158" t="s">
        <v>34</v>
      </c>
      <c r="F158" t="s">
        <v>507</v>
      </c>
      <c r="G158" t="s">
        <v>22</v>
      </c>
      <c r="H158" s="1">
        <v>45324</v>
      </c>
      <c r="I158" s="3">
        <v>0.30416666666666664</v>
      </c>
      <c r="J158" s="1" t="s">
        <v>12021</v>
      </c>
      <c r="K158" s="2" t="s">
        <v>12021</v>
      </c>
      <c r="L158" s="2" t="s">
        <v>12021</v>
      </c>
      <c r="M158" t="str">
        <f t="shared" si="20"/>
        <v>Feb</v>
      </c>
      <c r="N158" t="str">
        <f t="shared" si="14"/>
        <v>02-02-2024</v>
      </c>
      <c r="O158" t="str">
        <f t="shared" si="17"/>
        <v>02</v>
      </c>
      <c r="P158" t="str">
        <f t="shared" si="18"/>
        <v>2024</v>
      </c>
      <c r="Q158" t="str">
        <f t="shared" si="15"/>
        <v>07</v>
      </c>
      <c r="R158" t="str">
        <f t="shared" si="16"/>
        <v>-</v>
      </c>
      <c r="S158" t="str">
        <f t="shared" si="19"/>
        <v/>
      </c>
    </row>
    <row r="159" spans="1:19" x14ac:dyDescent="0.3">
      <c r="A159" t="s">
        <v>508</v>
      </c>
      <c r="B159" t="s">
        <v>301</v>
      </c>
      <c r="C159" t="s">
        <v>11042</v>
      </c>
      <c r="D159" t="s">
        <v>49</v>
      </c>
      <c r="E159" t="s">
        <v>50</v>
      </c>
      <c r="F159" t="s">
        <v>509</v>
      </c>
      <c r="G159" t="s">
        <v>28</v>
      </c>
      <c r="H159" s="1" t="s">
        <v>510</v>
      </c>
      <c r="I159" s="3">
        <v>0.4415162037037037</v>
      </c>
      <c r="J159" s="1" t="s">
        <v>511</v>
      </c>
      <c r="K159" s="2">
        <v>0.4415162037037037</v>
      </c>
      <c r="L159" s="2" t="s">
        <v>12021</v>
      </c>
      <c r="M159" t="str">
        <f t="shared" si="20"/>
        <v>Jul</v>
      </c>
      <c r="N159" t="str">
        <f t="shared" si="14"/>
        <v>29-07-2023</v>
      </c>
      <c r="O159" t="str">
        <f t="shared" si="17"/>
        <v>07</v>
      </c>
      <c r="P159" t="str">
        <f t="shared" si="18"/>
        <v>2023</v>
      </c>
      <c r="Q159" t="str">
        <f t="shared" si="15"/>
        <v>10</v>
      </c>
      <c r="R159" t="str">
        <f t="shared" si="16"/>
        <v>18-08-2023</v>
      </c>
      <c r="S159" t="str">
        <f t="shared" si="19"/>
        <v>08</v>
      </c>
    </row>
    <row r="160" spans="1:19" x14ac:dyDescent="0.3">
      <c r="A160" t="s">
        <v>512</v>
      </c>
      <c r="B160" t="s">
        <v>256</v>
      </c>
      <c r="C160" t="s">
        <v>12021</v>
      </c>
      <c r="D160" t="s">
        <v>19</v>
      </c>
      <c r="E160" t="s">
        <v>20</v>
      </c>
      <c r="F160" t="s">
        <v>235</v>
      </c>
      <c r="G160" t="s">
        <v>15</v>
      </c>
      <c r="H160" s="1" t="s">
        <v>513</v>
      </c>
      <c r="I160" s="3">
        <v>0.49288194444444444</v>
      </c>
      <c r="J160" s="1" t="s">
        <v>12021</v>
      </c>
      <c r="K160" s="2" t="s">
        <v>12021</v>
      </c>
      <c r="L160" s="2" t="s">
        <v>12021</v>
      </c>
      <c r="M160" t="str">
        <f t="shared" si="20"/>
        <v>Sep</v>
      </c>
      <c r="N160" t="str">
        <f t="shared" si="14"/>
        <v>15-09-2020</v>
      </c>
      <c r="O160" t="str">
        <f t="shared" si="17"/>
        <v>09</v>
      </c>
      <c r="P160" t="str">
        <f t="shared" si="18"/>
        <v>2020</v>
      </c>
      <c r="Q160" t="str">
        <f t="shared" si="15"/>
        <v>11</v>
      </c>
      <c r="R160" t="str">
        <f t="shared" si="16"/>
        <v>-</v>
      </c>
      <c r="S160" t="str">
        <f t="shared" si="19"/>
        <v/>
      </c>
    </row>
    <row r="161" spans="1:19" x14ac:dyDescent="0.3">
      <c r="A161" t="s">
        <v>514</v>
      </c>
      <c r="B161" t="s">
        <v>64</v>
      </c>
      <c r="C161" s="4">
        <v>45538.699305555558</v>
      </c>
      <c r="D161" t="s">
        <v>49</v>
      </c>
      <c r="E161" t="s">
        <v>65</v>
      </c>
      <c r="F161" t="s">
        <v>515</v>
      </c>
      <c r="G161" t="s">
        <v>28</v>
      </c>
      <c r="H161" s="1" t="s">
        <v>516</v>
      </c>
      <c r="I161" s="3">
        <v>0.69938657407407412</v>
      </c>
      <c r="J161" s="1">
        <v>45538</v>
      </c>
      <c r="K161" s="2">
        <v>0.69930555555555551</v>
      </c>
      <c r="L161" s="2" t="s">
        <v>12021</v>
      </c>
      <c r="M161" t="str">
        <f t="shared" si="20"/>
        <v>Feb</v>
      </c>
      <c r="N161" t="str">
        <f t="shared" si="14"/>
        <v>25-02-2024</v>
      </c>
      <c r="O161" t="str">
        <f t="shared" si="17"/>
        <v>02</v>
      </c>
      <c r="P161" t="str">
        <f t="shared" si="18"/>
        <v>2024</v>
      </c>
      <c r="Q161" t="str">
        <f t="shared" si="15"/>
        <v>16</v>
      </c>
      <c r="R161" t="str">
        <f t="shared" si="16"/>
        <v>03-09-2024</v>
      </c>
      <c r="S161" t="str">
        <f t="shared" si="19"/>
        <v>09</v>
      </c>
    </row>
    <row r="162" spans="1:19" x14ac:dyDescent="0.3">
      <c r="A162" t="s">
        <v>517</v>
      </c>
      <c r="B162" t="s">
        <v>194</v>
      </c>
      <c r="C162" t="s">
        <v>12021</v>
      </c>
      <c r="D162" t="s">
        <v>49</v>
      </c>
      <c r="E162" t="s">
        <v>65</v>
      </c>
      <c r="F162" t="s">
        <v>518</v>
      </c>
      <c r="G162" t="s">
        <v>15</v>
      </c>
      <c r="H162" s="1" t="s">
        <v>473</v>
      </c>
      <c r="I162" s="3">
        <v>0.52240740740740743</v>
      </c>
      <c r="J162" s="1" t="s">
        <v>12021</v>
      </c>
      <c r="K162" s="2" t="s">
        <v>12021</v>
      </c>
      <c r="L162" s="2" t="s">
        <v>12021</v>
      </c>
      <c r="M162" t="str">
        <f t="shared" si="20"/>
        <v>Jul</v>
      </c>
      <c r="N162" t="str">
        <f t="shared" si="14"/>
        <v>26-07-2022</v>
      </c>
      <c r="O162" t="str">
        <f t="shared" si="17"/>
        <v>07</v>
      </c>
      <c r="P162" t="str">
        <f t="shared" si="18"/>
        <v>2022</v>
      </c>
      <c r="Q162" t="str">
        <f t="shared" si="15"/>
        <v>12</v>
      </c>
      <c r="R162" t="str">
        <f t="shared" si="16"/>
        <v>-</v>
      </c>
      <c r="S162" t="str">
        <f t="shared" si="19"/>
        <v/>
      </c>
    </row>
    <row r="163" spans="1:19" x14ac:dyDescent="0.3">
      <c r="A163" t="s">
        <v>519</v>
      </c>
      <c r="B163" t="s">
        <v>194</v>
      </c>
      <c r="C163" t="s">
        <v>12021</v>
      </c>
      <c r="D163" t="s">
        <v>49</v>
      </c>
      <c r="E163" t="s">
        <v>65</v>
      </c>
      <c r="F163" t="s">
        <v>520</v>
      </c>
      <c r="G163" t="s">
        <v>22</v>
      </c>
      <c r="H163" s="1" t="s">
        <v>521</v>
      </c>
      <c r="I163" s="3">
        <v>0.12216435185185186</v>
      </c>
      <c r="J163" s="1" t="s">
        <v>12021</v>
      </c>
      <c r="K163" s="2" t="s">
        <v>12021</v>
      </c>
      <c r="L163" s="2" t="s">
        <v>12021</v>
      </c>
      <c r="M163" t="str">
        <f t="shared" si="20"/>
        <v>Apr</v>
      </c>
      <c r="N163" t="str">
        <f t="shared" si="14"/>
        <v>14-04-2022</v>
      </c>
      <c r="O163" t="str">
        <f t="shared" si="17"/>
        <v>04</v>
      </c>
      <c r="P163" t="str">
        <f t="shared" si="18"/>
        <v>2022</v>
      </c>
      <c r="Q163" t="str">
        <f t="shared" si="15"/>
        <v>02</v>
      </c>
      <c r="R163" t="str">
        <f t="shared" si="16"/>
        <v>-</v>
      </c>
      <c r="S163" t="str">
        <f t="shared" si="19"/>
        <v/>
      </c>
    </row>
    <row r="164" spans="1:19" x14ac:dyDescent="0.3">
      <c r="A164" t="s">
        <v>522</v>
      </c>
      <c r="B164" t="s">
        <v>146</v>
      </c>
      <c r="C164" t="s">
        <v>12021</v>
      </c>
      <c r="D164" t="s">
        <v>19</v>
      </c>
      <c r="E164" t="s">
        <v>140</v>
      </c>
      <c r="F164" t="s">
        <v>523</v>
      </c>
      <c r="G164" t="s">
        <v>15</v>
      </c>
      <c r="H164" s="1" t="s">
        <v>524</v>
      </c>
      <c r="I164" s="3">
        <v>0.49862268518518521</v>
      </c>
      <c r="J164" s="1" t="s">
        <v>12021</v>
      </c>
      <c r="K164" s="2" t="s">
        <v>12021</v>
      </c>
      <c r="L164" s="2" t="s">
        <v>12021</v>
      </c>
      <c r="M164" t="str">
        <f t="shared" si="20"/>
        <v>Oct</v>
      </c>
      <c r="N164" t="str">
        <f t="shared" si="14"/>
        <v>25-10-2023</v>
      </c>
      <c r="O164" t="str">
        <f t="shared" si="17"/>
        <v>10</v>
      </c>
      <c r="P164" t="str">
        <f t="shared" si="18"/>
        <v>2023</v>
      </c>
      <c r="Q164" t="str">
        <f t="shared" si="15"/>
        <v>11</v>
      </c>
      <c r="R164" t="str">
        <f t="shared" si="16"/>
        <v>-</v>
      </c>
      <c r="S164" t="str">
        <f t="shared" si="19"/>
        <v/>
      </c>
    </row>
    <row r="165" spans="1:19" x14ac:dyDescent="0.3">
      <c r="A165" t="s">
        <v>525</v>
      </c>
      <c r="B165" t="s">
        <v>256</v>
      </c>
      <c r="C165" t="s">
        <v>12021</v>
      </c>
      <c r="D165" t="s">
        <v>19</v>
      </c>
      <c r="E165" t="s">
        <v>20</v>
      </c>
      <c r="F165" t="s">
        <v>526</v>
      </c>
      <c r="G165" t="s">
        <v>22</v>
      </c>
      <c r="H165" s="1" t="s">
        <v>212</v>
      </c>
      <c r="I165" s="3">
        <v>0.34325231481481483</v>
      </c>
      <c r="J165" s="1" t="s">
        <v>12021</v>
      </c>
      <c r="K165" s="2" t="s">
        <v>12021</v>
      </c>
      <c r="L165" s="2" t="s">
        <v>12021</v>
      </c>
      <c r="M165" t="str">
        <f t="shared" si="20"/>
        <v>Dec</v>
      </c>
      <c r="N165" t="str">
        <f t="shared" si="14"/>
        <v>25-12-2020</v>
      </c>
      <c r="O165" t="str">
        <f t="shared" si="17"/>
        <v>12</v>
      </c>
      <c r="P165" t="str">
        <f t="shared" si="18"/>
        <v>2020</v>
      </c>
      <c r="Q165" t="str">
        <f t="shared" si="15"/>
        <v>08</v>
      </c>
      <c r="R165" t="str">
        <f t="shared" si="16"/>
        <v>-</v>
      </c>
      <c r="S165" t="str">
        <f t="shared" si="19"/>
        <v/>
      </c>
    </row>
    <row r="166" spans="1:19" x14ac:dyDescent="0.3">
      <c r="A166" t="s">
        <v>527</v>
      </c>
      <c r="B166" t="s">
        <v>93</v>
      </c>
      <c r="C166" t="s">
        <v>12021</v>
      </c>
      <c r="D166" t="s">
        <v>19</v>
      </c>
      <c r="E166" t="s">
        <v>26</v>
      </c>
      <c r="F166" t="s">
        <v>528</v>
      </c>
      <c r="G166" t="s">
        <v>22</v>
      </c>
      <c r="H166" s="1" t="s">
        <v>529</v>
      </c>
      <c r="I166" s="3">
        <v>0.31812499999999999</v>
      </c>
      <c r="J166" s="1" t="s">
        <v>12021</v>
      </c>
      <c r="K166" s="2" t="s">
        <v>12021</v>
      </c>
      <c r="L166" s="2" t="s">
        <v>12021</v>
      </c>
      <c r="M166" t="str">
        <f t="shared" si="20"/>
        <v>Jan</v>
      </c>
      <c r="N166" t="str">
        <f t="shared" si="14"/>
        <v>24-01-2023</v>
      </c>
      <c r="O166" t="str">
        <f t="shared" si="17"/>
        <v>01</v>
      </c>
      <c r="P166" t="str">
        <f t="shared" si="18"/>
        <v>2023</v>
      </c>
      <c r="Q166" t="str">
        <f t="shared" si="15"/>
        <v>07</v>
      </c>
      <c r="R166" t="str">
        <f t="shared" si="16"/>
        <v>-</v>
      </c>
      <c r="S166" t="str">
        <f t="shared" si="19"/>
        <v/>
      </c>
    </row>
    <row r="167" spans="1:19" x14ac:dyDescent="0.3">
      <c r="A167" t="s">
        <v>530</v>
      </c>
      <c r="B167" t="s">
        <v>25</v>
      </c>
      <c r="C167" t="s">
        <v>12021</v>
      </c>
      <c r="D167" t="s">
        <v>19</v>
      </c>
      <c r="E167" t="s">
        <v>26</v>
      </c>
      <c r="F167" t="s">
        <v>531</v>
      </c>
      <c r="G167" t="s">
        <v>22</v>
      </c>
      <c r="H167" s="1">
        <v>44355</v>
      </c>
      <c r="I167" s="3">
        <v>0.41666666666666669</v>
      </c>
      <c r="J167" s="1" t="s">
        <v>12021</v>
      </c>
      <c r="K167" s="2" t="s">
        <v>12021</v>
      </c>
      <c r="L167" s="2" t="s">
        <v>12021</v>
      </c>
      <c r="M167" t="str">
        <f t="shared" si="20"/>
        <v>Jun</v>
      </c>
      <c r="N167" t="str">
        <f t="shared" si="14"/>
        <v>08-06-2021</v>
      </c>
      <c r="O167" t="str">
        <f t="shared" si="17"/>
        <v>06</v>
      </c>
      <c r="P167" t="str">
        <f t="shared" si="18"/>
        <v>2021</v>
      </c>
      <c r="Q167" t="str">
        <f t="shared" si="15"/>
        <v>10</v>
      </c>
      <c r="R167" t="str">
        <f t="shared" si="16"/>
        <v>-</v>
      </c>
      <c r="S167" t="str">
        <f t="shared" si="19"/>
        <v/>
      </c>
    </row>
    <row r="168" spans="1:19" x14ac:dyDescent="0.3">
      <c r="A168" t="s">
        <v>532</v>
      </c>
      <c r="B168" t="s">
        <v>25</v>
      </c>
      <c r="C168" t="s">
        <v>12021</v>
      </c>
      <c r="D168" t="s">
        <v>19</v>
      </c>
      <c r="E168" t="s">
        <v>26</v>
      </c>
      <c r="F168" t="s">
        <v>533</v>
      </c>
      <c r="G168" t="s">
        <v>15</v>
      </c>
      <c r="H168" s="1">
        <v>45384</v>
      </c>
      <c r="I168" s="3">
        <v>0.94861111111111107</v>
      </c>
      <c r="J168" s="1" t="s">
        <v>12021</v>
      </c>
      <c r="K168" s="2" t="s">
        <v>12021</v>
      </c>
      <c r="L168" s="2" t="s">
        <v>12021</v>
      </c>
      <c r="M168" t="str">
        <f t="shared" si="20"/>
        <v>Apr</v>
      </c>
      <c r="N168" t="str">
        <f t="shared" si="14"/>
        <v>02-04-2024</v>
      </c>
      <c r="O168" t="str">
        <f t="shared" si="17"/>
        <v>04</v>
      </c>
      <c r="P168" t="str">
        <f t="shared" si="18"/>
        <v>2024</v>
      </c>
      <c r="Q168" t="str">
        <f t="shared" si="15"/>
        <v>22</v>
      </c>
      <c r="R168" t="str">
        <f t="shared" si="16"/>
        <v>-</v>
      </c>
      <c r="S168" t="str">
        <f t="shared" si="19"/>
        <v/>
      </c>
    </row>
    <row r="169" spans="1:19" x14ac:dyDescent="0.3">
      <c r="A169" t="s">
        <v>534</v>
      </c>
      <c r="B169" t="s">
        <v>220</v>
      </c>
      <c r="C169" t="s">
        <v>11043</v>
      </c>
      <c r="D169" t="s">
        <v>12</v>
      </c>
      <c r="E169" t="s">
        <v>174</v>
      </c>
      <c r="F169" t="s">
        <v>535</v>
      </c>
      <c r="G169" t="s">
        <v>28</v>
      </c>
      <c r="H169" s="1">
        <v>44593</v>
      </c>
      <c r="I169" s="3">
        <v>0.53333333333333333</v>
      </c>
      <c r="J169" s="1" t="s">
        <v>536</v>
      </c>
      <c r="K169" s="2">
        <v>0.53379629629629632</v>
      </c>
      <c r="L169" s="2" t="s">
        <v>12021</v>
      </c>
      <c r="M169" t="str">
        <f t="shared" si="20"/>
        <v>Feb</v>
      </c>
      <c r="N169" t="str">
        <f t="shared" si="14"/>
        <v>01-02-2022</v>
      </c>
      <c r="O169" t="str">
        <f t="shared" si="17"/>
        <v>02</v>
      </c>
      <c r="P169" t="str">
        <f t="shared" si="18"/>
        <v>2022</v>
      </c>
      <c r="Q169" t="str">
        <f t="shared" si="15"/>
        <v>12</v>
      </c>
      <c r="R169" t="str">
        <f t="shared" si="16"/>
        <v>24-01-2022</v>
      </c>
      <c r="S169" t="str">
        <f t="shared" si="19"/>
        <v>01</v>
      </c>
    </row>
    <row r="170" spans="1:19" x14ac:dyDescent="0.3">
      <c r="A170" t="s">
        <v>537</v>
      </c>
      <c r="B170" t="s">
        <v>205</v>
      </c>
      <c r="C170" s="4">
        <v>44690.522222222222</v>
      </c>
      <c r="D170" t="s">
        <v>19</v>
      </c>
      <c r="E170" t="s">
        <v>140</v>
      </c>
      <c r="F170" t="s">
        <v>538</v>
      </c>
      <c r="G170" t="s">
        <v>28</v>
      </c>
      <c r="H170" s="1">
        <v>44660</v>
      </c>
      <c r="I170" s="3">
        <v>0.52222222222222225</v>
      </c>
      <c r="J170" s="1">
        <v>44690</v>
      </c>
      <c r="K170" s="2">
        <v>0.52222222222222225</v>
      </c>
      <c r="L170" s="2" t="s">
        <v>12021</v>
      </c>
      <c r="M170" t="str">
        <f t="shared" si="20"/>
        <v>Apr</v>
      </c>
      <c r="N170" t="str">
        <f t="shared" si="14"/>
        <v>09-04-2022</v>
      </c>
      <c r="O170" t="str">
        <f t="shared" si="17"/>
        <v>04</v>
      </c>
      <c r="P170" t="str">
        <f t="shared" si="18"/>
        <v>2022</v>
      </c>
      <c r="Q170" t="str">
        <f t="shared" si="15"/>
        <v>12</v>
      </c>
      <c r="R170" t="str">
        <f t="shared" si="16"/>
        <v>09-05-2022</v>
      </c>
      <c r="S170" t="str">
        <f t="shared" si="19"/>
        <v>05</v>
      </c>
    </row>
    <row r="171" spans="1:19" x14ac:dyDescent="0.3">
      <c r="A171" t="s">
        <v>539</v>
      </c>
      <c r="B171" t="s">
        <v>220</v>
      </c>
      <c r="C171" s="4">
        <v>44472.646527777775</v>
      </c>
      <c r="D171" t="s">
        <v>12</v>
      </c>
      <c r="E171" t="s">
        <v>174</v>
      </c>
      <c r="F171" t="s">
        <v>540</v>
      </c>
      <c r="G171" t="s">
        <v>28</v>
      </c>
      <c r="H171" s="1" t="s">
        <v>541</v>
      </c>
      <c r="I171" s="3">
        <v>0.6466319444444445</v>
      </c>
      <c r="J171" s="1">
        <v>44472</v>
      </c>
      <c r="K171" s="2">
        <v>0.64652777777777781</v>
      </c>
      <c r="L171" s="2" t="s">
        <v>12021</v>
      </c>
      <c r="M171" t="str">
        <f t="shared" si="20"/>
        <v>Feb</v>
      </c>
      <c r="N171" t="str">
        <f t="shared" si="14"/>
        <v>24-02-2021</v>
      </c>
      <c r="O171" t="str">
        <f t="shared" si="17"/>
        <v>02</v>
      </c>
      <c r="P171" t="str">
        <f t="shared" si="18"/>
        <v>2021</v>
      </c>
      <c r="Q171" t="str">
        <f t="shared" si="15"/>
        <v>15</v>
      </c>
      <c r="R171" t="str">
        <f t="shared" si="16"/>
        <v>03-10-2021</v>
      </c>
      <c r="S171" t="str">
        <f t="shared" si="19"/>
        <v>10</v>
      </c>
    </row>
    <row r="172" spans="1:19" x14ac:dyDescent="0.3">
      <c r="A172" t="s">
        <v>542</v>
      </c>
      <c r="B172" t="s">
        <v>149</v>
      </c>
      <c r="C172" t="s">
        <v>12021</v>
      </c>
      <c r="D172" t="s">
        <v>49</v>
      </c>
      <c r="E172" t="s">
        <v>69</v>
      </c>
      <c r="F172" t="s">
        <v>543</v>
      </c>
      <c r="G172" t="s">
        <v>22</v>
      </c>
      <c r="H172" s="1">
        <v>44682</v>
      </c>
      <c r="I172" s="3">
        <v>0.2951388888888889</v>
      </c>
      <c r="J172" s="1" t="s">
        <v>12021</v>
      </c>
      <c r="K172" s="2" t="s">
        <v>12021</v>
      </c>
      <c r="L172" s="2" t="s">
        <v>12021</v>
      </c>
      <c r="M172" t="str">
        <f t="shared" si="20"/>
        <v>May</v>
      </c>
      <c r="N172" t="str">
        <f t="shared" si="14"/>
        <v>01-05-2022</v>
      </c>
      <c r="O172" t="str">
        <f t="shared" si="17"/>
        <v>05</v>
      </c>
      <c r="P172" t="str">
        <f t="shared" si="18"/>
        <v>2022</v>
      </c>
      <c r="Q172" t="str">
        <f t="shared" si="15"/>
        <v>07</v>
      </c>
      <c r="R172" t="str">
        <f t="shared" si="16"/>
        <v>-</v>
      </c>
      <c r="S172" t="str">
        <f t="shared" si="19"/>
        <v/>
      </c>
    </row>
    <row r="173" spans="1:19" x14ac:dyDescent="0.3">
      <c r="A173" t="s">
        <v>544</v>
      </c>
      <c r="B173" t="s">
        <v>73</v>
      </c>
      <c r="C173" t="s">
        <v>12021</v>
      </c>
      <c r="D173" t="s">
        <v>49</v>
      </c>
      <c r="E173" t="s">
        <v>50</v>
      </c>
      <c r="F173" t="s">
        <v>545</v>
      </c>
      <c r="G173" t="s">
        <v>15</v>
      </c>
      <c r="H173" s="1" t="s">
        <v>546</v>
      </c>
      <c r="I173" s="3">
        <v>0.40557870370370369</v>
      </c>
      <c r="J173" s="1" t="s">
        <v>12021</v>
      </c>
      <c r="K173" s="2" t="s">
        <v>12021</v>
      </c>
      <c r="L173" s="2" t="s">
        <v>12021</v>
      </c>
      <c r="M173" t="str">
        <f t="shared" si="20"/>
        <v>Dec</v>
      </c>
      <c r="N173" t="str">
        <f t="shared" si="14"/>
        <v>24-12-2024</v>
      </c>
      <c r="O173" t="str">
        <f t="shared" si="17"/>
        <v>12</v>
      </c>
      <c r="P173" t="str">
        <f t="shared" si="18"/>
        <v>2024</v>
      </c>
      <c r="Q173" t="str">
        <f t="shared" si="15"/>
        <v>09</v>
      </c>
      <c r="R173" t="str">
        <f t="shared" si="16"/>
        <v>-</v>
      </c>
      <c r="S173" t="str">
        <f t="shared" si="19"/>
        <v/>
      </c>
    </row>
    <row r="174" spans="1:19" x14ac:dyDescent="0.3">
      <c r="A174" t="s">
        <v>547</v>
      </c>
      <c r="B174" t="s">
        <v>194</v>
      </c>
      <c r="C174" t="s">
        <v>12021</v>
      </c>
      <c r="D174" t="s">
        <v>49</v>
      </c>
      <c r="E174" t="s">
        <v>65</v>
      </c>
      <c r="F174" t="s">
        <v>548</v>
      </c>
      <c r="G174" t="s">
        <v>22</v>
      </c>
      <c r="H174" s="1">
        <v>45020</v>
      </c>
      <c r="I174" s="3">
        <v>0.87361111111111112</v>
      </c>
      <c r="J174" s="1" t="s">
        <v>12021</v>
      </c>
      <c r="K174" s="2" t="s">
        <v>12021</v>
      </c>
      <c r="L174" s="2" t="s">
        <v>12021</v>
      </c>
      <c r="M174" t="str">
        <f t="shared" si="20"/>
        <v>Apr</v>
      </c>
      <c r="N174" t="str">
        <f t="shared" si="14"/>
        <v>04-04-2023</v>
      </c>
      <c r="O174" t="str">
        <f t="shared" si="17"/>
        <v>04</v>
      </c>
      <c r="P174" t="str">
        <f t="shared" si="18"/>
        <v>2023</v>
      </c>
      <c r="Q174" t="str">
        <f t="shared" si="15"/>
        <v>20</v>
      </c>
      <c r="R174" t="str">
        <f t="shared" si="16"/>
        <v>-</v>
      </c>
      <c r="S174" t="str">
        <f t="shared" si="19"/>
        <v/>
      </c>
    </row>
    <row r="175" spans="1:19" x14ac:dyDescent="0.3">
      <c r="A175" t="s">
        <v>549</v>
      </c>
      <c r="B175" t="s">
        <v>404</v>
      </c>
      <c r="C175" t="s">
        <v>12021</v>
      </c>
      <c r="D175" t="s">
        <v>12</v>
      </c>
      <c r="E175" t="s">
        <v>174</v>
      </c>
      <c r="F175" t="s">
        <v>550</v>
      </c>
      <c r="G175" t="s">
        <v>15</v>
      </c>
      <c r="H175" s="1">
        <v>43832</v>
      </c>
      <c r="I175" s="3">
        <v>0.74791666666666667</v>
      </c>
      <c r="J175" s="1" t="s">
        <v>12021</v>
      </c>
      <c r="K175" s="2" t="s">
        <v>12021</v>
      </c>
      <c r="L175" s="2" t="s">
        <v>12021</v>
      </c>
      <c r="M175" t="str">
        <f t="shared" si="20"/>
        <v>Jan</v>
      </c>
      <c r="N175" t="str">
        <f t="shared" si="14"/>
        <v>02-01-2020</v>
      </c>
      <c r="O175" t="str">
        <f t="shared" si="17"/>
        <v>01</v>
      </c>
      <c r="P175" t="str">
        <f t="shared" si="18"/>
        <v>2020</v>
      </c>
      <c r="Q175" t="str">
        <f t="shared" si="15"/>
        <v>17</v>
      </c>
      <c r="R175" t="str">
        <f t="shared" si="16"/>
        <v>-</v>
      </c>
      <c r="S175" t="str">
        <f t="shared" si="19"/>
        <v/>
      </c>
    </row>
    <row r="176" spans="1:19" x14ac:dyDescent="0.3">
      <c r="A176" t="s">
        <v>551</v>
      </c>
      <c r="B176" t="s">
        <v>188</v>
      </c>
      <c r="C176" t="s">
        <v>12021</v>
      </c>
      <c r="D176" t="s">
        <v>12</v>
      </c>
      <c r="E176" t="s">
        <v>114</v>
      </c>
      <c r="F176" t="s">
        <v>552</v>
      </c>
      <c r="G176" t="s">
        <v>22</v>
      </c>
      <c r="H176" s="1" t="s">
        <v>553</v>
      </c>
      <c r="I176" s="3">
        <v>0.44184027777777779</v>
      </c>
      <c r="J176" s="1" t="s">
        <v>12021</v>
      </c>
      <c r="K176" s="2" t="s">
        <v>12021</v>
      </c>
      <c r="L176" s="2" t="s">
        <v>12021</v>
      </c>
      <c r="M176" t="str">
        <f t="shared" si="20"/>
        <v>Jan</v>
      </c>
      <c r="N176" t="str">
        <f t="shared" si="14"/>
        <v>28-01-2022</v>
      </c>
      <c r="O176" t="str">
        <f t="shared" si="17"/>
        <v>01</v>
      </c>
      <c r="P176" t="str">
        <f t="shared" si="18"/>
        <v>2022</v>
      </c>
      <c r="Q176" t="str">
        <f t="shared" si="15"/>
        <v>10</v>
      </c>
      <c r="R176" t="str">
        <f t="shared" si="16"/>
        <v>-</v>
      </c>
      <c r="S176" t="str">
        <f t="shared" si="19"/>
        <v/>
      </c>
    </row>
    <row r="177" spans="1:19" x14ac:dyDescent="0.3">
      <c r="A177" t="s">
        <v>554</v>
      </c>
      <c r="B177" t="s">
        <v>93</v>
      </c>
      <c r="C177" t="s">
        <v>11044</v>
      </c>
      <c r="D177" t="s">
        <v>19</v>
      </c>
      <c r="E177" t="s">
        <v>26</v>
      </c>
      <c r="F177" t="s">
        <v>555</v>
      </c>
      <c r="G177" t="s">
        <v>28</v>
      </c>
      <c r="H177" s="1" t="s">
        <v>556</v>
      </c>
      <c r="I177" s="3">
        <v>0.40041666666666664</v>
      </c>
      <c r="J177" s="1" t="s">
        <v>557</v>
      </c>
      <c r="K177" s="2">
        <v>0.40041666666666664</v>
      </c>
      <c r="L177" s="2" t="s">
        <v>12021</v>
      </c>
      <c r="M177" t="str">
        <f t="shared" si="20"/>
        <v>Apr</v>
      </c>
      <c r="N177" t="str">
        <f t="shared" si="14"/>
        <v>27-04-2022</v>
      </c>
      <c r="O177" t="str">
        <f t="shared" si="17"/>
        <v>04</v>
      </c>
      <c r="P177" t="str">
        <f t="shared" si="18"/>
        <v>2022</v>
      </c>
      <c r="Q177" t="str">
        <f t="shared" si="15"/>
        <v>09</v>
      </c>
      <c r="R177" t="str">
        <f t="shared" si="16"/>
        <v>22-05-2022</v>
      </c>
      <c r="S177" t="str">
        <f t="shared" si="19"/>
        <v>05</v>
      </c>
    </row>
    <row r="178" spans="1:19" x14ac:dyDescent="0.3">
      <c r="A178" t="s">
        <v>558</v>
      </c>
      <c r="B178" t="s">
        <v>73</v>
      </c>
      <c r="C178" t="s">
        <v>12021</v>
      </c>
      <c r="D178" t="s">
        <v>49</v>
      </c>
      <c r="E178" t="s">
        <v>50</v>
      </c>
      <c r="F178" t="s">
        <v>559</v>
      </c>
      <c r="G178" t="s">
        <v>15</v>
      </c>
      <c r="H178" s="1">
        <v>45179</v>
      </c>
      <c r="I178" s="3">
        <v>0.72777777777777775</v>
      </c>
      <c r="J178" s="1" t="s">
        <v>12021</v>
      </c>
      <c r="K178" s="2" t="s">
        <v>12021</v>
      </c>
      <c r="L178" s="2" t="s">
        <v>12021</v>
      </c>
      <c r="M178" t="str">
        <f t="shared" si="20"/>
        <v>Sep</v>
      </c>
      <c r="N178" t="str">
        <f t="shared" si="14"/>
        <v>10-09-2023</v>
      </c>
      <c r="O178" t="str">
        <f t="shared" si="17"/>
        <v>09</v>
      </c>
      <c r="P178" t="str">
        <f t="shared" si="18"/>
        <v>2023</v>
      </c>
      <c r="Q178" t="str">
        <f t="shared" si="15"/>
        <v>17</v>
      </c>
      <c r="R178" t="str">
        <f t="shared" si="16"/>
        <v>-</v>
      </c>
      <c r="S178" t="str">
        <f t="shared" si="19"/>
        <v/>
      </c>
    </row>
    <row r="179" spans="1:19" x14ac:dyDescent="0.3">
      <c r="A179" t="s">
        <v>560</v>
      </c>
      <c r="B179" t="s">
        <v>205</v>
      </c>
      <c r="C179" t="s">
        <v>12021</v>
      </c>
      <c r="D179" t="s">
        <v>19</v>
      </c>
      <c r="E179" t="s">
        <v>140</v>
      </c>
      <c r="F179" t="s">
        <v>561</v>
      </c>
      <c r="G179" t="s">
        <v>22</v>
      </c>
      <c r="H179" s="1" t="s">
        <v>562</v>
      </c>
      <c r="I179" s="3">
        <v>0.68763888888888891</v>
      </c>
      <c r="J179" s="1" t="s">
        <v>12021</v>
      </c>
      <c r="K179" s="2" t="s">
        <v>12021</v>
      </c>
      <c r="L179" s="2" t="s">
        <v>12021</v>
      </c>
      <c r="M179" t="str">
        <f t="shared" si="20"/>
        <v>Dec</v>
      </c>
      <c r="N179" t="str">
        <f t="shared" si="14"/>
        <v>30-12-2022</v>
      </c>
      <c r="O179" t="str">
        <f t="shared" si="17"/>
        <v>12</v>
      </c>
      <c r="P179" t="str">
        <f t="shared" si="18"/>
        <v>2022</v>
      </c>
      <c r="Q179" t="str">
        <f t="shared" si="15"/>
        <v>16</v>
      </c>
      <c r="R179" t="str">
        <f t="shared" si="16"/>
        <v>-</v>
      </c>
      <c r="S179" t="str">
        <f t="shared" si="19"/>
        <v/>
      </c>
    </row>
    <row r="180" spans="1:19" x14ac:dyDescent="0.3">
      <c r="A180" t="s">
        <v>563</v>
      </c>
      <c r="B180" t="s">
        <v>194</v>
      </c>
      <c r="C180" t="s">
        <v>12021</v>
      </c>
      <c r="D180" t="s">
        <v>49</v>
      </c>
      <c r="E180" t="s">
        <v>65</v>
      </c>
      <c r="F180" t="s">
        <v>564</v>
      </c>
      <c r="G180" t="s">
        <v>22</v>
      </c>
      <c r="H180" s="1" t="s">
        <v>565</v>
      </c>
      <c r="I180" s="3">
        <v>0.42885416666666665</v>
      </c>
      <c r="J180" s="1" t="s">
        <v>12021</v>
      </c>
      <c r="K180" s="2" t="s">
        <v>12021</v>
      </c>
      <c r="L180" s="2" t="s">
        <v>12021</v>
      </c>
      <c r="M180" t="str">
        <f t="shared" si="20"/>
        <v>May</v>
      </c>
      <c r="N180" t="str">
        <f t="shared" si="14"/>
        <v>28-05-2023</v>
      </c>
      <c r="O180" t="str">
        <f t="shared" si="17"/>
        <v>05</v>
      </c>
      <c r="P180" t="str">
        <f t="shared" si="18"/>
        <v>2023</v>
      </c>
      <c r="Q180" t="str">
        <f t="shared" si="15"/>
        <v>10</v>
      </c>
      <c r="R180" t="str">
        <f t="shared" si="16"/>
        <v>-</v>
      </c>
      <c r="S180" t="str">
        <f t="shared" si="19"/>
        <v/>
      </c>
    </row>
    <row r="181" spans="1:19" x14ac:dyDescent="0.3">
      <c r="A181" t="s">
        <v>566</v>
      </c>
      <c r="B181" t="s">
        <v>249</v>
      </c>
      <c r="C181" t="s">
        <v>11045</v>
      </c>
      <c r="D181" t="s">
        <v>19</v>
      </c>
      <c r="E181" t="s">
        <v>26</v>
      </c>
      <c r="F181" t="s">
        <v>567</v>
      </c>
      <c r="G181" t="s">
        <v>28</v>
      </c>
      <c r="H181" s="1" t="s">
        <v>568</v>
      </c>
      <c r="I181" s="3">
        <v>0.2683564814814815</v>
      </c>
      <c r="J181" s="1" t="s">
        <v>569</v>
      </c>
      <c r="K181" s="2">
        <v>0.2683564814814815</v>
      </c>
      <c r="L181" s="2" t="s">
        <v>12021</v>
      </c>
      <c r="M181" t="str">
        <f t="shared" si="20"/>
        <v>Oct</v>
      </c>
      <c r="N181" t="str">
        <f t="shared" si="14"/>
        <v>24-10-2023</v>
      </c>
      <c r="O181" t="str">
        <f t="shared" si="17"/>
        <v>10</v>
      </c>
      <c r="P181" t="str">
        <f t="shared" si="18"/>
        <v>2023</v>
      </c>
      <c r="Q181" t="str">
        <f t="shared" si="15"/>
        <v>06</v>
      </c>
      <c r="R181" t="str">
        <f t="shared" si="16"/>
        <v>30-10-2023</v>
      </c>
      <c r="S181" t="str">
        <f t="shared" si="19"/>
        <v>10</v>
      </c>
    </row>
    <row r="182" spans="1:19" x14ac:dyDescent="0.3">
      <c r="A182" t="s">
        <v>570</v>
      </c>
      <c r="B182" t="s">
        <v>256</v>
      </c>
      <c r="C182" t="s">
        <v>12021</v>
      </c>
      <c r="D182" t="s">
        <v>19</v>
      </c>
      <c r="E182" t="s">
        <v>20</v>
      </c>
      <c r="F182" t="s">
        <v>571</v>
      </c>
      <c r="G182" t="s">
        <v>22</v>
      </c>
      <c r="H182" s="1">
        <v>44503</v>
      </c>
      <c r="I182" s="3">
        <v>0.34930555555555554</v>
      </c>
      <c r="J182" s="1" t="s">
        <v>12021</v>
      </c>
      <c r="K182" s="2" t="s">
        <v>12021</v>
      </c>
      <c r="L182" s="2" t="s">
        <v>12021</v>
      </c>
      <c r="M182" t="str">
        <f t="shared" si="20"/>
        <v>Nov</v>
      </c>
      <c r="N182" t="str">
        <f t="shared" si="14"/>
        <v>03-11-2021</v>
      </c>
      <c r="O182" t="str">
        <f t="shared" si="17"/>
        <v>11</v>
      </c>
      <c r="P182" t="str">
        <f t="shared" si="18"/>
        <v>2021</v>
      </c>
      <c r="Q182" t="str">
        <f t="shared" si="15"/>
        <v>08</v>
      </c>
      <c r="R182" t="str">
        <f t="shared" si="16"/>
        <v>-</v>
      </c>
      <c r="S182" t="str">
        <f t="shared" si="19"/>
        <v/>
      </c>
    </row>
    <row r="183" spans="1:19" x14ac:dyDescent="0.3">
      <c r="A183" t="s">
        <v>572</v>
      </c>
      <c r="B183" t="s">
        <v>256</v>
      </c>
      <c r="C183" s="4">
        <v>45079.475694444445</v>
      </c>
      <c r="D183" t="s">
        <v>19</v>
      </c>
      <c r="E183" t="s">
        <v>20</v>
      </c>
      <c r="F183" t="s">
        <v>573</v>
      </c>
      <c r="G183" t="s">
        <v>28</v>
      </c>
      <c r="H183" s="1" t="s">
        <v>529</v>
      </c>
      <c r="I183" s="3">
        <v>0.47592592592592592</v>
      </c>
      <c r="J183" s="1">
        <v>45079</v>
      </c>
      <c r="K183" s="2">
        <v>0.47569444444444442</v>
      </c>
      <c r="L183" s="2" t="s">
        <v>12021</v>
      </c>
      <c r="M183" t="str">
        <f t="shared" si="20"/>
        <v>Jan</v>
      </c>
      <c r="N183" t="str">
        <f t="shared" si="14"/>
        <v>24-01-2023</v>
      </c>
      <c r="O183" t="str">
        <f t="shared" si="17"/>
        <v>01</v>
      </c>
      <c r="P183" t="str">
        <f t="shared" si="18"/>
        <v>2023</v>
      </c>
      <c r="Q183" t="str">
        <f t="shared" si="15"/>
        <v>11</v>
      </c>
      <c r="R183" t="str">
        <f t="shared" si="16"/>
        <v>02-06-2023</v>
      </c>
      <c r="S183" t="str">
        <f t="shared" si="19"/>
        <v>06</v>
      </c>
    </row>
    <row r="184" spans="1:19" x14ac:dyDescent="0.3">
      <c r="A184" t="s">
        <v>574</v>
      </c>
      <c r="B184" t="s">
        <v>18</v>
      </c>
      <c r="C184" t="s">
        <v>11046</v>
      </c>
      <c r="D184" t="s">
        <v>19</v>
      </c>
      <c r="E184" t="s">
        <v>20</v>
      </c>
      <c r="F184" t="s">
        <v>575</v>
      </c>
      <c r="G184" t="s">
        <v>28</v>
      </c>
      <c r="H184" s="1">
        <v>45333</v>
      </c>
      <c r="I184" s="3">
        <v>0.50902777777777775</v>
      </c>
      <c r="J184" s="1" t="s">
        <v>576</v>
      </c>
      <c r="K184" s="2">
        <v>0.50968749999999996</v>
      </c>
      <c r="L184" s="2" t="s">
        <v>12021</v>
      </c>
      <c r="M184" t="str">
        <f t="shared" si="20"/>
        <v>Feb</v>
      </c>
      <c r="N184" t="str">
        <f t="shared" si="14"/>
        <v>11-02-2024</v>
      </c>
      <c r="O184" t="str">
        <f t="shared" si="17"/>
        <v>02</v>
      </c>
      <c r="P184" t="str">
        <f t="shared" si="18"/>
        <v>2024</v>
      </c>
      <c r="Q184" t="str">
        <f t="shared" si="15"/>
        <v>12</v>
      </c>
      <c r="R184" t="str">
        <f t="shared" si="16"/>
        <v>14-11-2024</v>
      </c>
      <c r="S184" t="str">
        <f t="shared" si="19"/>
        <v>11</v>
      </c>
    </row>
    <row r="185" spans="1:19" x14ac:dyDescent="0.3">
      <c r="A185" t="s">
        <v>577</v>
      </c>
      <c r="B185" t="s">
        <v>18</v>
      </c>
      <c r="C185" t="s">
        <v>12021</v>
      </c>
      <c r="D185" t="s">
        <v>19</v>
      </c>
      <c r="E185" t="s">
        <v>20</v>
      </c>
      <c r="F185" t="s">
        <v>578</v>
      </c>
      <c r="G185" t="s">
        <v>15</v>
      </c>
      <c r="H185" s="1" t="s">
        <v>579</v>
      </c>
      <c r="I185" s="3">
        <v>5.002314814814815E-2</v>
      </c>
      <c r="J185" s="1" t="s">
        <v>12021</v>
      </c>
      <c r="K185" s="2" t="s">
        <v>12021</v>
      </c>
      <c r="L185" s="2" t="s">
        <v>12021</v>
      </c>
      <c r="M185" t="str">
        <f t="shared" si="20"/>
        <v>Jul</v>
      </c>
      <c r="N185" t="str">
        <f t="shared" si="14"/>
        <v>25-07-2020</v>
      </c>
      <c r="O185" t="str">
        <f t="shared" si="17"/>
        <v>07</v>
      </c>
      <c r="P185" t="str">
        <f t="shared" si="18"/>
        <v>2020</v>
      </c>
      <c r="Q185" t="str">
        <f t="shared" si="15"/>
        <v>01</v>
      </c>
      <c r="R185" t="str">
        <f t="shared" si="16"/>
        <v>-</v>
      </c>
      <c r="S185" t="str">
        <f t="shared" si="19"/>
        <v/>
      </c>
    </row>
    <row r="186" spans="1:19" x14ac:dyDescent="0.3">
      <c r="A186" t="s">
        <v>580</v>
      </c>
      <c r="B186" t="s">
        <v>158</v>
      </c>
      <c r="C186" t="s">
        <v>12021</v>
      </c>
      <c r="D186" t="s">
        <v>33</v>
      </c>
      <c r="E186" t="s">
        <v>127</v>
      </c>
      <c r="F186" t="s">
        <v>581</v>
      </c>
      <c r="G186" t="s">
        <v>15</v>
      </c>
      <c r="H186" s="1">
        <v>45326</v>
      </c>
      <c r="I186" s="3">
        <v>0.40833333333333333</v>
      </c>
      <c r="J186" s="1" t="s">
        <v>12021</v>
      </c>
      <c r="K186" s="2" t="s">
        <v>12021</v>
      </c>
      <c r="L186" s="2" t="s">
        <v>12021</v>
      </c>
      <c r="M186" t="str">
        <f t="shared" si="20"/>
        <v>Feb</v>
      </c>
      <c r="N186" t="str">
        <f t="shared" si="14"/>
        <v>04-02-2024</v>
      </c>
      <c r="O186" t="str">
        <f t="shared" si="17"/>
        <v>02</v>
      </c>
      <c r="P186" t="str">
        <f t="shared" si="18"/>
        <v>2024</v>
      </c>
      <c r="Q186" t="str">
        <f t="shared" si="15"/>
        <v>09</v>
      </c>
      <c r="R186" t="str">
        <f t="shared" si="16"/>
        <v>-</v>
      </c>
      <c r="S186" t="str">
        <f t="shared" si="19"/>
        <v/>
      </c>
    </row>
    <row r="187" spans="1:19" x14ac:dyDescent="0.3">
      <c r="A187" t="s">
        <v>582</v>
      </c>
      <c r="B187" t="s">
        <v>301</v>
      </c>
      <c r="C187" s="4">
        <v>45481.457638888889</v>
      </c>
      <c r="D187" t="s">
        <v>49</v>
      </c>
      <c r="E187" t="s">
        <v>50</v>
      </c>
      <c r="F187" t="s">
        <v>583</v>
      </c>
      <c r="G187" t="s">
        <v>28</v>
      </c>
      <c r="H187" s="1" t="s">
        <v>584</v>
      </c>
      <c r="I187" s="3">
        <v>0.45827546296296295</v>
      </c>
      <c r="J187" s="1">
        <v>45481</v>
      </c>
      <c r="K187" s="2">
        <v>0.45763888888888887</v>
      </c>
      <c r="L187" s="2" t="s">
        <v>12021</v>
      </c>
      <c r="M187" t="str">
        <f t="shared" si="20"/>
        <v>Jul</v>
      </c>
      <c r="N187" t="str">
        <f t="shared" si="14"/>
        <v>21-07-2024</v>
      </c>
      <c r="O187" t="str">
        <f t="shared" si="17"/>
        <v>07</v>
      </c>
      <c r="P187" t="str">
        <f t="shared" si="18"/>
        <v>2024</v>
      </c>
      <c r="Q187" t="str">
        <f t="shared" si="15"/>
        <v>10</v>
      </c>
      <c r="R187" t="str">
        <f t="shared" si="16"/>
        <v>08-07-2024</v>
      </c>
      <c r="S187" t="str">
        <f t="shared" si="19"/>
        <v>07</v>
      </c>
    </row>
    <row r="188" spans="1:19" x14ac:dyDescent="0.3">
      <c r="A188" t="s">
        <v>585</v>
      </c>
      <c r="B188" t="s">
        <v>131</v>
      </c>
      <c r="C188" t="s">
        <v>11047</v>
      </c>
      <c r="D188" t="s">
        <v>12</v>
      </c>
      <c r="E188" t="s">
        <v>114</v>
      </c>
      <c r="F188" t="s">
        <v>586</v>
      </c>
      <c r="G188" t="s">
        <v>28</v>
      </c>
      <c r="H188" s="1" t="s">
        <v>587</v>
      </c>
      <c r="I188" s="3">
        <v>0.56298611111111108</v>
      </c>
      <c r="J188" s="1" t="s">
        <v>588</v>
      </c>
      <c r="K188" s="2">
        <v>0.56298611111111108</v>
      </c>
      <c r="L188" s="2" t="s">
        <v>12021</v>
      </c>
      <c r="M188" t="str">
        <f t="shared" si="20"/>
        <v>Feb</v>
      </c>
      <c r="N188" t="str">
        <f t="shared" si="14"/>
        <v>13-02-2021</v>
      </c>
      <c r="O188" t="str">
        <f t="shared" si="17"/>
        <v>02</v>
      </c>
      <c r="P188" t="str">
        <f t="shared" si="18"/>
        <v>2021</v>
      </c>
      <c r="Q188" t="str">
        <f t="shared" si="15"/>
        <v>13</v>
      </c>
      <c r="R188" t="str">
        <f t="shared" si="16"/>
        <v>13-03-2021</v>
      </c>
      <c r="S188" t="str">
        <f t="shared" si="19"/>
        <v>03</v>
      </c>
    </row>
    <row r="189" spans="1:19" x14ac:dyDescent="0.3">
      <c r="A189" t="s">
        <v>589</v>
      </c>
      <c r="B189" t="s">
        <v>123</v>
      </c>
      <c r="C189" t="s">
        <v>11048</v>
      </c>
      <c r="D189" t="s">
        <v>33</v>
      </c>
      <c r="E189" t="s">
        <v>34</v>
      </c>
      <c r="F189" t="s">
        <v>590</v>
      </c>
      <c r="G189" t="s">
        <v>28</v>
      </c>
      <c r="H189" s="1">
        <v>44567</v>
      </c>
      <c r="I189" s="3">
        <v>0.56458333333333333</v>
      </c>
      <c r="J189" s="1" t="s">
        <v>591</v>
      </c>
      <c r="K189" s="2">
        <v>0.56488425925925922</v>
      </c>
      <c r="L189" s="2" t="s">
        <v>12021</v>
      </c>
      <c r="M189" t="str">
        <f t="shared" si="20"/>
        <v>Jan</v>
      </c>
      <c r="N189" t="str">
        <f t="shared" si="14"/>
        <v>06-01-2022</v>
      </c>
      <c r="O189" t="str">
        <f t="shared" si="17"/>
        <v>01</v>
      </c>
      <c r="P189" t="str">
        <f t="shared" si="18"/>
        <v>2022</v>
      </c>
      <c r="Q189" t="str">
        <f t="shared" si="15"/>
        <v>13</v>
      </c>
      <c r="R189" t="str">
        <f t="shared" si="16"/>
        <v>28-06-2022</v>
      </c>
      <c r="S189" t="str">
        <f t="shared" si="19"/>
        <v>06</v>
      </c>
    </row>
    <row r="190" spans="1:19" x14ac:dyDescent="0.3">
      <c r="A190" t="s">
        <v>592</v>
      </c>
      <c r="B190" t="s">
        <v>32</v>
      </c>
      <c r="C190" t="s">
        <v>11049</v>
      </c>
      <c r="D190" t="s">
        <v>33</v>
      </c>
      <c r="E190" t="s">
        <v>34</v>
      </c>
      <c r="F190" t="s">
        <v>593</v>
      </c>
      <c r="G190" t="s">
        <v>28</v>
      </c>
      <c r="H190" s="1">
        <v>43900</v>
      </c>
      <c r="I190" s="3">
        <v>0.9868055555555556</v>
      </c>
      <c r="J190" s="1" t="s">
        <v>160</v>
      </c>
      <c r="K190" s="2">
        <v>0.98704861111111108</v>
      </c>
      <c r="L190" s="2" t="s">
        <v>12021</v>
      </c>
      <c r="M190" t="str">
        <f t="shared" si="20"/>
        <v>Mar</v>
      </c>
      <c r="N190" t="str">
        <f t="shared" si="14"/>
        <v>10-03-2020</v>
      </c>
      <c r="O190" t="str">
        <f t="shared" si="17"/>
        <v>03</v>
      </c>
      <c r="P190" t="str">
        <f t="shared" si="18"/>
        <v>2020</v>
      </c>
      <c r="Q190" t="str">
        <f t="shared" si="15"/>
        <v>23</v>
      </c>
      <c r="R190" t="str">
        <f t="shared" si="16"/>
        <v>17-10-2020</v>
      </c>
      <c r="S190" t="str">
        <f t="shared" si="19"/>
        <v>10</v>
      </c>
    </row>
    <row r="191" spans="1:19" x14ac:dyDescent="0.3">
      <c r="A191" t="s">
        <v>594</v>
      </c>
      <c r="B191" t="s">
        <v>158</v>
      </c>
      <c r="C191" t="s">
        <v>12021</v>
      </c>
      <c r="D191" t="s">
        <v>33</v>
      </c>
      <c r="E191" t="s">
        <v>127</v>
      </c>
      <c r="F191" t="s">
        <v>595</v>
      </c>
      <c r="G191" t="s">
        <v>15</v>
      </c>
      <c r="H191" s="1">
        <v>44934</v>
      </c>
      <c r="I191" s="3">
        <v>0.25763888888888886</v>
      </c>
      <c r="J191" s="1" t="s">
        <v>12021</v>
      </c>
      <c r="K191" s="2" t="s">
        <v>12021</v>
      </c>
      <c r="L191" s="2" t="s">
        <v>12021</v>
      </c>
      <c r="M191" t="str">
        <f t="shared" si="20"/>
        <v>Jan</v>
      </c>
      <c r="N191" t="str">
        <f t="shared" si="14"/>
        <v>08-01-2023</v>
      </c>
      <c r="O191" t="str">
        <f t="shared" si="17"/>
        <v>01</v>
      </c>
      <c r="P191" t="str">
        <f t="shared" si="18"/>
        <v>2023</v>
      </c>
      <c r="Q191" t="str">
        <f t="shared" si="15"/>
        <v>06</v>
      </c>
      <c r="R191" t="str">
        <f t="shared" si="16"/>
        <v>-</v>
      </c>
      <c r="S191" t="str">
        <f t="shared" si="19"/>
        <v/>
      </c>
    </row>
    <row r="192" spans="1:19" x14ac:dyDescent="0.3">
      <c r="A192" t="s">
        <v>596</v>
      </c>
      <c r="B192" t="s">
        <v>185</v>
      </c>
      <c r="C192" t="s">
        <v>12021</v>
      </c>
      <c r="D192" t="s">
        <v>12</v>
      </c>
      <c r="E192" t="s">
        <v>13</v>
      </c>
      <c r="F192" t="s">
        <v>597</v>
      </c>
      <c r="G192" t="s">
        <v>15</v>
      </c>
      <c r="H192" s="1" t="s">
        <v>598</v>
      </c>
      <c r="I192" s="3">
        <v>0.95356481481481481</v>
      </c>
      <c r="J192" s="1" t="s">
        <v>12021</v>
      </c>
      <c r="K192" s="2" t="s">
        <v>12021</v>
      </c>
      <c r="L192" s="2" t="s">
        <v>12021</v>
      </c>
      <c r="M192" t="str">
        <f t="shared" si="20"/>
        <v>Apr</v>
      </c>
      <c r="N192" t="str">
        <f t="shared" si="14"/>
        <v>18-04-2024</v>
      </c>
      <c r="O192" t="str">
        <f t="shared" si="17"/>
        <v>04</v>
      </c>
      <c r="P192" t="str">
        <f t="shared" si="18"/>
        <v>2024</v>
      </c>
      <c r="Q192" t="str">
        <f t="shared" si="15"/>
        <v>22</v>
      </c>
      <c r="R192" t="str">
        <f t="shared" si="16"/>
        <v>-</v>
      </c>
      <c r="S192" t="str">
        <f t="shared" si="19"/>
        <v/>
      </c>
    </row>
    <row r="193" spans="1:19" x14ac:dyDescent="0.3">
      <c r="A193" t="s">
        <v>599</v>
      </c>
      <c r="B193" t="s">
        <v>301</v>
      </c>
      <c r="C193" t="s">
        <v>12021</v>
      </c>
      <c r="D193" t="s">
        <v>49</v>
      </c>
      <c r="E193" t="s">
        <v>50</v>
      </c>
      <c r="F193" t="s">
        <v>600</v>
      </c>
      <c r="G193" t="s">
        <v>22</v>
      </c>
      <c r="H193" s="1">
        <v>44142</v>
      </c>
      <c r="I193" s="3">
        <v>0.32083333333333336</v>
      </c>
      <c r="J193" s="1" t="s">
        <v>12021</v>
      </c>
      <c r="K193" s="2" t="s">
        <v>12021</v>
      </c>
      <c r="L193" s="2" t="s">
        <v>12021</v>
      </c>
      <c r="M193" t="str">
        <f t="shared" si="20"/>
        <v>Nov</v>
      </c>
      <c r="N193" t="str">
        <f t="shared" si="14"/>
        <v>07-11-2020</v>
      </c>
      <c r="O193" t="str">
        <f t="shared" si="17"/>
        <v>11</v>
      </c>
      <c r="P193" t="str">
        <f t="shared" si="18"/>
        <v>2020</v>
      </c>
      <c r="Q193" t="str">
        <f t="shared" si="15"/>
        <v>07</v>
      </c>
      <c r="R193" t="str">
        <f t="shared" si="16"/>
        <v>-</v>
      </c>
      <c r="S193" t="str">
        <f t="shared" si="19"/>
        <v/>
      </c>
    </row>
    <row r="194" spans="1:19" x14ac:dyDescent="0.3">
      <c r="A194" t="s">
        <v>601</v>
      </c>
      <c r="B194" t="s">
        <v>25</v>
      </c>
      <c r="C194" t="s">
        <v>11050</v>
      </c>
      <c r="D194" t="s">
        <v>19</v>
      </c>
      <c r="E194" t="s">
        <v>26</v>
      </c>
      <c r="F194" t="s">
        <v>602</v>
      </c>
      <c r="G194" t="s">
        <v>28</v>
      </c>
      <c r="H194" s="1" t="s">
        <v>603</v>
      </c>
      <c r="I194" s="3">
        <v>0.95931712962962967</v>
      </c>
      <c r="J194" s="1" t="s">
        <v>91</v>
      </c>
      <c r="K194" s="2">
        <v>0.95931712962962967</v>
      </c>
      <c r="L194" s="2" t="s">
        <v>12021</v>
      </c>
      <c r="M194" t="str">
        <f t="shared" si="20"/>
        <v>Mar</v>
      </c>
      <c r="N194" t="str">
        <f t="shared" ref="N194:N257" si="21">TEXT(H194,"DD-MM-YYYY")</f>
        <v>18-03-2021</v>
      </c>
      <c r="O194" t="str">
        <f t="shared" si="17"/>
        <v>03</v>
      </c>
      <c r="P194" t="str">
        <f t="shared" si="18"/>
        <v>2021</v>
      </c>
      <c r="Q194" t="str">
        <f t="shared" ref="Q194:Q257" si="22">TEXT(I194,"HH")</f>
        <v>23</v>
      </c>
      <c r="R194" t="str">
        <f t="shared" ref="R194:R257" si="23">TEXT(J194,"DD-MM-YYYY")</f>
        <v>28-03-2021</v>
      </c>
      <c r="S194" t="str">
        <f t="shared" si="19"/>
        <v>03</v>
      </c>
    </row>
    <row r="195" spans="1:19" x14ac:dyDescent="0.3">
      <c r="A195" t="s">
        <v>604</v>
      </c>
      <c r="B195" t="s">
        <v>149</v>
      </c>
      <c r="C195" t="s">
        <v>11051</v>
      </c>
      <c r="D195" t="s">
        <v>49</v>
      </c>
      <c r="E195" t="s">
        <v>69</v>
      </c>
      <c r="F195" t="s">
        <v>605</v>
      </c>
      <c r="G195" t="s">
        <v>28</v>
      </c>
      <c r="H195" s="1" t="s">
        <v>606</v>
      </c>
      <c r="I195" s="3">
        <v>0.85760416666666661</v>
      </c>
      <c r="J195" s="1" t="s">
        <v>607</v>
      </c>
      <c r="K195" s="2">
        <v>0.85760416666666661</v>
      </c>
      <c r="L195" s="2" t="s">
        <v>12021</v>
      </c>
      <c r="M195" t="str">
        <f t="shared" si="20"/>
        <v>Jan</v>
      </c>
      <c r="N195" t="str">
        <f t="shared" si="21"/>
        <v>24-01-2021</v>
      </c>
      <c r="O195" t="str">
        <f t="shared" ref="O195:O258" si="24">MID(N195,4,2)</f>
        <v>01</v>
      </c>
      <c r="P195" t="str">
        <f t="shared" ref="P195:P258" si="25">RIGHT(N195,4)</f>
        <v>2021</v>
      </c>
      <c r="Q195" t="str">
        <f t="shared" si="22"/>
        <v>20</v>
      </c>
      <c r="R195" t="str">
        <f t="shared" si="23"/>
        <v>18-02-2021</v>
      </c>
      <c r="S195" t="str">
        <f t="shared" ref="S195:S258" si="26">MID(R195,4,2)</f>
        <v>02</v>
      </c>
    </row>
    <row r="196" spans="1:19" x14ac:dyDescent="0.3">
      <c r="A196" t="s">
        <v>608</v>
      </c>
      <c r="B196" t="s">
        <v>280</v>
      </c>
      <c r="C196" t="s">
        <v>12021</v>
      </c>
      <c r="D196" t="s">
        <v>49</v>
      </c>
      <c r="E196" t="s">
        <v>65</v>
      </c>
      <c r="F196" t="s">
        <v>609</v>
      </c>
      <c r="G196" t="s">
        <v>22</v>
      </c>
      <c r="H196" s="1" t="s">
        <v>610</v>
      </c>
      <c r="I196" s="3">
        <v>0.38105324074074076</v>
      </c>
      <c r="J196" s="1" t="s">
        <v>12021</v>
      </c>
      <c r="K196" s="2" t="s">
        <v>12021</v>
      </c>
      <c r="L196" s="2" t="s">
        <v>12021</v>
      </c>
      <c r="M196" t="str">
        <f t="shared" si="20"/>
        <v>Nov</v>
      </c>
      <c r="N196" t="str">
        <f t="shared" si="21"/>
        <v>19-11-2021</v>
      </c>
      <c r="O196" t="str">
        <f t="shared" si="24"/>
        <v>11</v>
      </c>
      <c r="P196" t="str">
        <f t="shared" si="25"/>
        <v>2021</v>
      </c>
      <c r="Q196" t="str">
        <f t="shared" si="22"/>
        <v>09</v>
      </c>
      <c r="R196" t="str">
        <f t="shared" si="23"/>
        <v>-</v>
      </c>
      <c r="S196" t="str">
        <f t="shared" si="26"/>
        <v/>
      </c>
    </row>
    <row r="197" spans="1:19" x14ac:dyDescent="0.3">
      <c r="A197" t="s">
        <v>611</v>
      </c>
      <c r="B197" t="s">
        <v>289</v>
      </c>
      <c r="C197" t="s">
        <v>12021</v>
      </c>
      <c r="D197" t="s">
        <v>49</v>
      </c>
      <c r="E197" t="s">
        <v>69</v>
      </c>
      <c r="F197" t="s">
        <v>612</v>
      </c>
      <c r="G197" t="s">
        <v>15</v>
      </c>
      <c r="H197" s="1" t="s">
        <v>613</v>
      </c>
      <c r="I197" s="3">
        <v>0.21714120370370371</v>
      </c>
      <c r="J197" s="1" t="s">
        <v>12021</v>
      </c>
      <c r="K197" s="2" t="s">
        <v>12021</v>
      </c>
      <c r="L197" s="2" t="s">
        <v>12021</v>
      </c>
      <c r="M197" t="str">
        <f t="shared" ref="M197:M260" si="27">TEXT(H197,"MMM")</f>
        <v>Oct</v>
      </c>
      <c r="N197" t="str">
        <f t="shared" si="21"/>
        <v>17-10-2021</v>
      </c>
      <c r="O197" t="str">
        <f t="shared" si="24"/>
        <v>10</v>
      </c>
      <c r="P197" t="str">
        <f t="shared" si="25"/>
        <v>2021</v>
      </c>
      <c r="Q197" t="str">
        <f t="shared" si="22"/>
        <v>05</v>
      </c>
      <c r="R197" t="str">
        <f t="shared" si="23"/>
        <v>-</v>
      </c>
      <c r="S197" t="str">
        <f t="shared" si="26"/>
        <v/>
      </c>
    </row>
    <row r="198" spans="1:19" x14ac:dyDescent="0.3">
      <c r="A198" t="s">
        <v>614</v>
      </c>
      <c r="B198" t="s">
        <v>110</v>
      </c>
      <c r="C198" t="s">
        <v>12021</v>
      </c>
      <c r="D198" t="s">
        <v>33</v>
      </c>
      <c r="E198" t="s">
        <v>34</v>
      </c>
      <c r="F198" t="s">
        <v>615</v>
      </c>
      <c r="G198" t="s">
        <v>22</v>
      </c>
      <c r="H198" s="1" t="s">
        <v>616</v>
      </c>
      <c r="I198" s="3">
        <v>0.96572916666666664</v>
      </c>
      <c r="J198" s="1" t="s">
        <v>12021</v>
      </c>
      <c r="K198" s="2" t="s">
        <v>12021</v>
      </c>
      <c r="L198" s="2" t="s">
        <v>12021</v>
      </c>
      <c r="M198" t="str">
        <f t="shared" si="27"/>
        <v>Apr</v>
      </c>
      <c r="N198" t="str">
        <f t="shared" si="21"/>
        <v>29-04-2024</v>
      </c>
      <c r="O198" t="str">
        <f t="shared" si="24"/>
        <v>04</v>
      </c>
      <c r="P198" t="str">
        <f t="shared" si="25"/>
        <v>2024</v>
      </c>
      <c r="Q198" t="str">
        <f t="shared" si="22"/>
        <v>23</v>
      </c>
      <c r="R198" t="str">
        <f t="shared" si="23"/>
        <v>-</v>
      </c>
      <c r="S198" t="str">
        <f t="shared" si="26"/>
        <v/>
      </c>
    </row>
    <row r="199" spans="1:19" x14ac:dyDescent="0.3">
      <c r="A199" t="s">
        <v>617</v>
      </c>
      <c r="B199" t="s">
        <v>194</v>
      </c>
      <c r="C199" t="s">
        <v>12021</v>
      </c>
      <c r="D199" t="s">
        <v>49</v>
      </c>
      <c r="E199" t="s">
        <v>65</v>
      </c>
      <c r="F199" t="s">
        <v>618</v>
      </c>
      <c r="G199" t="s">
        <v>22</v>
      </c>
      <c r="H199" s="1" t="s">
        <v>619</v>
      </c>
      <c r="I199" s="3">
        <v>0.18234953703703705</v>
      </c>
      <c r="J199" s="1" t="s">
        <v>12021</v>
      </c>
      <c r="K199" s="2" t="s">
        <v>12021</v>
      </c>
      <c r="L199" s="2" t="s">
        <v>12021</v>
      </c>
      <c r="M199" t="str">
        <f t="shared" si="27"/>
        <v>Nov</v>
      </c>
      <c r="N199" t="str">
        <f t="shared" si="21"/>
        <v>21-11-2023</v>
      </c>
      <c r="O199" t="str">
        <f t="shared" si="24"/>
        <v>11</v>
      </c>
      <c r="P199" t="str">
        <f t="shared" si="25"/>
        <v>2023</v>
      </c>
      <c r="Q199" t="str">
        <f t="shared" si="22"/>
        <v>04</v>
      </c>
      <c r="R199" t="str">
        <f t="shared" si="23"/>
        <v>-</v>
      </c>
      <c r="S199" t="str">
        <f t="shared" si="26"/>
        <v/>
      </c>
    </row>
    <row r="200" spans="1:19" x14ac:dyDescent="0.3">
      <c r="A200" t="s">
        <v>620</v>
      </c>
      <c r="B200" t="s">
        <v>301</v>
      </c>
      <c r="C200" t="s">
        <v>12021</v>
      </c>
      <c r="D200" t="s">
        <v>49</v>
      </c>
      <c r="E200" t="s">
        <v>50</v>
      </c>
      <c r="F200" t="s">
        <v>621</v>
      </c>
      <c r="G200" t="s">
        <v>15</v>
      </c>
      <c r="H200" s="1" t="s">
        <v>622</v>
      </c>
      <c r="I200" s="3">
        <v>0.75482638888888887</v>
      </c>
      <c r="J200" s="1" t="s">
        <v>12021</v>
      </c>
      <c r="K200" s="2" t="s">
        <v>12021</v>
      </c>
      <c r="L200" s="2" t="s">
        <v>12021</v>
      </c>
      <c r="M200" t="str">
        <f t="shared" si="27"/>
        <v>Jun</v>
      </c>
      <c r="N200" t="str">
        <f t="shared" si="21"/>
        <v>19-06-2023</v>
      </c>
      <c r="O200" t="str">
        <f t="shared" si="24"/>
        <v>06</v>
      </c>
      <c r="P200" t="str">
        <f t="shared" si="25"/>
        <v>2023</v>
      </c>
      <c r="Q200" t="str">
        <f t="shared" si="22"/>
        <v>18</v>
      </c>
      <c r="R200" t="str">
        <f t="shared" si="23"/>
        <v>-</v>
      </c>
      <c r="S200" t="str">
        <f t="shared" si="26"/>
        <v/>
      </c>
    </row>
    <row r="201" spans="1:19" x14ac:dyDescent="0.3">
      <c r="A201" t="s">
        <v>623</v>
      </c>
      <c r="B201" t="s">
        <v>202</v>
      </c>
      <c r="C201" s="4">
        <v>44085.665277777778</v>
      </c>
      <c r="D201" t="s">
        <v>33</v>
      </c>
      <c r="E201" t="s">
        <v>127</v>
      </c>
      <c r="F201" t="s">
        <v>624</v>
      </c>
      <c r="G201" t="s">
        <v>28</v>
      </c>
      <c r="H201" s="1" t="s">
        <v>625</v>
      </c>
      <c r="I201" s="3">
        <v>0.66590277777777773</v>
      </c>
      <c r="J201" s="1">
        <v>44085</v>
      </c>
      <c r="K201" s="2">
        <v>0.66527777777777775</v>
      </c>
      <c r="L201" s="2" t="s">
        <v>12021</v>
      </c>
      <c r="M201" t="str">
        <f t="shared" si="27"/>
        <v>Oct</v>
      </c>
      <c r="N201" t="str">
        <f t="shared" si="21"/>
        <v>15-10-2020</v>
      </c>
      <c r="O201" t="str">
        <f t="shared" si="24"/>
        <v>10</v>
      </c>
      <c r="P201" t="str">
        <f t="shared" si="25"/>
        <v>2020</v>
      </c>
      <c r="Q201" t="str">
        <f t="shared" si="22"/>
        <v>15</v>
      </c>
      <c r="R201" t="str">
        <f t="shared" si="23"/>
        <v>11-09-2020</v>
      </c>
      <c r="S201" t="str">
        <f t="shared" si="26"/>
        <v>09</v>
      </c>
    </row>
    <row r="202" spans="1:19" x14ac:dyDescent="0.3">
      <c r="A202" t="s">
        <v>626</v>
      </c>
      <c r="B202" t="s">
        <v>139</v>
      </c>
      <c r="C202" t="s">
        <v>12021</v>
      </c>
      <c r="D202" t="s">
        <v>19</v>
      </c>
      <c r="E202" t="s">
        <v>140</v>
      </c>
      <c r="F202" t="s">
        <v>627</v>
      </c>
      <c r="G202" t="s">
        <v>22</v>
      </c>
      <c r="H202" s="1" t="s">
        <v>628</v>
      </c>
      <c r="I202" s="3">
        <v>0.25471064814814814</v>
      </c>
      <c r="J202" s="1" t="s">
        <v>12021</v>
      </c>
      <c r="K202" s="2" t="s">
        <v>12021</v>
      </c>
      <c r="L202" s="2" t="s">
        <v>12021</v>
      </c>
      <c r="M202" t="str">
        <f t="shared" si="27"/>
        <v>Jan</v>
      </c>
      <c r="N202" t="str">
        <f t="shared" si="21"/>
        <v>28-01-2023</v>
      </c>
      <c r="O202" t="str">
        <f t="shared" si="24"/>
        <v>01</v>
      </c>
      <c r="P202" t="str">
        <f t="shared" si="25"/>
        <v>2023</v>
      </c>
      <c r="Q202" t="str">
        <f t="shared" si="22"/>
        <v>06</v>
      </c>
      <c r="R202" t="str">
        <f t="shared" si="23"/>
        <v>-</v>
      </c>
      <c r="S202" t="str">
        <f t="shared" si="26"/>
        <v/>
      </c>
    </row>
    <row r="203" spans="1:19" x14ac:dyDescent="0.3">
      <c r="A203" t="s">
        <v>629</v>
      </c>
      <c r="B203" t="s">
        <v>123</v>
      </c>
      <c r="C203" t="s">
        <v>11052</v>
      </c>
      <c r="D203" t="s">
        <v>33</v>
      </c>
      <c r="E203" t="s">
        <v>34</v>
      </c>
      <c r="F203" t="s">
        <v>630</v>
      </c>
      <c r="G203" t="s">
        <v>28</v>
      </c>
      <c r="H203" s="1" t="s">
        <v>631</v>
      </c>
      <c r="I203" s="3">
        <v>0.36072916666666666</v>
      </c>
      <c r="J203" s="1" t="s">
        <v>587</v>
      </c>
      <c r="K203" s="2">
        <v>0.36072916666666666</v>
      </c>
      <c r="L203" s="2" t="s">
        <v>12021</v>
      </c>
      <c r="M203" t="str">
        <f t="shared" si="27"/>
        <v>Jan</v>
      </c>
      <c r="N203" t="str">
        <f t="shared" si="21"/>
        <v>19-01-2021</v>
      </c>
      <c r="O203" t="str">
        <f t="shared" si="24"/>
        <v>01</v>
      </c>
      <c r="P203" t="str">
        <f t="shared" si="25"/>
        <v>2021</v>
      </c>
      <c r="Q203" t="str">
        <f t="shared" si="22"/>
        <v>08</v>
      </c>
      <c r="R203" t="str">
        <f t="shared" si="23"/>
        <v>13-02-2021</v>
      </c>
      <c r="S203" t="str">
        <f t="shared" si="26"/>
        <v>02</v>
      </c>
    </row>
    <row r="204" spans="1:19" x14ac:dyDescent="0.3">
      <c r="A204" t="s">
        <v>632</v>
      </c>
      <c r="B204" t="s">
        <v>173</v>
      </c>
      <c r="C204" t="s">
        <v>12021</v>
      </c>
      <c r="D204" t="s">
        <v>12</v>
      </c>
      <c r="E204" t="s">
        <v>174</v>
      </c>
      <c r="F204" t="s">
        <v>633</v>
      </c>
      <c r="G204" t="s">
        <v>15</v>
      </c>
      <c r="H204" s="1" t="s">
        <v>510</v>
      </c>
      <c r="I204" s="3">
        <v>0.93974537037037043</v>
      </c>
      <c r="J204" s="1" t="s">
        <v>12021</v>
      </c>
      <c r="K204" s="2" t="s">
        <v>12021</v>
      </c>
      <c r="L204" s="2" t="s">
        <v>12021</v>
      </c>
      <c r="M204" t="str">
        <f t="shared" si="27"/>
        <v>Jul</v>
      </c>
      <c r="N204" t="str">
        <f t="shared" si="21"/>
        <v>29-07-2023</v>
      </c>
      <c r="O204" t="str">
        <f t="shared" si="24"/>
        <v>07</v>
      </c>
      <c r="P204" t="str">
        <f t="shared" si="25"/>
        <v>2023</v>
      </c>
      <c r="Q204" t="str">
        <f t="shared" si="22"/>
        <v>22</v>
      </c>
      <c r="R204" t="str">
        <f t="shared" si="23"/>
        <v>-</v>
      </c>
      <c r="S204" t="str">
        <f t="shared" si="26"/>
        <v/>
      </c>
    </row>
    <row r="205" spans="1:19" x14ac:dyDescent="0.3">
      <c r="A205" t="s">
        <v>634</v>
      </c>
      <c r="B205" t="s">
        <v>48</v>
      </c>
      <c r="C205" t="s">
        <v>12021</v>
      </c>
      <c r="D205" t="s">
        <v>49</v>
      </c>
      <c r="E205" t="s">
        <v>50</v>
      </c>
      <c r="F205" t="s">
        <v>635</v>
      </c>
      <c r="G205" t="s">
        <v>22</v>
      </c>
      <c r="H205" s="1" t="s">
        <v>636</v>
      </c>
      <c r="I205" s="3">
        <v>0.64909722222222221</v>
      </c>
      <c r="J205" s="1" t="s">
        <v>12021</v>
      </c>
      <c r="K205" s="2" t="s">
        <v>12021</v>
      </c>
      <c r="L205" s="2" t="s">
        <v>12021</v>
      </c>
      <c r="M205" t="str">
        <f t="shared" si="27"/>
        <v>Feb</v>
      </c>
      <c r="N205" t="str">
        <f t="shared" si="21"/>
        <v>25-02-2023</v>
      </c>
      <c r="O205" t="str">
        <f t="shared" si="24"/>
        <v>02</v>
      </c>
      <c r="P205" t="str">
        <f t="shared" si="25"/>
        <v>2023</v>
      </c>
      <c r="Q205" t="str">
        <f t="shared" si="22"/>
        <v>15</v>
      </c>
      <c r="R205" t="str">
        <f t="shared" si="23"/>
        <v>-</v>
      </c>
      <c r="S205" t="str">
        <f t="shared" si="26"/>
        <v/>
      </c>
    </row>
    <row r="206" spans="1:19" x14ac:dyDescent="0.3">
      <c r="A206" t="s">
        <v>637</v>
      </c>
      <c r="B206" t="s">
        <v>173</v>
      </c>
      <c r="C206" s="4">
        <v>44534.138194444444</v>
      </c>
      <c r="D206" t="s">
        <v>12</v>
      </c>
      <c r="E206" t="s">
        <v>174</v>
      </c>
      <c r="F206" t="s">
        <v>638</v>
      </c>
      <c r="G206" t="s">
        <v>28</v>
      </c>
      <c r="H206" s="1">
        <v>44320</v>
      </c>
      <c r="I206" s="3">
        <v>0.13819444444444445</v>
      </c>
      <c r="J206" s="1">
        <v>44534</v>
      </c>
      <c r="K206" s="2">
        <v>0.13819444444444445</v>
      </c>
      <c r="L206" s="2" t="s">
        <v>12021</v>
      </c>
      <c r="M206" t="str">
        <f t="shared" si="27"/>
        <v>May</v>
      </c>
      <c r="N206" t="str">
        <f t="shared" si="21"/>
        <v>04-05-2021</v>
      </c>
      <c r="O206" t="str">
        <f t="shared" si="24"/>
        <v>05</v>
      </c>
      <c r="P206" t="str">
        <f t="shared" si="25"/>
        <v>2021</v>
      </c>
      <c r="Q206" t="str">
        <f t="shared" si="22"/>
        <v>03</v>
      </c>
      <c r="R206" t="str">
        <f t="shared" si="23"/>
        <v>04-12-2021</v>
      </c>
      <c r="S206" t="str">
        <f t="shared" si="26"/>
        <v>12</v>
      </c>
    </row>
    <row r="207" spans="1:19" x14ac:dyDescent="0.3">
      <c r="A207" t="s">
        <v>639</v>
      </c>
      <c r="B207" t="s">
        <v>110</v>
      </c>
      <c r="C207" t="s">
        <v>12021</v>
      </c>
      <c r="D207" t="s">
        <v>33</v>
      </c>
      <c r="E207" t="s">
        <v>34</v>
      </c>
      <c r="F207" t="s">
        <v>640</v>
      </c>
      <c r="G207" t="s">
        <v>22</v>
      </c>
      <c r="H207" s="1" t="s">
        <v>641</v>
      </c>
      <c r="I207" s="3">
        <v>0.15791666666666668</v>
      </c>
      <c r="J207" s="1" t="s">
        <v>12021</v>
      </c>
      <c r="K207" s="2" t="s">
        <v>12021</v>
      </c>
      <c r="L207" s="2" t="s">
        <v>12021</v>
      </c>
      <c r="M207" t="str">
        <f t="shared" si="27"/>
        <v>May</v>
      </c>
      <c r="N207" t="str">
        <f t="shared" si="21"/>
        <v>27-05-2021</v>
      </c>
      <c r="O207" t="str">
        <f t="shared" si="24"/>
        <v>05</v>
      </c>
      <c r="P207" t="str">
        <f t="shared" si="25"/>
        <v>2021</v>
      </c>
      <c r="Q207" t="str">
        <f t="shared" si="22"/>
        <v>03</v>
      </c>
      <c r="R207" t="str">
        <f t="shared" si="23"/>
        <v>-</v>
      </c>
      <c r="S207" t="str">
        <f t="shared" si="26"/>
        <v/>
      </c>
    </row>
    <row r="208" spans="1:19" x14ac:dyDescent="0.3">
      <c r="A208" t="s">
        <v>642</v>
      </c>
      <c r="B208" t="s">
        <v>188</v>
      </c>
      <c r="C208" s="4">
        <v>44723.90625</v>
      </c>
      <c r="D208" t="s">
        <v>12</v>
      </c>
      <c r="E208" t="s">
        <v>114</v>
      </c>
      <c r="F208" t="s">
        <v>643</v>
      </c>
      <c r="G208" t="s">
        <v>28</v>
      </c>
      <c r="H208" s="1">
        <v>44631</v>
      </c>
      <c r="I208" s="3">
        <v>0.90625</v>
      </c>
      <c r="J208" s="1">
        <v>44723</v>
      </c>
      <c r="K208" s="2">
        <v>0.90625</v>
      </c>
      <c r="L208" s="2" t="s">
        <v>12021</v>
      </c>
      <c r="M208" t="str">
        <f t="shared" si="27"/>
        <v>Mar</v>
      </c>
      <c r="N208" t="str">
        <f t="shared" si="21"/>
        <v>11-03-2022</v>
      </c>
      <c r="O208" t="str">
        <f t="shared" si="24"/>
        <v>03</v>
      </c>
      <c r="P208" t="str">
        <f t="shared" si="25"/>
        <v>2022</v>
      </c>
      <c r="Q208" t="str">
        <f t="shared" si="22"/>
        <v>21</v>
      </c>
      <c r="R208" t="str">
        <f t="shared" si="23"/>
        <v>11-06-2022</v>
      </c>
      <c r="S208" t="str">
        <f t="shared" si="26"/>
        <v>06</v>
      </c>
    </row>
    <row r="209" spans="1:19" x14ac:dyDescent="0.3">
      <c r="A209" t="s">
        <v>644</v>
      </c>
      <c r="B209" t="s">
        <v>135</v>
      </c>
      <c r="C209" t="s">
        <v>12021</v>
      </c>
      <c r="D209" t="s">
        <v>33</v>
      </c>
      <c r="E209" t="s">
        <v>38</v>
      </c>
      <c r="F209" t="s">
        <v>645</v>
      </c>
      <c r="G209" t="s">
        <v>22</v>
      </c>
      <c r="H209" s="1" t="s">
        <v>40</v>
      </c>
      <c r="I209" s="3">
        <v>0.11652777777777777</v>
      </c>
      <c r="J209" s="1" t="s">
        <v>12021</v>
      </c>
      <c r="K209" s="2" t="s">
        <v>12021</v>
      </c>
      <c r="L209" s="2" t="s">
        <v>12021</v>
      </c>
      <c r="M209" t="str">
        <f t="shared" si="27"/>
        <v>Oct</v>
      </c>
      <c r="N209" t="str">
        <f t="shared" si="21"/>
        <v>22-10-2021</v>
      </c>
      <c r="O209" t="str">
        <f t="shared" si="24"/>
        <v>10</v>
      </c>
      <c r="P209" t="str">
        <f t="shared" si="25"/>
        <v>2021</v>
      </c>
      <c r="Q209" t="str">
        <f t="shared" si="22"/>
        <v>02</v>
      </c>
      <c r="R209" t="str">
        <f t="shared" si="23"/>
        <v>-</v>
      </c>
      <c r="S209" t="str">
        <f t="shared" si="26"/>
        <v/>
      </c>
    </row>
    <row r="210" spans="1:19" x14ac:dyDescent="0.3">
      <c r="A210" t="s">
        <v>646</v>
      </c>
      <c r="B210" t="s">
        <v>135</v>
      </c>
      <c r="C210" s="4" t="s">
        <v>12021</v>
      </c>
      <c r="D210" t="s">
        <v>33</v>
      </c>
      <c r="E210" t="s">
        <v>38</v>
      </c>
      <c r="F210" t="s">
        <v>647</v>
      </c>
      <c r="G210" t="s">
        <v>15</v>
      </c>
      <c r="H210" s="1" t="s">
        <v>648</v>
      </c>
      <c r="I210" s="3">
        <v>8.4004629629629624E-2</v>
      </c>
      <c r="J210" s="1" t="s">
        <v>12021</v>
      </c>
      <c r="K210" s="2" t="s">
        <v>12021</v>
      </c>
      <c r="L210" s="2" t="s">
        <v>12021</v>
      </c>
      <c r="M210" t="str">
        <f t="shared" si="27"/>
        <v>Dec</v>
      </c>
      <c r="N210" t="str">
        <f t="shared" si="21"/>
        <v>28-12-2020</v>
      </c>
      <c r="O210" t="str">
        <f t="shared" si="24"/>
        <v>12</v>
      </c>
      <c r="P210" t="str">
        <f t="shared" si="25"/>
        <v>2020</v>
      </c>
      <c r="Q210" t="str">
        <f t="shared" si="22"/>
        <v>02</v>
      </c>
      <c r="R210" t="str">
        <f t="shared" si="23"/>
        <v>-</v>
      </c>
      <c r="S210" t="str">
        <f t="shared" si="26"/>
        <v/>
      </c>
    </row>
    <row r="211" spans="1:19" x14ac:dyDescent="0.3">
      <c r="A211" t="s">
        <v>649</v>
      </c>
      <c r="B211" t="s">
        <v>11</v>
      </c>
      <c r="C211" t="s">
        <v>12021</v>
      </c>
      <c r="D211" t="s">
        <v>12</v>
      </c>
      <c r="E211" t="s">
        <v>13</v>
      </c>
      <c r="F211" t="s">
        <v>650</v>
      </c>
      <c r="G211" t="s">
        <v>22</v>
      </c>
      <c r="H211" s="1">
        <v>43923</v>
      </c>
      <c r="I211" s="3">
        <v>0.59861111111111109</v>
      </c>
      <c r="J211" s="1" t="s">
        <v>12021</v>
      </c>
      <c r="K211" s="2" t="s">
        <v>12021</v>
      </c>
      <c r="L211" s="2" t="s">
        <v>12021</v>
      </c>
      <c r="M211" t="str">
        <f t="shared" si="27"/>
        <v>Apr</v>
      </c>
      <c r="N211" t="str">
        <f t="shared" si="21"/>
        <v>02-04-2020</v>
      </c>
      <c r="O211" t="str">
        <f t="shared" si="24"/>
        <v>04</v>
      </c>
      <c r="P211" t="str">
        <f t="shared" si="25"/>
        <v>2020</v>
      </c>
      <c r="Q211" t="str">
        <f t="shared" si="22"/>
        <v>14</v>
      </c>
      <c r="R211" t="str">
        <f t="shared" si="23"/>
        <v>-</v>
      </c>
      <c r="S211" t="str">
        <f t="shared" si="26"/>
        <v/>
      </c>
    </row>
    <row r="212" spans="1:19" x14ac:dyDescent="0.3">
      <c r="A212" t="s">
        <v>651</v>
      </c>
      <c r="B212" t="s">
        <v>73</v>
      </c>
      <c r="C212" s="4" t="s">
        <v>12021</v>
      </c>
      <c r="D212" t="s">
        <v>49</v>
      </c>
      <c r="E212" t="s">
        <v>50</v>
      </c>
      <c r="F212" t="s">
        <v>652</v>
      </c>
      <c r="G212" t="s">
        <v>22</v>
      </c>
      <c r="H212" s="1" t="s">
        <v>653</v>
      </c>
      <c r="I212" s="3">
        <v>0.6681597222222222</v>
      </c>
      <c r="J212" s="1" t="s">
        <v>12021</v>
      </c>
      <c r="K212" s="2" t="s">
        <v>12021</v>
      </c>
      <c r="L212" s="2" t="s">
        <v>12021</v>
      </c>
      <c r="M212" t="str">
        <f t="shared" si="27"/>
        <v>Jun</v>
      </c>
      <c r="N212" t="str">
        <f t="shared" si="21"/>
        <v>15-06-2024</v>
      </c>
      <c r="O212" t="str">
        <f t="shared" si="24"/>
        <v>06</v>
      </c>
      <c r="P212" t="str">
        <f t="shared" si="25"/>
        <v>2024</v>
      </c>
      <c r="Q212" t="str">
        <f t="shared" si="22"/>
        <v>16</v>
      </c>
      <c r="R212" t="str">
        <f t="shared" si="23"/>
        <v>-</v>
      </c>
      <c r="S212" t="str">
        <f t="shared" si="26"/>
        <v/>
      </c>
    </row>
    <row r="213" spans="1:19" x14ac:dyDescent="0.3">
      <c r="A213" t="s">
        <v>654</v>
      </c>
      <c r="B213" t="s">
        <v>32</v>
      </c>
      <c r="C213" t="s">
        <v>12021</v>
      </c>
      <c r="D213" t="s">
        <v>33</v>
      </c>
      <c r="E213" t="s">
        <v>34</v>
      </c>
      <c r="F213" t="s">
        <v>655</v>
      </c>
      <c r="G213" t="s">
        <v>15</v>
      </c>
      <c r="H213" s="1" t="s">
        <v>656</v>
      </c>
      <c r="I213" s="3">
        <v>0.26321759259259259</v>
      </c>
      <c r="J213" s="1" t="s">
        <v>12021</v>
      </c>
      <c r="K213" s="2" t="s">
        <v>12021</v>
      </c>
      <c r="L213" s="2" t="s">
        <v>12021</v>
      </c>
      <c r="M213" t="str">
        <f t="shared" si="27"/>
        <v>Dec</v>
      </c>
      <c r="N213" t="str">
        <f t="shared" si="21"/>
        <v>17-12-2022</v>
      </c>
      <c r="O213" t="str">
        <f t="shared" si="24"/>
        <v>12</v>
      </c>
      <c r="P213" t="str">
        <f t="shared" si="25"/>
        <v>2022</v>
      </c>
      <c r="Q213" t="str">
        <f t="shared" si="22"/>
        <v>06</v>
      </c>
      <c r="R213" t="str">
        <f t="shared" si="23"/>
        <v>-</v>
      </c>
      <c r="S213" t="str">
        <f t="shared" si="26"/>
        <v/>
      </c>
    </row>
    <row r="214" spans="1:19" x14ac:dyDescent="0.3">
      <c r="A214" t="s">
        <v>657</v>
      </c>
      <c r="B214" t="s">
        <v>220</v>
      </c>
      <c r="C214" s="4" t="s">
        <v>12021</v>
      </c>
      <c r="D214" t="s">
        <v>12</v>
      </c>
      <c r="E214" t="s">
        <v>174</v>
      </c>
      <c r="F214" t="s">
        <v>658</v>
      </c>
      <c r="G214" t="s">
        <v>22</v>
      </c>
      <c r="H214" s="1">
        <v>45577</v>
      </c>
      <c r="I214" s="3">
        <v>0.35208333333333336</v>
      </c>
      <c r="J214" s="1" t="s">
        <v>12021</v>
      </c>
      <c r="K214" s="2" t="s">
        <v>12021</v>
      </c>
      <c r="L214" s="2" t="s">
        <v>12021</v>
      </c>
      <c r="M214" t="str">
        <f t="shared" si="27"/>
        <v>Oct</v>
      </c>
      <c r="N214" t="str">
        <f t="shared" si="21"/>
        <v>12-10-2024</v>
      </c>
      <c r="O214" t="str">
        <f t="shared" si="24"/>
        <v>10</v>
      </c>
      <c r="P214" t="str">
        <f t="shared" si="25"/>
        <v>2024</v>
      </c>
      <c r="Q214" t="str">
        <f t="shared" si="22"/>
        <v>08</v>
      </c>
      <c r="R214" t="str">
        <f t="shared" si="23"/>
        <v>-</v>
      </c>
      <c r="S214" t="str">
        <f t="shared" si="26"/>
        <v/>
      </c>
    </row>
    <row r="215" spans="1:19" x14ac:dyDescent="0.3">
      <c r="A215" t="s">
        <v>659</v>
      </c>
      <c r="B215" t="s">
        <v>87</v>
      </c>
      <c r="C215" t="s">
        <v>12021</v>
      </c>
      <c r="D215" t="s">
        <v>33</v>
      </c>
      <c r="E215" t="s">
        <v>38</v>
      </c>
      <c r="F215" t="s">
        <v>660</v>
      </c>
      <c r="G215" t="s">
        <v>15</v>
      </c>
      <c r="H215" s="1">
        <v>44109</v>
      </c>
      <c r="I215" s="3">
        <v>0.93263888888888891</v>
      </c>
      <c r="J215" s="1" t="s">
        <v>12021</v>
      </c>
      <c r="K215" s="2" t="s">
        <v>12021</v>
      </c>
      <c r="L215" s="2" t="s">
        <v>12021</v>
      </c>
      <c r="M215" t="str">
        <f t="shared" si="27"/>
        <v>Oct</v>
      </c>
      <c r="N215" t="str">
        <f t="shared" si="21"/>
        <v>05-10-2020</v>
      </c>
      <c r="O215" t="str">
        <f t="shared" si="24"/>
        <v>10</v>
      </c>
      <c r="P215" t="str">
        <f t="shared" si="25"/>
        <v>2020</v>
      </c>
      <c r="Q215" t="str">
        <f t="shared" si="22"/>
        <v>22</v>
      </c>
      <c r="R215" t="str">
        <f t="shared" si="23"/>
        <v>-</v>
      </c>
      <c r="S215" t="str">
        <f t="shared" si="26"/>
        <v/>
      </c>
    </row>
    <row r="216" spans="1:19" x14ac:dyDescent="0.3">
      <c r="A216" t="s">
        <v>661</v>
      </c>
      <c r="B216" t="s">
        <v>194</v>
      </c>
      <c r="C216" s="4" t="s">
        <v>12021</v>
      </c>
      <c r="D216" t="s">
        <v>49</v>
      </c>
      <c r="E216" t="s">
        <v>65</v>
      </c>
      <c r="F216" t="s">
        <v>662</v>
      </c>
      <c r="G216" t="s">
        <v>22</v>
      </c>
      <c r="H216" s="1" t="s">
        <v>663</v>
      </c>
      <c r="I216" s="3">
        <v>0.9459953703703704</v>
      </c>
      <c r="J216" s="1" t="s">
        <v>12021</v>
      </c>
      <c r="K216" s="2" t="s">
        <v>12021</v>
      </c>
      <c r="L216" s="2" t="s">
        <v>12021</v>
      </c>
      <c r="M216" t="str">
        <f t="shared" si="27"/>
        <v>Sep</v>
      </c>
      <c r="N216" t="str">
        <f t="shared" si="21"/>
        <v>22-09-2020</v>
      </c>
      <c r="O216" t="str">
        <f t="shared" si="24"/>
        <v>09</v>
      </c>
      <c r="P216" t="str">
        <f t="shared" si="25"/>
        <v>2020</v>
      </c>
      <c r="Q216" t="str">
        <f t="shared" si="22"/>
        <v>22</v>
      </c>
      <c r="R216" t="str">
        <f t="shared" si="23"/>
        <v>-</v>
      </c>
      <c r="S216" t="str">
        <f t="shared" si="26"/>
        <v/>
      </c>
    </row>
    <row r="217" spans="1:19" x14ac:dyDescent="0.3">
      <c r="A217" t="s">
        <v>664</v>
      </c>
      <c r="B217" t="s">
        <v>110</v>
      </c>
      <c r="C217" t="s">
        <v>11053</v>
      </c>
      <c r="D217" t="s">
        <v>33</v>
      </c>
      <c r="E217" t="s">
        <v>34</v>
      </c>
      <c r="F217" t="s">
        <v>665</v>
      </c>
      <c r="G217" t="s">
        <v>28</v>
      </c>
      <c r="H217" s="1">
        <v>45598</v>
      </c>
      <c r="I217" s="3">
        <v>0.8930555555555556</v>
      </c>
      <c r="J217" s="1" t="s">
        <v>666</v>
      </c>
      <c r="K217" s="2">
        <v>0.89320601851851855</v>
      </c>
      <c r="L217" s="2" t="s">
        <v>12021</v>
      </c>
      <c r="M217" t="str">
        <f t="shared" si="27"/>
        <v>Nov</v>
      </c>
      <c r="N217" t="str">
        <f t="shared" si="21"/>
        <v>02-11-2024</v>
      </c>
      <c r="O217" t="str">
        <f t="shared" si="24"/>
        <v>11</v>
      </c>
      <c r="P217" t="str">
        <f t="shared" si="25"/>
        <v>2024</v>
      </c>
      <c r="Q217" t="str">
        <f t="shared" si="22"/>
        <v>21</v>
      </c>
      <c r="R217" t="str">
        <f t="shared" si="23"/>
        <v>29-02-2024</v>
      </c>
      <c r="S217" t="str">
        <f t="shared" si="26"/>
        <v>02</v>
      </c>
    </row>
    <row r="218" spans="1:19" x14ac:dyDescent="0.3">
      <c r="A218" t="s">
        <v>667</v>
      </c>
      <c r="B218" t="s">
        <v>205</v>
      </c>
      <c r="C218" s="4" t="s">
        <v>12021</v>
      </c>
      <c r="D218" t="s">
        <v>19</v>
      </c>
      <c r="E218" t="s">
        <v>140</v>
      </c>
      <c r="F218" t="s">
        <v>668</v>
      </c>
      <c r="G218" t="s">
        <v>15</v>
      </c>
      <c r="H218" s="1">
        <v>44237</v>
      </c>
      <c r="I218" s="3">
        <v>0.63888888888888884</v>
      </c>
      <c r="J218" s="1" t="s">
        <v>12021</v>
      </c>
      <c r="K218" s="2" t="s">
        <v>12021</v>
      </c>
      <c r="L218" s="2" t="s">
        <v>12021</v>
      </c>
      <c r="M218" t="str">
        <f t="shared" si="27"/>
        <v>Feb</v>
      </c>
      <c r="N218" t="str">
        <f t="shared" si="21"/>
        <v>10-02-2021</v>
      </c>
      <c r="O218" t="str">
        <f t="shared" si="24"/>
        <v>02</v>
      </c>
      <c r="P218" t="str">
        <f t="shared" si="25"/>
        <v>2021</v>
      </c>
      <c r="Q218" t="str">
        <f t="shared" si="22"/>
        <v>15</v>
      </c>
      <c r="R218" t="str">
        <f t="shared" si="23"/>
        <v>-</v>
      </c>
      <c r="S218" t="str">
        <f t="shared" si="26"/>
        <v/>
      </c>
    </row>
    <row r="219" spans="1:19" x14ac:dyDescent="0.3">
      <c r="A219" t="s">
        <v>669</v>
      </c>
      <c r="B219" t="s">
        <v>18</v>
      </c>
      <c r="C219" t="s">
        <v>12021</v>
      </c>
      <c r="D219" t="s">
        <v>19</v>
      </c>
      <c r="E219" t="s">
        <v>20</v>
      </c>
      <c r="F219" t="s">
        <v>670</v>
      </c>
      <c r="G219" t="s">
        <v>22</v>
      </c>
      <c r="H219" s="1" t="s">
        <v>671</v>
      </c>
      <c r="I219" s="3">
        <v>0.70582175925925927</v>
      </c>
      <c r="J219" s="1" t="s">
        <v>12021</v>
      </c>
      <c r="K219" s="2" t="s">
        <v>12021</v>
      </c>
      <c r="L219" s="2" t="s">
        <v>12021</v>
      </c>
      <c r="M219" t="str">
        <f t="shared" si="27"/>
        <v>Aug</v>
      </c>
      <c r="N219" t="str">
        <f t="shared" si="21"/>
        <v>23-08-2024</v>
      </c>
      <c r="O219" t="str">
        <f t="shared" si="24"/>
        <v>08</v>
      </c>
      <c r="P219" t="str">
        <f t="shared" si="25"/>
        <v>2024</v>
      </c>
      <c r="Q219" t="str">
        <f t="shared" si="22"/>
        <v>16</v>
      </c>
      <c r="R219" t="str">
        <f t="shared" si="23"/>
        <v>-</v>
      </c>
      <c r="S219" t="str">
        <f t="shared" si="26"/>
        <v/>
      </c>
    </row>
    <row r="220" spans="1:19" x14ac:dyDescent="0.3">
      <c r="A220" t="s">
        <v>672</v>
      </c>
      <c r="B220" t="s">
        <v>194</v>
      </c>
      <c r="C220" s="4" t="s">
        <v>12021</v>
      </c>
      <c r="D220" t="s">
        <v>49</v>
      </c>
      <c r="E220" t="s">
        <v>65</v>
      </c>
      <c r="F220" t="s">
        <v>673</v>
      </c>
      <c r="G220" t="s">
        <v>22</v>
      </c>
      <c r="H220" s="1">
        <v>43987</v>
      </c>
      <c r="I220" s="3">
        <v>0.97986111111111107</v>
      </c>
      <c r="J220" s="1" t="s">
        <v>12021</v>
      </c>
      <c r="K220" s="2" t="s">
        <v>12021</v>
      </c>
      <c r="L220" s="2" t="s">
        <v>12021</v>
      </c>
      <c r="M220" t="str">
        <f t="shared" si="27"/>
        <v>Jun</v>
      </c>
      <c r="N220" t="str">
        <f t="shared" si="21"/>
        <v>05-06-2020</v>
      </c>
      <c r="O220" t="str">
        <f t="shared" si="24"/>
        <v>06</v>
      </c>
      <c r="P220" t="str">
        <f t="shared" si="25"/>
        <v>2020</v>
      </c>
      <c r="Q220" t="str">
        <f t="shared" si="22"/>
        <v>23</v>
      </c>
      <c r="R220" t="str">
        <f t="shared" si="23"/>
        <v>-</v>
      </c>
      <c r="S220" t="str">
        <f t="shared" si="26"/>
        <v/>
      </c>
    </row>
    <row r="221" spans="1:19" x14ac:dyDescent="0.3">
      <c r="A221" t="s">
        <v>674</v>
      </c>
      <c r="B221" t="s">
        <v>280</v>
      </c>
      <c r="C221" t="s">
        <v>12021</v>
      </c>
      <c r="D221" t="s">
        <v>49</v>
      </c>
      <c r="E221" t="s">
        <v>65</v>
      </c>
      <c r="F221" t="s">
        <v>675</v>
      </c>
      <c r="G221" t="s">
        <v>15</v>
      </c>
      <c r="H221" s="1" t="s">
        <v>676</v>
      </c>
      <c r="I221" s="3">
        <v>0.75010416666666668</v>
      </c>
      <c r="J221" s="1" t="s">
        <v>12021</v>
      </c>
      <c r="K221" s="2" t="s">
        <v>12021</v>
      </c>
      <c r="L221" s="2" t="s">
        <v>12021</v>
      </c>
      <c r="M221" t="str">
        <f t="shared" si="27"/>
        <v>May</v>
      </c>
      <c r="N221" t="str">
        <f t="shared" si="21"/>
        <v>29-05-2022</v>
      </c>
      <c r="O221" t="str">
        <f t="shared" si="24"/>
        <v>05</v>
      </c>
      <c r="P221" t="str">
        <f t="shared" si="25"/>
        <v>2022</v>
      </c>
      <c r="Q221" t="str">
        <f t="shared" si="22"/>
        <v>18</v>
      </c>
      <c r="R221" t="str">
        <f t="shared" si="23"/>
        <v>-</v>
      </c>
      <c r="S221" t="str">
        <f t="shared" si="26"/>
        <v/>
      </c>
    </row>
    <row r="222" spans="1:19" x14ac:dyDescent="0.3">
      <c r="A222" t="s">
        <v>677</v>
      </c>
      <c r="B222" t="s">
        <v>93</v>
      </c>
      <c r="C222" t="s">
        <v>11054</v>
      </c>
      <c r="D222" t="s">
        <v>19</v>
      </c>
      <c r="E222" t="s">
        <v>26</v>
      </c>
      <c r="F222" t="s">
        <v>678</v>
      </c>
      <c r="G222" t="s">
        <v>28</v>
      </c>
      <c r="H222" s="1" t="s">
        <v>679</v>
      </c>
      <c r="I222" s="3">
        <v>0.41033564814814816</v>
      </c>
      <c r="J222" s="1" t="s">
        <v>680</v>
      </c>
      <c r="K222" s="2">
        <v>0.41033564814814816</v>
      </c>
      <c r="L222" s="2" t="s">
        <v>12021</v>
      </c>
      <c r="M222" t="str">
        <f t="shared" si="27"/>
        <v>Jan</v>
      </c>
      <c r="N222" t="str">
        <f t="shared" si="21"/>
        <v>26-01-2024</v>
      </c>
      <c r="O222" t="str">
        <f t="shared" si="24"/>
        <v>01</v>
      </c>
      <c r="P222" t="str">
        <f t="shared" si="25"/>
        <v>2024</v>
      </c>
      <c r="Q222" t="str">
        <f t="shared" si="22"/>
        <v>09</v>
      </c>
      <c r="R222" t="str">
        <f t="shared" si="23"/>
        <v>19-02-2024</v>
      </c>
      <c r="S222" t="str">
        <f t="shared" si="26"/>
        <v>02</v>
      </c>
    </row>
    <row r="223" spans="1:19" x14ac:dyDescent="0.3">
      <c r="A223" t="s">
        <v>681</v>
      </c>
      <c r="B223" t="s">
        <v>194</v>
      </c>
      <c r="C223" t="s">
        <v>12021</v>
      </c>
      <c r="D223" t="s">
        <v>49</v>
      </c>
      <c r="E223" t="s">
        <v>65</v>
      </c>
      <c r="F223" t="s">
        <v>682</v>
      </c>
      <c r="G223" t="s">
        <v>15</v>
      </c>
      <c r="H223" s="1" t="s">
        <v>683</v>
      </c>
      <c r="I223" s="3">
        <v>0.40717592592592594</v>
      </c>
      <c r="J223" s="1" t="s">
        <v>12021</v>
      </c>
      <c r="K223" s="2" t="s">
        <v>12021</v>
      </c>
      <c r="L223" s="2" t="s">
        <v>12021</v>
      </c>
      <c r="M223" t="str">
        <f t="shared" si="27"/>
        <v>Dec</v>
      </c>
      <c r="N223" t="str">
        <f t="shared" si="21"/>
        <v>23-12-2021</v>
      </c>
      <c r="O223" t="str">
        <f t="shared" si="24"/>
        <v>12</v>
      </c>
      <c r="P223" t="str">
        <f t="shared" si="25"/>
        <v>2021</v>
      </c>
      <c r="Q223" t="str">
        <f t="shared" si="22"/>
        <v>09</v>
      </c>
      <c r="R223" t="str">
        <f t="shared" si="23"/>
        <v>-</v>
      </c>
      <c r="S223" t="str">
        <f t="shared" si="26"/>
        <v/>
      </c>
    </row>
    <row r="224" spans="1:19" x14ac:dyDescent="0.3">
      <c r="A224" t="s">
        <v>684</v>
      </c>
      <c r="B224" t="s">
        <v>53</v>
      </c>
      <c r="C224" t="s">
        <v>12021</v>
      </c>
      <c r="D224" t="s">
        <v>12</v>
      </c>
      <c r="E224" t="s">
        <v>13</v>
      </c>
      <c r="F224" t="s">
        <v>685</v>
      </c>
      <c r="G224" t="s">
        <v>22</v>
      </c>
      <c r="H224" s="1">
        <v>44566</v>
      </c>
      <c r="I224" s="3">
        <v>0.76249999999999996</v>
      </c>
      <c r="J224" s="1" t="s">
        <v>12021</v>
      </c>
      <c r="K224" s="2" t="s">
        <v>12021</v>
      </c>
      <c r="L224" s="2" t="s">
        <v>12021</v>
      </c>
      <c r="M224" t="str">
        <f t="shared" si="27"/>
        <v>Jan</v>
      </c>
      <c r="N224" t="str">
        <f t="shared" si="21"/>
        <v>05-01-2022</v>
      </c>
      <c r="O224" t="str">
        <f t="shared" si="24"/>
        <v>01</v>
      </c>
      <c r="P224" t="str">
        <f t="shared" si="25"/>
        <v>2022</v>
      </c>
      <c r="Q224" t="str">
        <f t="shared" si="22"/>
        <v>18</v>
      </c>
      <c r="R224" t="str">
        <f t="shared" si="23"/>
        <v>-</v>
      </c>
      <c r="S224" t="str">
        <f t="shared" si="26"/>
        <v/>
      </c>
    </row>
    <row r="225" spans="1:19" x14ac:dyDescent="0.3">
      <c r="A225" t="s">
        <v>686</v>
      </c>
      <c r="B225" t="s">
        <v>68</v>
      </c>
      <c r="C225" t="s">
        <v>12021</v>
      </c>
      <c r="D225" t="s">
        <v>49</v>
      </c>
      <c r="E225" t="s">
        <v>69</v>
      </c>
      <c r="F225" t="s">
        <v>687</v>
      </c>
      <c r="G225" t="s">
        <v>15</v>
      </c>
      <c r="H225" s="1" t="s">
        <v>688</v>
      </c>
      <c r="I225" s="3">
        <v>0.41671296296296295</v>
      </c>
      <c r="J225" s="1" t="s">
        <v>12021</v>
      </c>
      <c r="K225" s="2" t="s">
        <v>12021</v>
      </c>
      <c r="L225" s="2" t="s">
        <v>12021</v>
      </c>
      <c r="M225" t="str">
        <f t="shared" si="27"/>
        <v>Nov</v>
      </c>
      <c r="N225" t="str">
        <f t="shared" si="21"/>
        <v>20-11-2024</v>
      </c>
      <c r="O225" t="str">
        <f t="shared" si="24"/>
        <v>11</v>
      </c>
      <c r="P225" t="str">
        <f t="shared" si="25"/>
        <v>2024</v>
      </c>
      <c r="Q225" t="str">
        <f t="shared" si="22"/>
        <v>10</v>
      </c>
      <c r="R225" t="str">
        <f t="shared" si="23"/>
        <v>-</v>
      </c>
      <c r="S225" t="str">
        <f t="shared" si="26"/>
        <v/>
      </c>
    </row>
    <row r="226" spans="1:19" x14ac:dyDescent="0.3">
      <c r="A226" t="s">
        <v>689</v>
      </c>
      <c r="B226" t="s">
        <v>123</v>
      </c>
      <c r="C226" t="s">
        <v>11055</v>
      </c>
      <c r="D226" t="s">
        <v>33</v>
      </c>
      <c r="E226" t="s">
        <v>34</v>
      </c>
      <c r="F226" t="s">
        <v>690</v>
      </c>
      <c r="G226" t="s">
        <v>28</v>
      </c>
      <c r="H226" s="1" t="s">
        <v>691</v>
      </c>
      <c r="I226" s="3">
        <v>0.90914351851851849</v>
      </c>
      <c r="J226" s="1" t="s">
        <v>692</v>
      </c>
      <c r="K226" s="2">
        <v>0.90914351851851849</v>
      </c>
      <c r="L226" s="2" t="s">
        <v>12021</v>
      </c>
      <c r="M226" t="str">
        <f t="shared" si="27"/>
        <v>Apr</v>
      </c>
      <c r="N226" t="str">
        <f t="shared" si="21"/>
        <v>25-04-2024</v>
      </c>
      <c r="O226" t="str">
        <f t="shared" si="24"/>
        <v>04</v>
      </c>
      <c r="P226" t="str">
        <f t="shared" si="25"/>
        <v>2024</v>
      </c>
      <c r="Q226" t="str">
        <f t="shared" si="22"/>
        <v>21</v>
      </c>
      <c r="R226" t="str">
        <f t="shared" si="23"/>
        <v>15-05-2024</v>
      </c>
      <c r="S226" t="str">
        <f t="shared" si="26"/>
        <v>05</v>
      </c>
    </row>
    <row r="227" spans="1:19" x14ac:dyDescent="0.3">
      <c r="A227" t="s">
        <v>693</v>
      </c>
      <c r="B227" t="s">
        <v>139</v>
      </c>
      <c r="C227" t="s">
        <v>12021</v>
      </c>
      <c r="D227" t="s">
        <v>19</v>
      </c>
      <c r="E227" t="s">
        <v>140</v>
      </c>
      <c r="F227" t="s">
        <v>694</v>
      </c>
      <c r="G227" t="s">
        <v>15</v>
      </c>
      <c r="H227" s="1" t="s">
        <v>695</v>
      </c>
      <c r="I227" s="3">
        <v>0.85760416666666661</v>
      </c>
      <c r="J227" s="1" t="s">
        <v>12021</v>
      </c>
      <c r="K227" s="2" t="s">
        <v>12021</v>
      </c>
      <c r="L227" s="2" t="s">
        <v>12021</v>
      </c>
      <c r="M227" t="str">
        <f t="shared" si="27"/>
        <v>Mar</v>
      </c>
      <c r="N227" t="str">
        <f t="shared" si="21"/>
        <v>14-03-2024</v>
      </c>
      <c r="O227" t="str">
        <f t="shared" si="24"/>
        <v>03</v>
      </c>
      <c r="P227" t="str">
        <f t="shared" si="25"/>
        <v>2024</v>
      </c>
      <c r="Q227" t="str">
        <f t="shared" si="22"/>
        <v>20</v>
      </c>
      <c r="R227" t="str">
        <f t="shared" si="23"/>
        <v>-</v>
      </c>
      <c r="S227" t="str">
        <f t="shared" si="26"/>
        <v/>
      </c>
    </row>
    <row r="228" spans="1:19" x14ac:dyDescent="0.3">
      <c r="A228" t="s">
        <v>696</v>
      </c>
      <c r="B228" t="s">
        <v>173</v>
      </c>
      <c r="C228" t="s">
        <v>12021</v>
      </c>
      <c r="D228" t="s">
        <v>12</v>
      </c>
      <c r="E228" t="s">
        <v>174</v>
      </c>
      <c r="F228" t="s">
        <v>697</v>
      </c>
      <c r="G228" t="s">
        <v>22</v>
      </c>
      <c r="H228" s="1" t="s">
        <v>698</v>
      </c>
      <c r="I228" s="3">
        <v>0.24587962962962964</v>
      </c>
      <c r="J228" s="1" t="s">
        <v>12021</v>
      </c>
      <c r="K228" s="2" t="s">
        <v>12021</v>
      </c>
      <c r="L228" s="2" t="s">
        <v>12021</v>
      </c>
      <c r="M228" t="str">
        <f t="shared" si="27"/>
        <v>Aug</v>
      </c>
      <c r="N228" t="str">
        <f t="shared" si="21"/>
        <v>27-08-2023</v>
      </c>
      <c r="O228" t="str">
        <f t="shared" si="24"/>
        <v>08</v>
      </c>
      <c r="P228" t="str">
        <f t="shared" si="25"/>
        <v>2023</v>
      </c>
      <c r="Q228" t="str">
        <f t="shared" si="22"/>
        <v>05</v>
      </c>
      <c r="R228" t="str">
        <f t="shared" si="23"/>
        <v>-</v>
      </c>
      <c r="S228" t="str">
        <f t="shared" si="26"/>
        <v/>
      </c>
    </row>
    <row r="229" spans="1:19" x14ac:dyDescent="0.3">
      <c r="A229" t="s">
        <v>699</v>
      </c>
      <c r="B229" t="s">
        <v>68</v>
      </c>
      <c r="C229" t="s">
        <v>12021</v>
      </c>
      <c r="D229" t="s">
        <v>49</v>
      </c>
      <c r="E229" t="s">
        <v>69</v>
      </c>
      <c r="F229" t="s">
        <v>700</v>
      </c>
      <c r="G229" t="s">
        <v>15</v>
      </c>
      <c r="H229" s="1">
        <v>44904</v>
      </c>
      <c r="I229" s="3">
        <v>0.65972222222222221</v>
      </c>
      <c r="J229" s="1" t="s">
        <v>12021</v>
      </c>
      <c r="K229" s="2" t="s">
        <v>12021</v>
      </c>
      <c r="L229" s="2" t="s">
        <v>12021</v>
      </c>
      <c r="M229" t="str">
        <f t="shared" si="27"/>
        <v>Dec</v>
      </c>
      <c r="N229" t="str">
        <f t="shared" si="21"/>
        <v>09-12-2022</v>
      </c>
      <c r="O229" t="str">
        <f t="shared" si="24"/>
        <v>12</v>
      </c>
      <c r="P229" t="str">
        <f t="shared" si="25"/>
        <v>2022</v>
      </c>
      <c r="Q229" t="str">
        <f t="shared" si="22"/>
        <v>15</v>
      </c>
      <c r="R229" t="str">
        <f t="shared" si="23"/>
        <v>-</v>
      </c>
      <c r="S229" t="str">
        <f t="shared" si="26"/>
        <v/>
      </c>
    </row>
    <row r="230" spans="1:19" x14ac:dyDescent="0.3">
      <c r="A230" t="s">
        <v>701</v>
      </c>
      <c r="B230" t="s">
        <v>188</v>
      </c>
      <c r="C230" t="s">
        <v>12021</v>
      </c>
      <c r="D230" t="s">
        <v>12</v>
      </c>
      <c r="E230" t="s">
        <v>114</v>
      </c>
      <c r="F230" t="s">
        <v>702</v>
      </c>
      <c r="G230" t="s">
        <v>15</v>
      </c>
      <c r="H230" s="1">
        <v>44479</v>
      </c>
      <c r="I230" s="3">
        <v>0.32916666666666666</v>
      </c>
      <c r="J230" s="1" t="s">
        <v>12021</v>
      </c>
      <c r="K230" s="2" t="s">
        <v>12021</v>
      </c>
      <c r="L230" s="2" t="s">
        <v>12021</v>
      </c>
      <c r="M230" t="str">
        <f t="shared" si="27"/>
        <v>Oct</v>
      </c>
      <c r="N230" t="str">
        <f t="shared" si="21"/>
        <v>10-10-2021</v>
      </c>
      <c r="O230" t="str">
        <f t="shared" si="24"/>
        <v>10</v>
      </c>
      <c r="P230" t="str">
        <f t="shared" si="25"/>
        <v>2021</v>
      </c>
      <c r="Q230" t="str">
        <f t="shared" si="22"/>
        <v>07</v>
      </c>
      <c r="R230" t="str">
        <f t="shared" si="23"/>
        <v>-</v>
      </c>
      <c r="S230" t="str">
        <f t="shared" si="26"/>
        <v/>
      </c>
    </row>
    <row r="231" spans="1:19" x14ac:dyDescent="0.3">
      <c r="A231" t="s">
        <v>703</v>
      </c>
      <c r="B231" t="s">
        <v>280</v>
      </c>
      <c r="C231" t="s">
        <v>12021</v>
      </c>
      <c r="D231" t="s">
        <v>49</v>
      </c>
      <c r="E231" t="s">
        <v>65</v>
      </c>
      <c r="F231" t="s">
        <v>704</v>
      </c>
      <c r="G231" t="s">
        <v>22</v>
      </c>
      <c r="H231" s="1">
        <v>44507</v>
      </c>
      <c r="I231" s="3">
        <v>0.5</v>
      </c>
      <c r="J231" s="1" t="s">
        <v>12021</v>
      </c>
      <c r="K231" s="2" t="s">
        <v>12021</v>
      </c>
      <c r="L231" s="2" t="s">
        <v>12021</v>
      </c>
      <c r="M231" t="str">
        <f t="shared" si="27"/>
        <v>Nov</v>
      </c>
      <c r="N231" t="str">
        <f t="shared" si="21"/>
        <v>07-11-2021</v>
      </c>
      <c r="O231" t="str">
        <f t="shared" si="24"/>
        <v>11</v>
      </c>
      <c r="P231" t="str">
        <f t="shared" si="25"/>
        <v>2021</v>
      </c>
      <c r="Q231" t="str">
        <f t="shared" si="22"/>
        <v>12</v>
      </c>
      <c r="R231" t="str">
        <f t="shared" si="23"/>
        <v>-</v>
      </c>
      <c r="S231" t="str">
        <f t="shared" si="26"/>
        <v/>
      </c>
    </row>
    <row r="232" spans="1:19" x14ac:dyDescent="0.3">
      <c r="A232" t="s">
        <v>705</v>
      </c>
      <c r="B232" t="s">
        <v>194</v>
      </c>
      <c r="C232" t="s">
        <v>12021</v>
      </c>
      <c r="D232" t="s">
        <v>49</v>
      </c>
      <c r="E232" t="s">
        <v>65</v>
      </c>
      <c r="F232" t="s">
        <v>706</v>
      </c>
      <c r="G232" t="s">
        <v>15</v>
      </c>
      <c r="H232" s="1">
        <v>45453</v>
      </c>
      <c r="I232" s="3">
        <v>1.3888888888888888E-2</v>
      </c>
      <c r="J232" s="1" t="s">
        <v>12021</v>
      </c>
      <c r="K232" s="2" t="s">
        <v>12021</v>
      </c>
      <c r="L232" s="2" t="s">
        <v>12021</v>
      </c>
      <c r="M232" t="str">
        <f t="shared" si="27"/>
        <v>Jun</v>
      </c>
      <c r="N232" t="str">
        <f t="shared" si="21"/>
        <v>10-06-2024</v>
      </c>
      <c r="O232" t="str">
        <f t="shared" si="24"/>
        <v>06</v>
      </c>
      <c r="P232" t="str">
        <f t="shared" si="25"/>
        <v>2024</v>
      </c>
      <c r="Q232" t="str">
        <f t="shared" si="22"/>
        <v>00</v>
      </c>
      <c r="R232" t="str">
        <f t="shared" si="23"/>
        <v>-</v>
      </c>
      <c r="S232" t="str">
        <f t="shared" si="26"/>
        <v/>
      </c>
    </row>
    <row r="233" spans="1:19" x14ac:dyDescent="0.3">
      <c r="A233" t="s">
        <v>707</v>
      </c>
      <c r="B233" t="s">
        <v>32</v>
      </c>
      <c r="C233" t="s">
        <v>12021</v>
      </c>
      <c r="D233" t="s">
        <v>33</v>
      </c>
      <c r="E233" t="s">
        <v>34</v>
      </c>
      <c r="F233" t="s">
        <v>708</v>
      </c>
      <c r="G233" t="s">
        <v>15</v>
      </c>
      <c r="H233" s="1" t="s">
        <v>709</v>
      </c>
      <c r="I233" s="3">
        <v>0.18785879629629629</v>
      </c>
      <c r="J233" s="1" t="s">
        <v>12021</v>
      </c>
      <c r="K233" s="2" t="s">
        <v>12021</v>
      </c>
      <c r="L233" s="2" t="s">
        <v>12021</v>
      </c>
      <c r="M233" t="str">
        <f t="shared" si="27"/>
        <v>Oct</v>
      </c>
      <c r="N233" t="str">
        <f t="shared" si="21"/>
        <v>24-10-2024</v>
      </c>
      <c r="O233" t="str">
        <f t="shared" si="24"/>
        <v>10</v>
      </c>
      <c r="P233" t="str">
        <f t="shared" si="25"/>
        <v>2024</v>
      </c>
      <c r="Q233" t="str">
        <f t="shared" si="22"/>
        <v>04</v>
      </c>
      <c r="R233" t="str">
        <f t="shared" si="23"/>
        <v>-</v>
      </c>
      <c r="S233" t="str">
        <f t="shared" si="26"/>
        <v/>
      </c>
    </row>
    <row r="234" spans="1:19" x14ac:dyDescent="0.3">
      <c r="A234" t="s">
        <v>710</v>
      </c>
      <c r="B234" t="s">
        <v>289</v>
      </c>
      <c r="C234" t="s">
        <v>12021</v>
      </c>
      <c r="D234" t="s">
        <v>49</v>
      </c>
      <c r="E234" t="s">
        <v>69</v>
      </c>
      <c r="F234" t="s">
        <v>711</v>
      </c>
      <c r="G234" t="s">
        <v>15</v>
      </c>
      <c r="H234" s="1">
        <v>44936</v>
      </c>
      <c r="I234" s="3">
        <v>0.97777777777777775</v>
      </c>
      <c r="J234" s="1" t="s">
        <v>12021</v>
      </c>
      <c r="K234" s="2" t="s">
        <v>12021</v>
      </c>
      <c r="L234" s="2" t="s">
        <v>12021</v>
      </c>
      <c r="M234" t="str">
        <f t="shared" si="27"/>
        <v>Jan</v>
      </c>
      <c r="N234" t="str">
        <f t="shared" si="21"/>
        <v>10-01-2023</v>
      </c>
      <c r="O234" t="str">
        <f t="shared" si="24"/>
        <v>01</v>
      </c>
      <c r="P234" t="str">
        <f t="shared" si="25"/>
        <v>2023</v>
      </c>
      <c r="Q234" t="str">
        <f t="shared" si="22"/>
        <v>23</v>
      </c>
      <c r="R234" t="str">
        <f t="shared" si="23"/>
        <v>-</v>
      </c>
      <c r="S234" t="str">
        <f t="shared" si="26"/>
        <v/>
      </c>
    </row>
    <row r="235" spans="1:19" x14ac:dyDescent="0.3">
      <c r="A235" t="s">
        <v>712</v>
      </c>
      <c r="B235" t="s">
        <v>37</v>
      </c>
      <c r="C235" t="s">
        <v>12021</v>
      </c>
      <c r="D235" t="s">
        <v>33</v>
      </c>
      <c r="E235" t="s">
        <v>38</v>
      </c>
      <c r="F235" t="s">
        <v>713</v>
      </c>
      <c r="G235" t="s">
        <v>22</v>
      </c>
      <c r="H235" s="1" t="s">
        <v>714</v>
      </c>
      <c r="I235" s="3">
        <v>0.4727777777777778</v>
      </c>
      <c r="J235" s="1" t="s">
        <v>12021</v>
      </c>
      <c r="K235" s="2" t="s">
        <v>12021</v>
      </c>
      <c r="L235" s="2" t="s">
        <v>12021</v>
      </c>
      <c r="M235" t="str">
        <f t="shared" si="27"/>
        <v>Feb</v>
      </c>
      <c r="N235" t="str">
        <f t="shared" si="21"/>
        <v>16-02-2023</v>
      </c>
      <c r="O235" t="str">
        <f t="shared" si="24"/>
        <v>02</v>
      </c>
      <c r="P235" t="str">
        <f t="shared" si="25"/>
        <v>2023</v>
      </c>
      <c r="Q235" t="str">
        <f t="shared" si="22"/>
        <v>11</v>
      </c>
      <c r="R235" t="str">
        <f t="shared" si="23"/>
        <v>-</v>
      </c>
      <c r="S235" t="str">
        <f t="shared" si="26"/>
        <v/>
      </c>
    </row>
    <row r="236" spans="1:19" x14ac:dyDescent="0.3">
      <c r="A236" t="s">
        <v>715</v>
      </c>
      <c r="B236" t="s">
        <v>404</v>
      </c>
      <c r="C236" t="s">
        <v>12021</v>
      </c>
      <c r="D236" t="s">
        <v>12</v>
      </c>
      <c r="E236" t="s">
        <v>174</v>
      </c>
      <c r="F236" t="s">
        <v>716</v>
      </c>
      <c r="G236" t="s">
        <v>15</v>
      </c>
      <c r="H236" s="1" t="s">
        <v>717</v>
      </c>
      <c r="I236" s="3">
        <v>0.81763888888888892</v>
      </c>
      <c r="J236" s="1" t="s">
        <v>12021</v>
      </c>
      <c r="K236" s="2" t="s">
        <v>12021</v>
      </c>
      <c r="L236" s="2" t="s">
        <v>12021</v>
      </c>
      <c r="M236" t="str">
        <f t="shared" si="27"/>
        <v>May</v>
      </c>
      <c r="N236" t="str">
        <f t="shared" si="21"/>
        <v>25-05-2024</v>
      </c>
      <c r="O236" t="str">
        <f t="shared" si="24"/>
        <v>05</v>
      </c>
      <c r="P236" t="str">
        <f t="shared" si="25"/>
        <v>2024</v>
      </c>
      <c r="Q236" t="str">
        <f t="shared" si="22"/>
        <v>19</v>
      </c>
      <c r="R236" t="str">
        <f t="shared" si="23"/>
        <v>-</v>
      </c>
      <c r="S236" t="str">
        <f t="shared" si="26"/>
        <v/>
      </c>
    </row>
    <row r="237" spans="1:19" x14ac:dyDescent="0.3">
      <c r="A237" t="s">
        <v>718</v>
      </c>
      <c r="B237" t="s">
        <v>185</v>
      </c>
      <c r="C237" t="s">
        <v>12021</v>
      </c>
      <c r="D237" t="s">
        <v>12</v>
      </c>
      <c r="E237" t="s">
        <v>13</v>
      </c>
      <c r="F237" t="s">
        <v>719</v>
      </c>
      <c r="G237" t="s">
        <v>22</v>
      </c>
      <c r="H237" s="1" t="s">
        <v>720</v>
      </c>
      <c r="I237" s="3">
        <v>0.61380787037037032</v>
      </c>
      <c r="J237" s="1" t="s">
        <v>12021</v>
      </c>
      <c r="K237" s="2" t="s">
        <v>12021</v>
      </c>
      <c r="L237" s="2" t="s">
        <v>12021</v>
      </c>
      <c r="M237" t="str">
        <f t="shared" si="27"/>
        <v>Aug</v>
      </c>
      <c r="N237" t="str">
        <f t="shared" si="21"/>
        <v>15-08-2024</v>
      </c>
      <c r="O237" t="str">
        <f t="shared" si="24"/>
        <v>08</v>
      </c>
      <c r="P237" t="str">
        <f t="shared" si="25"/>
        <v>2024</v>
      </c>
      <c r="Q237" t="str">
        <f t="shared" si="22"/>
        <v>14</v>
      </c>
      <c r="R237" t="str">
        <f t="shared" si="23"/>
        <v>-</v>
      </c>
      <c r="S237" t="str">
        <f t="shared" si="26"/>
        <v/>
      </c>
    </row>
    <row r="238" spans="1:19" x14ac:dyDescent="0.3">
      <c r="A238" t="s">
        <v>721</v>
      </c>
      <c r="B238" t="s">
        <v>93</v>
      </c>
      <c r="C238" t="s">
        <v>12021</v>
      </c>
      <c r="D238" t="s">
        <v>19</v>
      </c>
      <c r="E238" t="s">
        <v>26</v>
      </c>
      <c r="F238" t="s">
        <v>722</v>
      </c>
      <c r="G238" t="s">
        <v>22</v>
      </c>
      <c r="H238" s="1">
        <v>44867</v>
      </c>
      <c r="I238" s="3">
        <v>0.81944444444444442</v>
      </c>
      <c r="J238" s="1" t="s">
        <v>12021</v>
      </c>
      <c r="K238" s="2" t="s">
        <v>12021</v>
      </c>
      <c r="L238" s="2" t="s">
        <v>12021</v>
      </c>
      <c r="M238" t="str">
        <f t="shared" si="27"/>
        <v>Nov</v>
      </c>
      <c r="N238" t="str">
        <f t="shared" si="21"/>
        <v>02-11-2022</v>
      </c>
      <c r="O238" t="str">
        <f t="shared" si="24"/>
        <v>11</v>
      </c>
      <c r="P238" t="str">
        <f t="shared" si="25"/>
        <v>2022</v>
      </c>
      <c r="Q238" t="str">
        <f t="shared" si="22"/>
        <v>19</v>
      </c>
      <c r="R238" t="str">
        <f t="shared" si="23"/>
        <v>-</v>
      </c>
      <c r="S238" t="str">
        <f t="shared" si="26"/>
        <v/>
      </c>
    </row>
    <row r="239" spans="1:19" x14ac:dyDescent="0.3">
      <c r="A239" t="s">
        <v>723</v>
      </c>
      <c r="B239" t="s">
        <v>220</v>
      </c>
      <c r="C239" t="s">
        <v>12021</v>
      </c>
      <c r="D239" t="s">
        <v>12</v>
      </c>
      <c r="E239" t="s">
        <v>174</v>
      </c>
      <c r="F239" t="s">
        <v>724</v>
      </c>
      <c r="G239" t="s">
        <v>15</v>
      </c>
      <c r="H239" s="1" t="s">
        <v>725</v>
      </c>
      <c r="I239" s="3">
        <v>0.89921296296296294</v>
      </c>
      <c r="J239" s="1" t="s">
        <v>12021</v>
      </c>
      <c r="K239" s="2" t="s">
        <v>12021</v>
      </c>
      <c r="L239" s="2" t="s">
        <v>12021</v>
      </c>
      <c r="M239" t="str">
        <f t="shared" si="27"/>
        <v>Jul</v>
      </c>
      <c r="N239" t="str">
        <f t="shared" si="21"/>
        <v>18-07-2022</v>
      </c>
      <c r="O239" t="str">
        <f t="shared" si="24"/>
        <v>07</v>
      </c>
      <c r="P239" t="str">
        <f t="shared" si="25"/>
        <v>2022</v>
      </c>
      <c r="Q239" t="str">
        <f t="shared" si="22"/>
        <v>21</v>
      </c>
      <c r="R239" t="str">
        <f t="shared" si="23"/>
        <v>-</v>
      </c>
      <c r="S239" t="str">
        <f t="shared" si="26"/>
        <v/>
      </c>
    </row>
    <row r="240" spans="1:19" x14ac:dyDescent="0.3">
      <c r="A240" t="s">
        <v>726</v>
      </c>
      <c r="B240" t="s">
        <v>173</v>
      </c>
      <c r="C240" t="s">
        <v>11056</v>
      </c>
      <c r="D240" t="s">
        <v>12</v>
      </c>
      <c r="E240" t="s">
        <v>174</v>
      </c>
      <c r="F240" t="s">
        <v>727</v>
      </c>
      <c r="G240" t="s">
        <v>28</v>
      </c>
      <c r="H240" s="1" t="s">
        <v>536</v>
      </c>
      <c r="I240" s="3">
        <v>5.9710648148148152E-2</v>
      </c>
      <c r="J240" s="1" t="s">
        <v>334</v>
      </c>
      <c r="K240" s="2">
        <v>5.9710648148148152E-2</v>
      </c>
      <c r="L240" s="2" t="s">
        <v>12021</v>
      </c>
      <c r="M240" t="str">
        <f t="shared" si="27"/>
        <v>Jan</v>
      </c>
      <c r="N240" t="str">
        <f t="shared" si="21"/>
        <v>24-01-2022</v>
      </c>
      <c r="O240" t="str">
        <f t="shared" si="24"/>
        <v>01</v>
      </c>
      <c r="P240" t="str">
        <f t="shared" si="25"/>
        <v>2022</v>
      </c>
      <c r="Q240" t="str">
        <f t="shared" si="22"/>
        <v>01</v>
      </c>
      <c r="R240" t="str">
        <f t="shared" si="23"/>
        <v>27-01-2022</v>
      </c>
      <c r="S240" t="str">
        <f t="shared" si="26"/>
        <v>01</v>
      </c>
    </row>
    <row r="241" spans="1:19" x14ac:dyDescent="0.3">
      <c r="A241" t="s">
        <v>728</v>
      </c>
      <c r="B241" t="s">
        <v>68</v>
      </c>
      <c r="C241" t="s">
        <v>12021</v>
      </c>
      <c r="D241" t="s">
        <v>49</v>
      </c>
      <c r="E241" t="s">
        <v>69</v>
      </c>
      <c r="F241" t="s">
        <v>729</v>
      </c>
      <c r="G241" t="s">
        <v>15</v>
      </c>
      <c r="H241" s="1">
        <v>45323</v>
      </c>
      <c r="I241" s="3">
        <v>0.46319444444444446</v>
      </c>
      <c r="J241" s="1" t="s">
        <v>12021</v>
      </c>
      <c r="K241" s="2" t="s">
        <v>12021</v>
      </c>
      <c r="L241" s="2" t="s">
        <v>12021</v>
      </c>
      <c r="M241" t="str">
        <f t="shared" si="27"/>
        <v>Feb</v>
      </c>
      <c r="N241" t="str">
        <f t="shared" si="21"/>
        <v>01-02-2024</v>
      </c>
      <c r="O241" t="str">
        <f t="shared" si="24"/>
        <v>02</v>
      </c>
      <c r="P241" t="str">
        <f t="shared" si="25"/>
        <v>2024</v>
      </c>
      <c r="Q241" t="str">
        <f t="shared" si="22"/>
        <v>11</v>
      </c>
      <c r="R241" t="str">
        <f t="shared" si="23"/>
        <v>-</v>
      </c>
      <c r="S241" t="str">
        <f t="shared" si="26"/>
        <v/>
      </c>
    </row>
    <row r="242" spans="1:19" x14ac:dyDescent="0.3">
      <c r="A242" t="s">
        <v>730</v>
      </c>
      <c r="B242" t="s">
        <v>205</v>
      </c>
      <c r="C242" t="s">
        <v>12021</v>
      </c>
      <c r="D242" t="s">
        <v>19</v>
      </c>
      <c r="E242" t="s">
        <v>140</v>
      </c>
      <c r="F242" t="s">
        <v>731</v>
      </c>
      <c r="G242" t="s">
        <v>15</v>
      </c>
      <c r="H242" s="1" t="s">
        <v>732</v>
      </c>
      <c r="I242" s="3">
        <v>0.50135416666666666</v>
      </c>
      <c r="J242" s="1" t="s">
        <v>12021</v>
      </c>
      <c r="K242" s="2" t="s">
        <v>12021</v>
      </c>
      <c r="L242" s="2" t="s">
        <v>12021</v>
      </c>
      <c r="M242" t="str">
        <f t="shared" si="27"/>
        <v>Jun</v>
      </c>
      <c r="N242" t="str">
        <f t="shared" si="21"/>
        <v>14-06-2023</v>
      </c>
      <c r="O242" t="str">
        <f t="shared" si="24"/>
        <v>06</v>
      </c>
      <c r="P242" t="str">
        <f t="shared" si="25"/>
        <v>2023</v>
      </c>
      <c r="Q242" t="str">
        <f t="shared" si="22"/>
        <v>12</v>
      </c>
      <c r="R242" t="str">
        <f t="shared" si="23"/>
        <v>-</v>
      </c>
      <c r="S242" t="str">
        <f t="shared" si="26"/>
        <v/>
      </c>
    </row>
    <row r="243" spans="1:19" x14ac:dyDescent="0.3">
      <c r="A243" t="s">
        <v>733</v>
      </c>
      <c r="B243" t="s">
        <v>131</v>
      </c>
      <c r="C243" t="s">
        <v>11057</v>
      </c>
      <c r="D243" t="s">
        <v>12</v>
      </c>
      <c r="E243" t="s">
        <v>114</v>
      </c>
      <c r="F243" t="s">
        <v>734</v>
      </c>
      <c r="G243" t="s">
        <v>28</v>
      </c>
      <c r="H243" s="1" t="s">
        <v>735</v>
      </c>
      <c r="I243" s="3">
        <v>0.57791666666666663</v>
      </c>
      <c r="J243" s="1" t="s">
        <v>736</v>
      </c>
      <c r="K243" s="2">
        <v>0.57791666666666663</v>
      </c>
      <c r="L243" s="2" t="s">
        <v>12021</v>
      </c>
      <c r="M243" t="str">
        <f t="shared" si="27"/>
        <v>Jun</v>
      </c>
      <c r="N243" t="str">
        <f t="shared" si="21"/>
        <v>13-06-2020</v>
      </c>
      <c r="O243" t="str">
        <f t="shared" si="24"/>
        <v>06</v>
      </c>
      <c r="P243" t="str">
        <f t="shared" si="25"/>
        <v>2020</v>
      </c>
      <c r="Q243" t="str">
        <f t="shared" si="22"/>
        <v>13</v>
      </c>
      <c r="R243" t="str">
        <f t="shared" si="23"/>
        <v>30-06-2020</v>
      </c>
      <c r="S243" t="str">
        <f t="shared" si="26"/>
        <v>06</v>
      </c>
    </row>
    <row r="244" spans="1:19" x14ac:dyDescent="0.3">
      <c r="A244" t="s">
        <v>737</v>
      </c>
      <c r="B244" t="s">
        <v>289</v>
      </c>
      <c r="C244" s="4">
        <v>45415.420138888891</v>
      </c>
      <c r="D244" t="s">
        <v>49</v>
      </c>
      <c r="E244" t="s">
        <v>69</v>
      </c>
      <c r="F244" t="s">
        <v>738</v>
      </c>
      <c r="G244" t="s">
        <v>28</v>
      </c>
      <c r="H244" s="1">
        <v>45294</v>
      </c>
      <c r="I244" s="3">
        <v>0.4201388888888889</v>
      </c>
      <c r="J244" s="1">
        <v>45415</v>
      </c>
      <c r="K244" s="2">
        <v>0.4201388888888889</v>
      </c>
      <c r="L244" s="2" t="s">
        <v>12021</v>
      </c>
      <c r="M244" t="str">
        <f t="shared" si="27"/>
        <v>Jan</v>
      </c>
      <c r="N244" t="str">
        <f t="shared" si="21"/>
        <v>03-01-2024</v>
      </c>
      <c r="O244" t="str">
        <f t="shared" si="24"/>
        <v>01</v>
      </c>
      <c r="P244" t="str">
        <f t="shared" si="25"/>
        <v>2024</v>
      </c>
      <c r="Q244" t="str">
        <f t="shared" si="22"/>
        <v>10</v>
      </c>
      <c r="R244" t="str">
        <f t="shared" si="23"/>
        <v>03-05-2024</v>
      </c>
      <c r="S244" t="str">
        <f t="shared" si="26"/>
        <v>05</v>
      </c>
    </row>
    <row r="245" spans="1:19" x14ac:dyDescent="0.3">
      <c r="A245" t="s">
        <v>739</v>
      </c>
      <c r="B245" t="s">
        <v>48</v>
      </c>
      <c r="C245" t="s">
        <v>12021</v>
      </c>
      <c r="D245" t="s">
        <v>49</v>
      </c>
      <c r="E245" t="s">
        <v>50</v>
      </c>
      <c r="F245" t="s">
        <v>740</v>
      </c>
      <c r="G245" t="s">
        <v>22</v>
      </c>
      <c r="H245" s="1" t="s">
        <v>741</v>
      </c>
      <c r="I245" s="3">
        <v>0.15210648148148148</v>
      </c>
      <c r="J245" s="1" t="s">
        <v>12021</v>
      </c>
      <c r="K245" s="2" t="s">
        <v>12021</v>
      </c>
      <c r="L245" s="2" t="s">
        <v>12021</v>
      </c>
      <c r="M245" t="str">
        <f t="shared" si="27"/>
        <v>Nov</v>
      </c>
      <c r="N245" t="str">
        <f t="shared" si="21"/>
        <v>23-11-2020</v>
      </c>
      <c r="O245" t="str">
        <f t="shared" si="24"/>
        <v>11</v>
      </c>
      <c r="P245" t="str">
        <f t="shared" si="25"/>
        <v>2020</v>
      </c>
      <c r="Q245" t="str">
        <f t="shared" si="22"/>
        <v>03</v>
      </c>
      <c r="R245" t="str">
        <f t="shared" si="23"/>
        <v>-</v>
      </c>
      <c r="S245" t="str">
        <f t="shared" si="26"/>
        <v/>
      </c>
    </row>
    <row r="246" spans="1:19" x14ac:dyDescent="0.3">
      <c r="A246" t="s">
        <v>742</v>
      </c>
      <c r="B246" t="s">
        <v>73</v>
      </c>
      <c r="C246" t="s">
        <v>12021</v>
      </c>
      <c r="D246" t="s">
        <v>49</v>
      </c>
      <c r="E246" t="s">
        <v>50</v>
      </c>
      <c r="F246" t="s">
        <v>743</v>
      </c>
      <c r="G246" t="s">
        <v>15</v>
      </c>
      <c r="H246" s="1" t="s">
        <v>744</v>
      </c>
      <c r="I246" s="3">
        <v>0.40291666666666665</v>
      </c>
      <c r="J246" s="1" t="s">
        <v>12021</v>
      </c>
      <c r="K246" s="2" t="s">
        <v>12021</v>
      </c>
      <c r="L246" s="2" t="s">
        <v>12021</v>
      </c>
      <c r="M246" t="str">
        <f t="shared" si="27"/>
        <v>Nov</v>
      </c>
      <c r="N246" t="str">
        <f t="shared" si="21"/>
        <v>22-11-2022</v>
      </c>
      <c r="O246" t="str">
        <f t="shared" si="24"/>
        <v>11</v>
      </c>
      <c r="P246" t="str">
        <f t="shared" si="25"/>
        <v>2022</v>
      </c>
      <c r="Q246" t="str">
        <f t="shared" si="22"/>
        <v>09</v>
      </c>
      <c r="R246" t="str">
        <f t="shared" si="23"/>
        <v>-</v>
      </c>
      <c r="S246" t="str">
        <f t="shared" si="26"/>
        <v/>
      </c>
    </row>
    <row r="247" spans="1:19" x14ac:dyDescent="0.3">
      <c r="A247" t="s">
        <v>745</v>
      </c>
      <c r="B247" t="s">
        <v>194</v>
      </c>
      <c r="C247" t="s">
        <v>12021</v>
      </c>
      <c r="D247" t="s">
        <v>49</v>
      </c>
      <c r="E247" t="s">
        <v>65</v>
      </c>
      <c r="F247" t="s">
        <v>746</v>
      </c>
      <c r="G247" t="s">
        <v>15</v>
      </c>
      <c r="H247" s="1" t="s">
        <v>747</v>
      </c>
      <c r="I247" s="3">
        <v>0.87775462962962958</v>
      </c>
      <c r="J247" s="1" t="s">
        <v>12021</v>
      </c>
      <c r="K247" s="2" t="s">
        <v>12021</v>
      </c>
      <c r="L247" s="2" t="s">
        <v>12021</v>
      </c>
      <c r="M247" t="str">
        <f t="shared" si="27"/>
        <v>May</v>
      </c>
      <c r="N247" t="str">
        <f t="shared" si="21"/>
        <v>14-05-2024</v>
      </c>
      <c r="O247" t="str">
        <f t="shared" si="24"/>
        <v>05</v>
      </c>
      <c r="P247" t="str">
        <f t="shared" si="25"/>
        <v>2024</v>
      </c>
      <c r="Q247" t="str">
        <f t="shared" si="22"/>
        <v>21</v>
      </c>
      <c r="R247" t="str">
        <f t="shared" si="23"/>
        <v>-</v>
      </c>
      <c r="S247" t="str">
        <f t="shared" si="26"/>
        <v/>
      </c>
    </row>
    <row r="248" spans="1:19" x14ac:dyDescent="0.3">
      <c r="A248" t="s">
        <v>748</v>
      </c>
      <c r="B248" t="s">
        <v>73</v>
      </c>
      <c r="C248" t="s">
        <v>11058</v>
      </c>
      <c r="D248" t="s">
        <v>49</v>
      </c>
      <c r="E248" t="s">
        <v>50</v>
      </c>
      <c r="F248" t="s">
        <v>749</v>
      </c>
      <c r="G248" t="s">
        <v>28</v>
      </c>
      <c r="H248" s="1">
        <v>44781</v>
      </c>
      <c r="I248" s="3">
        <v>0.97638888888888886</v>
      </c>
      <c r="J248" s="1" t="s">
        <v>474</v>
      </c>
      <c r="K248" s="2">
        <v>0.97645833333333332</v>
      </c>
      <c r="L248" s="2" t="s">
        <v>12021</v>
      </c>
      <c r="M248" t="str">
        <f t="shared" si="27"/>
        <v>Aug</v>
      </c>
      <c r="N248" t="str">
        <f t="shared" si="21"/>
        <v>08-08-2022</v>
      </c>
      <c r="O248" t="str">
        <f t="shared" si="24"/>
        <v>08</v>
      </c>
      <c r="P248" t="str">
        <f t="shared" si="25"/>
        <v>2022</v>
      </c>
      <c r="Q248" t="str">
        <f t="shared" si="22"/>
        <v>23</v>
      </c>
      <c r="R248" t="str">
        <f t="shared" si="23"/>
        <v>22-08-2022</v>
      </c>
      <c r="S248" t="str">
        <f t="shared" si="26"/>
        <v>08</v>
      </c>
    </row>
    <row r="249" spans="1:19" x14ac:dyDescent="0.3">
      <c r="A249" t="s">
        <v>750</v>
      </c>
      <c r="B249" t="s">
        <v>123</v>
      </c>
      <c r="C249" t="s">
        <v>12021</v>
      </c>
      <c r="D249" t="s">
        <v>33</v>
      </c>
      <c r="E249" t="s">
        <v>34</v>
      </c>
      <c r="F249" t="s">
        <v>751</v>
      </c>
      <c r="G249" t="s">
        <v>22</v>
      </c>
      <c r="H249" s="1" t="s">
        <v>752</v>
      </c>
      <c r="I249" s="3">
        <v>0.79569444444444448</v>
      </c>
      <c r="J249" s="1" t="s">
        <v>12021</v>
      </c>
      <c r="K249" s="2" t="s">
        <v>12021</v>
      </c>
      <c r="L249" s="2" t="s">
        <v>12021</v>
      </c>
      <c r="M249" t="str">
        <f t="shared" si="27"/>
        <v>Apr</v>
      </c>
      <c r="N249" t="str">
        <f t="shared" si="21"/>
        <v>20-04-2024</v>
      </c>
      <c r="O249" t="str">
        <f t="shared" si="24"/>
        <v>04</v>
      </c>
      <c r="P249" t="str">
        <f t="shared" si="25"/>
        <v>2024</v>
      </c>
      <c r="Q249" t="str">
        <f t="shared" si="22"/>
        <v>19</v>
      </c>
      <c r="R249" t="str">
        <f t="shared" si="23"/>
        <v>-</v>
      </c>
      <c r="S249" t="str">
        <f t="shared" si="26"/>
        <v/>
      </c>
    </row>
    <row r="250" spans="1:19" x14ac:dyDescent="0.3">
      <c r="A250" t="s">
        <v>753</v>
      </c>
      <c r="B250" t="s">
        <v>146</v>
      </c>
      <c r="C250" t="s">
        <v>12021</v>
      </c>
      <c r="D250" t="s">
        <v>19</v>
      </c>
      <c r="E250" t="s">
        <v>140</v>
      </c>
      <c r="F250" t="s">
        <v>754</v>
      </c>
      <c r="G250" t="s">
        <v>15</v>
      </c>
      <c r="H250" s="1">
        <v>45416</v>
      </c>
      <c r="I250" s="3">
        <v>0.33333333333333331</v>
      </c>
      <c r="J250" s="1" t="s">
        <v>12021</v>
      </c>
      <c r="K250" s="2" t="s">
        <v>12021</v>
      </c>
      <c r="L250" s="2" t="s">
        <v>12021</v>
      </c>
      <c r="M250" t="str">
        <f t="shared" si="27"/>
        <v>May</v>
      </c>
      <c r="N250" t="str">
        <f t="shared" si="21"/>
        <v>04-05-2024</v>
      </c>
      <c r="O250" t="str">
        <f t="shared" si="24"/>
        <v>05</v>
      </c>
      <c r="P250" t="str">
        <f t="shared" si="25"/>
        <v>2024</v>
      </c>
      <c r="Q250" t="str">
        <f t="shared" si="22"/>
        <v>08</v>
      </c>
      <c r="R250" t="str">
        <f t="shared" si="23"/>
        <v>-</v>
      </c>
      <c r="S250" t="str">
        <f t="shared" si="26"/>
        <v/>
      </c>
    </row>
    <row r="251" spans="1:19" x14ac:dyDescent="0.3">
      <c r="A251" t="s">
        <v>755</v>
      </c>
      <c r="B251" t="s">
        <v>188</v>
      </c>
      <c r="C251" t="s">
        <v>12021</v>
      </c>
      <c r="D251" t="s">
        <v>12</v>
      </c>
      <c r="E251" t="s">
        <v>114</v>
      </c>
      <c r="F251" t="s">
        <v>756</v>
      </c>
      <c r="G251" t="s">
        <v>22</v>
      </c>
      <c r="H251" s="1">
        <v>45237</v>
      </c>
      <c r="I251" s="3">
        <v>0.75069444444444444</v>
      </c>
      <c r="J251" s="1" t="s">
        <v>12021</v>
      </c>
      <c r="K251" s="2" t="s">
        <v>12021</v>
      </c>
      <c r="L251" s="2" t="s">
        <v>12021</v>
      </c>
      <c r="M251" t="str">
        <f t="shared" si="27"/>
        <v>Nov</v>
      </c>
      <c r="N251" t="str">
        <f t="shared" si="21"/>
        <v>07-11-2023</v>
      </c>
      <c r="O251" t="str">
        <f t="shared" si="24"/>
        <v>11</v>
      </c>
      <c r="P251" t="str">
        <f t="shared" si="25"/>
        <v>2023</v>
      </c>
      <c r="Q251" t="str">
        <f t="shared" si="22"/>
        <v>18</v>
      </c>
      <c r="R251" t="str">
        <f t="shared" si="23"/>
        <v>-</v>
      </c>
      <c r="S251" t="str">
        <f t="shared" si="26"/>
        <v/>
      </c>
    </row>
    <row r="252" spans="1:19" x14ac:dyDescent="0.3">
      <c r="A252" t="s">
        <v>757</v>
      </c>
      <c r="B252" t="s">
        <v>48</v>
      </c>
      <c r="C252" s="4">
        <v>44412.96597222222</v>
      </c>
      <c r="D252" t="s">
        <v>49</v>
      </c>
      <c r="E252" t="s">
        <v>50</v>
      </c>
      <c r="F252" t="s">
        <v>758</v>
      </c>
      <c r="G252" t="s">
        <v>28</v>
      </c>
      <c r="H252" s="1" t="s">
        <v>759</v>
      </c>
      <c r="I252" s="3">
        <v>0.9660185185185185</v>
      </c>
      <c r="J252" s="1">
        <v>44412</v>
      </c>
      <c r="K252" s="2">
        <v>0.96597222222222223</v>
      </c>
      <c r="L252" s="2" t="s">
        <v>12021</v>
      </c>
      <c r="M252" t="str">
        <f t="shared" si="27"/>
        <v>Mar</v>
      </c>
      <c r="N252" t="str">
        <f t="shared" si="21"/>
        <v>17-03-2021</v>
      </c>
      <c r="O252" t="str">
        <f t="shared" si="24"/>
        <v>03</v>
      </c>
      <c r="P252" t="str">
        <f t="shared" si="25"/>
        <v>2021</v>
      </c>
      <c r="Q252" t="str">
        <f t="shared" si="22"/>
        <v>23</v>
      </c>
      <c r="R252" t="str">
        <f t="shared" si="23"/>
        <v>04-08-2021</v>
      </c>
      <c r="S252" t="str">
        <f t="shared" si="26"/>
        <v>08</v>
      </c>
    </row>
    <row r="253" spans="1:19" x14ac:dyDescent="0.3">
      <c r="A253" t="s">
        <v>760</v>
      </c>
      <c r="B253" t="s">
        <v>123</v>
      </c>
      <c r="C253" t="s">
        <v>12021</v>
      </c>
      <c r="D253" t="s">
        <v>33</v>
      </c>
      <c r="E253" t="s">
        <v>34</v>
      </c>
      <c r="F253" t="s">
        <v>761</v>
      </c>
      <c r="G253" t="s">
        <v>15</v>
      </c>
      <c r="H253" s="1">
        <v>44507</v>
      </c>
      <c r="I253" s="3">
        <v>0.88749999999999996</v>
      </c>
      <c r="J253" s="1" t="s">
        <v>12021</v>
      </c>
      <c r="K253" s="2" t="s">
        <v>12021</v>
      </c>
      <c r="L253" s="2" t="s">
        <v>12021</v>
      </c>
      <c r="M253" t="str">
        <f t="shared" si="27"/>
        <v>Nov</v>
      </c>
      <c r="N253" t="str">
        <f t="shared" si="21"/>
        <v>07-11-2021</v>
      </c>
      <c r="O253" t="str">
        <f t="shared" si="24"/>
        <v>11</v>
      </c>
      <c r="P253" t="str">
        <f t="shared" si="25"/>
        <v>2021</v>
      </c>
      <c r="Q253" t="str">
        <f t="shared" si="22"/>
        <v>21</v>
      </c>
      <c r="R253" t="str">
        <f t="shared" si="23"/>
        <v>-</v>
      </c>
      <c r="S253" t="str">
        <f t="shared" si="26"/>
        <v/>
      </c>
    </row>
    <row r="254" spans="1:19" x14ac:dyDescent="0.3">
      <c r="A254" t="s">
        <v>762</v>
      </c>
      <c r="B254" t="s">
        <v>256</v>
      </c>
      <c r="C254" t="s">
        <v>11059</v>
      </c>
      <c r="D254" t="s">
        <v>19</v>
      </c>
      <c r="E254" t="s">
        <v>20</v>
      </c>
      <c r="F254" t="s">
        <v>763</v>
      </c>
      <c r="G254" t="s">
        <v>28</v>
      </c>
      <c r="H254" s="1">
        <v>45333</v>
      </c>
      <c r="I254" s="3">
        <v>0.81805555555555554</v>
      </c>
      <c r="J254" s="1" t="s">
        <v>170</v>
      </c>
      <c r="K254" s="2">
        <v>0.81873842592592594</v>
      </c>
      <c r="L254" s="2" t="s">
        <v>12021</v>
      </c>
      <c r="M254" t="str">
        <f t="shared" si="27"/>
        <v>Feb</v>
      </c>
      <c r="N254" t="str">
        <f t="shared" si="21"/>
        <v>11-02-2024</v>
      </c>
      <c r="O254" t="str">
        <f t="shared" si="24"/>
        <v>02</v>
      </c>
      <c r="P254" t="str">
        <f t="shared" si="25"/>
        <v>2024</v>
      </c>
      <c r="Q254" t="str">
        <f t="shared" si="22"/>
        <v>19</v>
      </c>
      <c r="R254" t="str">
        <f t="shared" si="23"/>
        <v>19-11-2024</v>
      </c>
      <c r="S254" t="str">
        <f t="shared" si="26"/>
        <v>11</v>
      </c>
    </row>
    <row r="255" spans="1:19" x14ac:dyDescent="0.3">
      <c r="A255" t="s">
        <v>764</v>
      </c>
      <c r="B255" t="s">
        <v>32</v>
      </c>
      <c r="C255" t="s">
        <v>12021</v>
      </c>
      <c r="D255" t="s">
        <v>33</v>
      </c>
      <c r="E255" t="s">
        <v>34</v>
      </c>
      <c r="F255" t="s">
        <v>765</v>
      </c>
      <c r="G255" t="s">
        <v>22</v>
      </c>
      <c r="H255" s="1">
        <v>44412</v>
      </c>
      <c r="I255" s="3">
        <v>0.33124999999999999</v>
      </c>
      <c r="J255" s="1" t="s">
        <v>12021</v>
      </c>
      <c r="K255" s="2" t="s">
        <v>12021</v>
      </c>
      <c r="L255" s="2" t="s">
        <v>12021</v>
      </c>
      <c r="M255" t="str">
        <f t="shared" si="27"/>
        <v>Aug</v>
      </c>
      <c r="N255" t="str">
        <f t="shared" si="21"/>
        <v>04-08-2021</v>
      </c>
      <c r="O255" t="str">
        <f t="shared" si="24"/>
        <v>08</v>
      </c>
      <c r="P255" t="str">
        <f t="shared" si="25"/>
        <v>2021</v>
      </c>
      <c r="Q255" t="str">
        <f t="shared" si="22"/>
        <v>07</v>
      </c>
      <c r="R255" t="str">
        <f t="shared" si="23"/>
        <v>-</v>
      </c>
      <c r="S255" t="str">
        <f t="shared" si="26"/>
        <v/>
      </c>
    </row>
    <row r="256" spans="1:19" x14ac:dyDescent="0.3">
      <c r="A256" t="s">
        <v>766</v>
      </c>
      <c r="B256" t="s">
        <v>48</v>
      </c>
      <c r="C256" t="s">
        <v>11060</v>
      </c>
      <c r="D256" t="s">
        <v>49</v>
      </c>
      <c r="E256" t="s">
        <v>50</v>
      </c>
      <c r="F256" t="s">
        <v>767</v>
      </c>
      <c r="G256" t="s">
        <v>28</v>
      </c>
      <c r="H256" s="1" t="s">
        <v>768</v>
      </c>
      <c r="I256" s="3">
        <v>0.37633101851851852</v>
      </c>
      <c r="J256" s="1" t="s">
        <v>297</v>
      </c>
      <c r="K256" s="2">
        <v>0.37633101851851852</v>
      </c>
      <c r="L256" s="2" t="s">
        <v>12021</v>
      </c>
      <c r="M256" t="str">
        <f t="shared" si="27"/>
        <v>Jul</v>
      </c>
      <c r="N256" t="str">
        <f t="shared" si="21"/>
        <v>26-07-2024</v>
      </c>
      <c r="O256" t="str">
        <f t="shared" si="24"/>
        <v>07</v>
      </c>
      <c r="P256" t="str">
        <f t="shared" si="25"/>
        <v>2024</v>
      </c>
      <c r="Q256" t="str">
        <f t="shared" si="22"/>
        <v>09</v>
      </c>
      <c r="R256" t="str">
        <f t="shared" si="23"/>
        <v>19-08-2024</v>
      </c>
      <c r="S256" t="str">
        <f t="shared" si="26"/>
        <v>08</v>
      </c>
    </row>
    <row r="257" spans="1:19" x14ac:dyDescent="0.3">
      <c r="A257" t="s">
        <v>769</v>
      </c>
      <c r="B257" t="s">
        <v>113</v>
      </c>
      <c r="C257" s="4">
        <v>44235.459722222222</v>
      </c>
      <c r="D257" t="s">
        <v>12</v>
      </c>
      <c r="E257" t="s">
        <v>114</v>
      </c>
      <c r="F257" t="s">
        <v>770</v>
      </c>
      <c r="G257" t="s">
        <v>28</v>
      </c>
      <c r="H257" s="1">
        <v>44476</v>
      </c>
      <c r="I257" s="3">
        <v>0.4597222222222222</v>
      </c>
      <c r="J257" s="1">
        <v>44235</v>
      </c>
      <c r="K257" s="2">
        <v>0.4597222222222222</v>
      </c>
      <c r="L257" s="2" t="s">
        <v>12021</v>
      </c>
      <c r="M257" t="str">
        <f t="shared" si="27"/>
        <v>Oct</v>
      </c>
      <c r="N257" t="str">
        <f t="shared" si="21"/>
        <v>07-10-2021</v>
      </c>
      <c r="O257" t="str">
        <f t="shared" si="24"/>
        <v>10</v>
      </c>
      <c r="P257" t="str">
        <f t="shared" si="25"/>
        <v>2021</v>
      </c>
      <c r="Q257" t="str">
        <f t="shared" si="22"/>
        <v>11</v>
      </c>
      <c r="R257" t="str">
        <f t="shared" si="23"/>
        <v>08-02-2021</v>
      </c>
      <c r="S257" t="str">
        <f t="shared" si="26"/>
        <v>02</v>
      </c>
    </row>
    <row r="258" spans="1:19" x14ac:dyDescent="0.3">
      <c r="A258" t="s">
        <v>771</v>
      </c>
      <c r="B258" t="s">
        <v>68</v>
      </c>
      <c r="C258" t="s">
        <v>12021</v>
      </c>
      <c r="D258" t="s">
        <v>49</v>
      </c>
      <c r="E258" t="s">
        <v>69</v>
      </c>
      <c r="F258" t="s">
        <v>772</v>
      </c>
      <c r="G258" t="s">
        <v>15</v>
      </c>
      <c r="H258" s="1" t="s">
        <v>773</v>
      </c>
      <c r="I258" s="3">
        <v>0.33847222222222223</v>
      </c>
      <c r="J258" s="1" t="s">
        <v>12021</v>
      </c>
      <c r="K258" s="2" t="s">
        <v>12021</v>
      </c>
      <c r="L258" s="2" t="s">
        <v>12021</v>
      </c>
      <c r="M258" t="str">
        <f t="shared" si="27"/>
        <v>Jun</v>
      </c>
      <c r="N258" t="str">
        <f t="shared" ref="N258:N321" si="28">TEXT(H258,"DD-MM-YYYY")</f>
        <v>20-06-2023</v>
      </c>
      <c r="O258" t="str">
        <f t="shared" si="24"/>
        <v>06</v>
      </c>
      <c r="P258" t="str">
        <f t="shared" si="25"/>
        <v>2023</v>
      </c>
      <c r="Q258" t="str">
        <f t="shared" ref="Q258:Q321" si="29">TEXT(I258,"HH")</f>
        <v>08</v>
      </c>
      <c r="R258" t="str">
        <f t="shared" ref="R258:R321" si="30">TEXT(J258,"DD-MM-YYYY")</f>
        <v>-</v>
      </c>
      <c r="S258" t="str">
        <f t="shared" si="26"/>
        <v/>
      </c>
    </row>
    <row r="259" spans="1:19" x14ac:dyDescent="0.3">
      <c r="A259" t="s">
        <v>774</v>
      </c>
      <c r="B259" t="s">
        <v>220</v>
      </c>
      <c r="C259" t="s">
        <v>12021</v>
      </c>
      <c r="D259" t="s">
        <v>12</v>
      </c>
      <c r="E259" t="s">
        <v>174</v>
      </c>
      <c r="F259" t="s">
        <v>775</v>
      </c>
      <c r="G259" t="s">
        <v>22</v>
      </c>
      <c r="H259" s="1" t="s">
        <v>776</v>
      </c>
      <c r="I259" s="3">
        <v>0.86835648148148148</v>
      </c>
      <c r="J259" s="1" t="s">
        <v>12021</v>
      </c>
      <c r="K259" s="2" t="s">
        <v>12021</v>
      </c>
      <c r="L259" s="2" t="s">
        <v>12021</v>
      </c>
      <c r="M259" t="str">
        <f t="shared" si="27"/>
        <v>Sep</v>
      </c>
      <c r="N259" t="str">
        <f t="shared" si="28"/>
        <v>21-09-2023</v>
      </c>
      <c r="O259" t="str">
        <f t="shared" ref="O259:O322" si="31">MID(N259,4,2)</f>
        <v>09</v>
      </c>
      <c r="P259" t="str">
        <f t="shared" ref="P259:P322" si="32">RIGHT(N259,4)</f>
        <v>2023</v>
      </c>
      <c r="Q259" t="str">
        <f t="shared" si="29"/>
        <v>20</v>
      </c>
      <c r="R259" t="str">
        <f t="shared" si="30"/>
        <v>-</v>
      </c>
      <c r="S259" t="str">
        <f t="shared" ref="S259:S322" si="33">MID(R259,4,2)</f>
        <v/>
      </c>
    </row>
    <row r="260" spans="1:19" x14ac:dyDescent="0.3">
      <c r="A260" t="s">
        <v>777</v>
      </c>
      <c r="B260" t="s">
        <v>289</v>
      </c>
      <c r="C260" t="s">
        <v>12021</v>
      </c>
      <c r="D260" t="s">
        <v>49</v>
      </c>
      <c r="E260" t="s">
        <v>69</v>
      </c>
      <c r="F260" t="s">
        <v>778</v>
      </c>
      <c r="G260" t="s">
        <v>15</v>
      </c>
      <c r="H260" s="1">
        <v>43867</v>
      </c>
      <c r="I260" s="3">
        <v>0.75694444444444442</v>
      </c>
      <c r="J260" s="1" t="s">
        <v>12021</v>
      </c>
      <c r="K260" s="2" t="s">
        <v>12021</v>
      </c>
      <c r="L260" s="2" t="s">
        <v>12021</v>
      </c>
      <c r="M260" t="str">
        <f t="shared" si="27"/>
        <v>Feb</v>
      </c>
      <c r="N260" t="str">
        <f t="shared" si="28"/>
        <v>06-02-2020</v>
      </c>
      <c r="O260" t="str">
        <f t="shared" si="31"/>
        <v>02</v>
      </c>
      <c r="P260" t="str">
        <f t="shared" si="32"/>
        <v>2020</v>
      </c>
      <c r="Q260" t="str">
        <f t="shared" si="29"/>
        <v>18</v>
      </c>
      <c r="R260" t="str">
        <f t="shared" si="30"/>
        <v>-</v>
      </c>
      <c r="S260" t="str">
        <f t="shared" si="33"/>
        <v/>
      </c>
    </row>
    <row r="261" spans="1:19" x14ac:dyDescent="0.3">
      <c r="A261" t="s">
        <v>779</v>
      </c>
      <c r="B261" t="s">
        <v>146</v>
      </c>
      <c r="C261" t="s">
        <v>12021</v>
      </c>
      <c r="D261" t="s">
        <v>19</v>
      </c>
      <c r="E261" t="s">
        <v>140</v>
      </c>
      <c r="F261" t="s">
        <v>780</v>
      </c>
      <c r="G261" t="s">
        <v>15</v>
      </c>
      <c r="H261" s="1">
        <v>44632</v>
      </c>
      <c r="I261" s="3">
        <v>0.51388888888888884</v>
      </c>
      <c r="J261" s="1" t="s">
        <v>12021</v>
      </c>
      <c r="K261" s="2" t="s">
        <v>12021</v>
      </c>
      <c r="L261" s="2" t="s">
        <v>12021</v>
      </c>
      <c r="M261" t="str">
        <f t="shared" ref="M261:M324" si="34">TEXT(H261,"MMM")</f>
        <v>Mar</v>
      </c>
      <c r="N261" t="str">
        <f t="shared" si="28"/>
        <v>12-03-2022</v>
      </c>
      <c r="O261" t="str">
        <f t="shared" si="31"/>
        <v>03</v>
      </c>
      <c r="P261" t="str">
        <f t="shared" si="32"/>
        <v>2022</v>
      </c>
      <c r="Q261" t="str">
        <f t="shared" si="29"/>
        <v>12</v>
      </c>
      <c r="R261" t="str">
        <f t="shared" si="30"/>
        <v>-</v>
      </c>
      <c r="S261" t="str">
        <f t="shared" si="33"/>
        <v/>
      </c>
    </row>
    <row r="262" spans="1:19" x14ac:dyDescent="0.3">
      <c r="A262" t="s">
        <v>781</v>
      </c>
      <c r="B262" t="s">
        <v>18</v>
      </c>
      <c r="C262" t="s">
        <v>12021</v>
      </c>
      <c r="D262" t="s">
        <v>19</v>
      </c>
      <c r="E262" t="s">
        <v>20</v>
      </c>
      <c r="F262" t="s">
        <v>782</v>
      </c>
      <c r="G262" t="s">
        <v>15</v>
      </c>
      <c r="H262" s="1">
        <v>44414</v>
      </c>
      <c r="I262" s="3">
        <v>0.24583333333333332</v>
      </c>
      <c r="J262" s="1" t="s">
        <v>12021</v>
      </c>
      <c r="K262" s="2" t="s">
        <v>12021</v>
      </c>
      <c r="L262" s="2" t="s">
        <v>12021</v>
      </c>
      <c r="M262" t="str">
        <f t="shared" si="34"/>
        <v>Aug</v>
      </c>
      <c r="N262" t="str">
        <f t="shared" si="28"/>
        <v>06-08-2021</v>
      </c>
      <c r="O262" t="str">
        <f t="shared" si="31"/>
        <v>08</v>
      </c>
      <c r="P262" t="str">
        <f t="shared" si="32"/>
        <v>2021</v>
      </c>
      <c r="Q262" t="str">
        <f t="shared" si="29"/>
        <v>05</v>
      </c>
      <c r="R262" t="str">
        <f t="shared" si="30"/>
        <v>-</v>
      </c>
      <c r="S262" t="str">
        <f t="shared" si="33"/>
        <v/>
      </c>
    </row>
    <row r="263" spans="1:19" x14ac:dyDescent="0.3">
      <c r="A263" t="s">
        <v>783</v>
      </c>
      <c r="B263" t="s">
        <v>280</v>
      </c>
      <c r="C263" t="s">
        <v>12021</v>
      </c>
      <c r="D263" t="s">
        <v>49</v>
      </c>
      <c r="E263" t="s">
        <v>65</v>
      </c>
      <c r="F263" t="s">
        <v>784</v>
      </c>
      <c r="G263" t="s">
        <v>22</v>
      </c>
      <c r="H263" s="1" t="s">
        <v>785</v>
      </c>
      <c r="I263" s="3">
        <v>0.69246527777777778</v>
      </c>
      <c r="J263" s="1" t="s">
        <v>12021</v>
      </c>
      <c r="K263" s="2" t="s">
        <v>12021</v>
      </c>
      <c r="L263" s="2" t="s">
        <v>12021</v>
      </c>
      <c r="M263" t="str">
        <f t="shared" si="34"/>
        <v>Aug</v>
      </c>
      <c r="N263" t="str">
        <f t="shared" si="28"/>
        <v>24-08-2024</v>
      </c>
      <c r="O263" t="str">
        <f t="shared" si="31"/>
        <v>08</v>
      </c>
      <c r="P263" t="str">
        <f t="shared" si="32"/>
        <v>2024</v>
      </c>
      <c r="Q263" t="str">
        <f t="shared" si="29"/>
        <v>16</v>
      </c>
      <c r="R263" t="str">
        <f t="shared" si="30"/>
        <v>-</v>
      </c>
      <c r="S263" t="str">
        <f t="shared" si="33"/>
        <v/>
      </c>
    </row>
    <row r="264" spans="1:19" x14ac:dyDescent="0.3">
      <c r="A264" t="s">
        <v>786</v>
      </c>
      <c r="B264" t="s">
        <v>73</v>
      </c>
      <c r="C264" t="s">
        <v>12021</v>
      </c>
      <c r="D264" t="s">
        <v>49</v>
      </c>
      <c r="E264" t="s">
        <v>50</v>
      </c>
      <c r="F264" t="s">
        <v>787</v>
      </c>
      <c r="G264" t="s">
        <v>15</v>
      </c>
      <c r="H264" s="1">
        <v>44083</v>
      </c>
      <c r="I264" s="3">
        <v>0.53680555555555554</v>
      </c>
      <c r="J264" s="1" t="s">
        <v>12021</v>
      </c>
      <c r="K264" s="2" t="s">
        <v>12021</v>
      </c>
      <c r="L264" s="2" t="s">
        <v>12021</v>
      </c>
      <c r="M264" t="str">
        <f t="shared" si="34"/>
        <v>Sep</v>
      </c>
      <c r="N264" t="str">
        <f t="shared" si="28"/>
        <v>09-09-2020</v>
      </c>
      <c r="O264" t="str">
        <f t="shared" si="31"/>
        <v>09</v>
      </c>
      <c r="P264" t="str">
        <f t="shared" si="32"/>
        <v>2020</v>
      </c>
      <c r="Q264" t="str">
        <f t="shared" si="29"/>
        <v>12</v>
      </c>
      <c r="R264" t="str">
        <f t="shared" si="30"/>
        <v>-</v>
      </c>
      <c r="S264" t="str">
        <f t="shared" si="33"/>
        <v/>
      </c>
    </row>
    <row r="265" spans="1:19" x14ac:dyDescent="0.3">
      <c r="A265" t="s">
        <v>788</v>
      </c>
      <c r="B265" t="s">
        <v>25</v>
      </c>
      <c r="C265" s="4">
        <v>44287.228472222225</v>
      </c>
      <c r="D265" t="s">
        <v>19</v>
      </c>
      <c r="E265" t="s">
        <v>26</v>
      </c>
      <c r="F265" t="s">
        <v>789</v>
      </c>
      <c r="G265" t="s">
        <v>28</v>
      </c>
      <c r="H265" s="1" t="s">
        <v>790</v>
      </c>
      <c r="I265" s="3">
        <v>0.22907407407407407</v>
      </c>
      <c r="J265" s="1">
        <v>44287</v>
      </c>
      <c r="K265" s="2">
        <v>0.22847222222222222</v>
      </c>
      <c r="L265" s="2" t="s">
        <v>12021</v>
      </c>
      <c r="M265" t="str">
        <f t="shared" si="34"/>
        <v>Dec</v>
      </c>
      <c r="N265" t="str">
        <f t="shared" si="28"/>
        <v>29-12-2020</v>
      </c>
      <c r="O265" t="str">
        <f t="shared" si="31"/>
        <v>12</v>
      </c>
      <c r="P265" t="str">
        <f t="shared" si="32"/>
        <v>2020</v>
      </c>
      <c r="Q265" t="str">
        <f t="shared" si="29"/>
        <v>05</v>
      </c>
      <c r="R265" t="str">
        <f t="shared" si="30"/>
        <v>01-04-2021</v>
      </c>
      <c r="S265" t="str">
        <f t="shared" si="33"/>
        <v>04</v>
      </c>
    </row>
    <row r="266" spans="1:19" x14ac:dyDescent="0.3">
      <c r="A266" t="s">
        <v>791</v>
      </c>
      <c r="B266" t="s">
        <v>110</v>
      </c>
      <c r="C266" t="s">
        <v>12021</v>
      </c>
      <c r="D266" t="s">
        <v>33</v>
      </c>
      <c r="E266" t="s">
        <v>34</v>
      </c>
      <c r="F266" t="s">
        <v>792</v>
      </c>
      <c r="G266" t="s">
        <v>22</v>
      </c>
      <c r="H266" s="1">
        <v>45302</v>
      </c>
      <c r="I266" s="3">
        <v>0.7006944444444444</v>
      </c>
      <c r="J266" s="1" t="s">
        <v>12021</v>
      </c>
      <c r="K266" s="2" t="s">
        <v>12021</v>
      </c>
      <c r="L266" s="2" t="s">
        <v>12021</v>
      </c>
      <c r="M266" t="str">
        <f t="shared" si="34"/>
        <v>Jan</v>
      </c>
      <c r="N266" t="str">
        <f t="shared" si="28"/>
        <v>11-01-2024</v>
      </c>
      <c r="O266" t="str">
        <f t="shared" si="31"/>
        <v>01</v>
      </c>
      <c r="P266" t="str">
        <f t="shared" si="32"/>
        <v>2024</v>
      </c>
      <c r="Q266" t="str">
        <f t="shared" si="29"/>
        <v>16</v>
      </c>
      <c r="R266" t="str">
        <f t="shared" si="30"/>
        <v>-</v>
      </c>
      <c r="S266" t="str">
        <f t="shared" si="33"/>
        <v/>
      </c>
    </row>
    <row r="267" spans="1:19" x14ac:dyDescent="0.3">
      <c r="A267" t="s">
        <v>793</v>
      </c>
      <c r="B267" t="s">
        <v>188</v>
      </c>
      <c r="C267" t="s">
        <v>12021</v>
      </c>
      <c r="D267" t="s">
        <v>12</v>
      </c>
      <c r="E267" t="s">
        <v>114</v>
      </c>
      <c r="F267" t="s">
        <v>794</v>
      </c>
      <c r="G267" t="s">
        <v>15</v>
      </c>
      <c r="H267" s="1">
        <v>45180</v>
      </c>
      <c r="I267" s="3">
        <v>0.94166666666666665</v>
      </c>
      <c r="J267" s="1" t="s">
        <v>12021</v>
      </c>
      <c r="K267" s="2" t="s">
        <v>12021</v>
      </c>
      <c r="L267" s="2" t="s">
        <v>12021</v>
      </c>
      <c r="M267" t="str">
        <f t="shared" si="34"/>
        <v>Sep</v>
      </c>
      <c r="N267" t="str">
        <f t="shared" si="28"/>
        <v>11-09-2023</v>
      </c>
      <c r="O267" t="str">
        <f t="shared" si="31"/>
        <v>09</v>
      </c>
      <c r="P267" t="str">
        <f t="shared" si="32"/>
        <v>2023</v>
      </c>
      <c r="Q267" t="str">
        <f t="shared" si="29"/>
        <v>22</v>
      </c>
      <c r="R267" t="str">
        <f t="shared" si="30"/>
        <v>-</v>
      </c>
      <c r="S267" t="str">
        <f t="shared" si="33"/>
        <v/>
      </c>
    </row>
    <row r="268" spans="1:19" x14ac:dyDescent="0.3">
      <c r="A268" t="s">
        <v>795</v>
      </c>
      <c r="B268" t="s">
        <v>113</v>
      </c>
      <c r="C268" t="s">
        <v>12021</v>
      </c>
      <c r="D268" t="s">
        <v>12</v>
      </c>
      <c r="E268" t="s">
        <v>114</v>
      </c>
      <c r="F268" t="s">
        <v>796</v>
      </c>
      <c r="G268" t="s">
        <v>22</v>
      </c>
      <c r="H268" s="1" t="s">
        <v>759</v>
      </c>
      <c r="I268" s="3">
        <v>0.55874999999999997</v>
      </c>
      <c r="J268" s="1" t="s">
        <v>12021</v>
      </c>
      <c r="K268" s="2" t="s">
        <v>12021</v>
      </c>
      <c r="L268" s="2" t="s">
        <v>12021</v>
      </c>
      <c r="M268" t="str">
        <f t="shared" si="34"/>
        <v>Mar</v>
      </c>
      <c r="N268" t="str">
        <f t="shared" si="28"/>
        <v>17-03-2021</v>
      </c>
      <c r="O268" t="str">
        <f t="shared" si="31"/>
        <v>03</v>
      </c>
      <c r="P268" t="str">
        <f t="shared" si="32"/>
        <v>2021</v>
      </c>
      <c r="Q268" t="str">
        <f t="shared" si="29"/>
        <v>13</v>
      </c>
      <c r="R268" t="str">
        <f t="shared" si="30"/>
        <v>-</v>
      </c>
      <c r="S268" t="str">
        <f t="shared" si="33"/>
        <v/>
      </c>
    </row>
    <row r="269" spans="1:19" x14ac:dyDescent="0.3">
      <c r="A269" t="s">
        <v>797</v>
      </c>
      <c r="B269" t="s">
        <v>73</v>
      </c>
      <c r="C269" t="s">
        <v>11061</v>
      </c>
      <c r="D269" t="s">
        <v>49</v>
      </c>
      <c r="E269" t="s">
        <v>50</v>
      </c>
      <c r="F269" t="s">
        <v>798</v>
      </c>
      <c r="G269" t="s">
        <v>28</v>
      </c>
      <c r="H269" s="1" t="s">
        <v>799</v>
      </c>
      <c r="I269" s="3">
        <v>0.16113425925925925</v>
      </c>
      <c r="J269" s="1" t="s">
        <v>800</v>
      </c>
      <c r="K269" s="2">
        <v>0.16113425925925925</v>
      </c>
      <c r="L269" s="2" t="s">
        <v>12021</v>
      </c>
      <c r="M269" t="str">
        <f t="shared" si="34"/>
        <v>Jun</v>
      </c>
      <c r="N269" t="str">
        <f t="shared" si="28"/>
        <v>23-06-2020</v>
      </c>
      <c r="O269" t="str">
        <f t="shared" si="31"/>
        <v>06</v>
      </c>
      <c r="P269" t="str">
        <f t="shared" si="32"/>
        <v>2020</v>
      </c>
      <c r="Q269" t="str">
        <f t="shared" si="29"/>
        <v>03</v>
      </c>
      <c r="R269" t="str">
        <f t="shared" si="30"/>
        <v>24-06-2020</v>
      </c>
      <c r="S269" t="str">
        <f t="shared" si="33"/>
        <v>06</v>
      </c>
    </row>
    <row r="270" spans="1:19" x14ac:dyDescent="0.3">
      <c r="A270" t="s">
        <v>801</v>
      </c>
      <c r="B270" t="s">
        <v>205</v>
      </c>
      <c r="C270" t="s">
        <v>11062</v>
      </c>
      <c r="D270" t="s">
        <v>19</v>
      </c>
      <c r="E270" t="s">
        <v>140</v>
      </c>
      <c r="F270" t="s">
        <v>802</v>
      </c>
      <c r="G270" t="s">
        <v>28</v>
      </c>
      <c r="H270" s="1" t="s">
        <v>803</v>
      </c>
      <c r="I270" s="3">
        <v>0.54596064814814815</v>
      </c>
      <c r="J270" s="1" t="s">
        <v>804</v>
      </c>
      <c r="K270" s="2">
        <v>0.54596064814814815</v>
      </c>
      <c r="L270" s="2" t="s">
        <v>12021</v>
      </c>
      <c r="M270" t="str">
        <f t="shared" si="34"/>
        <v>May</v>
      </c>
      <c r="N270" t="str">
        <f t="shared" si="28"/>
        <v>22-05-2023</v>
      </c>
      <c r="O270" t="str">
        <f t="shared" si="31"/>
        <v>05</v>
      </c>
      <c r="P270" t="str">
        <f t="shared" si="32"/>
        <v>2023</v>
      </c>
      <c r="Q270" t="str">
        <f t="shared" si="29"/>
        <v>13</v>
      </c>
      <c r="R270" t="str">
        <f t="shared" si="30"/>
        <v>17-06-2023</v>
      </c>
      <c r="S270" t="str">
        <f t="shared" si="33"/>
        <v>06</v>
      </c>
    </row>
    <row r="271" spans="1:19" x14ac:dyDescent="0.3">
      <c r="A271" t="s">
        <v>805</v>
      </c>
      <c r="B271" t="s">
        <v>404</v>
      </c>
      <c r="C271" t="s">
        <v>12021</v>
      </c>
      <c r="D271" t="s">
        <v>12</v>
      </c>
      <c r="E271" t="s">
        <v>174</v>
      </c>
      <c r="F271" t="s">
        <v>806</v>
      </c>
      <c r="G271" t="s">
        <v>15</v>
      </c>
      <c r="H271" s="1" t="s">
        <v>807</v>
      </c>
      <c r="I271" s="3">
        <v>0.75175925925925924</v>
      </c>
      <c r="J271" s="1" t="s">
        <v>12021</v>
      </c>
      <c r="K271" s="2" t="s">
        <v>12021</v>
      </c>
      <c r="L271" s="2" t="s">
        <v>12021</v>
      </c>
      <c r="M271" t="str">
        <f t="shared" si="34"/>
        <v>Oct</v>
      </c>
      <c r="N271" t="str">
        <f t="shared" si="28"/>
        <v>21-10-2024</v>
      </c>
      <c r="O271" t="str">
        <f t="shared" si="31"/>
        <v>10</v>
      </c>
      <c r="P271" t="str">
        <f t="shared" si="32"/>
        <v>2024</v>
      </c>
      <c r="Q271" t="str">
        <f t="shared" si="29"/>
        <v>18</v>
      </c>
      <c r="R271" t="str">
        <f t="shared" si="30"/>
        <v>-</v>
      </c>
      <c r="S271" t="str">
        <f t="shared" si="33"/>
        <v/>
      </c>
    </row>
    <row r="272" spans="1:19" x14ac:dyDescent="0.3">
      <c r="A272" t="s">
        <v>808</v>
      </c>
      <c r="B272" t="s">
        <v>131</v>
      </c>
      <c r="C272" t="s">
        <v>12021</v>
      </c>
      <c r="D272" t="s">
        <v>12</v>
      </c>
      <c r="E272" t="s">
        <v>114</v>
      </c>
      <c r="F272" t="s">
        <v>809</v>
      </c>
      <c r="G272" t="s">
        <v>15</v>
      </c>
      <c r="H272" s="1" t="s">
        <v>556</v>
      </c>
      <c r="I272" s="3">
        <v>0.75760416666666663</v>
      </c>
      <c r="J272" s="1" t="s">
        <v>12021</v>
      </c>
      <c r="K272" s="2" t="s">
        <v>12021</v>
      </c>
      <c r="L272" s="2" t="s">
        <v>12021</v>
      </c>
      <c r="M272" t="str">
        <f t="shared" si="34"/>
        <v>Apr</v>
      </c>
      <c r="N272" t="str">
        <f t="shared" si="28"/>
        <v>27-04-2022</v>
      </c>
      <c r="O272" t="str">
        <f t="shared" si="31"/>
        <v>04</v>
      </c>
      <c r="P272" t="str">
        <f t="shared" si="32"/>
        <v>2022</v>
      </c>
      <c r="Q272" t="str">
        <f t="shared" si="29"/>
        <v>18</v>
      </c>
      <c r="R272" t="str">
        <f t="shared" si="30"/>
        <v>-</v>
      </c>
      <c r="S272" t="str">
        <f t="shared" si="33"/>
        <v/>
      </c>
    </row>
    <row r="273" spans="1:19" x14ac:dyDescent="0.3">
      <c r="A273" t="s">
        <v>810</v>
      </c>
      <c r="B273" t="s">
        <v>289</v>
      </c>
      <c r="C273" s="4">
        <v>45485.54583333333</v>
      </c>
      <c r="D273" t="s">
        <v>49</v>
      </c>
      <c r="E273" t="s">
        <v>69</v>
      </c>
      <c r="F273" t="s">
        <v>811</v>
      </c>
      <c r="G273" t="s">
        <v>28</v>
      </c>
      <c r="H273" s="1" t="s">
        <v>812</v>
      </c>
      <c r="I273" s="3">
        <v>0.54637731481481477</v>
      </c>
      <c r="J273" s="1">
        <v>45485</v>
      </c>
      <c r="K273" s="2">
        <v>0.54583333333333328</v>
      </c>
      <c r="L273" s="2" t="s">
        <v>12021</v>
      </c>
      <c r="M273" t="str">
        <f t="shared" si="34"/>
        <v>Nov</v>
      </c>
      <c r="N273" t="str">
        <f t="shared" si="28"/>
        <v>22-11-2024</v>
      </c>
      <c r="O273" t="str">
        <f t="shared" si="31"/>
        <v>11</v>
      </c>
      <c r="P273" t="str">
        <f t="shared" si="32"/>
        <v>2024</v>
      </c>
      <c r="Q273" t="str">
        <f t="shared" si="29"/>
        <v>13</v>
      </c>
      <c r="R273" t="str">
        <f t="shared" si="30"/>
        <v>12-07-2024</v>
      </c>
      <c r="S273" t="str">
        <f t="shared" si="33"/>
        <v>07</v>
      </c>
    </row>
    <row r="274" spans="1:19" x14ac:dyDescent="0.3">
      <c r="A274" t="s">
        <v>813</v>
      </c>
      <c r="B274" t="s">
        <v>149</v>
      </c>
      <c r="C274" s="4">
        <v>43832.375694444447</v>
      </c>
      <c r="D274" t="s">
        <v>49</v>
      </c>
      <c r="E274" t="s">
        <v>69</v>
      </c>
      <c r="F274" t="s">
        <v>814</v>
      </c>
      <c r="G274" t="s">
        <v>28</v>
      </c>
      <c r="H274" s="1" t="s">
        <v>815</v>
      </c>
      <c r="I274" s="3">
        <v>0.37607638888888889</v>
      </c>
      <c r="J274" s="1">
        <v>43832</v>
      </c>
      <c r="K274" s="2">
        <v>0.37569444444444444</v>
      </c>
      <c r="L274" s="2" t="s">
        <v>12021</v>
      </c>
      <c r="M274" t="str">
        <f t="shared" si="34"/>
        <v>Jan</v>
      </c>
      <c r="N274" t="str">
        <f t="shared" si="28"/>
        <v>31-01-2020</v>
      </c>
      <c r="O274" t="str">
        <f t="shared" si="31"/>
        <v>01</v>
      </c>
      <c r="P274" t="str">
        <f t="shared" si="32"/>
        <v>2020</v>
      </c>
      <c r="Q274" t="str">
        <f t="shared" si="29"/>
        <v>09</v>
      </c>
      <c r="R274" t="str">
        <f t="shared" si="30"/>
        <v>02-01-2020</v>
      </c>
      <c r="S274" t="str">
        <f t="shared" si="33"/>
        <v>01</v>
      </c>
    </row>
    <row r="275" spans="1:19" x14ac:dyDescent="0.3">
      <c r="A275" t="s">
        <v>816</v>
      </c>
      <c r="B275" t="s">
        <v>149</v>
      </c>
      <c r="C275" t="s">
        <v>11063</v>
      </c>
      <c r="D275" t="s">
        <v>49</v>
      </c>
      <c r="E275" t="s">
        <v>69</v>
      </c>
      <c r="F275" t="s">
        <v>817</v>
      </c>
      <c r="G275" t="s">
        <v>28</v>
      </c>
      <c r="H275" s="1">
        <v>45605</v>
      </c>
      <c r="I275" s="3">
        <v>0.63263888888888886</v>
      </c>
      <c r="J275" s="1" t="s">
        <v>818</v>
      </c>
      <c r="K275" s="2">
        <v>0.63268518518518524</v>
      </c>
      <c r="L275" s="2" t="s">
        <v>12021</v>
      </c>
      <c r="M275" t="str">
        <f t="shared" si="34"/>
        <v>Nov</v>
      </c>
      <c r="N275" t="str">
        <f t="shared" si="28"/>
        <v>09-11-2024</v>
      </c>
      <c r="O275" t="str">
        <f t="shared" si="31"/>
        <v>11</v>
      </c>
      <c r="P275" t="str">
        <f t="shared" si="32"/>
        <v>2024</v>
      </c>
      <c r="Q275" t="str">
        <f t="shared" si="29"/>
        <v>15</v>
      </c>
      <c r="R275" t="str">
        <f t="shared" si="30"/>
        <v>18-09-2024</v>
      </c>
      <c r="S275" t="str">
        <f t="shared" si="33"/>
        <v>09</v>
      </c>
    </row>
    <row r="276" spans="1:19" x14ac:dyDescent="0.3">
      <c r="A276" t="s">
        <v>819</v>
      </c>
      <c r="B276" t="s">
        <v>73</v>
      </c>
      <c r="C276" t="s">
        <v>12021</v>
      </c>
      <c r="D276" t="s">
        <v>49</v>
      </c>
      <c r="E276" t="s">
        <v>50</v>
      </c>
      <c r="F276" t="s">
        <v>820</v>
      </c>
      <c r="G276" t="s">
        <v>15</v>
      </c>
      <c r="H276" s="1">
        <v>44625</v>
      </c>
      <c r="I276" s="3">
        <v>0.1111111111111111</v>
      </c>
      <c r="J276" s="1" t="s">
        <v>12021</v>
      </c>
      <c r="K276" s="2" t="s">
        <v>12021</v>
      </c>
      <c r="L276" s="2" t="s">
        <v>12021</v>
      </c>
      <c r="M276" t="str">
        <f t="shared" si="34"/>
        <v>Mar</v>
      </c>
      <c r="N276" t="str">
        <f t="shared" si="28"/>
        <v>05-03-2022</v>
      </c>
      <c r="O276" t="str">
        <f t="shared" si="31"/>
        <v>03</v>
      </c>
      <c r="P276" t="str">
        <f t="shared" si="32"/>
        <v>2022</v>
      </c>
      <c r="Q276" t="str">
        <f t="shared" si="29"/>
        <v>02</v>
      </c>
      <c r="R276" t="str">
        <f t="shared" si="30"/>
        <v>-</v>
      </c>
      <c r="S276" t="str">
        <f t="shared" si="33"/>
        <v/>
      </c>
    </row>
    <row r="277" spans="1:19" x14ac:dyDescent="0.3">
      <c r="A277" t="s">
        <v>821</v>
      </c>
      <c r="B277" t="s">
        <v>68</v>
      </c>
      <c r="C277" t="s">
        <v>12021</v>
      </c>
      <c r="D277" t="s">
        <v>49</v>
      </c>
      <c r="E277" t="s">
        <v>69</v>
      </c>
      <c r="F277" t="s">
        <v>822</v>
      </c>
      <c r="G277" t="s">
        <v>15</v>
      </c>
      <c r="H277" s="1">
        <v>44205</v>
      </c>
      <c r="I277" s="3">
        <v>0.24861111111111112</v>
      </c>
      <c r="J277" s="1" t="s">
        <v>12021</v>
      </c>
      <c r="K277" s="2" t="s">
        <v>12021</v>
      </c>
      <c r="L277" s="2" t="s">
        <v>12021</v>
      </c>
      <c r="M277" t="str">
        <f t="shared" si="34"/>
        <v>Jan</v>
      </c>
      <c r="N277" t="str">
        <f t="shared" si="28"/>
        <v>09-01-2021</v>
      </c>
      <c r="O277" t="str">
        <f t="shared" si="31"/>
        <v>01</v>
      </c>
      <c r="P277" t="str">
        <f t="shared" si="32"/>
        <v>2021</v>
      </c>
      <c r="Q277" t="str">
        <f t="shared" si="29"/>
        <v>05</v>
      </c>
      <c r="R277" t="str">
        <f t="shared" si="30"/>
        <v>-</v>
      </c>
      <c r="S277" t="str">
        <f t="shared" si="33"/>
        <v/>
      </c>
    </row>
    <row r="278" spans="1:19" x14ac:dyDescent="0.3">
      <c r="A278" t="s">
        <v>823</v>
      </c>
      <c r="B278" t="s">
        <v>301</v>
      </c>
      <c r="C278" t="s">
        <v>12021</v>
      </c>
      <c r="D278" t="s">
        <v>49</v>
      </c>
      <c r="E278" t="s">
        <v>50</v>
      </c>
      <c r="F278" t="s">
        <v>824</v>
      </c>
      <c r="G278" t="s">
        <v>22</v>
      </c>
      <c r="H278" s="1">
        <v>44478</v>
      </c>
      <c r="I278" s="3">
        <v>0.74861111111111112</v>
      </c>
      <c r="J278" s="1" t="s">
        <v>12021</v>
      </c>
      <c r="K278" s="2" t="s">
        <v>12021</v>
      </c>
      <c r="L278" s="2" t="s">
        <v>12021</v>
      </c>
      <c r="M278" t="str">
        <f t="shared" si="34"/>
        <v>Oct</v>
      </c>
      <c r="N278" t="str">
        <f t="shared" si="28"/>
        <v>09-10-2021</v>
      </c>
      <c r="O278" t="str">
        <f t="shared" si="31"/>
        <v>10</v>
      </c>
      <c r="P278" t="str">
        <f t="shared" si="32"/>
        <v>2021</v>
      </c>
      <c r="Q278" t="str">
        <f t="shared" si="29"/>
        <v>17</v>
      </c>
      <c r="R278" t="str">
        <f t="shared" si="30"/>
        <v>-</v>
      </c>
      <c r="S278" t="str">
        <f t="shared" si="33"/>
        <v/>
      </c>
    </row>
    <row r="279" spans="1:19" x14ac:dyDescent="0.3">
      <c r="A279" t="s">
        <v>825</v>
      </c>
      <c r="B279" t="s">
        <v>188</v>
      </c>
      <c r="C279" t="s">
        <v>12021</v>
      </c>
      <c r="D279" t="s">
        <v>12</v>
      </c>
      <c r="E279" t="s">
        <v>114</v>
      </c>
      <c r="F279" t="s">
        <v>826</v>
      </c>
      <c r="G279" t="s">
        <v>15</v>
      </c>
      <c r="H279" s="1">
        <v>44051</v>
      </c>
      <c r="I279" s="3">
        <v>0.41597222222222224</v>
      </c>
      <c r="J279" s="1" t="s">
        <v>12021</v>
      </c>
      <c r="K279" s="2" t="s">
        <v>12021</v>
      </c>
      <c r="L279" s="2" t="s">
        <v>12021</v>
      </c>
      <c r="M279" t="str">
        <f t="shared" si="34"/>
        <v>Aug</v>
      </c>
      <c r="N279" t="str">
        <f t="shared" si="28"/>
        <v>08-08-2020</v>
      </c>
      <c r="O279" t="str">
        <f t="shared" si="31"/>
        <v>08</v>
      </c>
      <c r="P279" t="str">
        <f t="shared" si="32"/>
        <v>2020</v>
      </c>
      <c r="Q279" t="str">
        <f t="shared" si="29"/>
        <v>09</v>
      </c>
      <c r="R279" t="str">
        <f t="shared" si="30"/>
        <v>-</v>
      </c>
      <c r="S279" t="str">
        <f t="shared" si="33"/>
        <v/>
      </c>
    </row>
    <row r="280" spans="1:19" x14ac:dyDescent="0.3">
      <c r="A280" t="s">
        <v>827</v>
      </c>
      <c r="B280" t="s">
        <v>25</v>
      </c>
      <c r="C280" t="s">
        <v>12021</v>
      </c>
      <c r="D280" t="s">
        <v>19</v>
      </c>
      <c r="E280" t="s">
        <v>26</v>
      </c>
      <c r="F280" t="s">
        <v>828</v>
      </c>
      <c r="G280" t="s">
        <v>15</v>
      </c>
      <c r="H280" s="1" t="s">
        <v>829</v>
      </c>
      <c r="I280" s="3">
        <v>0.94456018518518514</v>
      </c>
      <c r="J280" s="1" t="s">
        <v>12021</v>
      </c>
      <c r="K280" s="2" t="s">
        <v>12021</v>
      </c>
      <c r="L280" s="2" t="s">
        <v>12021</v>
      </c>
      <c r="M280" t="str">
        <f t="shared" si="34"/>
        <v>Jan</v>
      </c>
      <c r="N280" t="str">
        <f t="shared" si="28"/>
        <v>21-01-2020</v>
      </c>
      <c r="O280" t="str">
        <f t="shared" si="31"/>
        <v>01</v>
      </c>
      <c r="P280" t="str">
        <f t="shared" si="32"/>
        <v>2020</v>
      </c>
      <c r="Q280" t="str">
        <f t="shared" si="29"/>
        <v>22</v>
      </c>
      <c r="R280" t="str">
        <f t="shared" si="30"/>
        <v>-</v>
      </c>
      <c r="S280" t="str">
        <f t="shared" si="33"/>
        <v/>
      </c>
    </row>
    <row r="281" spans="1:19" x14ac:dyDescent="0.3">
      <c r="A281" t="s">
        <v>830</v>
      </c>
      <c r="B281" t="s">
        <v>280</v>
      </c>
      <c r="C281" t="s">
        <v>12021</v>
      </c>
      <c r="D281" t="s">
        <v>49</v>
      </c>
      <c r="E281" t="s">
        <v>65</v>
      </c>
      <c r="F281" t="s">
        <v>831</v>
      </c>
      <c r="G281" t="s">
        <v>22</v>
      </c>
      <c r="H281" s="1" t="s">
        <v>832</v>
      </c>
      <c r="I281" s="3">
        <v>0.67797453703703703</v>
      </c>
      <c r="J281" s="1" t="s">
        <v>12021</v>
      </c>
      <c r="K281" s="2" t="s">
        <v>12021</v>
      </c>
      <c r="L281" s="2" t="s">
        <v>12021</v>
      </c>
      <c r="M281" t="str">
        <f t="shared" si="34"/>
        <v>Jun</v>
      </c>
      <c r="N281" t="str">
        <f t="shared" si="28"/>
        <v>14-06-2020</v>
      </c>
      <c r="O281" t="str">
        <f t="shared" si="31"/>
        <v>06</v>
      </c>
      <c r="P281" t="str">
        <f t="shared" si="32"/>
        <v>2020</v>
      </c>
      <c r="Q281" t="str">
        <f t="shared" si="29"/>
        <v>16</v>
      </c>
      <c r="R281" t="str">
        <f t="shared" si="30"/>
        <v>-</v>
      </c>
      <c r="S281" t="str">
        <f t="shared" si="33"/>
        <v/>
      </c>
    </row>
    <row r="282" spans="1:19" x14ac:dyDescent="0.3">
      <c r="A282" t="s">
        <v>833</v>
      </c>
      <c r="B282" t="s">
        <v>126</v>
      </c>
      <c r="C282" t="s">
        <v>12021</v>
      </c>
      <c r="D282" t="s">
        <v>33</v>
      </c>
      <c r="E282" t="s">
        <v>127</v>
      </c>
      <c r="F282" t="s">
        <v>834</v>
      </c>
      <c r="G282" t="s">
        <v>15</v>
      </c>
      <c r="H282" s="1">
        <v>45047</v>
      </c>
      <c r="I282" s="3">
        <v>0.67500000000000004</v>
      </c>
      <c r="J282" s="1" t="s">
        <v>12021</v>
      </c>
      <c r="K282" s="2" t="s">
        <v>12021</v>
      </c>
      <c r="L282" s="2" t="s">
        <v>12021</v>
      </c>
      <c r="M282" t="str">
        <f t="shared" si="34"/>
        <v>May</v>
      </c>
      <c r="N282" t="str">
        <f t="shared" si="28"/>
        <v>01-05-2023</v>
      </c>
      <c r="O282" t="str">
        <f t="shared" si="31"/>
        <v>05</v>
      </c>
      <c r="P282" t="str">
        <f t="shared" si="32"/>
        <v>2023</v>
      </c>
      <c r="Q282" t="str">
        <f t="shared" si="29"/>
        <v>16</v>
      </c>
      <c r="R282" t="str">
        <f t="shared" si="30"/>
        <v>-</v>
      </c>
      <c r="S282" t="str">
        <f t="shared" si="33"/>
        <v/>
      </c>
    </row>
    <row r="283" spans="1:19" x14ac:dyDescent="0.3">
      <c r="A283" t="s">
        <v>835</v>
      </c>
      <c r="B283" t="s">
        <v>113</v>
      </c>
      <c r="C283" t="s">
        <v>12021</v>
      </c>
      <c r="D283" t="s">
        <v>12</v>
      </c>
      <c r="E283" t="s">
        <v>114</v>
      </c>
      <c r="F283" t="s">
        <v>836</v>
      </c>
      <c r="G283" t="s">
        <v>22</v>
      </c>
      <c r="H283" s="1">
        <v>45510</v>
      </c>
      <c r="I283" s="3">
        <v>0.3215277777777778</v>
      </c>
      <c r="J283" s="1" t="s">
        <v>12021</v>
      </c>
      <c r="K283" s="2" t="s">
        <v>12021</v>
      </c>
      <c r="L283" s="2" t="s">
        <v>12021</v>
      </c>
      <c r="M283" t="str">
        <f t="shared" si="34"/>
        <v>Aug</v>
      </c>
      <c r="N283" t="str">
        <f t="shared" si="28"/>
        <v>06-08-2024</v>
      </c>
      <c r="O283" t="str">
        <f t="shared" si="31"/>
        <v>08</v>
      </c>
      <c r="P283" t="str">
        <f t="shared" si="32"/>
        <v>2024</v>
      </c>
      <c r="Q283" t="str">
        <f t="shared" si="29"/>
        <v>07</v>
      </c>
      <c r="R283" t="str">
        <f t="shared" si="30"/>
        <v>-</v>
      </c>
      <c r="S283" t="str">
        <f t="shared" si="33"/>
        <v/>
      </c>
    </row>
    <row r="284" spans="1:19" x14ac:dyDescent="0.3">
      <c r="A284" t="s">
        <v>837</v>
      </c>
      <c r="B284" t="s">
        <v>289</v>
      </c>
      <c r="C284" t="s">
        <v>12021</v>
      </c>
      <c r="D284" t="s">
        <v>49</v>
      </c>
      <c r="E284" t="s">
        <v>69</v>
      </c>
      <c r="F284" t="s">
        <v>838</v>
      </c>
      <c r="G284" t="s">
        <v>22</v>
      </c>
      <c r="H284" s="1">
        <v>43902</v>
      </c>
      <c r="I284" s="3">
        <v>0.30138888888888887</v>
      </c>
      <c r="J284" s="1" t="s">
        <v>12021</v>
      </c>
      <c r="K284" s="2" t="s">
        <v>12021</v>
      </c>
      <c r="L284" s="2" t="s">
        <v>12021</v>
      </c>
      <c r="M284" t="str">
        <f t="shared" si="34"/>
        <v>Mar</v>
      </c>
      <c r="N284" t="str">
        <f t="shared" si="28"/>
        <v>12-03-2020</v>
      </c>
      <c r="O284" t="str">
        <f t="shared" si="31"/>
        <v>03</v>
      </c>
      <c r="P284" t="str">
        <f t="shared" si="32"/>
        <v>2020</v>
      </c>
      <c r="Q284" t="str">
        <f t="shared" si="29"/>
        <v>07</v>
      </c>
      <c r="R284" t="str">
        <f t="shared" si="30"/>
        <v>-</v>
      </c>
      <c r="S284" t="str">
        <f t="shared" si="33"/>
        <v/>
      </c>
    </row>
    <row r="285" spans="1:19" x14ac:dyDescent="0.3">
      <c r="A285" t="s">
        <v>839</v>
      </c>
      <c r="B285" t="s">
        <v>185</v>
      </c>
      <c r="C285" t="s">
        <v>12021</v>
      </c>
      <c r="D285" t="s">
        <v>12</v>
      </c>
      <c r="E285" t="s">
        <v>13</v>
      </c>
      <c r="F285" t="s">
        <v>175</v>
      </c>
      <c r="G285" t="s">
        <v>22</v>
      </c>
      <c r="H285" s="1">
        <v>44136</v>
      </c>
      <c r="I285" s="3">
        <v>0.65138888888888891</v>
      </c>
      <c r="J285" s="1" t="s">
        <v>12021</v>
      </c>
      <c r="K285" s="2" t="s">
        <v>12021</v>
      </c>
      <c r="L285" s="2" t="s">
        <v>12021</v>
      </c>
      <c r="M285" t="str">
        <f t="shared" si="34"/>
        <v>Nov</v>
      </c>
      <c r="N285" t="str">
        <f t="shared" si="28"/>
        <v>01-11-2020</v>
      </c>
      <c r="O285" t="str">
        <f t="shared" si="31"/>
        <v>11</v>
      </c>
      <c r="P285" t="str">
        <f t="shared" si="32"/>
        <v>2020</v>
      </c>
      <c r="Q285" t="str">
        <f t="shared" si="29"/>
        <v>15</v>
      </c>
      <c r="R285" t="str">
        <f t="shared" si="30"/>
        <v>-</v>
      </c>
      <c r="S285" t="str">
        <f t="shared" si="33"/>
        <v/>
      </c>
    </row>
    <row r="286" spans="1:19" x14ac:dyDescent="0.3">
      <c r="A286" t="s">
        <v>840</v>
      </c>
      <c r="B286" t="s">
        <v>205</v>
      </c>
      <c r="C286" t="s">
        <v>11064</v>
      </c>
      <c r="D286" t="s">
        <v>19</v>
      </c>
      <c r="E286" t="s">
        <v>140</v>
      </c>
      <c r="F286" t="s">
        <v>841</v>
      </c>
      <c r="G286" t="s">
        <v>28</v>
      </c>
      <c r="H286" s="1" t="s">
        <v>842</v>
      </c>
      <c r="I286" s="3">
        <v>5.7453703703703701E-2</v>
      </c>
      <c r="J286" s="1" t="s">
        <v>843</v>
      </c>
      <c r="K286" s="2">
        <v>5.7453703703703701E-2</v>
      </c>
      <c r="L286" s="2" t="s">
        <v>12021</v>
      </c>
      <c r="M286" t="str">
        <f t="shared" si="34"/>
        <v>Jan</v>
      </c>
      <c r="N286" t="str">
        <f t="shared" si="28"/>
        <v>15-01-2020</v>
      </c>
      <c r="O286" t="str">
        <f t="shared" si="31"/>
        <v>01</v>
      </c>
      <c r="P286" t="str">
        <f t="shared" si="32"/>
        <v>2020</v>
      </c>
      <c r="Q286" t="str">
        <f t="shared" si="29"/>
        <v>01</v>
      </c>
      <c r="R286" t="str">
        <f t="shared" si="30"/>
        <v>26-01-2020</v>
      </c>
      <c r="S286" t="str">
        <f t="shared" si="33"/>
        <v>01</v>
      </c>
    </row>
    <row r="287" spans="1:19" x14ac:dyDescent="0.3">
      <c r="A287" t="s">
        <v>844</v>
      </c>
      <c r="B287" t="s">
        <v>113</v>
      </c>
      <c r="C287" t="s">
        <v>12021</v>
      </c>
      <c r="D287" t="s">
        <v>12</v>
      </c>
      <c r="E287" t="s">
        <v>114</v>
      </c>
      <c r="F287" t="s">
        <v>845</v>
      </c>
      <c r="G287" t="s">
        <v>22</v>
      </c>
      <c r="H287" s="1" t="s">
        <v>846</v>
      </c>
      <c r="I287" s="3">
        <v>0.66274305555555557</v>
      </c>
      <c r="J287" s="1" t="s">
        <v>12021</v>
      </c>
      <c r="K287" s="2" t="s">
        <v>12021</v>
      </c>
      <c r="L287" s="2" t="s">
        <v>12021</v>
      </c>
      <c r="M287" t="str">
        <f t="shared" si="34"/>
        <v>Apr</v>
      </c>
      <c r="N287" t="str">
        <f t="shared" si="28"/>
        <v>21-04-2023</v>
      </c>
      <c r="O287" t="str">
        <f t="shared" si="31"/>
        <v>04</v>
      </c>
      <c r="P287" t="str">
        <f t="shared" si="32"/>
        <v>2023</v>
      </c>
      <c r="Q287" t="str">
        <f t="shared" si="29"/>
        <v>15</v>
      </c>
      <c r="R287" t="str">
        <f t="shared" si="30"/>
        <v>-</v>
      </c>
      <c r="S287" t="str">
        <f t="shared" si="33"/>
        <v/>
      </c>
    </row>
    <row r="288" spans="1:19" x14ac:dyDescent="0.3">
      <c r="A288" t="s">
        <v>847</v>
      </c>
      <c r="B288" t="s">
        <v>188</v>
      </c>
      <c r="C288" s="4">
        <v>44689.413194444445</v>
      </c>
      <c r="D288" t="s">
        <v>12</v>
      </c>
      <c r="E288" t="s">
        <v>114</v>
      </c>
      <c r="F288" t="s">
        <v>848</v>
      </c>
      <c r="G288" t="s">
        <v>28</v>
      </c>
      <c r="H288" s="1">
        <v>44902</v>
      </c>
      <c r="I288" s="3">
        <v>0.41319444444444442</v>
      </c>
      <c r="J288" s="1">
        <v>44689</v>
      </c>
      <c r="K288" s="2">
        <v>0.41319444444444442</v>
      </c>
      <c r="L288" s="2" t="s">
        <v>12021</v>
      </c>
      <c r="M288" t="str">
        <f t="shared" si="34"/>
        <v>Dec</v>
      </c>
      <c r="N288" t="str">
        <f t="shared" si="28"/>
        <v>07-12-2022</v>
      </c>
      <c r="O288" t="str">
        <f t="shared" si="31"/>
        <v>12</v>
      </c>
      <c r="P288" t="str">
        <f t="shared" si="32"/>
        <v>2022</v>
      </c>
      <c r="Q288" t="str">
        <f t="shared" si="29"/>
        <v>09</v>
      </c>
      <c r="R288" t="str">
        <f t="shared" si="30"/>
        <v>08-05-2022</v>
      </c>
      <c r="S288" t="str">
        <f t="shared" si="33"/>
        <v>05</v>
      </c>
    </row>
    <row r="289" spans="1:19" x14ac:dyDescent="0.3">
      <c r="A289" t="s">
        <v>849</v>
      </c>
      <c r="B289" t="s">
        <v>123</v>
      </c>
      <c r="C289" s="4">
        <v>45452.566666666666</v>
      </c>
      <c r="D289" t="s">
        <v>33</v>
      </c>
      <c r="E289" t="s">
        <v>34</v>
      </c>
      <c r="F289" t="s">
        <v>850</v>
      </c>
      <c r="G289" t="s">
        <v>28</v>
      </c>
      <c r="H289" s="1">
        <v>45300</v>
      </c>
      <c r="I289" s="3">
        <v>0.56666666666666665</v>
      </c>
      <c r="J289" s="1">
        <v>45452</v>
      </c>
      <c r="K289" s="2">
        <v>0.56666666666666665</v>
      </c>
      <c r="L289" s="2" t="s">
        <v>12021</v>
      </c>
      <c r="M289" t="str">
        <f t="shared" si="34"/>
        <v>Jan</v>
      </c>
      <c r="N289" t="str">
        <f t="shared" si="28"/>
        <v>09-01-2024</v>
      </c>
      <c r="O289" t="str">
        <f t="shared" si="31"/>
        <v>01</v>
      </c>
      <c r="P289" t="str">
        <f t="shared" si="32"/>
        <v>2024</v>
      </c>
      <c r="Q289" t="str">
        <f t="shared" si="29"/>
        <v>13</v>
      </c>
      <c r="R289" t="str">
        <f t="shared" si="30"/>
        <v>09-06-2024</v>
      </c>
      <c r="S289" t="str">
        <f t="shared" si="33"/>
        <v>06</v>
      </c>
    </row>
    <row r="290" spans="1:19" x14ac:dyDescent="0.3">
      <c r="A290" t="s">
        <v>851</v>
      </c>
      <c r="B290" t="s">
        <v>205</v>
      </c>
      <c r="C290" t="s">
        <v>12021</v>
      </c>
      <c r="D290" t="s">
        <v>19</v>
      </c>
      <c r="E290" t="s">
        <v>140</v>
      </c>
      <c r="F290" t="s">
        <v>852</v>
      </c>
      <c r="G290" t="s">
        <v>22</v>
      </c>
      <c r="H290" s="1" t="s">
        <v>853</v>
      </c>
      <c r="I290" s="3">
        <v>0.14465277777777777</v>
      </c>
      <c r="J290" s="1" t="s">
        <v>12021</v>
      </c>
      <c r="K290" s="2" t="s">
        <v>12021</v>
      </c>
      <c r="L290" s="2" t="s">
        <v>12021</v>
      </c>
      <c r="M290" t="str">
        <f t="shared" si="34"/>
        <v>Feb</v>
      </c>
      <c r="N290" t="str">
        <f t="shared" si="28"/>
        <v>15-02-2020</v>
      </c>
      <c r="O290" t="str">
        <f t="shared" si="31"/>
        <v>02</v>
      </c>
      <c r="P290" t="str">
        <f t="shared" si="32"/>
        <v>2020</v>
      </c>
      <c r="Q290" t="str">
        <f t="shared" si="29"/>
        <v>03</v>
      </c>
      <c r="R290" t="str">
        <f t="shared" si="30"/>
        <v>-</v>
      </c>
      <c r="S290" t="str">
        <f t="shared" si="33"/>
        <v/>
      </c>
    </row>
    <row r="291" spans="1:19" x14ac:dyDescent="0.3">
      <c r="A291" t="s">
        <v>854</v>
      </c>
      <c r="B291" t="s">
        <v>146</v>
      </c>
      <c r="C291" t="s">
        <v>12021</v>
      </c>
      <c r="D291" t="s">
        <v>19</v>
      </c>
      <c r="E291" t="s">
        <v>140</v>
      </c>
      <c r="F291" t="s">
        <v>855</v>
      </c>
      <c r="G291" t="s">
        <v>22</v>
      </c>
      <c r="H291" s="1">
        <v>43933</v>
      </c>
      <c r="I291" s="3">
        <v>0.72361111111111109</v>
      </c>
      <c r="J291" s="1" t="s">
        <v>12021</v>
      </c>
      <c r="K291" s="2" t="s">
        <v>12021</v>
      </c>
      <c r="L291" s="2" t="s">
        <v>12021</v>
      </c>
      <c r="M291" t="str">
        <f t="shared" si="34"/>
        <v>Apr</v>
      </c>
      <c r="N291" t="str">
        <f t="shared" si="28"/>
        <v>12-04-2020</v>
      </c>
      <c r="O291" t="str">
        <f t="shared" si="31"/>
        <v>04</v>
      </c>
      <c r="P291" t="str">
        <f t="shared" si="32"/>
        <v>2020</v>
      </c>
      <c r="Q291" t="str">
        <f t="shared" si="29"/>
        <v>17</v>
      </c>
      <c r="R291" t="str">
        <f t="shared" si="30"/>
        <v>-</v>
      </c>
      <c r="S291" t="str">
        <f t="shared" si="33"/>
        <v/>
      </c>
    </row>
    <row r="292" spans="1:19" x14ac:dyDescent="0.3">
      <c r="A292" t="s">
        <v>856</v>
      </c>
      <c r="B292" t="s">
        <v>53</v>
      </c>
      <c r="C292" t="s">
        <v>11065</v>
      </c>
      <c r="D292" t="s">
        <v>12</v>
      </c>
      <c r="E292" t="s">
        <v>13</v>
      </c>
      <c r="F292" t="s">
        <v>857</v>
      </c>
      <c r="G292" t="s">
        <v>28</v>
      </c>
      <c r="H292" s="1">
        <v>44628</v>
      </c>
      <c r="I292" s="3">
        <v>0.47361111111111109</v>
      </c>
      <c r="J292" s="1" t="s">
        <v>858</v>
      </c>
      <c r="K292" s="2">
        <v>0.47423611111111114</v>
      </c>
      <c r="L292" s="2" t="s">
        <v>12021</v>
      </c>
      <c r="M292" t="str">
        <f t="shared" si="34"/>
        <v>Mar</v>
      </c>
      <c r="N292" t="str">
        <f t="shared" si="28"/>
        <v>08-03-2022</v>
      </c>
      <c r="O292" t="str">
        <f t="shared" si="31"/>
        <v>03</v>
      </c>
      <c r="P292" t="str">
        <f t="shared" si="32"/>
        <v>2022</v>
      </c>
      <c r="Q292" t="str">
        <f t="shared" si="29"/>
        <v>11</v>
      </c>
      <c r="R292" t="str">
        <f t="shared" si="30"/>
        <v>16-08-2022</v>
      </c>
      <c r="S292" t="str">
        <f t="shared" si="33"/>
        <v>08</v>
      </c>
    </row>
    <row r="293" spans="1:19" x14ac:dyDescent="0.3">
      <c r="A293" t="s">
        <v>859</v>
      </c>
      <c r="B293" t="s">
        <v>146</v>
      </c>
      <c r="C293" t="s">
        <v>12021</v>
      </c>
      <c r="D293" t="s">
        <v>19</v>
      </c>
      <c r="E293" t="s">
        <v>140</v>
      </c>
      <c r="F293" t="s">
        <v>860</v>
      </c>
      <c r="G293" t="s">
        <v>22</v>
      </c>
      <c r="H293" s="1" t="s">
        <v>861</v>
      </c>
      <c r="I293" s="3">
        <v>0.71582175925925928</v>
      </c>
      <c r="J293" s="1" t="s">
        <v>12021</v>
      </c>
      <c r="K293" s="2" t="s">
        <v>12021</v>
      </c>
      <c r="L293" s="2" t="s">
        <v>12021</v>
      </c>
      <c r="M293" t="str">
        <f t="shared" si="34"/>
        <v>Nov</v>
      </c>
      <c r="N293" t="str">
        <f t="shared" si="28"/>
        <v>24-11-2023</v>
      </c>
      <c r="O293" t="str">
        <f t="shared" si="31"/>
        <v>11</v>
      </c>
      <c r="P293" t="str">
        <f t="shared" si="32"/>
        <v>2023</v>
      </c>
      <c r="Q293" t="str">
        <f t="shared" si="29"/>
        <v>17</v>
      </c>
      <c r="R293" t="str">
        <f t="shared" si="30"/>
        <v>-</v>
      </c>
      <c r="S293" t="str">
        <f t="shared" si="33"/>
        <v/>
      </c>
    </row>
    <row r="294" spans="1:19" x14ac:dyDescent="0.3">
      <c r="A294" t="s">
        <v>862</v>
      </c>
      <c r="B294" t="s">
        <v>126</v>
      </c>
      <c r="C294" t="s">
        <v>12021</v>
      </c>
      <c r="D294" t="s">
        <v>33</v>
      </c>
      <c r="E294" t="s">
        <v>127</v>
      </c>
      <c r="F294" t="s">
        <v>863</v>
      </c>
      <c r="G294" t="s">
        <v>15</v>
      </c>
      <c r="H294" s="1" t="s">
        <v>864</v>
      </c>
      <c r="I294" s="3">
        <v>0.39953703703703702</v>
      </c>
      <c r="J294" s="1" t="s">
        <v>12021</v>
      </c>
      <c r="K294" s="2" t="s">
        <v>12021</v>
      </c>
      <c r="L294" s="2" t="s">
        <v>12021</v>
      </c>
      <c r="M294" t="str">
        <f t="shared" si="34"/>
        <v>Nov</v>
      </c>
      <c r="N294" t="str">
        <f t="shared" si="28"/>
        <v>26-11-2023</v>
      </c>
      <c r="O294" t="str">
        <f t="shared" si="31"/>
        <v>11</v>
      </c>
      <c r="P294" t="str">
        <f t="shared" si="32"/>
        <v>2023</v>
      </c>
      <c r="Q294" t="str">
        <f t="shared" si="29"/>
        <v>09</v>
      </c>
      <c r="R294" t="str">
        <f t="shared" si="30"/>
        <v>-</v>
      </c>
      <c r="S294" t="str">
        <f t="shared" si="33"/>
        <v/>
      </c>
    </row>
    <row r="295" spans="1:19" x14ac:dyDescent="0.3">
      <c r="A295" t="s">
        <v>865</v>
      </c>
      <c r="B295" t="s">
        <v>64</v>
      </c>
      <c r="C295" t="s">
        <v>12021</v>
      </c>
      <c r="D295" t="s">
        <v>49</v>
      </c>
      <c r="E295" t="s">
        <v>65</v>
      </c>
      <c r="F295" t="s">
        <v>866</v>
      </c>
      <c r="G295" t="s">
        <v>22</v>
      </c>
      <c r="H295" s="1">
        <v>43960</v>
      </c>
      <c r="I295" s="3">
        <v>0.1076388888888889</v>
      </c>
      <c r="J295" s="1" t="s">
        <v>12021</v>
      </c>
      <c r="K295" s="2" t="s">
        <v>12021</v>
      </c>
      <c r="L295" s="2" t="s">
        <v>12021</v>
      </c>
      <c r="M295" t="str">
        <f t="shared" si="34"/>
        <v>May</v>
      </c>
      <c r="N295" t="str">
        <f t="shared" si="28"/>
        <v>09-05-2020</v>
      </c>
      <c r="O295" t="str">
        <f t="shared" si="31"/>
        <v>05</v>
      </c>
      <c r="P295" t="str">
        <f t="shared" si="32"/>
        <v>2020</v>
      </c>
      <c r="Q295" t="str">
        <f t="shared" si="29"/>
        <v>02</v>
      </c>
      <c r="R295" t="str">
        <f t="shared" si="30"/>
        <v>-</v>
      </c>
      <c r="S295" t="str">
        <f t="shared" si="33"/>
        <v/>
      </c>
    </row>
    <row r="296" spans="1:19" x14ac:dyDescent="0.3">
      <c r="A296" t="s">
        <v>867</v>
      </c>
      <c r="B296" t="s">
        <v>289</v>
      </c>
      <c r="C296" t="s">
        <v>11066</v>
      </c>
      <c r="D296" t="s">
        <v>49</v>
      </c>
      <c r="E296" t="s">
        <v>69</v>
      </c>
      <c r="F296" t="s">
        <v>868</v>
      </c>
      <c r="G296" t="s">
        <v>28</v>
      </c>
      <c r="H296" s="1">
        <v>44140</v>
      </c>
      <c r="I296" s="3">
        <v>0.94305555555555554</v>
      </c>
      <c r="J296" s="1" t="s">
        <v>869</v>
      </c>
      <c r="K296" s="2">
        <v>0.9437268518518519</v>
      </c>
      <c r="L296" s="2" t="s">
        <v>12021</v>
      </c>
      <c r="M296" t="str">
        <f t="shared" si="34"/>
        <v>Nov</v>
      </c>
      <c r="N296" t="str">
        <f t="shared" si="28"/>
        <v>05-11-2020</v>
      </c>
      <c r="O296" t="str">
        <f t="shared" si="31"/>
        <v>11</v>
      </c>
      <c r="P296" t="str">
        <f t="shared" si="32"/>
        <v>2020</v>
      </c>
      <c r="Q296" t="str">
        <f t="shared" si="29"/>
        <v>22</v>
      </c>
      <c r="R296" t="str">
        <f t="shared" si="30"/>
        <v>31-05-2020</v>
      </c>
      <c r="S296" t="str">
        <f t="shared" si="33"/>
        <v>05</v>
      </c>
    </row>
    <row r="297" spans="1:19" x14ac:dyDescent="0.3">
      <c r="A297" t="s">
        <v>870</v>
      </c>
      <c r="B297" t="s">
        <v>25</v>
      </c>
      <c r="C297" t="s">
        <v>11067</v>
      </c>
      <c r="D297" t="s">
        <v>19</v>
      </c>
      <c r="E297" t="s">
        <v>26</v>
      </c>
      <c r="F297" t="s">
        <v>871</v>
      </c>
      <c r="G297" t="s">
        <v>28</v>
      </c>
      <c r="H297" s="1" t="s">
        <v>872</v>
      </c>
      <c r="I297" s="3">
        <v>0.30482638888888891</v>
      </c>
      <c r="J297" s="1" t="s">
        <v>873</v>
      </c>
      <c r="K297" s="2">
        <v>0.30482638888888891</v>
      </c>
      <c r="L297" s="2" t="s">
        <v>12021</v>
      </c>
      <c r="M297" t="str">
        <f t="shared" si="34"/>
        <v>Dec</v>
      </c>
      <c r="N297" t="str">
        <f t="shared" si="28"/>
        <v>13-12-2022</v>
      </c>
      <c r="O297" t="str">
        <f t="shared" si="31"/>
        <v>12</v>
      </c>
      <c r="P297" t="str">
        <f t="shared" si="32"/>
        <v>2022</v>
      </c>
      <c r="Q297" t="str">
        <f t="shared" si="29"/>
        <v>07</v>
      </c>
      <c r="R297" t="str">
        <f t="shared" si="30"/>
        <v>25-12-2022</v>
      </c>
      <c r="S297" t="str">
        <f t="shared" si="33"/>
        <v>12</v>
      </c>
    </row>
    <row r="298" spans="1:19" x14ac:dyDescent="0.3">
      <c r="A298" t="s">
        <v>874</v>
      </c>
      <c r="B298" t="s">
        <v>25</v>
      </c>
      <c r="C298" t="s">
        <v>12021</v>
      </c>
      <c r="D298" t="s">
        <v>19</v>
      </c>
      <c r="E298" t="s">
        <v>26</v>
      </c>
      <c r="F298" t="s">
        <v>875</v>
      </c>
      <c r="G298" t="s">
        <v>22</v>
      </c>
      <c r="H298" s="1" t="s">
        <v>876</v>
      </c>
      <c r="I298" s="3">
        <v>0.69820601851851849</v>
      </c>
      <c r="J298" s="1" t="s">
        <v>12021</v>
      </c>
      <c r="K298" s="2" t="s">
        <v>12021</v>
      </c>
      <c r="L298" s="2" t="s">
        <v>12021</v>
      </c>
      <c r="M298" t="str">
        <f t="shared" si="34"/>
        <v>Jul</v>
      </c>
      <c r="N298" t="str">
        <f t="shared" si="28"/>
        <v>16-07-2020</v>
      </c>
      <c r="O298" t="str">
        <f t="shared" si="31"/>
        <v>07</v>
      </c>
      <c r="P298" t="str">
        <f t="shared" si="32"/>
        <v>2020</v>
      </c>
      <c r="Q298" t="str">
        <f t="shared" si="29"/>
        <v>16</v>
      </c>
      <c r="R298" t="str">
        <f t="shared" si="30"/>
        <v>-</v>
      </c>
      <c r="S298" t="str">
        <f t="shared" si="33"/>
        <v/>
      </c>
    </row>
    <row r="299" spans="1:19" x14ac:dyDescent="0.3">
      <c r="A299" t="s">
        <v>877</v>
      </c>
      <c r="B299" t="s">
        <v>158</v>
      </c>
      <c r="C299" t="s">
        <v>12021</v>
      </c>
      <c r="D299" t="s">
        <v>33</v>
      </c>
      <c r="E299" t="s">
        <v>127</v>
      </c>
      <c r="F299" t="s">
        <v>878</v>
      </c>
      <c r="G299" t="s">
        <v>15</v>
      </c>
      <c r="H299" s="1" t="s">
        <v>879</v>
      </c>
      <c r="I299" s="3">
        <v>2.6180555555555554E-2</v>
      </c>
      <c r="J299" s="1" t="s">
        <v>12021</v>
      </c>
      <c r="K299" s="2" t="s">
        <v>12021</v>
      </c>
      <c r="L299" s="2" t="s">
        <v>12021</v>
      </c>
      <c r="M299" t="str">
        <f t="shared" si="34"/>
        <v>Oct</v>
      </c>
      <c r="N299" t="str">
        <f t="shared" si="28"/>
        <v>22-10-2020</v>
      </c>
      <c r="O299" t="str">
        <f t="shared" si="31"/>
        <v>10</v>
      </c>
      <c r="P299" t="str">
        <f t="shared" si="32"/>
        <v>2020</v>
      </c>
      <c r="Q299" t="str">
        <f t="shared" si="29"/>
        <v>00</v>
      </c>
      <c r="R299" t="str">
        <f t="shared" si="30"/>
        <v>-</v>
      </c>
      <c r="S299" t="str">
        <f t="shared" si="33"/>
        <v/>
      </c>
    </row>
    <row r="300" spans="1:19" x14ac:dyDescent="0.3">
      <c r="A300" t="s">
        <v>880</v>
      </c>
      <c r="B300" t="s">
        <v>173</v>
      </c>
      <c r="C300" t="s">
        <v>12021</v>
      </c>
      <c r="D300" t="s">
        <v>12</v>
      </c>
      <c r="E300" t="s">
        <v>174</v>
      </c>
      <c r="F300" t="s">
        <v>881</v>
      </c>
      <c r="G300" t="s">
        <v>15</v>
      </c>
      <c r="H300" s="1">
        <v>44621</v>
      </c>
      <c r="I300" s="3">
        <v>0.3576388888888889</v>
      </c>
      <c r="J300" s="1" t="s">
        <v>12021</v>
      </c>
      <c r="K300" s="2" t="s">
        <v>12021</v>
      </c>
      <c r="L300" s="2" t="s">
        <v>12021</v>
      </c>
      <c r="M300" t="str">
        <f t="shared" si="34"/>
        <v>Mar</v>
      </c>
      <c r="N300" t="str">
        <f t="shared" si="28"/>
        <v>01-03-2022</v>
      </c>
      <c r="O300" t="str">
        <f t="shared" si="31"/>
        <v>03</v>
      </c>
      <c r="P300" t="str">
        <f t="shared" si="32"/>
        <v>2022</v>
      </c>
      <c r="Q300" t="str">
        <f t="shared" si="29"/>
        <v>08</v>
      </c>
      <c r="R300" t="str">
        <f t="shared" si="30"/>
        <v>-</v>
      </c>
      <c r="S300" t="str">
        <f t="shared" si="33"/>
        <v/>
      </c>
    </row>
    <row r="301" spans="1:19" x14ac:dyDescent="0.3">
      <c r="A301" t="s">
        <v>882</v>
      </c>
      <c r="B301" t="s">
        <v>113</v>
      </c>
      <c r="C301" t="s">
        <v>11068</v>
      </c>
      <c r="D301" t="s">
        <v>12</v>
      </c>
      <c r="E301" t="s">
        <v>114</v>
      </c>
      <c r="F301" t="s">
        <v>883</v>
      </c>
      <c r="G301" t="s">
        <v>28</v>
      </c>
      <c r="H301" s="1">
        <v>43955</v>
      </c>
      <c r="I301" s="3">
        <v>0.22013888888888888</v>
      </c>
      <c r="J301" s="1" t="s">
        <v>884</v>
      </c>
      <c r="K301" s="2">
        <v>0.22082175925925926</v>
      </c>
      <c r="L301" s="2" t="s">
        <v>12021</v>
      </c>
      <c r="M301" t="str">
        <f t="shared" si="34"/>
        <v>May</v>
      </c>
      <c r="N301" t="str">
        <f t="shared" si="28"/>
        <v>04-05-2020</v>
      </c>
      <c r="O301" t="str">
        <f t="shared" si="31"/>
        <v>05</v>
      </c>
      <c r="P301" t="str">
        <f t="shared" si="32"/>
        <v>2020</v>
      </c>
      <c r="Q301" t="str">
        <f t="shared" si="29"/>
        <v>05</v>
      </c>
      <c r="R301" t="str">
        <f t="shared" si="30"/>
        <v>20-04-2020</v>
      </c>
      <c r="S301" t="str">
        <f t="shared" si="33"/>
        <v>04</v>
      </c>
    </row>
    <row r="302" spans="1:19" x14ac:dyDescent="0.3">
      <c r="A302" t="s">
        <v>885</v>
      </c>
      <c r="B302" t="s">
        <v>37</v>
      </c>
      <c r="C302" t="s">
        <v>12021</v>
      </c>
      <c r="D302" t="s">
        <v>33</v>
      </c>
      <c r="E302" t="s">
        <v>38</v>
      </c>
      <c r="F302" t="s">
        <v>886</v>
      </c>
      <c r="G302" t="s">
        <v>22</v>
      </c>
      <c r="H302" s="1" t="s">
        <v>887</v>
      </c>
      <c r="I302" s="3">
        <v>0.56041666666666667</v>
      </c>
      <c r="J302" s="1" t="s">
        <v>12021</v>
      </c>
      <c r="K302" s="2" t="s">
        <v>12021</v>
      </c>
      <c r="L302" s="2" t="s">
        <v>12021</v>
      </c>
      <c r="M302" t="str">
        <f t="shared" si="34"/>
        <v>Jan</v>
      </c>
      <c r="N302" t="str">
        <f t="shared" si="28"/>
        <v>30-01-2020</v>
      </c>
      <c r="O302" t="str">
        <f t="shared" si="31"/>
        <v>01</v>
      </c>
      <c r="P302" t="str">
        <f t="shared" si="32"/>
        <v>2020</v>
      </c>
      <c r="Q302" t="str">
        <f t="shared" si="29"/>
        <v>13</v>
      </c>
      <c r="R302" t="str">
        <f t="shared" si="30"/>
        <v>-</v>
      </c>
      <c r="S302" t="str">
        <f t="shared" si="33"/>
        <v/>
      </c>
    </row>
    <row r="303" spans="1:19" x14ac:dyDescent="0.3">
      <c r="A303" t="s">
        <v>888</v>
      </c>
      <c r="B303" t="s">
        <v>18</v>
      </c>
      <c r="C303" t="s">
        <v>12021</v>
      </c>
      <c r="D303" t="s">
        <v>19</v>
      </c>
      <c r="E303" t="s">
        <v>20</v>
      </c>
      <c r="F303" t="s">
        <v>889</v>
      </c>
      <c r="G303" t="s">
        <v>15</v>
      </c>
      <c r="H303" s="1">
        <v>44991</v>
      </c>
      <c r="I303" s="3">
        <v>0.2986111111111111</v>
      </c>
      <c r="J303" s="1" t="s">
        <v>12021</v>
      </c>
      <c r="K303" s="2" t="s">
        <v>12021</v>
      </c>
      <c r="L303" s="2" t="s">
        <v>12021</v>
      </c>
      <c r="M303" t="str">
        <f t="shared" si="34"/>
        <v>Mar</v>
      </c>
      <c r="N303" t="str">
        <f t="shared" si="28"/>
        <v>06-03-2023</v>
      </c>
      <c r="O303" t="str">
        <f t="shared" si="31"/>
        <v>03</v>
      </c>
      <c r="P303" t="str">
        <f t="shared" si="32"/>
        <v>2023</v>
      </c>
      <c r="Q303" t="str">
        <f t="shared" si="29"/>
        <v>07</v>
      </c>
      <c r="R303" t="str">
        <f t="shared" si="30"/>
        <v>-</v>
      </c>
      <c r="S303" t="str">
        <f t="shared" si="33"/>
        <v/>
      </c>
    </row>
    <row r="304" spans="1:19" x14ac:dyDescent="0.3">
      <c r="A304" t="s">
        <v>890</v>
      </c>
      <c r="B304" t="s">
        <v>131</v>
      </c>
      <c r="C304" t="s">
        <v>12021</v>
      </c>
      <c r="D304" t="s">
        <v>12</v>
      </c>
      <c r="E304" t="s">
        <v>114</v>
      </c>
      <c r="F304" t="s">
        <v>891</v>
      </c>
      <c r="G304" t="s">
        <v>22</v>
      </c>
      <c r="H304" s="1" t="s">
        <v>892</v>
      </c>
      <c r="I304" s="3">
        <v>0.55262731481481486</v>
      </c>
      <c r="J304" s="1" t="s">
        <v>12021</v>
      </c>
      <c r="K304" s="2" t="s">
        <v>12021</v>
      </c>
      <c r="L304" s="2" t="s">
        <v>12021</v>
      </c>
      <c r="M304" t="str">
        <f t="shared" si="34"/>
        <v>Nov</v>
      </c>
      <c r="N304" t="str">
        <f t="shared" si="28"/>
        <v>24-11-2021</v>
      </c>
      <c r="O304" t="str">
        <f t="shared" si="31"/>
        <v>11</v>
      </c>
      <c r="P304" t="str">
        <f t="shared" si="32"/>
        <v>2021</v>
      </c>
      <c r="Q304" t="str">
        <f t="shared" si="29"/>
        <v>13</v>
      </c>
      <c r="R304" t="str">
        <f t="shared" si="30"/>
        <v>-</v>
      </c>
      <c r="S304" t="str">
        <f t="shared" si="33"/>
        <v/>
      </c>
    </row>
    <row r="305" spans="1:19" x14ac:dyDescent="0.3">
      <c r="A305" t="s">
        <v>893</v>
      </c>
      <c r="B305" t="s">
        <v>93</v>
      </c>
      <c r="C305" t="s">
        <v>12021</v>
      </c>
      <c r="D305" t="s">
        <v>19</v>
      </c>
      <c r="E305" t="s">
        <v>26</v>
      </c>
      <c r="F305" t="s">
        <v>894</v>
      </c>
      <c r="G305" t="s">
        <v>22</v>
      </c>
      <c r="H305" s="1">
        <v>44621</v>
      </c>
      <c r="I305" s="3">
        <v>0.6958333333333333</v>
      </c>
      <c r="J305" s="1" t="s">
        <v>12021</v>
      </c>
      <c r="K305" s="2" t="s">
        <v>12021</v>
      </c>
      <c r="L305" s="2" t="s">
        <v>12021</v>
      </c>
      <c r="M305" t="str">
        <f t="shared" si="34"/>
        <v>Mar</v>
      </c>
      <c r="N305" t="str">
        <f t="shared" si="28"/>
        <v>01-03-2022</v>
      </c>
      <c r="O305" t="str">
        <f t="shared" si="31"/>
        <v>03</v>
      </c>
      <c r="P305" t="str">
        <f t="shared" si="32"/>
        <v>2022</v>
      </c>
      <c r="Q305" t="str">
        <f t="shared" si="29"/>
        <v>16</v>
      </c>
      <c r="R305" t="str">
        <f t="shared" si="30"/>
        <v>-</v>
      </c>
      <c r="S305" t="str">
        <f t="shared" si="33"/>
        <v/>
      </c>
    </row>
    <row r="306" spans="1:19" x14ac:dyDescent="0.3">
      <c r="A306" t="s">
        <v>895</v>
      </c>
      <c r="B306" t="s">
        <v>131</v>
      </c>
      <c r="C306" t="s">
        <v>12021</v>
      </c>
      <c r="D306" t="s">
        <v>12</v>
      </c>
      <c r="E306" t="s">
        <v>114</v>
      </c>
      <c r="F306" t="s">
        <v>896</v>
      </c>
      <c r="G306" t="s">
        <v>22</v>
      </c>
      <c r="H306" s="1" t="s">
        <v>897</v>
      </c>
      <c r="I306" s="3">
        <v>0.35138888888888886</v>
      </c>
      <c r="J306" s="1" t="s">
        <v>12021</v>
      </c>
      <c r="K306" s="2" t="s">
        <v>12021</v>
      </c>
      <c r="L306" s="2" t="s">
        <v>12021</v>
      </c>
      <c r="M306" t="str">
        <f t="shared" si="34"/>
        <v>Jul</v>
      </c>
      <c r="N306" t="str">
        <f t="shared" si="28"/>
        <v>28-07-2023</v>
      </c>
      <c r="O306" t="str">
        <f t="shared" si="31"/>
        <v>07</v>
      </c>
      <c r="P306" t="str">
        <f t="shared" si="32"/>
        <v>2023</v>
      </c>
      <c r="Q306" t="str">
        <f t="shared" si="29"/>
        <v>08</v>
      </c>
      <c r="R306" t="str">
        <f t="shared" si="30"/>
        <v>-</v>
      </c>
      <c r="S306" t="str">
        <f t="shared" si="33"/>
        <v/>
      </c>
    </row>
    <row r="307" spans="1:19" x14ac:dyDescent="0.3">
      <c r="A307" t="s">
        <v>898</v>
      </c>
      <c r="B307" t="s">
        <v>32</v>
      </c>
      <c r="C307" t="s">
        <v>11069</v>
      </c>
      <c r="D307" t="s">
        <v>33</v>
      </c>
      <c r="E307" t="s">
        <v>34</v>
      </c>
      <c r="F307" t="s">
        <v>899</v>
      </c>
      <c r="G307" t="s">
        <v>28</v>
      </c>
      <c r="H307" s="1">
        <v>45482</v>
      </c>
      <c r="I307" s="3">
        <v>0.64444444444444449</v>
      </c>
      <c r="J307" s="1" t="s">
        <v>900</v>
      </c>
      <c r="K307" s="2">
        <v>0.64489583333333333</v>
      </c>
      <c r="L307" s="2" t="s">
        <v>12021</v>
      </c>
      <c r="M307" t="str">
        <f t="shared" si="34"/>
        <v>Jul</v>
      </c>
      <c r="N307" t="str">
        <f t="shared" si="28"/>
        <v>09-07-2024</v>
      </c>
      <c r="O307" t="str">
        <f t="shared" si="31"/>
        <v>07</v>
      </c>
      <c r="P307" t="str">
        <f t="shared" si="32"/>
        <v>2024</v>
      </c>
      <c r="Q307" t="str">
        <f t="shared" si="29"/>
        <v>15</v>
      </c>
      <c r="R307" t="str">
        <f t="shared" si="30"/>
        <v>26-09-2024</v>
      </c>
      <c r="S307" t="str">
        <f t="shared" si="33"/>
        <v>09</v>
      </c>
    </row>
    <row r="308" spans="1:19" x14ac:dyDescent="0.3">
      <c r="A308" t="s">
        <v>901</v>
      </c>
      <c r="B308" t="s">
        <v>289</v>
      </c>
      <c r="C308" t="s">
        <v>12021</v>
      </c>
      <c r="D308" t="s">
        <v>49</v>
      </c>
      <c r="E308" t="s">
        <v>69</v>
      </c>
      <c r="F308" t="s">
        <v>902</v>
      </c>
      <c r="G308" t="s">
        <v>15</v>
      </c>
      <c r="H308" s="1" t="s">
        <v>903</v>
      </c>
      <c r="I308" s="3">
        <v>0.36630787037037038</v>
      </c>
      <c r="J308" s="1" t="s">
        <v>12021</v>
      </c>
      <c r="K308" s="2" t="s">
        <v>12021</v>
      </c>
      <c r="L308" s="2" t="s">
        <v>12021</v>
      </c>
      <c r="M308" t="str">
        <f t="shared" si="34"/>
        <v>Aug</v>
      </c>
      <c r="N308" t="str">
        <f t="shared" si="28"/>
        <v>18-08-2022</v>
      </c>
      <c r="O308" t="str">
        <f t="shared" si="31"/>
        <v>08</v>
      </c>
      <c r="P308" t="str">
        <f t="shared" si="32"/>
        <v>2022</v>
      </c>
      <c r="Q308" t="str">
        <f t="shared" si="29"/>
        <v>08</v>
      </c>
      <c r="R308" t="str">
        <f t="shared" si="30"/>
        <v>-</v>
      </c>
      <c r="S308" t="str">
        <f t="shared" si="33"/>
        <v/>
      </c>
    </row>
    <row r="309" spans="1:19" x14ac:dyDescent="0.3">
      <c r="A309" t="s">
        <v>904</v>
      </c>
      <c r="B309" t="s">
        <v>256</v>
      </c>
      <c r="C309" t="s">
        <v>12021</v>
      </c>
      <c r="D309" t="s">
        <v>19</v>
      </c>
      <c r="E309" t="s">
        <v>20</v>
      </c>
      <c r="F309" t="s">
        <v>905</v>
      </c>
      <c r="G309" t="s">
        <v>22</v>
      </c>
      <c r="H309" s="1" t="s">
        <v>906</v>
      </c>
      <c r="I309" s="3">
        <v>0.81159722222222219</v>
      </c>
      <c r="J309" s="1" t="s">
        <v>12021</v>
      </c>
      <c r="K309" s="2" t="s">
        <v>12021</v>
      </c>
      <c r="L309" s="2" t="s">
        <v>12021</v>
      </c>
      <c r="M309" t="str">
        <f t="shared" si="34"/>
        <v>Jan</v>
      </c>
      <c r="N309" t="str">
        <f t="shared" si="28"/>
        <v>29-01-2023</v>
      </c>
      <c r="O309" t="str">
        <f t="shared" si="31"/>
        <v>01</v>
      </c>
      <c r="P309" t="str">
        <f t="shared" si="32"/>
        <v>2023</v>
      </c>
      <c r="Q309" t="str">
        <f t="shared" si="29"/>
        <v>19</v>
      </c>
      <c r="R309" t="str">
        <f t="shared" si="30"/>
        <v>-</v>
      </c>
      <c r="S309" t="str">
        <f t="shared" si="33"/>
        <v/>
      </c>
    </row>
    <row r="310" spans="1:19" x14ac:dyDescent="0.3">
      <c r="A310" t="s">
        <v>907</v>
      </c>
      <c r="B310" t="s">
        <v>131</v>
      </c>
      <c r="C310" t="s">
        <v>11070</v>
      </c>
      <c r="D310" t="s">
        <v>12</v>
      </c>
      <c r="E310" t="s">
        <v>114</v>
      </c>
      <c r="F310" t="s">
        <v>908</v>
      </c>
      <c r="G310" t="s">
        <v>28</v>
      </c>
      <c r="H310" s="1" t="s">
        <v>909</v>
      </c>
      <c r="I310" s="3">
        <v>0.78923611111111114</v>
      </c>
      <c r="J310" s="1" t="s">
        <v>910</v>
      </c>
      <c r="K310" s="2">
        <v>0.78923611111111114</v>
      </c>
      <c r="L310" s="2" t="s">
        <v>12021</v>
      </c>
      <c r="M310" t="str">
        <f t="shared" si="34"/>
        <v>Sep</v>
      </c>
      <c r="N310" t="str">
        <f t="shared" si="28"/>
        <v>19-09-2020</v>
      </c>
      <c r="O310" t="str">
        <f t="shared" si="31"/>
        <v>09</v>
      </c>
      <c r="P310" t="str">
        <f t="shared" si="32"/>
        <v>2020</v>
      </c>
      <c r="Q310" t="str">
        <f t="shared" si="29"/>
        <v>18</v>
      </c>
      <c r="R310" t="str">
        <f t="shared" si="30"/>
        <v>27-09-2020</v>
      </c>
      <c r="S310" t="str">
        <f t="shared" si="33"/>
        <v>09</v>
      </c>
    </row>
    <row r="311" spans="1:19" x14ac:dyDescent="0.3">
      <c r="A311" t="s">
        <v>911</v>
      </c>
      <c r="B311" t="s">
        <v>146</v>
      </c>
      <c r="C311" t="s">
        <v>11071</v>
      </c>
      <c r="D311" t="s">
        <v>19</v>
      </c>
      <c r="E311" t="s">
        <v>140</v>
      </c>
      <c r="F311" t="s">
        <v>912</v>
      </c>
      <c r="G311" t="s">
        <v>28</v>
      </c>
      <c r="H311" s="1">
        <v>44815</v>
      </c>
      <c r="I311" s="3">
        <v>0.18680555555555556</v>
      </c>
      <c r="J311" s="1" t="s">
        <v>913</v>
      </c>
      <c r="K311" s="2">
        <v>0.18687500000000001</v>
      </c>
      <c r="L311" s="2" t="s">
        <v>12021</v>
      </c>
      <c r="M311" t="str">
        <f t="shared" si="34"/>
        <v>Sep</v>
      </c>
      <c r="N311" t="str">
        <f t="shared" si="28"/>
        <v>11-09-2022</v>
      </c>
      <c r="O311" t="str">
        <f t="shared" si="31"/>
        <v>09</v>
      </c>
      <c r="P311" t="str">
        <f t="shared" si="32"/>
        <v>2022</v>
      </c>
      <c r="Q311" t="str">
        <f t="shared" si="29"/>
        <v>04</v>
      </c>
      <c r="R311" t="str">
        <f t="shared" si="30"/>
        <v>23-11-2022</v>
      </c>
      <c r="S311" t="str">
        <f t="shared" si="33"/>
        <v>11</v>
      </c>
    </row>
    <row r="312" spans="1:19" x14ac:dyDescent="0.3">
      <c r="A312" t="s">
        <v>914</v>
      </c>
      <c r="B312" t="s">
        <v>185</v>
      </c>
      <c r="C312" t="s">
        <v>12021</v>
      </c>
      <c r="D312" t="s">
        <v>12</v>
      </c>
      <c r="E312" t="s">
        <v>13</v>
      </c>
      <c r="F312" t="s">
        <v>915</v>
      </c>
      <c r="G312" t="s">
        <v>22</v>
      </c>
      <c r="H312" s="1" t="s">
        <v>218</v>
      </c>
      <c r="I312" s="3">
        <v>0.95406250000000004</v>
      </c>
      <c r="J312" s="1" t="s">
        <v>12021</v>
      </c>
      <c r="K312" s="2" t="s">
        <v>12021</v>
      </c>
      <c r="L312" s="2" t="s">
        <v>12021</v>
      </c>
      <c r="M312" t="str">
        <f t="shared" si="34"/>
        <v>Nov</v>
      </c>
      <c r="N312" t="str">
        <f t="shared" si="28"/>
        <v>17-11-2022</v>
      </c>
      <c r="O312" t="str">
        <f t="shared" si="31"/>
        <v>11</v>
      </c>
      <c r="P312" t="str">
        <f t="shared" si="32"/>
        <v>2022</v>
      </c>
      <c r="Q312" t="str">
        <f t="shared" si="29"/>
        <v>22</v>
      </c>
      <c r="R312" t="str">
        <f t="shared" si="30"/>
        <v>-</v>
      </c>
      <c r="S312" t="str">
        <f t="shared" si="33"/>
        <v/>
      </c>
    </row>
    <row r="313" spans="1:19" x14ac:dyDescent="0.3">
      <c r="A313" t="s">
        <v>916</v>
      </c>
      <c r="B313" t="s">
        <v>194</v>
      </c>
      <c r="C313" s="4">
        <v>44719.415277777778</v>
      </c>
      <c r="D313" t="s">
        <v>49</v>
      </c>
      <c r="E313" t="s">
        <v>65</v>
      </c>
      <c r="F313" t="s">
        <v>917</v>
      </c>
      <c r="G313" t="s">
        <v>28</v>
      </c>
      <c r="H313" s="1" t="s">
        <v>918</v>
      </c>
      <c r="I313" s="3">
        <v>0.41550925925925924</v>
      </c>
      <c r="J313" s="1">
        <v>44719</v>
      </c>
      <c r="K313" s="2">
        <v>0.4152777777777778</v>
      </c>
      <c r="L313" s="2" t="s">
        <v>12021</v>
      </c>
      <c r="M313" t="str">
        <f t="shared" si="34"/>
        <v>Jun</v>
      </c>
      <c r="N313" t="str">
        <f t="shared" si="28"/>
        <v>15-06-2022</v>
      </c>
      <c r="O313" t="str">
        <f t="shared" si="31"/>
        <v>06</v>
      </c>
      <c r="P313" t="str">
        <f t="shared" si="32"/>
        <v>2022</v>
      </c>
      <c r="Q313" t="str">
        <f t="shared" si="29"/>
        <v>09</v>
      </c>
      <c r="R313" t="str">
        <f t="shared" si="30"/>
        <v>07-06-2022</v>
      </c>
      <c r="S313" t="str">
        <f t="shared" si="33"/>
        <v>06</v>
      </c>
    </row>
    <row r="314" spans="1:19" x14ac:dyDescent="0.3">
      <c r="A314" t="s">
        <v>919</v>
      </c>
      <c r="B314" t="s">
        <v>173</v>
      </c>
      <c r="C314" t="s">
        <v>12021</v>
      </c>
      <c r="D314" t="s">
        <v>12</v>
      </c>
      <c r="E314" t="s">
        <v>174</v>
      </c>
      <c r="F314" t="s">
        <v>920</v>
      </c>
      <c r="G314" t="s">
        <v>22</v>
      </c>
      <c r="H314" s="1">
        <v>43923</v>
      </c>
      <c r="I314" s="3">
        <v>0.60138888888888886</v>
      </c>
      <c r="J314" s="1" t="s">
        <v>12021</v>
      </c>
      <c r="K314" s="2" t="s">
        <v>12021</v>
      </c>
      <c r="L314" s="2" t="s">
        <v>12021</v>
      </c>
      <c r="M314" t="str">
        <f t="shared" si="34"/>
        <v>Apr</v>
      </c>
      <c r="N314" t="str">
        <f t="shared" si="28"/>
        <v>02-04-2020</v>
      </c>
      <c r="O314" t="str">
        <f t="shared" si="31"/>
        <v>04</v>
      </c>
      <c r="P314" t="str">
        <f t="shared" si="32"/>
        <v>2020</v>
      </c>
      <c r="Q314" t="str">
        <f t="shared" si="29"/>
        <v>14</v>
      </c>
      <c r="R314" t="str">
        <f t="shared" si="30"/>
        <v>-</v>
      </c>
      <c r="S314" t="str">
        <f t="shared" si="33"/>
        <v/>
      </c>
    </row>
    <row r="315" spans="1:19" x14ac:dyDescent="0.3">
      <c r="A315" t="s">
        <v>921</v>
      </c>
      <c r="B315" t="s">
        <v>37</v>
      </c>
      <c r="C315" t="s">
        <v>12021</v>
      </c>
      <c r="D315" t="s">
        <v>33</v>
      </c>
      <c r="E315" t="s">
        <v>38</v>
      </c>
      <c r="F315" t="s">
        <v>922</v>
      </c>
      <c r="G315" t="s">
        <v>22</v>
      </c>
      <c r="H315" s="1">
        <v>44842</v>
      </c>
      <c r="I315" s="3">
        <v>0.60833333333333328</v>
      </c>
      <c r="J315" s="1" t="s">
        <v>12021</v>
      </c>
      <c r="K315" s="2" t="s">
        <v>12021</v>
      </c>
      <c r="L315" s="2" t="s">
        <v>12021</v>
      </c>
      <c r="M315" t="str">
        <f t="shared" si="34"/>
        <v>Oct</v>
      </c>
      <c r="N315" t="str">
        <f t="shared" si="28"/>
        <v>08-10-2022</v>
      </c>
      <c r="O315" t="str">
        <f t="shared" si="31"/>
        <v>10</v>
      </c>
      <c r="P315" t="str">
        <f t="shared" si="32"/>
        <v>2022</v>
      </c>
      <c r="Q315" t="str">
        <f t="shared" si="29"/>
        <v>14</v>
      </c>
      <c r="R315" t="str">
        <f t="shared" si="30"/>
        <v>-</v>
      </c>
      <c r="S315" t="str">
        <f t="shared" si="33"/>
        <v/>
      </c>
    </row>
    <row r="316" spans="1:19" x14ac:dyDescent="0.3">
      <c r="A316" t="s">
        <v>923</v>
      </c>
      <c r="B316" t="s">
        <v>301</v>
      </c>
      <c r="C316" s="4">
        <v>45415.543749999997</v>
      </c>
      <c r="D316" t="s">
        <v>49</v>
      </c>
      <c r="E316" t="s">
        <v>50</v>
      </c>
      <c r="F316" t="s">
        <v>924</v>
      </c>
      <c r="G316" t="s">
        <v>28</v>
      </c>
      <c r="H316" s="1" t="s">
        <v>925</v>
      </c>
      <c r="I316" s="3">
        <v>0.5438425925925926</v>
      </c>
      <c r="J316" s="1">
        <v>45415</v>
      </c>
      <c r="K316" s="2">
        <v>0.54374999999999996</v>
      </c>
      <c r="L316" s="2" t="s">
        <v>12021</v>
      </c>
      <c r="M316" t="str">
        <f t="shared" si="34"/>
        <v>Feb</v>
      </c>
      <c r="N316" t="str">
        <f t="shared" si="28"/>
        <v>26-02-2024</v>
      </c>
      <c r="O316" t="str">
        <f t="shared" si="31"/>
        <v>02</v>
      </c>
      <c r="P316" t="str">
        <f t="shared" si="32"/>
        <v>2024</v>
      </c>
      <c r="Q316" t="str">
        <f t="shared" si="29"/>
        <v>13</v>
      </c>
      <c r="R316" t="str">
        <f t="shared" si="30"/>
        <v>03-05-2024</v>
      </c>
      <c r="S316" t="str">
        <f t="shared" si="33"/>
        <v>05</v>
      </c>
    </row>
    <row r="317" spans="1:19" x14ac:dyDescent="0.3">
      <c r="A317" t="s">
        <v>926</v>
      </c>
      <c r="B317" t="s">
        <v>289</v>
      </c>
      <c r="C317" s="4">
        <v>44868.897916666669</v>
      </c>
      <c r="D317" t="s">
        <v>49</v>
      </c>
      <c r="E317" t="s">
        <v>69</v>
      </c>
      <c r="F317" t="s">
        <v>927</v>
      </c>
      <c r="G317" t="s">
        <v>28</v>
      </c>
      <c r="H317" s="1" t="s">
        <v>928</v>
      </c>
      <c r="I317" s="3">
        <v>0.89809027777777772</v>
      </c>
      <c r="J317" s="1">
        <v>44868</v>
      </c>
      <c r="K317" s="2">
        <v>0.8979166666666667</v>
      </c>
      <c r="L317" s="2" t="s">
        <v>12021</v>
      </c>
      <c r="M317" t="str">
        <f t="shared" si="34"/>
        <v>Feb</v>
      </c>
      <c r="N317" t="str">
        <f t="shared" si="28"/>
        <v>14-02-2022</v>
      </c>
      <c r="O317" t="str">
        <f t="shared" si="31"/>
        <v>02</v>
      </c>
      <c r="P317" t="str">
        <f t="shared" si="32"/>
        <v>2022</v>
      </c>
      <c r="Q317" t="str">
        <f t="shared" si="29"/>
        <v>21</v>
      </c>
      <c r="R317" t="str">
        <f t="shared" si="30"/>
        <v>03-11-2022</v>
      </c>
      <c r="S317" t="str">
        <f t="shared" si="33"/>
        <v>11</v>
      </c>
    </row>
    <row r="318" spans="1:19" x14ac:dyDescent="0.3">
      <c r="A318" t="s">
        <v>929</v>
      </c>
      <c r="B318" t="s">
        <v>188</v>
      </c>
      <c r="C318" t="s">
        <v>12021</v>
      </c>
      <c r="D318" t="s">
        <v>12</v>
      </c>
      <c r="E318" t="s">
        <v>114</v>
      </c>
      <c r="F318" t="s">
        <v>930</v>
      </c>
      <c r="G318" t="s">
        <v>22</v>
      </c>
      <c r="H318" s="1" t="s">
        <v>931</v>
      </c>
      <c r="I318" s="3">
        <v>0.12569444444444444</v>
      </c>
      <c r="J318" s="1" t="s">
        <v>12021</v>
      </c>
      <c r="K318" s="2" t="s">
        <v>12021</v>
      </c>
      <c r="L318" s="2" t="s">
        <v>12021</v>
      </c>
      <c r="M318" t="str">
        <f t="shared" si="34"/>
        <v>Oct</v>
      </c>
      <c r="N318" t="str">
        <f t="shared" si="28"/>
        <v>21-10-2020</v>
      </c>
      <c r="O318" t="str">
        <f t="shared" si="31"/>
        <v>10</v>
      </c>
      <c r="P318" t="str">
        <f t="shared" si="32"/>
        <v>2020</v>
      </c>
      <c r="Q318" t="str">
        <f t="shared" si="29"/>
        <v>03</v>
      </c>
      <c r="R318" t="str">
        <f t="shared" si="30"/>
        <v>-</v>
      </c>
      <c r="S318" t="str">
        <f t="shared" si="33"/>
        <v/>
      </c>
    </row>
    <row r="319" spans="1:19" x14ac:dyDescent="0.3">
      <c r="A319" t="s">
        <v>932</v>
      </c>
      <c r="B319" t="s">
        <v>64</v>
      </c>
      <c r="C319" t="s">
        <v>12021</v>
      </c>
      <c r="D319" t="s">
        <v>49</v>
      </c>
      <c r="E319" t="s">
        <v>65</v>
      </c>
      <c r="F319" t="s">
        <v>933</v>
      </c>
      <c r="G319" t="s">
        <v>22</v>
      </c>
      <c r="H319" s="1" t="s">
        <v>934</v>
      </c>
      <c r="I319" s="3">
        <v>0.4344675925925926</v>
      </c>
      <c r="J319" s="1" t="s">
        <v>12021</v>
      </c>
      <c r="K319" s="2" t="s">
        <v>12021</v>
      </c>
      <c r="L319" s="2" t="s">
        <v>12021</v>
      </c>
      <c r="M319" t="str">
        <f t="shared" si="34"/>
        <v>Mar</v>
      </c>
      <c r="N319" t="str">
        <f t="shared" si="28"/>
        <v>30-03-2023</v>
      </c>
      <c r="O319" t="str">
        <f t="shared" si="31"/>
        <v>03</v>
      </c>
      <c r="P319" t="str">
        <f t="shared" si="32"/>
        <v>2023</v>
      </c>
      <c r="Q319" t="str">
        <f t="shared" si="29"/>
        <v>10</v>
      </c>
      <c r="R319" t="str">
        <f t="shared" si="30"/>
        <v>-</v>
      </c>
      <c r="S319" t="str">
        <f t="shared" si="33"/>
        <v/>
      </c>
    </row>
    <row r="320" spans="1:19" x14ac:dyDescent="0.3">
      <c r="A320" t="s">
        <v>935</v>
      </c>
      <c r="B320" t="s">
        <v>93</v>
      </c>
      <c r="C320" t="s">
        <v>12021</v>
      </c>
      <c r="D320" t="s">
        <v>19</v>
      </c>
      <c r="E320" t="s">
        <v>26</v>
      </c>
      <c r="F320" t="s">
        <v>936</v>
      </c>
      <c r="G320" t="s">
        <v>15</v>
      </c>
      <c r="H320" s="1" t="s">
        <v>937</v>
      </c>
      <c r="I320" s="3">
        <v>0.51822916666666663</v>
      </c>
      <c r="J320" s="1" t="s">
        <v>12021</v>
      </c>
      <c r="K320" s="2" t="s">
        <v>12021</v>
      </c>
      <c r="L320" s="2" t="s">
        <v>12021</v>
      </c>
      <c r="M320" t="str">
        <f t="shared" si="34"/>
        <v>Dec</v>
      </c>
      <c r="N320" t="str">
        <f t="shared" si="28"/>
        <v>13-12-2024</v>
      </c>
      <c r="O320" t="str">
        <f t="shared" si="31"/>
        <v>12</v>
      </c>
      <c r="P320" t="str">
        <f t="shared" si="32"/>
        <v>2024</v>
      </c>
      <c r="Q320" t="str">
        <f t="shared" si="29"/>
        <v>12</v>
      </c>
      <c r="R320" t="str">
        <f t="shared" si="30"/>
        <v>-</v>
      </c>
      <c r="S320" t="str">
        <f t="shared" si="33"/>
        <v/>
      </c>
    </row>
    <row r="321" spans="1:19" x14ac:dyDescent="0.3">
      <c r="A321" t="s">
        <v>938</v>
      </c>
      <c r="B321" t="s">
        <v>131</v>
      </c>
      <c r="C321" t="s">
        <v>11072</v>
      </c>
      <c r="D321" t="s">
        <v>12</v>
      </c>
      <c r="E321" t="s">
        <v>114</v>
      </c>
      <c r="F321" t="s">
        <v>939</v>
      </c>
      <c r="G321" t="s">
        <v>28</v>
      </c>
      <c r="H321" s="1">
        <v>44014</v>
      </c>
      <c r="I321" s="3">
        <v>0.37569444444444444</v>
      </c>
      <c r="J321" s="1" t="s">
        <v>294</v>
      </c>
      <c r="K321" s="2">
        <v>0.37627314814814816</v>
      </c>
      <c r="L321" s="2" t="s">
        <v>12021</v>
      </c>
      <c r="M321" t="str">
        <f t="shared" si="34"/>
        <v>Jul</v>
      </c>
      <c r="N321" t="str">
        <f t="shared" si="28"/>
        <v>02-07-2020</v>
      </c>
      <c r="O321" t="str">
        <f t="shared" si="31"/>
        <v>07</v>
      </c>
      <c r="P321" t="str">
        <f t="shared" si="32"/>
        <v>2020</v>
      </c>
      <c r="Q321" t="str">
        <f t="shared" si="29"/>
        <v>09</v>
      </c>
      <c r="R321" t="str">
        <f t="shared" si="30"/>
        <v>13-02-2020</v>
      </c>
      <c r="S321" t="str">
        <f t="shared" si="33"/>
        <v>02</v>
      </c>
    </row>
    <row r="322" spans="1:19" x14ac:dyDescent="0.3">
      <c r="A322" t="s">
        <v>940</v>
      </c>
      <c r="B322" t="s">
        <v>158</v>
      </c>
      <c r="C322" s="4">
        <v>45394.202777777777</v>
      </c>
      <c r="D322" t="s">
        <v>33</v>
      </c>
      <c r="E322" t="s">
        <v>127</v>
      </c>
      <c r="F322" t="s">
        <v>941</v>
      </c>
      <c r="G322" t="s">
        <v>28</v>
      </c>
      <c r="H322" s="1">
        <v>45484</v>
      </c>
      <c r="I322" s="3">
        <v>0.20277777777777778</v>
      </c>
      <c r="J322" s="1">
        <v>45394</v>
      </c>
      <c r="K322" s="2">
        <v>0.20277777777777778</v>
      </c>
      <c r="L322" s="2" t="s">
        <v>12021</v>
      </c>
      <c r="M322" t="str">
        <f t="shared" si="34"/>
        <v>Jul</v>
      </c>
      <c r="N322" t="str">
        <f t="shared" ref="N322:N385" si="35">TEXT(H322,"DD-MM-YYYY")</f>
        <v>11-07-2024</v>
      </c>
      <c r="O322" t="str">
        <f t="shared" si="31"/>
        <v>07</v>
      </c>
      <c r="P322" t="str">
        <f t="shared" si="32"/>
        <v>2024</v>
      </c>
      <c r="Q322" t="str">
        <f t="shared" ref="Q322:Q385" si="36">TEXT(I322,"HH")</f>
        <v>04</v>
      </c>
      <c r="R322" t="str">
        <f t="shared" ref="R322:R385" si="37">TEXT(J322,"DD-MM-YYYY")</f>
        <v>12-04-2024</v>
      </c>
      <c r="S322" t="str">
        <f t="shared" si="33"/>
        <v>04</v>
      </c>
    </row>
    <row r="323" spans="1:19" x14ac:dyDescent="0.3">
      <c r="A323" t="s">
        <v>942</v>
      </c>
      <c r="B323" t="s">
        <v>194</v>
      </c>
      <c r="C323" t="s">
        <v>12021</v>
      </c>
      <c r="D323" t="s">
        <v>49</v>
      </c>
      <c r="E323" t="s">
        <v>65</v>
      </c>
      <c r="F323" t="s">
        <v>943</v>
      </c>
      <c r="G323" t="s">
        <v>15</v>
      </c>
      <c r="H323" s="1" t="s">
        <v>409</v>
      </c>
      <c r="I323" s="3">
        <v>0.57612268518518517</v>
      </c>
      <c r="J323" s="1" t="s">
        <v>12021</v>
      </c>
      <c r="K323" s="2" t="s">
        <v>12021</v>
      </c>
      <c r="L323" s="2" t="s">
        <v>12021</v>
      </c>
      <c r="M323" t="str">
        <f t="shared" si="34"/>
        <v>Dec</v>
      </c>
      <c r="N323" t="str">
        <f t="shared" si="35"/>
        <v>31-12-2024</v>
      </c>
      <c r="O323" t="str">
        <f t="shared" ref="O323:O386" si="38">MID(N323,4,2)</f>
        <v>12</v>
      </c>
      <c r="P323" t="str">
        <f t="shared" ref="P323:P386" si="39">RIGHT(N323,4)</f>
        <v>2024</v>
      </c>
      <c r="Q323" t="str">
        <f t="shared" si="36"/>
        <v>13</v>
      </c>
      <c r="R323" t="str">
        <f t="shared" si="37"/>
        <v>-</v>
      </c>
      <c r="S323" t="str">
        <f t="shared" ref="S323:S386" si="40">MID(R323,4,2)</f>
        <v/>
      </c>
    </row>
    <row r="324" spans="1:19" x14ac:dyDescent="0.3">
      <c r="A324" t="s">
        <v>944</v>
      </c>
      <c r="B324" t="s">
        <v>158</v>
      </c>
      <c r="C324" s="4">
        <v>44991.570833333331</v>
      </c>
      <c r="D324" t="s">
        <v>33</v>
      </c>
      <c r="E324" t="s">
        <v>127</v>
      </c>
      <c r="F324" t="s">
        <v>945</v>
      </c>
      <c r="G324" t="s">
        <v>28</v>
      </c>
      <c r="H324" s="1" t="s">
        <v>946</v>
      </c>
      <c r="I324" s="3">
        <v>0.57115740740740739</v>
      </c>
      <c r="J324" s="1">
        <v>44991</v>
      </c>
      <c r="K324" s="2">
        <v>0.5708333333333333</v>
      </c>
      <c r="L324" s="2" t="s">
        <v>12021</v>
      </c>
      <c r="M324" t="str">
        <f t="shared" si="34"/>
        <v>May</v>
      </c>
      <c r="N324" t="str">
        <f t="shared" si="35"/>
        <v>27-05-2023</v>
      </c>
      <c r="O324" t="str">
        <f t="shared" si="38"/>
        <v>05</v>
      </c>
      <c r="P324" t="str">
        <f t="shared" si="39"/>
        <v>2023</v>
      </c>
      <c r="Q324" t="str">
        <f t="shared" si="36"/>
        <v>13</v>
      </c>
      <c r="R324" t="str">
        <f t="shared" si="37"/>
        <v>06-03-2023</v>
      </c>
      <c r="S324" t="str">
        <f t="shared" si="40"/>
        <v>03</v>
      </c>
    </row>
    <row r="325" spans="1:19" x14ac:dyDescent="0.3">
      <c r="A325" t="s">
        <v>947</v>
      </c>
      <c r="B325" t="s">
        <v>126</v>
      </c>
      <c r="C325" t="s">
        <v>12021</v>
      </c>
      <c r="D325" t="s">
        <v>33</v>
      </c>
      <c r="E325" t="s">
        <v>127</v>
      </c>
      <c r="F325" t="s">
        <v>948</v>
      </c>
      <c r="G325" t="s">
        <v>22</v>
      </c>
      <c r="H325" s="1" t="s">
        <v>949</v>
      </c>
      <c r="I325" s="3">
        <v>8.2986111111111108E-2</v>
      </c>
      <c r="J325" s="1" t="s">
        <v>12021</v>
      </c>
      <c r="K325" s="2" t="s">
        <v>12021</v>
      </c>
      <c r="L325" s="2" t="s">
        <v>12021</v>
      </c>
      <c r="M325" t="str">
        <f t="shared" ref="M325:M388" si="41">TEXT(H325,"MMM")</f>
        <v>Aug</v>
      </c>
      <c r="N325" t="str">
        <f t="shared" si="35"/>
        <v>14-08-2023</v>
      </c>
      <c r="O325" t="str">
        <f t="shared" si="38"/>
        <v>08</v>
      </c>
      <c r="P325" t="str">
        <f t="shared" si="39"/>
        <v>2023</v>
      </c>
      <c r="Q325" t="str">
        <f t="shared" si="36"/>
        <v>01</v>
      </c>
      <c r="R325" t="str">
        <f t="shared" si="37"/>
        <v>-</v>
      </c>
      <c r="S325" t="str">
        <f t="shared" si="40"/>
        <v/>
      </c>
    </row>
    <row r="326" spans="1:19" x14ac:dyDescent="0.3">
      <c r="A326" t="s">
        <v>950</v>
      </c>
      <c r="B326" t="s">
        <v>280</v>
      </c>
      <c r="C326" s="4" t="s">
        <v>12021</v>
      </c>
      <c r="D326" t="s">
        <v>49</v>
      </c>
      <c r="E326" t="s">
        <v>65</v>
      </c>
      <c r="F326" t="s">
        <v>951</v>
      </c>
      <c r="G326" t="s">
        <v>15</v>
      </c>
      <c r="H326" s="1">
        <v>45391</v>
      </c>
      <c r="I326" s="3">
        <v>0.87083333333333335</v>
      </c>
      <c r="J326" s="1" t="s">
        <v>12021</v>
      </c>
      <c r="K326" s="2" t="s">
        <v>12021</v>
      </c>
      <c r="L326" s="2" t="s">
        <v>12021</v>
      </c>
      <c r="M326" t="str">
        <f t="shared" si="41"/>
        <v>Apr</v>
      </c>
      <c r="N326" t="str">
        <f t="shared" si="35"/>
        <v>09-04-2024</v>
      </c>
      <c r="O326" t="str">
        <f t="shared" si="38"/>
        <v>04</v>
      </c>
      <c r="P326" t="str">
        <f t="shared" si="39"/>
        <v>2024</v>
      </c>
      <c r="Q326" t="str">
        <f t="shared" si="36"/>
        <v>20</v>
      </c>
      <c r="R326" t="str">
        <f t="shared" si="37"/>
        <v>-</v>
      </c>
      <c r="S326" t="str">
        <f t="shared" si="40"/>
        <v/>
      </c>
    </row>
    <row r="327" spans="1:19" x14ac:dyDescent="0.3">
      <c r="A327" t="s">
        <v>952</v>
      </c>
      <c r="B327" t="s">
        <v>256</v>
      </c>
      <c r="C327" t="s">
        <v>12021</v>
      </c>
      <c r="D327" t="s">
        <v>19</v>
      </c>
      <c r="E327" t="s">
        <v>20</v>
      </c>
      <c r="F327" t="s">
        <v>953</v>
      </c>
      <c r="G327" t="s">
        <v>15</v>
      </c>
      <c r="H327" s="1" t="s">
        <v>954</v>
      </c>
      <c r="I327" s="3">
        <v>0.84310185185185182</v>
      </c>
      <c r="J327" s="1" t="s">
        <v>12021</v>
      </c>
      <c r="K327" s="2" t="s">
        <v>12021</v>
      </c>
      <c r="L327" s="2" t="s">
        <v>12021</v>
      </c>
      <c r="M327" t="str">
        <f t="shared" si="41"/>
        <v>May</v>
      </c>
      <c r="N327" t="str">
        <f t="shared" si="35"/>
        <v>15-05-2023</v>
      </c>
      <c r="O327" t="str">
        <f t="shared" si="38"/>
        <v>05</v>
      </c>
      <c r="P327" t="str">
        <f t="shared" si="39"/>
        <v>2023</v>
      </c>
      <c r="Q327" t="str">
        <f t="shared" si="36"/>
        <v>20</v>
      </c>
      <c r="R327" t="str">
        <f t="shared" si="37"/>
        <v>-</v>
      </c>
      <c r="S327" t="str">
        <f t="shared" si="40"/>
        <v/>
      </c>
    </row>
    <row r="328" spans="1:19" x14ac:dyDescent="0.3">
      <c r="A328" t="s">
        <v>955</v>
      </c>
      <c r="B328" t="s">
        <v>73</v>
      </c>
      <c r="C328" s="4" t="s">
        <v>12021</v>
      </c>
      <c r="D328" t="s">
        <v>49</v>
      </c>
      <c r="E328" t="s">
        <v>50</v>
      </c>
      <c r="F328" t="s">
        <v>956</v>
      </c>
      <c r="G328" t="s">
        <v>15</v>
      </c>
      <c r="H328" s="1" t="s">
        <v>536</v>
      </c>
      <c r="I328" s="3">
        <v>0.64780092592592597</v>
      </c>
      <c r="J328" s="1" t="s">
        <v>12021</v>
      </c>
      <c r="K328" s="2" t="s">
        <v>12021</v>
      </c>
      <c r="L328" s="2" t="s">
        <v>12021</v>
      </c>
      <c r="M328" t="str">
        <f t="shared" si="41"/>
        <v>Jan</v>
      </c>
      <c r="N328" t="str">
        <f t="shared" si="35"/>
        <v>24-01-2022</v>
      </c>
      <c r="O328" t="str">
        <f t="shared" si="38"/>
        <v>01</v>
      </c>
      <c r="P328" t="str">
        <f t="shared" si="39"/>
        <v>2022</v>
      </c>
      <c r="Q328" t="str">
        <f t="shared" si="36"/>
        <v>15</v>
      </c>
      <c r="R328" t="str">
        <f t="shared" si="37"/>
        <v>-</v>
      </c>
      <c r="S328" t="str">
        <f t="shared" si="40"/>
        <v/>
      </c>
    </row>
    <row r="329" spans="1:19" x14ac:dyDescent="0.3">
      <c r="A329" t="s">
        <v>957</v>
      </c>
      <c r="B329" t="s">
        <v>188</v>
      </c>
      <c r="C329" t="s">
        <v>12021</v>
      </c>
      <c r="D329" t="s">
        <v>12</v>
      </c>
      <c r="E329" t="s">
        <v>114</v>
      </c>
      <c r="F329" t="s">
        <v>958</v>
      </c>
      <c r="G329" t="s">
        <v>15</v>
      </c>
      <c r="H329" s="1" t="s">
        <v>262</v>
      </c>
      <c r="I329" s="3">
        <v>0.66473379629629625</v>
      </c>
      <c r="J329" s="1" t="s">
        <v>12021</v>
      </c>
      <c r="K329" s="2" t="s">
        <v>12021</v>
      </c>
      <c r="L329" s="2" t="s">
        <v>12021</v>
      </c>
      <c r="M329" t="str">
        <f t="shared" si="41"/>
        <v>Jan</v>
      </c>
      <c r="N329" t="str">
        <f t="shared" si="35"/>
        <v>30-01-2022</v>
      </c>
      <c r="O329" t="str">
        <f t="shared" si="38"/>
        <v>01</v>
      </c>
      <c r="P329" t="str">
        <f t="shared" si="39"/>
        <v>2022</v>
      </c>
      <c r="Q329" t="str">
        <f t="shared" si="36"/>
        <v>15</v>
      </c>
      <c r="R329" t="str">
        <f t="shared" si="37"/>
        <v>-</v>
      </c>
      <c r="S329" t="str">
        <f t="shared" si="40"/>
        <v/>
      </c>
    </row>
    <row r="330" spans="1:19" x14ac:dyDescent="0.3">
      <c r="A330" t="s">
        <v>959</v>
      </c>
      <c r="B330" t="s">
        <v>158</v>
      </c>
      <c r="C330" s="4" t="s">
        <v>12021</v>
      </c>
      <c r="D330" t="s">
        <v>33</v>
      </c>
      <c r="E330" t="s">
        <v>127</v>
      </c>
      <c r="F330" t="s">
        <v>960</v>
      </c>
      <c r="G330" t="s">
        <v>22</v>
      </c>
      <c r="H330" s="1" t="s">
        <v>961</v>
      </c>
      <c r="I330" s="3">
        <v>0.47273148148148147</v>
      </c>
      <c r="J330" s="1" t="s">
        <v>12021</v>
      </c>
      <c r="K330" s="2" t="s">
        <v>12021</v>
      </c>
      <c r="L330" s="2" t="s">
        <v>12021</v>
      </c>
      <c r="M330" t="str">
        <f t="shared" si="41"/>
        <v>Apr</v>
      </c>
      <c r="N330" t="str">
        <f t="shared" si="35"/>
        <v>18-04-2022</v>
      </c>
      <c r="O330" t="str">
        <f t="shared" si="38"/>
        <v>04</v>
      </c>
      <c r="P330" t="str">
        <f t="shared" si="39"/>
        <v>2022</v>
      </c>
      <c r="Q330" t="str">
        <f t="shared" si="36"/>
        <v>11</v>
      </c>
      <c r="R330" t="str">
        <f t="shared" si="37"/>
        <v>-</v>
      </c>
      <c r="S330" t="str">
        <f t="shared" si="40"/>
        <v/>
      </c>
    </row>
    <row r="331" spans="1:19" x14ac:dyDescent="0.3">
      <c r="A331" t="s">
        <v>962</v>
      </c>
      <c r="B331" t="s">
        <v>220</v>
      </c>
      <c r="C331" t="s">
        <v>12021</v>
      </c>
      <c r="D331" t="s">
        <v>12</v>
      </c>
      <c r="E331" t="s">
        <v>174</v>
      </c>
      <c r="F331" t="s">
        <v>963</v>
      </c>
      <c r="G331" t="s">
        <v>22</v>
      </c>
      <c r="H331" s="1">
        <v>43932</v>
      </c>
      <c r="I331" s="3">
        <v>0.71805555555555556</v>
      </c>
      <c r="J331" s="1" t="s">
        <v>12021</v>
      </c>
      <c r="K331" s="2" t="s">
        <v>12021</v>
      </c>
      <c r="L331" s="2" t="s">
        <v>12021</v>
      </c>
      <c r="M331" t="str">
        <f t="shared" si="41"/>
        <v>Apr</v>
      </c>
      <c r="N331" t="str">
        <f t="shared" si="35"/>
        <v>11-04-2020</v>
      </c>
      <c r="O331" t="str">
        <f t="shared" si="38"/>
        <v>04</v>
      </c>
      <c r="P331" t="str">
        <f t="shared" si="39"/>
        <v>2020</v>
      </c>
      <c r="Q331" t="str">
        <f t="shared" si="36"/>
        <v>17</v>
      </c>
      <c r="R331" t="str">
        <f t="shared" si="37"/>
        <v>-</v>
      </c>
      <c r="S331" t="str">
        <f t="shared" si="40"/>
        <v/>
      </c>
    </row>
    <row r="332" spans="1:19" x14ac:dyDescent="0.3">
      <c r="A332" t="s">
        <v>964</v>
      </c>
      <c r="B332" t="s">
        <v>37</v>
      </c>
      <c r="C332" t="s">
        <v>11073</v>
      </c>
      <c r="D332" t="s">
        <v>33</v>
      </c>
      <c r="E332" t="s">
        <v>38</v>
      </c>
      <c r="F332" t="s">
        <v>965</v>
      </c>
      <c r="G332" t="s">
        <v>28</v>
      </c>
      <c r="H332" s="1">
        <v>44317</v>
      </c>
      <c r="I332" s="3">
        <v>0.52569444444444446</v>
      </c>
      <c r="J332" s="1" t="s">
        <v>966</v>
      </c>
      <c r="K332" s="2">
        <v>0.52609953703703705</v>
      </c>
      <c r="L332" s="2" t="s">
        <v>12021</v>
      </c>
      <c r="M332" t="str">
        <f t="shared" si="41"/>
        <v>May</v>
      </c>
      <c r="N332" t="str">
        <f t="shared" si="35"/>
        <v>01-05-2021</v>
      </c>
      <c r="O332" t="str">
        <f t="shared" si="38"/>
        <v>05</v>
      </c>
      <c r="P332" t="str">
        <f t="shared" si="39"/>
        <v>2021</v>
      </c>
      <c r="Q332" t="str">
        <f t="shared" si="36"/>
        <v>12</v>
      </c>
      <c r="R332" t="str">
        <f t="shared" si="37"/>
        <v>29-01-2021</v>
      </c>
      <c r="S332" t="str">
        <f t="shared" si="40"/>
        <v>01</v>
      </c>
    </row>
    <row r="333" spans="1:19" x14ac:dyDescent="0.3">
      <c r="A333" t="s">
        <v>967</v>
      </c>
      <c r="B333" t="s">
        <v>220</v>
      </c>
      <c r="C333" t="s">
        <v>12021</v>
      </c>
      <c r="D333" t="s">
        <v>12</v>
      </c>
      <c r="E333" t="s">
        <v>174</v>
      </c>
      <c r="F333" t="s">
        <v>968</v>
      </c>
      <c r="G333" t="s">
        <v>22</v>
      </c>
      <c r="H333" s="1">
        <v>44996</v>
      </c>
      <c r="I333" s="3">
        <v>0.58194444444444449</v>
      </c>
      <c r="J333" s="1" t="s">
        <v>12021</v>
      </c>
      <c r="K333" s="2" t="s">
        <v>12021</v>
      </c>
      <c r="L333" s="2" t="s">
        <v>12021</v>
      </c>
      <c r="M333" t="str">
        <f t="shared" si="41"/>
        <v>Mar</v>
      </c>
      <c r="N333" t="str">
        <f t="shared" si="35"/>
        <v>11-03-2023</v>
      </c>
      <c r="O333" t="str">
        <f t="shared" si="38"/>
        <v>03</v>
      </c>
      <c r="P333" t="str">
        <f t="shared" si="39"/>
        <v>2023</v>
      </c>
      <c r="Q333" t="str">
        <f t="shared" si="36"/>
        <v>13</v>
      </c>
      <c r="R333" t="str">
        <f t="shared" si="37"/>
        <v>-</v>
      </c>
      <c r="S333" t="str">
        <f t="shared" si="40"/>
        <v/>
      </c>
    </row>
    <row r="334" spans="1:19" x14ac:dyDescent="0.3">
      <c r="A334" t="s">
        <v>969</v>
      </c>
      <c r="B334" t="s">
        <v>110</v>
      </c>
      <c r="C334" t="s">
        <v>12021</v>
      </c>
      <c r="D334" t="s">
        <v>33</v>
      </c>
      <c r="E334" t="s">
        <v>34</v>
      </c>
      <c r="F334" t="s">
        <v>970</v>
      </c>
      <c r="G334" t="s">
        <v>22</v>
      </c>
      <c r="H334" s="1">
        <v>44657</v>
      </c>
      <c r="I334" s="3">
        <v>0.19652777777777777</v>
      </c>
      <c r="J334" s="1" t="s">
        <v>12021</v>
      </c>
      <c r="K334" s="2" t="s">
        <v>12021</v>
      </c>
      <c r="L334" s="2" t="s">
        <v>12021</v>
      </c>
      <c r="M334" t="str">
        <f t="shared" si="41"/>
        <v>Apr</v>
      </c>
      <c r="N334" t="str">
        <f t="shared" si="35"/>
        <v>06-04-2022</v>
      </c>
      <c r="O334" t="str">
        <f t="shared" si="38"/>
        <v>04</v>
      </c>
      <c r="P334" t="str">
        <f t="shared" si="39"/>
        <v>2022</v>
      </c>
      <c r="Q334" t="str">
        <f t="shared" si="36"/>
        <v>04</v>
      </c>
      <c r="R334" t="str">
        <f t="shared" si="37"/>
        <v>-</v>
      </c>
      <c r="S334" t="str">
        <f t="shared" si="40"/>
        <v/>
      </c>
    </row>
    <row r="335" spans="1:19" x14ac:dyDescent="0.3">
      <c r="A335" t="s">
        <v>971</v>
      </c>
      <c r="B335" t="s">
        <v>220</v>
      </c>
      <c r="C335" t="s">
        <v>12021</v>
      </c>
      <c r="D335" t="s">
        <v>12</v>
      </c>
      <c r="E335" t="s">
        <v>174</v>
      </c>
      <c r="F335" t="s">
        <v>972</v>
      </c>
      <c r="G335" t="s">
        <v>22</v>
      </c>
      <c r="H335" s="1" t="s">
        <v>973</v>
      </c>
      <c r="I335" s="3">
        <v>0.51809027777777783</v>
      </c>
      <c r="J335" s="1" t="s">
        <v>12021</v>
      </c>
      <c r="K335" s="2" t="s">
        <v>12021</v>
      </c>
      <c r="L335" s="2" t="s">
        <v>12021</v>
      </c>
      <c r="M335" t="str">
        <f t="shared" si="41"/>
        <v>Jun</v>
      </c>
      <c r="N335" t="str">
        <f t="shared" si="35"/>
        <v>15-06-2021</v>
      </c>
      <c r="O335" t="str">
        <f t="shared" si="38"/>
        <v>06</v>
      </c>
      <c r="P335" t="str">
        <f t="shared" si="39"/>
        <v>2021</v>
      </c>
      <c r="Q335" t="str">
        <f t="shared" si="36"/>
        <v>12</v>
      </c>
      <c r="R335" t="str">
        <f t="shared" si="37"/>
        <v>-</v>
      </c>
      <c r="S335" t="str">
        <f t="shared" si="40"/>
        <v/>
      </c>
    </row>
    <row r="336" spans="1:19" x14ac:dyDescent="0.3">
      <c r="A336" t="s">
        <v>974</v>
      </c>
      <c r="B336" t="s">
        <v>68</v>
      </c>
      <c r="C336" t="s">
        <v>12021</v>
      </c>
      <c r="D336" t="s">
        <v>49</v>
      </c>
      <c r="E336" t="s">
        <v>69</v>
      </c>
      <c r="F336" t="s">
        <v>975</v>
      </c>
      <c r="G336" t="s">
        <v>15</v>
      </c>
      <c r="H336" s="1" t="s">
        <v>976</v>
      </c>
      <c r="I336" s="3">
        <v>0.10447916666666666</v>
      </c>
      <c r="J336" s="1" t="s">
        <v>12021</v>
      </c>
      <c r="K336" s="2" t="s">
        <v>12021</v>
      </c>
      <c r="L336" s="2" t="s">
        <v>12021</v>
      </c>
      <c r="M336" t="str">
        <f t="shared" si="41"/>
        <v>Mar</v>
      </c>
      <c r="N336" t="str">
        <f t="shared" si="35"/>
        <v>21-03-2023</v>
      </c>
      <c r="O336" t="str">
        <f t="shared" si="38"/>
        <v>03</v>
      </c>
      <c r="P336" t="str">
        <f t="shared" si="39"/>
        <v>2023</v>
      </c>
      <c r="Q336" t="str">
        <f t="shared" si="36"/>
        <v>02</v>
      </c>
      <c r="R336" t="str">
        <f t="shared" si="37"/>
        <v>-</v>
      </c>
      <c r="S336" t="str">
        <f t="shared" si="40"/>
        <v/>
      </c>
    </row>
    <row r="337" spans="1:19" x14ac:dyDescent="0.3">
      <c r="A337" t="s">
        <v>977</v>
      </c>
      <c r="B337" t="s">
        <v>289</v>
      </c>
      <c r="C337" t="s">
        <v>12021</v>
      </c>
      <c r="D337" t="s">
        <v>49</v>
      </c>
      <c r="E337" t="s">
        <v>69</v>
      </c>
      <c r="F337" t="s">
        <v>978</v>
      </c>
      <c r="G337" t="s">
        <v>15</v>
      </c>
      <c r="H337" s="1" t="s">
        <v>979</v>
      </c>
      <c r="I337" s="3">
        <v>0.72633101851851856</v>
      </c>
      <c r="J337" s="1" t="s">
        <v>12021</v>
      </c>
      <c r="K337" s="2" t="s">
        <v>12021</v>
      </c>
      <c r="L337" s="2" t="s">
        <v>12021</v>
      </c>
      <c r="M337" t="str">
        <f t="shared" si="41"/>
        <v>Dec</v>
      </c>
      <c r="N337" t="str">
        <f t="shared" si="35"/>
        <v>16-12-2024</v>
      </c>
      <c r="O337" t="str">
        <f t="shared" si="38"/>
        <v>12</v>
      </c>
      <c r="P337" t="str">
        <f t="shared" si="39"/>
        <v>2024</v>
      </c>
      <c r="Q337" t="str">
        <f t="shared" si="36"/>
        <v>17</v>
      </c>
      <c r="R337" t="str">
        <f t="shared" si="37"/>
        <v>-</v>
      </c>
      <c r="S337" t="str">
        <f t="shared" si="40"/>
        <v/>
      </c>
    </row>
    <row r="338" spans="1:19" x14ac:dyDescent="0.3">
      <c r="A338" t="s">
        <v>980</v>
      </c>
      <c r="B338" t="s">
        <v>123</v>
      </c>
      <c r="C338" t="s">
        <v>11074</v>
      </c>
      <c r="D338" t="s">
        <v>33</v>
      </c>
      <c r="E338" t="s">
        <v>34</v>
      </c>
      <c r="F338" t="s">
        <v>981</v>
      </c>
      <c r="G338" t="s">
        <v>28</v>
      </c>
      <c r="H338" s="1">
        <v>45176</v>
      </c>
      <c r="I338" s="3">
        <v>0.64236111111111116</v>
      </c>
      <c r="J338" s="1" t="s">
        <v>402</v>
      </c>
      <c r="K338" s="2">
        <v>0.64270833333333333</v>
      </c>
      <c r="L338" s="2" t="s">
        <v>12021</v>
      </c>
      <c r="M338" t="str">
        <f t="shared" si="41"/>
        <v>Sep</v>
      </c>
      <c r="N338" t="str">
        <f t="shared" si="35"/>
        <v>07-09-2023</v>
      </c>
      <c r="O338" t="str">
        <f t="shared" si="38"/>
        <v>09</v>
      </c>
      <c r="P338" t="str">
        <f t="shared" si="39"/>
        <v>2023</v>
      </c>
      <c r="Q338" t="str">
        <f t="shared" si="36"/>
        <v>15</v>
      </c>
      <c r="R338" t="str">
        <f t="shared" si="37"/>
        <v>31-07-2023</v>
      </c>
      <c r="S338" t="str">
        <f t="shared" si="40"/>
        <v>07</v>
      </c>
    </row>
    <row r="339" spans="1:19" x14ac:dyDescent="0.3">
      <c r="A339" t="s">
        <v>982</v>
      </c>
      <c r="B339" t="s">
        <v>185</v>
      </c>
      <c r="C339" t="s">
        <v>12021</v>
      </c>
      <c r="D339" t="s">
        <v>12</v>
      </c>
      <c r="E339" t="s">
        <v>13</v>
      </c>
      <c r="F339" t="s">
        <v>983</v>
      </c>
      <c r="G339" t="s">
        <v>22</v>
      </c>
      <c r="H339" s="1" t="s">
        <v>984</v>
      </c>
      <c r="I339" s="3">
        <v>0.67462962962962958</v>
      </c>
      <c r="J339" s="1" t="s">
        <v>12021</v>
      </c>
      <c r="K339" s="2" t="s">
        <v>12021</v>
      </c>
      <c r="L339" s="2" t="s">
        <v>12021</v>
      </c>
      <c r="M339" t="str">
        <f t="shared" si="41"/>
        <v>Oct</v>
      </c>
      <c r="N339" t="str">
        <f t="shared" si="35"/>
        <v>20-10-2021</v>
      </c>
      <c r="O339" t="str">
        <f t="shared" si="38"/>
        <v>10</v>
      </c>
      <c r="P339" t="str">
        <f t="shared" si="39"/>
        <v>2021</v>
      </c>
      <c r="Q339" t="str">
        <f t="shared" si="36"/>
        <v>16</v>
      </c>
      <c r="R339" t="str">
        <f t="shared" si="37"/>
        <v>-</v>
      </c>
      <c r="S339" t="str">
        <f t="shared" si="40"/>
        <v/>
      </c>
    </row>
    <row r="340" spans="1:19" x14ac:dyDescent="0.3">
      <c r="A340" t="s">
        <v>985</v>
      </c>
      <c r="B340" t="s">
        <v>158</v>
      </c>
      <c r="C340" t="s">
        <v>12021</v>
      </c>
      <c r="D340" t="s">
        <v>33</v>
      </c>
      <c r="E340" t="s">
        <v>127</v>
      </c>
      <c r="F340" t="s">
        <v>986</v>
      </c>
      <c r="G340" t="s">
        <v>15</v>
      </c>
      <c r="H340" s="1" t="s">
        <v>987</v>
      </c>
      <c r="I340" s="3">
        <v>0.39781250000000001</v>
      </c>
      <c r="J340" s="1" t="s">
        <v>12021</v>
      </c>
      <c r="K340" s="2" t="s">
        <v>12021</v>
      </c>
      <c r="L340" s="2" t="s">
        <v>12021</v>
      </c>
      <c r="M340" t="str">
        <f t="shared" si="41"/>
        <v>Oct</v>
      </c>
      <c r="N340" t="str">
        <f t="shared" si="35"/>
        <v>18-10-2024</v>
      </c>
      <c r="O340" t="str">
        <f t="shared" si="38"/>
        <v>10</v>
      </c>
      <c r="P340" t="str">
        <f t="shared" si="39"/>
        <v>2024</v>
      </c>
      <c r="Q340" t="str">
        <f t="shared" si="36"/>
        <v>09</v>
      </c>
      <c r="R340" t="str">
        <f t="shared" si="37"/>
        <v>-</v>
      </c>
      <c r="S340" t="str">
        <f t="shared" si="40"/>
        <v/>
      </c>
    </row>
    <row r="341" spans="1:19" x14ac:dyDescent="0.3">
      <c r="A341" t="s">
        <v>988</v>
      </c>
      <c r="B341" t="s">
        <v>256</v>
      </c>
      <c r="C341" s="4">
        <v>43924.496527777781</v>
      </c>
      <c r="D341" t="s">
        <v>19</v>
      </c>
      <c r="E341" t="s">
        <v>20</v>
      </c>
      <c r="F341" t="s">
        <v>989</v>
      </c>
      <c r="G341" t="s">
        <v>28</v>
      </c>
      <c r="H341" s="1" t="s">
        <v>294</v>
      </c>
      <c r="I341" s="3">
        <v>0.49662037037037038</v>
      </c>
      <c r="J341" s="1">
        <v>43924</v>
      </c>
      <c r="K341" s="2">
        <v>0.49652777777777779</v>
      </c>
      <c r="L341" s="2" t="s">
        <v>12021</v>
      </c>
      <c r="M341" t="str">
        <f t="shared" si="41"/>
        <v>Feb</v>
      </c>
      <c r="N341" t="str">
        <f t="shared" si="35"/>
        <v>13-02-2020</v>
      </c>
      <c r="O341" t="str">
        <f t="shared" si="38"/>
        <v>02</v>
      </c>
      <c r="P341" t="str">
        <f t="shared" si="39"/>
        <v>2020</v>
      </c>
      <c r="Q341" t="str">
        <f t="shared" si="36"/>
        <v>11</v>
      </c>
      <c r="R341" t="str">
        <f t="shared" si="37"/>
        <v>03-04-2020</v>
      </c>
      <c r="S341" t="str">
        <f t="shared" si="40"/>
        <v>04</v>
      </c>
    </row>
    <row r="342" spans="1:19" x14ac:dyDescent="0.3">
      <c r="A342" t="s">
        <v>990</v>
      </c>
      <c r="B342" t="s">
        <v>149</v>
      </c>
      <c r="C342" s="4">
        <v>45478.681944444441</v>
      </c>
      <c r="D342" t="s">
        <v>49</v>
      </c>
      <c r="E342" t="s">
        <v>69</v>
      </c>
      <c r="F342" t="s">
        <v>991</v>
      </c>
      <c r="G342" t="s">
        <v>28</v>
      </c>
      <c r="H342" s="1" t="s">
        <v>992</v>
      </c>
      <c r="I342" s="3">
        <v>0.68229166666666663</v>
      </c>
      <c r="J342" s="1">
        <v>45478</v>
      </c>
      <c r="K342" s="2">
        <v>0.68194444444444446</v>
      </c>
      <c r="L342" s="2" t="s">
        <v>12021</v>
      </c>
      <c r="M342" t="str">
        <f t="shared" si="41"/>
        <v>Apr</v>
      </c>
      <c r="N342" t="str">
        <f t="shared" si="35"/>
        <v>27-04-2024</v>
      </c>
      <c r="O342" t="str">
        <f t="shared" si="38"/>
        <v>04</v>
      </c>
      <c r="P342" t="str">
        <f t="shared" si="39"/>
        <v>2024</v>
      </c>
      <c r="Q342" t="str">
        <f t="shared" si="36"/>
        <v>16</v>
      </c>
      <c r="R342" t="str">
        <f t="shared" si="37"/>
        <v>05-07-2024</v>
      </c>
      <c r="S342" t="str">
        <f t="shared" si="40"/>
        <v>07</v>
      </c>
    </row>
    <row r="343" spans="1:19" x14ac:dyDescent="0.3">
      <c r="A343" t="s">
        <v>993</v>
      </c>
      <c r="B343" t="s">
        <v>11</v>
      </c>
      <c r="C343" t="s">
        <v>12021</v>
      </c>
      <c r="D343" t="s">
        <v>12</v>
      </c>
      <c r="E343" t="s">
        <v>13</v>
      </c>
      <c r="F343" t="s">
        <v>994</v>
      </c>
      <c r="G343" t="s">
        <v>15</v>
      </c>
      <c r="H343" s="1" t="s">
        <v>995</v>
      </c>
      <c r="I343" s="3">
        <v>0.24597222222222223</v>
      </c>
      <c r="J343" s="1" t="s">
        <v>12021</v>
      </c>
      <c r="K343" s="2" t="s">
        <v>12021</v>
      </c>
      <c r="L343" s="2" t="s">
        <v>12021</v>
      </c>
      <c r="M343" t="str">
        <f t="shared" si="41"/>
        <v>Sep</v>
      </c>
      <c r="N343" t="str">
        <f t="shared" si="35"/>
        <v>25-09-2024</v>
      </c>
      <c r="O343" t="str">
        <f t="shared" si="38"/>
        <v>09</v>
      </c>
      <c r="P343" t="str">
        <f t="shared" si="39"/>
        <v>2024</v>
      </c>
      <c r="Q343" t="str">
        <f t="shared" si="36"/>
        <v>05</v>
      </c>
      <c r="R343" t="str">
        <f t="shared" si="37"/>
        <v>-</v>
      </c>
      <c r="S343" t="str">
        <f t="shared" si="40"/>
        <v/>
      </c>
    </row>
    <row r="344" spans="1:19" x14ac:dyDescent="0.3">
      <c r="A344" t="s">
        <v>996</v>
      </c>
      <c r="B344" t="s">
        <v>53</v>
      </c>
      <c r="C344" t="s">
        <v>12021</v>
      </c>
      <c r="D344" t="s">
        <v>12</v>
      </c>
      <c r="E344" t="s">
        <v>13</v>
      </c>
      <c r="F344" t="s">
        <v>997</v>
      </c>
      <c r="G344" t="s">
        <v>15</v>
      </c>
      <c r="H344" s="1" t="s">
        <v>998</v>
      </c>
      <c r="I344" s="3">
        <v>0.87223379629629627</v>
      </c>
      <c r="J344" s="1" t="s">
        <v>12021</v>
      </c>
      <c r="K344" s="2" t="s">
        <v>12021</v>
      </c>
      <c r="L344" s="2" t="s">
        <v>12021</v>
      </c>
      <c r="M344" t="str">
        <f t="shared" si="41"/>
        <v>Nov</v>
      </c>
      <c r="N344" t="str">
        <f t="shared" si="35"/>
        <v>30-11-2024</v>
      </c>
      <c r="O344" t="str">
        <f t="shared" si="38"/>
        <v>11</v>
      </c>
      <c r="P344" t="str">
        <f t="shared" si="39"/>
        <v>2024</v>
      </c>
      <c r="Q344" t="str">
        <f t="shared" si="36"/>
        <v>20</v>
      </c>
      <c r="R344" t="str">
        <f t="shared" si="37"/>
        <v>-</v>
      </c>
      <c r="S344" t="str">
        <f t="shared" si="40"/>
        <v/>
      </c>
    </row>
    <row r="345" spans="1:19" x14ac:dyDescent="0.3">
      <c r="A345" t="s">
        <v>999</v>
      </c>
      <c r="B345" t="s">
        <v>123</v>
      </c>
      <c r="C345" t="s">
        <v>12021</v>
      </c>
      <c r="D345" t="s">
        <v>33</v>
      </c>
      <c r="E345" t="s">
        <v>34</v>
      </c>
      <c r="F345" t="s">
        <v>1000</v>
      </c>
      <c r="G345" t="s">
        <v>15</v>
      </c>
      <c r="H345" s="1">
        <v>45324</v>
      </c>
      <c r="I345" s="3">
        <v>0.38333333333333336</v>
      </c>
      <c r="J345" s="1" t="s">
        <v>12021</v>
      </c>
      <c r="K345" s="2" t="s">
        <v>12021</v>
      </c>
      <c r="L345" s="2" t="s">
        <v>12021</v>
      </c>
      <c r="M345" t="str">
        <f t="shared" si="41"/>
        <v>Feb</v>
      </c>
      <c r="N345" t="str">
        <f t="shared" si="35"/>
        <v>02-02-2024</v>
      </c>
      <c r="O345" t="str">
        <f t="shared" si="38"/>
        <v>02</v>
      </c>
      <c r="P345" t="str">
        <f t="shared" si="39"/>
        <v>2024</v>
      </c>
      <c r="Q345" t="str">
        <f t="shared" si="36"/>
        <v>09</v>
      </c>
      <c r="R345" t="str">
        <f t="shared" si="37"/>
        <v>-</v>
      </c>
      <c r="S345" t="str">
        <f t="shared" si="40"/>
        <v/>
      </c>
    </row>
    <row r="346" spans="1:19" x14ac:dyDescent="0.3">
      <c r="A346" t="s">
        <v>1001</v>
      </c>
      <c r="B346" t="s">
        <v>113</v>
      </c>
      <c r="C346" t="s">
        <v>12021</v>
      </c>
      <c r="D346" t="s">
        <v>12</v>
      </c>
      <c r="E346" t="s">
        <v>114</v>
      </c>
      <c r="F346" t="s">
        <v>1002</v>
      </c>
      <c r="G346" t="s">
        <v>15</v>
      </c>
      <c r="H346" s="1" t="s">
        <v>1003</v>
      </c>
      <c r="I346" s="3">
        <v>0.25394675925925925</v>
      </c>
      <c r="J346" s="1" t="s">
        <v>12021</v>
      </c>
      <c r="K346" s="2" t="s">
        <v>12021</v>
      </c>
      <c r="L346" s="2" t="s">
        <v>12021</v>
      </c>
      <c r="M346" t="str">
        <f t="shared" si="41"/>
        <v>Oct</v>
      </c>
      <c r="N346" t="str">
        <f t="shared" si="35"/>
        <v>13-10-2022</v>
      </c>
      <c r="O346" t="str">
        <f t="shared" si="38"/>
        <v>10</v>
      </c>
      <c r="P346" t="str">
        <f t="shared" si="39"/>
        <v>2022</v>
      </c>
      <c r="Q346" t="str">
        <f t="shared" si="36"/>
        <v>06</v>
      </c>
      <c r="R346" t="str">
        <f t="shared" si="37"/>
        <v>-</v>
      </c>
      <c r="S346" t="str">
        <f t="shared" si="40"/>
        <v/>
      </c>
    </row>
    <row r="347" spans="1:19" x14ac:dyDescent="0.3">
      <c r="A347" t="s">
        <v>1004</v>
      </c>
      <c r="B347" t="s">
        <v>194</v>
      </c>
      <c r="C347" t="s">
        <v>12021</v>
      </c>
      <c r="D347" t="s">
        <v>49</v>
      </c>
      <c r="E347" t="s">
        <v>65</v>
      </c>
      <c r="F347" t="s">
        <v>1005</v>
      </c>
      <c r="G347" t="s">
        <v>22</v>
      </c>
      <c r="H347" s="1" t="s">
        <v>1006</v>
      </c>
      <c r="I347" s="3">
        <v>0.98446759259259264</v>
      </c>
      <c r="J347" s="1" t="s">
        <v>12021</v>
      </c>
      <c r="K347" s="2" t="s">
        <v>12021</v>
      </c>
      <c r="L347" s="2" t="s">
        <v>12021</v>
      </c>
      <c r="M347" t="str">
        <f t="shared" si="41"/>
        <v>Mar</v>
      </c>
      <c r="N347" t="str">
        <f t="shared" si="35"/>
        <v>27-03-2021</v>
      </c>
      <c r="O347" t="str">
        <f t="shared" si="38"/>
        <v>03</v>
      </c>
      <c r="P347" t="str">
        <f t="shared" si="39"/>
        <v>2021</v>
      </c>
      <c r="Q347" t="str">
        <f t="shared" si="36"/>
        <v>23</v>
      </c>
      <c r="R347" t="str">
        <f t="shared" si="37"/>
        <v>-</v>
      </c>
      <c r="S347" t="str">
        <f t="shared" si="40"/>
        <v/>
      </c>
    </row>
    <row r="348" spans="1:19" x14ac:dyDescent="0.3">
      <c r="A348" t="s">
        <v>1007</v>
      </c>
      <c r="B348" t="s">
        <v>64</v>
      </c>
      <c r="C348" t="s">
        <v>12021</v>
      </c>
      <c r="D348" t="s">
        <v>49</v>
      </c>
      <c r="E348" t="s">
        <v>65</v>
      </c>
      <c r="F348" t="s">
        <v>1008</v>
      </c>
      <c r="G348" t="s">
        <v>22</v>
      </c>
      <c r="H348" s="1">
        <v>43891</v>
      </c>
      <c r="I348" s="3">
        <v>0.20972222222222223</v>
      </c>
      <c r="J348" s="1" t="s">
        <v>12021</v>
      </c>
      <c r="K348" s="2" t="s">
        <v>12021</v>
      </c>
      <c r="L348" s="2" t="s">
        <v>12021</v>
      </c>
      <c r="M348" t="str">
        <f t="shared" si="41"/>
        <v>Mar</v>
      </c>
      <c r="N348" t="str">
        <f t="shared" si="35"/>
        <v>01-03-2020</v>
      </c>
      <c r="O348" t="str">
        <f t="shared" si="38"/>
        <v>03</v>
      </c>
      <c r="P348" t="str">
        <f t="shared" si="39"/>
        <v>2020</v>
      </c>
      <c r="Q348" t="str">
        <f t="shared" si="36"/>
        <v>05</v>
      </c>
      <c r="R348" t="str">
        <f t="shared" si="37"/>
        <v>-</v>
      </c>
      <c r="S348" t="str">
        <f t="shared" si="40"/>
        <v/>
      </c>
    </row>
    <row r="349" spans="1:19" x14ac:dyDescent="0.3">
      <c r="A349" t="s">
        <v>1009</v>
      </c>
      <c r="B349" t="s">
        <v>158</v>
      </c>
      <c r="C349" t="s">
        <v>12021</v>
      </c>
      <c r="D349" t="s">
        <v>33</v>
      </c>
      <c r="E349" t="s">
        <v>127</v>
      </c>
      <c r="F349" t="s">
        <v>1010</v>
      </c>
      <c r="G349" t="s">
        <v>15</v>
      </c>
      <c r="H349" s="1">
        <v>45505</v>
      </c>
      <c r="I349" s="3">
        <v>0.43958333333333333</v>
      </c>
      <c r="J349" s="1" t="s">
        <v>12021</v>
      </c>
      <c r="K349" s="2" t="s">
        <v>12021</v>
      </c>
      <c r="L349" s="2" t="s">
        <v>12021</v>
      </c>
      <c r="M349" t="str">
        <f t="shared" si="41"/>
        <v>Aug</v>
      </c>
      <c r="N349" t="str">
        <f t="shared" si="35"/>
        <v>01-08-2024</v>
      </c>
      <c r="O349" t="str">
        <f t="shared" si="38"/>
        <v>08</v>
      </c>
      <c r="P349" t="str">
        <f t="shared" si="39"/>
        <v>2024</v>
      </c>
      <c r="Q349" t="str">
        <f t="shared" si="36"/>
        <v>10</v>
      </c>
      <c r="R349" t="str">
        <f t="shared" si="37"/>
        <v>-</v>
      </c>
      <c r="S349" t="str">
        <f t="shared" si="40"/>
        <v/>
      </c>
    </row>
    <row r="350" spans="1:19" x14ac:dyDescent="0.3">
      <c r="A350" t="s">
        <v>1011</v>
      </c>
      <c r="B350" t="s">
        <v>135</v>
      </c>
      <c r="C350" t="s">
        <v>12021</v>
      </c>
      <c r="D350" t="s">
        <v>33</v>
      </c>
      <c r="E350" t="s">
        <v>38</v>
      </c>
      <c r="F350" t="s">
        <v>1012</v>
      </c>
      <c r="G350" t="s">
        <v>22</v>
      </c>
      <c r="H350" s="1" t="s">
        <v>1013</v>
      </c>
      <c r="I350" s="3">
        <v>0.32655092592592594</v>
      </c>
      <c r="J350" s="1" t="s">
        <v>12021</v>
      </c>
      <c r="K350" s="2" t="s">
        <v>12021</v>
      </c>
      <c r="L350" s="2" t="s">
        <v>12021</v>
      </c>
      <c r="M350" t="str">
        <f t="shared" si="41"/>
        <v>Jan</v>
      </c>
      <c r="N350" t="str">
        <f t="shared" si="35"/>
        <v>31-01-2021</v>
      </c>
      <c r="O350" t="str">
        <f t="shared" si="38"/>
        <v>01</v>
      </c>
      <c r="P350" t="str">
        <f t="shared" si="39"/>
        <v>2021</v>
      </c>
      <c r="Q350" t="str">
        <f t="shared" si="36"/>
        <v>07</v>
      </c>
      <c r="R350" t="str">
        <f t="shared" si="37"/>
        <v>-</v>
      </c>
      <c r="S350" t="str">
        <f t="shared" si="40"/>
        <v/>
      </c>
    </row>
    <row r="351" spans="1:19" x14ac:dyDescent="0.3">
      <c r="A351" t="s">
        <v>1014</v>
      </c>
      <c r="B351" t="s">
        <v>149</v>
      </c>
      <c r="C351" t="s">
        <v>12021</v>
      </c>
      <c r="D351" t="s">
        <v>49</v>
      </c>
      <c r="E351" t="s">
        <v>69</v>
      </c>
      <c r="F351" t="s">
        <v>1015</v>
      </c>
      <c r="G351" t="s">
        <v>22</v>
      </c>
      <c r="H351" s="1" t="s">
        <v>91</v>
      </c>
      <c r="I351" s="3">
        <v>0.47760416666666666</v>
      </c>
      <c r="J351" s="1" t="s">
        <v>12021</v>
      </c>
      <c r="K351" s="2" t="s">
        <v>12021</v>
      </c>
      <c r="L351" s="2" t="s">
        <v>12021</v>
      </c>
      <c r="M351" t="str">
        <f t="shared" si="41"/>
        <v>Mar</v>
      </c>
      <c r="N351" t="str">
        <f t="shared" si="35"/>
        <v>28-03-2021</v>
      </c>
      <c r="O351" t="str">
        <f t="shared" si="38"/>
        <v>03</v>
      </c>
      <c r="P351" t="str">
        <f t="shared" si="39"/>
        <v>2021</v>
      </c>
      <c r="Q351" t="str">
        <f t="shared" si="36"/>
        <v>11</v>
      </c>
      <c r="R351" t="str">
        <f t="shared" si="37"/>
        <v>-</v>
      </c>
      <c r="S351" t="str">
        <f t="shared" si="40"/>
        <v/>
      </c>
    </row>
    <row r="352" spans="1:19" x14ac:dyDescent="0.3">
      <c r="A352" t="s">
        <v>1016</v>
      </c>
      <c r="B352" t="s">
        <v>194</v>
      </c>
      <c r="C352" t="s">
        <v>11075</v>
      </c>
      <c r="D352" t="s">
        <v>49</v>
      </c>
      <c r="E352" t="s">
        <v>65</v>
      </c>
      <c r="F352" t="s">
        <v>1017</v>
      </c>
      <c r="G352" t="s">
        <v>28</v>
      </c>
      <c r="H352" s="1">
        <v>45054</v>
      </c>
      <c r="I352" s="3">
        <v>0.56319444444444444</v>
      </c>
      <c r="J352" s="1" t="s">
        <v>345</v>
      </c>
      <c r="K352" s="2">
        <v>0.56363425925925925</v>
      </c>
      <c r="L352" s="2" t="s">
        <v>12021</v>
      </c>
      <c r="M352" t="str">
        <f t="shared" si="41"/>
        <v>May</v>
      </c>
      <c r="N352" t="str">
        <f t="shared" si="35"/>
        <v>08-05-2023</v>
      </c>
      <c r="O352" t="str">
        <f t="shared" si="38"/>
        <v>05</v>
      </c>
      <c r="P352" t="str">
        <f t="shared" si="39"/>
        <v>2023</v>
      </c>
      <c r="Q352" t="str">
        <f t="shared" si="36"/>
        <v>13</v>
      </c>
      <c r="R352" t="str">
        <f t="shared" si="37"/>
        <v>28-08-2023</v>
      </c>
      <c r="S352" t="str">
        <f t="shared" si="40"/>
        <v>08</v>
      </c>
    </row>
    <row r="353" spans="1:19" x14ac:dyDescent="0.3">
      <c r="A353" t="s">
        <v>1018</v>
      </c>
      <c r="B353" t="s">
        <v>25</v>
      </c>
      <c r="C353" t="s">
        <v>11076</v>
      </c>
      <c r="D353" t="s">
        <v>19</v>
      </c>
      <c r="E353" t="s">
        <v>26</v>
      </c>
      <c r="F353" t="s">
        <v>1019</v>
      </c>
      <c r="G353" t="s">
        <v>28</v>
      </c>
      <c r="H353" s="1">
        <v>44018</v>
      </c>
      <c r="I353" s="3">
        <v>0.05</v>
      </c>
      <c r="J353" s="1" t="s">
        <v>1020</v>
      </c>
      <c r="K353" s="2">
        <v>5.0543981481481481E-2</v>
      </c>
      <c r="L353" s="2" t="s">
        <v>12021</v>
      </c>
      <c r="M353" t="str">
        <f t="shared" si="41"/>
        <v>Jul</v>
      </c>
      <c r="N353" t="str">
        <f t="shared" si="35"/>
        <v>06-07-2020</v>
      </c>
      <c r="O353" t="str">
        <f t="shared" si="38"/>
        <v>07</v>
      </c>
      <c r="P353" t="str">
        <f t="shared" si="39"/>
        <v>2020</v>
      </c>
      <c r="Q353" t="str">
        <f t="shared" si="36"/>
        <v>01</v>
      </c>
      <c r="R353" t="str">
        <f t="shared" si="37"/>
        <v>21-06-2020</v>
      </c>
      <c r="S353" t="str">
        <f t="shared" si="40"/>
        <v>06</v>
      </c>
    </row>
    <row r="354" spans="1:19" x14ac:dyDescent="0.3">
      <c r="A354" t="s">
        <v>1021</v>
      </c>
      <c r="B354" t="s">
        <v>194</v>
      </c>
      <c r="C354" t="s">
        <v>11077</v>
      </c>
      <c r="D354" t="s">
        <v>49</v>
      </c>
      <c r="E354" t="s">
        <v>65</v>
      </c>
      <c r="F354" t="s">
        <v>1022</v>
      </c>
      <c r="G354" t="s">
        <v>28</v>
      </c>
      <c r="H354" s="1" t="s">
        <v>1023</v>
      </c>
      <c r="I354" s="3">
        <v>0.12503472222222223</v>
      </c>
      <c r="J354" s="1" t="s">
        <v>446</v>
      </c>
      <c r="K354" s="2">
        <v>0.12503472222222223</v>
      </c>
      <c r="L354" s="2" t="s">
        <v>12021</v>
      </c>
      <c r="M354" t="str">
        <f t="shared" si="41"/>
        <v>Sep</v>
      </c>
      <c r="N354" t="str">
        <f t="shared" si="35"/>
        <v>30-09-2024</v>
      </c>
      <c r="O354" t="str">
        <f t="shared" si="38"/>
        <v>09</v>
      </c>
      <c r="P354" t="str">
        <f t="shared" si="39"/>
        <v>2024</v>
      </c>
      <c r="Q354" t="str">
        <f t="shared" si="36"/>
        <v>03</v>
      </c>
      <c r="R354" t="str">
        <f t="shared" si="37"/>
        <v>23-10-2024</v>
      </c>
      <c r="S354" t="str">
        <f t="shared" si="40"/>
        <v>10</v>
      </c>
    </row>
    <row r="355" spans="1:19" x14ac:dyDescent="0.3">
      <c r="A355" t="s">
        <v>1024</v>
      </c>
      <c r="B355" t="s">
        <v>220</v>
      </c>
      <c r="C355" t="s">
        <v>12021</v>
      </c>
      <c r="D355" t="s">
        <v>12</v>
      </c>
      <c r="E355" t="s">
        <v>174</v>
      </c>
      <c r="F355" t="s">
        <v>1025</v>
      </c>
      <c r="G355" t="s">
        <v>22</v>
      </c>
      <c r="H355" s="1" t="s">
        <v>1026</v>
      </c>
      <c r="I355" s="3">
        <v>0.52711805555555558</v>
      </c>
      <c r="J355" s="1" t="s">
        <v>12021</v>
      </c>
      <c r="K355" s="2" t="s">
        <v>12021</v>
      </c>
      <c r="L355" s="2" t="s">
        <v>12021</v>
      </c>
      <c r="M355" t="str">
        <f t="shared" si="41"/>
        <v>Dec</v>
      </c>
      <c r="N355" t="str">
        <f t="shared" si="35"/>
        <v>31-12-2022</v>
      </c>
      <c r="O355" t="str">
        <f t="shared" si="38"/>
        <v>12</v>
      </c>
      <c r="P355" t="str">
        <f t="shared" si="39"/>
        <v>2022</v>
      </c>
      <c r="Q355" t="str">
        <f t="shared" si="36"/>
        <v>12</v>
      </c>
      <c r="R355" t="str">
        <f t="shared" si="37"/>
        <v>-</v>
      </c>
      <c r="S355" t="str">
        <f t="shared" si="40"/>
        <v/>
      </c>
    </row>
    <row r="356" spans="1:19" x14ac:dyDescent="0.3">
      <c r="A356" t="s">
        <v>1027</v>
      </c>
      <c r="B356" t="s">
        <v>173</v>
      </c>
      <c r="C356" t="s">
        <v>11078</v>
      </c>
      <c r="D356" t="s">
        <v>12</v>
      </c>
      <c r="E356" t="s">
        <v>174</v>
      </c>
      <c r="F356" t="s">
        <v>1028</v>
      </c>
      <c r="G356" t="s">
        <v>28</v>
      </c>
      <c r="H356" s="1">
        <v>44287</v>
      </c>
      <c r="I356" s="3">
        <v>0.625</v>
      </c>
      <c r="J356" s="1" t="s">
        <v>1029</v>
      </c>
      <c r="K356" s="2">
        <v>0.62539351851851854</v>
      </c>
      <c r="L356" s="2" t="s">
        <v>12021</v>
      </c>
      <c r="M356" t="str">
        <f t="shared" si="41"/>
        <v>Apr</v>
      </c>
      <c r="N356" t="str">
        <f t="shared" si="35"/>
        <v>01-04-2021</v>
      </c>
      <c r="O356" t="str">
        <f t="shared" si="38"/>
        <v>04</v>
      </c>
      <c r="P356" t="str">
        <f t="shared" si="39"/>
        <v>2021</v>
      </c>
      <c r="Q356" t="str">
        <f t="shared" si="36"/>
        <v>15</v>
      </c>
      <c r="R356" t="str">
        <f t="shared" si="37"/>
        <v>20-01-2021</v>
      </c>
      <c r="S356" t="str">
        <f t="shared" si="40"/>
        <v>01</v>
      </c>
    </row>
    <row r="357" spans="1:19" x14ac:dyDescent="0.3">
      <c r="A357" t="s">
        <v>1030</v>
      </c>
      <c r="B357" t="s">
        <v>131</v>
      </c>
      <c r="C357" t="s">
        <v>12021</v>
      </c>
      <c r="D357" t="s">
        <v>12</v>
      </c>
      <c r="E357" t="s">
        <v>114</v>
      </c>
      <c r="F357" t="s">
        <v>1031</v>
      </c>
      <c r="G357" t="s">
        <v>22</v>
      </c>
      <c r="H357" s="1" t="s">
        <v>1032</v>
      </c>
      <c r="I357" s="3">
        <v>0.96354166666666663</v>
      </c>
      <c r="J357" s="1" t="s">
        <v>12021</v>
      </c>
      <c r="K357" s="2" t="s">
        <v>12021</v>
      </c>
      <c r="L357" s="2" t="s">
        <v>12021</v>
      </c>
      <c r="M357" t="str">
        <f t="shared" si="41"/>
        <v>Sep</v>
      </c>
      <c r="N357" t="str">
        <f t="shared" si="35"/>
        <v>23-09-2024</v>
      </c>
      <c r="O357" t="str">
        <f t="shared" si="38"/>
        <v>09</v>
      </c>
      <c r="P357" t="str">
        <f t="shared" si="39"/>
        <v>2024</v>
      </c>
      <c r="Q357" t="str">
        <f t="shared" si="36"/>
        <v>23</v>
      </c>
      <c r="R357" t="str">
        <f t="shared" si="37"/>
        <v>-</v>
      </c>
      <c r="S357" t="str">
        <f t="shared" si="40"/>
        <v/>
      </c>
    </row>
    <row r="358" spans="1:19" x14ac:dyDescent="0.3">
      <c r="A358" t="s">
        <v>1033</v>
      </c>
      <c r="B358" t="s">
        <v>97</v>
      </c>
      <c r="C358" s="4">
        <v>44844.670138888891</v>
      </c>
      <c r="D358" t="s">
        <v>19</v>
      </c>
      <c r="E358" t="s">
        <v>20</v>
      </c>
      <c r="F358" t="s">
        <v>1034</v>
      </c>
      <c r="G358" t="s">
        <v>28</v>
      </c>
      <c r="H358" s="1">
        <v>44752</v>
      </c>
      <c r="I358" s="3">
        <v>0.67013888888888884</v>
      </c>
      <c r="J358" s="1">
        <v>44844</v>
      </c>
      <c r="K358" s="2">
        <v>0.67013888888888884</v>
      </c>
      <c r="L358" s="2" t="s">
        <v>12021</v>
      </c>
      <c r="M358" t="str">
        <f t="shared" si="41"/>
        <v>Jul</v>
      </c>
      <c r="N358" t="str">
        <f t="shared" si="35"/>
        <v>10-07-2022</v>
      </c>
      <c r="O358" t="str">
        <f t="shared" si="38"/>
        <v>07</v>
      </c>
      <c r="P358" t="str">
        <f t="shared" si="39"/>
        <v>2022</v>
      </c>
      <c r="Q358" t="str">
        <f t="shared" si="36"/>
        <v>16</v>
      </c>
      <c r="R358" t="str">
        <f t="shared" si="37"/>
        <v>10-10-2022</v>
      </c>
      <c r="S358" t="str">
        <f t="shared" si="40"/>
        <v>10</v>
      </c>
    </row>
    <row r="359" spans="1:19" x14ac:dyDescent="0.3">
      <c r="A359" t="s">
        <v>1035</v>
      </c>
      <c r="B359" t="s">
        <v>194</v>
      </c>
      <c r="C359" t="s">
        <v>12021</v>
      </c>
      <c r="D359" t="s">
        <v>49</v>
      </c>
      <c r="E359" t="s">
        <v>65</v>
      </c>
      <c r="F359" t="s">
        <v>1036</v>
      </c>
      <c r="G359" t="s">
        <v>15</v>
      </c>
      <c r="H359" s="1" t="s">
        <v>1037</v>
      </c>
      <c r="I359" s="3">
        <v>0.56594907407407402</v>
      </c>
      <c r="J359" s="1" t="s">
        <v>12021</v>
      </c>
      <c r="K359" s="2" t="s">
        <v>12021</v>
      </c>
      <c r="L359" s="2" t="s">
        <v>12021</v>
      </c>
      <c r="M359" t="str">
        <f t="shared" si="41"/>
        <v>Oct</v>
      </c>
      <c r="N359" t="str">
        <f t="shared" si="35"/>
        <v>21-10-2023</v>
      </c>
      <c r="O359" t="str">
        <f t="shared" si="38"/>
        <v>10</v>
      </c>
      <c r="P359" t="str">
        <f t="shared" si="39"/>
        <v>2023</v>
      </c>
      <c r="Q359" t="str">
        <f t="shared" si="36"/>
        <v>13</v>
      </c>
      <c r="R359" t="str">
        <f t="shared" si="37"/>
        <v>-</v>
      </c>
      <c r="S359" t="str">
        <f t="shared" si="40"/>
        <v/>
      </c>
    </row>
    <row r="360" spans="1:19" x14ac:dyDescent="0.3">
      <c r="A360" t="s">
        <v>1038</v>
      </c>
      <c r="B360" t="s">
        <v>53</v>
      </c>
      <c r="C360" t="s">
        <v>12021</v>
      </c>
      <c r="D360" t="s">
        <v>12</v>
      </c>
      <c r="E360" t="s">
        <v>13</v>
      </c>
      <c r="F360" t="s">
        <v>1039</v>
      </c>
      <c r="G360" t="s">
        <v>15</v>
      </c>
      <c r="H360" s="1" t="s">
        <v>1040</v>
      </c>
      <c r="I360" s="3">
        <v>0.78085648148148146</v>
      </c>
      <c r="J360" s="1" t="s">
        <v>12021</v>
      </c>
      <c r="K360" s="2" t="s">
        <v>12021</v>
      </c>
      <c r="L360" s="2" t="s">
        <v>12021</v>
      </c>
      <c r="M360" t="str">
        <f t="shared" si="41"/>
        <v>Jul</v>
      </c>
      <c r="N360" t="str">
        <f t="shared" si="35"/>
        <v>22-07-2021</v>
      </c>
      <c r="O360" t="str">
        <f t="shared" si="38"/>
        <v>07</v>
      </c>
      <c r="P360" t="str">
        <f t="shared" si="39"/>
        <v>2021</v>
      </c>
      <c r="Q360" t="str">
        <f t="shared" si="36"/>
        <v>18</v>
      </c>
      <c r="R360" t="str">
        <f t="shared" si="37"/>
        <v>-</v>
      </c>
      <c r="S360" t="str">
        <f t="shared" si="40"/>
        <v/>
      </c>
    </row>
    <row r="361" spans="1:19" x14ac:dyDescent="0.3">
      <c r="A361" t="s">
        <v>1041</v>
      </c>
      <c r="B361" t="s">
        <v>25</v>
      </c>
      <c r="C361" t="s">
        <v>12021</v>
      </c>
      <c r="D361" t="s">
        <v>19</v>
      </c>
      <c r="E361" t="s">
        <v>26</v>
      </c>
      <c r="F361" t="s">
        <v>1042</v>
      </c>
      <c r="G361" t="s">
        <v>22</v>
      </c>
      <c r="H361" s="1" t="s">
        <v>995</v>
      </c>
      <c r="I361" s="3">
        <v>0.90961805555555553</v>
      </c>
      <c r="J361" s="1" t="s">
        <v>12021</v>
      </c>
      <c r="K361" s="2" t="s">
        <v>12021</v>
      </c>
      <c r="L361" s="2" t="s">
        <v>12021</v>
      </c>
      <c r="M361" t="str">
        <f t="shared" si="41"/>
        <v>Sep</v>
      </c>
      <c r="N361" t="str">
        <f t="shared" si="35"/>
        <v>25-09-2024</v>
      </c>
      <c r="O361" t="str">
        <f t="shared" si="38"/>
        <v>09</v>
      </c>
      <c r="P361" t="str">
        <f t="shared" si="39"/>
        <v>2024</v>
      </c>
      <c r="Q361" t="str">
        <f t="shared" si="36"/>
        <v>21</v>
      </c>
      <c r="R361" t="str">
        <f t="shared" si="37"/>
        <v>-</v>
      </c>
      <c r="S361" t="str">
        <f t="shared" si="40"/>
        <v/>
      </c>
    </row>
    <row r="362" spans="1:19" x14ac:dyDescent="0.3">
      <c r="A362" t="s">
        <v>1043</v>
      </c>
      <c r="B362" t="s">
        <v>110</v>
      </c>
      <c r="C362" t="s">
        <v>11079</v>
      </c>
      <c r="D362" t="s">
        <v>33</v>
      </c>
      <c r="E362" t="s">
        <v>34</v>
      </c>
      <c r="F362" t="s">
        <v>1044</v>
      </c>
      <c r="G362" t="s">
        <v>28</v>
      </c>
      <c r="H362" s="1">
        <v>45117</v>
      </c>
      <c r="I362" s="3">
        <v>0.54236111111111107</v>
      </c>
      <c r="J362" s="1" t="s">
        <v>1045</v>
      </c>
      <c r="K362" s="2">
        <v>0.54283564814814811</v>
      </c>
      <c r="L362" s="2" t="s">
        <v>12021</v>
      </c>
      <c r="M362" t="str">
        <f t="shared" si="41"/>
        <v>Jul</v>
      </c>
      <c r="N362" t="str">
        <f t="shared" si="35"/>
        <v>10-07-2023</v>
      </c>
      <c r="O362" t="str">
        <f t="shared" si="38"/>
        <v>07</v>
      </c>
      <c r="P362" t="str">
        <f t="shared" si="39"/>
        <v>2023</v>
      </c>
      <c r="Q362" t="str">
        <f t="shared" si="36"/>
        <v>13</v>
      </c>
      <c r="R362" t="str">
        <f t="shared" si="37"/>
        <v>31-10-2023</v>
      </c>
      <c r="S362" t="str">
        <f t="shared" si="40"/>
        <v>10</v>
      </c>
    </row>
    <row r="363" spans="1:19" x14ac:dyDescent="0.3">
      <c r="A363" t="s">
        <v>1046</v>
      </c>
      <c r="B363" t="s">
        <v>18</v>
      </c>
      <c r="C363" t="s">
        <v>12021</v>
      </c>
      <c r="D363" t="s">
        <v>19</v>
      </c>
      <c r="E363" t="s">
        <v>20</v>
      </c>
      <c r="F363" t="s">
        <v>1047</v>
      </c>
      <c r="G363" t="s">
        <v>22</v>
      </c>
      <c r="H363" s="1">
        <v>44176</v>
      </c>
      <c r="I363" s="3">
        <v>0.49583333333333335</v>
      </c>
      <c r="J363" s="1" t="s">
        <v>12021</v>
      </c>
      <c r="K363" s="2" t="s">
        <v>12021</v>
      </c>
      <c r="L363" s="2" t="s">
        <v>12021</v>
      </c>
      <c r="M363" t="str">
        <f t="shared" si="41"/>
        <v>Dec</v>
      </c>
      <c r="N363" t="str">
        <f t="shared" si="35"/>
        <v>11-12-2020</v>
      </c>
      <c r="O363" t="str">
        <f t="shared" si="38"/>
        <v>12</v>
      </c>
      <c r="P363" t="str">
        <f t="shared" si="39"/>
        <v>2020</v>
      </c>
      <c r="Q363" t="str">
        <f t="shared" si="36"/>
        <v>11</v>
      </c>
      <c r="R363" t="str">
        <f t="shared" si="37"/>
        <v>-</v>
      </c>
      <c r="S363" t="str">
        <f t="shared" si="40"/>
        <v/>
      </c>
    </row>
    <row r="364" spans="1:19" x14ac:dyDescent="0.3">
      <c r="A364" t="s">
        <v>1048</v>
      </c>
      <c r="B364" t="s">
        <v>11</v>
      </c>
      <c r="C364" s="4">
        <v>45170.531944444447</v>
      </c>
      <c r="D364" t="s">
        <v>12</v>
      </c>
      <c r="E364" t="s">
        <v>13</v>
      </c>
      <c r="F364" t="s">
        <v>1049</v>
      </c>
      <c r="G364" t="s">
        <v>28</v>
      </c>
      <c r="H364" s="1">
        <v>44986</v>
      </c>
      <c r="I364" s="3">
        <v>0.53194444444444444</v>
      </c>
      <c r="J364" s="1">
        <v>45170</v>
      </c>
      <c r="K364" s="2">
        <v>0.53194444444444444</v>
      </c>
      <c r="L364" s="2" t="s">
        <v>12021</v>
      </c>
      <c r="M364" t="str">
        <f t="shared" si="41"/>
        <v>Mar</v>
      </c>
      <c r="N364" t="str">
        <f t="shared" si="35"/>
        <v>01-03-2023</v>
      </c>
      <c r="O364" t="str">
        <f t="shared" si="38"/>
        <v>03</v>
      </c>
      <c r="P364" t="str">
        <f t="shared" si="39"/>
        <v>2023</v>
      </c>
      <c r="Q364" t="str">
        <f t="shared" si="36"/>
        <v>12</v>
      </c>
      <c r="R364" t="str">
        <f t="shared" si="37"/>
        <v>01-09-2023</v>
      </c>
      <c r="S364" t="str">
        <f t="shared" si="40"/>
        <v>09</v>
      </c>
    </row>
    <row r="365" spans="1:19" x14ac:dyDescent="0.3">
      <c r="A365" t="s">
        <v>1050</v>
      </c>
      <c r="B365" t="s">
        <v>87</v>
      </c>
      <c r="C365" s="4">
        <v>45109.593055555553</v>
      </c>
      <c r="D365" t="s">
        <v>33</v>
      </c>
      <c r="E365" t="s">
        <v>38</v>
      </c>
      <c r="F365" t="s">
        <v>1051</v>
      </c>
      <c r="G365" t="s">
        <v>28</v>
      </c>
      <c r="H365" s="1" t="s">
        <v>1052</v>
      </c>
      <c r="I365" s="3">
        <v>0.59319444444444447</v>
      </c>
      <c r="J365" s="1">
        <v>45109</v>
      </c>
      <c r="K365" s="2">
        <v>0.59305555555555556</v>
      </c>
      <c r="L365" s="2" t="s">
        <v>12021</v>
      </c>
      <c r="M365" t="str">
        <f t="shared" si="41"/>
        <v>Jan</v>
      </c>
      <c r="N365" t="str">
        <f t="shared" si="35"/>
        <v>22-01-2023</v>
      </c>
      <c r="O365" t="str">
        <f t="shared" si="38"/>
        <v>01</v>
      </c>
      <c r="P365" t="str">
        <f t="shared" si="39"/>
        <v>2023</v>
      </c>
      <c r="Q365" t="str">
        <f t="shared" si="36"/>
        <v>14</v>
      </c>
      <c r="R365" t="str">
        <f t="shared" si="37"/>
        <v>02-07-2023</v>
      </c>
      <c r="S365" t="str">
        <f t="shared" si="40"/>
        <v>07</v>
      </c>
    </row>
    <row r="366" spans="1:19" x14ac:dyDescent="0.3">
      <c r="A366" t="s">
        <v>1053</v>
      </c>
      <c r="B366" t="s">
        <v>64</v>
      </c>
      <c r="C366" t="s">
        <v>11080</v>
      </c>
      <c r="D366" t="s">
        <v>49</v>
      </c>
      <c r="E366" t="s">
        <v>65</v>
      </c>
      <c r="F366" t="s">
        <v>1054</v>
      </c>
      <c r="G366" t="s">
        <v>28</v>
      </c>
      <c r="H366" s="1">
        <v>44138</v>
      </c>
      <c r="I366" s="3">
        <v>0.7680555555555556</v>
      </c>
      <c r="J366" s="1" t="s">
        <v>1055</v>
      </c>
      <c r="K366" s="2">
        <v>0.76810185185185187</v>
      </c>
      <c r="L366" s="2" t="s">
        <v>12021</v>
      </c>
      <c r="M366" t="str">
        <f t="shared" si="41"/>
        <v>Nov</v>
      </c>
      <c r="N366" t="str">
        <f t="shared" si="35"/>
        <v>03-11-2020</v>
      </c>
      <c r="O366" t="str">
        <f t="shared" si="38"/>
        <v>11</v>
      </c>
      <c r="P366" t="str">
        <f t="shared" si="39"/>
        <v>2020</v>
      </c>
      <c r="Q366" t="str">
        <f t="shared" si="36"/>
        <v>18</v>
      </c>
      <c r="R366" t="str">
        <f t="shared" si="37"/>
        <v>24-03-2020</v>
      </c>
      <c r="S366" t="str">
        <f t="shared" si="40"/>
        <v>03</v>
      </c>
    </row>
    <row r="367" spans="1:19" x14ac:dyDescent="0.3">
      <c r="A367" t="s">
        <v>1056</v>
      </c>
      <c r="B367" t="s">
        <v>93</v>
      </c>
      <c r="C367" t="s">
        <v>11081</v>
      </c>
      <c r="D367" t="s">
        <v>19</v>
      </c>
      <c r="E367" t="s">
        <v>26</v>
      </c>
      <c r="F367" t="s">
        <v>1057</v>
      </c>
      <c r="G367" t="s">
        <v>28</v>
      </c>
      <c r="H367" s="1">
        <v>45232</v>
      </c>
      <c r="I367" s="3">
        <v>0.80763888888888891</v>
      </c>
      <c r="J367" s="1" t="s">
        <v>1058</v>
      </c>
      <c r="K367" s="2">
        <v>0.80770833333333336</v>
      </c>
      <c r="L367" s="2" t="s">
        <v>12021</v>
      </c>
      <c r="M367" t="str">
        <f t="shared" si="41"/>
        <v>Nov</v>
      </c>
      <c r="N367" t="str">
        <f t="shared" si="35"/>
        <v>02-11-2023</v>
      </c>
      <c r="O367" t="str">
        <f t="shared" si="38"/>
        <v>11</v>
      </c>
      <c r="P367" t="str">
        <f t="shared" si="39"/>
        <v>2023</v>
      </c>
      <c r="Q367" t="str">
        <f t="shared" si="36"/>
        <v>19</v>
      </c>
      <c r="R367" t="str">
        <f t="shared" si="37"/>
        <v>28-02-2023</v>
      </c>
      <c r="S367" t="str">
        <f t="shared" si="40"/>
        <v>02</v>
      </c>
    </row>
    <row r="368" spans="1:19" x14ac:dyDescent="0.3">
      <c r="A368" t="s">
        <v>1059</v>
      </c>
      <c r="B368" t="s">
        <v>202</v>
      </c>
      <c r="C368" t="s">
        <v>12021</v>
      </c>
      <c r="D368" t="s">
        <v>33</v>
      </c>
      <c r="E368" t="s">
        <v>127</v>
      </c>
      <c r="F368" t="s">
        <v>1060</v>
      </c>
      <c r="G368" t="s">
        <v>22</v>
      </c>
      <c r="H368" s="1" t="s">
        <v>1061</v>
      </c>
      <c r="I368" s="3">
        <v>0.64331018518518523</v>
      </c>
      <c r="J368" s="1" t="s">
        <v>12021</v>
      </c>
      <c r="K368" s="2" t="s">
        <v>12021</v>
      </c>
      <c r="L368" s="2" t="s">
        <v>12021</v>
      </c>
      <c r="M368" t="str">
        <f t="shared" si="41"/>
        <v>May</v>
      </c>
      <c r="N368" t="str">
        <f t="shared" si="35"/>
        <v>13-05-2020</v>
      </c>
      <c r="O368" t="str">
        <f t="shared" si="38"/>
        <v>05</v>
      </c>
      <c r="P368" t="str">
        <f t="shared" si="39"/>
        <v>2020</v>
      </c>
      <c r="Q368" t="str">
        <f t="shared" si="36"/>
        <v>15</v>
      </c>
      <c r="R368" t="str">
        <f t="shared" si="37"/>
        <v>-</v>
      </c>
      <c r="S368" t="str">
        <f t="shared" si="40"/>
        <v/>
      </c>
    </row>
    <row r="369" spans="1:19" x14ac:dyDescent="0.3">
      <c r="A369" t="s">
        <v>1062</v>
      </c>
      <c r="B369" t="s">
        <v>93</v>
      </c>
      <c r="C369" t="s">
        <v>11082</v>
      </c>
      <c r="D369" t="s">
        <v>19</v>
      </c>
      <c r="E369" t="s">
        <v>26</v>
      </c>
      <c r="F369" t="s">
        <v>1063</v>
      </c>
      <c r="G369" t="s">
        <v>28</v>
      </c>
      <c r="H369" s="1">
        <v>44630</v>
      </c>
      <c r="I369" s="3">
        <v>0.7104166666666667</v>
      </c>
      <c r="J369" s="1" t="s">
        <v>1064</v>
      </c>
      <c r="K369" s="2">
        <v>0.71107638888888891</v>
      </c>
      <c r="L369" s="2" t="s">
        <v>12021</v>
      </c>
      <c r="M369" t="str">
        <f t="shared" si="41"/>
        <v>Mar</v>
      </c>
      <c r="N369" t="str">
        <f t="shared" si="35"/>
        <v>10-03-2022</v>
      </c>
      <c r="O369" t="str">
        <f t="shared" si="38"/>
        <v>03</v>
      </c>
      <c r="P369" t="str">
        <f t="shared" si="39"/>
        <v>2022</v>
      </c>
      <c r="Q369" t="str">
        <f t="shared" si="36"/>
        <v>17</v>
      </c>
      <c r="R369" t="str">
        <f t="shared" si="37"/>
        <v>17-10-2022</v>
      </c>
      <c r="S369" t="str">
        <f t="shared" si="40"/>
        <v>10</v>
      </c>
    </row>
    <row r="370" spans="1:19" x14ac:dyDescent="0.3">
      <c r="A370" t="s">
        <v>1065</v>
      </c>
      <c r="B370" t="s">
        <v>73</v>
      </c>
      <c r="C370" t="s">
        <v>12021</v>
      </c>
      <c r="D370" t="s">
        <v>49</v>
      </c>
      <c r="E370" t="s">
        <v>50</v>
      </c>
      <c r="F370" t="s">
        <v>1066</v>
      </c>
      <c r="G370" t="s">
        <v>22</v>
      </c>
      <c r="H370" s="1" t="s">
        <v>1067</v>
      </c>
      <c r="I370" s="3">
        <v>0.45</v>
      </c>
      <c r="J370" s="1" t="s">
        <v>12021</v>
      </c>
      <c r="K370" s="2" t="s">
        <v>12021</v>
      </c>
      <c r="L370" s="2" t="s">
        <v>12021</v>
      </c>
      <c r="M370" t="str">
        <f t="shared" si="41"/>
        <v>Feb</v>
      </c>
      <c r="N370" t="str">
        <f t="shared" si="35"/>
        <v>28-02-2020</v>
      </c>
      <c r="O370" t="str">
        <f t="shared" si="38"/>
        <v>02</v>
      </c>
      <c r="P370" t="str">
        <f t="shared" si="39"/>
        <v>2020</v>
      </c>
      <c r="Q370" t="str">
        <f t="shared" si="36"/>
        <v>10</v>
      </c>
      <c r="R370" t="str">
        <f t="shared" si="37"/>
        <v>-</v>
      </c>
      <c r="S370" t="str">
        <f t="shared" si="40"/>
        <v/>
      </c>
    </row>
    <row r="371" spans="1:19" x14ac:dyDescent="0.3">
      <c r="A371" t="s">
        <v>1068</v>
      </c>
      <c r="B371" t="s">
        <v>97</v>
      </c>
      <c r="C371" t="s">
        <v>12021</v>
      </c>
      <c r="D371" t="s">
        <v>19</v>
      </c>
      <c r="E371" t="s">
        <v>20</v>
      </c>
      <c r="F371" t="s">
        <v>1069</v>
      </c>
      <c r="G371" t="s">
        <v>22</v>
      </c>
      <c r="H371" s="1">
        <v>45387</v>
      </c>
      <c r="I371" s="3">
        <v>0.89444444444444449</v>
      </c>
      <c r="J371" s="1" t="s">
        <v>12021</v>
      </c>
      <c r="K371" s="2" t="s">
        <v>12021</v>
      </c>
      <c r="L371" s="2" t="s">
        <v>12021</v>
      </c>
      <c r="M371" t="str">
        <f t="shared" si="41"/>
        <v>Apr</v>
      </c>
      <c r="N371" t="str">
        <f t="shared" si="35"/>
        <v>05-04-2024</v>
      </c>
      <c r="O371" t="str">
        <f t="shared" si="38"/>
        <v>04</v>
      </c>
      <c r="P371" t="str">
        <f t="shared" si="39"/>
        <v>2024</v>
      </c>
      <c r="Q371" t="str">
        <f t="shared" si="36"/>
        <v>21</v>
      </c>
      <c r="R371" t="str">
        <f t="shared" si="37"/>
        <v>-</v>
      </c>
      <c r="S371" t="str">
        <f t="shared" si="40"/>
        <v/>
      </c>
    </row>
    <row r="372" spans="1:19" x14ac:dyDescent="0.3">
      <c r="A372" t="s">
        <v>1070</v>
      </c>
      <c r="B372" t="s">
        <v>301</v>
      </c>
      <c r="C372" t="s">
        <v>12021</v>
      </c>
      <c r="D372" t="s">
        <v>49</v>
      </c>
      <c r="E372" t="s">
        <v>50</v>
      </c>
      <c r="F372" t="s">
        <v>1071</v>
      </c>
      <c r="G372" t="s">
        <v>15</v>
      </c>
      <c r="H372" s="1" t="s">
        <v>1072</v>
      </c>
      <c r="I372" s="3">
        <v>0.64504629629629628</v>
      </c>
      <c r="J372" s="1" t="s">
        <v>12021</v>
      </c>
      <c r="K372" s="2" t="s">
        <v>12021</v>
      </c>
      <c r="L372" s="2" t="s">
        <v>12021</v>
      </c>
      <c r="M372" t="str">
        <f t="shared" si="41"/>
        <v>May</v>
      </c>
      <c r="N372" t="str">
        <f t="shared" si="35"/>
        <v>23-05-2022</v>
      </c>
      <c r="O372" t="str">
        <f t="shared" si="38"/>
        <v>05</v>
      </c>
      <c r="P372" t="str">
        <f t="shared" si="39"/>
        <v>2022</v>
      </c>
      <c r="Q372" t="str">
        <f t="shared" si="36"/>
        <v>15</v>
      </c>
      <c r="R372" t="str">
        <f t="shared" si="37"/>
        <v>-</v>
      </c>
      <c r="S372" t="str">
        <f t="shared" si="40"/>
        <v/>
      </c>
    </row>
    <row r="373" spans="1:19" x14ac:dyDescent="0.3">
      <c r="A373" t="s">
        <v>1073</v>
      </c>
      <c r="B373" t="s">
        <v>113</v>
      </c>
      <c r="C373" t="s">
        <v>12021</v>
      </c>
      <c r="D373" t="s">
        <v>12</v>
      </c>
      <c r="E373" t="s">
        <v>114</v>
      </c>
      <c r="F373" t="s">
        <v>1074</v>
      </c>
      <c r="G373" t="s">
        <v>22</v>
      </c>
      <c r="H373" s="1" t="s">
        <v>1075</v>
      </c>
      <c r="I373" s="3">
        <v>0.94156249999999997</v>
      </c>
      <c r="J373" s="1" t="s">
        <v>12021</v>
      </c>
      <c r="K373" s="2" t="s">
        <v>12021</v>
      </c>
      <c r="L373" s="2" t="s">
        <v>12021</v>
      </c>
      <c r="M373" t="str">
        <f t="shared" si="41"/>
        <v>Jul</v>
      </c>
      <c r="N373" t="str">
        <f t="shared" si="35"/>
        <v>15-07-2022</v>
      </c>
      <c r="O373" t="str">
        <f t="shared" si="38"/>
        <v>07</v>
      </c>
      <c r="P373" t="str">
        <f t="shared" si="39"/>
        <v>2022</v>
      </c>
      <c r="Q373" t="str">
        <f t="shared" si="36"/>
        <v>22</v>
      </c>
      <c r="R373" t="str">
        <f t="shared" si="37"/>
        <v>-</v>
      </c>
      <c r="S373" t="str">
        <f t="shared" si="40"/>
        <v/>
      </c>
    </row>
    <row r="374" spans="1:19" x14ac:dyDescent="0.3">
      <c r="A374" t="s">
        <v>1076</v>
      </c>
      <c r="B374" t="s">
        <v>97</v>
      </c>
      <c r="C374" s="4">
        <v>44078.152777777781</v>
      </c>
      <c r="D374" t="s">
        <v>19</v>
      </c>
      <c r="E374" t="s">
        <v>20</v>
      </c>
      <c r="F374" t="s">
        <v>1077</v>
      </c>
      <c r="G374" t="s">
        <v>28</v>
      </c>
      <c r="H374" s="1" t="s">
        <v>1055</v>
      </c>
      <c r="I374" s="3">
        <v>0.15313657407407408</v>
      </c>
      <c r="J374" s="1">
        <v>44078</v>
      </c>
      <c r="K374" s="2">
        <v>0.15277777777777779</v>
      </c>
      <c r="L374" s="2" t="s">
        <v>12021</v>
      </c>
      <c r="M374" t="str">
        <f t="shared" si="41"/>
        <v>Mar</v>
      </c>
      <c r="N374" t="str">
        <f t="shared" si="35"/>
        <v>24-03-2020</v>
      </c>
      <c r="O374" t="str">
        <f t="shared" si="38"/>
        <v>03</v>
      </c>
      <c r="P374" t="str">
        <f t="shared" si="39"/>
        <v>2020</v>
      </c>
      <c r="Q374" t="str">
        <f t="shared" si="36"/>
        <v>03</v>
      </c>
      <c r="R374" t="str">
        <f t="shared" si="37"/>
        <v>04-09-2020</v>
      </c>
      <c r="S374" t="str">
        <f t="shared" si="40"/>
        <v>09</v>
      </c>
    </row>
    <row r="375" spans="1:19" x14ac:dyDescent="0.3">
      <c r="A375" t="s">
        <v>1078</v>
      </c>
      <c r="B375" t="s">
        <v>202</v>
      </c>
      <c r="C375" t="s">
        <v>11083</v>
      </c>
      <c r="D375" t="s">
        <v>33</v>
      </c>
      <c r="E375" t="s">
        <v>127</v>
      </c>
      <c r="F375" t="s">
        <v>1079</v>
      </c>
      <c r="G375" t="s">
        <v>28</v>
      </c>
      <c r="H375" s="1" t="s">
        <v>1080</v>
      </c>
      <c r="I375" s="3">
        <v>0.27724537037037039</v>
      </c>
      <c r="J375" s="1" t="s">
        <v>1081</v>
      </c>
      <c r="K375" s="2">
        <v>0.27724537037037039</v>
      </c>
      <c r="L375" s="2" t="s">
        <v>12021</v>
      </c>
      <c r="M375" t="str">
        <f t="shared" si="41"/>
        <v>Oct</v>
      </c>
      <c r="N375" t="str">
        <f t="shared" si="35"/>
        <v>14-10-2022</v>
      </c>
      <c r="O375" t="str">
        <f t="shared" si="38"/>
        <v>10</v>
      </c>
      <c r="P375" t="str">
        <f t="shared" si="39"/>
        <v>2022</v>
      </c>
      <c r="Q375" t="str">
        <f t="shared" si="36"/>
        <v>06</v>
      </c>
      <c r="R375" t="str">
        <f t="shared" si="37"/>
        <v>15-10-2022</v>
      </c>
      <c r="S375" t="str">
        <f t="shared" si="40"/>
        <v>10</v>
      </c>
    </row>
    <row r="376" spans="1:19" x14ac:dyDescent="0.3">
      <c r="A376" t="s">
        <v>1082</v>
      </c>
      <c r="B376" t="s">
        <v>173</v>
      </c>
      <c r="C376" t="s">
        <v>12021</v>
      </c>
      <c r="D376" t="s">
        <v>12</v>
      </c>
      <c r="E376" t="s">
        <v>174</v>
      </c>
      <c r="F376" t="s">
        <v>1083</v>
      </c>
      <c r="G376" t="s">
        <v>22</v>
      </c>
      <c r="H376" s="1" t="s">
        <v>271</v>
      </c>
      <c r="I376" s="3">
        <v>2.9085648148148149E-2</v>
      </c>
      <c r="J376" s="1" t="s">
        <v>12021</v>
      </c>
      <c r="K376" s="2" t="s">
        <v>12021</v>
      </c>
      <c r="L376" s="2" t="s">
        <v>12021</v>
      </c>
      <c r="M376" t="str">
        <f t="shared" si="41"/>
        <v>Oct</v>
      </c>
      <c r="N376" t="str">
        <f t="shared" si="35"/>
        <v>16-10-2022</v>
      </c>
      <c r="O376" t="str">
        <f t="shared" si="38"/>
        <v>10</v>
      </c>
      <c r="P376" t="str">
        <f t="shared" si="39"/>
        <v>2022</v>
      </c>
      <c r="Q376" t="str">
        <f t="shared" si="36"/>
        <v>00</v>
      </c>
      <c r="R376" t="str">
        <f t="shared" si="37"/>
        <v>-</v>
      </c>
      <c r="S376" t="str">
        <f t="shared" si="40"/>
        <v/>
      </c>
    </row>
    <row r="377" spans="1:19" x14ac:dyDescent="0.3">
      <c r="A377" t="s">
        <v>1084</v>
      </c>
      <c r="B377" t="s">
        <v>135</v>
      </c>
      <c r="C377" t="s">
        <v>12021</v>
      </c>
      <c r="D377" t="s">
        <v>33</v>
      </c>
      <c r="E377" t="s">
        <v>38</v>
      </c>
      <c r="F377" t="s">
        <v>1085</v>
      </c>
      <c r="G377" t="s">
        <v>22</v>
      </c>
      <c r="H377" s="1">
        <v>44296</v>
      </c>
      <c r="I377" s="3">
        <v>2.7777777777777776E-2</v>
      </c>
      <c r="J377" s="1" t="s">
        <v>12021</v>
      </c>
      <c r="K377" s="2" t="s">
        <v>12021</v>
      </c>
      <c r="L377" s="2" t="s">
        <v>12021</v>
      </c>
      <c r="M377" t="str">
        <f t="shared" si="41"/>
        <v>Apr</v>
      </c>
      <c r="N377" t="str">
        <f t="shared" si="35"/>
        <v>10-04-2021</v>
      </c>
      <c r="O377" t="str">
        <f t="shared" si="38"/>
        <v>04</v>
      </c>
      <c r="P377" t="str">
        <f t="shared" si="39"/>
        <v>2021</v>
      </c>
      <c r="Q377" t="str">
        <f t="shared" si="36"/>
        <v>00</v>
      </c>
      <c r="R377" t="str">
        <f t="shared" si="37"/>
        <v>-</v>
      </c>
      <c r="S377" t="str">
        <f t="shared" si="40"/>
        <v/>
      </c>
    </row>
    <row r="378" spans="1:19" x14ac:dyDescent="0.3">
      <c r="A378" t="s">
        <v>1086</v>
      </c>
      <c r="B378" t="s">
        <v>97</v>
      </c>
      <c r="C378" t="s">
        <v>12021</v>
      </c>
      <c r="D378" t="s">
        <v>19</v>
      </c>
      <c r="E378" t="s">
        <v>20</v>
      </c>
      <c r="F378" t="s">
        <v>1087</v>
      </c>
      <c r="G378" t="s">
        <v>15</v>
      </c>
      <c r="H378" s="1" t="s">
        <v>1088</v>
      </c>
      <c r="I378" s="3">
        <v>0.66995370370370366</v>
      </c>
      <c r="J378" s="1" t="s">
        <v>12021</v>
      </c>
      <c r="K378" s="2" t="s">
        <v>12021</v>
      </c>
      <c r="L378" s="2" t="s">
        <v>12021</v>
      </c>
      <c r="M378" t="str">
        <f t="shared" si="41"/>
        <v>Sep</v>
      </c>
      <c r="N378" t="str">
        <f t="shared" si="35"/>
        <v>27-09-2021</v>
      </c>
      <c r="O378" t="str">
        <f t="shared" si="38"/>
        <v>09</v>
      </c>
      <c r="P378" t="str">
        <f t="shared" si="39"/>
        <v>2021</v>
      </c>
      <c r="Q378" t="str">
        <f t="shared" si="36"/>
        <v>16</v>
      </c>
      <c r="R378" t="str">
        <f t="shared" si="37"/>
        <v>-</v>
      </c>
      <c r="S378" t="str">
        <f t="shared" si="40"/>
        <v/>
      </c>
    </row>
    <row r="379" spans="1:19" x14ac:dyDescent="0.3">
      <c r="A379" t="s">
        <v>1089</v>
      </c>
      <c r="B379" t="s">
        <v>18</v>
      </c>
      <c r="C379" s="4">
        <v>44724.243055555555</v>
      </c>
      <c r="D379" t="s">
        <v>19</v>
      </c>
      <c r="E379" t="s">
        <v>20</v>
      </c>
      <c r="F379" t="s">
        <v>1090</v>
      </c>
      <c r="G379" t="s">
        <v>28</v>
      </c>
      <c r="H379" s="1">
        <v>44632</v>
      </c>
      <c r="I379" s="3">
        <v>0.24305555555555555</v>
      </c>
      <c r="J379" s="1">
        <v>44724</v>
      </c>
      <c r="K379" s="2">
        <v>0.24305555555555555</v>
      </c>
      <c r="L379" s="2" t="s">
        <v>12021</v>
      </c>
      <c r="M379" t="str">
        <f t="shared" si="41"/>
        <v>Mar</v>
      </c>
      <c r="N379" t="str">
        <f t="shared" si="35"/>
        <v>12-03-2022</v>
      </c>
      <c r="O379" t="str">
        <f t="shared" si="38"/>
        <v>03</v>
      </c>
      <c r="P379" t="str">
        <f t="shared" si="39"/>
        <v>2022</v>
      </c>
      <c r="Q379" t="str">
        <f t="shared" si="36"/>
        <v>05</v>
      </c>
      <c r="R379" t="str">
        <f t="shared" si="37"/>
        <v>12-06-2022</v>
      </c>
      <c r="S379" t="str">
        <f t="shared" si="40"/>
        <v>06</v>
      </c>
    </row>
    <row r="380" spans="1:19" x14ac:dyDescent="0.3">
      <c r="A380" t="s">
        <v>1091</v>
      </c>
      <c r="B380" t="s">
        <v>113</v>
      </c>
      <c r="C380" t="s">
        <v>12021</v>
      </c>
      <c r="D380" t="s">
        <v>12</v>
      </c>
      <c r="E380" t="s">
        <v>114</v>
      </c>
      <c r="F380" t="s">
        <v>1092</v>
      </c>
      <c r="G380" t="s">
        <v>22</v>
      </c>
      <c r="H380" s="1" t="s">
        <v>973</v>
      </c>
      <c r="I380" s="3">
        <v>9.931712962962963E-2</v>
      </c>
      <c r="J380" s="1" t="s">
        <v>12021</v>
      </c>
      <c r="K380" s="2" t="s">
        <v>12021</v>
      </c>
      <c r="L380" s="2" t="s">
        <v>12021</v>
      </c>
      <c r="M380" t="str">
        <f t="shared" si="41"/>
        <v>Jun</v>
      </c>
      <c r="N380" t="str">
        <f t="shared" si="35"/>
        <v>15-06-2021</v>
      </c>
      <c r="O380" t="str">
        <f t="shared" si="38"/>
        <v>06</v>
      </c>
      <c r="P380" t="str">
        <f t="shared" si="39"/>
        <v>2021</v>
      </c>
      <c r="Q380" t="str">
        <f t="shared" si="36"/>
        <v>02</v>
      </c>
      <c r="R380" t="str">
        <f t="shared" si="37"/>
        <v>-</v>
      </c>
      <c r="S380" t="str">
        <f t="shared" si="40"/>
        <v/>
      </c>
    </row>
    <row r="381" spans="1:19" x14ac:dyDescent="0.3">
      <c r="A381" t="s">
        <v>1093</v>
      </c>
      <c r="B381" t="s">
        <v>188</v>
      </c>
      <c r="C381" t="s">
        <v>12021</v>
      </c>
      <c r="D381" t="s">
        <v>12</v>
      </c>
      <c r="E381" t="s">
        <v>114</v>
      </c>
      <c r="F381" t="s">
        <v>1094</v>
      </c>
      <c r="G381" t="s">
        <v>22</v>
      </c>
      <c r="H381" s="1" t="s">
        <v>1095</v>
      </c>
      <c r="I381" s="3">
        <v>0.93800925925925926</v>
      </c>
      <c r="J381" s="1" t="s">
        <v>12021</v>
      </c>
      <c r="K381" s="2" t="s">
        <v>12021</v>
      </c>
      <c r="L381" s="2" t="s">
        <v>12021</v>
      </c>
      <c r="M381" t="str">
        <f t="shared" si="41"/>
        <v>Nov</v>
      </c>
      <c r="N381" t="str">
        <f t="shared" si="35"/>
        <v>14-11-2020</v>
      </c>
      <c r="O381" t="str">
        <f t="shared" si="38"/>
        <v>11</v>
      </c>
      <c r="P381" t="str">
        <f t="shared" si="39"/>
        <v>2020</v>
      </c>
      <c r="Q381" t="str">
        <f t="shared" si="36"/>
        <v>22</v>
      </c>
      <c r="R381" t="str">
        <f t="shared" si="37"/>
        <v>-</v>
      </c>
      <c r="S381" t="str">
        <f t="shared" si="40"/>
        <v/>
      </c>
    </row>
    <row r="382" spans="1:19" x14ac:dyDescent="0.3">
      <c r="A382" t="s">
        <v>1096</v>
      </c>
      <c r="B382" t="s">
        <v>220</v>
      </c>
      <c r="C382" t="s">
        <v>11084</v>
      </c>
      <c r="D382" t="s">
        <v>12</v>
      </c>
      <c r="E382" t="s">
        <v>174</v>
      </c>
      <c r="F382" t="s">
        <v>1097</v>
      </c>
      <c r="G382" t="s">
        <v>28</v>
      </c>
      <c r="H382" s="1" t="s">
        <v>1098</v>
      </c>
      <c r="I382" s="3">
        <v>0.71780092592592593</v>
      </c>
      <c r="J382" s="1" t="s">
        <v>1099</v>
      </c>
      <c r="K382" s="2">
        <v>0.71780092592592593</v>
      </c>
      <c r="L382" s="2" t="s">
        <v>12021</v>
      </c>
      <c r="M382" t="str">
        <f t="shared" si="41"/>
        <v>Jul</v>
      </c>
      <c r="N382" t="str">
        <f t="shared" si="35"/>
        <v>21-07-2021</v>
      </c>
      <c r="O382" t="str">
        <f t="shared" si="38"/>
        <v>07</v>
      </c>
      <c r="P382" t="str">
        <f t="shared" si="39"/>
        <v>2021</v>
      </c>
      <c r="Q382" t="str">
        <f t="shared" si="36"/>
        <v>17</v>
      </c>
      <c r="R382" t="str">
        <f t="shared" si="37"/>
        <v>31-07-2021</v>
      </c>
      <c r="S382" t="str">
        <f t="shared" si="40"/>
        <v>07</v>
      </c>
    </row>
    <row r="383" spans="1:19" x14ac:dyDescent="0.3">
      <c r="A383" t="s">
        <v>1100</v>
      </c>
      <c r="B383" t="s">
        <v>113</v>
      </c>
      <c r="C383" t="s">
        <v>12021</v>
      </c>
      <c r="D383" t="s">
        <v>12</v>
      </c>
      <c r="E383" t="s">
        <v>114</v>
      </c>
      <c r="F383" t="s">
        <v>1101</v>
      </c>
      <c r="G383" t="s">
        <v>22</v>
      </c>
      <c r="H383" s="1">
        <v>44902</v>
      </c>
      <c r="I383" s="3">
        <v>0.1701388888888889</v>
      </c>
      <c r="J383" s="1" t="s">
        <v>12021</v>
      </c>
      <c r="K383" s="2" t="s">
        <v>12021</v>
      </c>
      <c r="L383" s="2" t="s">
        <v>12021</v>
      </c>
      <c r="M383" t="str">
        <f t="shared" si="41"/>
        <v>Dec</v>
      </c>
      <c r="N383" t="str">
        <f t="shared" si="35"/>
        <v>07-12-2022</v>
      </c>
      <c r="O383" t="str">
        <f t="shared" si="38"/>
        <v>12</v>
      </c>
      <c r="P383" t="str">
        <f t="shared" si="39"/>
        <v>2022</v>
      </c>
      <c r="Q383" t="str">
        <f t="shared" si="36"/>
        <v>04</v>
      </c>
      <c r="R383" t="str">
        <f t="shared" si="37"/>
        <v>-</v>
      </c>
      <c r="S383" t="str">
        <f t="shared" si="40"/>
        <v/>
      </c>
    </row>
    <row r="384" spans="1:19" x14ac:dyDescent="0.3">
      <c r="A384" t="s">
        <v>1102</v>
      </c>
      <c r="B384" t="s">
        <v>289</v>
      </c>
      <c r="C384" t="s">
        <v>12021</v>
      </c>
      <c r="D384" t="s">
        <v>49</v>
      </c>
      <c r="E384" t="s">
        <v>69</v>
      </c>
      <c r="F384" t="s">
        <v>1103</v>
      </c>
      <c r="G384" t="s">
        <v>15</v>
      </c>
      <c r="H384" s="1">
        <v>45085</v>
      </c>
      <c r="I384" s="3">
        <v>0.81388888888888888</v>
      </c>
      <c r="J384" s="1" t="s">
        <v>12021</v>
      </c>
      <c r="K384" s="2" t="s">
        <v>12021</v>
      </c>
      <c r="L384" s="2" t="s">
        <v>12021</v>
      </c>
      <c r="M384" t="str">
        <f t="shared" si="41"/>
        <v>Jun</v>
      </c>
      <c r="N384" t="str">
        <f t="shared" si="35"/>
        <v>08-06-2023</v>
      </c>
      <c r="O384" t="str">
        <f t="shared" si="38"/>
        <v>06</v>
      </c>
      <c r="P384" t="str">
        <f t="shared" si="39"/>
        <v>2023</v>
      </c>
      <c r="Q384" t="str">
        <f t="shared" si="36"/>
        <v>19</v>
      </c>
      <c r="R384" t="str">
        <f t="shared" si="37"/>
        <v>-</v>
      </c>
      <c r="S384" t="str">
        <f t="shared" si="40"/>
        <v/>
      </c>
    </row>
    <row r="385" spans="1:19" x14ac:dyDescent="0.3">
      <c r="A385" t="s">
        <v>1104</v>
      </c>
      <c r="B385" t="s">
        <v>113</v>
      </c>
      <c r="C385" t="s">
        <v>12021</v>
      </c>
      <c r="D385" t="s">
        <v>12</v>
      </c>
      <c r="E385" t="s">
        <v>114</v>
      </c>
      <c r="F385" t="s">
        <v>1105</v>
      </c>
      <c r="G385" t="s">
        <v>15</v>
      </c>
      <c r="H385" s="1" t="s">
        <v>1106</v>
      </c>
      <c r="I385" s="3">
        <v>0.81422453703703701</v>
      </c>
      <c r="J385" s="1" t="s">
        <v>12021</v>
      </c>
      <c r="K385" s="2" t="s">
        <v>12021</v>
      </c>
      <c r="L385" s="2" t="s">
        <v>12021</v>
      </c>
      <c r="M385" t="str">
        <f t="shared" si="41"/>
        <v>Mar</v>
      </c>
      <c r="N385" t="str">
        <f t="shared" si="35"/>
        <v>17-03-2023</v>
      </c>
      <c r="O385" t="str">
        <f t="shared" si="38"/>
        <v>03</v>
      </c>
      <c r="P385" t="str">
        <f t="shared" si="39"/>
        <v>2023</v>
      </c>
      <c r="Q385" t="str">
        <f t="shared" si="36"/>
        <v>19</v>
      </c>
      <c r="R385" t="str">
        <f t="shared" si="37"/>
        <v>-</v>
      </c>
      <c r="S385" t="str">
        <f t="shared" si="40"/>
        <v/>
      </c>
    </row>
    <row r="386" spans="1:19" x14ac:dyDescent="0.3">
      <c r="A386" t="s">
        <v>1107</v>
      </c>
      <c r="B386" t="s">
        <v>188</v>
      </c>
      <c r="C386" t="s">
        <v>11085</v>
      </c>
      <c r="D386" t="s">
        <v>12</v>
      </c>
      <c r="E386" t="s">
        <v>114</v>
      </c>
      <c r="F386" t="s">
        <v>1108</v>
      </c>
      <c r="G386" t="s">
        <v>28</v>
      </c>
      <c r="H386" s="1" t="s">
        <v>1109</v>
      </c>
      <c r="I386" s="3">
        <v>0.98806712962962961</v>
      </c>
      <c r="J386" s="1" t="s">
        <v>1110</v>
      </c>
      <c r="K386" s="2">
        <v>0.98806712962962961</v>
      </c>
      <c r="L386" s="2" t="s">
        <v>12021</v>
      </c>
      <c r="M386" t="str">
        <f t="shared" si="41"/>
        <v>Dec</v>
      </c>
      <c r="N386" t="str">
        <f t="shared" ref="N386:N449" si="42">TEXT(H386,"DD-MM-YYYY")</f>
        <v>24-12-2020</v>
      </c>
      <c r="O386" t="str">
        <f t="shared" si="38"/>
        <v>12</v>
      </c>
      <c r="P386" t="str">
        <f t="shared" si="39"/>
        <v>2020</v>
      </c>
      <c r="Q386" t="str">
        <f t="shared" ref="Q386:Q449" si="43">TEXT(I386,"HH")</f>
        <v>23</v>
      </c>
      <c r="R386" t="str">
        <f t="shared" ref="R386:R449" si="44">TEXT(J386,"DD-MM-YYYY")</f>
        <v>17-01-2021</v>
      </c>
      <c r="S386" t="str">
        <f t="shared" si="40"/>
        <v>01</v>
      </c>
    </row>
    <row r="387" spans="1:19" x14ac:dyDescent="0.3">
      <c r="A387" t="s">
        <v>1111</v>
      </c>
      <c r="B387" t="s">
        <v>68</v>
      </c>
      <c r="C387" s="4">
        <v>45181.614583333336</v>
      </c>
      <c r="D387" t="s">
        <v>49</v>
      </c>
      <c r="E387" t="s">
        <v>69</v>
      </c>
      <c r="F387" t="s">
        <v>1112</v>
      </c>
      <c r="G387" t="s">
        <v>28</v>
      </c>
      <c r="H387" s="1">
        <v>44969</v>
      </c>
      <c r="I387" s="3">
        <v>0.61458333333333337</v>
      </c>
      <c r="J387" s="1">
        <v>45181</v>
      </c>
      <c r="K387" s="2">
        <v>0.61458333333333337</v>
      </c>
      <c r="L387" s="2" t="s">
        <v>12021</v>
      </c>
      <c r="M387" t="str">
        <f t="shared" si="41"/>
        <v>Feb</v>
      </c>
      <c r="N387" t="str">
        <f t="shared" si="42"/>
        <v>12-02-2023</v>
      </c>
      <c r="O387" t="str">
        <f t="shared" ref="O387:O450" si="45">MID(N387,4,2)</f>
        <v>02</v>
      </c>
      <c r="P387" t="str">
        <f t="shared" ref="P387:P450" si="46">RIGHT(N387,4)</f>
        <v>2023</v>
      </c>
      <c r="Q387" t="str">
        <f t="shared" si="43"/>
        <v>14</v>
      </c>
      <c r="R387" t="str">
        <f t="shared" si="44"/>
        <v>12-09-2023</v>
      </c>
      <c r="S387" t="str">
        <f t="shared" ref="S387:S450" si="47">MID(R387,4,2)</f>
        <v>09</v>
      </c>
    </row>
    <row r="388" spans="1:19" x14ac:dyDescent="0.3">
      <c r="A388" t="s">
        <v>1113</v>
      </c>
      <c r="B388" t="s">
        <v>64</v>
      </c>
      <c r="C388" t="s">
        <v>11086</v>
      </c>
      <c r="D388" t="s">
        <v>49</v>
      </c>
      <c r="E388" t="s">
        <v>65</v>
      </c>
      <c r="F388" t="s">
        <v>1114</v>
      </c>
      <c r="G388" t="s">
        <v>28</v>
      </c>
      <c r="H388" s="1">
        <v>45421</v>
      </c>
      <c r="I388" s="3">
        <v>2.9861111111111113E-2</v>
      </c>
      <c r="J388" s="1" t="s">
        <v>995</v>
      </c>
      <c r="K388" s="2">
        <v>0.03</v>
      </c>
      <c r="L388" s="2" t="s">
        <v>12021</v>
      </c>
      <c r="M388" t="str">
        <f t="shared" si="41"/>
        <v>May</v>
      </c>
      <c r="N388" t="str">
        <f t="shared" si="42"/>
        <v>09-05-2024</v>
      </c>
      <c r="O388" t="str">
        <f t="shared" si="45"/>
        <v>05</v>
      </c>
      <c r="P388" t="str">
        <f t="shared" si="46"/>
        <v>2024</v>
      </c>
      <c r="Q388" t="str">
        <f t="shared" si="43"/>
        <v>00</v>
      </c>
      <c r="R388" t="str">
        <f t="shared" si="44"/>
        <v>25-09-2024</v>
      </c>
      <c r="S388" t="str">
        <f t="shared" si="47"/>
        <v>09</v>
      </c>
    </row>
    <row r="389" spans="1:19" x14ac:dyDescent="0.3">
      <c r="A389" t="s">
        <v>1115</v>
      </c>
      <c r="B389" t="s">
        <v>301</v>
      </c>
      <c r="C389" s="4">
        <v>45028.703472222223</v>
      </c>
      <c r="D389" t="s">
        <v>49</v>
      </c>
      <c r="E389" t="s">
        <v>50</v>
      </c>
      <c r="F389" t="s">
        <v>1116</v>
      </c>
      <c r="G389" t="s">
        <v>28</v>
      </c>
      <c r="H389" s="1">
        <v>45027</v>
      </c>
      <c r="I389" s="3">
        <v>0.70347222222222228</v>
      </c>
      <c r="J389" s="1">
        <v>45028</v>
      </c>
      <c r="K389" s="2">
        <v>0.70347222222222228</v>
      </c>
      <c r="L389" s="2" t="s">
        <v>12021</v>
      </c>
      <c r="M389" t="str">
        <f t="shared" ref="M389:M452" si="48">TEXT(H389,"MMM")</f>
        <v>Apr</v>
      </c>
      <c r="N389" t="str">
        <f t="shared" si="42"/>
        <v>11-04-2023</v>
      </c>
      <c r="O389" t="str">
        <f t="shared" si="45"/>
        <v>04</v>
      </c>
      <c r="P389" t="str">
        <f t="shared" si="46"/>
        <v>2023</v>
      </c>
      <c r="Q389" t="str">
        <f t="shared" si="43"/>
        <v>16</v>
      </c>
      <c r="R389" t="str">
        <f t="shared" si="44"/>
        <v>12-04-2023</v>
      </c>
      <c r="S389" t="str">
        <f t="shared" si="47"/>
        <v>04</v>
      </c>
    </row>
    <row r="390" spans="1:19" x14ac:dyDescent="0.3">
      <c r="A390" t="s">
        <v>1117</v>
      </c>
      <c r="B390" t="s">
        <v>139</v>
      </c>
      <c r="C390" s="4">
        <v>44929.712500000001</v>
      </c>
      <c r="D390" t="s">
        <v>19</v>
      </c>
      <c r="E390" t="s">
        <v>140</v>
      </c>
      <c r="F390" t="s">
        <v>1118</v>
      </c>
      <c r="G390" t="s">
        <v>28</v>
      </c>
      <c r="H390" s="1" t="s">
        <v>1119</v>
      </c>
      <c r="I390" s="3">
        <v>0.71296296296296291</v>
      </c>
      <c r="J390" s="1">
        <v>44929</v>
      </c>
      <c r="K390" s="2">
        <v>0.71250000000000002</v>
      </c>
      <c r="L390" s="2" t="s">
        <v>12021</v>
      </c>
      <c r="M390" t="str">
        <f t="shared" si="48"/>
        <v>Feb</v>
      </c>
      <c r="N390" t="str">
        <f t="shared" si="42"/>
        <v>18-02-2023</v>
      </c>
      <c r="O390" t="str">
        <f t="shared" si="45"/>
        <v>02</v>
      </c>
      <c r="P390" t="str">
        <f t="shared" si="46"/>
        <v>2023</v>
      </c>
      <c r="Q390" t="str">
        <f t="shared" si="43"/>
        <v>17</v>
      </c>
      <c r="R390" t="str">
        <f t="shared" si="44"/>
        <v>03-01-2023</v>
      </c>
      <c r="S390" t="str">
        <f t="shared" si="47"/>
        <v>01</v>
      </c>
    </row>
    <row r="391" spans="1:19" x14ac:dyDescent="0.3">
      <c r="A391" t="s">
        <v>1120</v>
      </c>
      <c r="B391" t="s">
        <v>139</v>
      </c>
      <c r="C391" t="s">
        <v>12021</v>
      </c>
      <c r="D391" t="s">
        <v>19</v>
      </c>
      <c r="E391" t="s">
        <v>140</v>
      </c>
      <c r="F391" t="s">
        <v>1121</v>
      </c>
      <c r="G391" t="s">
        <v>22</v>
      </c>
      <c r="H391" s="1">
        <v>45477</v>
      </c>
      <c r="I391" s="3">
        <v>0.21249999999999999</v>
      </c>
      <c r="J391" s="1" t="s">
        <v>12021</v>
      </c>
      <c r="K391" s="2" t="s">
        <v>12021</v>
      </c>
      <c r="L391" s="2" t="s">
        <v>12021</v>
      </c>
      <c r="M391" t="str">
        <f t="shared" si="48"/>
        <v>Jul</v>
      </c>
      <c r="N391" t="str">
        <f t="shared" si="42"/>
        <v>04-07-2024</v>
      </c>
      <c r="O391" t="str">
        <f t="shared" si="45"/>
        <v>07</v>
      </c>
      <c r="P391" t="str">
        <f t="shared" si="46"/>
        <v>2024</v>
      </c>
      <c r="Q391" t="str">
        <f t="shared" si="43"/>
        <v>05</v>
      </c>
      <c r="R391" t="str">
        <f t="shared" si="44"/>
        <v>-</v>
      </c>
      <c r="S391" t="str">
        <f t="shared" si="47"/>
        <v/>
      </c>
    </row>
    <row r="392" spans="1:19" x14ac:dyDescent="0.3">
      <c r="A392" t="s">
        <v>1122</v>
      </c>
      <c r="B392" t="s">
        <v>404</v>
      </c>
      <c r="C392" t="s">
        <v>12021</v>
      </c>
      <c r="D392" t="s">
        <v>12</v>
      </c>
      <c r="E392" t="s">
        <v>174</v>
      </c>
      <c r="F392" t="s">
        <v>1123</v>
      </c>
      <c r="G392" t="s">
        <v>15</v>
      </c>
      <c r="H392" s="1">
        <v>45354</v>
      </c>
      <c r="I392" s="3">
        <v>0.4152777777777778</v>
      </c>
      <c r="J392" s="1" t="s">
        <v>12021</v>
      </c>
      <c r="K392" s="2" t="s">
        <v>12021</v>
      </c>
      <c r="L392" s="2" t="s">
        <v>12021</v>
      </c>
      <c r="M392" t="str">
        <f t="shared" si="48"/>
        <v>Mar</v>
      </c>
      <c r="N392" t="str">
        <f t="shared" si="42"/>
        <v>03-03-2024</v>
      </c>
      <c r="O392" t="str">
        <f t="shared" si="45"/>
        <v>03</v>
      </c>
      <c r="P392" t="str">
        <f t="shared" si="46"/>
        <v>2024</v>
      </c>
      <c r="Q392" t="str">
        <f t="shared" si="43"/>
        <v>09</v>
      </c>
      <c r="R392" t="str">
        <f t="shared" si="44"/>
        <v>-</v>
      </c>
      <c r="S392" t="str">
        <f t="shared" si="47"/>
        <v/>
      </c>
    </row>
    <row r="393" spans="1:19" x14ac:dyDescent="0.3">
      <c r="A393" t="s">
        <v>1124</v>
      </c>
      <c r="B393" t="s">
        <v>126</v>
      </c>
      <c r="C393" t="s">
        <v>12021</v>
      </c>
      <c r="D393" t="s">
        <v>33</v>
      </c>
      <c r="E393" t="s">
        <v>127</v>
      </c>
      <c r="F393" t="s">
        <v>1125</v>
      </c>
      <c r="G393" t="s">
        <v>15</v>
      </c>
      <c r="H393" s="1">
        <v>44233</v>
      </c>
      <c r="I393" s="3">
        <v>0.99652777777777779</v>
      </c>
      <c r="J393" s="1" t="s">
        <v>12021</v>
      </c>
      <c r="K393" s="2" t="s">
        <v>12021</v>
      </c>
      <c r="L393" s="2" t="s">
        <v>12021</v>
      </c>
      <c r="M393" t="str">
        <f t="shared" si="48"/>
        <v>Feb</v>
      </c>
      <c r="N393" t="str">
        <f t="shared" si="42"/>
        <v>06-02-2021</v>
      </c>
      <c r="O393" t="str">
        <f t="shared" si="45"/>
        <v>02</v>
      </c>
      <c r="P393" t="str">
        <f t="shared" si="46"/>
        <v>2021</v>
      </c>
      <c r="Q393" t="str">
        <f t="shared" si="43"/>
        <v>23</v>
      </c>
      <c r="R393" t="str">
        <f t="shared" si="44"/>
        <v>-</v>
      </c>
      <c r="S393" t="str">
        <f t="shared" si="47"/>
        <v/>
      </c>
    </row>
    <row r="394" spans="1:19" x14ac:dyDescent="0.3">
      <c r="A394" t="s">
        <v>1126</v>
      </c>
      <c r="B394" t="s">
        <v>188</v>
      </c>
      <c r="C394" t="s">
        <v>11087</v>
      </c>
      <c r="D394" t="s">
        <v>12</v>
      </c>
      <c r="E394" t="s">
        <v>114</v>
      </c>
      <c r="F394" t="s">
        <v>1127</v>
      </c>
      <c r="G394" t="s">
        <v>28</v>
      </c>
      <c r="H394" s="1">
        <v>43929</v>
      </c>
      <c r="I394" s="3">
        <v>0.73888888888888893</v>
      </c>
      <c r="J394" s="1" t="s">
        <v>1128</v>
      </c>
      <c r="K394" s="2">
        <v>0.73894675925925923</v>
      </c>
      <c r="L394" s="2" t="s">
        <v>12021</v>
      </c>
      <c r="M394" t="str">
        <f t="shared" si="48"/>
        <v>Apr</v>
      </c>
      <c r="N394" t="str">
        <f t="shared" si="42"/>
        <v>08-04-2020</v>
      </c>
      <c r="O394" t="str">
        <f t="shared" si="45"/>
        <v>04</v>
      </c>
      <c r="P394" t="str">
        <f t="shared" si="46"/>
        <v>2020</v>
      </c>
      <c r="Q394" t="str">
        <f t="shared" si="43"/>
        <v>17</v>
      </c>
      <c r="R394" t="str">
        <f t="shared" si="44"/>
        <v>19-08-2020</v>
      </c>
      <c r="S394" t="str">
        <f t="shared" si="47"/>
        <v>08</v>
      </c>
    </row>
    <row r="395" spans="1:19" x14ac:dyDescent="0.3">
      <c r="A395" t="s">
        <v>1129</v>
      </c>
      <c r="B395" t="s">
        <v>32</v>
      </c>
      <c r="C395" t="s">
        <v>12021</v>
      </c>
      <c r="D395" t="s">
        <v>33</v>
      </c>
      <c r="E395" t="s">
        <v>34</v>
      </c>
      <c r="F395" t="s">
        <v>1130</v>
      </c>
      <c r="G395" t="s">
        <v>22</v>
      </c>
      <c r="H395" s="1" t="s">
        <v>961</v>
      </c>
      <c r="I395" s="3">
        <v>0.91885416666666664</v>
      </c>
      <c r="J395" s="1" t="s">
        <v>12021</v>
      </c>
      <c r="K395" s="2" t="s">
        <v>12021</v>
      </c>
      <c r="L395" s="2" t="s">
        <v>12021</v>
      </c>
      <c r="M395" t="str">
        <f t="shared" si="48"/>
        <v>Apr</v>
      </c>
      <c r="N395" t="str">
        <f t="shared" si="42"/>
        <v>18-04-2022</v>
      </c>
      <c r="O395" t="str">
        <f t="shared" si="45"/>
        <v>04</v>
      </c>
      <c r="P395" t="str">
        <f t="shared" si="46"/>
        <v>2022</v>
      </c>
      <c r="Q395" t="str">
        <f t="shared" si="43"/>
        <v>22</v>
      </c>
      <c r="R395" t="str">
        <f t="shared" si="44"/>
        <v>-</v>
      </c>
      <c r="S395" t="str">
        <f t="shared" si="47"/>
        <v/>
      </c>
    </row>
    <row r="396" spans="1:19" x14ac:dyDescent="0.3">
      <c r="A396" t="s">
        <v>1131</v>
      </c>
      <c r="B396" t="s">
        <v>73</v>
      </c>
      <c r="C396" t="s">
        <v>12021</v>
      </c>
      <c r="D396" t="s">
        <v>49</v>
      </c>
      <c r="E396" t="s">
        <v>50</v>
      </c>
      <c r="F396" t="s">
        <v>1132</v>
      </c>
      <c r="G396" t="s">
        <v>22</v>
      </c>
      <c r="H396" s="1" t="s">
        <v>1133</v>
      </c>
      <c r="I396" s="3">
        <v>0.27432870370370371</v>
      </c>
      <c r="J396" s="1" t="s">
        <v>12021</v>
      </c>
      <c r="K396" s="2" t="s">
        <v>12021</v>
      </c>
      <c r="L396" s="2" t="s">
        <v>12021</v>
      </c>
      <c r="M396" t="str">
        <f t="shared" si="48"/>
        <v>Sep</v>
      </c>
      <c r="N396" t="str">
        <f t="shared" si="42"/>
        <v>27-09-2022</v>
      </c>
      <c r="O396" t="str">
        <f t="shared" si="45"/>
        <v>09</v>
      </c>
      <c r="P396" t="str">
        <f t="shared" si="46"/>
        <v>2022</v>
      </c>
      <c r="Q396" t="str">
        <f t="shared" si="43"/>
        <v>06</v>
      </c>
      <c r="R396" t="str">
        <f t="shared" si="44"/>
        <v>-</v>
      </c>
      <c r="S396" t="str">
        <f t="shared" si="47"/>
        <v/>
      </c>
    </row>
    <row r="397" spans="1:19" x14ac:dyDescent="0.3">
      <c r="A397" t="s">
        <v>1134</v>
      </c>
      <c r="B397" t="s">
        <v>185</v>
      </c>
      <c r="C397" t="s">
        <v>11088</v>
      </c>
      <c r="D397" t="s">
        <v>12</v>
      </c>
      <c r="E397" t="s">
        <v>13</v>
      </c>
      <c r="F397" t="s">
        <v>1135</v>
      </c>
      <c r="G397" t="s">
        <v>28</v>
      </c>
      <c r="H397" s="1">
        <v>44327</v>
      </c>
      <c r="I397" s="3">
        <v>0.13333333333333333</v>
      </c>
      <c r="J397" s="1" t="s">
        <v>1136</v>
      </c>
      <c r="K397" s="2">
        <v>0.13341435185185185</v>
      </c>
      <c r="L397" s="2" t="s">
        <v>12021</v>
      </c>
      <c r="M397" t="str">
        <f t="shared" si="48"/>
        <v>May</v>
      </c>
      <c r="N397" t="str">
        <f t="shared" si="42"/>
        <v>11-05-2021</v>
      </c>
      <c r="O397" t="str">
        <f t="shared" si="45"/>
        <v>05</v>
      </c>
      <c r="P397" t="str">
        <f t="shared" si="46"/>
        <v>2021</v>
      </c>
      <c r="Q397" t="str">
        <f t="shared" si="43"/>
        <v>03</v>
      </c>
      <c r="R397" t="str">
        <f t="shared" si="44"/>
        <v>28-11-2021</v>
      </c>
      <c r="S397" t="str">
        <f t="shared" si="47"/>
        <v>11</v>
      </c>
    </row>
    <row r="398" spans="1:19" x14ac:dyDescent="0.3">
      <c r="A398" t="s">
        <v>1137</v>
      </c>
      <c r="B398" t="s">
        <v>139</v>
      </c>
      <c r="C398" t="s">
        <v>12021</v>
      </c>
      <c r="D398" t="s">
        <v>19</v>
      </c>
      <c r="E398" t="s">
        <v>140</v>
      </c>
      <c r="F398" t="s">
        <v>1138</v>
      </c>
      <c r="G398" t="s">
        <v>22</v>
      </c>
      <c r="H398" s="1" t="s">
        <v>812</v>
      </c>
      <c r="I398" s="3">
        <v>0.15008101851851852</v>
      </c>
      <c r="J398" s="1" t="s">
        <v>12021</v>
      </c>
      <c r="K398" s="2" t="s">
        <v>12021</v>
      </c>
      <c r="L398" s="2" t="s">
        <v>12021</v>
      </c>
      <c r="M398" t="str">
        <f t="shared" si="48"/>
        <v>Nov</v>
      </c>
      <c r="N398" t="str">
        <f t="shared" si="42"/>
        <v>22-11-2024</v>
      </c>
      <c r="O398" t="str">
        <f t="shared" si="45"/>
        <v>11</v>
      </c>
      <c r="P398" t="str">
        <f t="shared" si="46"/>
        <v>2024</v>
      </c>
      <c r="Q398" t="str">
        <f t="shared" si="43"/>
        <v>03</v>
      </c>
      <c r="R398" t="str">
        <f t="shared" si="44"/>
        <v>-</v>
      </c>
      <c r="S398" t="str">
        <f t="shared" si="47"/>
        <v/>
      </c>
    </row>
    <row r="399" spans="1:19" x14ac:dyDescent="0.3">
      <c r="A399" t="s">
        <v>1139</v>
      </c>
      <c r="B399" t="s">
        <v>289</v>
      </c>
      <c r="C399" t="s">
        <v>12021</v>
      </c>
      <c r="D399" t="s">
        <v>49</v>
      </c>
      <c r="E399" t="s">
        <v>69</v>
      </c>
      <c r="F399" t="s">
        <v>1140</v>
      </c>
      <c r="G399" t="s">
        <v>22</v>
      </c>
      <c r="H399" s="1">
        <v>45363</v>
      </c>
      <c r="I399" s="3">
        <v>0.13125000000000001</v>
      </c>
      <c r="J399" s="1" t="s">
        <v>12021</v>
      </c>
      <c r="K399" s="2" t="s">
        <v>12021</v>
      </c>
      <c r="L399" s="2" t="s">
        <v>12021</v>
      </c>
      <c r="M399" t="str">
        <f t="shared" si="48"/>
        <v>Mar</v>
      </c>
      <c r="N399" t="str">
        <f t="shared" si="42"/>
        <v>12-03-2024</v>
      </c>
      <c r="O399" t="str">
        <f t="shared" si="45"/>
        <v>03</v>
      </c>
      <c r="P399" t="str">
        <f t="shared" si="46"/>
        <v>2024</v>
      </c>
      <c r="Q399" t="str">
        <f t="shared" si="43"/>
        <v>03</v>
      </c>
      <c r="R399" t="str">
        <f t="shared" si="44"/>
        <v>-</v>
      </c>
      <c r="S399" t="str">
        <f t="shared" si="47"/>
        <v/>
      </c>
    </row>
    <row r="400" spans="1:19" x14ac:dyDescent="0.3">
      <c r="A400" t="s">
        <v>1141</v>
      </c>
      <c r="B400" t="s">
        <v>93</v>
      </c>
      <c r="C400" t="s">
        <v>12021</v>
      </c>
      <c r="D400" t="s">
        <v>19</v>
      </c>
      <c r="E400" t="s">
        <v>26</v>
      </c>
      <c r="F400" t="s">
        <v>1142</v>
      </c>
      <c r="G400" t="s">
        <v>22</v>
      </c>
      <c r="H400" s="1">
        <v>44628</v>
      </c>
      <c r="I400" s="3">
        <v>0.39513888888888887</v>
      </c>
      <c r="J400" s="1" t="s">
        <v>12021</v>
      </c>
      <c r="K400" s="2" t="s">
        <v>12021</v>
      </c>
      <c r="L400" s="2" t="s">
        <v>12021</v>
      </c>
      <c r="M400" t="str">
        <f t="shared" si="48"/>
        <v>Mar</v>
      </c>
      <c r="N400" t="str">
        <f t="shared" si="42"/>
        <v>08-03-2022</v>
      </c>
      <c r="O400" t="str">
        <f t="shared" si="45"/>
        <v>03</v>
      </c>
      <c r="P400" t="str">
        <f t="shared" si="46"/>
        <v>2022</v>
      </c>
      <c r="Q400" t="str">
        <f t="shared" si="43"/>
        <v>09</v>
      </c>
      <c r="R400" t="str">
        <f t="shared" si="44"/>
        <v>-</v>
      </c>
      <c r="S400" t="str">
        <f t="shared" si="47"/>
        <v/>
      </c>
    </row>
    <row r="401" spans="1:19" x14ac:dyDescent="0.3">
      <c r="A401" t="s">
        <v>1143</v>
      </c>
      <c r="B401" t="s">
        <v>146</v>
      </c>
      <c r="C401" t="s">
        <v>11089</v>
      </c>
      <c r="D401" t="s">
        <v>19</v>
      </c>
      <c r="E401" t="s">
        <v>140</v>
      </c>
      <c r="F401" t="s">
        <v>1144</v>
      </c>
      <c r="G401" t="s">
        <v>28</v>
      </c>
      <c r="H401" s="1" t="s">
        <v>565</v>
      </c>
      <c r="I401" s="3">
        <v>0.35297453703703702</v>
      </c>
      <c r="J401" s="1" t="s">
        <v>1145</v>
      </c>
      <c r="K401" s="2">
        <v>0.35297453703703702</v>
      </c>
      <c r="L401" s="2" t="s">
        <v>12021</v>
      </c>
      <c r="M401" t="str">
        <f t="shared" si="48"/>
        <v>May</v>
      </c>
      <c r="N401" t="str">
        <f t="shared" si="42"/>
        <v>28-05-2023</v>
      </c>
      <c r="O401" t="str">
        <f t="shared" si="45"/>
        <v>05</v>
      </c>
      <c r="P401" t="str">
        <f t="shared" si="46"/>
        <v>2023</v>
      </c>
      <c r="Q401" t="str">
        <f t="shared" si="43"/>
        <v>08</v>
      </c>
      <c r="R401" t="str">
        <f t="shared" si="44"/>
        <v>18-06-2023</v>
      </c>
      <c r="S401" t="str">
        <f t="shared" si="47"/>
        <v>06</v>
      </c>
    </row>
    <row r="402" spans="1:19" x14ac:dyDescent="0.3">
      <c r="A402" t="s">
        <v>1146</v>
      </c>
      <c r="B402" t="s">
        <v>11</v>
      </c>
      <c r="C402" t="s">
        <v>12021</v>
      </c>
      <c r="D402" t="s">
        <v>12</v>
      </c>
      <c r="E402" t="s">
        <v>13</v>
      </c>
      <c r="F402" t="s">
        <v>1147</v>
      </c>
      <c r="G402" t="s">
        <v>15</v>
      </c>
      <c r="H402" s="1">
        <v>44107</v>
      </c>
      <c r="I402" s="3">
        <v>0.98402777777777772</v>
      </c>
      <c r="J402" s="1" t="s">
        <v>12021</v>
      </c>
      <c r="K402" s="2" t="s">
        <v>12021</v>
      </c>
      <c r="L402" s="2" t="s">
        <v>12021</v>
      </c>
      <c r="M402" t="str">
        <f t="shared" si="48"/>
        <v>Oct</v>
      </c>
      <c r="N402" t="str">
        <f t="shared" si="42"/>
        <v>03-10-2020</v>
      </c>
      <c r="O402" t="str">
        <f t="shared" si="45"/>
        <v>10</v>
      </c>
      <c r="P402" t="str">
        <f t="shared" si="46"/>
        <v>2020</v>
      </c>
      <c r="Q402" t="str">
        <f t="shared" si="43"/>
        <v>23</v>
      </c>
      <c r="R402" t="str">
        <f t="shared" si="44"/>
        <v>-</v>
      </c>
      <c r="S402" t="str">
        <f t="shared" si="47"/>
        <v/>
      </c>
    </row>
    <row r="403" spans="1:19" x14ac:dyDescent="0.3">
      <c r="A403" t="s">
        <v>1148</v>
      </c>
      <c r="B403" t="s">
        <v>123</v>
      </c>
      <c r="C403" t="s">
        <v>12021</v>
      </c>
      <c r="D403" t="s">
        <v>33</v>
      </c>
      <c r="E403" t="s">
        <v>34</v>
      </c>
      <c r="F403" t="s">
        <v>1149</v>
      </c>
      <c r="G403" t="s">
        <v>15</v>
      </c>
      <c r="H403" s="1">
        <v>44570</v>
      </c>
      <c r="I403" s="3">
        <v>0.29583333333333334</v>
      </c>
      <c r="J403" s="1" t="s">
        <v>12021</v>
      </c>
      <c r="K403" s="2" t="s">
        <v>12021</v>
      </c>
      <c r="L403" s="2" t="s">
        <v>12021</v>
      </c>
      <c r="M403" t="str">
        <f t="shared" si="48"/>
        <v>Jan</v>
      </c>
      <c r="N403" t="str">
        <f t="shared" si="42"/>
        <v>09-01-2022</v>
      </c>
      <c r="O403" t="str">
        <f t="shared" si="45"/>
        <v>01</v>
      </c>
      <c r="P403" t="str">
        <f t="shared" si="46"/>
        <v>2022</v>
      </c>
      <c r="Q403" t="str">
        <f t="shared" si="43"/>
        <v>07</v>
      </c>
      <c r="R403" t="str">
        <f t="shared" si="44"/>
        <v>-</v>
      </c>
      <c r="S403" t="str">
        <f t="shared" si="47"/>
        <v/>
      </c>
    </row>
    <row r="404" spans="1:19" x14ac:dyDescent="0.3">
      <c r="A404" t="s">
        <v>1150</v>
      </c>
      <c r="B404" t="s">
        <v>73</v>
      </c>
      <c r="C404" t="s">
        <v>11090</v>
      </c>
      <c r="D404" t="s">
        <v>49</v>
      </c>
      <c r="E404" t="s">
        <v>50</v>
      </c>
      <c r="F404" t="s">
        <v>1151</v>
      </c>
      <c r="G404" t="s">
        <v>28</v>
      </c>
      <c r="H404" s="1" t="s">
        <v>244</v>
      </c>
      <c r="I404" s="3">
        <v>8.8229166666666664E-2</v>
      </c>
      <c r="J404" s="1" t="s">
        <v>576</v>
      </c>
      <c r="K404" s="2">
        <v>8.8229166666666664E-2</v>
      </c>
      <c r="L404" s="2" t="s">
        <v>12021</v>
      </c>
      <c r="M404" t="str">
        <f t="shared" si="48"/>
        <v>Oct</v>
      </c>
      <c r="N404" t="str">
        <f t="shared" si="42"/>
        <v>25-10-2024</v>
      </c>
      <c r="O404" t="str">
        <f t="shared" si="45"/>
        <v>10</v>
      </c>
      <c r="P404" t="str">
        <f t="shared" si="46"/>
        <v>2024</v>
      </c>
      <c r="Q404" t="str">
        <f t="shared" si="43"/>
        <v>02</v>
      </c>
      <c r="R404" t="str">
        <f t="shared" si="44"/>
        <v>14-11-2024</v>
      </c>
      <c r="S404" t="str">
        <f t="shared" si="47"/>
        <v>11</v>
      </c>
    </row>
    <row r="405" spans="1:19" x14ac:dyDescent="0.3">
      <c r="A405" t="s">
        <v>1152</v>
      </c>
      <c r="B405" t="s">
        <v>139</v>
      </c>
      <c r="C405" s="4">
        <v>43958.977083333331</v>
      </c>
      <c r="D405" t="s">
        <v>19</v>
      </c>
      <c r="E405" t="s">
        <v>140</v>
      </c>
      <c r="F405" t="s">
        <v>1153</v>
      </c>
      <c r="G405" t="s">
        <v>28</v>
      </c>
      <c r="H405" s="1">
        <v>44080</v>
      </c>
      <c r="I405" s="3">
        <v>0.9770833333333333</v>
      </c>
      <c r="J405" s="1">
        <v>43958</v>
      </c>
      <c r="K405" s="2">
        <v>0.9770833333333333</v>
      </c>
      <c r="L405" s="2" t="s">
        <v>12021</v>
      </c>
      <c r="M405" t="str">
        <f t="shared" si="48"/>
        <v>Sep</v>
      </c>
      <c r="N405" t="str">
        <f t="shared" si="42"/>
        <v>06-09-2020</v>
      </c>
      <c r="O405" t="str">
        <f t="shared" si="45"/>
        <v>09</v>
      </c>
      <c r="P405" t="str">
        <f t="shared" si="46"/>
        <v>2020</v>
      </c>
      <c r="Q405" t="str">
        <f t="shared" si="43"/>
        <v>23</v>
      </c>
      <c r="R405" t="str">
        <f t="shared" si="44"/>
        <v>07-05-2020</v>
      </c>
      <c r="S405" t="str">
        <f t="shared" si="47"/>
        <v>05</v>
      </c>
    </row>
    <row r="406" spans="1:19" x14ac:dyDescent="0.3">
      <c r="A406" t="s">
        <v>1154</v>
      </c>
      <c r="B406" t="s">
        <v>68</v>
      </c>
      <c r="C406" t="s">
        <v>12021</v>
      </c>
      <c r="D406" t="s">
        <v>49</v>
      </c>
      <c r="E406" t="s">
        <v>69</v>
      </c>
      <c r="F406" t="s">
        <v>1155</v>
      </c>
      <c r="G406" t="s">
        <v>15</v>
      </c>
      <c r="H406" s="1" t="s">
        <v>1156</v>
      </c>
      <c r="I406" s="3">
        <v>6.7743055555555556E-2</v>
      </c>
      <c r="J406" s="1" t="s">
        <v>12021</v>
      </c>
      <c r="K406" s="2" t="s">
        <v>12021</v>
      </c>
      <c r="L406" s="2" t="s">
        <v>12021</v>
      </c>
      <c r="M406" t="str">
        <f t="shared" si="48"/>
        <v>Nov</v>
      </c>
      <c r="N406" t="str">
        <f t="shared" si="42"/>
        <v>21-11-2021</v>
      </c>
      <c r="O406" t="str">
        <f t="shared" si="45"/>
        <v>11</v>
      </c>
      <c r="P406" t="str">
        <f t="shared" si="46"/>
        <v>2021</v>
      </c>
      <c r="Q406" t="str">
        <f t="shared" si="43"/>
        <v>01</v>
      </c>
      <c r="R406" t="str">
        <f t="shared" si="44"/>
        <v>-</v>
      </c>
      <c r="S406" t="str">
        <f t="shared" si="47"/>
        <v/>
      </c>
    </row>
    <row r="407" spans="1:19" x14ac:dyDescent="0.3">
      <c r="A407" t="s">
        <v>1157</v>
      </c>
      <c r="B407" t="s">
        <v>18</v>
      </c>
      <c r="C407" s="4">
        <v>44086.402777777781</v>
      </c>
      <c r="D407" t="s">
        <v>19</v>
      </c>
      <c r="E407" t="s">
        <v>20</v>
      </c>
      <c r="F407" t="s">
        <v>1158</v>
      </c>
      <c r="G407" t="s">
        <v>28</v>
      </c>
      <c r="H407" s="1" t="s">
        <v>1159</v>
      </c>
      <c r="I407" s="3">
        <v>0.40289351851851851</v>
      </c>
      <c r="J407" s="1">
        <v>44086</v>
      </c>
      <c r="K407" s="2">
        <v>0.40277777777777779</v>
      </c>
      <c r="L407" s="2" t="s">
        <v>12021</v>
      </c>
      <c r="M407" t="str">
        <f t="shared" si="48"/>
        <v>Nov</v>
      </c>
      <c r="N407" t="str">
        <f t="shared" si="42"/>
        <v>18-11-2020</v>
      </c>
      <c r="O407" t="str">
        <f t="shared" si="45"/>
        <v>11</v>
      </c>
      <c r="P407" t="str">
        <f t="shared" si="46"/>
        <v>2020</v>
      </c>
      <c r="Q407" t="str">
        <f t="shared" si="43"/>
        <v>09</v>
      </c>
      <c r="R407" t="str">
        <f t="shared" si="44"/>
        <v>12-09-2020</v>
      </c>
      <c r="S407" t="str">
        <f t="shared" si="47"/>
        <v>09</v>
      </c>
    </row>
    <row r="408" spans="1:19" x14ac:dyDescent="0.3">
      <c r="A408" t="s">
        <v>1160</v>
      </c>
      <c r="B408" t="s">
        <v>149</v>
      </c>
      <c r="C408" t="s">
        <v>12021</v>
      </c>
      <c r="D408" t="s">
        <v>49</v>
      </c>
      <c r="E408" t="s">
        <v>69</v>
      </c>
      <c r="F408" t="s">
        <v>1161</v>
      </c>
      <c r="G408" t="s">
        <v>15</v>
      </c>
      <c r="H408" s="1">
        <v>45050</v>
      </c>
      <c r="I408" s="3">
        <v>0.24027777777777778</v>
      </c>
      <c r="J408" s="1" t="s">
        <v>12021</v>
      </c>
      <c r="K408" s="2" t="s">
        <v>12021</v>
      </c>
      <c r="L408" s="2" t="s">
        <v>12021</v>
      </c>
      <c r="M408" t="str">
        <f t="shared" si="48"/>
        <v>May</v>
      </c>
      <c r="N408" t="str">
        <f t="shared" si="42"/>
        <v>04-05-2023</v>
      </c>
      <c r="O408" t="str">
        <f t="shared" si="45"/>
        <v>05</v>
      </c>
      <c r="P408" t="str">
        <f t="shared" si="46"/>
        <v>2023</v>
      </c>
      <c r="Q408" t="str">
        <f t="shared" si="43"/>
        <v>05</v>
      </c>
      <c r="R408" t="str">
        <f t="shared" si="44"/>
        <v>-</v>
      </c>
      <c r="S408" t="str">
        <f t="shared" si="47"/>
        <v/>
      </c>
    </row>
    <row r="409" spans="1:19" x14ac:dyDescent="0.3">
      <c r="A409" t="s">
        <v>1162</v>
      </c>
      <c r="B409" t="s">
        <v>93</v>
      </c>
      <c r="C409" s="4" t="s">
        <v>12021</v>
      </c>
      <c r="D409" t="s">
        <v>19</v>
      </c>
      <c r="E409" t="s">
        <v>26</v>
      </c>
      <c r="F409" t="s">
        <v>1163</v>
      </c>
      <c r="G409" t="s">
        <v>22</v>
      </c>
      <c r="H409" s="1" t="s">
        <v>1164</v>
      </c>
      <c r="I409" s="3">
        <v>2.2870370370370371E-2</v>
      </c>
      <c r="J409" s="1" t="s">
        <v>12021</v>
      </c>
      <c r="K409" s="2" t="s">
        <v>12021</v>
      </c>
      <c r="L409" s="2" t="s">
        <v>12021</v>
      </c>
      <c r="M409" t="str">
        <f t="shared" si="48"/>
        <v>Jan</v>
      </c>
      <c r="N409" t="str">
        <f t="shared" si="42"/>
        <v>13-01-2023</v>
      </c>
      <c r="O409" t="str">
        <f t="shared" si="45"/>
        <v>01</v>
      </c>
      <c r="P409" t="str">
        <f t="shared" si="46"/>
        <v>2023</v>
      </c>
      <c r="Q409" t="str">
        <f t="shared" si="43"/>
        <v>00</v>
      </c>
      <c r="R409" t="str">
        <f t="shared" si="44"/>
        <v>-</v>
      </c>
      <c r="S409" t="str">
        <f t="shared" si="47"/>
        <v/>
      </c>
    </row>
    <row r="410" spans="1:19" x14ac:dyDescent="0.3">
      <c r="A410" t="s">
        <v>1165</v>
      </c>
      <c r="B410" t="s">
        <v>205</v>
      </c>
      <c r="C410" t="s">
        <v>12021</v>
      </c>
      <c r="D410" t="s">
        <v>19</v>
      </c>
      <c r="E410" t="s">
        <v>140</v>
      </c>
      <c r="F410" t="s">
        <v>1166</v>
      </c>
      <c r="G410" t="s">
        <v>22</v>
      </c>
      <c r="H410" s="1">
        <v>44082</v>
      </c>
      <c r="I410" s="3">
        <v>0.45902777777777776</v>
      </c>
      <c r="J410" s="1" t="s">
        <v>12021</v>
      </c>
      <c r="K410" s="2" t="s">
        <v>12021</v>
      </c>
      <c r="L410" s="2" t="s">
        <v>12021</v>
      </c>
      <c r="M410" t="str">
        <f t="shared" si="48"/>
        <v>Sep</v>
      </c>
      <c r="N410" t="str">
        <f t="shared" si="42"/>
        <v>08-09-2020</v>
      </c>
      <c r="O410" t="str">
        <f t="shared" si="45"/>
        <v>09</v>
      </c>
      <c r="P410" t="str">
        <f t="shared" si="46"/>
        <v>2020</v>
      </c>
      <c r="Q410" t="str">
        <f t="shared" si="43"/>
        <v>11</v>
      </c>
      <c r="R410" t="str">
        <f t="shared" si="44"/>
        <v>-</v>
      </c>
      <c r="S410" t="str">
        <f t="shared" si="47"/>
        <v/>
      </c>
    </row>
    <row r="411" spans="1:19" x14ac:dyDescent="0.3">
      <c r="A411" t="s">
        <v>1167</v>
      </c>
      <c r="B411" t="s">
        <v>37</v>
      </c>
      <c r="C411" s="4">
        <v>43930.106249999997</v>
      </c>
      <c r="D411" t="s">
        <v>33</v>
      </c>
      <c r="E411" t="s">
        <v>38</v>
      </c>
      <c r="F411" t="s">
        <v>1168</v>
      </c>
      <c r="G411" t="s">
        <v>28</v>
      </c>
      <c r="H411" s="1">
        <v>43870</v>
      </c>
      <c r="I411" s="3">
        <v>0.10625</v>
      </c>
      <c r="J411" s="1">
        <v>43930</v>
      </c>
      <c r="K411" s="2">
        <v>0.10625</v>
      </c>
      <c r="L411" s="2" t="s">
        <v>12021</v>
      </c>
      <c r="M411" t="str">
        <f t="shared" si="48"/>
        <v>Feb</v>
      </c>
      <c r="N411" t="str">
        <f t="shared" si="42"/>
        <v>09-02-2020</v>
      </c>
      <c r="O411" t="str">
        <f t="shared" si="45"/>
        <v>02</v>
      </c>
      <c r="P411" t="str">
        <f t="shared" si="46"/>
        <v>2020</v>
      </c>
      <c r="Q411" t="str">
        <f t="shared" si="43"/>
        <v>02</v>
      </c>
      <c r="R411" t="str">
        <f t="shared" si="44"/>
        <v>09-04-2020</v>
      </c>
      <c r="S411" t="str">
        <f t="shared" si="47"/>
        <v>04</v>
      </c>
    </row>
    <row r="412" spans="1:19" x14ac:dyDescent="0.3">
      <c r="A412" t="s">
        <v>1169</v>
      </c>
      <c r="B412" t="s">
        <v>64</v>
      </c>
      <c r="C412" t="s">
        <v>11091</v>
      </c>
      <c r="D412" t="s">
        <v>49</v>
      </c>
      <c r="E412" t="s">
        <v>65</v>
      </c>
      <c r="F412" t="s">
        <v>1170</v>
      </c>
      <c r="G412" t="s">
        <v>28</v>
      </c>
      <c r="H412" s="1" t="s">
        <v>1171</v>
      </c>
      <c r="I412" s="3">
        <v>0.41234953703703703</v>
      </c>
      <c r="J412" s="1" t="s">
        <v>1172</v>
      </c>
      <c r="K412" s="2">
        <v>0.41234953703703703</v>
      </c>
      <c r="L412" s="2" t="s">
        <v>12021</v>
      </c>
      <c r="M412" t="str">
        <f t="shared" si="48"/>
        <v>Dec</v>
      </c>
      <c r="N412" t="str">
        <f t="shared" si="42"/>
        <v>17-12-2024</v>
      </c>
      <c r="O412" t="str">
        <f t="shared" si="45"/>
        <v>12</v>
      </c>
      <c r="P412" t="str">
        <f t="shared" si="46"/>
        <v>2024</v>
      </c>
      <c r="Q412" t="str">
        <f t="shared" si="43"/>
        <v>09</v>
      </c>
      <c r="R412" t="str">
        <f t="shared" si="44"/>
        <v>21-12-2024</v>
      </c>
      <c r="S412" t="str">
        <f t="shared" si="47"/>
        <v>12</v>
      </c>
    </row>
    <row r="413" spans="1:19" x14ac:dyDescent="0.3">
      <c r="A413" t="s">
        <v>1173</v>
      </c>
      <c r="B413" t="s">
        <v>68</v>
      </c>
      <c r="C413" s="4" t="s">
        <v>12021</v>
      </c>
      <c r="D413" t="s">
        <v>49</v>
      </c>
      <c r="E413" t="s">
        <v>69</v>
      </c>
      <c r="F413" t="s">
        <v>1174</v>
      </c>
      <c r="G413" t="s">
        <v>22</v>
      </c>
      <c r="H413" s="1" t="s">
        <v>1175</v>
      </c>
      <c r="I413" s="3">
        <v>4.5196759259259256E-2</v>
      </c>
      <c r="J413" s="1" t="s">
        <v>12021</v>
      </c>
      <c r="K413" s="2" t="s">
        <v>12021</v>
      </c>
      <c r="L413" s="2" t="s">
        <v>12021</v>
      </c>
      <c r="M413" t="str">
        <f t="shared" si="48"/>
        <v>Mar</v>
      </c>
      <c r="N413" t="str">
        <f t="shared" si="42"/>
        <v>13-03-2024</v>
      </c>
      <c r="O413" t="str">
        <f t="shared" si="45"/>
        <v>03</v>
      </c>
      <c r="P413" t="str">
        <f t="shared" si="46"/>
        <v>2024</v>
      </c>
      <c r="Q413" t="str">
        <f t="shared" si="43"/>
        <v>01</v>
      </c>
      <c r="R413" t="str">
        <f t="shared" si="44"/>
        <v>-</v>
      </c>
      <c r="S413" t="str">
        <f t="shared" si="47"/>
        <v/>
      </c>
    </row>
    <row r="414" spans="1:19" x14ac:dyDescent="0.3">
      <c r="A414" t="s">
        <v>1176</v>
      </c>
      <c r="B414" t="s">
        <v>194</v>
      </c>
      <c r="C414" s="4">
        <v>44962.573611111111</v>
      </c>
      <c r="D414" t="s">
        <v>49</v>
      </c>
      <c r="E414" t="s">
        <v>65</v>
      </c>
      <c r="F414" t="s">
        <v>1177</v>
      </c>
      <c r="G414" t="s">
        <v>28</v>
      </c>
      <c r="H414" s="1">
        <v>44989</v>
      </c>
      <c r="I414" s="3">
        <v>0.57361111111111107</v>
      </c>
      <c r="J414" s="1">
        <v>44962</v>
      </c>
      <c r="K414" s="2">
        <v>0.57361111111111107</v>
      </c>
      <c r="L414" s="2" t="s">
        <v>12021</v>
      </c>
      <c r="M414" t="str">
        <f t="shared" si="48"/>
        <v>Mar</v>
      </c>
      <c r="N414" t="str">
        <f t="shared" si="42"/>
        <v>04-03-2023</v>
      </c>
      <c r="O414" t="str">
        <f t="shared" si="45"/>
        <v>03</v>
      </c>
      <c r="P414" t="str">
        <f t="shared" si="46"/>
        <v>2023</v>
      </c>
      <c r="Q414" t="str">
        <f t="shared" si="43"/>
        <v>13</v>
      </c>
      <c r="R414" t="str">
        <f t="shared" si="44"/>
        <v>05-02-2023</v>
      </c>
      <c r="S414" t="str">
        <f t="shared" si="47"/>
        <v>02</v>
      </c>
    </row>
    <row r="415" spans="1:19" x14ac:dyDescent="0.3">
      <c r="A415" t="s">
        <v>1178</v>
      </c>
      <c r="B415" t="s">
        <v>73</v>
      </c>
      <c r="C415" s="4" t="s">
        <v>12021</v>
      </c>
      <c r="D415" t="s">
        <v>49</v>
      </c>
      <c r="E415" t="s">
        <v>50</v>
      </c>
      <c r="F415" t="s">
        <v>1179</v>
      </c>
      <c r="G415" t="s">
        <v>22</v>
      </c>
      <c r="H415" s="1">
        <v>45088</v>
      </c>
      <c r="I415" s="3">
        <v>0.64166666666666672</v>
      </c>
      <c r="J415" s="1" t="s">
        <v>12021</v>
      </c>
      <c r="K415" s="2" t="s">
        <v>12021</v>
      </c>
      <c r="L415" s="2" t="s">
        <v>12021</v>
      </c>
      <c r="M415" t="str">
        <f t="shared" si="48"/>
        <v>Jun</v>
      </c>
      <c r="N415" t="str">
        <f t="shared" si="42"/>
        <v>11-06-2023</v>
      </c>
      <c r="O415" t="str">
        <f t="shared" si="45"/>
        <v>06</v>
      </c>
      <c r="P415" t="str">
        <f t="shared" si="46"/>
        <v>2023</v>
      </c>
      <c r="Q415" t="str">
        <f t="shared" si="43"/>
        <v>15</v>
      </c>
      <c r="R415" t="str">
        <f t="shared" si="44"/>
        <v>-</v>
      </c>
      <c r="S415" t="str">
        <f t="shared" si="47"/>
        <v/>
      </c>
    </row>
    <row r="416" spans="1:19" x14ac:dyDescent="0.3">
      <c r="A416" t="s">
        <v>1180</v>
      </c>
      <c r="B416" t="s">
        <v>18</v>
      </c>
      <c r="C416" s="4">
        <v>44385.377083333333</v>
      </c>
      <c r="D416" t="s">
        <v>19</v>
      </c>
      <c r="E416" t="s">
        <v>20</v>
      </c>
      <c r="F416" t="s">
        <v>1181</v>
      </c>
      <c r="G416" t="s">
        <v>28</v>
      </c>
      <c r="H416" s="1" t="s">
        <v>200</v>
      </c>
      <c r="I416" s="3">
        <v>0.37711805555555555</v>
      </c>
      <c r="J416" s="1">
        <v>44385</v>
      </c>
      <c r="K416" s="2">
        <v>0.37708333333333333</v>
      </c>
      <c r="L416" s="2" t="s">
        <v>12021</v>
      </c>
      <c r="M416" t="str">
        <f t="shared" si="48"/>
        <v>Jul</v>
      </c>
      <c r="N416" t="str">
        <f t="shared" si="42"/>
        <v>25-07-2021</v>
      </c>
      <c r="O416" t="str">
        <f t="shared" si="45"/>
        <v>07</v>
      </c>
      <c r="P416" t="str">
        <f t="shared" si="46"/>
        <v>2021</v>
      </c>
      <c r="Q416" t="str">
        <f t="shared" si="43"/>
        <v>09</v>
      </c>
      <c r="R416" t="str">
        <f t="shared" si="44"/>
        <v>08-07-2021</v>
      </c>
      <c r="S416" t="str">
        <f t="shared" si="47"/>
        <v>07</v>
      </c>
    </row>
    <row r="417" spans="1:19" x14ac:dyDescent="0.3">
      <c r="A417" t="s">
        <v>1182</v>
      </c>
      <c r="B417" t="s">
        <v>32</v>
      </c>
      <c r="C417" s="4" t="s">
        <v>12021</v>
      </c>
      <c r="D417" t="s">
        <v>33</v>
      </c>
      <c r="E417" t="s">
        <v>34</v>
      </c>
      <c r="F417" t="s">
        <v>1183</v>
      </c>
      <c r="G417" t="s">
        <v>22</v>
      </c>
      <c r="H417" s="1">
        <v>44932</v>
      </c>
      <c r="I417" s="3">
        <v>0.32222222222222224</v>
      </c>
      <c r="J417" s="1" t="s">
        <v>12021</v>
      </c>
      <c r="K417" s="2" t="s">
        <v>12021</v>
      </c>
      <c r="L417" s="2" t="s">
        <v>12021</v>
      </c>
      <c r="M417" t="str">
        <f t="shared" si="48"/>
        <v>Jan</v>
      </c>
      <c r="N417" t="str">
        <f t="shared" si="42"/>
        <v>06-01-2023</v>
      </c>
      <c r="O417" t="str">
        <f t="shared" si="45"/>
        <v>01</v>
      </c>
      <c r="P417" t="str">
        <f t="shared" si="46"/>
        <v>2023</v>
      </c>
      <c r="Q417" t="str">
        <f t="shared" si="43"/>
        <v>07</v>
      </c>
      <c r="R417" t="str">
        <f t="shared" si="44"/>
        <v>-</v>
      </c>
      <c r="S417" t="str">
        <f t="shared" si="47"/>
        <v/>
      </c>
    </row>
    <row r="418" spans="1:19" x14ac:dyDescent="0.3">
      <c r="A418" t="s">
        <v>1184</v>
      </c>
      <c r="B418" t="s">
        <v>32</v>
      </c>
      <c r="C418" s="4">
        <v>44567.786805555559</v>
      </c>
      <c r="D418" t="s">
        <v>33</v>
      </c>
      <c r="E418" t="s">
        <v>34</v>
      </c>
      <c r="F418" t="s">
        <v>1185</v>
      </c>
      <c r="G418" t="s">
        <v>28</v>
      </c>
      <c r="H418" s="1">
        <v>44870</v>
      </c>
      <c r="I418" s="3">
        <v>0.78680555555555554</v>
      </c>
      <c r="J418" s="1">
        <v>44567</v>
      </c>
      <c r="K418" s="2">
        <v>0.78680555555555554</v>
      </c>
      <c r="L418" s="2" t="s">
        <v>12021</v>
      </c>
      <c r="M418" t="str">
        <f t="shared" si="48"/>
        <v>Nov</v>
      </c>
      <c r="N418" t="str">
        <f t="shared" si="42"/>
        <v>05-11-2022</v>
      </c>
      <c r="O418" t="str">
        <f t="shared" si="45"/>
        <v>11</v>
      </c>
      <c r="P418" t="str">
        <f t="shared" si="46"/>
        <v>2022</v>
      </c>
      <c r="Q418" t="str">
        <f t="shared" si="43"/>
        <v>18</v>
      </c>
      <c r="R418" t="str">
        <f t="shared" si="44"/>
        <v>06-01-2022</v>
      </c>
      <c r="S418" t="str">
        <f t="shared" si="47"/>
        <v>01</v>
      </c>
    </row>
    <row r="419" spans="1:19" x14ac:dyDescent="0.3">
      <c r="A419" t="s">
        <v>1186</v>
      </c>
      <c r="B419" t="s">
        <v>18</v>
      </c>
      <c r="C419" t="s">
        <v>11092</v>
      </c>
      <c r="D419" t="s">
        <v>19</v>
      </c>
      <c r="E419" t="s">
        <v>20</v>
      </c>
      <c r="F419" t="s">
        <v>1187</v>
      </c>
      <c r="G419" t="s">
        <v>28</v>
      </c>
      <c r="H419" s="1">
        <v>44988</v>
      </c>
      <c r="I419" s="3">
        <v>0.55694444444444446</v>
      </c>
      <c r="J419" s="1" t="s">
        <v>1188</v>
      </c>
      <c r="K419" s="2">
        <v>0.5569560185185185</v>
      </c>
      <c r="L419" s="2" t="s">
        <v>12021</v>
      </c>
      <c r="M419" t="str">
        <f t="shared" si="48"/>
        <v>Mar</v>
      </c>
      <c r="N419" t="str">
        <f t="shared" si="42"/>
        <v>03-03-2023</v>
      </c>
      <c r="O419" t="str">
        <f t="shared" si="45"/>
        <v>03</v>
      </c>
      <c r="P419" t="str">
        <f t="shared" si="46"/>
        <v>2023</v>
      </c>
      <c r="Q419" t="str">
        <f t="shared" si="43"/>
        <v>13</v>
      </c>
      <c r="R419" t="str">
        <f t="shared" si="44"/>
        <v>24-03-2023</v>
      </c>
      <c r="S419" t="str">
        <f t="shared" si="47"/>
        <v>03</v>
      </c>
    </row>
    <row r="420" spans="1:19" x14ac:dyDescent="0.3">
      <c r="A420" t="s">
        <v>1189</v>
      </c>
      <c r="B420" t="s">
        <v>25</v>
      </c>
      <c r="C420" s="4" t="s">
        <v>12021</v>
      </c>
      <c r="D420" t="s">
        <v>19</v>
      </c>
      <c r="E420" t="s">
        <v>26</v>
      </c>
      <c r="F420" t="s">
        <v>1190</v>
      </c>
      <c r="G420" t="s">
        <v>15</v>
      </c>
      <c r="H420" s="1" t="s">
        <v>1191</v>
      </c>
      <c r="I420" s="3">
        <v>0.91423611111111114</v>
      </c>
      <c r="J420" s="1" t="s">
        <v>12021</v>
      </c>
      <c r="K420" s="2" t="s">
        <v>12021</v>
      </c>
      <c r="L420" s="2" t="s">
        <v>12021</v>
      </c>
      <c r="M420" t="str">
        <f t="shared" si="48"/>
        <v>Oct</v>
      </c>
      <c r="N420" t="str">
        <f t="shared" si="42"/>
        <v>18-10-2020</v>
      </c>
      <c r="O420" t="str">
        <f t="shared" si="45"/>
        <v>10</v>
      </c>
      <c r="P420" t="str">
        <f t="shared" si="46"/>
        <v>2020</v>
      </c>
      <c r="Q420" t="str">
        <f t="shared" si="43"/>
        <v>21</v>
      </c>
      <c r="R420" t="str">
        <f t="shared" si="44"/>
        <v>-</v>
      </c>
      <c r="S420" t="str">
        <f t="shared" si="47"/>
        <v/>
      </c>
    </row>
    <row r="421" spans="1:19" x14ac:dyDescent="0.3">
      <c r="A421" t="s">
        <v>1192</v>
      </c>
      <c r="B421" t="s">
        <v>256</v>
      </c>
      <c r="C421" s="4" t="s">
        <v>12021</v>
      </c>
      <c r="D421" t="s">
        <v>19</v>
      </c>
      <c r="E421" t="s">
        <v>20</v>
      </c>
      <c r="F421" t="s">
        <v>1193</v>
      </c>
      <c r="G421" t="s">
        <v>22</v>
      </c>
      <c r="H421" s="1" t="s">
        <v>1194</v>
      </c>
      <c r="I421" s="3">
        <v>0.76321759259259259</v>
      </c>
      <c r="J421" s="1" t="s">
        <v>12021</v>
      </c>
      <c r="K421" s="2" t="s">
        <v>12021</v>
      </c>
      <c r="L421" s="2" t="s">
        <v>12021</v>
      </c>
      <c r="M421" t="str">
        <f t="shared" si="48"/>
        <v>Aug</v>
      </c>
      <c r="N421" t="str">
        <f t="shared" si="42"/>
        <v>15-08-2021</v>
      </c>
      <c r="O421" t="str">
        <f t="shared" si="45"/>
        <v>08</v>
      </c>
      <c r="P421" t="str">
        <f t="shared" si="46"/>
        <v>2021</v>
      </c>
      <c r="Q421" t="str">
        <f t="shared" si="43"/>
        <v>18</v>
      </c>
      <c r="R421" t="str">
        <f t="shared" si="44"/>
        <v>-</v>
      </c>
      <c r="S421" t="str">
        <f t="shared" si="47"/>
        <v/>
      </c>
    </row>
    <row r="422" spans="1:19" x14ac:dyDescent="0.3">
      <c r="A422" t="s">
        <v>1195</v>
      </c>
      <c r="B422" t="s">
        <v>18</v>
      </c>
      <c r="C422" s="4">
        <v>44632.878472222219</v>
      </c>
      <c r="D422" t="s">
        <v>19</v>
      </c>
      <c r="E422" t="s">
        <v>20</v>
      </c>
      <c r="F422" t="s">
        <v>1196</v>
      </c>
      <c r="G422" t="s">
        <v>28</v>
      </c>
      <c r="H422" s="1" t="s">
        <v>1197</v>
      </c>
      <c r="I422" s="3">
        <v>0.87893518518518521</v>
      </c>
      <c r="J422" s="1">
        <v>44632</v>
      </c>
      <c r="K422" s="2">
        <v>0.87847222222222221</v>
      </c>
      <c r="L422" s="2" t="s">
        <v>12021</v>
      </c>
      <c r="M422" t="str">
        <f t="shared" si="48"/>
        <v>Nov</v>
      </c>
      <c r="N422" t="str">
        <f t="shared" si="42"/>
        <v>21-11-2022</v>
      </c>
      <c r="O422" t="str">
        <f t="shared" si="45"/>
        <v>11</v>
      </c>
      <c r="P422" t="str">
        <f t="shared" si="46"/>
        <v>2022</v>
      </c>
      <c r="Q422" t="str">
        <f t="shared" si="43"/>
        <v>21</v>
      </c>
      <c r="R422" t="str">
        <f t="shared" si="44"/>
        <v>12-03-2022</v>
      </c>
      <c r="S422" t="str">
        <f t="shared" si="47"/>
        <v>03</v>
      </c>
    </row>
    <row r="423" spans="1:19" x14ac:dyDescent="0.3">
      <c r="A423" t="s">
        <v>1198</v>
      </c>
      <c r="B423" t="s">
        <v>289</v>
      </c>
      <c r="C423" s="4" t="s">
        <v>12021</v>
      </c>
      <c r="D423" t="s">
        <v>49</v>
      </c>
      <c r="E423" t="s">
        <v>69</v>
      </c>
      <c r="F423" t="s">
        <v>1199</v>
      </c>
      <c r="G423" t="s">
        <v>15</v>
      </c>
      <c r="H423" s="1" t="s">
        <v>1200</v>
      </c>
      <c r="I423" s="3">
        <v>0.31111111111111112</v>
      </c>
      <c r="J423" s="1" t="s">
        <v>12021</v>
      </c>
      <c r="K423" s="2" t="s">
        <v>12021</v>
      </c>
      <c r="L423" s="2" t="s">
        <v>12021</v>
      </c>
      <c r="M423" t="str">
        <f t="shared" si="48"/>
        <v>May</v>
      </c>
      <c r="N423" t="str">
        <f t="shared" si="42"/>
        <v>14-05-2020</v>
      </c>
      <c r="O423" t="str">
        <f t="shared" si="45"/>
        <v>05</v>
      </c>
      <c r="P423" t="str">
        <f t="shared" si="46"/>
        <v>2020</v>
      </c>
      <c r="Q423" t="str">
        <f t="shared" si="43"/>
        <v>07</v>
      </c>
      <c r="R423" t="str">
        <f t="shared" si="44"/>
        <v>-</v>
      </c>
      <c r="S423" t="str">
        <f t="shared" si="47"/>
        <v/>
      </c>
    </row>
    <row r="424" spans="1:19" x14ac:dyDescent="0.3">
      <c r="A424" t="s">
        <v>1201</v>
      </c>
      <c r="B424" t="s">
        <v>188</v>
      </c>
      <c r="C424" s="4">
        <v>45568.392361111109</v>
      </c>
      <c r="D424" t="s">
        <v>12</v>
      </c>
      <c r="E424" t="s">
        <v>114</v>
      </c>
      <c r="F424" t="s">
        <v>1202</v>
      </c>
      <c r="G424" t="s">
        <v>28</v>
      </c>
      <c r="H424" s="1">
        <v>45537</v>
      </c>
      <c r="I424" s="3">
        <v>0.3923611111111111</v>
      </c>
      <c r="J424" s="1">
        <v>45568</v>
      </c>
      <c r="K424" s="2">
        <v>0.3923611111111111</v>
      </c>
      <c r="L424" s="2" t="s">
        <v>12021</v>
      </c>
      <c r="M424" t="str">
        <f t="shared" si="48"/>
        <v>Sep</v>
      </c>
      <c r="N424" t="str">
        <f t="shared" si="42"/>
        <v>02-09-2024</v>
      </c>
      <c r="O424" t="str">
        <f t="shared" si="45"/>
        <v>09</v>
      </c>
      <c r="P424" t="str">
        <f t="shared" si="46"/>
        <v>2024</v>
      </c>
      <c r="Q424" t="str">
        <f t="shared" si="43"/>
        <v>09</v>
      </c>
      <c r="R424" t="str">
        <f t="shared" si="44"/>
        <v>03-10-2024</v>
      </c>
      <c r="S424" t="str">
        <f t="shared" si="47"/>
        <v>10</v>
      </c>
    </row>
    <row r="425" spans="1:19" x14ac:dyDescent="0.3">
      <c r="A425" t="s">
        <v>1203</v>
      </c>
      <c r="B425" t="s">
        <v>11</v>
      </c>
      <c r="C425" s="4" t="s">
        <v>12021</v>
      </c>
      <c r="D425" t="s">
        <v>12</v>
      </c>
      <c r="E425" t="s">
        <v>13</v>
      </c>
      <c r="F425" t="s">
        <v>1204</v>
      </c>
      <c r="G425" t="s">
        <v>22</v>
      </c>
      <c r="H425" s="1" t="s">
        <v>576</v>
      </c>
      <c r="I425" s="3">
        <v>4.1180555555555554E-2</v>
      </c>
      <c r="J425" s="1" t="s">
        <v>12021</v>
      </c>
      <c r="K425" s="2" t="s">
        <v>12021</v>
      </c>
      <c r="L425" s="2" t="s">
        <v>12021</v>
      </c>
      <c r="M425" t="str">
        <f t="shared" si="48"/>
        <v>Nov</v>
      </c>
      <c r="N425" t="str">
        <f t="shared" si="42"/>
        <v>14-11-2024</v>
      </c>
      <c r="O425" t="str">
        <f t="shared" si="45"/>
        <v>11</v>
      </c>
      <c r="P425" t="str">
        <f t="shared" si="46"/>
        <v>2024</v>
      </c>
      <c r="Q425" t="str">
        <f t="shared" si="43"/>
        <v>00</v>
      </c>
      <c r="R425" t="str">
        <f t="shared" si="44"/>
        <v>-</v>
      </c>
      <c r="S425" t="str">
        <f t="shared" si="47"/>
        <v/>
      </c>
    </row>
    <row r="426" spans="1:19" x14ac:dyDescent="0.3">
      <c r="A426" t="s">
        <v>1205</v>
      </c>
      <c r="B426" t="s">
        <v>48</v>
      </c>
      <c r="C426" t="s">
        <v>11093</v>
      </c>
      <c r="D426" t="s">
        <v>49</v>
      </c>
      <c r="E426" t="s">
        <v>50</v>
      </c>
      <c r="F426" t="s">
        <v>1206</v>
      </c>
      <c r="G426" t="s">
        <v>28</v>
      </c>
      <c r="H426" s="1" t="s">
        <v>303</v>
      </c>
      <c r="I426" s="3">
        <v>0.72057870370370369</v>
      </c>
      <c r="J426" s="1" t="s">
        <v>196</v>
      </c>
      <c r="K426" s="2">
        <v>0.72057870370370369</v>
      </c>
      <c r="L426" s="2" t="s">
        <v>12021</v>
      </c>
      <c r="M426" t="str">
        <f t="shared" si="48"/>
        <v>Sep</v>
      </c>
      <c r="N426" t="str">
        <f t="shared" si="42"/>
        <v>28-09-2021</v>
      </c>
      <c r="O426" t="str">
        <f t="shared" si="45"/>
        <v>09</v>
      </c>
      <c r="P426" t="str">
        <f t="shared" si="46"/>
        <v>2021</v>
      </c>
      <c r="Q426" t="str">
        <f t="shared" si="43"/>
        <v>17</v>
      </c>
      <c r="R426" t="str">
        <f t="shared" si="44"/>
        <v>16-10-2021</v>
      </c>
      <c r="S426" t="str">
        <f t="shared" si="47"/>
        <v>10</v>
      </c>
    </row>
    <row r="427" spans="1:19" x14ac:dyDescent="0.3">
      <c r="A427" t="s">
        <v>1207</v>
      </c>
      <c r="B427" t="s">
        <v>289</v>
      </c>
      <c r="C427" t="s">
        <v>11094</v>
      </c>
      <c r="D427" t="s">
        <v>49</v>
      </c>
      <c r="E427" t="s">
        <v>69</v>
      </c>
      <c r="F427" t="s">
        <v>1208</v>
      </c>
      <c r="G427" t="s">
        <v>28</v>
      </c>
      <c r="H427" s="1">
        <v>43952</v>
      </c>
      <c r="I427" s="3">
        <v>0.30972222222222223</v>
      </c>
      <c r="J427" s="1" t="s">
        <v>1209</v>
      </c>
      <c r="K427" s="2">
        <v>0.31004629629629632</v>
      </c>
      <c r="L427" s="2" t="s">
        <v>12021</v>
      </c>
      <c r="M427" t="str">
        <f t="shared" si="48"/>
        <v>May</v>
      </c>
      <c r="N427" t="str">
        <f t="shared" si="42"/>
        <v>01-05-2020</v>
      </c>
      <c r="O427" t="str">
        <f t="shared" si="45"/>
        <v>05</v>
      </c>
      <c r="P427" t="str">
        <f t="shared" si="46"/>
        <v>2020</v>
      </c>
      <c r="Q427" t="str">
        <f t="shared" si="43"/>
        <v>07</v>
      </c>
      <c r="R427" t="str">
        <f t="shared" si="44"/>
        <v>17-01-2020</v>
      </c>
      <c r="S427" t="str">
        <f t="shared" si="47"/>
        <v>01</v>
      </c>
    </row>
    <row r="428" spans="1:19" x14ac:dyDescent="0.3">
      <c r="A428" t="s">
        <v>1210</v>
      </c>
      <c r="B428" t="s">
        <v>280</v>
      </c>
      <c r="C428" s="4">
        <v>45269.331944444442</v>
      </c>
      <c r="D428" t="s">
        <v>49</v>
      </c>
      <c r="E428" t="s">
        <v>65</v>
      </c>
      <c r="F428" t="s">
        <v>1211</v>
      </c>
      <c r="G428" t="s">
        <v>28</v>
      </c>
      <c r="H428" s="1" t="s">
        <v>1212</v>
      </c>
      <c r="I428" s="3">
        <v>0.33218750000000002</v>
      </c>
      <c r="J428" s="1">
        <v>45269</v>
      </c>
      <c r="K428" s="2">
        <v>0.33194444444444443</v>
      </c>
      <c r="L428" s="2" t="s">
        <v>12021</v>
      </c>
      <c r="M428" t="str">
        <f t="shared" si="48"/>
        <v>Aug</v>
      </c>
      <c r="N428" t="str">
        <f t="shared" si="42"/>
        <v>21-08-2023</v>
      </c>
      <c r="O428" t="str">
        <f t="shared" si="45"/>
        <v>08</v>
      </c>
      <c r="P428" t="str">
        <f t="shared" si="46"/>
        <v>2023</v>
      </c>
      <c r="Q428" t="str">
        <f t="shared" si="43"/>
        <v>07</v>
      </c>
      <c r="R428" t="str">
        <f t="shared" si="44"/>
        <v>09-12-2023</v>
      </c>
      <c r="S428" t="str">
        <f t="shared" si="47"/>
        <v>12</v>
      </c>
    </row>
    <row r="429" spans="1:19" x14ac:dyDescent="0.3">
      <c r="A429" t="s">
        <v>1213</v>
      </c>
      <c r="B429" t="s">
        <v>48</v>
      </c>
      <c r="C429" s="4" t="s">
        <v>12021</v>
      </c>
      <c r="D429" t="s">
        <v>49</v>
      </c>
      <c r="E429" t="s">
        <v>50</v>
      </c>
      <c r="F429" t="s">
        <v>1214</v>
      </c>
      <c r="G429" t="s">
        <v>15</v>
      </c>
      <c r="H429" s="1">
        <v>45022</v>
      </c>
      <c r="I429" s="3">
        <v>0.41041666666666665</v>
      </c>
      <c r="J429" s="1" t="s">
        <v>12021</v>
      </c>
      <c r="K429" s="2" t="s">
        <v>12021</v>
      </c>
      <c r="L429" s="2" t="s">
        <v>12021</v>
      </c>
      <c r="M429" t="str">
        <f t="shared" si="48"/>
        <v>Apr</v>
      </c>
      <c r="N429" t="str">
        <f t="shared" si="42"/>
        <v>06-04-2023</v>
      </c>
      <c r="O429" t="str">
        <f t="shared" si="45"/>
        <v>04</v>
      </c>
      <c r="P429" t="str">
        <f t="shared" si="46"/>
        <v>2023</v>
      </c>
      <c r="Q429" t="str">
        <f t="shared" si="43"/>
        <v>09</v>
      </c>
      <c r="R429" t="str">
        <f t="shared" si="44"/>
        <v>-</v>
      </c>
      <c r="S429" t="str">
        <f t="shared" si="47"/>
        <v/>
      </c>
    </row>
    <row r="430" spans="1:19" x14ac:dyDescent="0.3">
      <c r="A430" t="s">
        <v>1215</v>
      </c>
      <c r="B430" t="s">
        <v>220</v>
      </c>
      <c r="C430" s="4" t="s">
        <v>12021</v>
      </c>
      <c r="D430" t="s">
        <v>12</v>
      </c>
      <c r="E430" t="s">
        <v>174</v>
      </c>
      <c r="F430" t="s">
        <v>1216</v>
      </c>
      <c r="G430" t="s">
        <v>15</v>
      </c>
      <c r="H430" s="1" t="s">
        <v>1217</v>
      </c>
      <c r="I430" s="3">
        <v>0.58092592592592596</v>
      </c>
      <c r="J430" s="1" t="s">
        <v>12021</v>
      </c>
      <c r="K430" s="2" t="s">
        <v>12021</v>
      </c>
      <c r="L430" s="2" t="s">
        <v>12021</v>
      </c>
      <c r="M430" t="str">
        <f t="shared" si="48"/>
        <v>Sep</v>
      </c>
      <c r="N430" t="str">
        <f t="shared" si="42"/>
        <v>15-09-2024</v>
      </c>
      <c r="O430" t="str">
        <f t="shared" si="45"/>
        <v>09</v>
      </c>
      <c r="P430" t="str">
        <f t="shared" si="46"/>
        <v>2024</v>
      </c>
      <c r="Q430" t="str">
        <f t="shared" si="43"/>
        <v>13</v>
      </c>
      <c r="R430" t="str">
        <f t="shared" si="44"/>
        <v>-</v>
      </c>
      <c r="S430" t="str">
        <f t="shared" si="47"/>
        <v/>
      </c>
    </row>
    <row r="431" spans="1:19" x14ac:dyDescent="0.3">
      <c r="A431" t="s">
        <v>1218</v>
      </c>
      <c r="B431" t="s">
        <v>53</v>
      </c>
      <c r="C431" s="4" t="s">
        <v>12021</v>
      </c>
      <c r="D431" t="s">
        <v>12</v>
      </c>
      <c r="E431" t="s">
        <v>13</v>
      </c>
      <c r="F431" t="s">
        <v>1219</v>
      </c>
      <c r="G431" t="s">
        <v>15</v>
      </c>
      <c r="H431" s="1">
        <v>43924</v>
      </c>
      <c r="I431" s="3">
        <v>0.53402777777777777</v>
      </c>
      <c r="J431" s="1" t="s">
        <v>12021</v>
      </c>
      <c r="K431" s="2" t="s">
        <v>12021</v>
      </c>
      <c r="L431" s="2" t="s">
        <v>12021</v>
      </c>
      <c r="M431" t="str">
        <f t="shared" si="48"/>
        <v>Apr</v>
      </c>
      <c r="N431" t="str">
        <f t="shared" si="42"/>
        <v>03-04-2020</v>
      </c>
      <c r="O431" t="str">
        <f t="shared" si="45"/>
        <v>04</v>
      </c>
      <c r="P431" t="str">
        <f t="shared" si="46"/>
        <v>2020</v>
      </c>
      <c r="Q431" t="str">
        <f t="shared" si="43"/>
        <v>12</v>
      </c>
      <c r="R431" t="str">
        <f t="shared" si="44"/>
        <v>-</v>
      </c>
      <c r="S431" t="str">
        <f t="shared" si="47"/>
        <v/>
      </c>
    </row>
    <row r="432" spans="1:19" x14ac:dyDescent="0.3">
      <c r="A432" t="s">
        <v>1220</v>
      </c>
      <c r="B432" t="s">
        <v>249</v>
      </c>
      <c r="C432" s="4" t="s">
        <v>12021</v>
      </c>
      <c r="D432" t="s">
        <v>19</v>
      </c>
      <c r="E432" t="s">
        <v>26</v>
      </c>
      <c r="F432" t="s">
        <v>333</v>
      </c>
      <c r="G432" t="s">
        <v>22</v>
      </c>
      <c r="H432" s="1">
        <v>45572</v>
      </c>
      <c r="I432" s="3">
        <v>0.29444444444444445</v>
      </c>
      <c r="J432" s="1" t="s">
        <v>12021</v>
      </c>
      <c r="K432" s="2" t="s">
        <v>12021</v>
      </c>
      <c r="L432" s="2" t="s">
        <v>12021</v>
      </c>
      <c r="M432" t="str">
        <f t="shared" si="48"/>
        <v>Oct</v>
      </c>
      <c r="N432" t="str">
        <f t="shared" si="42"/>
        <v>07-10-2024</v>
      </c>
      <c r="O432" t="str">
        <f t="shared" si="45"/>
        <v>10</v>
      </c>
      <c r="P432" t="str">
        <f t="shared" si="46"/>
        <v>2024</v>
      </c>
      <c r="Q432" t="str">
        <f t="shared" si="43"/>
        <v>07</v>
      </c>
      <c r="R432" t="str">
        <f t="shared" si="44"/>
        <v>-</v>
      </c>
      <c r="S432" t="str">
        <f t="shared" si="47"/>
        <v/>
      </c>
    </row>
    <row r="433" spans="1:19" x14ac:dyDescent="0.3">
      <c r="A433" t="s">
        <v>1221</v>
      </c>
      <c r="B433" t="s">
        <v>146</v>
      </c>
      <c r="C433" s="4" t="s">
        <v>12021</v>
      </c>
      <c r="D433" t="s">
        <v>19</v>
      </c>
      <c r="E433" t="s">
        <v>140</v>
      </c>
      <c r="F433" t="s">
        <v>1222</v>
      </c>
      <c r="G433" t="s">
        <v>22</v>
      </c>
      <c r="H433" s="1" t="s">
        <v>1223</v>
      </c>
      <c r="I433" s="3">
        <v>0.52452546296296299</v>
      </c>
      <c r="J433" s="1" t="s">
        <v>12021</v>
      </c>
      <c r="K433" s="2" t="s">
        <v>12021</v>
      </c>
      <c r="L433" s="2" t="s">
        <v>12021</v>
      </c>
      <c r="M433" t="str">
        <f t="shared" si="48"/>
        <v>Sep</v>
      </c>
      <c r="N433" t="str">
        <f t="shared" si="42"/>
        <v>22-09-2021</v>
      </c>
      <c r="O433" t="str">
        <f t="shared" si="45"/>
        <v>09</v>
      </c>
      <c r="P433" t="str">
        <f t="shared" si="46"/>
        <v>2021</v>
      </c>
      <c r="Q433" t="str">
        <f t="shared" si="43"/>
        <v>12</v>
      </c>
      <c r="R433" t="str">
        <f t="shared" si="44"/>
        <v>-</v>
      </c>
      <c r="S433" t="str">
        <f t="shared" si="47"/>
        <v/>
      </c>
    </row>
    <row r="434" spans="1:19" x14ac:dyDescent="0.3">
      <c r="A434" t="s">
        <v>1224</v>
      </c>
      <c r="B434" t="s">
        <v>11</v>
      </c>
      <c r="C434" s="4" t="s">
        <v>12021</v>
      </c>
      <c r="D434" t="s">
        <v>12</v>
      </c>
      <c r="E434" t="s">
        <v>13</v>
      </c>
      <c r="F434" t="s">
        <v>1225</v>
      </c>
      <c r="G434" t="s">
        <v>15</v>
      </c>
      <c r="H434" s="1">
        <v>44174</v>
      </c>
      <c r="I434" s="3">
        <v>0.99513888888888891</v>
      </c>
      <c r="J434" s="1" t="s">
        <v>12021</v>
      </c>
      <c r="K434" s="2" t="s">
        <v>12021</v>
      </c>
      <c r="L434" s="2" t="s">
        <v>12021</v>
      </c>
      <c r="M434" t="str">
        <f t="shared" si="48"/>
        <v>Dec</v>
      </c>
      <c r="N434" t="str">
        <f t="shared" si="42"/>
        <v>09-12-2020</v>
      </c>
      <c r="O434" t="str">
        <f t="shared" si="45"/>
        <v>12</v>
      </c>
      <c r="P434" t="str">
        <f t="shared" si="46"/>
        <v>2020</v>
      </c>
      <c r="Q434" t="str">
        <f t="shared" si="43"/>
        <v>23</v>
      </c>
      <c r="R434" t="str">
        <f t="shared" si="44"/>
        <v>-</v>
      </c>
      <c r="S434" t="str">
        <f t="shared" si="47"/>
        <v/>
      </c>
    </row>
    <row r="435" spans="1:19" x14ac:dyDescent="0.3">
      <c r="A435" t="s">
        <v>1226</v>
      </c>
      <c r="B435" t="s">
        <v>64</v>
      </c>
      <c r="C435" t="s">
        <v>11095</v>
      </c>
      <c r="D435" t="s">
        <v>49</v>
      </c>
      <c r="E435" t="s">
        <v>65</v>
      </c>
      <c r="F435" t="s">
        <v>1227</v>
      </c>
      <c r="G435" t="s">
        <v>28</v>
      </c>
      <c r="H435" s="1">
        <v>44691</v>
      </c>
      <c r="I435" s="3">
        <v>0.35</v>
      </c>
      <c r="J435" s="1" t="s">
        <v>1228</v>
      </c>
      <c r="K435" s="2">
        <v>0.35018518518518521</v>
      </c>
      <c r="L435" s="2" t="s">
        <v>12021</v>
      </c>
      <c r="M435" t="str">
        <f t="shared" si="48"/>
        <v>May</v>
      </c>
      <c r="N435" t="str">
        <f t="shared" si="42"/>
        <v>10-05-2022</v>
      </c>
      <c r="O435" t="str">
        <f t="shared" si="45"/>
        <v>05</v>
      </c>
      <c r="P435" t="str">
        <f t="shared" si="46"/>
        <v>2022</v>
      </c>
      <c r="Q435" t="str">
        <f t="shared" si="43"/>
        <v>08</v>
      </c>
      <c r="R435" t="str">
        <f t="shared" si="44"/>
        <v>18-10-2022</v>
      </c>
      <c r="S435" t="str">
        <f t="shared" si="47"/>
        <v>10</v>
      </c>
    </row>
    <row r="436" spans="1:19" x14ac:dyDescent="0.3">
      <c r="A436" t="s">
        <v>1229</v>
      </c>
      <c r="B436" t="s">
        <v>158</v>
      </c>
      <c r="C436" s="4" t="s">
        <v>12021</v>
      </c>
      <c r="D436" t="s">
        <v>33</v>
      </c>
      <c r="E436" t="s">
        <v>127</v>
      </c>
      <c r="F436" t="s">
        <v>1230</v>
      </c>
      <c r="G436" t="s">
        <v>15</v>
      </c>
      <c r="H436" s="1" t="s">
        <v>1231</v>
      </c>
      <c r="I436" s="3">
        <v>0.41756944444444444</v>
      </c>
      <c r="J436" s="1" t="s">
        <v>12021</v>
      </c>
      <c r="K436" s="2" t="s">
        <v>12021</v>
      </c>
      <c r="L436" s="2" t="s">
        <v>12021</v>
      </c>
      <c r="M436" t="str">
        <f t="shared" si="48"/>
        <v>Jan</v>
      </c>
      <c r="N436" t="str">
        <f t="shared" si="42"/>
        <v>19-01-2023</v>
      </c>
      <c r="O436" t="str">
        <f t="shared" si="45"/>
        <v>01</v>
      </c>
      <c r="P436" t="str">
        <f t="shared" si="46"/>
        <v>2023</v>
      </c>
      <c r="Q436" t="str">
        <f t="shared" si="43"/>
        <v>10</v>
      </c>
      <c r="R436" t="str">
        <f t="shared" si="44"/>
        <v>-</v>
      </c>
      <c r="S436" t="str">
        <f t="shared" si="47"/>
        <v/>
      </c>
    </row>
    <row r="437" spans="1:19" x14ac:dyDescent="0.3">
      <c r="A437" t="s">
        <v>1232</v>
      </c>
      <c r="B437" t="s">
        <v>64</v>
      </c>
      <c r="C437" s="4" t="s">
        <v>12021</v>
      </c>
      <c r="D437" t="s">
        <v>49</v>
      </c>
      <c r="E437" t="s">
        <v>65</v>
      </c>
      <c r="F437" t="s">
        <v>1233</v>
      </c>
      <c r="G437" t="s">
        <v>15</v>
      </c>
      <c r="H437" s="1" t="s">
        <v>1234</v>
      </c>
      <c r="I437" s="3">
        <v>0.30180555555555555</v>
      </c>
      <c r="J437" s="1" t="s">
        <v>12021</v>
      </c>
      <c r="K437" s="2" t="s">
        <v>12021</v>
      </c>
      <c r="L437" s="2" t="s">
        <v>12021</v>
      </c>
      <c r="M437" t="str">
        <f t="shared" si="48"/>
        <v>Mar</v>
      </c>
      <c r="N437" t="str">
        <f t="shared" si="42"/>
        <v>27-03-2022</v>
      </c>
      <c r="O437" t="str">
        <f t="shared" si="45"/>
        <v>03</v>
      </c>
      <c r="P437" t="str">
        <f t="shared" si="46"/>
        <v>2022</v>
      </c>
      <c r="Q437" t="str">
        <f t="shared" si="43"/>
        <v>07</v>
      </c>
      <c r="R437" t="str">
        <f t="shared" si="44"/>
        <v>-</v>
      </c>
      <c r="S437" t="str">
        <f t="shared" si="47"/>
        <v/>
      </c>
    </row>
    <row r="438" spans="1:19" x14ac:dyDescent="0.3">
      <c r="A438" t="s">
        <v>1235</v>
      </c>
      <c r="B438" t="s">
        <v>173</v>
      </c>
      <c r="C438" s="4" t="s">
        <v>12021</v>
      </c>
      <c r="D438" t="s">
        <v>12</v>
      </c>
      <c r="E438" t="s">
        <v>174</v>
      </c>
      <c r="F438" t="s">
        <v>1236</v>
      </c>
      <c r="G438" t="s">
        <v>22</v>
      </c>
      <c r="H438" s="1">
        <v>44747</v>
      </c>
      <c r="I438" s="3">
        <v>0.94236111111111109</v>
      </c>
      <c r="J438" s="1" t="s">
        <v>12021</v>
      </c>
      <c r="K438" s="2" t="s">
        <v>12021</v>
      </c>
      <c r="L438" s="2" t="s">
        <v>12021</v>
      </c>
      <c r="M438" t="str">
        <f t="shared" si="48"/>
        <v>Jul</v>
      </c>
      <c r="N438" t="str">
        <f t="shared" si="42"/>
        <v>05-07-2022</v>
      </c>
      <c r="O438" t="str">
        <f t="shared" si="45"/>
        <v>07</v>
      </c>
      <c r="P438" t="str">
        <f t="shared" si="46"/>
        <v>2022</v>
      </c>
      <c r="Q438" t="str">
        <f t="shared" si="43"/>
        <v>22</v>
      </c>
      <c r="R438" t="str">
        <f t="shared" si="44"/>
        <v>-</v>
      </c>
      <c r="S438" t="str">
        <f t="shared" si="47"/>
        <v/>
      </c>
    </row>
    <row r="439" spans="1:19" x14ac:dyDescent="0.3">
      <c r="A439" t="s">
        <v>1237</v>
      </c>
      <c r="B439" t="s">
        <v>139</v>
      </c>
      <c r="C439" s="4" t="s">
        <v>12021</v>
      </c>
      <c r="D439" t="s">
        <v>19</v>
      </c>
      <c r="E439" t="s">
        <v>140</v>
      </c>
      <c r="F439" t="s">
        <v>1238</v>
      </c>
      <c r="G439" t="s">
        <v>15</v>
      </c>
      <c r="H439" s="1" t="s">
        <v>680</v>
      </c>
      <c r="I439" s="3">
        <v>0.46292824074074074</v>
      </c>
      <c r="J439" s="1" t="s">
        <v>12021</v>
      </c>
      <c r="K439" s="2" t="s">
        <v>12021</v>
      </c>
      <c r="L439" s="2" t="s">
        <v>12021</v>
      </c>
      <c r="M439" t="str">
        <f t="shared" si="48"/>
        <v>Feb</v>
      </c>
      <c r="N439" t="str">
        <f t="shared" si="42"/>
        <v>19-02-2024</v>
      </c>
      <c r="O439" t="str">
        <f t="shared" si="45"/>
        <v>02</v>
      </c>
      <c r="P439" t="str">
        <f t="shared" si="46"/>
        <v>2024</v>
      </c>
      <c r="Q439" t="str">
        <f t="shared" si="43"/>
        <v>11</v>
      </c>
      <c r="R439" t="str">
        <f t="shared" si="44"/>
        <v>-</v>
      </c>
      <c r="S439" t="str">
        <f t="shared" si="47"/>
        <v/>
      </c>
    </row>
    <row r="440" spans="1:19" x14ac:dyDescent="0.3">
      <c r="A440" t="s">
        <v>1239</v>
      </c>
      <c r="B440" t="s">
        <v>18</v>
      </c>
      <c r="C440" s="4" t="s">
        <v>12021</v>
      </c>
      <c r="D440" t="s">
        <v>19</v>
      </c>
      <c r="E440" t="s">
        <v>20</v>
      </c>
      <c r="F440" t="s">
        <v>1240</v>
      </c>
      <c r="G440" t="s">
        <v>22</v>
      </c>
      <c r="H440" s="1" t="s">
        <v>1241</v>
      </c>
      <c r="I440" s="3">
        <v>0.76853009259259264</v>
      </c>
      <c r="J440" s="1" t="s">
        <v>12021</v>
      </c>
      <c r="K440" s="2" t="s">
        <v>12021</v>
      </c>
      <c r="L440" s="2" t="s">
        <v>12021</v>
      </c>
      <c r="M440" t="str">
        <f t="shared" si="48"/>
        <v>Dec</v>
      </c>
      <c r="N440" t="str">
        <f t="shared" si="42"/>
        <v>14-12-2020</v>
      </c>
      <c r="O440" t="str">
        <f t="shared" si="45"/>
        <v>12</v>
      </c>
      <c r="P440" t="str">
        <f t="shared" si="46"/>
        <v>2020</v>
      </c>
      <c r="Q440" t="str">
        <f t="shared" si="43"/>
        <v>18</v>
      </c>
      <c r="R440" t="str">
        <f t="shared" si="44"/>
        <v>-</v>
      </c>
      <c r="S440" t="str">
        <f t="shared" si="47"/>
        <v/>
      </c>
    </row>
    <row r="441" spans="1:19" x14ac:dyDescent="0.3">
      <c r="A441" t="s">
        <v>1242</v>
      </c>
      <c r="B441" t="s">
        <v>48</v>
      </c>
      <c r="C441" t="s">
        <v>11096</v>
      </c>
      <c r="D441" t="s">
        <v>49</v>
      </c>
      <c r="E441" t="s">
        <v>50</v>
      </c>
      <c r="F441" t="s">
        <v>1243</v>
      </c>
      <c r="G441" t="s">
        <v>28</v>
      </c>
      <c r="H441" s="1" t="s">
        <v>226</v>
      </c>
      <c r="I441" s="3">
        <v>0.55813657407407402</v>
      </c>
      <c r="J441" s="1" t="s">
        <v>1244</v>
      </c>
      <c r="K441" s="2">
        <v>0.55813657407407402</v>
      </c>
      <c r="L441" s="2" t="s">
        <v>12021</v>
      </c>
      <c r="M441" t="str">
        <f t="shared" si="48"/>
        <v>Jun</v>
      </c>
      <c r="N441" t="str">
        <f t="shared" si="42"/>
        <v>18-06-2021</v>
      </c>
      <c r="O441" t="str">
        <f t="shared" si="45"/>
        <v>06</v>
      </c>
      <c r="P441" t="str">
        <f t="shared" si="46"/>
        <v>2021</v>
      </c>
      <c r="Q441" t="str">
        <f t="shared" si="43"/>
        <v>13</v>
      </c>
      <c r="R441" t="str">
        <f t="shared" si="44"/>
        <v>30-06-2021</v>
      </c>
      <c r="S441" t="str">
        <f t="shared" si="47"/>
        <v>06</v>
      </c>
    </row>
    <row r="442" spans="1:19" x14ac:dyDescent="0.3">
      <c r="A442" t="s">
        <v>1245</v>
      </c>
      <c r="B442" t="s">
        <v>97</v>
      </c>
      <c r="C442" s="4" t="s">
        <v>12021</v>
      </c>
      <c r="D442" t="s">
        <v>19</v>
      </c>
      <c r="E442" t="s">
        <v>20</v>
      </c>
      <c r="F442" t="s">
        <v>1246</v>
      </c>
      <c r="G442" t="s">
        <v>22</v>
      </c>
      <c r="H442" s="1" t="s">
        <v>1247</v>
      </c>
      <c r="I442" s="3">
        <v>0.15421296296296297</v>
      </c>
      <c r="J442" s="1" t="s">
        <v>12021</v>
      </c>
      <c r="K442" s="2" t="s">
        <v>12021</v>
      </c>
      <c r="L442" s="2" t="s">
        <v>12021</v>
      </c>
      <c r="M442" t="str">
        <f t="shared" si="48"/>
        <v>Dec</v>
      </c>
      <c r="N442" t="str">
        <f t="shared" si="42"/>
        <v>19-12-2020</v>
      </c>
      <c r="O442" t="str">
        <f t="shared" si="45"/>
        <v>12</v>
      </c>
      <c r="P442" t="str">
        <f t="shared" si="46"/>
        <v>2020</v>
      </c>
      <c r="Q442" t="str">
        <f t="shared" si="43"/>
        <v>03</v>
      </c>
      <c r="R442" t="str">
        <f t="shared" si="44"/>
        <v>-</v>
      </c>
      <c r="S442" t="str">
        <f t="shared" si="47"/>
        <v/>
      </c>
    </row>
    <row r="443" spans="1:19" x14ac:dyDescent="0.3">
      <c r="A443" t="s">
        <v>1248</v>
      </c>
      <c r="B443" t="s">
        <v>53</v>
      </c>
      <c r="C443" s="4" t="s">
        <v>12021</v>
      </c>
      <c r="D443" t="s">
        <v>12</v>
      </c>
      <c r="E443" t="s">
        <v>13</v>
      </c>
      <c r="F443" t="s">
        <v>1249</v>
      </c>
      <c r="G443" t="s">
        <v>22</v>
      </c>
      <c r="H443" s="1">
        <v>44326</v>
      </c>
      <c r="I443" s="3">
        <v>0.64375000000000004</v>
      </c>
      <c r="J443" s="1" t="s">
        <v>12021</v>
      </c>
      <c r="K443" s="2" t="s">
        <v>12021</v>
      </c>
      <c r="L443" s="2" t="s">
        <v>12021</v>
      </c>
      <c r="M443" t="str">
        <f t="shared" si="48"/>
        <v>May</v>
      </c>
      <c r="N443" t="str">
        <f t="shared" si="42"/>
        <v>10-05-2021</v>
      </c>
      <c r="O443" t="str">
        <f t="shared" si="45"/>
        <v>05</v>
      </c>
      <c r="P443" t="str">
        <f t="shared" si="46"/>
        <v>2021</v>
      </c>
      <c r="Q443" t="str">
        <f t="shared" si="43"/>
        <v>15</v>
      </c>
      <c r="R443" t="str">
        <f t="shared" si="44"/>
        <v>-</v>
      </c>
      <c r="S443" t="str">
        <f t="shared" si="47"/>
        <v/>
      </c>
    </row>
    <row r="444" spans="1:19" x14ac:dyDescent="0.3">
      <c r="A444" t="s">
        <v>1250</v>
      </c>
      <c r="B444" t="s">
        <v>205</v>
      </c>
      <c r="C444" s="4" t="s">
        <v>12021</v>
      </c>
      <c r="D444" t="s">
        <v>19</v>
      </c>
      <c r="E444" t="s">
        <v>140</v>
      </c>
      <c r="F444" t="s">
        <v>1251</v>
      </c>
      <c r="G444" t="s">
        <v>15</v>
      </c>
      <c r="H444" s="1">
        <v>45541</v>
      </c>
      <c r="I444" s="3">
        <v>6.9444444444444441E-3</v>
      </c>
      <c r="J444" s="1" t="s">
        <v>12021</v>
      </c>
      <c r="K444" s="2" t="s">
        <v>12021</v>
      </c>
      <c r="L444" s="2" t="s">
        <v>12021</v>
      </c>
      <c r="M444" t="str">
        <f t="shared" si="48"/>
        <v>Sep</v>
      </c>
      <c r="N444" t="str">
        <f t="shared" si="42"/>
        <v>06-09-2024</v>
      </c>
      <c r="O444" t="str">
        <f t="shared" si="45"/>
        <v>09</v>
      </c>
      <c r="P444" t="str">
        <f t="shared" si="46"/>
        <v>2024</v>
      </c>
      <c r="Q444" t="str">
        <f t="shared" si="43"/>
        <v>00</v>
      </c>
      <c r="R444" t="str">
        <f t="shared" si="44"/>
        <v>-</v>
      </c>
      <c r="S444" t="str">
        <f t="shared" si="47"/>
        <v/>
      </c>
    </row>
    <row r="445" spans="1:19" x14ac:dyDescent="0.3">
      <c r="A445" t="s">
        <v>1252</v>
      </c>
      <c r="B445" t="s">
        <v>194</v>
      </c>
      <c r="C445" t="s">
        <v>11097</v>
      </c>
      <c r="D445" t="s">
        <v>49</v>
      </c>
      <c r="E445" t="s">
        <v>65</v>
      </c>
      <c r="F445" t="s">
        <v>1253</v>
      </c>
      <c r="G445" t="s">
        <v>28</v>
      </c>
      <c r="H445" s="1">
        <v>45264</v>
      </c>
      <c r="I445" s="3">
        <v>0.88402777777777775</v>
      </c>
      <c r="J445" s="1" t="s">
        <v>1254</v>
      </c>
      <c r="K445" s="2">
        <v>0.8841782407407407</v>
      </c>
      <c r="L445" s="2" t="s">
        <v>12021</v>
      </c>
      <c r="M445" t="str">
        <f t="shared" si="48"/>
        <v>Dec</v>
      </c>
      <c r="N445" t="str">
        <f t="shared" si="42"/>
        <v>04-12-2023</v>
      </c>
      <c r="O445" t="str">
        <f t="shared" si="45"/>
        <v>12</v>
      </c>
      <c r="P445" t="str">
        <f t="shared" si="46"/>
        <v>2023</v>
      </c>
      <c r="Q445" t="str">
        <f t="shared" si="43"/>
        <v>21</v>
      </c>
      <c r="R445" t="str">
        <f t="shared" si="44"/>
        <v>29-04-2023</v>
      </c>
      <c r="S445" t="str">
        <f t="shared" si="47"/>
        <v>04</v>
      </c>
    </row>
    <row r="446" spans="1:19" x14ac:dyDescent="0.3">
      <c r="A446" t="s">
        <v>1255</v>
      </c>
      <c r="B446" t="s">
        <v>110</v>
      </c>
      <c r="C446" t="s">
        <v>11098</v>
      </c>
      <c r="D446" t="s">
        <v>33</v>
      </c>
      <c r="E446" t="s">
        <v>34</v>
      </c>
      <c r="F446" t="s">
        <v>1256</v>
      </c>
      <c r="G446" t="s">
        <v>28</v>
      </c>
      <c r="H446" s="1">
        <v>45359</v>
      </c>
      <c r="I446" s="3">
        <v>0.42638888888888887</v>
      </c>
      <c r="J446" s="1" t="s">
        <v>1257</v>
      </c>
      <c r="K446" s="2">
        <v>0.42693287037037037</v>
      </c>
      <c r="L446" s="2" t="s">
        <v>12021</v>
      </c>
      <c r="M446" t="str">
        <f t="shared" si="48"/>
        <v>Mar</v>
      </c>
      <c r="N446" t="str">
        <f t="shared" si="42"/>
        <v>08-03-2024</v>
      </c>
      <c r="O446" t="str">
        <f t="shared" si="45"/>
        <v>03</v>
      </c>
      <c r="P446" t="str">
        <f t="shared" si="46"/>
        <v>2024</v>
      </c>
      <c r="Q446" t="str">
        <f t="shared" si="43"/>
        <v>10</v>
      </c>
      <c r="R446" t="str">
        <f t="shared" si="44"/>
        <v>22-08-2024</v>
      </c>
      <c r="S446" t="str">
        <f t="shared" si="47"/>
        <v>08</v>
      </c>
    </row>
    <row r="447" spans="1:19" x14ac:dyDescent="0.3">
      <c r="A447" t="s">
        <v>1258</v>
      </c>
      <c r="B447" t="s">
        <v>97</v>
      </c>
      <c r="C447" s="4" t="s">
        <v>12021</v>
      </c>
      <c r="D447" t="s">
        <v>19</v>
      </c>
      <c r="E447" t="s">
        <v>20</v>
      </c>
      <c r="F447" t="s">
        <v>1259</v>
      </c>
      <c r="G447" t="s">
        <v>22</v>
      </c>
      <c r="H447" s="1">
        <v>44936</v>
      </c>
      <c r="I447" s="3">
        <v>0.10416666666666667</v>
      </c>
      <c r="J447" s="1" t="s">
        <v>12021</v>
      </c>
      <c r="K447" s="2" t="s">
        <v>12021</v>
      </c>
      <c r="L447" s="2" t="s">
        <v>12021</v>
      </c>
      <c r="M447" t="str">
        <f t="shared" si="48"/>
        <v>Jan</v>
      </c>
      <c r="N447" t="str">
        <f t="shared" si="42"/>
        <v>10-01-2023</v>
      </c>
      <c r="O447" t="str">
        <f t="shared" si="45"/>
        <v>01</v>
      </c>
      <c r="P447" t="str">
        <f t="shared" si="46"/>
        <v>2023</v>
      </c>
      <c r="Q447" t="str">
        <f t="shared" si="43"/>
        <v>02</v>
      </c>
      <c r="R447" t="str">
        <f t="shared" si="44"/>
        <v>-</v>
      </c>
      <c r="S447" t="str">
        <f t="shared" si="47"/>
        <v/>
      </c>
    </row>
    <row r="448" spans="1:19" x14ac:dyDescent="0.3">
      <c r="A448" t="s">
        <v>1260</v>
      </c>
      <c r="B448" t="s">
        <v>32</v>
      </c>
      <c r="C448" t="s">
        <v>11099</v>
      </c>
      <c r="D448" t="s">
        <v>33</v>
      </c>
      <c r="E448" t="s">
        <v>34</v>
      </c>
      <c r="F448" t="s">
        <v>1261</v>
      </c>
      <c r="G448" t="s">
        <v>28</v>
      </c>
      <c r="H448" s="1">
        <v>44055</v>
      </c>
      <c r="I448" s="3">
        <v>0.2048611111111111</v>
      </c>
      <c r="J448" s="1" t="s">
        <v>56</v>
      </c>
      <c r="K448" s="2">
        <v>0.20519675925925926</v>
      </c>
      <c r="L448" s="2" t="s">
        <v>12021</v>
      </c>
      <c r="M448" t="str">
        <f t="shared" si="48"/>
        <v>Aug</v>
      </c>
      <c r="N448" t="str">
        <f t="shared" si="42"/>
        <v>12-08-2020</v>
      </c>
      <c r="O448" t="str">
        <f t="shared" si="45"/>
        <v>08</v>
      </c>
      <c r="P448" t="str">
        <f t="shared" si="46"/>
        <v>2020</v>
      </c>
      <c r="Q448" t="str">
        <f t="shared" si="43"/>
        <v>04</v>
      </c>
      <c r="R448" t="str">
        <f t="shared" si="44"/>
        <v>15-12-2020</v>
      </c>
      <c r="S448" t="str">
        <f t="shared" si="47"/>
        <v>12</v>
      </c>
    </row>
    <row r="449" spans="1:19" x14ac:dyDescent="0.3">
      <c r="A449" t="s">
        <v>1262</v>
      </c>
      <c r="B449" t="s">
        <v>126</v>
      </c>
      <c r="C449" t="s">
        <v>12021</v>
      </c>
      <c r="D449" t="s">
        <v>33</v>
      </c>
      <c r="E449" t="s">
        <v>127</v>
      </c>
      <c r="F449" t="s">
        <v>1263</v>
      </c>
      <c r="G449" t="s">
        <v>15</v>
      </c>
      <c r="H449" s="1" t="s">
        <v>1264</v>
      </c>
      <c r="I449" s="3">
        <v>0.6242361111111111</v>
      </c>
      <c r="J449" s="1" t="s">
        <v>12021</v>
      </c>
      <c r="K449" s="2" t="s">
        <v>12021</v>
      </c>
      <c r="L449" s="2" t="s">
        <v>12021</v>
      </c>
      <c r="M449" t="str">
        <f t="shared" si="48"/>
        <v>Sep</v>
      </c>
      <c r="N449" t="str">
        <f t="shared" si="42"/>
        <v>16-09-2021</v>
      </c>
      <c r="O449" t="str">
        <f t="shared" si="45"/>
        <v>09</v>
      </c>
      <c r="P449" t="str">
        <f t="shared" si="46"/>
        <v>2021</v>
      </c>
      <c r="Q449" t="str">
        <f t="shared" si="43"/>
        <v>14</v>
      </c>
      <c r="R449" t="str">
        <f t="shared" si="44"/>
        <v>-</v>
      </c>
      <c r="S449" t="str">
        <f t="shared" si="47"/>
        <v/>
      </c>
    </row>
    <row r="450" spans="1:19" x14ac:dyDescent="0.3">
      <c r="A450" t="s">
        <v>1265</v>
      </c>
      <c r="B450" t="s">
        <v>110</v>
      </c>
      <c r="C450" t="s">
        <v>12021</v>
      </c>
      <c r="D450" t="s">
        <v>33</v>
      </c>
      <c r="E450" t="s">
        <v>34</v>
      </c>
      <c r="F450" t="s">
        <v>1266</v>
      </c>
      <c r="G450" t="s">
        <v>15</v>
      </c>
      <c r="H450" s="1">
        <v>45271</v>
      </c>
      <c r="I450" s="3">
        <v>0.44930555555555557</v>
      </c>
      <c r="J450" s="1" t="s">
        <v>12021</v>
      </c>
      <c r="K450" s="2" t="s">
        <v>12021</v>
      </c>
      <c r="L450" s="2" t="s">
        <v>12021</v>
      </c>
      <c r="M450" t="str">
        <f t="shared" si="48"/>
        <v>Dec</v>
      </c>
      <c r="N450" t="str">
        <f t="shared" ref="N450:N513" si="49">TEXT(H450,"DD-MM-YYYY")</f>
        <v>11-12-2023</v>
      </c>
      <c r="O450" t="str">
        <f t="shared" si="45"/>
        <v>12</v>
      </c>
      <c r="P450" t="str">
        <f t="shared" si="46"/>
        <v>2023</v>
      </c>
      <c r="Q450" t="str">
        <f t="shared" ref="Q450:Q513" si="50">TEXT(I450,"HH")</f>
        <v>10</v>
      </c>
      <c r="R450" t="str">
        <f t="shared" ref="R450:R513" si="51">TEXT(J450,"DD-MM-YYYY")</f>
        <v>-</v>
      </c>
      <c r="S450" t="str">
        <f t="shared" si="47"/>
        <v/>
      </c>
    </row>
    <row r="451" spans="1:19" x14ac:dyDescent="0.3">
      <c r="A451" t="s">
        <v>1267</v>
      </c>
      <c r="B451" t="s">
        <v>249</v>
      </c>
      <c r="C451" t="s">
        <v>12021</v>
      </c>
      <c r="D451" t="s">
        <v>19</v>
      </c>
      <c r="E451" t="s">
        <v>26</v>
      </c>
      <c r="F451" t="s">
        <v>1268</v>
      </c>
      <c r="G451" t="s">
        <v>22</v>
      </c>
      <c r="H451" s="1">
        <v>45333</v>
      </c>
      <c r="I451" s="3">
        <v>0.94791666666666663</v>
      </c>
      <c r="J451" s="1" t="s">
        <v>12021</v>
      </c>
      <c r="K451" s="2" t="s">
        <v>12021</v>
      </c>
      <c r="L451" s="2" t="s">
        <v>12021</v>
      </c>
      <c r="M451" t="str">
        <f t="shared" si="48"/>
        <v>Feb</v>
      </c>
      <c r="N451" t="str">
        <f t="shared" si="49"/>
        <v>11-02-2024</v>
      </c>
      <c r="O451" t="str">
        <f t="shared" ref="O451:O514" si="52">MID(N451,4,2)</f>
        <v>02</v>
      </c>
      <c r="P451" t="str">
        <f t="shared" ref="P451:P514" si="53">RIGHT(N451,4)</f>
        <v>2024</v>
      </c>
      <c r="Q451" t="str">
        <f t="shared" si="50"/>
        <v>22</v>
      </c>
      <c r="R451" t="str">
        <f t="shared" si="51"/>
        <v>-</v>
      </c>
      <c r="S451" t="str">
        <f t="shared" ref="S451:S514" si="54">MID(R451,4,2)</f>
        <v/>
      </c>
    </row>
    <row r="452" spans="1:19" x14ac:dyDescent="0.3">
      <c r="A452" t="s">
        <v>1269</v>
      </c>
      <c r="B452" t="s">
        <v>113</v>
      </c>
      <c r="C452" t="s">
        <v>12021</v>
      </c>
      <c r="D452" t="s">
        <v>12</v>
      </c>
      <c r="E452" t="s">
        <v>114</v>
      </c>
      <c r="F452" t="s">
        <v>1270</v>
      </c>
      <c r="G452" t="s">
        <v>22</v>
      </c>
      <c r="H452" s="1">
        <v>43983</v>
      </c>
      <c r="I452" s="3">
        <v>0.66319444444444442</v>
      </c>
      <c r="J452" s="1" t="s">
        <v>12021</v>
      </c>
      <c r="K452" s="2" t="s">
        <v>12021</v>
      </c>
      <c r="L452" s="2" t="s">
        <v>12021</v>
      </c>
      <c r="M452" t="str">
        <f t="shared" si="48"/>
        <v>Jun</v>
      </c>
      <c r="N452" t="str">
        <f t="shared" si="49"/>
        <v>01-06-2020</v>
      </c>
      <c r="O452" t="str">
        <f t="shared" si="52"/>
        <v>06</v>
      </c>
      <c r="P452" t="str">
        <f t="shared" si="53"/>
        <v>2020</v>
      </c>
      <c r="Q452" t="str">
        <f t="shared" si="50"/>
        <v>15</v>
      </c>
      <c r="R452" t="str">
        <f t="shared" si="51"/>
        <v>-</v>
      </c>
      <c r="S452" t="str">
        <f t="shared" si="54"/>
        <v/>
      </c>
    </row>
    <row r="453" spans="1:19" x14ac:dyDescent="0.3">
      <c r="A453" t="s">
        <v>1271</v>
      </c>
      <c r="B453" t="s">
        <v>32</v>
      </c>
      <c r="C453" t="s">
        <v>12021</v>
      </c>
      <c r="D453" t="s">
        <v>33</v>
      </c>
      <c r="E453" t="s">
        <v>34</v>
      </c>
      <c r="F453" t="s">
        <v>1272</v>
      </c>
      <c r="G453" t="s">
        <v>22</v>
      </c>
      <c r="H453" s="1">
        <v>45110</v>
      </c>
      <c r="I453" s="3">
        <v>0.9868055555555556</v>
      </c>
      <c r="J453" s="1" t="s">
        <v>12021</v>
      </c>
      <c r="K453" s="2" t="s">
        <v>12021</v>
      </c>
      <c r="L453" s="2" t="s">
        <v>12021</v>
      </c>
      <c r="M453" t="str">
        <f t="shared" ref="M453:M516" si="55">TEXT(H453,"MMM")</f>
        <v>Jul</v>
      </c>
      <c r="N453" t="str">
        <f t="shared" si="49"/>
        <v>03-07-2023</v>
      </c>
      <c r="O453" t="str">
        <f t="shared" si="52"/>
        <v>07</v>
      </c>
      <c r="P453" t="str">
        <f t="shared" si="53"/>
        <v>2023</v>
      </c>
      <c r="Q453" t="str">
        <f t="shared" si="50"/>
        <v>23</v>
      </c>
      <c r="R453" t="str">
        <f t="shared" si="51"/>
        <v>-</v>
      </c>
      <c r="S453" t="str">
        <f t="shared" si="54"/>
        <v/>
      </c>
    </row>
    <row r="454" spans="1:19" x14ac:dyDescent="0.3">
      <c r="A454" t="s">
        <v>1273</v>
      </c>
      <c r="B454" t="s">
        <v>48</v>
      </c>
      <c r="C454" s="4">
        <v>45180.872916666667</v>
      </c>
      <c r="D454" t="s">
        <v>49</v>
      </c>
      <c r="E454" t="s">
        <v>50</v>
      </c>
      <c r="F454" t="s">
        <v>1274</v>
      </c>
      <c r="G454" t="s">
        <v>28</v>
      </c>
      <c r="H454" s="1" t="s">
        <v>1275</v>
      </c>
      <c r="I454" s="3">
        <v>0.87346064814814817</v>
      </c>
      <c r="J454" s="1">
        <v>45180</v>
      </c>
      <c r="K454" s="2">
        <v>0.87291666666666667</v>
      </c>
      <c r="L454" s="2" t="s">
        <v>12021</v>
      </c>
      <c r="M454" t="str">
        <f t="shared" si="55"/>
        <v>Oct</v>
      </c>
      <c r="N454" t="str">
        <f t="shared" si="49"/>
        <v>14-10-2023</v>
      </c>
      <c r="O454" t="str">
        <f t="shared" si="52"/>
        <v>10</v>
      </c>
      <c r="P454" t="str">
        <f t="shared" si="53"/>
        <v>2023</v>
      </c>
      <c r="Q454" t="str">
        <f t="shared" si="50"/>
        <v>20</v>
      </c>
      <c r="R454" t="str">
        <f t="shared" si="51"/>
        <v>11-09-2023</v>
      </c>
      <c r="S454" t="str">
        <f t="shared" si="54"/>
        <v>09</v>
      </c>
    </row>
    <row r="455" spans="1:19" x14ac:dyDescent="0.3">
      <c r="A455" t="s">
        <v>1276</v>
      </c>
      <c r="B455" t="s">
        <v>256</v>
      </c>
      <c r="C455" t="s">
        <v>11100</v>
      </c>
      <c r="D455" t="s">
        <v>19</v>
      </c>
      <c r="E455" t="s">
        <v>20</v>
      </c>
      <c r="F455" t="s">
        <v>1277</v>
      </c>
      <c r="G455" t="s">
        <v>28</v>
      </c>
      <c r="H455" s="1">
        <v>44298</v>
      </c>
      <c r="I455" s="3">
        <v>0.29791666666666666</v>
      </c>
      <c r="J455" s="1" t="s">
        <v>1278</v>
      </c>
      <c r="K455" s="2">
        <v>0.29798611111111112</v>
      </c>
      <c r="L455" s="2" t="s">
        <v>12021</v>
      </c>
      <c r="M455" t="str">
        <f t="shared" si="55"/>
        <v>Apr</v>
      </c>
      <c r="N455" t="str">
        <f t="shared" si="49"/>
        <v>12-04-2021</v>
      </c>
      <c r="O455" t="str">
        <f t="shared" si="52"/>
        <v>04</v>
      </c>
      <c r="P455" t="str">
        <f t="shared" si="53"/>
        <v>2021</v>
      </c>
      <c r="Q455" t="str">
        <f t="shared" si="50"/>
        <v>07</v>
      </c>
      <c r="R455" t="str">
        <f t="shared" si="51"/>
        <v>16-12-2021</v>
      </c>
      <c r="S455" t="str">
        <f t="shared" si="54"/>
        <v>12</v>
      </c>
    </row>
    <row r="456" spans="1:19" x14ac:dyDescent="0.3">
      <c r="A456" t="s">
        <v>1279</v>
      </c>
      <c r="B456" t="s">
        <v>48</v>
      </c>
      <c r="C456" t="s">
        <v>12021</v>
      </c>
      <c r="D456" t="s">
        <v>49</v>
      </c>
      <c r="E456" t="s">
        <v>50</v>
      </c>
      <c r="F456" t="s">
        <v>1280</v>
      </c>
      <c r="G456" t="s">
        <v>22</v>
      </c>
      <c r="H456" s="1">
        <v>45180</v>
      </c>
      <c r="I456" s="3">
        <v>0.64652777777777781</v>
      </c>
      <c r="J456" s="1" t="s">
        <v>12021</v>
      </c>
      <c r="K456" s="2" t="s">
        <v>12021</v>
      </c>
      <c r="L456" s="2" t="s">
        <v>12021</v>
      </c>
      <c r="M456" t="str">
        <f t="shared" si="55"/>
        <v>Sep</v>
      </c>
      <c r="N456" t="str">
        <f t="shared" si="49"/>
        <v>11-09-2023</v>
      </c>
      <c r="O456" t="str">
        <f t="shared" si="52"/>
        <v>09</v>
      </c>
      <c r="P456" t="str">
        <f t="shared" si="53"/>
        <v>2023</v>
      </c>
      <c r="Q456" t="str">
        <f t="shared" si="50"/>
        <v>15</v>
      </c>
      <c r="R456" t="str">
        <f t="shared" si="51"/>
        <v>-</v>
      </c>
      <c r="S456" t="str">
        <f t="shared" si="54"/>
        <v/>
      </c>
    </row>
    <row r="457" spans="1:19" x14ac:dyDescent="0.3">
      <c r="A457" t="s">
        <v>1281</v>
      </c>
      <c r="B457" t="s">
        <v>135</v>
      </c>
      <c r="C457" s="4">
        <v>45115.607638888891</v>
      </c>
      <c r="D457" t="s">
        <v>33</v>
      </c>
      <c r="E457" t="s">
        <v>38</v>
      </c>
      <c r="F457" t="s">
        <v>1282</v>
      </c>
      <c r="G457" t="s">
        <v>28</v>
      </c>
      <c r="H457" s="1">
        <v>45054</v>
      </c>
      <c r="I457" s="3">
        <v>0.60763888888888884</v>
      </c>
      <c r="J457" s="1">
        <v>45115</v>
      </c>
      <c r="K457" s="2">
        <v>0.60763888888888884</v>
      </c>
      <c r="L457" s="2" t="s">
        <v>12021</v>
      </c>
      <c r="M457" t="str">
        <f t="shared" si="55"/>
        <v>May</v>
      </c>
      <c r="N457" t="str">
        <f t="shared" si="49"/>
        <v>08-05-2023</v>
      </c>
      <c r="O457" t="str">
        <f t="shared" si="52"/>
        <v>05</v>
      </c>
      <c r="P457" t="str">
        <f t="shared" si="53"/>
        <v>2023</v>
      </c>
      <c r="Q457" t="str">
        <f t="shared" si="50"/>
        <v>14</v>
      </c>
      <c r="R457" t="str">
        <f t="shared" si="51"/>
        <v>08-07-2023</v>
      </c>
      <c r="S457" t="str">
        <f t="shared" si="54"/>
        <v>07</v>
      </c>
    </row>
    <row r="458" spans="1:19" x14ac:dyDescent="0.3">
      <c r="A458" t="s">
        <v>1283</v>
      </c>
      <c r="B458" t="s">
        <v>139</v>
      </c>
      <c r="C458" s="4">
        <v>44349.020833333336</v>
      </c>
      <c r="D458" t="s">
        <v>19</v>
      </c>
      <c r="E458" t="s">
        <v>140</v>
      </c>
      <c r="F458" t="s">
        <v>1284</v>
      </c>
      <c r="G458" t="s">
        <v>28</v>
      </c>
      <c r="H458" s="1" t="s">
        <v>1285</v>
      </c>
      <c r="I458" s="3">
        <v>2.1168981481481483E-2</v>
      </c>
      <c r="J458" s="1">
        <v>44349</v>
      </c>
      <c r="K458" s="2">
        <v>2.0833333333333332E-2</v>
      </c>
      <c r="L458" s="2" t="s">
        <v>12021</v>
      </c>
      <c r="M458" t="str">
        <f t="shared" si="55"/>
        <v>Jan</v>
      </c>
      <c r="N458" t="str">
        <f t="shared" si="49"/>
        <v>27-01-2021</v>
      </c>
      <c r="O458" t="str">
        <f t="shared" si="52"/>
        <v>01</v>
      </c>
      <c r="P458" t="str">
        <f t="shared" si="53"/>
        <v>2021</v>
      </c>
      <c r="Q458" t="str">
        <f t="shared" si="50"/>
        <v>00</v>
      </c>
      <c r="R458" t="str">
        <f t="shared" si="51"/>
        <v>02-06-2021</v>
      </c>
      <c r="S458" t="str">
        <f t="shared" si="54"/>
        <v>06</v>
      </c>
    </row>
    <row r="459" spans="1:19" x14ac:dyDescent="0.3">
      <c r="A459" t="s">
        <v>1286</v>
      </c>
      <c r="B459" t="s">
        <v>135</v>
      </c>
      <c r="C459" t="s">
        <v>12021</v>
      </c>
      <c r="D459" t="s">
        <v>33</v>
      </c>
      <c r="E459" t="s">
        <v>38</v>
      </c>
      <c r="F459" t="s">
        <v>1287</v>
      </c>
      <c r="G459" t="s">
        <v>15</v>
      </c>
      <c r="H459" s="1">
        <v>43933</v>
      </c>
      <c r="I459" s="3">
        <v>0.38750000000000001</v>
      </c>
      <c r="J459" s="1" t="s">
        <v>12021</v>
      </c>
      <c r="K459" s="2" t="s">
        <v>12021</v>
      </c>
      <c r="L459" s="2" t="s">
        <v>12021</v>
      </c>
      <c r="M459" t="str">
        <f t="shared" si="55"/>
        <v>Apr</v>
      </c>
      <c r="N459" t="str">
        <f t="shared" si="49"/>
        <v>12-04-2020</v>
      </c>
      <c r="O459" t="str">
        <f t="shared" si="52"/>
        <v>04</v>
      </c>
      <c r="P459" t="str">
        <f t="shared" si="53"/>
        <v>2020</v>
      </c>
      <c r="Q459" t="str">
        <f t="shared" si="50"/>
        <v>09</v>
      </c>
      <c r="R459" t="str">
        <f t="shared" si="51"/>
        <v>-</v>
      </c>
      <c r="S459" t="str">
        <f t="shared" si="54"/>
        <v/>
      </c>
    </row>
    <row r="460" spans="1:19" x14ac:dyDescent="0.3">
      <c r="A460" t="s">
        <v>1288</v>
      </c>
      <c r="B460" t="s">
        <v>48</v>
      </c>
      <c r="C460" t="s">
        <v>12021</v>
      </c>
      <c r="D460" t="s">
        <v>49</v>
      </c>
      <c r="E460" t="s">
        <v>50</v>
      </c>
      <c r="F460" t="s">
        <v>1289</v>
      </c>
      <c r="G460" t="s">
        <v>22</v>
      </c>
      <c r="H460" s="1" t="s">
        <v>1290</v>
      </c>
      <c r="I460" s="3">
        <v>0.79355324074074074</v>
      </c>
      <c r="J460" s="1" t="s">
        <v>12021</v>
      </c>
      <c r="K460" s="2" t="s">
        <v>12021</v>
      </c>
      <c r="L460" s="2" t="s">
        <v>12021</v>
      </c>
      <c r="M460" t="str">
        <f t="shared" si="55"/>
        <v>Sep</v>
      </c>
      <c r="N460" t="str">
        <f t="shared" si="49"/>
        <v>17-09-2024</v>
      </c>
      <c r="O460" t="str">
        <f t="shared" si="52"/>
        <v>09</v>
      </c>
      <c r="P460" t="str">
        <f t="shared" si="53"/>
        <v>2024</v>
      </c>
      <c r="Q460" t="str">
        <f t="shared" si="50"/>
        <v>19</v>
      </c>
      <c r="R460" t="str">
        <f t="shared" si="51"/>
        <v>-</v>
      </c>
      <c r="S460" t="str">
        <f t="shared" si="54"/>
        <v/>
      </c>
    </row>
    <row r="461" spans="1:19" x14ac:dyDescent="0.3">
      <c r="A461" t="s">
        <v>1291</v>
      </c>
      <c r="B461" t="s">
        <v>256</v>
      </c>
      <c r="C461" t="s">
        <v>11101</v>
      </c>
      <c r="D461" t="s">
        <v>19</v>
      </c>
      <c r="E461" t="s">
        <v>20</v>
      </c>
      <c r="F461" t="s">
        <v>1292</v>
      </c>
      <c r="G461" t="s">
        <v>28</v>
      </c>
      <c r="H461" s="1" t="s">
        <v>1293</v>
      </c>
      <c r="I461" s="3">
        <v>0.19855324074074074</v>
      </c>
      <c r="J461" s="1" t="s">
        <v>1294</v>
      </c>
      <c r="K461" s="2">
        <v>0.19855324074074074</v>
      </c>
      <c r="L461" s="2" t="s">
        <v>12021</v>
      </c>
      <c r="M461" t="str">
        <f t="shared" si="55"/>
        <v>Apr</v>
      </c>
      <c r="N461" t="str">
        <f t="shared" si="49"/>
        <v>15-04-2024</v>
      </c>
      <c r="O461" t="str">
        <f t="shared" si="52"/>
        <v>04</v>
      </c>
      <c r="P461" t="str">
        <f t="shared" si="53"/>
        <v>2024</v>
      </c>
      <c r="Q461" t="str">
        <f t="shared" si="50"/>
        <v>04</v>
      </c>
      <c r="R461" t="str">
        <f t="shared" si="51"/>
        <v>24-04-2024</v>
      </c>
      <c r="S461" t="str">
        <f t="shared" si="54"/>
        <v>04</v>
      </c>
    </row>
    <row r="462" spans="1:19" x14ac:dyDescent="0.3">
      <c r="A462" t="s">
        <v>1295</v>
      </c>
      <c r="B462" t="s">
        <v>53</v>
      </c>
      <c r="C462" t="s">
        <v>12021</v>
      </c>
      <c r="D462" t="s">
        <v>12</v>
      </c>
      <c r="E462" t="s">
        <v>13</v>
      </c>
      <c r="F462" t="s">
        <v>1296</v>
      </c>
      <c r="G462" t="s">
        <v>22</v>
      </c>
      <c r="H462" s="1">
        <v>45181</v>
      </c>
      <c r="I462" s="3">
        <v>0.46736111111111112</v>
      </c>
      <c r="J462" s="1" t="s">
        <v>12021</v>
      </c>
      <c r="K462" s="2" t="s">
        <v>12021</v>
      </c>
      <c r="L462" s="2" t="s">
        <v>12021</v>
      </c>
      <c r="M462" t="str">
        <f t="shared" si="55"/>
        <v>Sep</v>
      </c>
      <c r="N462" t="str">
        <f t="shared" si="49"/>
        <v>12-09-2023</v>
      </c>
      <c r="O462" t="str">
        <f t="shared" si="52"/>
        <v>09</v>
      </c>
      <c r="P462" t="str">
        <f t="shared" si="53"/>
        <v>2023</v>
      </c>
      <c r="Q462" t="str">
        <f t="shared" si="50"/>
        <v>11</v>
      </c>
      <c r="R462" t="str">
        <f t="shared" si="51"/>
        <v>-</v>
      </c>
      <c r="S462" t="str">
        <f t="shared" si="54"/>
        <v/>
      </c>
    </row>
    <row r="463" spans="1:19" x14ac:dyDescent="0.3">
      <c r="A463" t="s">
        <v>1297</v>
      </c>
      <c r="B463" t="s">
        <v>11</v>
      </c>
      <c r="C463" t="s">
        <v>12021</v>
      </c>
      <c r="D463" t="s">
        <v>12</v>
      </c>
      <c r="E463" t="s">
        <v>13</v>
      </c>
      <c r="F463" t="s">
        <v>1298</v>
      </c>
      <c r="G463" t="s">
        <v>15</v>
      </c>
      <c r="H463" s="1" t="s">
        <v>1299</v>
      </c>
      <c r="I463" s="3">
        <v>0.86203703703703705</v>
      </c>
      <c r="J463" s="1" t="s">
        <v>12021</v>
      </c>
      <c r="K463" s="2" t="s">
        <v>12021</v>
      </c>
      <c r="L463" s="2" t="s">
        <v>12021</v>
      </c>
      <c r="M463" t="str">
        <f t="shared" si="55"/>
        <v>Mar</v>
      </c>
      <c r="N463" t="str">
        <f t="shared" si="49"/>
        <v>16-03-2022</v>
      </c>
      <c r="O463" t="str">
        <f t="shared" si="52"/>
        <v>03</v>
      </c>
      <c r="P463" t="str">
        <f t="shared" si="53"/>
        <v>2022</v>
      </c>
      <c r="Q463" t="str">
        <f t="shared" si="50"/>
        <v>20</v>
      </c>
      <c r="R463" t="str">
        <f t="shared" si="51"/>
        <v>-</v>
      </c>
      <c r="S463" t="str">
        <f t="shared" si="54"/>
        <v/>
      </c>
    </row>
    <row r="464" spans="1:19" x14ac:dyDescent="0.3">
      <c r="A464" t="s">
        <v>1300</v>
      </c>
      <c r="B464" t="s">
        <v>289</v>
      </c>
      <c r="C464" t="s">
        <v>12021</v>
      </c>
      <c r="D464" t="s">
        <v>49</v>
      </c>
      <c r="E464" t="s">
        <v>69</v>
      </c>
      <c r="F464" t="s">
        <v>1301</v>
      </c>
      <c r="G464" t="s">
        <v>22</v>
      </c>
      <c r="H464" s="1" t="s">
        <v>1302</v>
      </c>
      <c r="I464" s="3">
        <v>0.36630787037037038</v>
      </c>
      <c r="J464" s="1" t="s">
        <v>12021</v>
      </c>
      <c r="K464" s="2" t="s">
        <v>12021</v>
      </c>
      <c r="L464" s="2" t="s">
        <v>12021</v>
      </c>
      <c r="M464" t="str">
        <f t="shared" si="55"/>
        <v>Dec</v>
      </c>
      <c r="N464" t="str">
        <f t="shared" si="49"/>
        <v>30-12-2024</v>
      </c>
      <c r="O464" t="str">
        <f t="shared" si="52"/>
        <v>12</v>
      </c>
      <c r="P464" t="str">
        <f t="shared" si="53"/>
        <v>2024</v>
      </c>
      <c r="Q464" t="str">
        <f t="shared" si="50"/>
        <v>08</v>
      </c>
      <c r="R464" t="str">
        <f t="shared" si="51"/>
        <v>-</v>
      </c>
      <c r="S464" t="str">
        <f t="shared" si="54"/>
        <v/>
      </c>
    </row>
    <row r="465" spans="1:19" x14ac:dyDescent="0.3">
      <c r="A465" t="s">
        <v>1303</v>
      </c>
      <c r="B465" t="s">
        <v>93</v>
      </c>
      <c r="C465" t="s">
        <v>12021</v>
      </c>
      <c r="D465" t="s">
        <v>19</v>
      </c>
      <c r="E465" t="s">
        <v>26</v>
      </c>
      <c r="F465" t="s">
        <v>1304</v>
      </c>
      <c r="G465" t="s">
        <v>22</v>
      </c>
      <c r="H465" s="1">
        <v>44902</v>
      </c>
      <c r="I465" s="3">
        <v>0.19097222222222221</v>
      </c>
      <c r="J465" s="1" t="s">
        <v>12021</v>
      </c>
      <c r="K465" s="2" t="s">
        <v>12021</v>
      </c>
      <c r="L465" s="2" t="s">
        <v>12021</v>
      </c>
      <c r="M465" t="str">
        <f t="shared" si="55"/>
        <v>Dec</v>
      </c>
      <c r="N465" t="str">
        <f t="shared" si="49"/>
        <v>07-12-2022</v>
      </c>
      <c r="O465" t="str">
        <f t="shared" si="52"/>
        <v>12</v>
      </c>
      <c r="P465" t="str">
        <f t="shared" si="53"/>
        <v>2022</v>
      </c>
      <c r="Q465" t="str">
        <f t="shared" si="50"/>
        <v>04</v>
      </c>
      <c r="R465" t="str">
        <f t="shared" si="51"/>
        <v>-</v>
      </c>
      <c r="S465" t="str">
        <f t="shared" si="54"/>
        <v/>
      </c>
    </row>
    <row r="466" spans="1:19" x14ac:dyDescent="0.3">
      <c r="A466" t="s">
        <v>1305</v>
      </c>
      <c r="B466" t="s">
        <v>185</v>
      </c>
      <c r="C466" t="s">
        <v>12021</v>
      </c>
      <c r="D466" t="s">
        <v>12</v>
      </c>
      <c r="E466" t="s">
        <v>13</v>
      </c>
      <c r="F466" t="s">
        <v>1306</v>
      </c>
      <c r="G466" t="s">
        <v>15</v>
      </c>
      <c r="H466" s="1" t="s">
        <v>1109</v>
      </c>
      <c r="I466" s="3">
        <v>0.43634259259259262</v>
      </c>
      <c r="J466" s="1" t="s">
        <v>12021</v>
      </c>
      <c r="K466" s="2" t="s">
        <v>12021</v>
      </c>
      <c r="L466" s="2" t="s">
        <v>12021</v>
      </c>
      <c r="M466" t="str">
        <f t="shared" si="55"/>
        <v>Dec</v>
      </c>
      <c r="N466" t="str">
        <f t="shared" si="49"/>
        <v>24-12-2020</v>
      </c>
      <c r="O466" t="str">
        <f t="shared" si="52"/>
        <v>12</v>
      </c>
      <c r="P466" t="str">
        <f t="shared" si="53"/>
        <v>2020</v>
      </c>
      <c r="Q466" t="str">
        <f t="shared" si="50"/>
        <v>10</v>
      </c>
      <c r="R466" t="str">
        <f t="shared" si="51"/>
        <v>-</v>
      </c>
      <c r="S466" t="str">
        <f t="shared" si="54"/>
        <v/>
      </c>
    </row>
    <row r="467" spans="1:19" x14ac:dyDescent="0.3">
      <c r="A467" t="s">
        <v>1307</v>
      </c>
      <c r="B467" t="s">
        <v>25</v>
      </c>
      <c r="C467" t="s">
        <v>12021</v>
      </c>
      <c r="D467" t="s">
        <v>19</v>
      </c>
      <c r="E467" t="s">
        <v>26</v>
      </c>
      <c r="F467" t="s">
        <v>1308</v>
      </c>
      <c r="G467" t="s">
        <v>22</v>
      </c>
      <c r="H467" s="1">
        <v>45541</v>
      </c>
      <c r="I467" s="3">
        <v>0.82986111111111116</v>
      </c>
      <c r="J467" s="1" t="s">
        <v>12021</v>
      </c>
      <c r="K467" s="2" t="s">
        <v>12021</v>
      </c>
      <c r="L467" s="2" t="s">
        <v>12021</v>
      </c>
      <c r="M467" t="str">
        <f t="shared" si="55"/>
        <v>Sep</v>
      </c>
      <c r="N467" t="str">
        <f t="shared" si="49"/>
        <v>06-09-2024</v>
      </c>
      <c r="O467" t="str">
        <f t="shared" si="52"/>
        <v>09</v>
      </c>
      <c r="P467" t="str">
        <f t="shared" si="53"/>
        <v>2024</v>
      </c>
      <c r="Q467" t="str">
        <f t="shared" si="50"/>
        <v>19</v>
      </c>
      <c r="R467" t="str">
        <f t="shared" si="51"/>
        <v>-</v>
      </c>
      <c r="S467" t="str">
        <f t="shared" si="54"/>
        <v/>
      </c>
    </row>
    <row r="468" spans="1:19" x14ac:dyDescent="0.3">
      <c r="A468" t="s">
        <v>1309</v>
      </c>
      <c r="B468" t="s">
        <v>404</v>
      </c>
      <c r="C468" t="s">
        <v>12021</v>
      </c>
      <c r="D468" t="s">
        <v>12</v>
      </c>
      <c r="E468" t="s">
        <v>174</v>
      </c>
      <c r="F468" t="s">
        <v>1310</v>
      </c>
      <c r="G468" t="s">
        <v>22</v>
      </c>
      <c r="H468" s="1">
        <v>44349</v>
      </c>
      <c r="I468" s="3">
        <v>0.9</v>
      </c>
      <c r="J468" s="1" t="s">
        <v>12021</v>
      </c>
      <c r="K468" s="2" t="s">
        <v>12021</v>
      </c>
      <c r="L468" s="2" t="s">
        <v>12021</v>
      </c>
      <c r="M468" t="str">
        <f t="shared" si="55"/>
        <v>Jun</v>
      </c>
      <c r="N468" t="str">
        <f t="shared" si="49"/>
        <v>02-06-2021</v>
      </c>
      <c r="O468" t="str">
        <f t="shared" si="52"/>
        <v>06</v>
      </c>
      <c r="P468" t="str">
        <f t="shared" si="53"/>
        <v>2021</v>
      </c>
      <c r="Q468" t="str">
        <f t="shared" si="50"/>
        <v>21</v>
      </c>
      <c r="R468" t="str">
        <f t="shared" si="51"/>
        <v>-</v>
      </c>
      <c r="S468" t="str">
        <f t="shared" si="54"/>
        <v/>
      </c>
    </row>
    <row r="469" spans="1:19" x14ac:dyDescent="0.3">
      <c r="A469" t="s">
        <v>1311</v>
      </c>
      <c r="B469" t="s">
        <v>404</v>
      </c>
      <c r="C469" t="s">
        <v>12021</v>
      </c>
      <c r="D469" t="s">
        <v>12</v>
      </c>
      <c r="E469" t="s">
        <v>174</v>
      </c>
      <c r="F469" t="s">
        <v>1312</v>
      </c>
      <c r="G469" t="s">
        <v>15</v>
      </c>
      <c r="H469" s="1" t="s">
        <v>1313</v>
      </c>
      <c r="I469" s="3">
        <v>1.8310185185185186E-2</v>
      </c>
      <c r="J469" s="1" t="s">
        <v>12021</v>
      </c>
      <c r="K469" s="2" t="s">
        <v>12021</v>
      </c>
      <c r="L469" s="2" t="s">
        <v>12021</v>
      </c>
      <c r="M469" t="str">
        <f t="shared" si="55"/>
        <v>Dec</v>
      </c>
      <c r="N469" t="str">
        <f t="shared" si="49"/>
        <v>28-12-2021</v>
      </c>
      <c r="O469" t="str">
        <f t="shared" si="52"/>
        <v>12</v>
      </c>
      <c r="P469" t="str">
        <f t="shared" si="53"/>
        <v>2021</v>
      </c>
      <c r="Q469" t="str">
        <f t="shared" si="50"/>
        <v>00</v>
      </c>
      <c r="R469" t="str">
        <f t="shared" si="51"/>
        <v>-</v>
      </c>
      <c r="S469" t="str">
        <f t="shared" si="54"/>
        <v/>
      </c>
    </row>
    <row r="470" spans="1:19" x14ac:dyDescent="0.3">
      <c r="A470" t="s">
        <v>1314</v>
      </c>
      <c r="B470" t="s">
        <v>249</v>
      </c>
      <c r="C470" t="s">
        <v>12021</v>
      </c>
      <c r="D470" t="s">
        <v>19</v>
      </c>
      <c r="E470" t="s">
        <v>26</v>
      </c>
      <c r="F470" t="s">
        <v>1315</v>
      </c>
      <c r="G470" t="s">
        <v>22</v>
      </c>
      <c r="H470" s="1" t="s">
        <v>717</v>
      </c>
      <c r="I470" s="3">
        <v>0.19145833333333334</v>
      </c>
      <c r="J470" s="1" t="s">
        <v>12021</v>
      </c>
      <c r="K470" s="2" t="s">
        <v>12021</v>
      </c>
      <c r="L470" s="2" t="s">
        <v>12021</v>
      </c>
      <c r="M470" t="str">
        <f t="shared" si="55"/>
        <v>May</v>
      </c>
      <c r="N470" t="str">
        <f t="shared" si="49"/>
        <v>25-05-2024</v>
      </c>
      <c r="O470" t="str">
        <f t="shared" si="52"/>
        <v>05</v>
      </c>
      <c r="P470" t="str">
        <f t="shared" si="53"/>
        <v>2024</v>
      </c>
      <c r="Q470" t="str">
        <f t="shared" si="50"/>
        <v>04</v>
      </c>
      <c r="R470" t="str">
        <f t="shared" si="51"/>
        <v>-</v>
      </c>
      <c r="S470" t="str">
        <f t="shared" si="54"/>
        <v/>
      </c>
    </row>
    <row r="471" spans="1:19" x14ac:dyDescent="0.3">
      <c r="A471" t="s">
        <v>1316</v>
      </c>
      <c r="B471" t="s">
        <v>404</v>
      </c>
      <c r="C471" t="s">
        <v>12021</v>
      </c>
      <c r="D471" t="s">
        <v>12</v>
      </c>
      <c r="E471" t="s">
        <v>174</v>
      </c>
      <c r="F471" t="s">
        <v>1317</v>
      </c>
      <c r="G471" t="s">
        <v>15</v>
      </c>
      <c r="H471" s="1" t="s">
        <v>1318</v>
      </c>
      <c r="I471" s="3">
        <v>0.68180555555555555</v>
      </c>
      <c r="J471" s="1" t="s">
        <v>12021</v>
      </c>
      <c r="K471" s="2" t="s">
        <v>12021</v>
      </c>
      <c r="L471" s="2" t="s">
        <v>12021</v>
      </c>
      <c r="M471" t="str">
        <f t="shared" si="55"/>
        <v>Aug</v>
      </c>
      <c r="N471" t="str">
        <f t="shared" si="49"/>
        <v>31-08-2023</v>
      </c>
      <c r="O471" t="str">
        <f t="shared" si="52"/>
        <v>08</v>
      </c>
      <c r="P471" t="str">
        <f t="shared" si="53"/>
        <v>2023</v>
      </c>
      <c r="Q471" t="str">
        <f t="shared" si="50"/>
        <v>16</v>
      </c>
      <c r="R471" t="str">
        <f t="shared" si="51"/>
        <v>-</v>
      </c>
      <c r="S471" t="str">
        <f t="shared" si="54"/>
        <v/>
      </c>
    </row>
    <row r="472" spans="1:19" x14ac:dyDescent="0.3">
      <c r="A472" t="s">
        <v>1319</v>
      </c>
      <c r="B472" t="s">
        <v>188</v>
      </c>
      <c r="C472" t="s">
        <v>11102</v>
      </c>
      <c r="D472" t="s">
        <v>12</v>
      </c>
      <c r="E472" t="s">
        <v>114</v>
      </c>
      <c r="F472" t="s">
        <v>1320</v>
      </c>
      <c r="G472" t="s">
        <v>28</v>
      </c>
      <c r="H472" s="1">
        <v>44045</v>
      </c>
      <c r="I472" s="3">
        <v>0.96111111111111114</v>
      </c>
      <c r="J472" s="1" t="s">
        <v>1321</v>
      </c>
      <c r="K472" s="2">
        <v>0.96173611111111112</v>
      </c>
      <c r="L472" s="2" t="s">
        <v>12021</v>
      </c>
      <c r="M472" t="str">
        <f t="shared" si="55"/>
        <v>Aug</v>
      </c>
      <c r="N472" t="str">
        <f t="shared" si="49"/>
        <v>02-08-2020</v>
      </c>
      <c r="O472" t="str">
        <f t="shared" si="52"/>
        <v>08</v>
      </c>
      <c r="P472" t="str">
        <f t="shared" si="53"/>
        <v>2020</v>
      </c>
      <c r="Q472" t="str">
        <f t="shared" si="50"/>
        <v>23</v>
      </c>
      <c r="R472" t="str">
        <f t="shared" si="51"/>
        <v>26-02-2020</v>
      </c>
      <c r="S472" t="str">
        <f t="shared" si="54"/>
        <v>02</v>
      </c>
    </row>
    <row r="473" spans="1:19" x14ac:dyDescent="0.3">
      <c r="A473" t="s">
        <v>1322</v>
      </c>
      <c r="B473" t="s">
        <v>220</v>
      </c>
      <c r="C473" t="s">
        <v>12021</v>
      </c>
      <c r="D473" t="s">
        <v>12</v>
      </c>
      <c r="E473" t="s">
        <v>174</v>
      </c>
      <c r="F473" t="s">
        <v>1323</v>
      </c>
      <c r="G473" t="s">
        <v>15</v>
      </c>
      <c r="H473" s="1" t="s">
        <v>1324</v>
      </c>
      <c r="I473" s="3">
        <v>0.53810185185185189</v>
      </c>
      <c r="J473" s="1" t="s">
        <v>12021</v>
      </c>
      <c r="K473" s="2" t="s">
        <v>12021</v>
      </c>
      <c r="L473" s="2" t="s">
        <v>12021</v>
      </c>
      <c r="M473" t="str">
        <f t="shared" si="55"/>
        <v>May</v>
      </c>
      <c r="N473" t="str">
        <f t="shared" si="49"/>
        <v>24-05-2021</v>
      </c>
      <c r="O473" t="str">
        <f t="shared" si="52"/>
        <v>05</v>
      </c>
      <c r="P473" t="str">
        <f t="shared" si="53"/>
        <v>2021</v>
      </c>
      <c r="Q473" t="str">
        <f t="shared" si="50"/>
        <v>12</v>
      </c>
      <c r="R473" t="str">
        <f t="shared" si="51"/>
        <v>-</v>
      </c>
      <c r="S473" t="str">
        <f t="shared" si="54"/>
        <v/>
      </c>
    </row>
    <row r="474" spans="1:19" x14ac:dyDescent="0.3">
      <c r="A474" t="s">
        <v>1325</v>
      </c>
      <c r="B474" t="s">
        <v>87</v>
      </c>
      <c r="C474" t="s">
        <v>12021</v>
      </c>
      <c r="D474" t="s">
        <v>33</v>
      </c>
      <c r="E474" t="s">
        <v>38</v>
      </c>
      <c r="F474" t="s">
        <v>1326</v>
      </c>
      <c r="G474" t="s">
        <v>22</v>
      </c>
      <c r="H474" s="1">
        <v>45575</v>
      </c>
      <c r="I474" s="3">
        <v>0.84583333333333333</v>
      </c>
      <c r="J474" s="1" t="s">
        <v>12021</v>
      </c>
      <c r="K474" s="2" t="s">
        <v>12021</v>
      </c>
      <c r="L474" s="2" t="s">
        <v>12021</v>
      </c>
      <c r="M474" t="str">
        <f t="shared" si="55"/>
        <v>Oct</v>
      </c>
      <c r="N474" t="str">
        <f t="shared" si="49"/>
        <v>10-10-2024</v>
      </c>
      <c r="O474" t="str">
        <f t="shared" si="52"/>
        <v>10</v>
      </c>
      <c r="P474" t="str">
        <f t="shared" si="53"/>
        <v>2024</v>
      </c>
      <c r="Q474" t="str">
        <f t="shared" si="50"/>
        <v>20</v>
      </c>
      <c r="R474" t="str">
        <f t="shared" si="51"/>
        <v>-</v>
      </c>
      <c r="S474" t="str">
        <f t="shared" si="54"/>
        <v/>
      </c>
    </row>
    <row r="475" spans="1:19" x14ac:dyDescent="0.3">
      <c r="A475" t="s">
        <v>1327</v>
      </c>
      <c r="B475" t="s">
        <v>173</v>
      </c>
      <c r="C475" t="s">
        <v>12021</v>
      </c>
      <c r="D475" t="s">
        <v>12</v>
      </c>
      <c r="E475" t="s">
        <v>174</v>
      </c>
      <c r="F475" t="s">
        <v>1328</v>
      </c>
      <c r="G475" t="s">
        <v>15</v>
      </c>
      <c r="H475" s="1" t="s">
        <v>1329</v>
      </c>
      <c r="I475" s="3">
        <v>0.28865740740740742</v>
      </c>
      <c r="J475" s="1" t="s">
        <v>12021</v>
      </c>
      <c r="K475" s="2" t="s">
        <v>12021</v>
      </c>
      <c r="L475" s="2" t="s">
        <v>12021</v>
      </c>
      <c r="M475" t="str">
        <f t="shared" si="55"/>
        <v>Oct</v>
      </c>
      <c r="N475" t="str">
        <f t="shared" si="49"/>
        <v>30-10-2020</v>
      </c>
      <c r="O475" t="str">
        <f t="shared" si="52"/>
        <v>10</v>
      </c>
      <c r="P475" t="str">
        <f t="shared" si="53"/>
        <v>2020</v>
      </c>
      <c r="Q475" t="str">
        <f t="shared" si="50"/>
        <v>06</v>
      </c>
      <c r="R475" t="str">
        <f t="shared" si="51"/>
        <v>-</v>
      </c>
      <c r="S475" t="str">
        <f t="shared" si="54"/>
        <v/>
      </c>
    </row>
    <row r="476" spans="1:19" x14ac:dyDescent="0.3">
      <c r="A476" t="s">
        <v>1330</v>
      </c>
      <c r="B476" t="s">
        <v>87</v>
      </c>
      <c r="C476" t="s">
        <v>12021</v>
      </c>
      <c r="D476" t="s">
        <v>33</v>
      </c>
      <c r="E476" t="s">
        <v>38</v>
      </c>
      <c r="F476" t="s">
        <v>1331</v>
      </c>
      <c r="G476" t="s">
        <v>22</v>
      </c>
      <c r="H476" s="1" t="s">
        <v>1332</v>
      </c>
      <c r="I476" s="3">
        <v>0.72738425925925931</v>
      </c>
      <c r="J476" s="1" t="s">
        <v>12021</v>
      </c>
      <c r="K476" s="2" t="s">
        <v>12021</v>
      </c>
      <c r="L476" s="2" t="s">
        <v>12021</v>
      </c>
      <c r="M476" t="str">
        <f t="shared" si="55"/>
        <v>Aug</v>
      </c>
      <c r="N476" t="str">
        <f t="shared" si="49"/>
        <v>31-08-2022</v>
      </c>
      <c r="O476" t="str">
        <f t="shared" si="52"/>
        <v>08</v>
      </c>
      <c r="P476" t="str">
        <f t="shared" si="53"/>
        <v>2022</v>
      </c>
      <c r="Q476" t="str">
        <f t="shared" si="50"/>
        <v>17</v>
      </c>
      <c r="R476" t="str">
        <f t="shared" si="51"/>
        <v>-</v>
      </c>
      <c r="S476" t="str">
        <f t="shared" si="54"/>
        <v/>
      </c>
    </row>
    <row r="477" spans="1:19" x14ac:dyDescent="0.3">
      <c r="A477" t="s">
        <v>1333</v>
      </c>
      <c r="B477" t="s">
        <v>256</v>
      </c>
      <c r="C477" s="4">
        <v>44629.990277777775</v>
      </c>
      <c r="D477" t="s">
        <v>19</v>
      </c>
      <c r="E477" t="s">
        <v>20</v>
      </c>
      <c r="F477" t="s">
        <v>1334</v>
      </c>
      <c r="G477" t="s">
        <v>28</v>
      </c>
      <c r="H477" s="1" t="s">
        <v>1335</v>
      </c>
      <c r="I477" s="3">
        <v>0.99035879629629631</v>
      </c>
      <c r="J477" s="1">
        <v>44629</v>
      </c>
      <c r="K477" s="2">
        <v>0.99027777777777781</v>
      </c>
      <c r="L477" s="2" t="s">
        <v>12021</v>
      </c>
      <c r="M477" t="str">
        <f t="shared" si="55"/>
        <v>Aug</v>
      </c>
      <c r="N477" t="str">
        <f t="shared" si="49"/>
        <v>19-08-2022</v>
      </c>
      <c r="O477" t="str">
        <f t="shared" si="52"/>
        <v>08</v>
      </c>
      <c r="P477" t="str">
        <f t="shared" si="53"/>
        <v>2022</v>
      </c>
      <c r="Q477" t="str">
        <f t="shared" si="50"/>
        <v>23</v>
      </c>
      <c r="R477" t="str">
        <f t="shared" si="51"/>
        <v>09-03-2022</v>
      </c>
      <c r="S477" t="str">
        <f t="shared" si="54"/>
        <v>03</v>
      </c>
    </row>
    <row r="478" spans="1:19" x14ac:dyDescent="0.3">
      <c r="A478" t="s">
        <v>1336</v>
      </c>
      <c r="B478" t="s">
        <v>149</v>
      </c>
      <c r="C478" t="s">
        <v>12021</v>
      </c>
      <c r="D478" t="s">
        <v>49</v>
      </c>
      <c r="E478" t="s">
        <v>69</v>
      </c>
      <c r="F478" t="s">
        <v>1337</v>
      </c>
      <c r="G478" t="s">
        <v>22</v>
      </c>
      <c r="H478" s="1">
        <v>45514</v>
      </c>
      <c r="I478" s="3">
        <v>0.5444444444444444</v>
      </c>
      <c r="J478" s="1" t="s">
        <v>12021</v>
      </c>
      <c r="K478" s="2" t="s">
        <v>12021</v>
      </c>
      <c r="L478" s="2" t="s">
        <v>12021</v>
      </c>
      <c r="M478" t="str">
        <f t="shared" si="55"/>
        <v>Aug</v>
      </c>
      <c r="N478" t="str">
        <f t="shared" si="49"/>
        <v>10-08-2024</v>
      </c>
      <c r="O478" t="str">
        <f t="shared" si="52"/>
        <v>08</v>
      </c>
      <c r="P478" t="str">
        <f t="shared" si="53"/>
        <v>2024</v>
      </c>
      <c r="Q478" t="str">
        <f t="shared" si="50"/>
        <v>13</v>
      </c>
      <c r="R478" t="str">
        <f t="shared" si="51"/>
        <v>-</v>
      </c>
      <c r="S478" t="str">
        <f t="shared" si="54"/>
        <v/>
      </c>
    </row>
    <row r="479" spans="1:19" x14ac:dyDescent="0.3">
      <c r="A479" t="s">
        <v>1338</v>
      </c>
      <c r="B479" t="s">
        <v>149</v>
      </c>
      <c r="C479" t="s">
        <v>12021</v>
      </c>
      <c r="D479" t="s">
        <v>49</v>
      </c>
      <c r="E479" t="s">
        <v>69</v>
      </c>
      <c r="F479" t="s">
        <v>1339</v>
      </c>
      <c r="G479" t="s">
        <v>22</v>
      </c>
      <c r="H479" s="1">
        <v>44840</v>
      </c>
      <c r="I479" s="3">
        <v>0.19652777777777777</v>
      </c>
      <c r="J479" s="1" t="s">
        <v>12021</v>
      </c>
      <c r="K479" s="2" t="s">
        <v>12021</v>
      </c>
      <c r="L479" s="2" t="s">
        <v>12021</v>
      </c>
      <c r="M479" t="str">
        <f t="shared" si="55"/>
        <v>Oct</v>
      </c>
      <c r="N479" t="str">
        <f t="shared" si="49"/>
        <v>06-10-2022</v>
      </c>
      <c r="O479" t="str">
        <f t="shared" si="52"/>
        <v>10</v>
      </c>
      <c r="P479" t="str">
        <f t="shared" si="53"/>
        <v>2022</v>
      </c>
      <c r="Q479" t="str">
        <f t="shared" si="50"/>
        <v>04</v>
      </c>
      <c r="R479" t="str">
        <f t="shared" si="51"/>
        <v>-</v>
      </c>
      <c r="S479" t="str">
        <f t="shared" si="54"/>
        <v/>
      </c>
    </row>
    <row r="480" spans="1:19" x14ac:dyDescent="0.3">
      <c r="A480" t="s">
        <v>1340</v>
      </c>
      <c r="B480" t="s">
        <v>25</v>
      </c>
      <c r="C480" t="s">
        <v>11103</v>
      </c>
      <c r="D480" t="s">
        <v>19</v>
      </c>
      <c r="E480" t="s">
        <v>26</v>
      </c>
      <c r="F480" t="s">
        <v>1341</v>
      </c>
      <c r="G480" t="s">
        <v>28</v>
      </c>
      <c r="H480" s="1">
        <v>44714</v>
      </c>
      <c r="I480" s="3">
        <v>0.19166666666666668</v>
      </c>
      <c r="J480" s="1" t="s">
        <v>1342</v>
      </c>
      <c r="K480" s="2">
        <v>0.19184027777777779</v>
      </c>
      <c r="L480" s="2" t="s">
        <v>12021</v>
      </c>
      <c r="M480" t="str">
        <f t="shared" si="55"/>
        <v>Jun</v>
      </c>
      <c r="N480" t="str">
        <f t="shared" si="49"/>
        <v>02-06-2022</v>
      </c>
      <c r="O480" t="str">
        <f t="shared" si="52"/>
        <v>06</v>
      </c>
      <c r="P480" t="str">
        <f t="shared" si="53"/>
        <v>2022</v>
      </c>
      <c r="Q480" t="str">
        <f t="shared" si="50"/>
        <v>04</v>
      </c>
      <c r="R480" t="str">
        <f t="shared" si="51"/>
        <v>24-02-2022</v>
      </c>
      <c r="S480" t="str">
        <f t="shared" si="54"/>
        <v>02</v>
      </c>
    </row>
    <row r="481" spans="1:19" x14ac:dyDescent="0.3">
      <c r="A481" t="s">
        <v>1343</v>
      </c>
      <c r="B481" t="s">
        <v>87</v>
      </c>
      <c r="C481" t="s">
        <v>11104</v>
      </c>
      <c r="D481" t="s">
        <v>33</v>
      </c>
      <c r="E481" t="s">
        <v>38</v>
      </c>
      <c r="F481" t="s">
        <v>1344</v>
      </c>
      <c r="G481" t="s">
        <v>28</v>
      </c>
      <c r="H481" s="1" t="s">
        <v>1345</v>
      </c>
      <c r="I481" s="3">
        <v>0.20225694444444445</v>
      </c>
      <c r="J481" s="1" t="s">
        <v>176</v>
      </c>
      <c r="K481" s="2">
        <v>0.20225694444444445</v>
      </c>
      <c r="L481" s="2" t="s">
        <v>12021</v>
      </c>
      <c r="M481" t="str">
        <f t="shared" si="55"/>
        <v>Nov</v>
      </c>
      <c r="N481" t="str">
        <f t="shared" si="49"/>
        <v>17-11-2020</v>
      </c>
      <c r="O481" t="str">
        <f t="shared" si="52"/>
        <v>11</v>
      </c>
      <c r="P481" t="str">
        <f t="shared" si="53"/>
        <v>2020</v>
      </c>
      <c r="Q481" t="str">
        <f t="shared" si="50"/>
        <v>04</v>
      </c>
      <c r="R481" t="str">
        <f t="shared" si="51"/>
        <v>17-12-2020</v>
      </c>
      <c r="S481" t="str">
        <f t="shared" si="54"/>
        <v>12</v>
      </c>
    </row>
    <row r="482" spans="1:19" x14ac:dyDescent="0.3">
      <c r="A482" t="s">
        <v>1346</v>
      </c>
      <c r="B482" t="s">
        <v>289</v>
      </c>
      <c r="C482" t="s">
        <v>12021</v>
      </c>
      <c r="D482" t="s">
        <v>49</v>
      </c>
      <c r="E482" t="s">
        <v>69</v>
      </c>
      <c r="F482" t="s">
        <v>1347</v>
      </c>
      <c r="G482" t="s">
        <v>15</v>
      </c>
      <c r="H482" s="1">
        <v>44357</v>
      </c>
      <c r="I482" s="3">
        <v>2.2916666666666665E-2</v>
      </c>
      <c r="J482" s="1" t="s">
        <v>12021</v>
      </c>
      <c r="K482" s="2" t="s">
        <v>12021</v>
      </c>
      <c r="L482" s="2" t="s">
        <v>12021</v>
      </c>
      <c r="M482" t="str">
        <f t="shared" si="55"/>
        <v>Jun</v>
      </c>
      <c r="N482" t="str">
        <f t="shared" si="49"/>
        <v>10-06-2021</v>
      </c>
      <c r="O482" t="str">
        <f t="shared" si="52"/>
        <v>06</v>
      </c>
      <c r="P482" t="str">
        <f t="shared" si="53"/>
        <v>2021</v>
      </c>
      <c r="Q482" t="str">
        <f t="shared" si="50"/>
        <v>00</v>
      </c>
      <c r="R482" t="str">
        <f t="shared" si="51"/>
        <v>-</v>
      </c>
      <c r="S482" t="str">
        <f t="shared" si="54"/>
        <v/>
      </c>
    </row>
    <row r="483" spans="1:19" x14ac:dyDescent="0.3">
      <c r="A483" t="s">
        <v>1348</v>
      </c>
      <c r="B483" t="s">
        <v>97</v>
      </c>
      <c r="C483" t="s">
        <v>12021</v>
      </c>
      <c r="D483" t="s">
        <v>19</v>
      </c>
      <c r="E483" t="s">
        <v>20</v>
      </c>
      <c r="F483" t="s">
        <v>1349</v>
      </c>
      <c r="G483" t="s">
        <v>22</v>
      </c>
      <c r="H483" s="1" t="s">
        <v>1350</v>
      </c>
      <c r="I483" s="3">
        <v>0.53518518518518521</v>
      </c>
      <c r="J483" s="1" t="s">
        <v>12021</v>
      </c>
      <c r="K483" s="2" t="s">
        <v>12021</v>
      </c>
      <c r="L483" s="2" t="s">
        <v>12021</v>
      </c>
      <c r="M483" t="str">
        <f t="shared" si="55"/>
        <v>Jun</v>
      </c>
      <c r="N483" t="str">
        <f t="shared" si="49"/>
        <v>14-06-2024</v>
      </c>
      <c r="O483" t="str">
        <f t="shared" si="52"/>
        <v>06</v>
      </c>
      <c r="P483" t="str">
        <f t="shared" si="53"/>
        <v>2024</v>
      </c>
      <c r="Q483" t="str">
        <f t="shared" si="50"/>
        <v>12</v>
      </c>
      <c r="R483" t="str">
        <f t="shared" si="51"/>
        <v>-</v>
      </c>
      <c r="S483" t="str">
        <f t="shared" si="54"/>
        <v/>
      </c>
    </row>
    <row r="484" spans="1:19" x14ac:dyDescent="0.3">
      <c r="A484" t="s">
        <v>1351</v>
      </c>
      <c r="B484" t="s">
        <v>158</v>
      </c>
      <c r="C484" t="s">
        <v>12021</v>
      </c>
      <c r="D484" t="s">
        <v>33</v>
      </c>
      <c r="E484" t="s">
        <v>127</v>
      </c>
      <c r="F484" t="s">
        <v>1352</v>
      </c>
      <c r="G484" t="s">
        <v>15</v>
      </c>
      <c r="H484" s="1" t="s">
        <v>485</v>
      </c>
      <c r="I484" s="3">
        <v>0.93325231481481485</v>
      </c>
      <c r="J484" s="1" t="s">
        <v>12021</v>
      </c>
      <c r="K484" s="2" t="s">
        <v>12021</v>
      </c>
      <c r="L484" s="2" t="s">
        <v>12021</v>
      </c>
      <c r="M484" t="str">
        <f t="shared" si="55"/>
        <v>Nov</v>
      </c>
      <c r="N484" t="str">
        <f t="shared" si="49"/>
        <v>15-11-2024</v>
      </c>
      <c r="O484" t="str">
        <f t="shared" si="52"/>
        <v>11</v>
      </c>
      <c r="P484" t="str">
        <f t="shared" si="53"/>
        <v>2024</v>
      </c>
      <c r="Q484" t="str">
        <f t="shared" si="50"/>
        <v>22</v>
      </c>
      <c r="R484" t="str">
        <f t="shared" si="51"/>
        <v>-</v>
      </c>
      <c r="S484" t="str">
        <f t="shared" si="54"/>
        <v/>
      </c>
    </row>
    <row r="485" spans="1:19" x14ac:dyDescent="0.3">
      <c r="A485" t="s">
        <v>1353</v>
      </c>
      <c r="B485" t="s">
        <v>126</v>
      </c>
      <c r="C485" t="s">
        <v>12021</v>
      </c>
      <c r="D485" t="s">
        <v>33</v>
      </c>
      <c r="E485" t="s">
        <v>127</v>
      </c>
      <c r="F485" t="s">
        <v>1354</v>
      </c>
      <c r="G485" t="s">
        <v>15</v>
      </c>
      <c r="H485" s="1" t="s">
        <v>1355</v>
      </c>
      <c r="I485" s="3">
        <v>6.5682870370370364E-2</v>
      </c>
      <c r="J485" s="1" t="s">
        <v>12021</v>
      </c>
      <c r="K485" s="2" t="s">
        <v>12021</v>
      </c>
      <c r="L485" s="2" t="s">
        <v>12021</v>
      </c>
      <c r="M485" t="str">
        <f t="shared" si="55"/>
        <v>Feb</v>
      </c>
      <c r="N485" t="str">
        <f t="shared" si="49"/>
        <v>26-02-2022</v>
      </c>
      <c r="O485" t="str">
        <f t="shared" si="52"/>
        <v>02</v>
      </c>
      <c r="P485" t="str">
        <f t="shared" si="53"/>
        <v>2022</v>
      </c>
      <c r="Q485" t="str">
        <f t="shared" si="50"/>
        <v>01</v>
      </c>
      <c r="R485" t="str">
        <f t="shared" si="51"/>
        <v>-</v>
      </c>
      <c r="S485" t="str">
        <f t="shared" si="54"/>
        <v/>
      </c>
    </row>
    <row r="486" spans="1:19" x14ac:dyDescent="0.3">
      <c r="A486" t="s">
        <v>1356</v>
      </c>
      <c r="B486" t="s">
        <v>289</v>
      </c>
      <c r="C486" t="s">
        <v>12021</v>
      </c>
      <c r="D486" t="s">
        <v>49</v>
      </c>
      <c r="E486" t="s">
        <v>69</v>
      </c>
      <c r="F486" t="s">
        <v>1357</v>
      </c>
      <c r="G486" t="s">
        <v>15</v>
      </c>
      <c r="H486" s="1" t="s">
        <v>1358</v>
      </c>
      <c r="I486" s="3">
        <v>0.62984953703703705</v>
      </c>
      <c r="J486" s="1" t="s">
        <v>12021</v>
      </c>
      <c r="K486" s="2" t="s">
        <v>12021</v>
      </c>
      <c r="L486" s="2" t="s">
        <v>12021</v>
      </c>
      <c r="M486" t="str">
        <f t="shared" si="55"/>
        <v>Nov</v>
      </c>
      <c r="N486" t="str">
        <f t="shared" si="49"/>
        <v>15-11-2023</v>
      </c>
      <c r="O486" t="str">
        <f t="shared" si="52"/>
        <v>11</v>
      </c>
      <c r="P486" t="str">
        <f t="shared" si="53"/>
        <v>2023</v>
      </c>
      <c r="Q486" t="str">
        <f t="shared" si="50"/>
        <v>15</v>
      </c>
      <c r="R486" t="str">
        <f t="shared" si="51"/>
        <v>-</v>
      </c>
      <c r="S486" t="str">
        <f t="shared" si="54"/>
        <v/>
      </c>
    </row>
    <row r="487" spans="1:19" x14ac:dyDescent="0.3">
      <c r="A487" t="s">
        <v>1359</v>
      </c>
      <c r="B487" t="s">
        <v>18</v>
      </c>
      <c r="C487" t="s">
        <v>12021</v>
      </c>
      <c r="D487" t="s">
        <v>19</v>
      </c>
      <c r="E487" t="s">
        <v>20</v>
      </c>
      <c r="F487" t="s">
        <v>1360</v>
      </c>
      <c r="G487" t="s">
        <v>22</v>
      </c>
      <c r="H487" s="1" t="s">
        <v>1361</v>
      </c>
      <c r="I487" s="3">
        <v>0.36677083333333332</v>
      </c>
      <c r="J487" s="1" t="s">
        <v>12021</v>
      </c>
      <c r="K487" s="2" t="s">
        <v>12021</v>
      </c>
      <c r="L487" s="2" t="s">
        <v>12021</v>
      </c>
      <c r="M487" t="str">
        <f t="shared" si="55"/>
        <v>Apr</v>
      </c>
      <c r="N487" t="str">
        <f t="shared" si="49"/>
        <v>28-04-2020</v>
      </c>
      <c r="O487" t="str">
        <f t="shared" si="52"/>
        <v>04</v>
      </c>
      <c r="P487" t="str">
        <f t="shared" si="53"/>
        <v>2020</v>
      </c>
      <c r="Q487" t="str">
        <f t="shared" si="50"/>
        <v>08</v>
      </c>
      <c r="R487" t="str">
        <f t="shared" si="51"/>
        <v>-</v>
      </c>
      <c r="S487" t="str">
        <f t="shared" si="54"/>
        <v/>
      </c>
    </row>
    <row r="488" spans="1:19" x14ac:dyDescent="0.3">
      <c r="A488" t="s">
        <v>1362</v>
      </c>
      <c r="B488" t="s">
        <v>185</v>
      </c>
      <c r="C488" t="s">
        <v>12021</v>
      </c>
      <c r="D488" t="s">
        <v>12</v>
      </c>
      <c r="E488" t="s">
        <v>13</v>
      </c>
      <c r="F488" t="s">
        <v>1363</v>
      </c>
      <c r="G488" t="s">
        <v>15</v>
      </c>
      <c r="H488" s="1">
        <v>45089</v>
      </c>
      <c r="I488" s="3">
        <v>0.31111111111111112</v>
      </c>
      <c r="J488" s="1" t="s">
        <v>12021</v>
      </c>
      <c r="K488" s="2" t="s">
        <v>12021</v>
      </c>
      <c r="L488" s="2" t="s">
        <v>12021</v>
      </c>
      <c r="M488" t="str">
        <f t="shared" si="55"/>
        <v>Jun</v>
      </c>
      <c r="N488" t="str">
        <f t="shared" si="49"/>
        <v>12-06-2023</v>
      </c>
      <c r="O488" t="str">
        <f t="shared" si="52"/>
        <v>06</v>
      </c>
      <c r="P488" t="str">
        <f t="shared" si="53"/>
        <v>2023</v>
      </c>
      <c r="Q488" t="str">
        <f t="shared" si="50"/>
        <v>07</v>
      </c>
      <c r="R488" t="str">
        <f t="shared" si="51"/>
        <v>-</v>
      </c>
      <c r="S488" t="str">
        <f t="shared" si="54"/>
        <v/>
      </c>
    </row>
    <row r="489" spans="1:19" x14ac:dyDescent="0.3">
      <c r="A489" t="s">
        <v>1364</v>
      </c>
      <c r="B489" t="s">
        <v>32</v>
      </c>
      <c r="C489" t="s">
        <v>11105</v>
      </c>
      <c r="D489" t="s">
        <v>33</v>
      </c>
      <c r="E489" t="s">
        <v>34</v>
      </c>
      <c r="F489" t="s">
        <v>1365</v>
      </c>
      <c r="G489" t="s">
        <v>28</v>
      </c>
      <c r="H489" s="1">
        <v>45079</v>
      </c>
      <c r="I489" s="3">
        <v>0.99513888888888891</v>
      </c>
      <c r="J489" s="1" t="s">
        <v>1366</v>
      </c>
      <c r="K489" s="2">
        <v>0.99541666666666662</v>
      </c>
      <c r="L489" s="2" t="s">
        <v>12021</v>
      </c>
      <c r="M489" t="str">
        <f t="shared" si="55"/>
        <v>Jun</v>
      </c>
      <c r="N489" t="str">
        <f t="shared" si="49"/>
        <v>02-06-2023</v>
      </c>
      <c r="O489" t="str">
        <f t="shared" si="52"/>
        <v>06</v>
      </c>
      <c r="P489" t="str">
        <f t="shared" si="53"/>
        <v>2023</v>
      </c>
      <c r="Q489" t="str">
        <f t="shared" si="50"/>
        <v>23</v>
      </c>
      <c r="R489" t="str">
        <f t="shared" si="51"/>
        <v>27-02-2023</v>
      </c>
      <c r="S489" t="str">
        <f t="shared" si="54"/>
        <v>02</v>
      </c>
    </row>
    <row r="490" spans="1:19" x14ac:dyDescent="0.3">
      <c r="A490" t="s">
        <v>1367</v>
      </c>
      <c r="B490" t="s">
        <v>93</v>
      </c>
      <c r="C490" t="s">
        <v>12021</v>
      </c>
      <c r="D490" t="s">
        <v>19</v>
      </c>
      <c r="E490" t="s">
        <v>26</v>
      </c>
      <c r="F490" t="s">
        <v>1368</v>
      </c>
      <c r="G490" t="s">
        <v>15</v>
      </c>
      <c r="H490" s="1" t="s">
        <v>1369</v>
      </c>
      <c r="I490" s="3">
        <v>7.4293981481481475E-2</v>
      </c>
      <c r="J490" s="1" t="s">
        <v>12021</v>
      </c>
      <c r="K490" s="2" t="s">
        <v>12021</v>
      </c>
      <c r="L490" s="2" t="s">
        <v>12021</v>
      </c>
      <c r="M490" t="str">
        <f t="shared" si="55"/>
        <v>Dec</v>
      </c>
      <c r="N490" t="str">
        <f t="shared" si="49"/>
        <v>16-12-2023</v>
      </c>
      <c r="O490" t="str">
        <f t="shared" si="52"/>
        <v>12</v>
      </c>
      <c r="P490" t="str">
        <f t="shared" si="53"/>
        <v>2023</v>
      </c>
      <c r="Q490" t="str">
        <f t="shared" si="50"/>
        <v>01</v>
      </c>
      <c r="R490" t="str">
        <f t="shared" si="51"/>
        <v>-</v>
      </c>
      <c r="S490" t="str">
        <f t="shared" si="54"/>
        <v/>
      </c>
    </row>
    <row r="491" spans="1:19" x14ac:dyDescent="0.3">
      <c r="A491" t="s">
        <v>1370</v>
      </c>
      <c r="B491" t="s">
        <v>64</v>
      </c>
      <c r="C491" t="s">
        <v>11106</v>
      </c>
      <c r="D491" t="s">
        <v>49</v>
      </c>
      <c r="E491" t="s">
        <v>65</v>
      </c>
      <c r="F491" t="s">
        <v>1371</v>
      </c>
      <c r="G491" t="s">
        <v>28</v>
      </c>
      <c r="H491" s="1" t="s">
        <v>1372</v>
      </c>
      <c r="I491" s="3">
        <v>0.94236111111111109</v>
      </c>
      <c r="J491" s="1" t="s">
        <v>1373</v>
      </c>
      <c r="K491" s="2">
        <v>0.94236111111111109</v>
      </c>
      <c r="L491" s="2" t="s">
        <v>12021</v>
      </c>
      <c r="M491" t="str">
        <f t="shared" si="55"/>
        <v>Feb</v>
      </c>
      <c r="N491" t="str">
        <f t="shared" si="49"/>
        <v>18-02-2020</v>
      </c>
      <c r="O491" t="str">
        <f t="shared" si="52"/>
        <v>02</v>
      </c>
      <c r="P491" t="str">
        <f t="shared" si="53"/>
        <v>2020</v>
      </c>
      <c r="Q491" t="str">
        <f t="shared" si="50"/>
        <v>22</v>
      </c>
      <c r="R491" t="str">
        <f t="shared" si="51"/>
        <v>19-03-2020</v>
      </c>
      <c r="S491" t="str">
        <f t="shared" si="54"/>
        <v>03</v>
      </c>
    </row>
    <row r="492" spans="1:19" x14ac:dyDescent="0.3">
      <c r="A492" t="s">
        <v>1374</v>
      </c>
      <c r="B492" t="s">
        <v>146</v>
      </c>
      <c r="C492" t="s">
        <v>12021</v>
      </c>
      <c r="D492" t="s">
        <v>19</v>
      </c>
      <c r="E492" t="s">
        <v>140</v>
      </c>
      <c r="F492" t="s">
        <v>1375</v>
      </c>
      <c r="G492" t="s">
        <v>22</v>
      </c>
      <c r="H492" s="1" t="s">
        <v>1376</v>
      </c>
      <c r="I492" s="3">
        <v>0.14196759259259259</v>
      </c>
      <c r="J492" s="1" t="s">
        <v>12021</v>
      </c>
      <c r="K492" s="2" t="s">
        <v>12021</v>
      </c>
      <c r="L492" s="2" t="s">
        <v>12021</v>
      </c>
      <c r="M492" t="str">
        <f t="shared" si="55"/>
        <v>Mar</v>
      </c>
      <c r="N492" t="str">
        <f t="shared" si="49"/>
        <v>14-03-2023</v>
      </c>
      <c r="O492" t="str">
        <f t="shared" si="52"/>
        <v>03</v>
      </c>
      <c r="P492" t="str">
        <f t="shared" si="53"/>
        <v>2023</v>
      </c>
      <c r="Q492" t="str">
        <f t="shared" si="50"/>
        <v>03</v>
      </c>
      <c r="R492" t="str">
        <f t="shared" si="51"/>
        <v>-</v>
      </c>
      <c r="S492" t="str">
        <f t="shared" si="54"/>
        <v/>
      </c>
    </row>
    <row r="493" spans="1:19" x14ac:dyDescent="0.3">
      <c r="A493" t="s">
        <v>1377</v>
      </c>
      <c r="B493" t="s">
        <v>73</v>
      </c>
      <c r="C493" t="s">
        <v>12021</v>
      </c>
      <c r="D493" t="s">
        <v>49</v>
      </c>
      <c r="E493" t="s">
        <v>50</v>
      </c>
      <c r="F493" t="s">
        <v>1378</v>
      </c>
      <c r="G493" t="s">
        <v>22</v>
      </c>
      <c r="H493" s="1">
        <v>45541</v>
      </c>
      <c r="I493" s="3">
        <v>0.2590277777777778</v>
      </c>
      <c r="J493" s="1" t="s">
        <v>12021</v>
      </c>
      <c r="K493" s="2" t="s">
        <v>12021</v>
      </c>
      <c r="L493" s="2" t="s">
        <v>12021</v>
      </c>
      <c r="M493" t="str">
        <f t="shared" si="55"/>
        <v>Sep</v>
      </c>
      <c r="N493" t="str">
        <f t="shared" si="49"/>
        <v>06-09-2024</v>
      </c>
      <c r="O493" t="str">
        <f t="shared" si="52"/>
        <v>09</v>
      </c>
      <c r="P493" t="str">
        <f t="shared" si="53"/>
        <v>2024</v>
      </c>
      <c r="Q493" t="str">
        <f t="shared" si="50"/>
        <v>06</v>
      </c>
      <c r="R493" t="str">
        <f t="shared" si="51"/>
        <v>-</v>
      </c>
      <c r="S493" t="str">
        <f t="shared" si="54"/>
        <v/>
      </c>
    </row>
    <row r="494" spans="1:19" x14ac:dyDescent="0.3">
      <c r="A494" t="s">
        <v>1379</v>
      </c>
      <c r="B494" t="s">
        <v>205</v>
      </c>
      <c r="C494" s="4">
        <v>45505.214583333334</v>
      </c>
      <c r="D494" t="s">
        <v>19</v>
      </c>
      <c r="E494" t="s">
        <v>140</v>
      </c>
      <c r="F494" t="s">
        <v>1380</v>
      </c>
      <c r="G494" t="s">
        <v>28</v>
      </c>
      <c r="H494" s="1" t="s">
        <v>1381</v>
      </c>
      <c r="I494" s="3">
        <v>0.2149537037037037</v>
      </c>
      <c r="J494" s="1">
        <v>45505</v>
      </c>
      <c r="K494" s="2">
        <v>0.21458333333333332</v>
      </c>
      <c r="L494" s="2" t="s">
        <v>12021</v>
      </c>
      <c r="M494" t="str">
        <f t="shared" si="55"/>
        <v>Dec</v>
      </c>
      <c r="N494" t="str">
        <f t="shared" si="49"/>
        <v>22-12-2023</v>
      </c>
      <c r="O494" t="str">
        <f t="shared" si="52"/>
        <v>12</v>
      </c>
      <c r="P494" t="str">
        <f t="shared" si="53"/>
        <v>2023</v>
      </c>
      <c r="Q494" t="str">
        <f t="shared" si="50"/>
        <v>05</v>
      </c>
      <c r="R494" t="str">
        <f t="shared" si="51"/>
        <v>01-08-2024</v>
      </c>
      <c r="S494" t="str">
        <f t="shared" si="54"/>
        <v>08</v>
      </c>
    </row>
    <row r="495" spans="1:19" x14ac:dyDescent="0.3">
      <c r="A495" t="s">
        <v>1382</v>
      </c>
      <c r="B495" t="s">
        <v>110</v>
      </c>
      <c r="C495" s="4">
        <v>43959.1</v>
      </c>
      <c r="D495" t="s">
        <v>33</v>
      </c>
      <c r="E495" t="s">
        <v>34</v>
      </c>
      <c r="F495" t="s">
        <v>1383</v>
      </c>
      <c r="G495" t="s">
        <v>28</v>
      </c>
      <c r="H495" s="1">
        <v>44142</v>
      </c>
      <c r="I495" s="3">
        <v>0.1</v>
      </c>
      <c r="J495" s="1">
        <v>43959</v>
      </c>
      <c r="K495" s="2">
        <v>0.1</v>
      </c>
      <c r="L495" s="2" t="s">
        <v>12021</v>
      </c>
      <c r="M495" t="str">
        <f t="shared" si="55"/>
        <v>Nov</v>
      </c>
      <c r="N495" t="str">
        <f t="shared" si="49"/>
        <v>07-11-2020</v>
      </c>
      <c r="O495" t="str">
        <f t="shared" si="52"/>
        <v>11</v>
      </c>
      <c r="P495" t="str">
        <f t="shared" si="53"/>
        <v>2020</v>
      </c>
      <c r="Q495" t="str">
        <f t="shared" si="50"/>
        <v>02</v>
      </c>
      <c r="R495" t="str">
        <f t="shared" si="51"/>
        <v>08-05-2020</v>
      </c>
      <c r="S495" t="str">
        <f t="shared" si="54"/>
        <v>05</v>
      </c>
    </row>
    <row r="496" spans="1:19" x14ac:dyDescent="0.3">
      <c r="A496" t="s">
        <v>1384</v>
      </c>
      <c r="B496" t="s">
        <v>113</v>
      </c>
      <c r="C496" t="s">
        <v>12021</v>
      </c>
      <c r="D496" t="s">
        <v>12</v>
      </c>
      <c r="E496" t="s">
        <v>114</v>
      </c>
      <c r="F496" t="s">
        <v>1385</v>
      </c>
      <c r="G496" t="s">
        <v>22</v>
      </c>
      <c r="H496" s="1" t="s">
        <v>1386</v>
      </c>
      <c r="I496" s="3">
        <v>0.72449074074074071</v>
      </c>
      <c r="J496" s="1" t="s">
        <v>12021</v>
      </c>
      <c r="K496" s="2" t="s">
        <v>12021</v>
      </c>
      <c r="L496" s="2" t="s">
        <v>12021</v>
      </c>
      <c r="M496" t="str">
        <f t="shared" si="55"/>
        <v>Nov</v>
      </c>
      <c r="N496" t="str">
        <f t="shared" si="49"/>
        <v>25-11-2020</v>
      </c>
      <c r="O496" t="str">
        <f t="shared" si="52"/>
        <v>11</v>
      </c>
      <c r="P496" t="str">
        <f t="shared" si="53"/>
        <v>2020</v>
      </c>
      <c r="Q496" t="str">
        <f t="shared" si="50"/>
        <v>17</v>
      </c>
      <c r="R496" t="str">
        <f t="shared" si="51"/>
        <v>-</v>
      </c>
      <c r="S496" t="str">
        <f t="shared" si="54"/>
        <v/>
      </c>
    </row>
    <row r="497" spans="1:19" x14ac:dyDescent="0.3">
      <c r="A497" t="s">
        <v>1387</v>
      </c>
      <c r="B497" t="s">
        <v>188</v>
      </c>
      <c r="C497" s="4">
        <v>44351.415972222225</v>
      </c>
      <c r="D497" t="s">
        <v>12</v>
      </c>
      <c r="E497" t="s">
        <v>114</v>
      </c>
      <c r="F497" t="s">
        <v>1388</v>
      </c>
      <c r="G497" t="s">
        <v>28</v>
      </c>
      <c r="H497" s="1" t="s">
        <v>1389</v>
      </c>
      <c r="I497" s="3">
        <v>0.41652777777777777</v>
      </c>
      <c r="J497" s="1">
        <v>44351</v>
      </c>
      <c r="K497" s="2">
        <v>0.41597222222222224</v>
      </c>
      <c r="L497" s="2" t="s">
        <v>12021</v>
      </c>
      <c r="M497" t="str">
        <f t="shared" si="55"/>
        <v>Mar</v>
      </c>
      <c r="N497" t="str">
        <f t="shared" si="49"/>
        <v>29-03-2021</v>
      </c>
      <c r="O497" t="str">
        <f t="shared" si="52"/>
        <v>03</v>
      </c>
      <c r="P497" t="str">
        <f t="shared" si="53"/>
        <v>2021</v>
      </c>
      <c r="Q497" t="str">
        <f t="shared" si="50"/>
        <v>09</v>
      </c>
      <c r="R497" t="str">
        <f t="shared" si="51"/>
        <v>04-06-2021</v>
      </c>
      <c r="S497" t="str">
        <f t="shared" si="54"/>
        <v>06</v>
      </c>
    </row>
    <row r="498" spans="1:19" x14ac:dyDescent="0.3">
      <c r="A498" t="s">
        <v>1390</v>
      </c>
      <c r="B498" t="s">
        <v>205</v>
      </c>
      <c r="C498" t="s">
        <v>12021</v>
      </c>
      <c r="D498" t="s">
        <v>19</v>
      </c>
      <c r="E498" t="s">
        <v>140</v>
      </c>
      <c r="F498" t="s">
        <v>1391</v>
      </c>
      <c r="G498" t="s">
        <v>15</v>
      </c>
      <c r="H498" s="1" t="s">
        <v>1392</v>
      </c>
      <c r="I498" s="3">
        <v>0.36596064814814816</v>
      </c>
      <c r="J498" s="1" t="s">
        <v>12021</v>
      </c>
      <c r="K498" s="2" t="s">
        <v>12021</v>
      </c>
      <c r="L498" s="2" t="s">
        <v>12021</v>
      </c>
      <c r="M498" t="str">
        <f t="shared" si="55"/>
        <v>Mar</v>
      </c>
      <c r="N498" t="str">
        <f t="shared" si="49"/>
        <v>25-03-2021</v>
      </c>
      <c r="O498" t="str">
        <f t="shared" si="52"/>
        <v>03</v>
      </c>
      <c r="P498" t="str">
        <f t="shared" si="53"/>
        <v>2021</v>
      </c>
      <c r="Q498" t="str">
        <f t="shared" si="50"/>
        <v>08</v>
      </c>
      <c r="R498" t="str">
        <f t="shared" si="51"/>
        <v>-</v>
      </c>
      <c r="S498" t="str">
        <f t="shared" si="54"/>
        <v/>
      </c>
    </row>
    <row r="499" spans="1:19" x14ac:dyDescent="0.3">
      <c r="A499" t="s">
        <v>1393</v>
      </c>
      <c r="B499" t="s">
        <v>185</v>
      </c>
      <c r="C499" t="s">
        <v>12021</v>
      </c>
      <c r="D499" t="s">
        <v>12</v>
      </c>
      <c r="E499" t="s">
        <v>13</v>
      </c>
      <c r="F499" t="s">
        <v>1394</v>
      </c>
      <c r="G499" t="s">
        <v>22</v>
      </c>
      <c r="H499" s="1">
        <v>45448</v>
      </c>
      <c r="I499" s="3">
        <v>0.85902777777777772</v>
      </c>
      <c r="J499" s="1" t="s">
        <v>12021</v>
      </c>
      <c r="K499" s="2" t="s">
        <v>12021</v>
      </c>
      <c r="L499" s="2" t="s">
        <v>12021</v>
      </c>
      <c r="M499" t="str">
        <f t="shared" si="55"/>
        <v>Jun</v>
      </c>
      <c r="N499" t="str">
        <f t="shared" si="49"/>
        <v>05-06-2024</v>
      </c>
      <c r="O499" t="str">
        <f t="shared" si="52"/>
        <v>06</v>
      </c>
      <c r="P499" t="str">
        <f t="shared" si="53"/>
        <v>2024</v>
      </c>
      <c r="Q499" t="str">
        <f t="shared" si="50"/>
        <v>20</v>
      </c>
      <c r="R499" t="str">
        <f t="shared" si="51"/>
        <v>-</v>
      </c>
      <c r="S499" t="str">
        <f t="shared" si="54"/>
        <v/>
      </c>
    </row>
    <row r="500" spans="1:19" x14ac:dyDescent="0.3">
      <c r="A500" t="s">
        <v>1395</v>
      </c>
      <c r="B500" t="s">
        <v>18</v>
      </c>
      <c r="C500" t="s">
        <v>12021</v>
      </c>
      <c r="D500" t="s">
        <v>19</v>
      </c>
      <c r="E500" t="s">
        <v>20</v>
      </c>
      <c r="F500" t="s">
        <v>1396</v>
      </c>
      <c r="G500" t="s">
        <v>22</v>
      </c>
      <c r="H500" s="1">
        <v>44414</v>
      </c>
      <c r="I500" s="3">
        <v>0.60277777777777775</v>
      </c>
      <c r="J500" s="1" t="s">
        <v>12021</v>
      </c>
      <c r="K500" s="2" t="s">
        <v>12021</v>
      </c>
      <c r="L500" s="2" t="s">
        <v>12021</v>
      </c>
      <c r="M500" t="str">
        <f t="shared" si="55"/>
        <v>Aug</v>
      </c>
      <c r="N500" t="str">
        <f t="shared" si="49"/>
        <v>06-08-2021</v>
      </c>
      <c r="O500" t="str">
        <f t="shared" si="52"/>
        <v>08</v>
      </c>
      <c r="P500" t="str">
        <f t="shared" si="53"/>
        <v>2021</v>
      </c>
      <c r="Q500" t="str">
        <f t="shared" si="50"/>
        <v>14</v>
      </c>
      <c r="R500" t="str">
        <f t="shared" si="51"/>
        <v>-</v>
      </c>
      <c r="S500" t="str">
        <f t="shared" si="54"/>
        <v/>
      </c>
    </row>
    <row r="501" spans="1:19" x14ac:dyDescent="0.3">
      <c r="A501" t="s">
        <v>1397</v>
      </c>
      <c r="B501" t="s">
        <v>289</v>
      </c>
      <c r="C501" t="s">
        <v>12021</v>
      </c>
      <c r="D501" t="s">
        <v>49</v>
      </c>
      <c r="E501" t="s">
        <v>69</v>
      </c>
      <c r="F501" t="s">
        <v>1398</v>
      </c>
      <c r="G501" t="s">
        <v>15</v>
      </c>
      <c r="H501" s="1" t="s">
        <v>1399</v>
      </c>
      <c r="I501" s="3">
        <v>0.34016203703703701</v>
      </c>
      <c r="J501" s="1" t="s">
        <v>12021</v>
      </c>
      <c r="K501" s="2" t="s">
        <v>12021</v>
      </c>
      <c r="L501" s="2" t="s">
        <v>12021</v>
      </c>
      <c r="M501" t="str">
        <f t="shared" si="55"/>
        <v>Mar</v>
      </c>
      <c r="N501" t="str">
        <f t="shared" si="49"/>
        <v>20-03-2021</v>
      </c>
      <c r="O501" t="str">
        <f t="shared" si="52"/>
        <v>03</v>
      </c>
      <c r="P501" t="str">
        <f t="shared" si="53"/>
        <v>2021</v>
      </c>
      <c r="Q501" t="str">
        <f t="shared" si="50"/>
        <v>08</v>
      </c>
      <c r="R501" t="str">
        <f t="shared" si="51"/>
        <v>-</v>
      </c>
      <c r="S501" t="str">
        <f t="shared" si="54"/>
        <v/>
      </c>
    </row>
    <row r="502" spans="1:19" x14ac:dyDescent="0.3">
      <c r="A502" t="s">
        <v>1400</v>
      </c>
      <c r="B502" t="s">
        <v>289</v>
      </c>
      <c r="C502" t="s">
        <v>12021</v>
      </c>
      <c r="D502" t="s">
        <v>49</v>
      </c>
      <c r="E502" t="s">
        <v>69</v>
      </c>
      <c r="F502" t="s">
        <v>1401</v>
      </c>
      <c r="G502" t="s">
        <v>15</v>
      </c>
      <c r="H502" s="1">
        <v>43872</v>
      </c>
      <c r="I502" s="3">
        <v>0.27638888888888891</v>
      </c>
      <c r="J502" s="1" t="s">
        <v>12021</v>
      </c>
      <c r="K502" s="2" t="s">
        <v>12021</v>
      </c>
      <c r="L502" s="2" t="s">
        <v>12021</v>
      </c>
      <c r="M502" t="str">
        <f t="shared" si="55"/>
        <v>Feb</v>
      </c>
      <c r="N502" t="str">
        <f t="shared" si="49"/>
        <v>11-02-2020</v>
      </c>
      <c r="O502" t="str">
        <f t="shared" si="52"/>
        <v>02</v>
      </c>
      <c r="P502" t="str">
        <f t="shared" si="53"/>
        <v>2020</v>
      </c>
      <c r="Q502" t="str">
        <f t="shared" si="50"/>
        <v>06</v>
      </c>
      <c r="R502" t="str">
        <f t="shared" si="51"/>
        <v>-</v>
      </c>
      <c r="S502" t="str">
        <f t="shared" si="54"/>
        <v/>
      </c>
    </row>
    <row r="503" spans="1:19" x14ac:dyDescent="0.3">
      <c r="A503" t="s">
        <v>1402</v>
      </c>
      <c r="B503" t="s">
        <v>256</v>
      </c>
      <c r="C503" t="s">
        <v>12021</v>
      </c>
      <c r="D503" t="s">
        <v>19</v>
      </c>
      <c r="E503" t="s">
        <v>20</v>
      </c>
      <c r="F503" t="s">
        <v>1403</v>
      </c>
      <c r="G503" t="s">
        <v>22</v>
      </c>
      <c r="H503" s="1">
        <v>45292</v>
      </c>
      <c r="I503" s="3">
        <v>0.30277777777777776</v>
      </c>
      <c r="J503" s="1" t="s">
        <v>12021</v>
      </c>
      <c r="K503" s="2" t="s">
        <v>12021</v>
      </c>
      <c r="L503" s="2" t="s">
        <v>12021</v>
      </c>
      <c r="M503" t="str">
        <f t="shared" si="55"/>
        <v>Jan</v>
      </c>
      <c r="N503" t="str">
        <f t="shared" si="49"/>
        <v>01-01-2024</v>
      </c>
      <c r="O503" t="str">
        <f t="shared" si="52"/>
        <v>01</v>
      </c>
      <c r="P503" t="str">
        <f t="shared" si="53"/>
        <v>2024</v>
      </c>
      <c r="Q503" t="str">
        <f t="shared" si="50"/>
        <v>07</v>
      </c>
      <c r="R503" t="str">
        <f t="shared" si="51"/>
        <v>-</v>
      </c>
      <c r="S503" t="str">
        <f t="shared" si="54"/>
        <v/>
      </c>
    </row>
    <row r="504" spans="1:19" x14ac:dyDescent="0.3">
      <c r="A504" t="s">
        <v>1404</v>
      </c>
      <c r="B504" t="s">
        <v>11</v>
      </c>
      <c r="C504" t="s">
        <v>12021</v>
      </c>
      <c r="D504" t="s">
        <v>12</v>
      </c>
      <c r="E504" t="s">
        <v>13</v>
      </c>
      <c r="F504" t="s">
        <v>1405</v>
      </c>
      <c r="G504" t="s">
        <v>22</v>
      </c>
      <c r="H504" s="1">
        <v>43991</v>
      </c>
      <c r="I504" s="3">
        <v>0.56736111111111109</v>
      </c>
      <c r="J504" s="1" t="s">
        <v>12021</v>
      </c>
      <c r="K504" s="2" t="s">
        <v>12021</v>
      </c>
      <c r="L504" s="2" t="s">
        <v>12021</v>
      </c>
      <c r="M504" t="str">
        <f t="shared" si="55"/>
        <v>Jun</v>
      </c>
      <c r="N504" t="str">
        <f t="shared" si="49"/>
        <v>09-06-2020</v>
      </c>
      <c r="O504" t="str">
        <f t="shared" si="52"/>
        <v>06</v>
      </c>
      <c r="P504" t="str">
        <f t="shared" si="53"/>
        <v>2020</v>
      </c>
      <c r="Q504" t="str">
        <f t="shared" si="50"/>
        <v>13</v>
      </c>
      <c r="R504" t="str">
        <f t="shared" si="51"/>
        <v>-</v>
      </c>
      <c r="S504" t="str">
        <f t="shared" si="54"/>
        <v/>
      </c>
    </row>
    <row r="505" spans="1:19" x14ac:dyDescent="0.3">
      <c r="A505" t="s">
        <v>1406</v>
      </c>
      <c r="B505" t="s">
        <v>32</v>
      </c>
      <c r="C505" t="s">
        <v>11107</v>
      </c>
      <c r="D505" t="s">
        <v>33</v>
      </c>
      <c r="E505" t="s">
        <v>34</v>
      </c>
      <c r="F505" t="s">
        <v>1407</v>
      </c>
      <c r="G505" t="s">
        <v>28</v>
      </c>
      <c r="H505" s="1" t="s">
        <v>1408</v>
      </c>
      <c r="I505" s="3">
        <v>0.67884259259259261</v>
      </c>
      <c r="J505" s="1" t="s">
        <v>1409</v>
      </c>
      <c r="K505" s="2">
        <v>0.67884259259259261</v>
      </c>
      <c r="L505" s="2" t="s">
        <v>12021</v>
      </c>
      <c r="M505" t="str">
        <f t="shared" si="55"/>
        <v>Nov</v>
      </c>
      <c r="N505" t="str">
        <f t="shared" si="49"/>
        <v>16-11-2024</v>
      </c>
      <c r="O505" t="str">
        <f t="shared" si="52"/>
        <v>11</v>
      </c>
      <c r="P505" t="str">
        <f t="shared" si="53"/>
        <v>2024</v>
      </c>
      <c r="Q505" t="str">
        <f t="shared" si="50"/>
        <v>16</v>
      </c>
      <c r="R505" t="str">
        <f t="shared" si="51"/>
        <v>25-11-2024</v>
      </c>
      <c r="S505" t="str">
        <f t="shared" si="54"/>
        <v>11</v>
      </c>
    </row>
    <row r="506" spans="1:19" x14ac:dyDescent="0.3">
      <c r="A506" t="s">
        <v>1410</v>
      </c>
      <c r="B506" t="s">
        <v>68</v>
      </c>
      <c r="C506" t="s">
        <v>11108</v>
      </c>
      <c r="D506" t="s">
        <v>49</v>
      </c>
      <c r="E506" t="s">
        <v>69</v>
      </c>
      <c r="F506" t="s">
        <v>1411</v>
      </c>
      <c r="G506" t="s">
        <v>28</v>
      </c>
      <c r="H506" s="1" t="s">
        <v>1412</v>
      </c>
      <c r="I506" s="3">
        <v>0.83241898148148152</v>
      </c>
      <c r="J506" s="1" t="s">
        <v>1413</v>
      </c>
      <c r="K506" s="2">
        <v>0.83241898148148152</v>
      </c>
      <c r="L506" s="2" t="s">
        <v>12021</v>
      </c>
      <c r="M506" t="str">
        <f t="shared" si="55"/>
        <v>Mar</v>
      </c>
      <c r="N506" t="str">
        <f t="shared" si="49"/>
        <v>14-03-2022</v>
      </c>
      <c r="O506" t="str">
        <f t="shared" si="52"/>
        <v>03</v>
      </c>
      <c r="P506" t="str">
        <f t="shared" si="53"/>
        <v>2022</v>
      </c>
      <c r="Q506" t="str">
        <f t="shared" si="50"/>
        <v>19</v>
      </c>
      <c r="R506" t="str">
        <f t="shared" si="51"/>
        <v>25-03-2022</v>
      </c>
      <c r="S506" t="str">
        <f t="shared" si="54"/>
        <v>03</v>
      </c>
    </row>
    <row r="507" spans="1:19" x14ac:dyDescent="0.3">
      <c r="A507" t="s">
        <v>1414</v>
      </c>
      <c r="B507" t="s">
        <v>32</v>
      </c>
      <c r="C507" t="s">
        <v>12021</v>
      </c>
      <c r="D507" t="s">
        <v>33</v>
      </c>
      <c r="E507" t="s">
        <v>34</v>
      </c>
      <c r="F507" t="s">
        <v>1415</v>
      </c>
      <c r="G507" t="s">
        <v>22</v>
      </c>
      <c r="H507" s="1" t="s">
        <v>1373</v>
      </c>
      <c r="I507" s="3">
        <v>0.49687500000000001</v>
      </c>
      <c r="J507" s="1" t="s">
        <v>12021</v>
      </c>
      <c r="K507" s="2" t="s">
        <v>12021</v>
      </c>
      <c r="L507" s="2" t="s">
        <v>12021</v>
      </c>
      <c r="M507" t="str">
        <f t="shared" si="55"/>
        <v>Mar</v>
      </c>
      <c r="N507" t="str">
        <f t="shared" si="49"/>
        <v>19-03-2020</v>
      </c>
      <c r="O507" t="str">
        <f t="shared" si="52"/>
        <v>03</v>
      </c>
      <c r="P507" t="str">
        <f t="shared" si="53"/>
        <v>2020</v>
      </c>
      <c r="Q507" t="str">
        <f t="shared" si="50"/>
        <v>11</v>
      </c>
      <c r="R507" t="str">
        <f t="shared" si="51"/>
        <v>-</v>
      </c>
      <c r="S507" t="str">
        <f t="shared" si="54"/>
        <v/>
      </c>
    </row>
    <row r="508" spans="1:19" x14ac:dyDescent="0.3">
      <c r="A508" t="s">
        <v>1416</v>
      </c>
      <c r="B508" t="s">
        <v>113</v>
      </c>
      <c r="C508" t="s">
        <v>12021</v>
      </c>
      <c r="D508" t="s">
        <v>12</v>
      </c>
      <c r="E508" t="s">
        <v>114</v>
      </c>
      <c r="F508" t="s">
        <v>1417</v>
      </c>
      <c r="G508" t="s">
        <v>15</v>
      </c>
      <c r="H508" s="1" t="s">
        <v>1418</v>
      </c>
      <c r="I508" s="3">
        <v>0.36472222222222223</v>
      </c>
      <c r="J508" s="1" t="s">
        <v>12021</v>
      </c>
      <c r="K508" s="2" t="s">
        <v>12021</v>
      </c>
      <c r="L508" s="2" t="s">
        <v>12021</v>
      </c>
      <c r="M508" t="str">
        <f t="shared" si="55"/>
        <v>Jan</v>
      </c>
      <c r="N508" t="str">
        <f t="shared" si="49"/>
        <v>21-01-2024</v>
      </c>
      <c r="O508" t="str">
        <f t="shared" si="52"/>
        <v>01</v>
      </c>
      <c r="P508" t="str">
        <f t="shared" si="53"/>
        <v>2024</v>
      </c>
      <c r="Q508" t="str">
        <f t="shared" si="50"/>
        <v>08</v>
      </c>
      <c r="R508" t="str">
        <f t="shared" si="51"/>
        <v>-</v>
      </c>
      <c r="S508" t="str">
        <f t="shared" si="54"/>
        <v/>
      </c>
    </row>
    <row r="509" spans="1:19" x14ac:dyDescent="0.3">
      <c r="A509" t="s">
        <v>1419</v>
      </c>
      <c r="B509" t="s">
        <v>18</v>
      </c>
      <c r="C509" t="s">
        <v>12021</v>
      </c>
      <c r="D509" t="s">
        <v>19</v>
      </c>
      <c r="E509" t="s">
        <v>20</v>
      </c>
      <c r="F509" t="s">
        <v>1420</v>
      </c>
      <c r="G509" t="s">
        <v>22</v>
      </c>
      <c r="H509" s="1">
        <v>44623</v>
      </c>
      <c r="I509" s="3">
        <v>0.83888888888888891</v>
      </c>
      <c r="J509" s="1" t="s">
        <v>12021</v>
      </c>
      <c r="K509" s="2" t="s">
        <v>12021</v>
      </c>
      <c r="L509" s="2" t="s">
        <v>12021</v>
      </c>
      <c r="M509" t="str">
        <f t="shared" si="55"/>
        <v>Mar</v>
      </c>
      <c r="N509" t="str">
        <f t="shared" si="49"/>
        <v>03-03-2022</v>
      </c>
      <c r="O509" t="str">
        <f t="shared" si="52"/>
        <v>03</v>
      </c>
      <c r="P509" t="str">
        <f t="shared" si="53"/>
        <v>2022</v>
      </c>
      <c r="Q509" t="str">
        <f t="shared" si="50"/>
        <v>20</v>
      </c>
      <c r="R509" t="str">
        <f t="shared" si="51"/>
        <v>-</v>
      </c>
      <c r="S509" t="str">
        <f t="shared" si="54"/>
        <v/>
      </c>
    </row>
    <row r="510" spans="1:19" x14ac:dyDescent="0.3">
      <c r="A510" t="s">
        <v>1421</v>
      </c>
      <c r="B510" t="s">
        <v>18</v>
      </c>
      <c r="C510" t="s">
        <v>11109</v>
      </c>
      <c r="D510" t="s">
        <v>19</v>
      </c>
      <c r="E510" t="s">
        <v>20</v>
      </c>
      <c r="F510" t="s">
        <v>1422</v>
      </c>
      <c r="G510" t="s">
        <v>28</v>
      </c>
      <c r="H510" s="1" t="s">
        <v>876</v>
      </c>
      <c r="I510" s="3">
        <v>0.63943287037037033</v>
      </c>
      <c r="J510" s="1" t="s">
        <v>62</v>
      </c>
      <c r="K510" s="2">
        <v>0.63943287037037033</v>
      </c>
      <c r="L510" s="2" t="s">
        <v>12021</v>
      </c>
      <c r="M510" t="str">
        <f t="shared" si="55"/>
        <v>Jul</v>
      </c>
      <c r="N510" t="str">
        <f t="shared" si="49"/>
        <v>16-07-2020</v>
      </c>
      <c r="O510" t="str">
        <f t="shared" si="52"/>
        <v>07</v>
      </c>
      <c r="P510" t="str">
        <f t="shared" si="53"/>
        <v>2020</v>
      </c>
      <c r="Q510" t="str">
        <f t="shared" si="50"/>
        <v>15</v>
      </c>
      <c r="R510" t="str">
        <f t="shared" si="51"/>
        <v>15-08-2020</v>
      </c>
      <c r="S510" t="str">
        <f t="shared" si="54"/>
        <v>08</v>
      </c>
    </row>
    <row r="511" spans="1:19" x14ac:dyDescent="0.3">
      <c r="A511" t="s">
        <v>1423</v>
      </c>
      <c r="B511" t="s">
        <v>301</v>
      </c>
      <c r="C511" t="s">
        <v>12021</v>
      </c>
      <c r="D511" t="s">
        <v>49</v>
      </c>
      <c r="E511" t="s">
        <v>50</v>
      </c>
      <c r="F511" t="s">
        <v>1424</v>
      </c>
      <c r="G511" t="s">
        <v>15</v>
      </c>
      <c r="H511" s="1" t="s">
        <v>1425</v>
      </c>
      <c r="I511" s="3">
        <v>0.40733796296296299</v>
      </c>
      <c r="J511" s="1" t="s">
        <v>12021</v>
      </c>
      <c r="K511" s="2" t="s">
        <v>12021</v>
      </c>
      <c r="L511" s="2" t="s">
        <v>12021</v>
      </c>
      <c r="M511" t="str">
        <f t="shared" si="55"/>
        <v>Mar</v>
      </c>
      <c r="N511" t="str">
        <f t="shared" si="49"/>
        <v>18-03-2020</v>
      </c>
      <c r="O511" t="str">
        <f t="shared" si="52"/>
        <v>03</v>
      </c>
      <c r="P511" t="str">
        <f t="shared" si="53"/>
        <v>2020</v>
      </c>
      <c r="Q511" t="str">
        <f t="shared" si="50"/>
        <v>09</v>
      </c>
      <c r="R511" t="str">
        <f t="shared" si="51"/>
        <v>-</v>
      </c>
      <c r="S511" t="str">
        <f t="shared" si="54"/>
        <v/>
      </c>
    </row>
    <row r="512" spans="1:19" x14ac:dyDescent="0.3">
      <c r="A512" t="s">
        <v>1426</v>
      </c>
      <c r="B512" t="s">
        <v>149</v>
      </c>
      <c r="C512" t="s">
        <v>12021</v>
      </c>
      <c r="D512" t="s">
        <v>49</v>
      </c>
      <c r="E512" t="s">
        <v>69</v>
      </c>
      <c r="F512" t="s">
        <v>1427</v>
      </c>
      <c r="G512" t="s">
        <v>22</v>
      </c>
      <c r="H512" s="1">
        <v>44537</v>
      </c>
      <c r="I512" s="3">
        <v>0.52569444444444446</v>
      </c>
      <c r="J512" s="1" t="s">
        <v>12021</v>
      </c>
      <c r="K512" s="2" t="s">
        <v>12021</v>
      </c>
      <c r="L512" s="2" t="s">
        <v>12021</v>
      </c>
      <c r="M512" t="str">
        <f t="shared" si="55"/>
        <v>Dec</v>
      </c>
      <c r="N512" t="str">
        <f t="shared" si="49"/>
        <v>07-12-2021</v>
      </c>
      <c r="O512" t="str">
        <f t="shared" si="52"/>
        <v>12</v>
      </c>
      <c r="P512" t="str">
        <f t="shared" si="53"/>
        <v>2021</v>
      </c>
      <c r="Q512" t="str">
        <f t="shared" si="50"/>
        <v>12</v>
      </c>
      <c r="R512" t="str">
        <f t="shared" si="51"/>
        <v>-</v>
      </c>
      <c r="S512" t="str">
        <f t="shared" si="54"/>
        <v/>
      </c>
    </row>
    <row r="513" spans="1:19" x14ac:dyDescent="0.3">
      <c r="A513" t="s">
        <v>1428</v>
      </c>
      <c r="B513" t="s">
        <v>48</v>
      </c>
      <c r="C513" t="s">
        <v>11110</v>
      </c>
      <c r="D513" t="s">
        <v>49</v>
      </c>
      <c r="E513" t="s">
        <v>50</v>
      </c>
      <c r="F513" t="s">
        <v>1429</v>
      </c>
      <c r="G513" t="s">
        <v>28</v>
      </c>
      <c r="H513" s="1" t="s">
        <v>363</v>
      </c>
      <c r="I513" s="3">
        <v>0.18554398148148149</v>
      </c>
      <c r="J513" s="1" t="s">
        <v>887</v>
      </c>
      <c r="K513" s="2">
        <v>0.18554398148148149</v>
      </c>
      <c r="L513" s="2" t="s">
        <v>12021</v>
      </c>
      <c r="M513" t="str">
        <f t="shared" si="55"/>
        <v>Jan</v>
      </c>
      <c r="N513" t="str">
        <f t="shared" si="49"/>
        <v>18-01-2020</v>
      </c>
      <c r="O513" t="str">
        <f t="shared" si="52"/>
        <v>01</v>
      </c>
      <c r="P513" t="str">
        <f t="shared" si="53"/>
        <v>2020</v>
      </c>
      <c r="Q513" t="str">
        <f t="shared" si="50"/>
        <v>04</v>
      </c>
      <c r="R513" t="str">
        <f t="shared" si="51"/>
        <v>30-01-2020</v>
      </c>
      <c r="S513" t="str">
        <f t="shared" si="54"/>
        <v>01</v>
      </c>
    </row>
    <row r="514" spans="1:19" x14ac:dyDescent="0.3">
      <c r="A514" t="s">
        <v>1430</v>
      </c>
      <c r="B514" t="s">
        <v>139</v>
      </c>
      <c r="C514" t="s">
        <v>12021</v>
      </c>
      <c r="D514" t="s">
        <v>19</v>
      </c>
      <c r="E514" t="s">
        <v>140</v>
      </c>
      <c r="F514" t="s">
        <v>1431</v>
      </c>
      <c r="G514" t="s">
        <v>15</v>
      </c>
      <c r="H514" s="1" t="s">
        <v>1432</v>
      </c>
      <c r="I514" s="3">
        <v>0.74045138888888884</v>
      </c>
      <c r="J514" s="1" t="s">
        <v>12021</v>
      </c>
      <c r="K514" s="2" t="s">
        <v>12021</v>
      </c>
      <c r="L514" s="2" t="s">
        <v>12021</v>
      </c>
      <c r="M514" t="str">
        <f t="shared" si="55"/>
        <v>Jul</v>
      </c>
      <c r="N514" t="str">
        <f t="shared" ref="N514:N577" si="56">TEXT(H514,"DD-MM-YYYY")</f>
        <v>24-07-2021</v>
      </c>
      <c r="O514" t="str">
        <f t="shared" si="52"/>
        <v>07</v>
      </c>
      <c r="P514" t="str">
        <f t="shared" si="53"/>
        <v>2021</v>
      </c>
      <c r="Q514" t="str">
        <f t="shared" ref="Q514:Q577" si="57">TEXT(I514,"HH")</f>
        <v>17</v>
      </c>
      <c r="R514" t="str">
        <f t="shared" ref="R514:R577" si="58">TEXT(J514,"DD-MM-YYYY")</f>
        <v>-</v>
      </c>
      <c r="S514" t="str">
        <f t="shared" si="54"/>
        <v/>
      </c>
    </row>
    <row r="515" spans="1:19" x14ac:dyDescent="0.3">
      <c r="A515" t="s">
        <v>1433</v>
      </c>
      <c r="B515" t="s">
        <v>18</v>
      </c>
      <c r="C515" t="s">
        <v>12021</v>
      </c>
      <c r="D515" t="s">
        <v>19</v>
      </c>
      <c r="E515" t="s">
        <v>20</v>
      </c>
      <c r="F515" t="s">
        <v>1434</v>
      </c>
      <c r="G515" t="s">
        <v>22</v>
      </c>
      <c r="H515" s="1">
        <v>45547</v>
      </c>
      <c r="I515" s="3">
        <v>0.15208333333333332</v>
      </c>
      <c r="J515" s="1" t="s">
        <v>12021</v>
      </c>
      <c r="K515" s="2" t="s">
        <v>12021</v>
      </c>
      <c r="L515" s="2" t="s">
        <v>12021</v>
      </c>
      <c r="M515" t="str">
        <f t="shared" si="55"/>
        <v>Sep</v>
      </c>
      <c r="N515" t="str">
        <f t="shared" si="56"/>
        <v>12-09-2024</v>
      </c>
      <c r="O515" t="str">
        <f t="shared" ref="O515:O578" si="59">MID(N515,4,2)</f>
        <v>09</v>
      </c>
      <c r="P515" t="str">
        <f t="shared" ref="P515:P578" si="60">RIGHT(N515,4)</f>
        <v>2024</v>
      </c>
      <c r="Q515" t="str">
        <f t="shared" si="57"/>
        <v>03</v>
      </c>
      <c r="R515" t="str">
        <f t="shared" si="58"/>
        <v>-</v>
      </c>
      <c r="S515" t="str">
        <f t="shared" ref="S515:S578" si="61">MID(R515,4,2)</f>
        <v/>
      </c>
    </row>
    <row r="516" spans="1:19" x14ac:dyDescent="0.3">
      <c r="A516" t="s">
        <v>1435</v>
      </c>
      <c r="B516" t="s">
        <v>220</v>
      </c>
      <c r="C516" t="s">
        <v>12021</v>
      </c>
      <c r="D516" t="s">
        <v>12</v>
      </c>
      <c r="E516" t="s">
        <v>174</v>
      </c>
      <c r="F516" t="s">
        <v>1436</v>
      </c>
      <c r="G516" t="s">
        <v>15</v>
      </c>
      <c r="H516" s="1">
        <v>44503</v>
      </c>
      <c r="I516" s="3">
        <v>0.41736111111111113</v>
      </c>
      <c r="J516" s="1" t="s">
        <v>12021</v>
      </c>
      <c r="K516" s="2" t="s">
        <v>12021</v>
      </c>
      <c r="L516" s="2" t="s">
        <v>12021</v>
      </c>
      <c r="M516" t="str">
        <f t="shared" si="55"/>
        <v>Nov</v>
      </c>
      <c r="N516" t="str">
        <f t="shared" si="56"/>
        <v>03-11-2021</v>
      </c>
      <c r="O516" t="str">
        <f t="shared" si="59"/>
        <v>11</v>
      </c>
      <c r="P516" t="str">
        <f t="shared" si="60"/>
        <v>2021</v>
      </c>
      <c r="Q516" t="str">
        <f t="shared" si="57"/>
        <v>10</v>
      </c>
      <c r="R516" t="str">
        <f t="shared" si="58"/>
        <v>-</v>
      </c>
      <c r="S516" t="str">
        <f t="shared" si="61"/>
        <v/>
      </c>
    </row>
    <row r="517" spans="1:19" x14ac:dyDescent="0.3">
      <c r="A517" t="s">
        <v>1437</v>
      </c>
      <c r="B517" t="s">
        <v>404</v>
      </c>
      <c r="C517" t="s">
        <v>12021</v>
      </c>
      <c r="D517" t="s">
        <v>12</v>
      </c>
      <c r="E517" t="s">
        <v>174</v>
      </c>
      <c r="F517" t="s">
        <v>1438</v>
      </c>
      <c r="G517" t="s">
        <v>15</v>
      </c>
      <c r="H517" s="1" t="s">
        <v>1439</v>
      </c>
      <c r="I517" s="3">
        <v>0.57331018518518517</v>
      </c>
      <c r="J517" s="1" t="s">
        <v>12021</v>
      </c>
      <c r="K517" s="2" t="s">
        <v>12021</v>
      </c>
      <c r="L517" s="2" t="s">
        <v>12021</v>
      </c>
      <c r="M517" t="str">
        <f t="shared" ref="M517:M580" si="62">TEXT(H517,"MMM")</f>
        <v>Aug</v>
      </c>
      <c r="N517" t="str">
        <f t="shared" si="56"/>
        <v>23-08-2023</v>
      </c>
      <c r="O517" t="str">
        <f t="shared" si="59"/>
        <v>08</v>
      </c>
      <c r="P517" t="str">
        <f t="shared" si="60"/>
        <v>2023</v>
      </c>
      <c r="Q517" t="str">
        <f t="shared" si="57"/>
        <v>13</v>
      </c>
      <c r="R517" t="str">
        <f t="shared" si="58"/>
        <v>-</v>
      </c>
      <c r="S517" t="str">
        <f t="shared" si="61"/>
        <v/>
      </c>
    </row>
    <row r="518" spans="1:19" x14ac:dyDescent="0.3">
      <c r="A518" t="s">
        <v>1440</v>
      </c>
      <c r="B518" t="s">
        <v>64</v>
      </c>
      <c r="C518" t="s">
        <v>12021</v>
      </c>
      <c r="D518" t="s">
        <v>49</v>
      </c>
      <c r="E518" t="s">
        <v>65</v>
      </c>
      <c r="F518" t="s">
        <v>1441</v>
      </c>
      <c r="G518" t="s">
        <v>15</v>
      </c>
      <c r="H518" s="1" t="s">
        <v>1442</v>
      </c>
      <c r="I518" s="3">
        <v>0.19689814814814816</v>
      </c>
      <c r="J518" s="1" t="s">
        <v>12021</v>
      </c>
      <c r="K518" s="2" t="s">
        <v>12021</v>
      </c>
      <c r="L518" s="2" t="s">
        <v>12021</v>
      </c>
      <c r="M518" t="str">
        <f t="shared" si="62"/>
        <v>Aug</v>
      </c>
      <c r="N518" t="str">
        <f t="shared" si="56"/>
        <v>25-08-2023</v>
      </c>
      <c r="O518" t="str">
        <f t="shared" si="59"/>
        <v>08</v>
      </c>
      <c r="P518" t="str">
        <f t="shared" si="60"/>
        <v>2023</v>
      </c>
      <c r="Q518" t="str">
        <f t="shared" si="57"/>
        <v>04</v>
      </c>
      <c r="R518" t="str">
        <f t="shared" si="58"/>
        <v>-</v>
      </c>
      <c r="S518" t="str">
        <f t="shared" si="61"/>
        <v/>
      </c>
    </row>
    <row r="519" spans="1:19" x14ac:dyDescent="0.3">
      <c r="A519" t="s">
        <v>1443</v>
      </c>
      <c r="B519" t="s">
        <v>93</v>
      </c>
      <c r="C519" t="s">
        <v>12021</v>
      </c>
      <c r="D519" t="s">
        <v>19</v>
      </c>
      <c r="E519" t="s">
        <v>26</v>
      </c>
      <c r="F519" t="s">
        <v>1444</v>
      </c>
      <c r="G519" t="s">
        <v>15</v>
      </c>
      <c r="H519" s="1">
        <v>44075</v>
      </c>
      <c r="I519" s="3">
        <v>0.63472222222222219</v>
      </c>
      <c r="J519" s="1" t="s">
        <v>12021</v>
      </c>
      <c r="K519" s="2" t="s">
        <v>12021</v>
      </c>
      <c r="L519" s="2" t="s">
        <v>12021</v>
      </c>
      <c r="M519" t="str">
        <f t="shared" si="62"/>
        <v>Sep</v>
      </c>
      <c r="N519" t="str">
        <f t="shared" si="56"/>
        <v>01-09-2020</v>
      </c>
      <c r="O519" t="str">
        <f t="shared" si="59"/>
        <v>09</v>
      </c>
      <c r="P519" t="str">
        <f t="shared" si="60"/>
        <v>2020</v>
      </c>
      <c r="Q519" t="str">
        <f t="shared" si="57"/>
        <v>15</v>
      </c>
      <c r="R519" t="str">
        <f t="shared" si="58"/>
        <v>-</v>
      </c>
      <c r="S519" t="str">
        <f t="shared" si="61"/>
        <v/>
      </c>
    </row>
    <row r="520" spans="1:19" x14ac:dyDescent="0.3">
      <c r="A520" t="s">
        <v>1445</v>
      </c>
      <c r="B520" t="s">
        <v>131</v>
      </c>
      <c r="C520" t="s">
        <v>12021</v>
      </c>
      <c r="D520" t="s">
        <v>12</v>
      </c>
      <c r="E520" t="s">
        <v>114</v>
      </c>
      <c r="F520" t="s">
        <v>1446</v>
      </c>
      <c r="G520" t="s">
        <v>22</v>
      </c>
      <c r="H520" s="1" t="s">
        <v>1447</v>
      </c>
      <c r="I520" s="3">
        <v>0.98695601851851855</v>
      </c>
      <c r="J520" s="1" t="s">
        <v>12021</v>
      </c>
      <c r="K520" s="2" t="s">
        <v>12021</v>
      </c>
      <c r="L520" s="2" t="s">
        <v>12021</v>
      </c>
      <c r="M520" t="str">
        <f t="shared" si="62"/>
        <v>Apr</v>
      </c>
      <c r="N520" t="str">
        <f t="shared" si="56"/>
        <v>25-04-2021</v>
      </c>
      <c r="O520" t="str">
        <f t="shared" si="59"/>
        <v>04</v>
      </c>
      <c r="P520" t="str">
        <f t="shared" si="60"/>
        <v>2021</v>
      </c>
      <c r="Q520" t="str">
        <f t="shared" si="57"/>
        <v>23</v>
      </c>
      <c r="R520" t="str">
        <f t="shared" si="58"/>
        <v>-</v>
      </c>
      <c r="S520" t="str">
        <f t="shared" si="61"/>
        <v/>
      </c>
    </row>
    <row r="521" spans="1:19" x14ac:dyDescent="0.3">
      <c r="A521" t="s">
        <v>1448</v>
      </c>
      <c r="B521" t="s">
        <v>280</v>
      </c>
      <c r="C521" t="s">
        <v>12021</v>
      </c>
      <c r="D521" t="s">
        <v>49</v>
      </c>
      <c r="E521" t="s">
        <v>65</v>
      </c>
      <c r="F521" t="s">
        <v>1449</v>
      </c>
      <c r="G521" t="s">
        <v>15</v>
      </c>
      <c r="H521" s="1">
        <v>44691</v>
      </c>
      <c r="I521" s="3">
        <v>0.18194444444444444</v>
      </c>
      <c r="J521" s="1" t="s">
        <v>12021</v>
      </c>
      <c r="K521" s="2" t="s">
        <v>12021</v>
      </c>
      <c r="L521" s="2" t="s">
        <v>12021</v>
      </c>
      <c r="M521" t="str">
        <f t="shared" si="62"/>
        <v>May</v>
      </c>
      <c r="N521" t="str">
        <f t="shared" si="56"/>
        <v>10-05-2022</v>
      </c>
      <c r="O521" t="str">
        <f t="shared" si="59"/>
        <v>05</v>
      </c>
      <c r="P521" t="str">
        <f t="shared" si="60"/>
        <v>2022</v>
      </c>
      <c r="Q521" t="str">
        <f t="shared" si="57"/>
        <v>04</v>
      </c>
      <c r="R521" t="str">
        <f t="shared" si="58"/>
        <v>-</v>
      </c>
      <c r="S521" t="str">
        <f t="shared" si="61"/>
        <v/>
      </c>
    </row>
    <row r="522" spans="1:19" x14ac:dyDescent="0.3">
      <c r="A522" t="s">
        <v>1450</v>
      </c>
      <c r="B522" t="s">
        <v>220</v>
      </c>
      <c r="C522" t="s">
        <v>12021</v>
      </c>
      <c r="D522" t="s">
        <v>12</v>
      </c>
      <c r="E522" t="s">
        <v>174</v>
      </c>
      <c r="F522" t="s">
        <v>1451</v>
      </c>
      <c r="G522" t="s">
        <v>22</v>
      </c>
      <c r="H522" s="1" t="s">
        <v>1452</v>
      </c>
      <c r="I522" s="3">
        <v>0.21765046296296298</v>
      </c>
      <c r="J522" s="1" t="s">
        <v>12021</v>
      </c>
      <c r="K522" s="2" t="s">
        <v>12021</v>
      </c>
      <c r="L522" s="2" t="s">
        <v>12021</v>
      </c>
      <c r="M522" t="str">
        <f t="shared" si="62"/>
        <v>Jan</v>
      </c>
      <c r="N522" t="str">
        <f t="shared" si="56"/>
        <v>17-01-2024</v>
      </c>
      <c r="O522" t="str">
        <f t="shared" si="59"/>
        <v>01</v>
      </c>
      <c r="P522" t="str">
        <f t="shared" si="60"/>
        <v>2024</v>
      </c>
      <c r="Q522" t="str">
        <f t="shared" si="57"/>
        <v>05</v>
      </c>
      <c r="R522" t="str">
        <f t="shared" si="58"/>
        <v>-</v>
      </c>
      <c r="S522" t="str">
        <f t="shared" si="61"/>
        <v/>
      </c>
    </row>
    <row r="523" spans="1:19" x14ac:dyDescent="0.3">
      <c r="A523" t="s">
        <v>1453</v>
      </c>
      <c r="B523" t="s">
        <v>87</v>
      </c>
      <c r="C523" t="s">
        <v>12021</v>
      </c>
      <c r="D523" t="s">
        <v>33</v>
      </c>
      <c r="E523" t="s">
        <v>38</v>
      </c>
      <c r="F523" t="s">
        <v>1454</v>
      </c>
      <c r="G523" t="s">
        <v>15</v>
      </c>
      <c r="H523" s="1">
        <v>45204</v>
      </c>
      <c r="I523" s="3">
        <v>0.31388888888888888</v>
      </c>
      <c r="J523" s="1" t="s">
        <v>12021</v>
      </c>
      <c r="K523" s="2" t="s">
        <v>12021</v>
      </c>
      <c r="L523" s="2" t="s">
        <v>12021</v>
      </c>
      <c r="M523" t="str">
        <f t="shared" si="62"/>
        <v>Oct</v>
      </c>
      <c r="N523" t="str">
        <f t="shared" si="56"/>
        <v>05-10-2023</v>
      </c>
      <c r="O523" t="str">
        <f t="shared" si="59"/>
        <v>10</v>
      </c>
      <c r="P523" t="str">
        <f t="shared" si="60"/>
        <v>2023</v>
      </c>
      <c r="Q523" t="str">
        <f t="shared" si="57"/>
        <v>07</v>
      </c>
      <c r="R523" t="str">
        <f t="shared" si="58"/>
        <v>-</v>
      </c>
      <c r="S523" t="str">
        <f t="shared" si="61"/>
        <v/>
      </c>
    </row>
    <row r="524" spans="1:19" x14ac:dyDescent="0.3">
      <c r="A524" t="s">
        <v>1455</v>
      </c>
      <c r="B524" t="s">
        <v>18</v>
      </c>
      <c r="C524" t="s">
        <v>12021</v>
      </c>
      <c r="D524" t="s">
        <v>19</v>
      </c>
      <c r="E524" t="s">
        <v>20</v>
      </c>
      <c r="F524" t="s">
        <v>1456</v>
      </c>
      <c r="G524" t="s">
        <v>15</v>
      </c>
      <c r="H524" s="1" t="s">
        <v>1457</v>
      </c>
      <c r="I524" s="3">
        <v>3.8530092592592595E-2</v>
      </c>
      <c r="J524" s="1" t="s">
        <v>12021</v>
      </c>
      <c r="K524" s="2" t="s">
        <v>12021</v>
      </c>
      <c r="L524" s="2" t="s">
        <v>12021</v>
      </c>
      <c r="M524" t="str">
        <f t="shared" si="62"/>
        <v>Apr</v>
      </c>
      <c r="N524" t="str">
        <f t="shared" si="56"/>
        <v>29-04-2020</v>
      </c>
      <c r="O524" t="str">
        <f t="shared" si="59"/>
        <v>04</v>
      </c>
      <c r="P524" t="str">
        <f t="shared" si="60"/>
        <v>2020</v>
      </c>
      <c r="Q524" t="str">
        <f t="shared" si="57"/>
        <v>00</v>
      </c>
      <c r="R524" t="str">
        <f t="shared" si="58"/>
        <v>-</v>
      </c>
      <c r="S524" t="str">
        <f t="shared" si="61"/>
        <v/>
      </c>
    </row>
    <row r="525" spans="1:19" x14ac:dyDescent="0.3">
      <c r="A525" t="s">
        <v>1458</v>
      </c>
      <c r="B525" t="s">
        <v>158</v>
      </c>
      <c r="C525" t="s">
        <v>12021</v>
      </c>
      <c r="D525" t="s">
        <v>33</v>
      </c>
      <c r="E525" t="s">
        <v>127</v>
      </c>
      <c r="F525" t="s">
        <v>1459</v>
      </c>
      <c r="G525" t="s">
        <v>15</v>
      </c>
      <c r="H525" s="1">
        <v>44652</v>
      </c>
      <c r="I525" s="3">
        <v>0.25277777777777777</v>
      </c>
      <c r="J525" s="1" t="s">
        <v>12021</v>
      </c>
      <c r="K525" s="2" t="s">
        <v>12021</v>
      </c>
      <c r="L525" s="2" t="s">
        <v>12021</v>
      </c>
      <c r="M525" t="str">
        <f t="shared" si="62"/>
        <v>Apr</v>
      </c>
      <c r="N525" t="str">
        <f t="shared" si="56"/>
        <v>01-04-2022</v>
      </c>
      <c r="O525" t="str">
        <f t="shared" si="59"/>
        <v>04</v>
      </c>
      <c r="P525" t="str">
        <f t="shared" si="60"/>
        <v>2022</v>
      </c>
      <c r="Q525" t="str">
        <f t="shared" si="57"/>
        <v>06</v>
      </c>
      <c r="R525" t="str">
        <f t="shared" si="58"/>
        <v>-</v>
      </c>
      <c r="S525" t="str">
        <f t="shared" si="61"/>
        <v/>
      </c>
    </row>
    <row r="526" spans="1:19" x14ac:dyDescent="0.3">
      <c r="A526" t="s">
        <v>1460</v>
      </c>
      <c r="B526" t="s">
        <v>113</v>
      </c>
      <c r="C526" t="s">
        <v>11111</v>
      </c>
      <c r="D526" t="s">
        <v>12</v>
      </c>
      <c r="E526" t="s">
        <v>114</v>
      </c>
      <c r="F526" t="s">
        <v>1461</v>
      </c>
      <c r="G526" t="s">
        <v>28</v>
      </c>
      <c r="H526" s="1">
        <v>45420</v>
      </c>
      <c r="I526" s="3">
        <v>0.35347222222222224</v>
      </c>
      <c r="J526" s="1" t="s">
        <v>1462</v>
      </c>
      <c r="K526" s="2">
        <v>0.35413194444444446</v>
      </c>
      <c r="L526" s="2" t="s">
        <v>12021</v>
      </c>
      <c r="M526" t="str">
        <f t="shared" si="62"/>
        <v>May</v>
      </c>
      <c r="N526" t="str">
        <f t="shared" si="56"/>
        <v>08-05-2024</v>
      </c>
      <c r="O526" t="str">
        <f t="shared" si="59"/>
        <v>05</v>
      </c>
      <c r="P526" t="str">
        <f t="shared" si="60"/>
        <v>2024</v>
      </c>
      <c r="Q526" t="str">
        <f t="shared" si="57"/>
        <v>08</v>
      </c>
      <c r="R526" t="str">
        <f t="shared" si="58"/>
        <v>27-08-2024</v>
      </c>
      <c r="S526" t="str">
        <f t="shared" si="61"/>
        <v>08</v>
      </c>
    </row>
    <row r="527" spans="1:19" x14ac:dyDescent="0.3">
      <c r="A527" t="s">
        <v>1463</v>
      </c>
      <c r="B527" t="s">
        <v>205</v>
      </c>
      <c r="C527" t="s">
        <v>11112</v>
      </c>
      <c r="D527" t="s">
        <v>19</v>
      </c>
      <c r="E527" t="s">
        <v>140</v>
      </c>
      <c r="F527" t="s">
        <v>1464</v>
      </c>
      <c r="G527" t="s">
        <v>28</v>
      </c>
      <c r="H527" s="1" t="s">
        <v>1465</v>
      </c>
      <c r="I527" s="3">
        <v>0.86804398148148143</v>
      </c>
      <c r="J527" s="1" t="s">
        <v>1466</v>
      </c>
      <c r="K527" s="2">
        <v>0.86804398148148143</v>
      </c>
      <c r="L527" s="2" t="s">
        <v>12021</v>
      </c>
      <c r="M527" t="str">
        <f t="shared" si="62"/>
        <v>Oct</v>
      </c>
      <c r="N527" t="str">
        <f t="shared" si="56"/>
        <v>28-10-2020</v>
      </c>
      <c r="O527" t="str">
        <f t="shared" si="59"/>
        <v>10</v>
      </c>
      <c r="P527" t="str">
        <f t="shared" si="60"/>
        <v>2020</v>
      </c>
      <c r="Q527" t="str">
        <f t="shared" si="57"/>
        <v>20</v>
      </c>
      <c r="R527" t="str">
        <f t="shared" si="58"/>
        <v>29-10-2020</v>
      </c>
      <c r="S527" t="str">
        <f t="shared" si="61"/>
        <v>10</v>
      </c>
    </row>
    <row r="528" spans="1:19" x14ac:dyDescent="0.3">
      <c r="A528" t="s">
        <v>1467</v>
      </c>
      <c r="B528" t="s">
        <v>135</v>
      </c>
      <c r="C528" t="s">
        <v>11113</v>
      </c>
      <c r="D528" t="s">
        <v>33</v>
      </c>
      <c r="E528" t="s">
        <v>38</v>
      </c>
      <c r="F528" t="s">
        <v>1468</v>
      </c>
      <c r="G528" t="s">
        <v>28</v>
      </c>
      <c r="H528" s="1" t="s">
        <v>1469</v>
      </c>
      <c r="I528" s="3">
        <v>0.59167824074074071</v>
      </c>
      <c r="J528" s="1" t="s">
        <v>1470</v>
      </c>
      <c r="K528" s="2">
        <v>0.59167824074074071</v>
      </c>
      <c r="L528" s="2" t="s">
        <v>12021</v>
      </c>
      <c r="M528" t="str">
        <f t="shared" si="62"/>
        <v>Dec</v>
      </c>
      <c r="N528" t="str">
        <f t="shared" si="56"/>
        <v>31-12-2023</v>
      </c>
      <c r="O528" t="str">
        <f t="shared" si="59"/>
        <v>12</v>
      </c>
      <c r="P528" t="str">
        <f t="shared" si="60"/>
        <v>2023</v>
      </c>
      <c r="Q528" t="str">
        <f t="shared" si="57"/>
        <v>14</v>
      </c>
      <c r="R528" t="str">
        <f t="shared" si="58"/>
        <v>13-01-2024</v>
      </c>
      <c r="S528" t="str">
        <f t="shared" si="61"/>
        <v>01</v>
      </c>
    </row>
    <row r="529" spans="1:19" x14ac:dyDescent="0.3">
      <c r="A529" t="s">
        <v>1471</v>
      </c>
      <c r="B529" t="s">
        <v>93</v>
      </c>
      <c r="C529" t="s">
        <v>12021</v>
      </c>
      <c r="D529" t="s">
        <v>19</v>
      </c>
      <c r="E529" t="s">
        <v>26</v>
      </c>
      <c r="F529" t="s">
        <v>1472</v>
      </c>
      <c r="G529" t="s">
        <v>15</v>
      </c>
      <c r="H529" s="1" t="s">
        <v>1350</v>
      </c>
      <c r="I529" s="3">
        <v>0.73547453703703702</v>
      </c>
      <c r="J529" s="1" t="s">
        <v>12021</v>
      </c>
      <c r="K529" s="2" t="s">
        <v>12021</v>
      </c>
      <c r="L529" s="2" t="s">
        <v>12021</v>
      </c>
      <c r="M529" t="str">
        <f t="shared" si="62"/>
        <v>Jun</v>
      </c>
      <c r="N529" t="str">
        <f t="shared" si="56"/>
        <v>14-06-2024</v>
      </c>
      <c r="O529" t="str">
        <f t="shared" si="59"/>
        <v>06</v>
      </c>
      <c r="P529" t="str">
        <f t="shared" si="60"/>
        <v>2024</v>
      </c>
      <c r="Q529" t="str">
        <f t="shared" si="57"/>
        <v>17</v>
      </c>
      <c r="R529" t="str">
        <f t="shared" si="58"/>
        <v>-</v>
      </c>
      <c r="S529" t="str">
        <f t="shared" si="61"/>
        <v/>
      </c>
    </row>
    <row r="530" spans="1:19" x14ac:dyDescent="0.3">
      <c r="A530" t="s">
        <v>1473</v>
      </c>
      <c r="B530" t="s">
        <v>93</v>
      </c>
      <c r="C530" t="s">
        <v>11114</v>
      </c>
      <c r="D530" t="s">
        <v>19</v>
      </c>
      <c r="E530" t="s">
        <v>26</v>
      </c>
      <c r="F530" t="s">
        <v>1474</v>
      </c>
      <c r="G530" t="s">
        <v>28</v>
      </c>
      <c r="H530" s="1">
        <v>45294</v>
      </c>
      <c r="I530" s="3">
        <v>7.2916666666666671E-2</v>
      </c>
      <c r="J530" s="1" t="s">
        <v>1475</v>
      </c>
      <c r="K530" s="2">
        <v>7.3217592592592598E-2</v>
      </c>
      <c r="L530" s="2" t="s">
        <v>12021</v>
      </c>
      <c r="M530" t="str">
        <f t="shared" si="62"/>
        <v>Jan</v>
      </c>
      <c r="N530" t="str">
        <f t="shared" si="56"/>
        <v>03-01-2024</v>
      </c>
      <c r="O530" t="str">
        <f t="shared" si="59"/>
        <v>01</v>
      </c>
      <c r="P530" t="str">
        <f t="shared" si="60"/>
        <v>2024</v>
      </c>
      <c r="Q530" t="str">
        <f t="shared" si="57"/>
        <v>01</v>
      </c>
      <c r="R530" t="str">
        <f t="shared" si="58"/>
        <v>30-03-2024</v>
      </c>
      <c r="S530" t="str">
        <f t="shared" si="61"/>
        <v>03</v>
      </c>
    </row>
    <row r="531" spans="1:19" x14ac:dyDescent="0.3">
      <c r="A531" t="s">
        <v>1476</v>
      </c>
      <c r="B531" t="s">
        <v>301</v>
      </c>
      <c r="C531" t="s">
        <v>12021</v>
      </c>
      <c r="D531" t="s">
        <v>49</v>
      </c>
      <c r="E531" t="s">
        <v>50</v>
      </c>
      <c r="F531" t="s">
        <v>1477</v>
      </c>
      <c r="G531" t="s">
        <v>22</v>
      </c>
      <c r="H531" s="1">
        <v>44349</v>
      </c>
      <c r="I531" s="3">
        <v>0.56388888888888888</v>
      </c>
      <c r="J531" s="1" t="s">
        <v>12021</v>
      </c>
      <c r="K531" s="2" t="s">
        <v>12021</v>
      </c>
      <c r="L531" s="2" t="s">
        <v>12021</v>
      </c>
      <c r="M531" t="str">
        <f t="shared" si="62"/>
        <v>Jun</v>
      </c>
      <c r="N531" t="str">
        <f t="shared" si="56"/>
        <v>02-06-2021</v>
      </c>
      <c r="O531" t="str">
        <f t="shared" si="59"/>
        <v>06</v>
      </c>
      <c r="P531" t="str">
        <f t="shared" si="60"/>
        <v>2021</v>
      </c>
      <c r="Q531" t="str">
        <f t="shared" si="57"/>
        <v>13</v>
      </c>
      <c r="R531" t="str">
        <f t="shared" si="58"/>
        <v>-</v>
      </c>
      <c r="S531" t="str">
        <f t="shared" si="61"/>
        <v/>
      </c>
    </row>
    <row r="532" spans="1:19" x14ac:dyDescent="0.3">
      <c r="A532" t="s">
        <v>1478</v>
      </c>
      <c r="B532" t="s">
        <v>301</v>
      </c>
      <c r="C532" t="s">
        <v>11115</v>
      </c>
      <c r="D532" t="s">
        <v>49</v>
      </c>
      <c r="E532" t="s">
        <v>50</v>
      </c>
      <c r="F532" t="s">
        <v>1479</v>
      </c>
      <c r="G532" t="s">
        <v>28</v>
      </c>
      <c r="H532" s="1" t="s">
        <v>1231</v>
      </c>
      <c r="I532" s="3">
        <v>0.43010416666666668</v>
      </c>
      <c r="J532" s="1" t="s">
        <v>1480</v>
      </c>
      <c r="K532" s="2">
        <v>0.43010416666666668</v>
      </c>
      <c r="L532" s="2" t="s">
        <v>12021</v>
      </c>
      <c r="M532" t="str">
        <f t="shared" si="62"/>
        <v>Jan</v>
      </c>
      <c r="N532" t="str">
        <f t="shared" si="56"/>
        <v>19-01-2023</v>
      </c>
      <c r="O532" t="str">
        <f t="shared" si="59"/>
        <v>01</v>
      </c>
      <c r="P532" t="str">
        <f t="shared" si="60"/>
        <v>2023</v>
      </c>
      <c r="Q532" t="str">
        <f t="shared" si="57"/>
        <v>10</v>
      </c>
      <c r="R532" t="str">
        <f t="shared" si="58"/>
        <v>14-02-2023</v>
      </c>
      <c r="S532" t="str">
        <f t="shared" si="61"/>
        <v>02</v>
      </c>
    </row>
    <row r="533" spans="1:19" x14ac:dyDescent="0.3">
      <c r="A533" t="s">
        <v>1481</v>
      </c>
      <c r="B533" t="s">
        <v>135</v>
      </c>
      <c r="C533" t="s">
        <v>12021</v>
      </c>
      <c r="D533" t="s">
        <v>33</v>
      </c>
      <c r="E533" t="s">
        <v>38</v>
      </c>
      <c r="F533" t="s">
        <v>1482</v>
      </c>
      <c r="G533" t="s">
        <v>22</v>
      </c>
      <c r="H533" s="1" t="s">
        <v>1483</v>
      </c>
      <c r="I533" s="3">
        <v>0.7864930555555556</v>
      </c>
      <c r="J533" s="1" t="s">
        <v>12021</v>
      </c>
      <c r="K533" s="2" t="s">
        <v>12021</v>
      </c>
      <c r="L533" s="2" t="s">
        <v>12021</v>
      </c>
      <c r="M533" t="str">
        <f t="shared" si="62"/>
        <v>Jun</v>
      </c>
      <c r="N533" t="str">
        <f t="shared" si="56"/>
        <v>26-06-2024</v>
      </c>
      <c r="O533" t="str">
        <f t="shared" si="59"/>
        <v>06</v>
      </c>
      <c r="P533" t="str">
        <f t="shared" si="60"/>
        <v>2024</v>
      </c>
      <c r="Q533" t="str">
        <f t="shared" si="57"/>
        <v>18</v>
      </c>
      <c r="R533" t="str">
        <f t="shared" si="58"/>
        <v>-</v>
      </c>
      <c r="S533" t="str">
        <f t="shared" si="61"/>
        <v/>
      </c>
    </row>
    <row r="534" spans="1:19" x14ac:dyDescent="0.3">
      <c r="A534" t="s">
        <v>1484</v>
      </c>
      <c r="B534" t="s">
        <v>97</v>
      </c>
      <c r="C534" t="s">
        <v>11116</v>
      </c>
      <c r="D534" t="s">
        <v>19</v>
      </c>
      <c r="E534" t="s">
        <v>20</v>
      </c>
      <c r="F534" t="s">
        <v>1485</v>
      </c>
      <c r="G534" t="s">
        <v>28</v>
      </c>
      <c r="H534" s="1" t="s">
        <v>1486</v>
      </c>
      <c r="I534" s="3">
        <v>4.5624999999999999E-2</v>
      </c>
      <c r="J534" s="1" t="s">
        <v>759</v>
      </c>
      <c r="K534" s="2">
        <v>4.5624999999999999E-2</v>
      </c>
      <c r="L534" s="2" t="s">
        <v>12021</v>
      </c>
      <c r="M534" t="str">
        <f t="shared" si="62"/>
        <v>Feb</v>
      </c>
      <c r="N534" t="str">
        <f t="shared" si="56"/>
        <v>25-02-2021</v>
      </c>
      <c r="O534" t="str">
        <f t="shared" si="59"/>
        <v>02</v>
      </c>
      <c r="P534" t="str">
        <f t="shared" si="60"/>
        <v>2021</v>
      </c>
      <c r="Q534" t="str">
        <f t="shared" si="57"/>
        <v>01</v>
      </c>
      <c r="R534" t="str">
        <f t="shared" si="58"/>
        <v>17-03-2021</v>
      </c>
      <c r="S534" t="str">
        <f t="shared" si="61"/>
        <v>03</v>
      </c>
    </row>
    <row r="535" spans="1:19" x14ac:dyDescent="0.3">
      <c r="A535" t="s">
        <v>1487</v>
      </c>
      <c r="B535" t="s">
        <v>123</v>
      </c>
      <c r="C535" t="s">
        <v>12021</v>
      </c>
      <c r="D535" t="s">
        <v>33</v>
      </c>
      <c r="E535" t="s">
        <v>34</v>
      </c>
      <c r="F535" t="s">
        <v>1488</v>
      </c>
      <c r="G535" t="s">
        <v>22</v>
      </c>
      <c r="H535" s="1" t="s">
        <v>1489</v>
      </c>
      <c r="I535" s="3">
        <v>0.57486111111111116</v>
      </c>
      <c r="J535" s="1" t="s">
        <v>12021</v>
      </c>
      <c r="K535" s="2" t="s">
        <v>12021</v>
      </c>
      <c r="L535" s="2" t="s">
        <v>12021</v>
      </c>
      <c r="M535" t="str">
        <f t="shared" si="62"/>
        <v>Sep</v>
      </c>
      <c r="N535" t="str">
        <f t="shared" si="56"/>
        <v>29-09-2021</v>
      </c>
      <c r="O535" t="str">
        <f t="shared" si="59"/>
        <v>09</v>
      </c>
      <c r="P535" t="str">
        <f t="shared" si="60"/>
        <v>2021</v>
      </c>
      <c r="Q535" t="str">
        <f t="shared" si="57"/>
        <v>13</v>
      </c>
      <c r="R535" t="str">
        <f t="shared" si="58"/>
        <v>-</v>
      </c>
      <c r="S535" t="str">
        <f t="shared" si="61"/>
        <v/>
      </c>
    </row>
    <row r="536" spans="1:19" x14ac:dyDescent="0.3">
      <c r="A536" t="s">
        <v>1490</v>
      </c>
      <c r="B536" t="s">
        <v>249</v>
      </c>
      <c r="C536" t="s">
        <v>12021</v>
      </c>
      <c r="D536" t="s">
        <v>19</v>
      </c>
      <c r="E536" t="s">
        <v>26</v>
      </c>
      <c r="F536" t="s">
        <v>1491</v>
      </c>
      <c r="G536" t="s">
        <v>22</v>
      </c>
      <c r="H536" s="1">
        <v>44936</v>
      </c>
      <c r="I536" s="3">
        <v>0.5708333333333333</v>
      </c>
      <c r="J536" s="1" t="s">
        <v>12021</v>
      </c>
      <c r="K536" s="2" t="s">
        <v>12021</v>
      </c>
      <c r="L536" s="2" t="s">
        <v>12021</v>
      </c>
      <c r="M536" t="str">
        <f t="shared" si="62"/>
        <v>Jan</v>
      </c>
      <c r="N536" t="str">
        <f t="shared" si="56"/>
        <v>10-01-2023</v>
      </c>
      <c r="O536" t="str">
        <f t="shared" si="59"/>
        <v>01</v>
      </c>
      <c r="P536" t="str">
        <f t="shared" si="60"/>
        <v>2023</v>
      </c>
      <c r="Q536" t="str">
        <f t="shared" si="57"/>
        <v>13</v>
      </c>
      <c r="R536" t="str">
        <f t="shared" si="58"/>
        <v>-</v>
      </c>
      <c r="S536" t="str">
        <f t="shared" si="61"/>
        <v/>
      </c>
    </row>
    <row r="537" spans="1:19" x14ac:dyDescent="0.3">
      <c r="A537" t="s">
        <v>1492</v>
      </c>
      <c r="B537" t="s">
        <v>173</v>
      </c>
      <c r="C537" t="s">
        <v>12021</v>
      </c>
      <c r="D537" t="s">
        <v>12</v>
      </c>
      <c r="E537" t="s">
        <v>174</v>
      </c>
      <c r="F537" t="s">
        <v>1493</v>
      </c>
      <c r="G537" t="s">
        <v>15</v>
      </c>
      <c r="H537" s="1">
        <v>43933</v>
      </c>
      <c r="I537" s="3">
        <v>0.23402777777777778</v>
      </c>
      <c r="J537" s="1" t="s">
        <v>12021</v>
      </c>
      <c r="K537" s="2" t="s">
        <v>12021</v>
      </c>
      <c r="L537" s="2" t="s">
        <v>12021</v>
      </c>
      <c r="M537" t="str">
        <f t="shared" si="62"/>
        <v>Apr</v>
      </c>
      <c r="N537" t="str">
        <f t="shared" si="56"/>
        <v>12-04-2020</v>
      </c>
      <c r="O537" t="str">
        <f t="shared" si="59"/>
        <v>04</v>
      </c>
      <c r="P537" t="str">
        <f t="shared" si="60"/>
        <v>2020</v>
      </c>
      <c r="Q537" t="str">
        <f t="shared" si="57"/>
        <v>05</v>
      </c>
      <c r="R537" t="str">
        <f t="shared" si="58"/>
        <v>-</v>
      </c>
      <c r="S537" t="str">
        <f t="shared" si="61"/>
        <v/>
      </c>
    </row>
    <row r="538" spans="1:19" x14ac:dyDescent="0.3">
      <c r="A538" t="s">
        <v>1494</v>
      </c>
      <c r="B538" t="s">
        <v>126</v>
      </c>
      <c r="C538" t="s">
        <v>11117</v>
      </c>
      <c r="D538" t="s">
        <v>33</v>
      </c>
      <c r="E538" t="s">
        <v>127</v>
      </c>
      <c r="F538" t="s">
        <v>1495</v>
      </c>
      <c r="G538" t="s">
        <v>28</v>
      </c>
      <c r="H538" s="1">
        <v>44905</v>
      </c>
      <c r="I538" s="3">
        <v>0.54374999999999996</v>
      </c>
      <c r="J538" s="1" t="s">
        <v>1081</v>
      </c>
      <c r="K538" s="2">
        <v>0.54400462962962959</v>
      </c>
      <c r="L538" s="2" t="s">
        <v>12021</v>
      </c>
      <c r="M538" t="str">
        <f t="shared" si="62"/>
        <v>Dec</v>
      </c>
      <c r="N538" t="str">
        <f t="shared" si="56"/>
        <v>10-12-2022</v>
      </c>
      <c r="O538" t="str">
        <f t="shared" si="59"/>
        <v>12</v>
      </c>
      <c r="P538" t="str">
        <f t="shared" si="60"/>
        <v>2022</v>
      </c>
      <c r="Q538" t="str">
        <f t="shared" si="57"/>
        <v>13</v>
      </c>
      <c r="R538" t="str">
        <f t="shared" si="58"/>
        <v>15-10-2022</v>
      </c>
      <c r="S538" t="str">
        <f t="shared" si="61"/>
        <v>10</v>
      </c>
    </row>
    <row r="539" spans="1:19" x14ac:dyDescent="0.3">
      <c r="A539" t="s">
        <v>1496</v>
      </c>
      <c r="B539" t="s">
        <v>173</v>
      </c>
      <c r="C539" s="4">
        <v>43960.957638888889</v>
      </c>
      <c r="D539" t="s">
        <v>12</v>
      </c>
      <c r="E539" t="s">
        <v>174</v>
      </c>
      <c r="F539" t="s">
        <v>1497</v>
      </c>
      <c r="G539" t="s">
        <v>28</v>
      </c>
      <c r="H539" s="1" t="s">
        <v>1498</v>
      </c>
      <c r="I539" s="3">
        <v>0.95815972222222223</v>
      </c>
      <c r="J539" s="1">
        <v>43960</v>
      </c>
      <c r="K539" s="2">
        <v>0.95763888888888893</v>
      </c>
      <c r="L539" s="2" t="s">
        <v>12021</v>
      </c>
      <c r="M539" t="str">
        <f t="shared" si="62"/>
        <v>Aug</v>
      </c>
      <c r="N539" t="str">
        <f t="shared" si="56"/>
        <v>14-08-2020</v>
      </c>
      <c r="O539" t="str">
        <f t="shared" si="59"/>
        <v>08</v>
      </c>
      <c r="P539" t="str">
        <f t="shared" si="60"/>
        <v>2020</v>
      </c>
      <c r="Q539" t="str">
        <f t="shared" si="57"/>
        <v>22</v>
      </c>
      <c r="R539" t="str">
        <f t="shared" si="58"/>
        <v>09-05-2020</v>
      </c>
      <c r="S539" t="str">
        <f t="shared" si="61"/>
        <v>05</v>
      </c>
    </row>
    <row r="540" spans="1:19" x14ac:dyDescent="0.3">
      <c r="A540" t="s">
        <v>1499</v>
      </c>
      <c r="B540" t="s">
        <v>301</v>
      </c>
      <c r="C540" s="4">
        <v>45508.429166666669</v>
      </c>
      <c r="D540" t="s">
        <v>49</v>
      </c>
      <c r="E540" t="s">
        <v>50</v>
      </c>
      <c r="F540" t="s">
        <v>1500</v>
      </c>
      <c r="G540" t="s">
        <v>28</v>
      </c>
      <c r="H540" s="1">
        <v>45629</v>
      </c>
      <c r="I540" s="3">
        <v>0.42916666666666664</v>
      </c>
      <c r="J540" s="1">
        <v>45508</v>
      </c>
      <c r="K540" s="2">
        <v>0.42916666666666664</v>
      </c>
      <c r="L540" s="2" t="s">
        <v>12021</v>
      </c>
      <c r="M540" t="str">
        <f t="shared" si="62"/>
        <v>Dec</v>
      </c>
      <c r="N540" t="str">
        <f t="shared" si="56"/>
        <v>03-12-2024</v>
      </c>
      <c r="O540" t="str">
        <f t="shared" si="59"/>
        <v>12</v>
      </c>
      <c r="P540" t="str">
        <f t="shared" si="60"/>
        <v>2024</v>
      </c>
      <c r="Q540" t="str">
        <f t="shared" si="57"/>
        <v>10</v>
      </c>
      <c r="R540" t="str">
        <f t="shared" si="58"/>
        <v>04-08-2024</v>
      </c>
      <c r="S540" t="str">
        <f t="shared" si="61"/>
        <v>08</v>
      </c>
    </row>
    <row r="541" spans="1:19" x14ac:dyDescent="0.3">
      <c r="A541" t="s">
        <v>1501</v>
      </c>
      <c r="B541" t="s">
        <v>11</v>
      </c>
      <c r="C541" s="4">
        <v>45543.988194444442</v>
      </c>
      <c r="D541" t="s">
        <v>12</v>
      </c>
      <c r="E541" t="s">
        <v>13</v>
      </c>
      <c r="F541" t="s">
        <v>1502</v>
      </c>
      <c r="G541" t="s">
        <v>28</v>
      </c>
      <c r="H541" s="1" t="s">
        <v>156</v>
      </c>
      <c r="I541" s="3">
        <v>0.98887731481481478</v>
      </c>
      <c r="J541" s="1">
        <v>45543</v>
      </c>
      <c r="K541" s="2">
        <v>0.98819444444444449</v>
      </c>
      <c r="L541" s="2" t="s">
        <v>12021</v>
      </c>
      <c r="M541" t="str">
        <f t="shared" si="62"/>
        <v>Jul</v>
      </c>
      <c r="N541" t="str">
        <f t="shared" si="56"/>
        <v>29-07-2024</v>
      </c>
      <c r="O541" t="str">
        <f t="shared" si="59"/>
        <v>07</v>
      </c>
      <c r="P541" t="str">
        <f t="shared" si="60"/>
        <v>2024</v>
      </c>
      <c r="Q541" t="str">
        <f t="shared" si="57"/>
        <v>23</v>
      </c>
      <c r="R541" t="str">
        <f t="shared" si="58"/>
        <v>08-09-2024</v>
      </c>
      <c r="S541" t="str">
        <f t="shared" si="61"/>
        <v>09</v>
      </c>
    </row>
    <row r="542" spans="1:19" x14ac:dyDescent="0.3">
      <c r="A542" t="s">
        <v>1503</v>
      </c>
      <c r="B542" t="s">
        <v>280</v>
      </c>
      <c r="C542" t="s">
        <v>12021</v>
      </c>
      <c r="D542" t="s">
        <v>49</v>
      </c>
      <c r="E542" t="s">
        <v>65</v>
      </c>
      <c r="F542" t="s">
        <v>1504</v>
      </c>
      <c r="G542" t="s">
        <v>22</v>
      </c>
      <c r="H542" s="1" t="s">
        <v>616</v>
      </c>
      <c r="I542" s="3">
        <v>0.9208912037037037</v>
      </c>
      <c r="J542" s="1" t="s">
        <v>12021</v>
      </c>
      <c r="K542" s="2" t="s">
        <v>12021</v>
      </c>
      <c r="L542" s="2" t="s">
        <v>12021</v>
      </c>
      <c r="M542" t="str">
        <f t="shared" si="62"/>
        <v>Apr</v>
      </c>
      <c r="N542" t="str">
        <f t="shared" si="56"/>
        <v>29-04-2024</v>
      </c>
      <c r="O542" t="str">
        <f t="shared" si="59"/>
        <v>04</v>
      </c>
      <c r="P542" t="str">
        <f t="shared" si="60"/>
        <v>2024</v>
      </c>
      <c r="Q542" t="str">
        <f t="shared" si="57"/>
        <v>22</v>
      </c>
      <c r="R542" t="str">
        <f t="shared" si="58"/>
        <v>-</v>
      </c>
      <c r="S542" t="str">
        <f t="shared" si="61"/>
        <v/>
      </c>
    </row>
    <row r="543" spans="1:19" x14ac:dyDescent="0.3">
      <c r="A543" t="s">
        <v>1505</v>
      </c>
      <c r="B543" t="s">
        <v>126</v>
      </c>
      <c r="C543" t="s">
        <v>12021</v>
      </c>
      <c r="D543" t="s">
        <v>33</v>
      </c>
      <c r="E543" t="s">
        <v>127</v>
      </c>
      <c r="F543" t="s">
        <v>1506</v>
      </c>
      <c r="G543" t="s">
        <v>22</v>
      </c>
      <c r="H543" s="1" t="s">
        <v>906</v>
      </c>
      <c r="I543" s="3">
        <v>0.3687037037037037</v>
      </c>
      <c r="J543" s="1" t="s">
        <v>12021</v>
      </c>
      <c r="K543" s="2" t="s">
        <v>12021</v>
      </c>
      <c r="L543" s="2" t="s">
        <v>12021</v>
      </c>
      <c r="M543" t="str">
        <f t="shared" si="62"/>
        <v>Jan</v>
      </c>
      <c r="N543" t="str">
        <f t="shared" si="56"/>
        <v>29-01-2023</v>
      </c>
      <c r="O543" t="str">
        <f t="shared" si="59"/>
        <v>01</v>
      </c>
      <c r="P543" t="str">
        <f t="shared" si="60"/>
        <v>2023</v>
      </c>
      <c r="Q543" t="str">
        <f t="shared" si="57"/>
        <v>08</v>
      </c>
      <c r="R543" t="str">
        <f t="shared" si="58"/>
        <v>-</v>
      </c>
      <c r="S543" t="str">
        <f t="shared" si="61"/>
        <v/>
      </c>
    </row>
    <row r="544" spans="1:19" x14ac:dyDescent="0.3">
      <c r="A544" t="s">
        <v>1507</v>
      </c>
      <c r="B544" t="s">
        <v>256</v>
      </c>
      <c r="C544" t="s">
        <v>12021</v>
      </c>
      <c r="D544" t="s">
        <v>19</v>
      </c>
      <c r="E544" t="s">
        <v>20</v>
      </c>
      <c r="F544" t="s">
        <v>1508</v>
      </c>
      <c r="G544" t="s">
        <v>15</v>
      </c>
      <c r="H544" s="1" t="s">
        <v>1358</v>
      </c>
      <c r="I544" s="3">
        <v>0.67434027777777783</v>
      </c>
      <c r="J544" s="1" t="s">
        <v>12021</v>
      </c>
      <c r="K544" s="2" t="s">
        <v>12021</v>
      </c>
      <c r="L544" s="2" t="s">
        <v>12021</v>
      </c>
      <c r="M544" t="str">
        <f t="shared" si="62"/>
        <v>Nov</v>
      </c>
      <c r="N544" t="str">
        <f t="shared" si="56"/>
        <v>15-11-2023</v>
      </c>
      <c r="O544" t="str">
        <f t="shared" si="59"/>
        <v>11</v>
      </c>
      <c r="P544" t="str">
        <f t="shared" si="60"/>
        <v>2023</v>
      </c>
      <c r="Q544" t="str">
        <f t="shared" si="57"/>
        <v>16</v>
      </c>
      <c r="R544" t="str">
        <f t="shared" si="58"/>
        <v>-</v>
      </c>
      <c r="S544" t="str">
        <f t="shared" si="61"/>
        <v/>
      </c>
    </row>
    <row r="545" spans="1:19" x14ac:dyDescent="0.3">
      <c r="A545" t="s">
        <v>1509</v>
      </c>
      <c r="B545" t="s">
        <v>131</v>
      </c>
      <c r="C545" t="s">
        <v>12021</v>
      </c>
      <c r="D545" t="s">
        <v>12</v>
      </c>
      <c r="E545" t="s">
        <v>114</v>
      </c>
      <c r="F545" t="s">
        <v>1510</v>
      </c>
      <c r="G545" t="s">
        <v>22</v>
      </c>
      <c r="H545" s="1" t="s">
        <v>1511</v>
      </c>
      <c r="I545" s="3">
        <v>0.36942129629629628</v>
      </c>
      <c r="J545" s="1" t="s">
        <v>12021</v>
      </c>
      <c r="K545" s="2" t="s">
        <v>12021</v>
      </c>
      <c r="L545" s="2" t="s">
        <v>12021</v>
      </c>
      <c r="M545" t="str">
        <f t="shared" si="62"/>
        <v>Dec</v>
      </c>
      <c r="N545" t="str">
        <f t="shared" si="56"/>
        <v>13-12-2020</v>
      </c>
      <c r="O545" t="str">
        <f t="shared" si="59"/>
        <v>12</v>
      </c>
      <c r="P545" t="str">
        <f t="shared" si="60"/>
        <v>2020</v>
      </c>
      <c r="Q545" t="str">
        <f t="shared" si="57"/>
        <v>08</v>
      </c>
      <c r="R545" t="str">
        <f t="shared" si="58"/>
        <v>-</v>
      </c>
      <c r="S545" t="str">
        <f t="shared" si="61"/>
        <v/>
      </c>
    </row>
    <row r="546" spans="1:19" x14ac:dyDescent="0.3">
      <c r="A546" t="s">
        <v>1512</v>
      </c>
      <c r="B546" t="s">
        <v>149</v>
      </c>
      <c r="C546" t="s">
        <v>12021</v>
      </c>
      <c r="D546" t="s">
        <v>49</v>
      </c>
      <c r="E546" t="s">
        <v>69</v>
      </c>
      <c r="F546" t="s">
        <v>1513</v>
      </c>
      <c r="G546" t="s">
        <v>15</v>
      </c>
      <c r="H546" s="1" t="s">
        <v>1514</v>
      </c>
      <c r="I546" s="3">
        <v>0.38317129629629632</v>
      </c>
      <c r="J546" s="1" t="s">
        <v>12021</v>
      </c>
      <c r="K546" s="2" t="s">
        <v>12021</v>
      </c>
      <c r="L546" s="2" t="s">
        <v>12021</v>
      </c>
      <c r="M546" t="str">
        <f t="shared" si="62"/>
        <v>Aug</v>
      </c>
      <c r="N546" t="str">
        <f t="shared" si="56"/>
        <v>20-08-2023</v>
      </c>
      <c r="O546" t="str">
        <f t="shared" si="59"/>
        <v>08</v>
      </c>
      <c r="P546" t="str">
        <f t="shared" si="60"/>
        <v>2023</v>
      </c>
      <c r="Q546" t="str">
        <f t="shared" si="57"/>
        <v>09</v>
      </c>
      <c r="R546" t="str">
        <f t="shared" si="58"/>
        <v>-</v>
      </c>
      <c r="S546" t="str">
        <f t="shared" si="61"/>
        <v/>
      </c>
    </row>
    <row r="547" spans="1:19" x14ac:dyDescent="0.3">
      <c r="A547" t="s">
        <v>1515</v>
      </c>
      <c r="B547" t="s">
        <v>158</v>
      </c>
      <c r="C547" t="s">
        <v>12021</v>
      </c>
      <c r="D547" t="s">
        <v>33</v>
      </c>
      <c r="E547" t="s">
        <v>127</v>
      </c>
      <c r="F547" t="s">
        <v>1516</v>
      </c>
      <c r="G547" t="s">
        <v>22</v>
      </c>
      <c r="H547" s="1" t="s">
        <v>1517</v>
      </c>
      <c r="I547" s="3">
        <v>0.41644675925925928</v>
      </c>
      <c r="J547" s="1" t="s">
        <v>12021</v>
      </c>
      <c r="K547" s="2" t="s">
        <v>12021</v>
      </c>
      <c r="L547" s="2" t="s">
        <v>12021</v>
      </c>
      <c r="M547" t="str">
        <f t="shared" si="62"/>
        <v>Jan</v>
      </c>
      <c r="N547" t="str">
        <f t="shared" si="56"/>
        <v>31-01-2022</v>
      </c>
      <c r="O547" t="str">
        <f t="shared" si="59"/>
        <v>01</v>
      </c>
      <c r="P547" t="str">
        <f t="shared" si="60"/>
        <v>2022</v>
      </c>
      <c r="Q547" t="str">
        <f t="shared" si="57"/>
        <v>09</v>
      </c>
      <c r="R547" t="str">
        <f t="shared" si="58"/>
        <v>-</v>
      </c>
      <c r="S547" t="str">
        <f t="shared" si="61"/>
        <v/>
      </c>
    </row>
    <row r="548" spans="1:19" x14ac:dyDescent="0.3">
      <c r="A548" t="s">
        <v>1518</v>
      </c>
      <c r="B548" t="s">
        <v>220</v>
      </c>
      <c r="C548" t="s">
        <v>12021</v>
      </c>
      <c r="D548" t="s">
        <v>12</v>
      </c>
      <c r="E548" t="s">
        <v>174</v>
      </c>
      <c r="F548" t="s">
        <v>1519</v>
      </c>
      <c r="G548" t="s">
        <v>15</v>
      </c>
      <c r="H548" s="1" t="s">
        <v>1520</v>
      </c>
      <c r="I548" s="3">
        <v>0.89560185185185182</v>
      </c>
      <c r="J548" s="1" t="s">
        <v>12021</v>
      </c>
      <c r="K548" s="2" t="s">
        <v>12021</v>
      </c>
      <c r="L548" s="2" t="s">
        <v>12021</v>
      </c>
      <c r="M548" t="str">
        <f t="shared" si="62"/>
        <v>May</v>
      </c>
      <c r="N548" t="str">
        <f t="shared" si="56"/>
        <v>16-05-2023</v>
      </c>
      <c r="O548" t="str">
        <f t="shared" si="59"/>
        <v>05</v>
      </c>
      <c r="P548" t="str">
        <f t="shared" si="60"/>
        <v>2023</v>
      </c>
      <c r="Q548" t="str">
        <f t="shared" si="57"/>
        <v>21</v>
      </c>
      <c r="R548" t="str">
        <f t="shared" si="58"/>
        <v>-</v>
      </c>
      <c r="S548" t="str">
        <f t="shared" si="61"/>
        <v/>
      </c>
    </row>
    <row r="549" spans="1:19" x14ac:dyDescent="0.3">
      <c r="A549" t="s">
        <v>1521</v>
      </c>
      <c r="B549" t="s">
        <v>97</v>
      </c>
      <c r="C549" s="4">
        <v>45507.554166666669</v>
      </c>
      <c r="D549" t="s">
        <v>19</v>
      </c>
      <c r="E549" t="s">
        <v>20</v>
      </c>
      <c r="F549" t="s">
        <v>1522</v>
      </c>
      <c r="G549" t="s">
        <v>28</v>
      </c>
      <c r="H549" s="1" t="s">
        <v>71</v>
      </c>
      <c r="I549" s="3">
        <v>0.5544675925925926</v>
      </c>
      <c r="J549" s="1">
        <v>45507</v>
      </c>
      <c r="K549" s="2">
        <v>0.5541666666666667</v>
      </c>
      <c r="L549" s="2" t="s">
        <v>12021</v>
      </c>
      <c r="M549" t="str">
        <f t="shared" si="62"/>
        <v>Feb</v>
      </c>
      <c r="N549" t="str">
        <f t="shared" si="56"/>
        <v>20-02-2024</v>
      </c>
      <c r="O549" t="str">
        <f t="shared" si="59"/>
        <v>02</v>
      </c>
      <c r="P549" t="str">
        <f t="shared" si="60"/>
        <v>2024</v>
      </c>
      <c r="Q549" t="str">
        <f t="shared" si="57"/>
        <v>13</v>
      </c>
      <c r="R549" t="str">
        <f t="shared" si="58"/>
        <v>03-08-2024</v>
      </c>
      <c r="S549" t="str">
        <f t="shared" si="61"/>
        <v>08</v>
      </c>
    </row>
    <row r="550" spans="1:19" x14ac:dyDescent="0.3">
      <c r="A550" t="s">
        <v>1523</v>
      </c>
      <c r="B550" t="s">
        <v>173</v>
      </c>
      <c r="C550" t="s">
        <v>12021</v>
      </c>
      <c r="D550" t="s">
        <v>12</v>
      </c>
      <c r="E550" t="s">
        <v>174</v>
      </c>
      <c r="F550" t="s">
        <v>1524</v>
      </c>
      <c r="G550" t="s">
        <v>15</v>
      </c>
      <c r="H550" s="1">
        <v>45233</v>
      </c>
      <c r="I550" s="3">
        <v>0.50763888888888886</v>
      </c>
      <c r="J550" s="1" t="s">
        <v>12021</v>
      </c>
      <c r="K550" s="2" t="s">
        <v>12021</v>
      </c>
      <c r="L550" s="2" t="s">
        <v>12021</v>
      </c>
      <c r="M550" t="str">
        <f t="shared" si="62"/>
        <v>Nov</v>
      </c>
      <c r="N550" t="str">
        <f t="shared" si="56"/>
        <v>03-11-2023</v>
      </c>
      <c r="O550" t="str">
        <f t="shared" si="59"/>
        <v>11</v>
      </c>
      <c r="P550" t="str">
        <f t="shared" si="60"/>
        <v>2023</v>
      </c>
      <c r="Q550" t="str">
        <f t="shared" si="57"/>
        <v>12</v>
      </c>
      <c r="R550" t="str">
        <f t="shared" si="58"/>
        <v>-</v>
      </c>
      <c r="S550" t="str">
        <f t="shared" si="61"/>
        <v/>
      </c>
    </row>
    <row r="551" spans="1:19" x14ac:dyDescent="0.3">
      <c r="A551" t="s">
        <v>1525</v>
      </c>
      <c r="B551" t="s">
        <v>289</v>
      </c>
      <c r="C551" t="s">
        <v>11118</v>
      </c>
      <c r="D551" t="s">
        <v>49</v>
      </c>
      <c r="E551" t="s">
        <v>69</v>
      </c>
      <c r="F551" t="s">
        <v>1526</v>
      </c>
      <c r="G551" t="s">
        <v>28</v>
      </c>
      <c r="H551" s="1" t="s">
        <v>282</v>
      </c>
      <c r="I551" s="3">
        <v>0.38305555555555554</v>
      </c>
      <c r="J551" s="1" t="s">
        <v>1278</v>
      </c>
      <c r="K551" s="2">
        <v>0.38305555555555554</v>
      </c>
      <c r="L551" s="2" t="s">
        <v>12021</v>
      </c>
      <c r="M551" t="str">
        <f t="shared" si="62"/>
        <v>Nov</v>
      </c>
      <c r="N551" t="str">
        <f t="shared" si="56"/>
        <v>22-11-2021</v>
      </c>
      <c r="O551" t="str">
        <f t="shared" si="59"/>
        <v>11</v>
      </c>
      <c r="P551" t="str">
        <f t="shared" si="60"/>
        <v>2021</v>
      </c>
      <c r="Q551" t="str">
        <f t="shared" si="57"/>
        <v>09</v>
      </c>
      <c r="R551" t="str">
        <f t="shared" si="58"/>
        <v>16-12-2021</v>
      </c>
      <c r="S551" t="str">
        <f t="shared" si="61"/>
        <v>12</v>
      </c>
    </row>
    <row r="552" spans="1:19" x14ac:dyDescent="0.3">
      <c r="A552" t="s">
        <v>1527</v>
      </c>
      <c r="B552" t="s">
        <v>220</v>
      </c>
      <c r="C552" t="s">
        <v>12021</v>
      </c>
      <c r="D552" t="s">
        <v>12</v>
      </c>
      <c r="E552" t="s">
        <v>174</v>
      </c>
      <c r="F552" t="s">
        <v>1528</v>
      </c>
      <c r="G552" t="s">
        <v>22</v>
      </c>
      <c r="H552" s="1" t="s">
        <v>1529</v>
      </c>
      <c r="I552" s="3">
        <v>0.55469907407407404</v>
      </c>
      <c r="J552" s="1" t="s">
        <v>12021</v>
      </c>
      <c r="K552" s="2" t="s">
        <v>12021</v>
      </c>
      <c r="L552" s="2" t="s">
        <v>12021</v>
      </c>
      <c r="M552" t="str">
        <f t="shared" si="62"/>
        <v>Sep</v>
      </c>
      <c r="N552" t="str">
        <f t="shared" si="56"/>
        <v>21-09-2022</v>
      </c>
      <c r="O552" t="str">
        <f t="shared" si="59"/>
        <v>09</v>
      </c>
      <c r="P552" t="str">
        <f t="shared" si="60"/>
        <v>2022</v>
      </c>
      <c r="Q552" t="str">
        <f t="shared" si="57"/>
        <v>13</v>
      </c>
      <c r="R552" t="str">
        <f t="shared" si="58"/>
        <v>-</v>
      </c>
      <c r="S552" t="str">
        <f t="shared" si="61"/>
        <v/>
      </c>
    </row>
    <row r="553" spans="1:19" x14ac:dyDescent="0.3">
      <c r="A553" t="s">
        <v>1530</v>
      </c>
      <c r="B553" t="s">
        <v>110</v>
      </c>
      <c r="C553" s="4">
        <v>45293.783333333333</v>
      </c>
      <c r="D553" t="s">
        <v>33</v>
      </c>
      <c r="E553" t="s">
        <v>34</v>
      </c>
      <c r="F553" t="s">
        <v>1531</v>
      </c>
      <c r="G553" t="s">
        <v>28</v>
      </c>
      <c r="H553" s="1">
        <v>45352</v>
      </c>
      <c r="I553" s="3">
        <v>0.78333333333333333</v>
      </c>
      <c r="J553" s="1">
        <v>45293</v>
      </c>
      <c r="K553" s="2">
        <v>0.78333333333333333</v>
      </c>
      <c r="L553" s="2" t="s">
        <v>12021</v>
      </c>
      <c r="M553" t="str">
        <f t="shared" si="62"/>
        <v>Mar</v>
      </c>
      <c r="N553" t="str">
        <f t="shared" si="56"/>
        <v>01-03-2024</v>
      </c>
      <c r="O553" t="str">
        <f t="shared" si="59"/>
        <v>03</v>
      </c>
      <c r="P553" t="str">
        <f t="shared" si="60"/>
        <v>2024</v>
      </c>
      <c r="Q553" t="str">
        <f t="shared" si="57"/>
        <v>18</v>
      </c>
      <c r="R553" t="str">
        <f t="shared" si="58"/>
        <v>02-01-2024</v>
      </c>
      <c r="S553" t="str">
        <f t="shared" si="61"/>
        <v>01</v>
      </c>
    </row>
    <row r="554" spans="1:19" x14ac:dyDescent="0.3">
      <c r="A554" t="s">
        <v>1532</v>
      </c>
      <c r="B554" t="s">
        <v>220</v>
      </c>
      <c r="C554" t="s">
        <v>12021</v>
      </c>
      <c r="D554" t="s">
        <v>12</v>
      </c>
      <c r="E554" t="s">
        <v>174</v>
      </c>
      <c r="F554" t="s">
        <v>1533</v>
      </c>
      <c r="G554" t="s">
        <v>15</v>
      </c>
      <c r="H554" s="1" t="s">
        <v>1534</v>
      </c>
      <c r="I554" s="3">
        <v>0.4337152777777778</v>
      </c>
      <c r="J554" s="1" t="s">
        <v>12021</v>
      </c>
      <c r="K554" s="2" t="s">
        <v>12021</v>
      </c>
      <c r="L554" s="2" t="s">
        <v>12021</v>
      </c>
      <c r="M554" t="str">
        <f t="shared" si="62"/>
        <v>Mar</v>
      </c>
      <c r="N554" t="str">
        <f t="shared" si="56"/>
        <v>20-03-2024</v>
      </c>
      <c r="O554" t="str">
        <f t="shared" si="59"/>
        <v>03</v>
      </c>
      <c r="P554" t="str">
        <f t="shared" si="60"/>
        <v>2024</v>
      </c>
      <c r="Q554" t="str">
        <f t="shared" si="57"/>
        <v>10</v>
      </c>
      <c r="R554" t="str">
        <f t="shared" si="58"/>
        <v>-</v>
      </c>
      <c r="S554" t="str">
        <f t="shared" si="61"/>
        <v/>
      </c>
    </row>
    <row r="555" spans="1:19" x14ac:dyDescent="0.3">
      <c r="A555" t="s">
        <v>1535</v>
      </c>
      <c r="B555" t="s">
        <v>113</v>
      </c>
      <c r="C555" t="s">
        <v>12021</v>
      </c>
      <c r="D555" t="s">
        <v>12</v>
      </c>
      <c r="E555" t="s">
        <v>114</v>
      </c>
      <c r="F555" t="s">
        <v>1536</v>
      </c>
      <c r="G555" t="s">
        <v>22</v>
      </c>
      <c r="H555" s="1" t="s">
        <v>1537</v>
      </c>
      <c r="I555" s="3">
        <v>4.7002314814814816E-2</v>
      </c>
      <c r="J555" s="1" t="s">
        <v>12021</v>
      </c>
      <c r="K555" s="2" t="s">
        <v>12021</v>
      </c>
      <c r="L555" s="2" t="s">
        <v>12021</v>
      </c>
      <c r="M555" t="str">
        <f t="shared" si="62"/>
        <v>Jul</v>
      </c>
      <c r="N555" t="str">
        <f t="shared" si="56"/>
        <v>13-07-2023</v>
      </c>
      <c r="O555" t="str">
        <f t="shared" si="59"/>
        <v>07</v>
      </c>
      <c r="P555" t="str">
        <f t="shared" si="60"/>
        <v>2023</v>
      </c>
      <c r="Q555" t="str">
        <f t="shared" si="57"/>
        <v>01</v>
      </c>
      <c r="R555" t="str">
        <f t="shared" si="58"/>
        <v>-</v>
      </c>
      <c r="S555" t="str">
        <f t="shared" si="61"/>
        <v/>
      </c>
    </row>
    <row r="556" spans="1:19" x14ac:dyDescent="0.3">
      <c r="A556" t="s">
        <v>1538</v>
      </c>
      <c r="B556" t="s">
        <v>194</v>
      </c>
      <c r="C556" t="s">
        <v>12021</v>
      </c>
      <c r="D556" t="s">
        <v>49</v>
      </c>
      <c r="E556" t="s">
        <v>65</v>
      </c>
      <c r="F556" t="s">
        <v>1539</v>
      </c>
      <c r="G556" t="s">
        <v>22</v>
      </c>
      <c r="H556" s="1" t="s">
        <v>1290</v>
      </c>
      <c r="I556" s="3">
        <v>0.33793981481481483</v>
      </c>
      <c r="J556" s="1" t="s">
        <v>12021</v>
      </c>
      <c r="K556" s="2" t="s">
        <v>12021</v>
      </c>
      <c r="L556" s="2" t="s">
        <v>12021</v>
      </c>
      <c r="M556" t="str">
        <f t="shared" si="62"/>
        <v>Sep</v>
      </c>
      <c r="N556" t="str">
        <f t="shared" si="56"/>
        <v>17-09-2024</v>
      </c>
      <c r="O556" t="str">
        <f t="shared" si="59"/>
        <v>09</v>
      </c>
      <c r="P556" t="str">
        <f t="shared" si="60"/>
        <v>2024</v>
      </c>
      <c r="Q556" t="str">
        <f t="shared" si="57"/>
        <v>08</v>
      </c>
      <c r="R556" t="str">
        <f t="shared" si="58"/>
        <v>-</v>
      </c>
      <c r="S556" t="str">
        <f t="shared" si="61"/>
        <v/>
      </c>
    </row>
    <row r="557" spans="1:19" x14ac:dyDescent="0.3">
      <c r="A557" t="s">
        <v>1540</v>
      </c>
      <c r="B557" t="s">
        <v>32</v>
      </c>
      <c r="C557" t="s">
        <v>11119</v>
      </c>
      <c r="D557" t="s">
        <v>33</v>
      </c>
      <c r="E557" t="s">
        <v>34</v>
      </c>
      <c r="F557" t="s">
        <v>1541</v>
      </c>
      <c r="G557" t="s">
        <v>28</v>
      </c>
      <c r="H557" s="1" t="s">
        <v>1542</v>
      </c>
      <c r="I557" s="3">
        <v>0.69162037037037039</v>
      </c>
      <c r="J557" s="1" t="s">
        <v>1543</v>
      </c>
      <c r="K557" s="2">
        <v>0.69162037037037039</v>
      </c>
      <c r="L557" s="2" t="s">
        <v>12021</v>
      </c>
      <c r="M557" t="str">
        <f t="shared" si="62"/>
        <v>Oct</v>
      </c>
      <c r="N557" t="str">
        <f t="shared" si="56"/>
        <v>22-10-2023</v>
      </c>
      <c r="O557" t="str">
        <f t="shared" si="59"/>
        <v>10</v>
      </c>
      <c r="P557" t="str">
        <f t="shared" si="60"/>
        <v>2023</v>
      </c>
      <c r="Q557" t="str">
        <f t="shared" si="57"/>
        <v>16</v>
      </c>
      <c r="R557" t="str">
        <f t="shared" si="58"/>
        <v>26-10-2023</v>
      </c>
      <c r="S557" t="str">
        <f t="shared" si="61"/>
        <v>10</v>
      </c>
    </row>
    <row r="558" spans="1:19" x14ac:dyDescent="0.3">
      <c r="A558" t="s">
        <v>1544</v>
      </c>
      <c r="B558" t="s">
        <v>404</v>
      </c>
      <c r="C558" s="4">
        <v>45474.400694444441</v>
      </c>
      <c r="D558" t="s">
        <v>12</v>
      </c>
      <c r="E558" t="s">
        <v>174</v>
      </c>
      <c r="F558" t="s">
        <v>1545</v>
      </c>
      <c r="G558" t="s">
        <v>28</v>
      </c>
      <c r="H558" s="1" t="s">
        <v>1546</v>
      </c>
      <c r="I558" s="3">
        <v>0.40133101851851855</v>
      </c>
      <c r="J558" s="1">
        <v>45474</v>
      </c>
      <c r="K558" s="2">
        <v>0.40069444444444446</v>
      </c>
      <c r="L558" s="2" t="s">
        <v>12021</v>
      </c>
      <c r="M558" t="str">
        <f t="shared" si="62"/>
        <v>Dec</v>
      </c>
      <c r="N558" t="str">
        <f t="shared" si="56"/>
        <v>28-12-2023</v>
      </c>
      <c r="O558" t="str">
        <f t="shared" si="59"/>
        <v>12</v>
      </c>
      <c r="P558" t="str">
        <f t="shared" si="60"/>
        <v>2023</v>
      </c>
      <c r="Q558" t="str">
        <f t="shared" si="57"/>
        <v>09</v>
      </c>
      <c r="R558" t="str">
        <f t="shared" si="58"/>
        <v>01-07-2024</v>
      </c>
      <c r="S558" t="str">
        <f t="shared" si="61"/>
        <v>07</v>
      </c>
    </row>
    <row r="559" spans="1:19" x14ac:dyDescent="0.3">
      <c r="A559" t="s">
        <v>1547</v>
      </c>
      <c r="B559" t="s">
        <v>194</v>
      </c>
      <c r="C559" s="4">
        <v>44480.693055555559</v>
      </c>
      <c r="D559" t="s">
        <v>49</v>
      </c>
      <c r="E559" t="s">
        <v>65</v>
      </c>
      <c r="F559" t="s">
        <v>1548</v>
      </c>
      <c r="G559" t="s">
        <v>28</v>
      </c>
      <c r="H559" s="1">
        <v>44450</v>
      </c>
      <c r="I559" s="3">
        <v>0.69305555555555554</v>
      </c>
      <c r="J559" s="1">
        <v>44480</v>
      </c>
      <c r="K559" s="2">
        <v>0.69305555555555554</v>
      </c>
      <c r="L559" s="2" t="s">
        <v>12021</v>
      </c>
      <c r="M559" t="str">
        <f t="shared" si="62"/>
        <v>Sep</v>
      </c>
      <c r="N559" t="str">
        <f t="shared" si="56"/>
        <v>11-09-2021</v>
      </c>
      <c r="O559" t="str">
        <f t="shared" si="59"/>
        <v>09</v>
      </c>
      <c r="P559" t="str">
        <f t="shared" si="60"/>
        <v>2021</v>
      </c>
      <c r="Q559" t="str">
        <f t="shared" si="57"/>
        <v>16</v>
      </c>
      <c r="R559" t="str">
        <f t="shared" si="58"/>
        <v>11-10-2021</v>
      </c>
      <c r="S559" t="str">
        <f t="shared" si="61"/>
        <v>10</v>
      </c>
    </row>
    <row r="560" spans="1:19" x14ac:dyDescent="0.3">
      <c r="A560" t="s">
        <v>1549</v>
      </c>
      <c r="B560" t="s">
        <v>289</v>
      </c>
      <c r="C560" t="s">
        <v>12021</v>
      </c>
      <c r="D560" t="s">
        <v>49</v>
      </c>
      <c r="E560" t="s">
        <v>69</v>
      </c>
      <c r="F560" t="s">
        <v>1550</v>
      </c>
      <c r="G560" t="s">
        <v>15</v>
      </c>
      <c r="H560" s="1" t="s">
        <v>1551</v>
      </c>
      <c r="I560" s="3">
        <v>0.49660879629629628</v>
      </c>
      <c r="J560" s="1" t="s">
        <v>12021</v>
      </c>
      <c r="K560" s="2" t="s">
        <v>12021</v>
      </c>
      <c r="L560" s="2" t="s">
        <v>12021</v>
      </c>
      <c r="M560" t="str">
        <f t="shared" si="62"/>
        <v>Nov</v>
      </c>
      <c r="N560" t="str">
        <f t="shared" si="56"/>
        <v>19-11-2023</v>
      </c>
      <c r="O560" t="str">
        <f t="shared" si="59"/>
        <v>11</v>
      </c>
      <c r="P560" t="str">
        <f t="shared" si="60"/>
        <v>2023</v>
      </c>
      <c r="Q560" t="str">
        <f t="shared" si="57"/>
        <v>11</v>
      </c>
      <c r="R560" t="str">
        <f t="shared" si="58"/>
        <v>-</v>
      </c>
      <c r="S560" t="str">
        <f t="shared" si="61"/>
        <v/>
      </c>
    </row>
    <row r="561" spans="1:19" x14ac:dyDescent="0.3">
      <c r="A561" t="s">
        <v>1552</v>
      </c>
      <c r="B561" t="s">
        <v>87</v>
      </c>
      <c r="C561" t="s">
        <v>12021</v>
      </c>
      <c r="D561" t="s">
        <v>33</v>
      </c>
      <c r="E561" t="s">
        <v>38</v>
      </c>
      <c r="F561" t="s">
        <v>1553</v>
      </c>
      <c r="G561" t="s">
        <v>22</v>
      </c>
      <c r="H561" s="1">
        <v>44354</v>
      </c>
      <c r="I561" s="3">
        <v>0.37291666666666667</v>
      </c>
      <c r="J561" s="1" t="s">
        <v>12021</v>
      </c>
      <c r="K561" s="2" t="s">
        <v>12021</v>
      </c>
      <c r="L561" s="2" t="s">
        <v>12021</v>
      </c>
      <c r="M561" t="str">
        <f t="shared" si="62"/>
        <v>Jun</v>
      </c>
      <c r="N561" t="str">
        <f t="shared" si="56"/>
        <v>07-06-2021</v>
      </c>
      <c r="O561" t="str">
        <f t="shared" si="59"/>
        <v>06</v>
      </c>
      <c r="P561" t="str">
        <f t="shared" si="60"/>
        <v>2021</v>
      </c>
      <c r="Q561" t="str">
        <f t="shared" si="57"/>
        <v>08</v>
      </c>
      <c r="R561" t="str">
        <f t="shared" si="58"/>
        <v>-</v>
      </c>
      <c r="S561" t="str">
        <f t="shared" si="61"/>
        <v/>
      </c>
    </row>
    <row r="562" spans="1:19" x14ac:dyDescent="0.3">
      <c r="A562" t="s">
        <v>1554</v>
      </c>
      <c r="B562" t="s">
        <v>220</v>
      </c>
      <c r="C562" t="s">
        <v>12021</v>
      </c>
      <c r="D562" t="s">
        <v>12</v>
      </c>
      <c r="E562" t="s">
        <v>174</v>
      </c>
      <c r="F562" t="s">
        <v>1555</v>
      </c>
      <c r="G562" t="s">
        <v>15</v>
      </c>
      <c r="H562" s="1" t="s">
        <v>925</v>
      </c>
      <c r="I562" s="3">
        <v>0.84318287037037032</v>
      </c>
      <c r="J562" s="1" t="s">
        <v>12021</v>
      </c>
      <c r="K562" s="2" t="s">
        <v>12021</v>
      </c>
      <c r="L562" s="2" t="s">
        <v>12021</v>
      </c>
      <c r="M562" t="str">
        <f t="shared" si="62"/>
        <v>Feb</v>
      </c>
      <c r="N562" t="str">
        <f t="shared" si="56"/>
        <v>26-02-2024</v>
      </c>
      <c r="O562" t="str">
        <f t="shared" si="59"/>
        <v>02</v>
      </c>
      <c r="P562" t="str">
        <f t="shared" si="60"/>
        <v>2024</v>
      </c>
      <c r="Q562" t="str">
        <f t="shared" si="57"/>
        <v>20</v>
      </c>
      <c r="R562" t="str">
        <f t="shared" si="58"/>
        <v>-</v>
      </c>
      <c r="S562" t="str">
        <f t="shared" si="61"/>
        <v/>
      </c>
    </row>
    <row r="563" spans="1:19" x14ac:dyDescent="0.3">
      <c r="A563" t="s">
        <v>1556</v>
      </c>
      <c r="B563" t="s">
        <v>404</v>
      </c>
      <c r="C563" t="s">
        <v>12021</v>
      </c>
      <c r="D563" t="s">
        <v>12</v>
      </c>
      <c r="E563" t="s">
        <v>174</v>
      </c>
      <c r="F563" t="s">
        <v>1557</v>
      </c>
      <c r="G563" t="s">
        <v>22</v>
      </c>
      <c r="H563" s="1" t="s">
        <v>1558</v>
      </c>
      <c r="I563" s="3">
        <v>0.17087962962962963</v>
      </c>
      <c r="J563" s="1" t="s">
        <v>12021</v>
      </c>
      <c r="K563" s="2" t="s">
        <v>12021</v>
      </c>
      <c r="L563" s="2" t="s">
        <v>12021</v>
      </c>
      <c r="M563" t="str">
        <f t="shared" si="62"/>
        <v>Apr</v>
      </c>
      <c r="N563" t="str">
        <f t="shared" si="56"/>
        <v>21-04-2020</v>
      </c>
      <c r="O563" t="str">
        <f t="shared" si="59"/>
        <v>04</v>
      </c>
      <c r="P563" t="str">
        <f t="shared" si="60"/>
        <v>2020</v>
      </c>
      <c r="Q563" t="str">
        <f t="shared" si="57"/>
        <v>04</v>
      </c>
      <c r="R563" t="str">
        <f t="shared" si="58"/>
        <v>-</v>
      </c>
      <c r="S563" t="str">
        <f t="shared" si="61"/>
        <v/>
      </c>
    </row>
    <row r="564" spans="1:19" x14ac:dyDescent="0.3">
      <c r="A564" t="s">
        <v>1559</v>
      </c>
      <c r="B564" t="s">
        <v>188</v>
      </c>
      <c r="C564" t="s">
        <v>11120</v>
      </c>
      <c r="D564" t="s">
        <v>12</v>
      </c>
      <c r="E564" t="s">
        <v>114</v>
      </c>
      <c r="F564" t="s">
        <v>1560</v>
      </c>
      <c r="G564" t="s">
        <v>28</v>
      </c>
      <c r="H564" s="1">
        <v>45514</v>
      </c>
      <c r="I564" s="3">
        <v>0.90833333333333333</v>
      </c>
      <c r="J564" s="1" t="s">
        <v>1561</v>
      </c>
      <c r="K564" s="2">
        <v>0.90850694444444446</v>
      </c>
      <c r="L564" s="2" t="s">
        <v>12021</v>
      </c>
      <c r="M564" t="str">
        <f t="shared" si="62"/>
        <v>Aug</v>
      </c>
      <c r="N564" t="str">
        <f t="shared" si="56"/>
        <v>10-08-2024</v>
      </c>
      <c r="O564" t="str">
        <f t="shared" si="59"/>
        <v>08</v>
      </c>
      <c r="P564" t="str">
        <f t="shared" si="60"/>
        <v>2024</v>
      </c>
      <c r="Q564" t="str">
        <f t="shared" si="57"/>
        <v>21</v>
      </c>
      <c r="R564" t="str">
        <f t="shared" si="58"/>
        <v>19-10-2024</v>
      </c>
      <c r="S564" t="str">
        <f t="shared" si="61"/>
        <v>10</v>
      </c>
    </row>
    <row r="565" spans="1:19" x14ac:dyDescent="0.3">
      <c r="A565" t="s">
        <v>1562</v>
      </c>
      <c r="B565" t="s">
        <v>37</v>
      </c>
      <c r="C565" t="s">
        <v>11121</v>
      </c>
      <c r="D565" t="s">
        <v>33</v>
      </c>
      <c r="E565" t="s">
        <v>38</v>
      </c>
      <c r="F565" t="s">
        <v>1563</v>
      </c>
      <c r="G565" t="s">
        <v>28</v>
      </c>
      <c r="H565" s="1">
        <v>44927</v>
      </c>
      <c r="I565" s="3">
        <v>0.8666666666666667</v>
      </c>
      <c r="J565" s="1" t="s">
        <v>396</v>
      </c>
      <c r="K565" s="2">
        <v>0.86692129629629633</v>
      </c>
      <c r="L565" s="2" t="s">
        <v>12021</v>
      </c>
      <c r="M565" t="str">
        <f t="shared" si="62"/>
        <v>Jan</v>
      </c>
      <c r="N565" t="str">
        <f t="shared" si="56"/>
        <v>01-01-2023</v>
      </c>
      <c r="O565" t="str">
        <f t="shared" si="59"/>
        <v>01</v>
      </c>
      <c r="P565" t="str">
        <f t="shared" si="60"/>
        <v>2023</v>
      </c>
      <c r="Q565" t="str">
        <f t="shared" si="57"/>
        <v>20</v>
      </c>
      <c r="R565" t="str">
        <f t="shared" si="58"/>
        <v>31-01-2023</v>
      </c>
      <c r="S565" t="str">
        <f t="shared" si="61"/>
        <v>01</v>
      </c>
    </row>
    <row r="566" spans="1:19" x14ac:dyDescent="0.3">
      <c r="A566" t="s">
        <v>1564</v>
      </c>
      <c r="B566" t="s">
        <v>173</v>
      </c>
      <c r="C566" s="4">
        <v>45140.242361111108</v>
      </c>
      <c r="D566" t="s">
        <v>12</v>
      </c>
      <c r="E566" t="s">
        <v>174</v>
      </c>
      <c r="F566" t="s">
        <v>1565</v>
      </c>
      <c r="G566" t="s">
        <v>28</v>
      </c>
      <c r="H566" s="1">
        <v>45079</v>
      </c>
      <c r="I566" s="3">
        <v>0.24236111111111111</v>
      </c>
      <c r="J566" s="1">
        <v>45140</v>
      </c>
      <c r="K566" s="2">
        <v>0.24236111111111111</v>
      </c>
      <c r="L566" s="2" t="s">
        <v>12021</v>
      </c>
      <c r="M566" t="str">
        <f t="shared" si="62"/>
        <v>Jun</v>
      </c>
      <c r="N566" t="str">
        <f t="shared" si="56"/>
        <v>02-06-2023</v>
      </c>
      <c r="O566" t="str">
        <f t="shared" si="59"/>
        <v>06</v>
      </c>
      <c r="P566" t="str">
        <f t="shared" si="60"/>
        <v>2023</v>
      </c>
      <c r="Q566" t="str">
        <f t="shared" si="57"/>
        <v>05</v>
      </c>
      <c r="R566" t="str">
        <f t="shared" si="58"/>
        <v>02-08-2023</v>
      </c>
      <c r="S566" t="str">
        <f t="shared" si="61"/>
        <v>08</v>
      </c>
    </row>
    <row r="567" spans="1:19" x14ac:dyDescent="0.3">
      <c r="A567" t="s">
        <v>1566</v>
      </c>
      <c r="B567" t="s">
        <v>123</v>
      </c>
      <c r="C567" t="s">
        <v>11122</v>
      </c>
      <c r="D567" t="s">
        <v>33</v>
      </c>
      <c r="E567" t="s">
        <v>34</v>
      </c>
      <c r="F567" t="s">
        <v>1567</v>
      </c>
      <c r="G567" t="s">
        <v>28</v>
      </c>
      <c r="H567" s="1">
        <v>45176</v>
      </c>
      <c r="I567" s="3">
        <v>0.9555555555555556</v>
      </c>
      <c r="J567" s="1" t="s">
        <v>1568</v>
      </c>
      <c r="K567" s="2">
        <v>0.95575231481481482</v>
      </c>
      <c r="L567" s="2" t="s">
        <v>12021</v>
      </c>
      <c r="M567" t="str">
        <f t="shared" si="62"/>
        <v>Sep</v>
      </c>
      <c r="N567" t="str">
        <f t="shared" si="56"/>
        <v>07-09-2023</v>
      </c>
      <c r="O567" t="str">
        <f t="shared" si="59"/>
        <v>09</v>
      </c>
      <c r="P567" t="str">
        <f t="shared" si="60"/>
        <v>2023</v>
      </c>
      <c r="Q567" t="str">
        <f t="shared" si="57"/>
        <v>22</v>
      </c>
      <c r="R567" t="str">
        <f t="shared" si="58"/>
        <v>20-07-2023</v>
      </c>
      <c r="S567" t="str">
        <f t="shared" si="61"/>
        <v>07</v>
      </c>
    </row>
    <row r="568" spans="1:19" x14ac:dyDescent="0.3">
      <c r="A568" t="s">
        <v>1569</v>
      </c>
      <c r="B568" t="s">
        <v>280</v>
      </c>
      <c r="C568" t="s">
        <v>12021</v>
      </c>
      <c r="D568" t="s">
        <v>49</v>
      </c>
      <c r="E568" t="s">
        <v>65</v>
      </c>
      <c r="F568" t="s">
        <v>1570</v>
      </c>
      <c r="G568" t="s">
        <v>22</v>
      </c>
      <c r="H568" s="1" t="s">
        <v>1571</v>
      </c>
      <c r="I568" s="3">
        <v>0.9800578703703704</v>
      </c>
      <c r="J568" s="1" t="s">
        <v>12021</v>
      </c>
      <c r="K568" s="2" t="s">
        <v>12021</v>
      </c>
      <c r="L568" s="2" t="s">
        <v>12021</v>
      </c>
      <c r="M568" t="str">
        <f t="shared" si="62"/>
        <v>May</v>
      </c>
      <c r="N568" t="str">
        <f t="shared" si="56"/>
        <v>26-05-2023</v>
      </c>
      <c r="O568" t="str">
        <f t="shared" si="59"/>
        <v>05</v>
      </c>
      <c r="P568" t="str">
        <f t="shared" si="60"/>
        <v>2023</v>
      </c>
      <c r="Q568" t="str">
        <f t="shared" si="57"/>
        <v>23</v>
      </c>
      <c r="R568" t="str">
        <f t="shared" si="58"/>
        <v>-</v>
      </c>
      <c r="S568" t="str">
        <f t="shared" si="61"/>
        <v/>
      </c>
    </row>
    <row r="569" spans="1:19" x14ac:dyDescent="0.3">
      <c r="A569" t="s">
        <v>1572</v>
      </c>
      <c r="B569" t="s">
        <v>158</v>
      </c>
      <c r="C569" t="s">
        <v>12021</v>
      </c>
      <c r="D569" t="s">
        <v>33</v>
      </c>
      <c r="E569" t="s">
        <v>127</v>
      </c>
      <c r="F569" t="s">
        <v>1573</v>
      </c>
      <c r="G569" t="s">
        <v>22</v>
      </c>
      <c r="H569" s="1">
        <v>44410</v>
      </c>
      <c r="I569" s="3">
        <v>0.65069444444444446</v>
      </c>
      <c r="J569" s="1" t="s">
        <v>12021</v>
      </c>
      <c r="K569" s="2" t="s">
        <v>12021</v>
      </c>
      <c r="L569" s="2" t="s">
        <v>12021</v>
      </c>
      <c r="M569" t="str">
        <f t="shared" si="62"/>
        <v>Aug</v>
      </c>
      <c r="N569" t="str">
        <f t="shared" si="56"/>
        <v>02-08-2021</v>
      </c>
      <c r="O569" t="str">
        <f t="shared" si="59"/>
        <v>08</v>
      </c>
      <c r="P569" t="str">
        <f t="shared" si="60"/>
        <v>2021</v>
      </c>
      <c r="Q569" t="str">
        <f t="shared" si="57"/>
        <v>15</v>
      </c>
      <c r="R569" t="str">
        <f t="shared" si="58"/>
        <v>-</v>
      </c>
      <c r="S569" t="str">
        <f t="shared" si="61"/>
        <v/>
      </c>
    </row>
    <row r="570" spans="1:19" x14ac:dyDescent="0.3">
      <c r="A570" t="s">
        <v>1574</v>
      </c>
      <c r="B570" t="s">
        <v>194</v>
      </c>
      <c r="C570" s="4">
        <v>45056.22152777778</v>
      </c>
      <c r="D570" t="s">
        <v>49</v>
      </c>
      <c r="E570" t="s">
        <v>65</v>
      </c>
      <c r="F570" t="s">
        <v>1575</v>
      </c>
      <c r="G570" t="s">
        <v>28</v>
      </c>
      <c r="H570" s="1">
        <v>45269</v>
      </c>
      <c r="I570" s="3">
        <v>0.22152777777777777</v>
      </c>
      <c r="J570" s="1">
        <v>45056</v>
      </c>
      <c r="K570" s="2">
        <v>0.22152777777777777</v>
      </c>
      <c r="L570" s="2" t="s">
        <v>12021</v>
      </c>
      <c r="M570" t="str">
        <f t="shared" si="62"/>
        <v>Dec</v>
      </c>
      <c r="N570" t="str">
        <f t="shared" si="56"/>
        <v>09-12-2023</v>
      </c>
      <c r="O570" t="str">
        <f t="shared" si="59"/>
        <v>12</v>
      </c>
      <c r="P570" t="str">
        <f t="shared" si="60"/>
        <v>2023</v>
      </c>
      <c r="Q570" t="str">
        <f t="shared" si="57"/>
        <v>05</v>
      </c>
      <c r="R570" t="str">
        <f t="shared" si="58"/>
        <v>10-05-2023</v>
      </c>
      <c r="S570" t="str">
        <f t="shared" si="61"/>
        <v>05</v>
      </c>
    </row>
    <row r="571" spans="1:19" x14ac:dyDescent="0.3">
      <c r="A571" t="s">
        <v>1576</v>
      </c>
      <c r="B571" t="s">
        <v>256</v>
      </c>
      <c r="C571" s="4">
        <v>44265.738888888889</v>
      </c>
      <c r="D571" t="s">
        <v>19</v>
      </c>
      <c r="E571" t="s">
        <v>20</v>
      </c>
      <c r="F571" t="s">
        <v>1577</v>
      </c>
      <c r="G571" t="s">
        <v>28</v>
      </c>
      <c r="H571" s="1" t="s">
        <v>1578</v>
      </c>
      <c r="I571" s="3">
        <v>0.73914351851851856</v>
      </c>
      <c r="J571" s="1">
        <v>44265</v>
      </c>
      <c r="K571" s="2">
        <v>0.73888888888888893</v>
      </c>
      <c r="L571" s="2" t="s">
        <v>12021</v>
      </c>
      <c r="M571" t="str">
        <f t="shared" si="62"/>
        <v>Sep</v>
      </c>
      <c r="N571" t="str">
        <f t="shared" si="56"/>
        <v>23-09-2021</v>
      </c>
      <c r="O571" t="str">
        <f t="shared" si="59"/>
        <v>09</v>
      </c>
      <c r="P571" t="str">
        <f t="shared" si="60"/>
        <v>2021</v>
      </c>
      <c r="Q571" t="str">
        <f t="shared" si="57"/>
        <v>17</v>
      </c>
      <c r="R571" t="str">
        <f t="shared" si="58"/>
        <v>10-03-2021</v>
      </c>
      <c r="S571" t="str">
        <f t="shared" si="61"/>
        <v>03</v>
      </c>
    </row>
    <row r="572" spans="1:19" x14ac:dyDescent="0.3">
      <c r="A572" t="s">
        <v>1579</v>
      </c>
      <c r="B572" t="s">
        <v>18</v>
      </c>
      <c r="C572" t="s">
        <v>12021</v>
      </c>
      <c r="D572" t="s">
        <v>19</v>
      </c>
      <c r="E572" t="s">
        <v>20</v>
      </c>
      <c r="F572" t="s">
        <v>1580</v>
      </c>
      <c r="G572" t="s">
        <v>22</v>
      </c>
      <c r="H572" s="1" t="s">
        <v>1581</v>
      </c>
      <c r="I572" s="3">
        <v>0.99695601851851856</v>
      </c>
      <c r="J572" s="1" t="s">
        <v>12021</v>
      </c>
      <c r="K572" s="2" t="s">
        <v>12021</v>
      </c>
      <c r="L572" s="2" t="s">
        <v>12021</v>
      </c>
      <c r="M572" t="str">
        <f t="shared" si="62"/>
        <v>Dec</v>
      </c>
      <c r="N572" t="str">
        <f t="shared" si="56"/>
        <v>27-12-2021</v>
      </c>
      <c r="O572" t="str">
        <f t="shared" si="59"/>
        <v>12</v>
      </c>
      <c r="P572" t="str">
        <f t="shared" si="60"/>
        <v>2021</v>
      </c>
      <c r="Q572" t="str">
        <f t="shared" si="57"/>
        <v>23</v>
      </c>
      <c r="R572" t="str">
        <f t="shared" si="58"/>
        <v>-</v>
      </c>
      <c r="S572" t="str">
        <f t="shared" si="61"/>
        <v/>
      </c>
    </row>
    <row r="573" spans="1:19" x14ac:dyDescent="0.3">
      <c r="A573" t="s">
        <v>1582</v>
      </c>
      <c r="B573" t="s">
        <v>404</v>
      </c>
      <c r="C573" s="4">
        <v>44113.879861111112</v>
      </c>
      <c r="D573" t="s">
        <v>12</v>
      </c>
      <c r="E573" t="s">
        <v>174</v>
      </c>
      <c r="F573" t="s">
        <v>1583</v>
      </c>
      <c r="G573" t="s">
        <v>28</v>
      </c>
      <c r="H573" s="1" t="s">
        <v>1584</v>
      </c>
      <c r="I573" s="3">
        <v>0.88035879629629632</v>
      </c>
      <c r="J573" s="1">
        <v>44113</v>
      </c>
      <c r="K573" s="2">
        <v>0.87986111111111109</v>
      </c>
      <c r="L573" s="2" t="s">
        <v>12021</v>
      </c>
      <c r="M573" t="str">
        <f t="shared" si="62"/>
        <v>Aug</v>
      </c>
      <c r="N573" t="str">
        <f t="shared" si="56"/>
        <v>17-08-2020</v>
      </c>
      <c r="O573" t="str">
        <f t="shared" si="59"/>
        <v>08</v>
      </c>
      <c r="P573" t="str">
        <f t="shared" si="60"/>
        <v>2020</v>
      </c>
      <c r="Q573" t="str">
        <f t="shared" si="57"/>
        <v>21</v>
      </c>
      <c r="R573" t="str">
        <f t="shared" si="58"/>
        <v>09-10-2020</v>
      </c>
      <c r="S573" t="str">
        <f t="shared" si="61"/>
        <v>10</v>
      </c>
    </row>
    <row r="574" spans="1:19" x14ac:dyDescent="0.3">
      <c r="A574" t="s">
        <v>1585</v>
      </c>
      <c r="B574" t="s">
        <v>146</v>
      </c>
      <c r="C574" t="s">
        <v>12021</v>
      </c>
      <c r="D574" t="s">
        <v>19</v>
      </c>
      <c r="E574" t="s">
        <v>140</v>
      </c>
      <c r="F574" t="s">
        <v>1586</v>
      </c>
      <c r="G574" t="s">
        <v>22</v>
      </c>
      <c r="H574" s="1" t="s">
        <v>1587</v>
      </c>
      <c r="I574" s="3">
        <v>0.89582175925925922</v>
      </c>
      <c r="J574" s="1" t="s">
        <v>12021</v>
      </c>
      <c r="K574" s="2" t="s">
        <v>12021</v>
      </c>
      <c r="L574" s="2" t="s">
        <v>12021</v>
      </c>
      <c r="M574" t="str">
        <f t="shared" si="62"/>
        <v>Jan</v>
      </c>
      <c r="N574" t="str">
        <f t="shared" si="56"/>
        <v>28-01-2021</v>
      </c>
      <c r="O574" t="str">
        <f t="shared" si="59"/>
        <v>01</v>
      </c>
      <c r="P574" t="str">
        <f t="shared" si="60"/>
        <v>2021</v>
      </c>
      <c r="Q574" t="str">
        <f t="shared" si="57"/>
        <v>21</v>
      </c>
      <c r="R574" t="str">
        <f t="shared" si="58"/>
        <v>-</v>
      </c>
      <c r="S574" t="str">
        <f t="shared" si="61"/>
        <v/>
      </c>
    </row>
    <row r="575" spans="1:19" x14ac:dyDescent="0.3">
      <c r="A575" t="s">
        <v>1588</v>
      </c>
      <c r="B575" t="s">
        <v>68</v>
      </c>
      <c r="C575" t="s">
        <v>12021</v>
      </c>
      <c r="D575" t="s">
        <v>49</v>
      </c>
      <c r="E575" t="s">
        <v>69</v>
      </c>
      <c r="F575" t="s">
        <v>1589</v>
      </c>
      <c r="G575" t="s">
        <v>22</v>
      </c>
      <c r="H575" s="1" t="s">
        <v>773</v>
      </c>
      <c r="I575" s="3">
        <v>0.23711805555555557</v>
      </c>
      <c r="J575" s="1" t="s">
        <v>12021</v>
      </c>
      <c r="K575" s="2" t="s">
        <v>12021</v>
      </c>
      <c r="L575" s="2" t="s">
        <v>12021</v>
      </c>
      <c r="M575" t="str">
        <f t="shared" si="62"/>
        <v>Jun</v>
      </c>
      <c r="N575" t="str">
        <f t="shared" si="56"/>
        <v>20-06-2023</v>
      </c>
      <c r="O575" t="str">
        <f t="shared" si="59"/>
        <v>06</v>
      </c>
      <c r="P575" t="str">
        <f t="shared" si="60"/>
        <v>2023</v>
      </c>
      <c r="Q575" t="str">
        <f t="shared" si="57"/>
        <v>05</v>
      </c>
      <c r="R575" t="str">
        <f t="shared" si="58"/>
        <v>-</v>
      </c>
      <c r="S575" t="str">
        <f t="shared" si="61"/>
        <v/>
      </c>
    </row>
    <row r="576" spans="1:19" x14ac:dyDescent="0.3">
      <c r="A576" t="s">
        <v>1590</v>
      </c>
      <c r="B576" t="s">
        <v>123</v>
      </c>
      <c r="C576" t="s">
        <v>12021</v>
      </c>
      <c r="D576" t="s">
        <v>33</v>
      </c>
      <c r="E576" t="s">
        <v>34</v>
      </c>
      <c r="F576" t="s">
        <v>1591</v>
      </c>
      <c r="G576" t="s">
        <v>22</v>
      </c>
      <c r="H576" s="1" t="s">
        <v>1592</v>
      </c>
      <c r="I576" s="3">
        <v>0.35578703703703701</v>
      </c>
      <c r="J576" s="1" t="s">
        <v>12021</v>
      </c>
      <c r="K576" s="2" t="s">
        <v>12021</v>
      </c>
      <c r="L576" s="2" t="s">
        <v>12021</v>
      </c>
      <c r="M576" t="str">
        <f t="shared" si="62"/>
        <v>Aug</v>
      </c>
      <c r="N576" t="str">
        <f t="shared" si="56"/>
        <v>22-08-2023</v>
      </c>
      <c r="O576" t="str">
        <f t="shared" si="59"/>
        <v>08</v>
      </c>
      <c r="P576" t="str">
        <f t="shared" si="60"/>
        <v>2023</v>
      </c>
      <c r="Q576" t="str">
        <f t="shared" si="57"/>
        <v>08</v>
      </c>
      <c r="R576" t="str">
        <f t="shared" si="58"/>
        <v>-</v>
      </c>
      <c r="S576" t="str">
        <f t="shared" si="61"/>
        <v/>
      </c>
    </row>
    <row r="577" spans="1:19" x14ac:dyDescent="0.3">
      <c r="A577" t="s">
        <v>1593</v>
      </c>
      <c r="B577" t="s">
        <v>149</v>
      </c>
      <c r="C577" t="s">
        <v>12021</v>
      </c>
      <c r="D577" t="s">
        <v>49</v>
      </c>
      <c r="E577" t="s">
        <v>69</v>
      </c>
      <c r="F577" t="s">
        <v>1594</v>
      </c>
      <c r="G577" t="s">
        <v>22</v>
      </c>
      <c r="H577" s="1" t="s">
        <v>1595</v>
      </c>
      <c r="I577" s="3">
        <v>4.1863425925925929E-2</v>
      </c>
      <c r="J577" s="1" t="s">
        <v>12021</v>
      </c>
      <c r="K577" s="2" t="s">
        <v>12021</v>
      </c>
      <c r="L577" s="2" t="s">
        <v>12021</v>
      </c>
      <c r="M577" t="str">
        <f t="shared" si="62"/>
        <v>Jan</v>
      </c>
      <c r="N577" t="str">
        <f t="shared" si="56"/>
        <v>16-01-2020</v>
      </c>
      <c r="O577" t="str">
        <f t="shared" si="59"/>
        <v>01</v>
      </c>
      <c r="P577" t="str">
        <f t="shared" si="60"/>
        <v>2020</v>
      </c>
      <c r="Q577" t="str">
        <f t="shared" si="57"/>
        <v>01</v>
      </c>
      <c r="R577" t="str">
        <f t="shared" si="58"/>
        <v>-</v>
      </c>
      <c r="S577" t="str">
        <f t="shared" si="61"/>
        <v/>
      </c>
    </row>
    <row r="578" spans="1:19" x14ac:dyDescent="0.3">
      <c r="A578" t="s">
        <v>1596</v>
      </c>
      <c r="B578" t="s">
        <v>185</v>
      </c>
      <c r="C578" t="s">
        <v>11123</v>
      </c>
      <c r="D578" t="s">
        <v>12</v>
      </c>
      <c r="E578" t="s">
        <v>13</v>
      </c>
      <c r="F578" t="s">
        <v>1597</v>
      </c>
      <c r="G578" t="s">
        <v>28</v>
      </c>
      <c r="H578" s="1">
        <v>43924</v>
      </c>
      <c r="I578" s="3">
        <v>0.99236111111111114</v>
      </c>
      <c r="J578" s="1" t="s">
        <v>1598</v>
      </c>
      <c r="K578" s="2">
        <v>0.99277777777777776</v>
      </c>
      <c r="L578" s="2" t="s">
        <v>12021</v>
      </c>
      <c r="M578" t="str">
        <f t="shared" si="62"/>
        <v>Apr</v>
      </c>
      <c r="N578" t="str">
        <f t="shared" ref="N578:N641" si="63">TEXT(H578,"DD-MM-YYYY")</f>
        <v>03-04-2020</v>
      </c>
      <c r="O578" t="str">
        <f t="shared" si="59"/>
        <v>04</v>
      </c>
      <c r="P578" t="str">
        <f t="shared" si="60"/>
        <v>2020</v>
      </c>
      <c r="Q578" t="str">
        <f t="shared" ref="Q578:Q641" si="64">TEXT(I578,"HH")</f>
        <v>23</v>
      </c>
      <c r="R578" t="str">
        <f t="shared" ref="R578:R641" si="65">TEXT(J578,"DD-MM-YYYY")</f>
        <v>14-03-2020</v>
      </c>
      <c r="S578" t="str">
        <f t="shared" si="61"/>
        <v>03</v>
      </c>
    </row>
    <row r="579" spans="1:19" x14ac:dyDescent="0.3">
      <c r="A579" t="s">
        <v>1599</v>
      </c>
      <c r="B579" t="s">
        <v>280</v>
      </c>
      <c r="C579" t="s">
        <v>11124</v>
      </c>
      <c r="D579" t="s">
        <v>49</v>
      </c>
      <c r="E579" t="s">
        <v>65</v>
      </c>
      <c r="F579" t="s">
        <v>1600</v>
      </c>
      <c r="G579" t="s">
        <v>28</v>
      </c>
      <c r="H579" s="1" t="s">
        <v>949</v>
      </c>
      <c r="I579" s="3">
        <v>0.91738425925925926</v>
      </c>
      <c r="J579" s="1" t="s">
        <v>511</v>
      </c>
      <c r="K579" s="2">
        <v>0.91738425925925926</v>
      </c>
      <c r="L579" s="2" t="s">
        <v>12021</v>
      </c>
      <c r="M579" t="str">
        <f t="shared" si="62"/>
        <v>Aug</v>
      </c>
      <c r="N579" t="str">
        <f t="shared" si="63"/>
        <v>14-08-2023</v>
      </c>
      <c r="O579" t="str">
        <f t="shared" ref="O579:O642" si="66">MID(N579,4,2)</f>
        <v>08</v>
      </c>
      <c r="P579" t="str">
        <f t="shared" ref="P579:P642" si="67">RIGHT(N579,4)</f>
        <v>2023</v>
      </c>
      <c r="Q579" t="str">
        <f t="shared" si="64"/>
        <v>22</v>
      </c>
      <c r="R579" t="str">
        <f t="shared" si="65"/>
        <v>18-08-2023</v>
      </c>
      <c r="S579" t="str">
        <f t="shared" ref="S579:S642" si="68">MID(R579,4,2)</f>
        <v>08</v>
      </c>
    </row>
    <row r="580" spans="1:19" x14ac:dyDescent="0.3">
      <c r="A580" t="s">
        <v>1601</v>
      </c>
      <c r="B580" t="s">
        <v>205</v>
      </c>
      <c r="C580" s="4">
        <v>45571.275000000001</v>
      </c>
      <c r="D580" t="s">
        <v>19</v>
      </c>
      <c r="E580" t="s">
        <v>140</v>
      </c>
      <c r="F580" t="s">
        <v>1602</v>
      </c>
      <c r="G580" t="s">
        <v>28</v>
      </c>
      <c r="H580" s="1">
        <v>45631</v>
      </c>
      <c r="I580" s="3">
        <v>0.27500000000000002</v>
      </c>
      <c r="J580" s="1">
        <v>45571</v>
      </c>
      <c r="K580" s="2">
        <v>0.27500000000000002</v>
      </c>
      <c r="L580" s="2" t="s">
        <v>12021</v>
      </c>
      <c r="M580" t="str">
        <f t="shared" si="62"/>
        <v>Dec</v>
      </c>
      <c r="N580" t="str">
        <f t="shared" si="63"/>
        <v>05-12-2024</v>
      </c>
      <c r="O580" t="str">
        <f t="shared" si="66"/>
        <v>12</v>
      </c>
      <c r="P580" t="str">
        <f t="shared" si="67"/>
        <v>2024</v>
      </c>
      <c r="Q580" t="str">
        <f t="shared" si="64"/>
        <v>06</v>
      </c>
      <c r="R580" t="str">
        <f t="shared" si="65"/>
        <v>06-10-2024</v>
      </c>
      <c r="S580" t="str">
        <f t="shared" si="68"/>
        <v>10</v>
      </c>
    </row>
    <row r="581" spans="1:19" x14ac:dyDescent="0.3">
      <c r="A581" t="s">
        <v>1603</v>
      </c>
      <c r="B581" t="s">
        <v>110</v>
      </c>
      <c r="C581" t="s">
        <v>12021</v>
      </c>
      <c r="D581" t="s">
        <v>33</v>
      </c>
      <c r="E581" t="s">
        <v>34</v>
      </c>
      <c r="F581" t="s">
        <v>1604</v>
      </c>
      <c r="G581" t="s">
        <v>22</v>
      </c>
      <c r="H581" s="1">
        <v>44415</v>
      </c>
      <c r="I581" s="3">
        <v>0.2048611111111111</v>
      </c>
      <c r="J581" s="1" t="s">
        <v>12021</v>
      </c>
      <c r="K581" s="2" t="s">
        <v>12021</v>
      </c>
      <c r="L581" s="2" t="s">
        <v>12021</v>
      </c>
      <c r="M581" t="str">
        <f t="shared" ref="M581:M644" si="69">TEXT(H581,"MMM")</f>
        <v>Aug</v>
      </c>
      <c r="N581" t="str">
        <f t="shared" si="63"/>
        <v>07-08-2021</v>
      </c>
      <c r="O581" t="str">
        <f t="shared" si="66"/>
        <v>08</v>
      </c>
      <c r="P581" t="str">
        <f t="shared" si="67"/>
        <v>2021</v>
      </c>
      <c r="Q581" t="str">
        <f t="shared" si="64"/>
        <v>04</v>
      </c>
      <c r="R581" t="str">
        <f t="shared" si="65"/>
        <v>-</v>
      </c>
      <c r="S581" t="str">
        <f t="shared" si="68"/>
        <v/>
      </c>
    </row>
    <row r="582" spans="1:19" x14ac:dyDescent="0.3">
      <c r="A582" t="s">
        <v>1605</v>
      </c>
      <c r="B582" t="s">
        <v>194</v>
      </c>
      <c r="C582" t="s">
        <v>12021</v>
      </c>
      <c r="D582" t="s">
        <v>49</v>
      </c>
      <c r="E582" t="s">
        <v>65</v>
      </c>
      <c r="F582" t="s">
        <v>1606</v>
      </c>
      <c r="G582" t="s">
        <v>22</v>
      </c>
      <c r="H582" s="1" t="s">
        <v>1607</v>
      </c>
      <c r="I582" s="3">
        <v>0.95629629629629631</v>
      </c>
      <c r="J582" s="1" t="s">
        <v>12021</v>
      </c>
      <c r="K582" s="2" t="s">
        <v>12021</v>
      </c>
      <c r="L582" s="2" t="s">
        <v>12021</v>
      </c>
      <c r="M582" t="str">
        <f t="shared" si="69"/>
        <v>Oct</v>
      </c>
      <c r="N582" t="str">
        <f t="shared" si="63"/>
        <v>27-10-2024</v>
      </c>
      <c r="O582" t="str">
        <f t="shared" si="66"/>
        <v>10</v>
      </c>
      <c r="P582" t="str">
        <f t="shared" si="67"/>
        <v>2024</v>
      </c>
      <c r="Q582" t="str">
        <f t="shared" si="64"/>
        <v>22</v>
      </c>
      <c r="R582" t="str">
        <f t="shared" si="65"/>
        <v>-</v>
      </c>
      <c r="S582" t="str">
        <f t="shared" si="68"/>
        <v/>
      </c>
    </row>
    <row r="583" spans="1:19" x14ac:dyDescent="0.3">
      <c r="A583" t="s">
        <v>1608</v>
      </c>
      <c r="B583" t="s">
        <v>139</v>
      </c>
      <c r="C583" t="s">
        <v>12021</v>
      </c>
      <c r="D583" t="s">
        <v>19</v>
      </c>
      <c r="E583" t="s">
        <v>140</v>
      </c>
      <c r="F583" t="s">
        <v>1609</v>
      </c>
      <c r="G583" t="s">
        <v>22</v>
      </c>
      <c r="H583" s="1">
        <v>44652</v>
      </c>
      <c r="I583" s="3">
        <v>0.96250000000000002</v>
      </c>
      <c r="J583" s="1" t="s">
        <v>12021</v>
      </c>
      <c r="K583" s="2" t="s">
        <v>12021</v>
      </c>
      <c r="L583" s="2" t="s">
        <v>12021</v>
      </c>
      <c r="M583" t="str">
        <f t="shared" si="69"/>
        <v>Apr</v>
      </c>
      <c r="N583" t="str">
        <f t="shared" si="63"/>
        <v>01-04-2022</v>
      </c>
      <c r="O583" t="str">
        <f t="shared" si="66"/>
        <v>04</v>
      </c>
      <c r="P583" t="str">
        <f t="shared" si="67"/>
        <v>2022</v>
      </c>
      <c r="Q583" t="str">
        <f t="shared" si="64"/>
        <v>23</v>
      </c>
      <c r="R583" t="str">
        <f t="shared" si="65"/>
        <v>-</v>
      </c>
      <c r="S583" t="str">
        <f t="shared" si="68"/>
        <v/>
      </c>
    </row>
    <row r="584" spans="1:19" x14ac:dyDescent="0.3">
      <c r="A584" t="s">
        <v>1610</v>
      </c>
      <c r="B584" t="s">
        <v>11</v>
      </c>
      <c r="C584" t="s">
        <v>12021</v>
      </c>
      <c r="D584" t="s">
        <v>12</v>
      </c>
      <c r="E584" t="s">
        <v>13</v>
      </c>
      <c r="F584" t="s">
        <v>1611</v>
      </c>
      <c r="G584" t="s">
        <v>22</v>
      </c>
      <c r="H584" s="1" t="s">
        <v>1412</v>
      </c>
      <c r="I584" s="3">
        <v>0.55525462962962968</v>
      </c>
      <c r="J584" s="1" t="s">
        <v>12021</v>
      </c>
      <c r="K584" s="2" t="s">
        <v>12021</v>
      </c>
      <c r="L584" s="2" t="s">
        <v>12021</v>
      </c>
      <c r="M584" t="str">
        <f t="shared" si="69"/>
        <v>Mar</v>
      </c>
      <c r="N584" t="str">
        <f t="shared" si="63"/>
        <v>14-03-2022</v>
      </c>
      <c r="O584" t="str">
        <f t="shared" si="66"/>
        <v>03</v>
      </c>
      <c r="P584" t="str">
        <f t="shared" si="67"/>
        <v>2022</v>
      </c>
      <c r="Q584" t="str">
        <f t="shared" si="64"/>
        <v>13</v>
      </c>
      <c r="R584" t="str">
        <f t="shared" si="65"/>
        <v>-</v>
      </c>
      <c r="S584" t="str">
        <f t="shared" si="68"/>
        <v/>
      </c>
    </row>
    <row r="585" spans="1:19" x14ac:dyDescent="0.3">
      <c r="A585" t="s">
        <v>1612</v>
      </c>
      <c r="B585" t="s">
        <v>11</v>
      </c>
      <c r="C585" t="s">
        <v>12021</v>
      </c>
      <c r="D585" t="s">
        <v>12</v>
      </c>
      <c r="E585" t="s">
        <v>13</v>
      </c>
      <c r="F585" t="s">
        <v>1613</v>
      </c>
      <c r="G585" t="s">
        <v>22</v>
      </c>
      <c r="H585" s="1">
        <v>43987</v>
      </c>
      <c r="I585" s="3">
        <v>0.39097222222222222</v>
      </c>
      <c r="J585" s="1" t="s">
        <v>12021</v>
      </c>
      <c r="K585" s="2" t="s">
        <v>12021</v>
      </c>
      <c r="L585" s="2" t="s">
        <v>12021</v>
      </c>
      <c r="M585" t="str">
        <f t="shared" si="69"/>
        <v>Jun</v>
      </c>
      <c r="N585" t="str">
        <f t="shared" si="63"/>
        <v>05-06-2020</v>
      </c>
      <c r="O585" t="str">
        <f t="shared" si="66"/>
        <v>06</v>
      </c>
      <c r="P585" t="str">
        <f t="shared" si="67"/>
        <v>2020</v>
      </c>
      <c r="Q585" t="str">
        <f t="shared" si="64"/>
        <v>09</v>
      </c>
      <c r="R585" t="str">
        <f t="shared" si="65"/>
        <v>-</v>
      </c>
      <c r="S585" t="str">
        <f t="shared" si="68"/>
        <v/>
      </c>
    </row>
    <row r="586" spans="1:19" x14ac:dyDescent="0.3">
      <c r="A586" t="s">
        <v>1614</v>
      </c>
      <c r="B586" t="s">
        <v>301</v>
      </c>
      <c r="C586" t="s">
        <v>11125</v>
      </c>
      <c r="D586" t="s">
        <v>49</v>
      </c>
      <c r="E586" t="s">
        <v>50</v>
      </c>
      <c r="F586" t="s">
        <v>1615</v>
      </c>
      <c r="G586" t="s">
        <v>28</v>
      </c>
      <c r="H586" s="1" t="s">
        <v>1616</v>
      </c>
      <c r="I586" s="3">
        <v>0.90251157407407412</v>
      </c>
      <c r="J586" s="1" t="s">
        <v>1617</v>
      </c>
      <c r="K586" s="2">
        <v>0.90251157407407412</v>
      </c>
      <c r="L586" s="2" t="s">
        <v>12021</v>
      </c>
      <c r="M586" t="str">
        <f t="shared" si="69"/>
        <v>Nov</v>
      </c>
      <c r="N586" t="str">
        <f t="shared" si="63"/>
        <v>22-11-2023</v>
      </c>
      <c r="O586" t="str">
        <f t="shared" si="66"/>
        <v>11</v>
      </c>
      <c r="P586" t="str">
        <f t="shared" si="67"/>
        <v>2023</v>
      </c>
      <c r="Q586" t="str">
        <f t="shared" si="64"/>
        <v>21</v>
      </c>
      <c r="R586" t="str">
        <f t="shared" si="65"/>
        <v>25-11-2023</v>
      </c>
      <c r="S586" t="str">
        <f t="shared" si="68"/>
        <v>11</v>
      </c>
    </row>
    <row r="587" spans="1:19" x14ac:dyDescent="0.3">
      <c r="A587" t="s">
        <v>1618</v>
      </c>
      <c r="B587" t="s">
        <v>146</v>
      </c>
      <c r="C587" t="s">
        <v>12021</v>
      </c>
      <c r="D587" t="s">
        <v>19</v>
      </c>
      <c r="E587" t="s">
        <v>140</v>
      </c>
      <c r="F587" t="s">
        <v>1619</v>
      </c>
      <c r="G587" t="s">
        <v>15</v>
      </c>
      <c r="H587" s="1">
        <v>45271</v>
      </c>
      <c r="I587" s="3">
        <v>0.67152777777777772</v>
      </c>
      <c r="J587" s="1" t="s">
        <v>12021</v>
      </c>
      <c r="K587" s="2" t="s">
        <v>12021</v>
      </c>
      <c r="L587" s="2" t="s">
        <v>12021</v>
      </c>
      <c r="M587" t="str">
        <f t="shared" si="69"/>
        <v>Dec</v>
      </c>
      <c r="N587" t="str">
        <f t="shared" si="63"/>
        <v>11-12-2023</v>
      </c>
      <c r="O587" t="str">
        <f t="shared" si="66"/>
        <v>12</v>
      </c>
      <c r="P587" t="str">
        <f t="shared" si="67"/>
        <v>2023</v>
      </c>
      <c r="Q587" t="str">
        <f t="shared" si="64"/>
        <v>16</v>
      </c>
      <c r="R587" t="str">
        <f t="shared" si="65"/>
        <v>-</v>
      </c>
      <c r="S587" t="str">
        <f t="shared" si="68"/>
        <v/>
      </c>
    </row>
    <row r="588" spans="1:19" x14ac:dyDescent="0.3">
      <c r="A588" t="s">
        <v>1620</v>
      </c>
      <c r="B588" t="s">
        <v>249</v>
      </c>
      <c r="C588" t="s">
        <v>11126</v>
      </c>
      <c r="D588" t="s">
        <v>19</v>
      </c>
      <c r="E588" t="s">
        <v>26</v>
      </c>
      <c r="F588" t="s">
        <v>1621</v>
      </c>
      <c r="G588" t="s">
        <v>28</v>
      </c>
      <c r="H588" s="1">
        <v>45327</v>
      </c>
      <c r="I588" s="3">
        <v>0.69444444444444442</v>
      </c>
      <c r="J588" s="1" t="s">
        <v>1622</v>
      </c>
      <c r="K588" s="2">
        <v>0.69460648148148152</v>
      </c>
      <c r="L588" s="2" t="s">
        <v>12021</v>
      </c>
      <c r="M588" t="str">
        <f t="shared" si="69"/>
        <v>Feb</v>
      </c>
      <c r="N588" t="str">
        <f t="shared" si="63"/>
        <v>05-02-2024</v>
      </c>
      <c r="O588" t="str">
        <f t="shared" si="66"/>
        <v>02</v>
      </c>
      <c r="P588" t="str">
        <f t="shared" si="67"/>
        <v>2024</v>
      </c>
      <c r="Q588" t="str">
        <f t="shared" si="64"/>
        <v>16</v>
      </c>
      <c r="R588" t="str">
        <f t="shared" si="65"/>
        <v>20-05-2024</v>
      </c>
      <c r="S588" t="str">
        <f t="shared" si="68"/>
        <v>05</v>
      </c>
    </row>
    <row r="589" spans="1:19" x14ac:dyDescent="0.3">
      <c r="A589" t="s">
        <v>1623</v>
      </c>
      <c r="B589" t="s">
        <v>126</v>
      </c>
      <c r="C589" t="s">
        <v>11127</v>
      </c>
      <c r="D589" t="s">
        <v>33</v>
      </c>
      <c r="E589" t="s">
        <v>127</v>
      </c>
      <c r="F589" t="s">
        <v>1624</v>
      </c>
      <c r="G589" t="s">
        <v>28</v>
      </c>
      <c r="H589" s="1" t="s">
        <v>473</v>
      </c>
      <c r="I589" s="3">
        <v>0.53722222222222227</v>
      </c>
      <c r="J589" s="1" t="s">
        <v>1335</v>
      </c>
      <c r="K589" s="2">
        <v>0.53722222222222227</v>
      </c>
      <c r="L589" s="2" t="s">
        <v>12021</v>
      </c>
      <c r="M589" t="str">
        <f t="shared" si="69"/>
        <v>Jul</v>
      </c>
      <c r="N589" t="str">
        <f t="shared" si="63"/>
        <v>26-07-2022</v>
      </c>
      <c r="O589" t="str">
        <f t="shared" si="66"/>
        <v>07</v>
      </c>
      <c r="P589" t="str">
        <f t="shared" si="67"/>
        <v>2022</v>
      </c>
      <c r="Q589" t="str">
        <f t="shared" si="64"/>
        <v>12</v>
      </c>
      <c r="R589" t="str">
        <f t="shared" si="65"/>
        <v>19-08-2022</v>
      </c>
      <c r="S589" t="str">
        <f t="shared" si="68"/>
        <v>08</v>
      </c>
    </row>
    <row r="590" spans="1:19" x14ac:dyDescent="0.3">
      <c r="A590" t="s">
        <v>1625</v>
      </c>
      <c r="B590" t="s">
        <v>32</v>
      </c>
      <c r="C590" s="4">
        <v>45240.74722222222</v>
      </c>
      <c r="D590" t="s">
        <v>33</v>
      </c>
      <c r="E590" t="s">
        <v>34</v>
      </c>
      <c r="F590" t="s">
        <v>1626</v>
      </c>
      <c r="G590" t="s">
        <v>28</v>
      </c>
      <c r="H590" s="1" t="s">
        <v>1627</v>
      </c>
      <c r="I590" s="3">
        <v>0.74740740740740741</v>
      </c>
      <c r="J590" s="1">
        <v>45240</v>
      </c>
      <c r="K590" s="2">
        <v>0.74722222222222223</v>
      </c>
      <c r="L590" s="2" t="s">
        <v>12021</v>
      </c>
      <c r="M590" t="str">
        <f t="shared" si="69"/>
        <v>Sep</v>
      </c>
      <c r="N590" t="str">
        <f t="shared" si="63"/>
        <v>13-09-2023</v>
      </c>
      <c r="O590" t="str">
        <f t="shared" si="66"/>
        <v>09</v>
      </c>
      <c r="P590" t="str">
        <f t="shared" si="67"/>
        <v>2023</v>
      </c>
      <c r="Q590" t="str">
        <f t="shared" si="64"/>
        <v>17</v>
      </c>
      <c r="R590" t="str">
        <f t="shared" si="65"/>
        <v>10-11-2023</v>
      </c>
      <c r="S590" t="str">
        <f t="shared" si="68"/>
        <v>11</v>
      </c>
    </row>
    <row r="591" spans="1:19" x14ac:dyDescent="0.3">
      <c r="A591" t="s">
        <v>1628</v>
      </c>
      <c r="B591" t="s">
        <v>173</v>
      </c>
      <c r="C591" t="s">
        <v>12021</v>
      </c>
      <c r="D591" t="s">
        <v>12</v>
      </c>
      <c r="E591" t="s">
        <v>174</v>
      </c>
      <c r="F591" t="s">
        <v>1629</v>
      </c>
      <c r="G591" t="s">
        <v>22</v>
      </c>
      <c r="H591" s="1" t="s">
        <v>1355</v>
      </c>
      <c r="I591" s="3">
        <v>0.83829861111111115</v>
      </c>
      <c r="J591" s="1" t="s">
        <v>12021</v>
      </c>
      <c r="K591" s="2" t="s">
        <v>12021</v>
      </c>
      <c r="L591" s="2" t="s">
        <v>12021</v>
      </c>
      <c r="M591" t="str">
        <f t="shared" si="69"/>
        <v>Feb</v>
      </c>
      <c r="N591" t="str">
        <f t="shared" si="63"/>
        <v>26-02-2022</v>
      </c>
      <c r="O591" t="str">
        <f t="shared" si="66"/>
        <v>02</v>
      </c>
      <c r="P591" t="str">
        <f t="shared" si="67"/>
        <v>2022</v>
      </c>
      <c r="Q591" t="str">
        <f t="shared" si="64"/>
        <v>20</v>
      </c>
      <c r="R591" t="str">
        <f t="shared" si="65"/>
        <v>-</v>
      </c>
      <c r="S591" t="str">
        <f t="shared" si="68"/>
        <v/>
      </c>
    </row>
    <row r="592" spans="1:19" x14ac:dyDescent="0.3">
      <c r="A592" t="s">
        <v>1630</v>
      </c>
      <c r="B592" t="s">
        <v>18</v>
      </c>
      <c r="C592" t="s">
        <v>12021</v>
      </c>
      <c r="D592" t="s">
        <v>19</v>
      </c>
      <c r="E592" t="s">
        <v>20</v>
      </c>
      <c r="F592" t="s">
        <v>1631</v>
      </c>
      <c r="G592" t="s">
        <v>22</v>
      </c>
      <c r="H592" s="1">
        <v>45358</v>
      </c>
      <c r="I592" s="3">
        <v>0.96180555555555558</v>
      </c>
      <c r="J592" s="1" t="s">
        <v>12021</v>
      </c>
      <c r="K592" s="2" t="s">
        <v>12021</v>
      </c>
      <c r="L592" s="2" t="s">
        <v>12021</v>
      </c>
      <c r="M592" t="str">
        <f t="shared" si="69"/>
        <v>Mar</v>
      </c>
      <c r="N592" t="str">
        <f t="shared" si="63"/>
        <v>07-03-2024</v>
      </c>
      <c r="O592" t="str">
        <f t="shared" si="66"/>
        <v>03</v>
      </c>
      <c r="P592" t="str">
        <f t="shared" si="67"/>
        <v>2024</v>
      </c>
      <c r="Q592" t="str">
        <f t="shared" si="64"/>
        <v>23</v>
      </c>
      <c r="R592" t="str">
        <f t="shared" si="65"/>
        <v>-</v>
      </c>
      <c r="S592" t="str">
        <f t="shared" si="68"/>
        <v/>
      </c>
    </row>
    <row r="593" spans="1:19" x14ac:dyDescent="0.3">
      <c r="A593" t="s">
        <v>1632</v>
      </c>
      <c r="B593" t="s">
        <v>126</v>
      </c>
      <c r="C593" t="s">
        <v>12021</v>
      </c>
      <c r="D593" t="s">
        <v>33</v>
      </c>
      <c r="E593" t="s">
        <v>127</v>
      </c>
      <c r="F593" t="s">
        <v>1633</v>
      </c>
      <c r="G593" t="s">
        <v>22</v>
      </c>
      <c r="H593" s="1">
        <v>45143</v>
      </c>
      <c r="I593" s="3">
        <v>0.56458333333333333</v>
      </c>
      <c r="J593" s="1" t="s">
        <v>12021</v>
      </c>
      <c r="K593" s="2" t="s">
        <v>12021</v>
      </c>
      <c r="L593" s="2" t="s">
        <v>12021</v>
      </c>
      <c r="M593" t="str">
        <f t="shared" si="69"/>
        <v>Aug</v>
      </c>
      <c r="N593" t="str">
        <f t="shared" si="63"/>
        <v>05-08-2023</v>
      </c>
      <c r="O593" t="str">
        <f t="shared" si="66"/>
        <v>08</v>
      </c>
      <c r="P593" t="str">
        <f t="shared" si="67"/>
        <v>2023</v>
      </c>
      <c r="Q593" t="str">
        <f t="shared" si="64"/>
        <v>13</v>
      </c>
      <c r="R593" t="str">
        <f t="shared" si="65"/>
        <v>-</v>
      </c>
      <c r="S593" t="str">
        <f t="shared" si="68"/>
        <v/>
      </c>
    </row>
    <row r="594" spans="1:19" x14ac:dyDescent="0.3">
      <c r="A594" t="s">
        <v>1634</v>
      </c>
      <c r="B594" t="s">
        <v>404</v>
      </c>
      <c r="C594" t="s">
        <v>11128</v>
      </c>
      <c r="D594" t="s">
        <v>12</v>
      </c>
      <c r="E594" t="s">
        <v>174</v>
      </c>
      <c r="F594" t="s">
        <v>1635</v>
      </c>
      <c r="G594" t="s">
        <v>28</v>
      </c>
      <c r="H594" s="1" t="s">
        <v>1636</v>
      </c>
      <c r="I594" s="3">
        <v>0.70339120370370367</v>
      </c>
      <c r="J594" s="1" t="s">
        <v>1637</v>
      </c>
      <c r="K594" s="2">
        <v>0.70339120370370367</v>
      </c>
      <c r="L594" s="2" t="s">
        <v>12021</v>
      </c>
      <c r="M594" t="str">
        <f t="shared" si="69"/>
        <v>Jan</v>
      </c>
      <c r="N594" t="str">
        <f t="shared" si="63"/>
        <v>28-01-2024</v>
      </c>
      <c r="O594" t="str">
        <f t="shared" si="66"/>
        <v>01</v>
      </c>
      <c r="P594" t="str">
        <f t="shared" si="67"/>
        <v>2024</v>
      </c>
      <c r="Q594" t="str">
        <f t="shared" si="64"/>
        <v>16</v>
      </c>
      <c r="R594" t="str">
        <f t="shared" si="65"/>
        <v>15-02-2024</v>
      </c>
      <c r="S594" t="str">
        <f t="shared" si="68"/>
        <v>02</v>
      </c>
    </row>
    <row r="595" spans="1:19" x14ac:dyDescent="0.3">
      <c r="A595" t="s">
        <v>1638</v>
      </c>
      <c r="B595" t="s">
        <v>110</v>
      </c>
      <c r="C595" t="s">
        <v>12021</v>
      </c>
      <c r="D595" t="s">
        <v>33</v>
      </c>
      <c r="E595" t="s">
        <v>34</v>
      </c>
      <c r="F595" t="s">
        <v>1639</v>
      </c>
      <c r="G595" t="s">
        <v>22</v>
      </c>
      <c r="H595" s="1">
        <v>44688</v>
      </c>
      <c r="I595" s="3">
        <v>0.94444444444444442</v>
      </c>
      <c r="J595" s="1" t="s">
        <v>12021</v>
      </c>
      <c r="K595" s="2" t="s">
        <v>12021</v>
      </c>
      <c r="L595" s="2" t="s">
        <v>12021</v>
      </c>
      <c r="M595" t="str">
        <f t="shared" si="69"/>
        <v>May</v>
      </c>
      <c r="N595" t="str">
        <f t="shared" si="63"/>
        <v>07-05-2022</v>
      </c>
      <c r="O595" t="str">
        <f t="shared" si="66"/>
        <v>05</v>
      </c>
      <c r="P595" t="str">
        <f t="shared" si="67"/>
        <v>2022</v>
      </c>
      <c r="Q595" t="str">
        <f t="shared" si="64"/>
        <v>22</v>
      </c>
      <c r="R595" t="str">
        <f t="shared" si="65"/>
        <v>-</v>
      </c>
      <c r="S595" t="str">
        <f t="shared" si="68"/>
        <v/>
      </c>
    </row>
    <row r="596" spans="1:19" x14ac:dyDescent="0.3">
      <c r="A596" t="s">
        <v>1640</v>
      </c>
      <c r="B596" t="s">
        <v>158</v>
      </c>
      <c r="C596" t="s">
        <v>11129</v>
      </c>
      <c r="D596" t="s">
        <v>33</v>
      </c>
      <c r="E596" t="s">
        <v>127</v>
      </c>
      <c r="F596" t="s">
        <v>1641</v>
      </c>
      <c r="G596" t="s">
        <v>28</v>
      </c>
      <c r="H596" s="1" t="s">
        <v>212</v>
      </c>
      <c r="I596" s="3">
        <v>0.3370023148148148</v>
      </c>
      <c r="J596" s="1" t="s">
        <v>1642</v>
      </c>
      <c r="K596" s="2">
        <v>0.3370023148148148</v>
      </c>
      <c r="L596" s="2" t="s">
        <v>12021</v>
      </c>
      <c r="M596" t="str">
        <f t="shared" si="69"/>
        <v>Dec</v>
      </c>
      <c r="N596" t="str">
        <f t="shared" si="63"/>
        <v>25-12-2020</v>
      </c>
      <c r="O596" t="str">
        <f t="shared" si="66"/>
        <v>12</v>
      </c>
      <c r="P596" t="str">
        <f t="shared" si="67"/>
        <v>2020</v>
      </c>
      <c r="Q596" t="str">
        <f t="shared" si="64"/>
        <v>08</v>
      </c>
      <c r="R596" t="str">
        <f t="shared" si="65"/>
        <v>27-12-2020</v>
      </c>
      <c r="S596" t="str">
        <f t="shared" si="68"/>
        <v>12</v>
      </c>
    </row>
    <row r="597" spans="1:19" x14ac:dyDescent="0.3">
      <c r="A597" t="s">
        <v>1643</v>
      </c>
      <c r="B597" t="s">
        <v>249</v>
      </c>
      <c r="C597" t="s">
        <v>12021</v>
      </c>
      <c r="D597" t="s">
        <v>19</v>
      </c>
      <c r="E597" t="s">
        <v>26</v>
      </c>
      <c r="F597" t="s">
        <v>1644</v>
      </c>
      <c r="G597" t="s">
        <v>22</v>
      </c>
      <c r="H597" s="1">
        <v>45360</v>
      </c>
      <c r="I597" s="3">
        <v>0.60069444444444442</v>
      </c>
      <c r="J597" s="1" t="s">
        <v>12021</v>
      </c>
      <c r="K597" s="2" t="s">
        <v>12021</v>
      </c>
      <c r="L597" s="2" t="s">
        <v>12021</v>
      </c>
      <c r="M597" t="str">
        <f t="shared" si="69"/>
        <v>Mar</v>
      </c>
      <c r="N597" t="str">
        <f t="shared" si="63"/>
        <v>09-03-2024</v>
      </c>
      <c r="O597" t="str">
        <f t="shared" si="66"/>
        <v>03</v>
      </c>
      <c r="P597" t="str">
        <f t="shared" si="67"/>
        <v>2024</v>
      </c>
      <c r="Q597" t="str">
        <f t="shared" si="64"/>
        <v>14</v>
      </c>
      <c r="R597" t="str">
        <f t="shared" si="65"/>
        <v>-</v>
      </c>
      <c r="S597" t="str">
        <f t="shared" si="68"/>
        <v/>
      </c>
    </row>
    <row r="598" spans="1:19" x14ac:dyDescent="0.3">
      <c r="A598" t="s">
        <v>1645</v>
      </c>
      <c r="B598" t="s">
        <v>53</v>
      </c>
      <c r="C598" t="s">
        <v>12021</v>
      </c>
      <c r="D598" t="s">
        <v>12</v>
      </c>
      <c r="E598" t="s">
        <v>13</v>
      </c>
      <c r="F598" t="s">
        <v>1646</v>
      </c>
      <c r="G598" t="s">
        <v>22</v>
      </c>
      <c r="H598" s="1" t="s">
        <v>1647</v>
      </c>
      <c r="I598" s="3">
        <v>0.42848379629629629</v>
      </c>
      <c r="J598" s="1" t="s">
        <v>12021</v>
      </c>
      <c r="K598" s="2" t="s">
        <v>12021</v>
      </c>
      <c r="L598" s="2" t="s">
        <v>12021</v>
      </c>
      <c r="M598" t="str">
        <f t="shared" si="69"/>
        <v>Jun</v>
      </c>
      <c r="N598" t="str">
        <f t="shared" si="63"/>
        <v>15-06-2020</v>
      </c>
      <c r="O598" t="str">
        <f t="shared" si="66"/>
        <v>06</v>
      </c>
      <c r="P598" t="str">
        <f t="shared" si="67"/>
        <v>2020</v>
      </c>
      <c r="Q598" t="str">
        <f t="shared" si="64"/>
        <v>10</v>
      </c>
      <c r="R598" t="str">
        <f t="shared" si="65"/>
        <v>-</v>
      </c>
      <c r="S598" t="str">
        <f t="shared" si="68"/>
        <v/>
      </c>
    </row>
    <row r="599" spans="1:19" x14ac:dyDescent="0.3">
      <c r="A599" t="s">
        <v>1648</v>
      </c>
      <c r="B599" t="s">
        <v>158</v>
      </c>
      <c r="C599" t="s">
        <v>11130</v>
      </c>
      <c r="D599" t="s">
        <v>33</v>
      </c>
      <c r="E599" t="s">
        <v>127</v>
      </c>
      <c r="F599" t="s">
        <v>1649</v>
      </c>
      <c r="G599" t="s">
        <v>28</v>
      </c>
      <c r="H599" s="1">
        <v>44692</v>
      </c>
      <c r="I599" s="3">
        <v>2.9861111111111113E-2</v>
      </c>
      <c r="J599" s="1" t="s">
        <v>1650</v>
      </c>
      <c r="K599" s="2">
        <v>3.0358796296296297E-2</v>
      </c>
      <c r="L599" s="2" t="s">
        <v>12021</v>
      </c>
      <c r="M599" t="str">
        <f t="shared" si="69"/>
        <v>May</v>
      </c>
      <c r="N599" t="str">
        <f t="shared" si="63"/>
        <v>11-05-2022</v>
      </c>
      <c r="O599" t="str">
        <f t="shared" si="66"/>
        <v>05</v>
      </c>
      <c r="P599" t="str">
        <f t="shared" si="67"/>
        <v>2022</v>
      </c>
      <c r="Q599" t="str">
        <f t="shared" si="64"/>
        <v>00</v>
      </c>
      <c r="R599" t="str">
        <f t="shared" si="65"/>
        <v>15-11-2022</v>
      </c>
      <c r="S599" t="str">
        <f t="shared" si="68"/>
        <v>11</v>
      </c>
    </row>
    <row r="600" spans="1:19" x14ac:dyDescent="0.3">
      <c r="A600" t="s">
        <v>1651</v>
      </c>
      <c r="B600" t="s">
        <v>256</v>
      </c>
      <c r="C600" t="s">
        <v>12021</v>
      </c>
      <c r="D600" t="s">
        <v>19</v>
      </c>
      <c r="E600" t="s">
        <v>20</v>
      </c>
      <c r="F600" t="s">
        <v>1652</v>
      </c>
      <c r="G600" t="s">
        <v>22</v>
      </c>
      <c r="H600" s="1" t="s">
        <v>1653</v>
      </c>
      <c r="I600" s="3">
        <v>0.66802083333333329</v>
      </c>
      <c r="J600" s="1" t="s">
        <v>12021</v>
      </c>
      <c r="K600" s="2" t="s">
        <v>12021</v>
      </c>
      <c r="L600" s="2" t="s">
        <v>12021</v>
      </c>
      <c r="M600" t="str">
        <f t="shared" si="69"/>
        <v>Jul</v>
      </c>
      <c r="N600" t="str">
        <f t="shared" si="63"/>
        <v>23-07-2022</v>
      </c>
      <c r="O600" t="str">
        <f t="shared" si="66"/>
        <v>07</v>
      </c>
      <c r="P600" t="str">
        <f t="shared" si="67"/>
        <v>2022</v>
      </c>
      <c r="Q600" t="str">
        <f t="shared" si="64"/>
        <v>16</v>
      </c>
      <c r="R600" t="str">
        <f t="shared" si="65"/>
        <v>-</v>
      </c>
      <c r="S600" t="str">
        <f t="shared" si="68"/>
        <v/>
      </c>
    </row>
    <row r="601" spans="1:19" x14ac:dyDescent="0.3">
      <c r="A601" t="s">
        <v>1654</v>
      </c>
      <c r="B601" t="s">
        <v>139</v>
      </c>
      <c r="C601" t="s">
        <v>12021</v>
      </c>
      <c r="D601" t="s">
        <v>19</v>
      </c>
      <c r="E601" t="s">
        <v>140</v>
      </c>
      <c r="F601" t="s">
        <v>1655</v>
      </c>
      <c r="G601" t="s">
        <v>15</v>
      </c>
      <c r="H601" s="1">
        <v>45083</v>
      </c>
      <c r="I601" s="3">
        <v>0.83402777777777781</v>
      </c>
      <c r="J601" s="1" t="s">
        <v>12021</v>
      </c>
      <c r="K601" s="2" t="s">
        <v>12021</v>
      </c>
      <c r="L601" s="2" t="s">
        <v>12021</v>
      </c>
      <c r="M601" t="str">
        <f t="shared" si="69"/>
        <v>Jun</v>
      </c>
      <c r="N601" t="str">
        <f t="shared" si="63"/>
        <v>06-06-2023</v>
      </c>
      <c r="O601" t="str">
        <f t="shared" si="66"/>
        <v>06</v>
      </c>
      <c r="P601" t="str">
        <f t="shared" si="67"/>
        <v>2023</v>
      </c>
      <c r="Q601" t="str">
        <f t="shared" si="64"/>
        <v>20</v>
      </c>
      <c r="R601" t="str">
        <f t="shared" si="65"/>
        <v>-</v>
      </c>
      <c r="S601" t="str">
        <f t="shared" si="68"/>
        <v/>
      </c>
    </row>
    <row r="602" spans="1:19" x14ac:dyDescent="0.3">
      <c r="A602" t="s">
        <v>1656</v>
      </c>
      <c r="B602" t="s">
        <v>185</v>
      </c>
      <c r="C602" s="4">
        <v>45237.707638888889</v>
      </c>
      <c r="D602" t="s">
        <v>12</v>
      </c>
      <c r="E602" t="s">
        <v>13</v>
      </c>
      <c r="F602" t="s">
        <v>1657</v>
      </c>
      <c r="G602" t="s">
        <v>28</v>
      </c>
      <c r="H602" s="1" t="s">
        <v>804</v>
      </c>
      <c r="I602" s="3">
        <v>0.7079050925925926</v>
      </c>
      <c r="J602" s="1">
        <v>45237</v>
      </c>
      <c r="K602" s="2">
        <v>0.70763888888888893</v>
      </c>
      <c r="L602" s="2" t="s">
        <v>12021</v>
      </c>
      <c r="M602" t="str">
        <f t="shared" si="69"/>
        <v>Jun</v>
      </c>
      <c r="N602" t="str">
        <f t="shared" si="63"/>
        <v>17-06-2023</v>
      </c>
      <c r="O602" t="str">
        <f t="shared" si="66"/>
        <v>06</v>
      </c>
      <c r="P602" t="str">
        <f t="shared" si="67"/>
        <v>2023</v>
      </c>
      <c r="Q602" t="str">
        <f t="shared" si="64"/>
        <v>16</v>
      </c>
      <c r="R602" t="str">
        <f t="shared" si="65"/>
        <v>07-11-2023</v>
      </c>
      <c r="S602" t="str">
        <f t="shared" si="68"/>
        <v>11</v>
      </c>
    </row>
    <row r="603" spans="1:19" x14ac:dyDescent="0.3">
      <c r="A603" t="s">
        <v>1658</v>
      </c>
      <c r="B603" t="s">
        <v>53</v>
      </c>
      <c r="C603" t="s">
        <v>12021</v>
      </c>
      <c r="D603" t="s">
        <v>12</v>
      </c>
      <c r="E603" t="s">
        <v>13</v>
      </c>
      <c r="F603" t="s">
        <v>1659</v>
      </c>
      <c r="G603" t="s">
        <v>15</v>
      </c>
      <c r="H603" s="1" t="s">
        <v>1660</v>
      </c>
      <c r="I603" s="3">
        <v>0.6083101851851852</v>
      </c>
      <c r="J603" s="1" t="s">
        <v>12021</v>
      </c>
      <c r="K603" s="2" t="s">
        <v>12021</v>
      </c>
      <c r="L603" s="2" t="s">
        <v>12021</v>
      </c>
      <c r="M603" t="str">
        <f t="shared" si="69"/>
        <v>May</v>
      </c>
      <c r="N603" t="str">
        <f t="shared" si="63"/>
        <v>21-05-2023</v>
      </c>
      <c r="O603" t="str">
        <f t="shared" si="66"/>
        <v>05</v>
      </c>
      <c r="P603" t="str">
        <f t="shared" si="67"/>
        <v>2023</v>
      </c>
      <c r="Q603" t="str">
        <f t="shared" si="64"/>
        <v>14</v>
      </c>
      <c r="R603" t="str">
        <f t="shared" si="65"/>
        <v>-</v>
      </c>
      <c r="S603" t="str">
        <f t="shared" si="68"/>
        <v/>
      </c>
    </row>
    <row r="604" spans="1:19" x14ac:dyDescent="0.3">
      <c r="A604" t="s">
        <v>1661</v>
      </c>
      <c r="B604" t="s">
        <v>249</v>
      </c>
      <c r="C604" t="s">
        <v>12021</v>
      </c>
      <c r="D604" t="s">
        <v>19</v>
      </c>
      <c r="E604" t="s">
        <v>26</v>
      </c>
      <c r="F604" t="s">
        <v>1662</v>
      </c>
      <c r="G604" t="s">
        <v>15</v>
      </c>
      <c r="H604" s="1" t="s">
        <v>1663</v>
      </c>
      <c r="I604" s="3">
        <v>0.83747685185185183</v>
      </c>
      <c r="J604" s="1" t="s">
        <v>12021</v>
      </c>
      <c r="K604" s="2" t="s">
        <v>12021</v>
      </c>
      <c r="L604" s="2" t="s">
        <v>12021</v>
      </c>
      <c r="M604" t="str">
        <f t="shared" si="69"/>
        <v>Oct</v>
      </c>
      <c r="N604" t="str">
        <f t="shared" si="63"/>
        <v>13-10-2020</v>
      </c>
      <c r="O604" t="str">
        <f t="shared" si="66"/>
        <v>10</v>
      </c>
      <c r="P604" t="str">
        <f t="shared" si="67"/>
        <v>2020</v>
      </c>
      <c r="Q604" t="str">
        <f t="shared" si="64"/>
        <v>20</v>
      </c>
      <c r="R604" t="str">
        <f t="shared" si="65"/>
        <v>-</v>
      </c>
      <c r="S604" t="str">
        <f t="shared" si="68"/>
        <v/>
      </c>
    </row>
    <row r="605" spans="1:19" x14ac:dyDescent="0.3">
      <c r="A605" t="s">
        <v>1664</v>
      </c>
      <c r="B605" t="s">
        <v>53</v>
      </c>
      <c r="C605" t="s">
        <v>12021</v>
      </c>
      <c r="D605" t="s">
        <v>12</v>
      </c>
      <c r="E605" t="s">
        <v>13</v>
      </c>
      <c r="F605" t="s">
        <v>1665</v>
      </c>
      <c r="G605" t="s">
        <v>15</v>
      </c>
      <c r="H605" s="1" t="s">
        <v>1666</v>
      </c>
      <c r="I605" s="3">
        <v>0.76746527777777773</v>
      </c>
      <c r="J605" s="1" t="s">
        <v>12021</v>
      </c>
      <c r="K605" s="2" t="s">
        <v>12021</v>
      </c>
      <c r="L605" s="2" t="s">
        <v>12021</v>
      </c>
      <c r="M605" t="str">
        <f t="shared" si="69"/>
        <v>Oct</v>
      </c>
      <c r="N605" t="str">
        <f t="shared" si="63"/>
        <v>27-10-2023</v>
      </c>
      <c r="O605" t="str">
        <f t="shared" si="66"/>
        <v>10</v>
      </c>
      <c r="P605" t="str">
        <f t="shared" si="67"/>
        <v>2023</v>
      </c>
      <c r="Q605" t="str">
        <f t="shared" si="64"/>
        <v>18</v>
      </c>
      <c r="R605" t="str">
        <f t="shared" si="65"/>
        <v>-</v>
      </c>
      <c r="S605" t="str">
        <f t="shared" si="68"/>
        <v/>
      </c>
    </row>
    <row r="606" spans="1:19" x14ac:dyDescent="0.3">
      <c r="A606" t="s">
        <v>1667</v>
      </c>
      <c r="B606" t="s">
        <v>146</v>
      </c>
      <c r="C606" t="s">
        <v>12021</v>
      </c>
      <c r="D606" t="s">
        <v>19</v>
      </c>
      <c r="E606" t="s">
        <v>140</v>
      </c>
      <c r="F606" t="s">
        <v>1668</v>
      </c>
      <c r="G606" t="s">
        <v>22</v>
      </c>
      <c r="H606" s="1">
        <v>45232</v>
      </c>
      <c r="I606" s="3">
        <v>9.583333333333334E-2</v>
      </c>
      <c r="J606" s="1" t="s">
        <v>12021</v>
      </c>
      <c r="K606" s="2" t="s">
        <v>12021</v>
      </c>
      <c r="L606" s="2" t="s">
        <v>12021</v>
      </c>
      <c r="M606" t="str">
        <f t="shared" si="69"/>
        <v>Nov</v>
      </c>
      <c r="N606" t="str">
        <f t="shared" si="63"/>
        <v>02-11-2023</v>
      </c>
      <c r="O606" t="str">
        <f t="shared" si="66"/>
        <v>11</v>
      </c>
      <c r="P606" t="str">
        <f t="shared" si="67"/>
        <v>2023</v>
      </c>
      <c r="Q606" t="str">
        <f t="shared" si="64"/>
        <v>02</v>
      </c>
      <c r="R606" t="str">
        <f t="shared" si="65"/>
        <v>-</v>
      </c>
      <c r="S606" t="str">
        <f t="shared" si="68"/>
        <v/>
      </c>
    </row>
    <row r="607" spans="1:19" x14ac:dyDescent="0.3">
      <c r="A607" t="s">
        <v>1669</v>
      </c>
      <c r="B607" t="s">
        <v>139</v>
      </c>
      <c r="C607" t="s">
        <v>11131</v>
      </c>
      <c r="D607" t="s">
        <v>19</v>
      </c>
      <c r="E607" t="s">
        <v>140</v>
      </c>
      <c r="F607" t="s">
        <v>1670</v>
      </c>
      <c r="G607" t="s">
        <v>28</v>
      </c>
      <c r="H607" s="1">
        <v>44449</v>
      </c>
      <c r="I607" s="3">
        <v>0.46388888888888891</v>
      </c>
      <c r="J607" s="1" t="s">
        <v>1671</v>
      </c>
      <c r="K607" s="2">
        <v>0.46407407407407408</v>
      </c>
      <c r="L607" s="2" t="s">
        <v>12021</v>
      </c>
      <c r="M607" t="str">
        <f t="shared" si="69"/>
        <v>Sep</v>
      </c>
      <c r="N607" t="str">
        <f t="shared" si="63"/>
        <v>10-09-2021</v>
      </c>
      <c r="O607" t="str">
        <f t="shared" si="66"/>
        <v>09</v>
      </c>
      <c r="P607" t="str">
        <f t="shared" si="67"/>
        <v>2021</v>
      </c>
      <c r="Q607" t="str">
        <f t="shared" si="64"/>
        <v>11</v>
      </c>
      <c r="R607" t="str">
        <f t="shared" si="65"/>
        <v>13-10-2021</v>
      </c>
      <c r="S607" t="str">
        <f t="shared" si="68"/>
        <v>10</v>
      </c>
    </row>
    <row r="608" spans="1:19" x14ac:dyDescent="0.3">
      <c r="A608" t="s">
        <v>1672</v>
      </c>
      <c r="B608" t="s">
        <v>185</v>
      </c>
      <c r="C608" t="s">
        <v>12021</v>
      </c>
      <c r="D608" t="s">
        <v>12</v>
      </c>
      <c r="E608" t="s">
        <v>13</v>
      </c>
      <c r="F608" t="s">
        <v>1673</v>
      </c>
      <c r="G608" t="s">
        <v>15</v>
      </c>
      <c r="H608" s="1" t="s">
        <v>1442</v>
      </c>
      <c r="I608" s="3">
        <v>8.8460648148148149E-2</v>
      </c>
      <c r="J608" s="1" t="s">
        <v>12021</v>
      </c>
      <c r="K608" s="2" t="s">
        <v>12021</v>
      </c>
      <c r="L608" s="2" t="s">
        <v>12021</v>
      </c>
      <c r="M608" t="str">
        <f t="shared" si="69"/>
        <v>Aug</v>
      </c>
      <c r="N608" t="str">
        <f t="shared" si="63"/>
        <v>25-08-2023</v>
      </c>
      <c r="O608" t="str">
        <f t="shared" si="66"/>
        <v>08</v>
      </c>
      <c r="P608" t="str">
        <f t="shared" si="67"/>
        <v>2023</v>
      </c>
      <c r="Q608" t="str">
        <f t="shared" si="64"/>
        <v>02</v>
      </c>
      <c r="R608" t="str">
        <f t="shared" si="65"/>
        <v>-</v>
      </c>
      <c r="S608" t="str">
        <f t="shared" si="68"/>
        <v/>
      </c>
    </row>
    <row r="609" spans="1:19" x14ac:dyDescent="0.3">
      <c r="A609" t="s">
        <v>1674</v>
      </c>
      <c r="B609" t="s">
        <v>18</v>
      </c>
      <c r="C609" t="s">
        <v>11132</v>
      </c>
      <c r="D609" t="s">
        <v>19</v>
      </c>
      <c r="E609" t="s">
        <v>20</v>
      </c>
      <c r="F609" t="s">
        <v>1675</v>
      </c>
      <c r="G609" t="s">
        <v>28</v>
      </c>
      <c r="H609" s="1">
        <v>45477</v>
      </c>
      <c r="I609" s="3">
        <v>0.14791666666666667</v>
      </c>
      <c r="J609" s="1" t="s">
        <v>1676</v>
      </c>
      <c r="K609" s="2">
        <v>0.14798611111111112</v>
      </c>
      <c r="L609" s="2" t="s">
        <v>12021</v>
      </c>
      <c r="M609" t="str">
        <f t="shared" si="69"/>
        <v>Jul</v>
      </c>
      <c r="N609" t="str">
        <f t="shared" si="63"/>
        <v>04-07-2024</v>
      </c>
      <c r="O609" t="str">
        <f t="shared" si="66"/>
        <v>07</v>
      </c>
      <c r="P609" t="str">
        <f t="shared" si="67"/>
        <v>2024</v>
      </c>
      <c r="Q609" t="str">
        <f t="shared" si="64"/>
        <v>03</v>
      </c>
      <c r="R609" t="str">
        <f t="shared" si="65"/>
        <v>19-04-2024</v>
      </c>
      <c r="S609" t="str">
        <f t="shared" si="68"/>
        <v>04</v>
      </c>
    </row>
    <row r="610" spans="1:19" x14ac:dyDescent="0.3">
      <c r="A610" t="s">
        <v>1677</v>
      </c>
      <c r="B610" t="s">
        <v>289</v>
      </c>
      <c r="C610" t="s">
        <v>11133</v>
      </c>
      <c r="D610" t="s">
        <v>49</v>
      </c>
      <c r="E610" t="s">
        <v>69</v>
      </c>
      <c r="F610" t="s">
        <v>1678</v>
      </c>
      <c r="G610" t="s">
        <v>28</v>
      </c>
      <c r="H610" s="1" t="s">
        <v>1679</v>
      </c>
      <c r="I610" s="3">
        <v>0.95118055555555558</v>
      </c>
      <c r="J610" s="1" t="s">
        <v>1680</v>
      </c>
      <c r="K610" s="2">
        <v>0.95118055555555558</v>
      </c>
      <c r="L610" s="2" t="s">
        <v>12021</v>
      </c>
      <c r="M610" t="str">
        <f t="shared" si="69"/>
        <v>Dec</v>
      </c>
      <c r="N610" t="str">
        <f t="shared" si="63"/>
        <v>16-12-2022</v>
      </c>
      <c r="O610" t="str">
        <f t="shared" si="66"/>
        <v>12</v>
      </c>
      <c r="P610" t="str">
        <f t="shared" si="67"/>
        <v>2022</v>
      </c>
      <c r="Q610" t="str">
        <f t="shared" si="64"/>
        <v>22</v>
      </c>
      <c r="R610" t="str">
        <f t="shared" si="65"/>
        <v>27-12-2022</v>
      </c>
      <c r="S610" t="str">
        <f t="shared" si="68"/>
        <v>12</v>
      </c>
    </row>
    <row r="611" spans="1:19" x14ac:dyDescent="0.3">
      <c r="A611" t="s">
        <v>1681</v>
      </c>
      <c r="B611" t="s">
        <v>149</v>
      </c>
      <c r="C611" s="4">
        <v>43894.313888888886</v>
      </c>
      <c r="D611" t="s">
        <v>49</v>
      </c>
      <c r="E611" t="s">
        <v>69</v>
      </c>
      <c r="F611" t="s">
        <v>1682</v>
      </c>
      <c r="G611" t="s">
        <v>28</v>
      </c>
      <c r="H611" s="1" t="s">
        <v>1683</v>
      </c>
      <c r="I611" s="3">
        <v>0.31435185185185183</v>
      </c>
      <c r="J611" s="1">
        <v>43894</v>
      </c>
      <c r="K611" s="2">
        <v>0.31388888888888888</v>
      </c>
      <c r="L611" s="2" t="s">
        <v>12021</v>
      </c>
      <c r="M611" t="str">
        <f t="shared" si="69"/>
        <v>Mar</v>
      </c>
      <c r="N611" t="str">
        <f t="shared" si="63"/>
        <v>26-03-2020</v>
      </c>
      <c r="O611" t="str">
        <f t="shared" si="66"/>
        <v>03</v>
      </c>
      <c r="P611" t="str">
        <f t="shared" si="67"/>
        <v>2020</v>
      </c>
      <c r="Q611" t="str">
        <f t="shared" si="64"/>
        <v>07</v>
      </c>
      <c r="R611" t="str">
        <f t="shared" si="65"/>
        <v>04-03-2020</v>
      </c>
      <c r="S611" t="str">
        <f t="shared" si="68"/>
        <v>03</v>
      </c>
    </row>
    <row r="612" spans="1:19" x14ac:dyDescent="0.3">
      <c r="A612" t="s">
        <v>1684</v>
      </c>
      <c r="B612" t="s">
        <v>32</v>
      </c>
      <c r="C612" t="s">
        <v>12021</v>
      </c>
      <c r="D612" t="s">
        <v>33</v>
      </c>
      <c r="E612" t="s">
        <v>34</v>
      </c>
      <c r="F612" t="s">
        <v>1685</v>
      </c>
      <c r="G612" t="s">
        <v>15</v>
      </c>
      <c r="H612" s="1" t="s">
        <v>887</v>
      </c>
      <c r="I612" s="3">
        <v>0.71918981481481481</v>
      </c>
      <c r="J612" s="1" t="s">
        <v>12021</v>
      </c>
      <c r="K612" s="2" t="s">
        <v>12021</v>
      </c>
      <c r="L612" s="2" t="s">
        <v>12021</v>
      </c>
      <c r="M612" t="str">
        <f t="shared" si="69"/>
        <v>Jan</v>
      </c>
      <c r="N612" t="str">
        <f t="shared" si="63"/>
        <v>30-01-2020</v>
      </c>
      <c r="O612" t="str">
        <f t="shared" si="66"/>
        <v>01</v>
      </c>
      <c r="P612" t="str">
        <f t="shared" si="67"/>
        <v>2020</v>
      </c>
      <c r="Q612" t="str">
        <f t="shared" si="64"/>
        <v>17</v>
      </c>
      <c r="R612" t="str">
        <f t="shared" si="65"/>
        <v>-</v>
      </c>
      <c r="S612" t="str">
        <f t="shared" si="68"/>
        <v/>
      </c>
    </row>
    <row r="613" spans="1:19" x14ac:dyDescent="0.3">
      <c r="A613" t="s">
        <v>1686</v>
      </c>
      <c r="B613" t="s">
        <v>220</v>
      </c>
      <c r="C613" t="s">
        <v>12021</v>
      </c>
      <c r="D613" t="s">
        <v>12</v>
      </c>
      <c r="E613" t="s">
        <v>174</v>
      </c>
      <c r="F613" t="s">
        <v>1687</v>
      </c>
      <c r="G613" t="s">
        <v>22</v>
      </c>
      <c r="H613" s="1">
        <v>45572</v>
      </c>
      <c r="I613" s="3">
        <v>0.24652777777777779</v>
      </c>
      <c r="J613" s="1" t="s">
        <v>12021</v>
      </c>
      <c r="K613" s="2" t="s">
        <v>12021</v>
      </c>
      <c r="L613" s="2" t="s">
        <v>12021</v>
      </c>
      <c r="M613" t="str">
        <f t="shared" si="69"/>
        <v>Oct</v>
      </c>
      <c r="N613" t="str">
        <f t="shared" si="63"/>
        <v>07-10-2024</v>
      </c>
      <c r="O613" t="str">
        <f t="shared" si="66"/>
        <v>10</v>
      </c>
      <c r="P613" t="str">
        <f t="shared" si="67"/>
        <v>2024</v>
      </c>
      <c r="Q613" t="str">
        <f t="shared" si="64"/>
        <v>05</v>
      </c>
      <c r="R613" t="str">
        <f t="shared" si="65"/>
        <v>-</v>
      </c>
      <c r="S613" t="str">
        <f t="shared" si="68"/>
        <v/>
      </c>
    </row>
    <row r="614" spans="1:19" x14ac:dyDescent="0.3">
      <c r="A614" t="s">
        <v>1688</v>
      </c>
      <c r="B614" t="s">
        <v>158</v>
      </c>
      <c r="C614" t="s">
        <v>12021</v>
      </c>
      <c r="D614" t="s">
        <v>33</v>
      </c>
      <c r="E614" t="s">
        <v>127</v>
      </c>
      <c r="F614" t="s">
        <v>1689</v>
      </c>
      <c r="G614" t="s">
        <v>15</v>
      </c>
      <c r="H614" s="1">
        <v>44716</v>
      </c>
      <c r="I614" s="3">
        <v>0.22500000000000001</v>
      </c>
      <c r="J614" s="1" t="s">
        <v>12021</v>
      </c>
      <c r="K614" s="2" t="s">
        <v>12021</v>
      </c>
      <c r="L614" s="2" t="s">
        <v>12021</v>
      </c>
      <c r="M614" t="str">
        <f t="shared" si="69"/>
        <v>Jun</v>
      </c>
      <c r="N614" t="str">
        <f t="shared" si="63"/>
        <v>04-06-2022</v>
      </c>
      <c r="O614" t="str">
        <f t="shared" si="66"/>
        <v>06</v>
      </c>
      <c r="P614" t="str">
        <f t="shared" si="67"/>
        <v>2022</v>
      </c>
      <c r="Q614" t="str">
        <f t="shared" si="64"/>
        <v>05</v>
      </c>
      <c r="R614" t="str">
        <f t="shared" si="65"/>
        <v>-</v>
      </c>
      <c r="S614" t="str">
        <f t="shared" si="68"/>
        <v/>
      </c>
    </row>
    <row r="615" spans="1:19" x14ac:dyDescent="0.3">
      <c r="A615" t="s">
        <v>1690</v>
      </c>
      <c r="B615" t="s">
        <v>110</v>
      </c>
      <c r="C615" t="s">
        <v>12021</v>
      </c>
      <c r="D615" t="s">
        <v>33</v>
      </c>
      <c r="E615" t="s">
        <v>34</v>
      </c>
      <c r="F615" t="s">
        <v>1691</v>
      </c>
      <c r="G615" t="s">
        <v>15</v>
      </c>
      <c r="H615" s="1" t="s">
        <v>1692</v>
      </c>
      <c r="I615" s="3">
        <v>0.15560185185185185</v>
      </c>
      <c r="J615" s="1" t="s">
        <v>12021</v>
      </c>
      <c r="K615" s="2" t="s">
        <v>12021</v>
      </c>
      <c r="L615" s="2" t="s">
        <v>12021</v>
      </c>
      <c r="M615" t="str">
        <f t="shared" si="69"/>
        <v>May</v>
      </c>
      <c r="N615" t="str">
        <f t="shared" si="63"/>
        <v>22-05-2021</v>
      </c>
      <c r="O615" t="str">
        <f t="shared" si="66"/>
        <v>05</v>
      </c>
      <c r="P615" t="str">
        <f t="shared" si="67"/>
        <v>2021</v>
      </c>
      <c r="Q615" t="str">
        <f t="shared" si="64"/>
        <v>03</v>
      </c>
      <c r="R615" t="str">
        <f t="shared" si="65"/>
        <v>-</v>
      </c>
      <c r="S615" t="str">
        <f t="shared" si="68"/>
        <v/>
      </c>
    </row>
    <row r="616" spans="1:19" x14ac:dyDescent="0.3">
      <c r="A616" t="s">
        <v>1693</v>
      </c>
      <c r="B616" t="s">
        <v>123</v>
      </c>
      <c r="C616" t="s">
        <v>12021</v>
      </c>
      <c r="D616" t="s">
        <v>33</v>
      </c>
      <c r="E616" t="s">
        <v>34</v>
      </c>
      <c r="F616" t="s">
        <v>1694</v>
      </c>
      <c r="G616" t="s">
        <v>22</v>
      </c>
      <c r="H616" s="1" t="s">
        <v>717</v>
      </c>
      <c r="I616" s="3">
        <v>0.95549768518518519</v>
      </c>
      <c r="J616" s="1" t="s">
        <v>12021</v>
      </c>
      <c r="K616" s="2" t="s">
        <v>12021</v>
      </c>
      <c r="L616" s="2" t="s">
        <v>12021</v>
      </c>
      <c r="M616" t="str">
        <f t="shared" si="69"/>
        <v>May</v>
      </c>
      <c r="N616" t="str">
        <f t="shared" si="63"/>
        <v>25-05-2024</v>
      </c>
      <c r="O616" t="str">
        <f t="shared" si="66"/>
        <v>05</v>
      </c>
      <c r="P616" t="str">
        <f t="shared" si="67"/>
        <v>2024</v>
      </c>
      <c r="Q616" t="str">
        <f t="shared" si="64"/>
        <v>22</v>
      </c>
      <c r="R616" t="str">
        <f t="shared" si="65"/>
        <v>-</v>
      </c>
      <c r="S616" t="str">
        <f t="shared" si="68"/>
        <v/>
      </c>
    </row>
    <row r="617" spans="1:19" x14ac:dyDescent="0.3">
      <c r="A617" t="s">
        <v>1695</v>
      </c>
      <c r="B617" t="s">
        <v>18</v>
      </c>
      <c r="C617" t="s">
        <v>12021</v>
      </c>
      <c r="D617" t="s">
        <v>19</v>
      </c>
      <c r="E617" t="s">
        <v>20</v>
      </c>
      <c r="F617" t="s">
        <v>1696</v>
      </c>
      <c r="G617" t="s">
        <v>22</v>
      </c>
      <c r="H617" s="1" t="s">
        <v>1697</v>
      </c>
      <c r="I617" s="3">
        <v>0.18805555555555556</v>
      </c>
      <c r="J617" s="1" t="s">
        <v>12021</v>
      </c>
      <c r="K617" s="2" t="s">
        <v>12021</v>
      </c>
      <c r="L617" s="2" t="s">
        <v>12021</v>
      </c>
      <c r="M617" t="str">
        <f t="shared" si="69"/>
        <v>Mar</v>
      </c>
      <c r="N617" t="str">
        <f t="shared" si="63"/>
        <v>30-03-2020</v>
      </c>
      <c r="O617" t="str">
        <f t="shared" si="66"/>
        <v>03</v>
      </c>
      <c r="P617" t="str">
        <f t="shared" si="67"/>
        <v>2020</v>
      </c>
      <c r="Q617" t="str">
        <f t="shared" si="64"/>
        <v>04</v>
      </c>
      <c r="R617" t="str">
        <f t="shared" si="65"/>
        <v>-</v>
      </c>
      <c r="S617" t="str">
        <f t="shared" si="68"/>
        <v/>
      </c>
    </row>
    <row r="618" spans="1:19" x14ac:dyDescent="0.3">
      <c r="A618" t="s">
        <v>1698</v>
      </c>
      <c r="B618" t="s">
        <v>256</v>
      </c>
      <c r="C618" t="s">
        <v>12021</v>
      </c>
      <c r="D618" t="s">
        <v>19</v>
      </c>
      <c r="E618" t="s">
        <v>20</v>
      </c>
      <c r="F618" t="s">
        <v>1699</v>
      </c>
      <c r="G618" t="s">
        <v>15</v>
      </c>
      <c r="H618" s="1">
        <v>43956</v>
      </c>
      <c r="I618" s="3">
        <v>0.17291666666666666</v>
      </c>
      <c r="J618" s="1" t="s">
        <v>12021</v>
      </c>
      <c r="K618" s="2" t="s">
        <v>12021</v>
      </c>
      <c r="L618" s="2" t="s">
        <v>12021</v>
      </c>
      <c r="M618" t="str">
        <f t="shared" si="69"/>
        <v>May</v>
      </c>
      <c r="N618" t="str">
        <f t="shared" si="63"/>
        <v>05-05-2020</v>
      </c>
      <c r="O618" t="str">
        <f t="shared" si="66"/>
        <v>05</v>
      </c>
      <c r="P618" t="str">
        <f t="shared" si="67"/>
        <v>2020</v>
      </c>
      <c r="Q618" t="str">
        <f t="shared" si="64"/>
        <v>04</v>
      </c>
      <c r="R618" t="str">
        <f t="shared" si="65"/>
        <v>-</v>
      </c>
      <c r="S618" t="str">
        <f t="shared" si="68"/>
        <v/>
      </c>
    </row>
    <row r="619" spans="1:19" x14ac:dyDescent="0.3">
      <c r="A619" t="s">
        <v>1700</v>
      </c>
      <c r="B619" t="s">
        <v>146</v>
      </c>
      <c r="C619" t="s">
        <v>12021</v>
      </c>
      <c r="D619" t="s">
        <v>19</v>
      </c>
      <c r="E619" t="s">
        <v>140</v>
      </c>
      <c r="F619" t="s">
        <v>1701</v>
      </c>
      <c r="G619" t="s">
        <v>15</v>
      </c>
      <c r="H619" s="1" t="s">
        <v>1702</v>
      </c>
      <c r="I619" s="3">
        <v>0.1252199074074074</v>
      </c>
      <c r="J619" s="1" t="s">
        <v>12021</v>
      </c>
      <c r="K619" s="2" t="s">
        <v>12021</v>
      </c>
      <c r="L619" s="2" t="s">
        <v>12021</v>
      </c>
      <c r="M619" t="str">
        <f t="shared" si="69"/>
        <v>Jan</v>
      </c>
      <c r="N619" t="str">
        <f t="shared" si="63"/>
        <v>18-01-2021</v>
      </c>
      <c r="O619" t="str">
        <f t="shared" si="66"/>
        <v>01</v>
      </c>
      <c r="P619" t="str">
        <f t="shared" si="67"/>
        <v>2021</v>
      </c>
      <c r="Q619" t="str">
        <f t="shared" si="64"/>
        <v>03</v>
      </c>
      <c r="R619" t="str">
        <f t="shared" si="65"/>
        <v>-</v>
      </c>
      <c r="S619" t="str">
        <f t="shared" si="68"/>
        <v/>
      </c>
    </row>
    <row r="620" spans="1:19" x14ac:dyDescent="0.3">
      <c r="A620" t="s">
        <v>1703</v>
      </c>
      <c r="B620" t="s">
        <v>202</v>
      </c>
      <c r="C620" t="s">
        <v>12021</v>
      </c>
      <c r="D620" t="s">
        <v>33</v>
      </c>
      <c r="E620" t="s">
        <v>127</v>
      </c>
      <c r="F620" t="s">
        <v>1704</v>
      </c>
      <c r="G620" t="s">
        <v>22</v>
      </c>
      <c r="H620" s="1">
        <v>44783</v>
      </c>
      <c r="I620" s="3">
        <v>0.64027777777777772</v>
      </c>
      <c r="J620" s="1" t="s">
        <v>12021</v>
      </c>
      <c r="K620" s="2" t="s">
        <v>12021</v>
      </c>
      <c r="L620" s="2" t="s">
        <v>12021</v>
      </c>
      <c r="M620" t="str">
        <f t="shared" si="69"/>
        <v>Aug</v>
      </c>
      <c r="N620" t="str">
        <f t="shared" si="63"/>
        <v>10-08-2022</v>
      </c>
      <c r="O620" t="str">
        <f t="shared" si="66"/>
        <v>08</v>
      </c>
      <c r="P620" t="str">
        <f t="shared" si="67"/>
        <v>2022</v>
      </c>
      <c r="Q620" t="str">
        <f t="shared" si="64"/>
        <v>15</v>
      </c>
      <c r="R620" t="str">
        <f t="shared" si="65"/>
        <v>-</v>
      </c>
      <c r="S620" t="str">
        <f t="shared" si="68"/>
        <v/>
      </c>
    </row>
    <row r="621" spans="1:19" x14ac:dyDescent="0.3">
      <c r="A621" t="s">
        <v>1705</v>
      </c>
      <c r="B621" t="s">
        <v>188</v>
      </c>
      <c r="C621" t="s">
        <v>11134</v>
      </c>
      <c r="D621" t="s">
        <v>12</v>
      </c>
      <c r="E621" t="s">
        <v>114</v>
      </c>
      <c r="F621" t="s">
        <v>1706</v>
      </c>
      <c r="G621" t="s">
        <v>28</v>
      </c>
      <c r="H621" s="1">
        <v>45599</v>
      </c>
      <c r="I621" s="3">
        <v>0.17847222222222223</v>
      </c>
      <c r="J621" s="1" t="s">
        <v>1707</v>
      </c>
      <c r="K621" s="2">
        <v>0.17901620370370369</v>
      </c>
      <c r="L621" s="2" t="s">
        <v>12021</v>
      </c>
      <c r="M621" t="str">
        <f t="shared" si="69"/>
        <v>Nov</v>
      </c>
      <c r="N621" t="str">
        <f t="shared" si="63"/>
        <v>03-11-2024</v>
      </c>
      <c r="O621" t="str">
        <f t="shared" si="66"/>
        <v>11</v>
      </c>
      <c r="P621" t="str">
        <f t="shared" si="67"/>
        <v>2024</v>
      </c>
      <c r="Q621" t="str">
        <f t="shared" si="64"/>
        <v>04</v>
      </c>
      <c r="R621" t="str">
        <f t="shared" si="65"/>
        <v>23-03-2024</v>
      </c>
      <c r="S621" t="str">
        <f t="shared" si="68"/>
        <v>03</v>
      </c>
    </row>
    <row r="622" spans="1:19" x14ac:dyDescent="0.3">
      <c r="A622" t="s">
        <v>1708</v>
      </c>
      <c r="B622" t="s">
        <v>32</v>
      </c>
      <c r="C622" t="s">
        <v>12021</v>
      </c>
      <c r="D622" t="s">
        <v>33</v>
      </c>
      <c r="E622" t="s">
        <v>34</v>
      </c>
      <c r="F622" t="s">
        <v>1709</v>
      </c>
      <c r="G622" t="s">
        <v>15</v>
      </c>
      <c r="H622" s="1" t="s">
        <v>683</v>
      </c>
      <c r="I622" s="3">
        <v>0.72880787037037043</v>
      </c>
      <c r="J622" s="1" t="s">
        <v>12021</v>
      </c>
      <c r="K622" s="2" t="s">
        <v>12021</v>
      </c>
      <c r="L622" s="2" t="s">
        <v>12021</v>
      </c>
      <c r="M622" t="str">
        <f t="shared" si="69"/>
        <v>Dec</v>
      </c>
      <c r="N622" t="str">
        <f t="shared" si="63"/>
        <v>23-12-2021</v>
      </c>
      <c r="O622" t="str">
        <f t="shared" si="66"/>
        <v>12</v>
      </c>
      <c r="P622" t="str">
        <f t="shared" si="67"/>
        <v>2021</v>
      </c>
      <c r="Q622" t="str">
        <f t="shared" si="64"/>
        <v>17</v>
      </c>
      <c r="R622" t="str">
        <f t="shared" si="65"/>
        <v>-</v>
      </c>
      <c r="S622" t="str">
        <f t="shared" si="68"/>
        <v/>
      </c>
    </row>
    <row r="623" spans="1:19" x14ac:dyDescent="0.3">
      <c r="A623" t="s">
        <v>1710</v>
      </c>
      <c r="B623" t="s">
        <v>64</v>
      </c>
      <c r="C623" t="s">
        <v>11135</v>
      </c>
      <c r="D623" t="s">
        <v>49</v>
      </c>
      <c r="E623" t="s">
        <v>65</v>
      </c>
      <c r="F623" t="s">
        <v>1711</v>
      </c>
      <c r="G623" t="s">
        <v>28</v>
      </c>
      <c r="H623" s="1">
        <v>43869</v>
      </c>
      <c r="I623" s="3">
        <v>3.4722222222222224E-2</v>
      </c>
      <c r="J623" s="1" t="s">
        <v>1712</v>
      </c>
      <c r="K623" s="2">
        <v>3.5081018518518518E-2</v>
      </c>
      <c r="L623" s="2" t="s">
        <v>12021</v>
      </c>
      <c r="M623" t="str">
        <f t="shared" si="69"/>
        <v>Feb</v>
      </c>
      <c r="N623" t="str">
        <f t="shared" si="63"/>
        <v>08-02-2020</v>
      </c>
      <c r="O623" t="str">
        <f t="shared" si="66"/>
        <v>02</v>
      </c>
      <c r="P623" t="str">
        <f t="shared" si="67"/>
        <v>2020</v>
      </c>
      <c r="Q623" t="str">
        <f t="shared" si="64"/>
        <v>00</v>
      </c>
      <c r="R623" t="str">
        <f t="shared" si="65"/>
        <v>20-08-2020</v>
      </c>
      <c r="S623" t="str">
        <f t="shared" si="68"/>
        <v>08</v>
      </c>
    </row>
    <row r="624" spans="1:19" x14ac:dyDescent="0.3">
      <c r="A624" t="s">
        <v>1713</v>
      </c>
      <c r="B624" t="s">
        <v>11</v>
      </c>
      <c r="C624" t="s">
        <v>12021</v>
      </c>
      <c r="D624" t="s">
        <v>12</v>
      </c>
      <c r="E624" t="s">
        <v>13</v>
      </c>
      <c r="F624" t="s">
        <v>1714</v>
      </c>
      <c r="G624" t="s">
        <v>15</v>
      </c>
      <c r="H624" s="1" t="s">
        <v>1715</v>
      </c>
      <c r="I624" s="3">
        <v>0.81862268518518522</v>
      </c>
      <c r="J624" s="1" t="s">
        <v>12021</v>
      </c>
      <c r="K624" s="2" t="s">
        <v>12021</v>
      </c>
      <c r="L624" s="2" t="s">
        <v>12021</v>
      </c>
      <c r="M624" t="str">
        <f t="shared" si="69"/>
        <v>Jun</v>
      </c>
      <c r="N624" t="str">
        <f t="shared" si="63"/>
        <v>30-06-2024</v>
      </c>
      <c r="O624" t="str">
        <f t="shared" si="66"/>
        <v>06</v>
      </c>
      <c r="P624" t="str">
        <f t="shared" si="67"/>
        <v>2024</v>
      </c>
      <c r="Q624" t="str">
        <f t="shared" si="64"/>
        <v>19</v>
      </c>
      <c r="R624" t="str">
        <f t="shared" si="65"/>
        <v>-</v>
      </c>
      <c r="S624" t="str">
        <f t="shared" si="68"/>
        <v/>
      </c>
    </row>
    <row r="625" spans="1:19" x14ac:dyDescent="0.3">
      <c r="A625" t="s">
        <v>1716</v>
      </c>
      <c r="B625" t="s">
        <v>18</v>
      </c>
      <c r="C625" s="4">
        <v>44784.67083333333</v>
      </c>
      <c r="D625" t="s">
        <v>19</v>
      </c>
      <c r="E625" t="s">
        <v>20</v>
      </c>
      <c r="F625" t="s">
        <v>1717</v>
      </c>
      <c r="G625" t="s">
        <v>28</v>
      </c>
      <c r="H625" s="1">
        <v>44905</v>
      </c>
      <c r="I625" s="3">
        <v>0.67083333333333328</v>
      </c>
      <c r="J625" s="1">
        <v>44784</v>
      </c>
      <c r="K625" s="2">
        <v>0.67083333333333328</v>
      </c>
      <c r="L625" s="2" t="s">
        <v>12021</v>
      </c>
      <c r="M625" t="str">
        <f t="shared" si="69"/>
        <v>Dec</v>
      </c>
      <c r="N625" t="str">
        <f t="shared" si="63"/>
        <v>10-12-2022</v>
      </c>
      <c r="O625" t="str">
        <f t="shared" si="66"/>
        <v>12</v>
      </c>
      <c r="P625" t="str">
        <f t="shared" si="67"/>
        <v>2022</v>
      </c>
      <c r="Q625" t="str">
        <f t="shared" si="64"/>
        <v>16</v>
      </c>
      <c r="R625" t="str">
        <f t="shared" si="65"/>
        <v>11-08-2022</v>
      </c>
      <c r="S625" t="str">
        <f t="shared" si="68"/>
        <v>08</v>
      </c>
    </row>
    <row r="626" spans="1:19" x14ac:dyDescent="0.3">
      <c r="A626" t="s">
        <v>1718</v>
      </c>
      <c r="B626" t="s">
        <v>53</v>
      </c>
      <c r="C626" t="s">
        <v>12021</v>
      </c>
      <c r="D626" t="s">
        <v>12</v>
      </c>
      <c r="E626" t="s">
        <v>13</v>
      </c>
      <c r="F626" t="s">
        <v>1719</v>
      </c>
      <c r="G626" t="s">
        <v>15</v>
      </c>
      <c r="H626" s="1">
        <v>44508</v>
      </c>
      <c r="I626" s="3">
        <v>0.25138888888888888</v>
      </c>
      <c r="J626" s="1" t="s">
        <v>12021</v>
      </c>
      <c r="K626" s="2" t="s">
        <v>12021</v>
      </c>
      <c r="L626" s="2" t="s">
        <v>12021</v>
      </c>
      <c r="M626" t="str">
        <f t="shared" si="69"/>
        <v>Nov</v>
      </c>
      <c r="N626" t="str">
        <f t="shared" si="63"/>
        <v>08-11-2021</v>
      </c>
      <c r="O626" t="str">
        <f t="shared" si="66"/>
        <v>11</v>
      </c>
      <c r="P626" t="str">
        <f t="shared" si="67"/>
        <v>2021</v>
      </c>
      <c r="Q626" t="str">
        <f t="shared" si="64"/>
        <v>06</v>
      </c>
      <c r="R626" t="str">
        <f t="shared" si="65"/>
        <v>-</v>
      </c>
      <c r="S626" t="str">
        <f t="shared" si="68"/>
        <v/>
      </c>
    </row>
    <row r="627" spans="1:19" x14ac:dyDescent="0.3">
      <c r="A627" t="s">
        <v>1720</v>
      </c>
      <c r="B627" t="s">
        <v>301</v>
      </c>
      <c r="C627" s="4">
        <v>45078.177777777775</v>
      </c>
      <c r="D627" t="s">
        <v>49</v>
      </c>
      <c r="E627" t="s">
        <v>50</v>
      </c>
      <c r="F627" t="s">
        <v>1721</v>
      </c>
      <c r="G627" t="s">
        <v>28</v>
      </c>
      <c r="H627" s="1" t="s">
        <v>562</v>
      </c>
      <c r="I627" s="3">
        <v>0.17837962962962964</v>
      </c>
      <c r="J627" s="1">
        <v>45078</v>
      </c>
      <c r="K627" s="2">
        <v>0.17777777777777778</v>
      </c>
      <c r="L627" s="2" t="s">
        <v>12021</v>
      </c>
      <c r="M627" t="str">
        <f t="shared" si="69"/>
        <v>Dec</v>
      </c>
      <c r="N627" t="str">
        <f t="shared" si="63"/>
        <v>30-12-2022</v>
      </c>
      <c r="O627" t="str">
        <f t="shared" si="66"/>
        <v>12</v>
      </c>
      <c r="P627" t="str">
        <f t="shared" si="67"/>
        <v>2022</v>
      </c>
      <c r="Q627" t="str">
        <f t="shared" si="64"/>
        <v>04</v>
      </c>
      <c r="R627" t="str">
        <f t="shared" si="65"/>
        <v>01-06-2023</v>
      </c>
      <c r="S627" t="str">
        <f t="shared" si="68"/>
        <v>06</v>
      </c>
    </row>
    <row r="628" spans="1:19" x14ac:dyDescent="0.3">
      <c r="A628" t="s">
        <v>1722</v>
      </c>
      <c r="B628" t="s">
        <v>139</v>
      </c>
      <c r="C628" s="4">
        <v>44145.980555555558</v>
      </c>
      <c r="D628" t="s">
        <v>19</v>
      </c>
      <c r="E628" t="s">
        <v>140</v>
      </c>
      <c r="F628" t="s">
        <v>1723</v>
      </c>
      <c r="G628" t="s">
        <v>28</v>
      </c>
      <c r="H628" s="1" t="s">
        <v>1724</v>
      </c>
      <c r="I628" s="3">
        <v>0.98064814814814816</v>
      </c>
      <c r="J628" s="1">
        <v>44145</v>
      </c>
      <c r="K628" s="2">
        <v>0.98055555555555551</v>
      </c>
      <c r="L628" s="2" t="s">
        <v>12021</v>
      </c>
      <c r="M628" t="str">
        <f t="shared" si="69"/>
        <v>Sep</v>
      </c>
      <c r="N628" t="str">
        <f t="shared" si="63"/>
        <v>21-09-2020</v>
      </c>
      <c r="O628" t="str">
        <f t="shared" si="66"/>
        <v>09</v>
      </c>
      <c r="P628" t="str">
        <f t="shared" si="67"/>
        <v>2020</v>
      </c>
      <c r="Q628" t="str">
        <f t="shared" si="64"/>
        <v>23</v>
      </c>
      <c r="R628" t="str">
        <f t="shared" si="65"/>
        <v>10-11-2020</v>
      </c>
      <c r="S628" t="str">
        <f t="shared" si="68"/>
        <v>11</v>
      </c>
    </row>
    <row r="629" spans="1:19" x14ac:dyDescent="0.3">
      <c r="A629" t="s">
        <v>1725</v>
      </c>
      <c r="B629" t="s">
        <v>280</v>
      </c>
      <c r="C629" t="s">
        <v>12021</v>
      </c>
      <c r="D629" t="s">
        <v>49</v>
      </c>
      <c r="E629" t="s">
        <v>65</v>
      </c>
      <c r="F629" t="s">
        <v>1726</v>
      </c>
      <c r="G629" t="s">
        <v>15</v>
      </c>
      <c r="H629" s="1" t="s">
        <v>588</v>
      </c>
      <c r="I629" s="3">
        <v>0.14678240740740742</v>
      </c>
      <c r="J629" s="1" t="s">
        <v>12021</v>
      </c>
      <c r="K629" s="2" t="s">
        <v>12021</v>
      </c>
      <c r="L629" s="2" t="s">
        <v>12021</v>
      </c>
      <c r="M629" t="str">
        <f t="shared" si="69"/>
        <v>Mar</v>
      </c>
      <c r="N629" t="str">
        <f t="shared" si="63"/>
        <v>13-03-2021</v>
      </c>
      <c r="O629" t="str">
        <f t="shared" si="66"/>
        <v>03</v>
      </c>
      <c r="P629" t="str">
        <f t="shared" si="67"/>
        <v>2021</v>
      </c>
      <c r="Q629" t="str">
        <f t="shared" si="64"/>
        <v>03</v>
      </c>
      <c r="R629" t="str">
        <f t="shared" si="65"/>
        <v>-</v>
      </c>
      <c r="S629" t="str">
        <f t="shared" si="68"/>
        <v/>
      </c>
    </row>
    <row r="630" spans="1:19" x14ac:dyDescent="0.3">
      <c r="A630" t="s">
        <v>1727</v>
      </c>
      <c r="B630" t="s">
        <v>123</v>
      </c>
      <c r="C630" t="s">
        <v>12021</v>
      </c>
      <c r="D630" t="s">
        <v>33</v>
      </c>
      <c r="E630" t="s">
        <v>34</v>
      </c>
      <c r="F630" t="s">
        <v>1728</v>
      </c>
      <c r="G630" t="s">
        <v>22</v>
      </c>
      <c r="H630" s="1" t="s">
        <v>1729</v>
      </c>
      <c r="I630" s="3">
        <v>0.52932870370370366</v>
      </c>
      <c r="J630" s="1" t="s">
        <v>12021</v>
      </c>
      <c r="K630" s="2" t="s">
        <v>12021</v>
      </c>
      <c r="L630" s="2" t="s">
        <v>12021</v>
      </c>
      <c r="M630" t="str">
        <f t="shared" si="69"/>
        <v>May</v>
      </c>
      <c r="N630" t="str">
        <f t="shared" si="63"/>
        <v>25-05-2022</v>
      </c>
      <c r="O630" t="str">
        <f t="shared" si="66"/>
        <v>05</v>
      </c>
      <c r="P630" t="str">
        <f t="shared" si="67"/>
        <v>2022</v>
      </c>
      <c r="Q630" t="str">
        <f t="shared" si="64"/>
        <v>12</v>
      </c>
      <c r="R630" t="str">
        <f t="shared" si="65"/>
        <v>-</v>
      </c>
      <c r="S630" t="str">
        <f t="shared" si="68"/>
        <v/>
      </c>
    </row>
    <row r="631" spans="1:19" x14ac:dyDescent="0.3">
      <c r="A631" t="s">
        <v>1730</v>
      </c>
      <c r="B631" t="s">
        <v>249</v>
      </c>
      <c r="C631" s="4">
        <v>45210.093055555553</v>
      </c>
      <c r="D631" t="s">
        <v>19</v>
      </c>
      <c r="E631" t="s">
        <v>26</v>
      </c>
      <c r="F631" t="s">
        <v>1731</v>
      </c>
      <c r="G631" t="s">
        <v>28</v>
      </c>
      <c r="H631" s="1" t="s">
        <v>1666</v>
      </c>
      <c r="I631" s="3">
        <v>9.3275462962962963E-2</v>
      </c>
      <c r="J631" s="1">
        <v>45210</v>
      </c>
      <c r="K631" s="2">
        <v>9.3055555555555558E-2</v>
      </c>
      <c r="L631" s="2" t="s">
        <v>12021</v>
      </c>
      <c r="M631" t="str">
        <f t="shared" si="69"/>
        <v>Oct</v>
      </c>
      <c r="N631" t="str">
        <f t="shared" si="63"/>
        <v>27-10-2023</v>
      </c>
      <c r="O631" t="str">
        <f t="shared" si="66"/>
        <v>10</v>
      </c>
      <c r="P631" t="str">
        <f t="shared" si="67"/>
        <v>2023</v>
      </c>
      <c r="Q631" t="str">
        <f t="shared" si="64"/>
        <v>02</v>
      </c>
      <c r="R631" t="str">
        <f t="shared" si="65"/>
        <v>11-10-2023</v>
      </c>
      <c r="S631" t="str">
        <f t="shared" si="68"/>
        <v>10</v>
      </c>
    </row>
    <row r="632" spans="1:19" x14ac:dyDescent="0.3">
      <c r="A632" t="s">
        <v>1732</v>
      </c>
      <c r="B632" t="s">
        <v>126</v>
      </c>
      <c r="C632" s="4">
        <v>44541.679861111108</v>
      </c>
      <c r="D632" t="s">
        <v>33</v>
      </c>
      <c r="E632" t="s">
        <v>127</v>
      </c>
      <c r="F632" t="s">
        <v>1733</v>
      </c>
      <c r="G632" t="s">
        <v>28</v>
      </c>
      <c r="H632" s="1" t="s">
        <v>1734</v>
      </c>
      <c r="I632" s="3">
        <v>0.68025462962962968</v>
      </c>
      <c r="J632" s="1">
        <v>44541</v>
      </c>
      <c r="K632" s="2">
        <v>0.67986111111111114</v>
      </c>
      <c r="L632" s="2" t="s">
        <v>12021</v>
      </c>
      <c r="M632" t="str">
        <f t="shared" si="69"/>
        <v>Oct</v>
      </c>
      <c r="N632" t="str">
        <f t="shared" si="63"/>
        <v>18-10-2021</v>
      </c>
      <c r="O632" t="str">
        <f t="shared" si="66"/>
        <v>10</v>
      </c>
      <c r="P632" t="str">
        <f t="shared" si="67"/>
        <v>2021</v>
      </c>
      <c r="Q632" t="str">
        <f t="shared" si="64"/>
        <v>16</v>
      </c>
      <c r="R632" t="str">
        <f t="shared" si="65"/>
        <v>11-12-2021</v>
      </c>
      <c r="S632" t="str">
        <f t="shared" si="68"/>
        <v>12</v>
      </c>
    </row>
    <row r="633" spans="1:19" x14ac:dyDescent="0.3">
      <c r="A633" t="s">
        <v>1735</v>
      </c>
      <c r="B633" t="s">
        <v>146</v>
      </c>
      <c r="C633" t="s">
        <v>12021</v>
      </c>
      <c r="D633" t="s">
        <v>19</v>
      </c>
      <c r="E633" t="s">
        <v>140</v>
      </c>
      <c r="F633" t="s">
        <v>1736</v>
      </c>
      <c r="G633" t="s">
        <v>22</v>
      </c>
      <c r="H633" s="1">
        <v>43923</v>
      </c>
      <c r="I633" s="3">
        <v>5.8333333333333334E-2</v>
      </c>
      <c r="J633" s="1" t="s">
        <v>12021</v>
      </c>
      <c r="K633" s="2" t="s">
        <v>12021</v>
      </c>
      <c r="L633" s="2" t="s">
        <v>12021</v>
      </c>
      <c r="M633" t="str">
        <f t="shared" si="69"/>
        <v>Apr</v>
      </c>
      <c r="N633" t="str">
        <f t="shared" si="63"/>
        <v>02-04-2020</v>
      </c>
      <c r="O633" t="str">
        <f t="shared" si="66"/>
        <v>04</v>
      </c>
      <c r="P633" t="str">
        <f t="shared" si="67"/>
        <v>2020</v>
      </c>
      <c r="Q633" t="str">
        <f t="shared" si="64"/>
        <v>01</v>
      </c>
      <c r="R633" t="str">
        <f t="shared" si="65"/>
        <v>-</v>
      </c>
      <c r="S633" t="str">
        <f t="shared" si="68"/>
        <v/>
      </c>
    </row>
    <row r="634" spans="1:19" x14ac:dyDescent="0.3">
      <c r="A634" t="s">
        <v>1737</v>
      </c>
      <c r="B634" t="s">
        <v>32</v>
      </c>
      <c r="C634" s="4">
        <v>45330.836111111108</v>
      </c>
      <c r="D634" t="s">
        <v>33</v>
      </c>
      <c r="E634" t="s">
        <v>34</v>
      </c>
      <c r="F634" t="s">
        <v>1738</v>
      </c>
      <c r="G634" t="s">
        <v>28</v>
      </c>
      <c r="H634" s="1" t="s">
        <v>1739</v>
      </c>
      <c r="I634" s="3">
        <v>0.83672453703703709</v>
      </c>
      <c r="J634" s="1">
        <v>45330</v>
      </c>
      <c r="K634" s="2">
        <v>0.83611111111111114</v>
      </c>
      <c r="L634" s="2" t="s">
        <v>12021</v>
      </c>
      <c r="M634" t="str">
        <f t="shared" si="69"/>
        <v>Jul</v>
      </c>
      <c r="N634" t="str">
        <f t="shared" si="63"/>
        <v>19-07-2024</v>
      </c>
      <c r="O634" t="str">
        <f t="shared" si="66"/>
        <v>07</v>
      </c>
      <c r="P634" t="str">
        <f t="shared" si="67"/>
        <v>2024</v>
      </c>
      <c r="Q634" t="str">
        <f t="shared" si="64"/>
        <v>20</v>
      </c>
      <c r="R634" t="str">
        <f t="shared" si="65"/>
        <v>08-02-2024</v>
      </c>
      <c r="S634" t="str">
        <f t="shared" si="68"/>
        <v>02</v>
      </c>
    </row>
    <row r="635" spans="1:19" x14ac:dyDescent="0.3">
      <c r="A635" t="s">
        <v>1740</v>
      </c>
      <c r="B635" t="s">
        <v>53</v>
      </c>
      <c r="C635" t="s">
        <v>12021</v>
      </c>
      <c r="D635" t="s">
        <v>12</v>
      </c>
      <c r="E635" t="s">
        <v>13</v>
      </c>
      <c r="F635" t="s">
        <v>1741</v>
      </c>
      <c r="G635" t="s">
        <v>15</v>
      </c>
      <c r="H635" s="1" t="s">
        <v>1742</v>
      </c>
      <c r="I635" s="3">
        <v>0.88655092592592588</v>
      </c>
      <c r="J635" s="1" t="s">
        <v>12021</v>
      </c>
      <c r="K635" s="2" t="s">
        <v>12021</v>
      </c>
      <c r="L635" s="2" t="s">
        <v>12021</v>
      </c>
      <c r="M635" t="str">
        <f t="shared" si="69"/>
        <v>Jan</v>
      </c>
      <c r="N635" t="str">
        <f t="shared" si="63"/>
        <v>27-01-2023</v>
      </c>
      <c r="O635" t="str">
        <f t="shared" si="66"/>
        <v>01</v>
      </c>
      <c r="P635" t="str">
        <f t="shared" si="67"/>
        <v>2023</v>
      </c>
      <c r="Q635" t="str">
        <f t="shared" si="64"/>
        <v>21</v>
      </c>
      <c r="R635" t="str">
        <f t="shared" si="65"/>
        <v>-</v>
      </c>
      <c r="S635" t="str">
        <f t="shared" si="68"/>
        <v/>
      </c>
    </row>
    <row r="636" spans="1:19" x14ac:dyDescent="0.3">
      <c r="A636" t="s">
        <v>1743</v>
      </c>
      <c r="B636" t="s">
        <v>53</v>
      </c>
      <c r="C636" t="s">
        <v>11136</v>
      </c>
      <c r="D636" t="s">
        <v>12</v>
      </c>
      <c r="E636" t="s">
        <v>13</v>
      </c>
      <c r="F636" t="s">
        <v>1744</v>
      </c>
      <c r="G636" t="s">
        <v>28</v>
      </c>
      <c r="H636" s="1" t="s">
        <v>1745</v>
      </c>
      <c r="I636" s="3">
        <v>0.39971064814814816</v>
      </c>
      <c r="J636" s="1" t="s">
        <v>1037</v>
      </c>
      <c r="K636" s="2">
        <v>0.39971064814814816</v>
      </c>
      <c r="L636" s="2" t="s">
        <v>12021</v>
      </c>
      <c r="M636" t="str">
        <f t="shared" si="69"/>
        <v>Oct</v>
      </c>
      <c r="N636" t="str">
        <f t="shared" si="63"/>
        <v>19-10-2023</v>
      </c>
      <c r="O636" t="str">
        <f t="shared" si="66"/>
        <v>10</v>
      </c>
      <c r="P636" t="str">
        <f t="shared" si="67"/>
        <v>2023</v>
      </c>
      <c r="Q636" t="str">
        <f t="shared" si="64"/>
        <v>09</v>
      </c>
      <c r="R636" t="str">
        <f t="shared" si="65"/>
        <v>21-10-2023</v>
      </c>
      <c r="S636" t="str">
        <f t="shared" si="68"/>
        <v>10</v>
      </c>
    </row>
    <row r="637" spans="1:19" x14ac:dyDescent="0.3">
      <c r="A637" t="s">
        <v>1746</v>
      </c>
      <c r="B637" t="s">
        <v>113</v>
      </c>
      <c r="C637" t="s">
        <v>11137</v>
      </c>
      <c r="D637" t="s">
        <v>12</v>
      </c>
      <c r="E637" t="s">
        <v>114</v>
      </c>
      <c r="F637" t="s">
        <v>1747</v>
      </c>
      <c r="G637" t="s">
        <v>28</v>
      </c>
      <c r="H637" s="1">
        <v>45294</v>
      </c>
      <c r="I637" s="3">
        <v>0.875</v>
      </c>
      <c r="J637" s="1" t="s">
        <v>1748</v>
      </c>
      <c r="K637" s="2">
        <v>0.87511574074074072</v>
      </c>
      <c r="L637" s="2" t="s">
        <v>12021</v>
      </c>
      <c r="M637" t="str">
        <f t="shared" si="69"/>
        <v>Jan</v>
      </c>
      <c r="N637" t="str">
        <f t="shared" si="63"/>
        <v>03-01-2024</v>
      </c>
      <c r="O637" t="str">
        <f t="shared" si="66"/>
        <v>01</v>
      </c>
      <c r="P637" t="str">
        <f t="shared" si="67"/>
        <v>2024</v>
      </c>
      <c r="Q637" t="str">
        <f t="shared" si="64"/>
        <v>21</v>
      </c>
      <c r="R637" t="str">
        <f t="shared" si="65"/>
        <v>25-03-2024</v>
      </c>
      <c r="S637" t="str">
        <f t="shared" si="68"/>
        <v>03</v>
      </c>
    </row>
    <row r="638" spans="1:19" x14ac:dyDescent="0.3">
      <c r="A638" t="s">
        <v>1749</v>
      </c>
      <c r="B638" t="s">
        <v>194</v>
      </c>
      <c r="C638" t="s">
        <v>11138</v>
      </c>
      <c r="D638" t="s">
        <v>49</v>
      </c>
      <c r="E638" t="s">
        <v>65</v>
      </c>
      <c r="F638" t="s">
        <v>1750</v>
      </c>
      <c r="G638" t="s">
        <v>28</v>
      </c>
      <c r="H638" s="1" t="s">
        <v>1751</v>
      </c>
      <c r="I638" s="3">
        <v>0.95261574074074074</v>
      </c>
      <c r="J638" s="1" t="s">
        <v>1752</v>
      </c>
      <c r="K638" s="2">
        <v>0.95261574074074074</v>
      </c>
      <c r="L638" s="2" t="s">
        <v>12021</v>
      </c>
      <c r="M638" t="str">
        <f t="shared" si="69"/>
        <v>Jun</v>
      </c>
      <c r="N638" t="str">
        <f t="shared" si="63"/>
        <v>25-06-2020</v>
      </c>
      <c r="O638" t="str">
        <f t="shared" si="66"/>
        <v>06</v>
      </c>
      <c r="P638" t="str">
        <f t="shared" si="67"/>
        <v>2020</v>
      </c>
      <c r="Q638" t="str">
        <f t="shared" si="64"/>
        <v>22</v>
      </c>
      <c r="R638" t="str">
        <f t="shared" si="65"/>
        <v>22-07-2020</v>
      </c>
      <c r="S638" t="str">
        <f t="shared" si="68"/>
        <v>07</v>
      </c>
    </row>
    <row r="639" spans="1:19" x14ac:dyDescent="0.3">
      <c r="A639" t="s">
        <v>1753</v>
      </c>
      <c r="B639" t="s">
        <v>18</v>
      </c>
      <c r="C639" t="s">
        <v>12021</v>
      </c>
      <c r="D639" t="s">
        <v>19</v>
      </c>
      <c r="E639" t="s">
        <v>20</v>
      </c>
      <c r="F639" t="s">
        <v>1754</v>
      </c>
      <c r="G639" t="s">
        <v>22</v>
      </c>
      <c r="H639" s="1" t="s">
        <v>1755</v>
      </c>
      <c r="I639" s="3">
        <v>0.52939814814814812</v>
      </c>
      <c r="J639" s="1" t="s">
        <v>12021</v>
      </c>
      <c r="K639" s="2" t="s">
        <v>12021</v>
      </c>
      <c r="L639" s="2" t="s">
        <v>12021</v>
      </c>
      <c r="M639" t="str">
        <f t="shared" si="69"/>
        <v>May</v>
      </c>
      <c r="N639" t="str">
        <f t="shared" si="63"/>
        <v>14-05-2021</v>
      </c>
      <c r="O639" t="str">
        <f t="shared" si="66"/>
        <v>05</v>
      </c>
      <c r="P639" t="str">
        <f t="shared" si="67"/>
        <v>2021</v>
      </c>
      <c r="Q639" t="str">
        <f t="shared" si="64"/>
        <v>12</v>
      </c>
      <c r="R639" t="str">
        <f t="shared" si="65"/>
        <v>-</v>
      </c>
      <c r="S639" t="str">
        <f t="shared" si="68"/>
        <v/>
      </c>
    </row>
    <row r="640" spans="1:19" x14ac:dyDescent="0.3">
      <c r="A640" t="s">
        <v>1756</v>
      </c>
      <c r="B640" t="s">
        <v>301</v>
      </c>
      <c r="C640" t="s">
        <v>12021</v>
      </c>
      <c r="D640" t="s">
        <v>49</v>
      </c>
      <c r="E640" t="s">
        <v>50</v>
      </c>
      <c r="F640" t="s">
        <v>1757</v>
      </c>
      <c r="G640" t="s">
        <v>22</v>
      </c>
      <c r="H640" s="1">
        <v>44176</v>
      </c>
      <c r="I640" s="3">
        <v>0.19930555555555557</v>
      </c>
      <c r="J640" s="1" t="s">
        <v>12021</v>
      </c>
      <c r="K640" s="2" t="s">
        <v>12021</v>
      </c>
      <c r="L640" s="2" t="s">
        <v>12021</v>
      </c>
      <c r="M640" t="str">
        <f t="shared" si="69"/>
        <v>Dec</v>
      </c>
      <c r="N640" t="str">
        <f t="shared" si="63"/>
        <v>11-12-2020</v>
      </c>
      <c r="O640" t="str">
        <f t="shared" si="66"/>
        <v>12</v>
      </c>
      <c r="P640" t="str">
        <f t="shared" si="67"/>
        <v>2020</v>
      </c>
      <c r="Q640" t="str">
        <f t="shared" si="64"/>
        <v>04</v>
      </c>
      <c r="R640" t="str">
        <f t="shared" si="65"/>
        <v>-</v>
      </c>
      <c r="S640" t="str">
        <f t="shared" si="68"/>
        <v/>
      </c>
    </row>
    <row r="641" spans="1:19" x14ac:dyDescent="0.3">
      <c r="A641" t="s">
        <v>1758</v>
      </c>
      <c r="B641" t="s">
        <v>68</v>
      </c>
      <c r="C641" s="4">
        <v>45420.238194444442</v>
      </c>
      <c r="D641" t="s">
        <v>49</v>
      </c>
      <c r="E641" t="s">
        <v>69</v>
      </c>
      <c r="F641" t="s">
        <v>1759</v>
      </c>
      <c r="G641" t="s">
        <v>28</v>
      </c>
      <c r="H641" s="1" t="s">
        <v>1760</v>
      </c>
      <c r="I641" s="3">
        <v>0.23883101851851851</v>
      </c>
      <c r="J641" s="1">
        <v>45420</v>
      </c>
      <c r="K641" s="2">
        <v>0.23819444444444443</v>
      </c>
      <c r="L641" s="2" t="s">
        <v>12021</v>
      </c>
      <c r="M641" t="str">
        <f t="shared" si="69"/>
        <v>Jul</v>
      </c>
      <c r="N641" t="str">
        <f t="shared" si="63"/>
        <v>25-07-2024</v>
      </c>
      <c r="O641" t="str">
        <f t="shared" si="66"/>
        <v>07</v>
      </c>
      <c r="P641" t="str">
        <f t="shared" si="67"/>
        <v>2024</v>
      </c>
      <c r="Q641" t="str">
        <f t="shared" si="64"/>
        <v>05</v>
      </c>
      <c r="R641" t="str">
        <f t="shared" si="65"/>
        <v>08-05-2024</v>
      </c>
      <c r="S641" t="str">
        <f t="shared" si="68"/>
        <v>05</v>
      </c>
    </row>
    <row r="642" spans="1:19" x14ac:dyDescent="0.3">
      <c r="A642" t="s">
        <v>1761</v>
      </c>
      <c r="B642" t="s">
        <v>48</v>
      </c>
      <c r="C642" t="s">
        <v>12021</v>
      </c>
      <c r="D642" t="s">
        <v>49</v>
      </c>
      <c r="E642" t="s">
        <v>50</v>
      </c>
      <c r="F642" t="s">
        <v>1762</v>
      </c>
      <c r="G642" t="s">
        <v>22</v>
      </c>
      <c r="H642" s="1" t="s">
        <v>1763</v>
      </c>
      <c r="I642" s="3">
        <v>0.68819444444444444</v>
      </c>
      <c r="J642" s="1" t="s">
        <v>12021</v>
      </c>
      <c r="K642" s="2" t="s">
        <v>12021</v>
      </c>
      <c r="L642" s="2" t="s">
        <v>12021</v>
      </c>
      <c r="M642" t="str">
        <f t="shared" si="69"/>
        <v>Dec</v>
      </c>
      <c r="N642" t="str">
        <f t="shared" ref="N642:N705" si="70">TEXT(H642,"DD-MM-YYYY")</f>
        <v>20-12-2021</v>
      </c>
      <c r="O642" t="str">
        <f t="shared" si="66"/>
        <v>12</v>
      </c>
      <c r="P642" t="str">
        <f t="shared" si="67"/>
        <v>2021</v>
      </c>
      <c r="Q642" t="str">
        <f t="shared" ref="Q642:Q705" si="71">TEXT(I642,"HH")</f>
        <v>16</v>
      </c>
      <c r="R642" t="str">
        <f t="shared" ref="R642:R705" si="72">TEXT(J642,"DD-MM-YYYY")</f>
        <v>-</v>
      </c>
      <c r="S642" t="str">
        <f t="shared" si="68"/>
        <v/>
      </c>
    </row>
    <row r="643" spans="1:19" x14ac:dyDescent="0.3">
      <c r="A643" t="s">
        <v>1764</v>
      </c>
      <c r="B643" t="s">
        <v>205</v>
      </c>
      <c r="C643" s="4">
        <v>45570.490972222222</v>
      </c>
      <c r="D643" t="s">
        <v>19</v>
      </c>
      <c r="E643" t="s">
        <v>140</v>
      </c>
      <c r="F643" t="s">
        <v>1765</v>
      </c>
      <c r="G643" t="s">
        <v>28</v>
      </c>
      <c r="H643" s="1">
        <v>45569</v>
      </c>
      <c r="I643" s="3">
        <v>0.4909722222222222</v>
      </c>
      <c r="J643" s="1">
        <v>45570</v>
      </c>
      <c r="K643" s="2">
        <v>0.4909722222222222</v>
      </c>
      <c r="L643" s="2" t="s">
        <v>12021</v>
      </c>
      <c r="M643" t="str">
        <f t="shared" si="69"/>
        <v>Oct</v>
      </c>
      <c r="N643" t="str">
        <f t="shared" si="70"/>
        <v>04-10-2024</v>
      </c>
      <c r="O643" t="str">
        <f t="shared" ref="O643:O706" si="73">MID(N643,4,2)</f>
        <v>10</v>
      </c>
      <c r="P643" t="str">
        <f t="shared" ref="P643:P706" si="74">RIGHT(N643,4)</f>
        <v>2024</v>
      </c>
      <c r="Q643" t="str">
        <f t="shared" si="71"/>
        <v>11</v>
      </c>
      <c r="R643" t="str">
        <f t="shared" si="72"/>
        <v>05-10-2024</v>
      </c>
      <c r="S643" t="str">
        <f t="shared" ref="S643:S706" si="75">MID(R643,4,2)</f>
        <v>10</v>
      </c>
    </row>
    <row r="644" spans="1:19" x14ac:dyDescent="0.3">
      <c r="A644" t="s">
        <v>1766</v>
      </c>
      <c r="B644" t="s">
        <v>25</v>
      </c>
      <c r="C644" s="4">
        <v>45111.439583333333</v>
      </c>
      <c r="D644" t="s">
        <v>19</v>
      </c>
      <c r="E644" t="s">
        <v>26</v>
      </c>
      <c r="F644" t="s">
        <v>1767</v>
      </c>
      <c r="G644" t="s">
        <v>28</v>
      </c>
      <c r="H644" s="1">
        <v>45233</v>
      </c>
      <c r="I644" s="3">
        <v>0.43958333333333333</v>
      </c>
      <c r="J644" s="1">
        <v>45111</v>
      </c>
      <c r="K644" s="2">
        <v>0.43958333333333333</v>
      </c>
      <c r="L644" s="2" t="s">
        <v>12021</v>
      </c>
      <c r="M644" t="str">
        <f t="shared" si="69"/>
        <v>Nov</v>
      </c>
      <c r="N644" t="str">
        <f t="shared" si="70"/>
        <v>03-11-2023</v>
      </c>
      <c r="O644" t="str">
        <f t="shared" si="73"/>
        <v>11</v>
      </c>
      <c r="P644" t="str">
        <f t="shared" si="74"/>
        <v>2023</v>
      </c>
      <c r="Q644" t="str">
        <f t="shared" si="71"/>
        <v>10</v>
      </c>
      <c r="R644" t="str">
        <f t="shared" si="72"/>
        <v>04-07-2023</v>
      </c>
      <c r="S644" t="str">
        <f t="shared" si="75"/>
        <v>07</v>
      </c>
    </row>
    <row r="645" spans="1:19" x14ac:dyDescent="0.3">
      <c r="A645" t="s">
        <v>1768</v>
      </c>
      <c r="B645" t="s">
        <v>110</v>
      </c>
      <c r="C645" t="s">
        <v>12021</v>
      </c>
      <c r="D645" t="s">
        <v>33</v>
      </c>
      <c r="E645" t="s">
        <v>34</v>
      </c>
      <c r="F645" t="s">
        <v>1769</v>
      </c>
      <c r="G645" t="s">
        <v>15</v>
      </c>
      <c r="H645" s="1" t="s">
        <v>99</v>
      </c>
      <c r="I645" s="3">
        <v>0.63655092592592588</v>
      </c>
      <c r="J645" s="1" t="s">
        <v>12021</v>
      </c>
      <c r="K645" s="2" t="s">
        <v>12021</v>
      </c>
      <c r="L645" s="2" t="s">
        <v>12021</v>
      </c>
      <c r="M645" t="str">
        <f t="shared" ref="M645:M708" si="76">TEXT(H645,"MMM")</f>
        <v>Mar</v>
      </c>
      <c r="N645" t="str">
        <f t="shared" si="70"/>
        <v>27-03-2024</v>
      </c>
      <c r="O645" t="str">
        <f t="shared" si="73"/>
        <v>03</v>
      </c>
      <c r="P645" t="str">
        <f t="shared" si="74"/>
        <v>2024</v>
      </c>
      <c r="Q645" t="str">
        <f t="shared" si="71"/>
        <v>15</v>
      </c>
      <c r="R645" t="str">
        <f t="shared" si="72"/>
        <v>-</v>
      </c>
      <c r="S645" t="str">
        <f t="shared" si="75"/>
        <v/>
      </c>
    </row>
    <row r="646" spans="1:19" x14ac:dyDescent="0.3">
      <c r="A646" t="s">
        <v>1770</v>
      </c>
      <c r="B646" t="s">
        <v>139</v>
      </c>
      <c r="C646" t="s">
        <v>12021</v>
      </c>
      <c r="D646" t="s">
        <v>19</v>
      </c>
      <c r="E646" t="s">
        <v>140</v>
      </c>
      <c r="F646" t="s">
        <v>1771</v>
      </c>
      <c r="G646" t="s">
        <v>15</v>
      </c>
      <c r="H646" s="1" t="s">
        <v>1772</v>
      </c>
      <c r="I646" s="3">
        <v>0.83674768518518516</v>
      </c>
      <c r="J646" s="1" t="s">
        <v>12021</v>
      </c>
      <c r="K646" s="2" t="s">
        <v>12021</v>
      </c>
      <c r="L646" s="2" t="s">
        <v>12021</v>
      </c>
      <c r="M646" t="str">
        <f t="shared" si="76"/>
        <v>Feb</v>
      </c>
      <c r="N646" t="str">
        <f t="shared" si="70"/>
        <v>23-02-2020</v>
      </c>
      <c r="O646" t="str">
        <f t="shared" si="73"/>
        <v>02</v>
      </c>
      <c r="P646" t="str">
        <f t="shared" si="74"/>
        <v>2020</v>
      </c>
      <c r="Q646" t="str">
        <f t="shared" si="71"/>
        <v>20</v>
      </c>
      <c r="R646" t="str">
        <f t="shared" si="72"/>
        <v>-</v>
      </c>
      <c r="S646" t="str">
        <f t="shared" si="75"/>
        <v/>
      </c>
    </row>
    <row r="647" spans="1:19" x14ac:dyDescent="0.3">
      <c r="A647" t="s">
        <v>1773</v>
      </c>
      <c r="B647" t="s">
        <v>110</v>
      </c>
      <c r="C647" t="s">
        <v>12021</v>
      </c>
      <c r="D647" t="s">
        <v>33</v>
      </c>
      <c r="E647" t="s">
        <v>34</v>
      </c>
      <c r="F647" t="s">
        <v>1774</v>
      </c>
      <c r="G647" t="s">
        <v>15</v>
      </c>
      <c r="H647" s="1" t="s">
        <v>1234</v>
      </c>
      <c r="I647" s="3">
        <v>0.22744212962962962</v>
      </c>
      <c r="J647" s="1" t="s">
        <v>12021</v>
      </c>
      <c r="K647" s="2" t="s">
        <v>12021</v>
      </c>
      <c r="L647" s="2" t="s">
        <v>12021</v>
      </c>
      <c r="M647" t="str">
        <f t="shared" si="76"/>
        <v>Mar</v>
      </c>
      <c r="N647" t="str">
        <f t="shared" si="70"/>
        <v>27-03-2022</v>
      </c>
      <c r="O647" t="str">
        <f t="shared" si="73"/>
        <v>03</v>
      </c>
      <c r="P647" t="str">
        <f t="shared" si="74"/>
        <v>2022</v>
      </c>
      <c r="Q647" t="str">
        <f t="shared" si="71"/>
        <v>05</v>
      </c>
      <c r="R647" t="str">
        <f t="shared" si="72"/>
        <v>-</v>
      </c>
      <c r="S647" t="str">
        <f t="shared" si="75"/>
        <v/>
      </c>
    </row>
    <row r="648" spans="1:19" x14ac:dyDescent="0.3">
      <c r="A648" t="s">
        <v>1775</v>
      </c>
      <c r="B648" t="s">
        <v>37</v>
      </c>
      <c r="C648" t="s">
        <v>11139</v>
      </c>
      <c r="D648" t="s">
        <v>33</v>
      </c>
      <c r="E648" t="s">
        <v>38</v>
      </c>
      <c r="F648" t="s">
        <v>1776</v>
      </c>
      <c r="G648" t="s">
        <v>28</v>
      </c>
      <c r="H648" s="1" t="s">
        <v>653</v>
      </c>
      <c r="I648" s="3">
        <v>0.46289351851851851</v>
      </c>
      <c r="J648" s="1" t="s">
        <v>1483</v>
      </c>
      <c r="K648" s="2">
        <v>0.46289351851851851</v>
      </c>
      <c r="L648" s="2" t="s">
        <v>12021</v>
      </c>
      <c r="M648" t="str">
        <f t="shared" si="76"/>
        <v>Jun</v>
      </c>
      <c r="N648" t="str">
        <f t="shared" si="70"/>
        <v>15-06-2024</v>
      </c>
      <c r="O648" t="str">
        <f t="shared" si="73"/>
        <v>06</v>
      </c>
      <c r="P648" t="str">
        <f t="shared" si="74"/>
        <v>2024</v>
      </c>
      <c r="Q648" t="str">
        <f t="shared" si="71"/>
        <v>11</v>
      </c>
      <c r="R648" t="str">
        <f t="shared" si="72"/>
        <v>26-06-2024</v>
      </c>
      <c r="S648" t="str">
        <f t="shared" si="75"/>
        <v>06</v>
      </c>
    </row>
    <row r="649" spans="1:19" x14ac:dyDescent="0.3">
      <c r="A649" t="s">
        <v>1777</v>
      </c>
      <c r="B649" t="s">
        <v>48</v>
      </c>
      <c r="C649" t="s">
        <v>12021</v>
      </c>
      <c r="D649" t="s">
        <v>49</v>
      </c>
      <c r="E649" t="s">
        <v>50</v>
      </c>
      <c r="F649" t="s">
        <v>1778</v>
      </c>
      <c r="G649" t="s">
        <v>15</v>
      </c>
      <c r="H649" s="1">
        <v>44138</v>
      </c>
      <c r="I649" s="3">
        <v>0.41180555555555554</v>
      </c>
      <c r="J649" s="1" t="s">
        <v>12021</v>
      </c>
      <c r="K649" s="2" t="s">
        <v>12021</v>
      </c>
      <c r="L649" s="2" t="s">
        <v>12021</v>
      </c>
      <c r="M649" t="str">
        <f t="shared" si="76"/>
        <v>Nov</v>
      </c>
      <c r="N649" t="str">
        <f t="shared" si="70"/>
        <v>03-11-2020</v>
      </c>
      <c r="O649" t="str">
        <f t="shared" si="73"/>
        <v>11</v>
      </c>
      <c r="P649" t="str">
        <f t="shared" si="74"/>
        <v>2020</v>
      </c>
      <c r="Q649" t="str">
        <f t="shared" si="71"/>
        <v>09</v>
      </c>
      <c r="R649" t="str">
        <f t="shared" si="72"/>
        <v>-</v>
      </c>
      <c r="S649" t="str">
        <f t="shared" si="75"/>
        <v/>
      </c>
    </row>
    <row r="650" spans="1:19" x14ac:dyDescent="0.3">
      <c r="A650" t="s">
        <v>1779</v>
      </c>
      <c r="B650" t="s">
        <v>48</v>
      </c>
      <c r="C650" t="s">
        <v>12021</v>
      </c>
      <c r="D650" t="s">
        <v>49</v>
      </c>
      <c r="E650" t="s">
        <v>50</v>
      </c>
      <c r="F650" t="s">
        <v>1780</v>
      </c>
      <c r="G650" t="s">
        <v>15</v>
      </c>
      <c r="H650" s="1" t="s">
        <v>395</v>
      </c>
      <c r="I650" s="3">
        <v>0.53071759259259255</v>
      </c>
      <c r="J650" s="1" t="s">
        <v>12021</v>
      </c>
      <c r="K650" s="2" t="s">
        <v>12021</v>
      </c>
      <c r="L650" s="2" t="s">
        <v>12021</v>
      </c>
      <c r="M650" t="str">
        <f t="shared" si="76"/>
        <v>Jan</v>
      </c>
      <c r="N650" t="str">
        <f t="shared" si="70"/>
        <v>14-01-2023</v>
      </c>
      <c r="O650" t="str">
        <f t="shared" si="73"/>
        <v>01</v>
      </c>
      <c r="P650" t="str">
        <f t="shared" si="74"/>
        <v>2023</v>
      </c>
      <c r="Q650" t="str">
        <f t="shared" si="71"/>
        <v>12</v>
      </c>
      <c r="R650" t="str">
        <f t="shared" si="72"/>
        <v>-</v>
      </c>
      <c r="S650" t="str">
        <f t="shared" si="75"/>
        <v/>
      </c>
    </row>
    <row r="651" spans="1:19" x14ac:dyDescent="0.3">
      <c r="A651" t="s">
        <v>1781</v>
      </c>
      <c r="B651" t="s">
        <v>32</v>
      </c>
      <c r="C651" t="s">
        <v>12021</v>
      </c>
      <c r="D651" t="s">
        <v>33</v>
      </c>
      <c r="E651" t="s">
        <v>34</v>
      </c>
      <c r="F651" t="s">
        <v>1782</v>
      </c>
      <c r="G651" t="s">
        <v>15</v>
      </c>
      <c r="H651" s="1" t="s">
        <v>1783</v>
      </c>
      <c r="I651" s="3">
        <v>0.93401620370370375</v>
      </c>
      <c r="J651" s="1" t="s">
        <v>12021</v>
      </c>
      <c r="K651" s="2" t="s">
        <v>12021</v>
      </c>
      <c r="L651" s="2" t="s">
        <v>12021</v>
      </c>
      <c r="M651" t="str">
        <f t="shared" si="76"/>
        <v>Jun</v>
      </c>
      <c r="N651" t="str">
        <f t="shared" si="70"/>
        <v>24-06-2024</v>
      </c>
      <c r="O651" t="str">
        <f t="shared" si="73"/>
        <v>06</v>
      </c>
      <c r="P651" t="str">
        <f t="shared" si="74"/>
        <v>2024</v>
      </c>
      <c r="Q651" t="str">
        <f t="shared" si="71"/>
        <v>22</v>
      </c>
      <c r="R651" t="str">
        <f t="shared" si="72"/>
        <v>-</v>
      </c>
      <c r="S651" t="str">
        <f t="shared" si="75"/>
        <v/>
      </c>
    </row>
    <row r="652" spans="1:19" x14ac:dyDescent="0.3">
      <c r="A652" t="s">
        <v>1784</v>
      </c>
      <c r="B652" t="s">
        <v>135</v>
      </c>
      <c r="C652" t="s">
        <v>12021</v>
      </c>
      <c r="D652" t="s">
        <v>33</v>
      </c>
      <c r="E652" t="s">
        <v>38</v>
      </c>
      <c r="F652" t="s">
        <v>1785</v>
      </c>
      <c r="G652" t="s">
        <v>22</v>
      </c>
      <c r="H652" s="1" t="s">
        <v>1786</v>
      </c>
      <c r="I652" s="3">
        <v>0.29875000000000002</v>
      </c>
      <c r="J652" s="1" t="s">
        <v>12021</v>
      </c>
      <c r="K652" s="2" t="s">
        <v>12021</v>
      </c>
      <c r="L652" s="2" t="s">
        <v>12021</v>
      </c>
      <c r="M652" t="str">
        <f t="shared" si="76"/>
        <v>Jun</v>
      </c>
      <c r="N652" t="str">
        <f t="shared" si="70"/>
        <v>28-06-2021</v>
      </c>
      <c r="O652" t="str">
        <f t="shared" si="73"/>
        <v>06</v>
      </c>
      <c r="P652" t="str">
        <f t="shared" si="74"/>
        <v>2021</v>
      </c>
      <c r="Q652" t="str">
        <f t="shared" si="71"/>
        <v>07</v>
      </c>
      <c r="R652" t="str">
        <f t="shared" si="72"/>
        <v>-</v>
      </c>
      <c r="S652" t="str">
        <f t="shared" si="75"/>
        <v/>
      </c>
    </row>
    <row r="653" spans="1:19" x14ac:dyDescent="0.3">
      <c r="A653" t="s">
        <v>1787</v>
      </c>
      <c r="B653" t="s">
        <v>149</v>
      </c>
      <c r="C653" t="s">
        <v>12021</v>
      </c>
      <c r="D653" t="s">
        <v>49</v>
      </c>
      <c r="E653" t="s">
        <v>69</v>
      </c>
      <c r="F653" t="s">
        <v>1788</v>
      </c>
      <c r="G653" t="s">
        <v>15</v>
      </c>
      <c r="H653" s="1">
        <v>44021</v>
      </c>
      <c r="I653" s="3">
        <v>0.3611111111111111</v>
      </c>
      <c r="J653" s="1" t="s">
        <v>12021</v>
      </c>
      <c r="K653" s="2" t="s">
        <v>12021</v>
      </c>
      <c r="L653" s="2" t="s">
        <v>12021</v>
      </c>
      <c r="M653" t="str">
        <f t="shared" si="76"/>
        <v>Jul</v>
      </c>
      <c r="N653" t="str">
        <f t="shared" si="70"/>
        <v>09-07-2020</v>
      </c>
      <c r="O653" t="str">
        <f t="shared" si="73"/>
        <v>07</v>
      </c>
      <c r="P653" t="str">
        <f t="shared" si="74"/>
        <v>2020</v>
      </c>
      <c r="Q653" t="str">
        <f t="shared" si="71"/>
        <v>08</v>
      </c>
      <c r="R653" t="str">
        <f t="shared" si="72"/>
        <v>-</v>
      </c>
      <c r="S653" t="str">
        <f t="shared" si="75"/>
        <v/>
      </c>
    </row>
    <row r="654" spans="1:19" x14ac:dyDescent="0.3">
      <c r="A654" t="s">
        <v>1789</v>
      </c>
      <c r="B654" t="s">
        <v>87</v>
      </c>
      <c r="C654" t="s">
        <v>12021</v>
      </c>
      <c r="D654" t="s">
        <v>33</v>
      </c>
      <c r="E654" t="s">
        <v>38</v>
      </c>
      <c r="F654" t="s">
        <v>1790</v>
      </c>
      <c r="G654" t="s">
        <v>15</v>
      </c>
      <c r="H654" s="1">
        <v>44239</v>
      </c>
      <c r="I654" s="3">
        <v>0.93680555555555556</v>
      </c>
      <c r="J654" s="1" t="s">
        <v>12021</v>
      </c>
      <c r="K654" s="2" t="s">
        <v>12021</v>
      </c>
      <c r="L654" s="2" t="s">
        <v>12021</v>
      </c>
      <c r="M654" t="str">
        <f t="shared" si="76"/>
        <v>Feb</v>
      </c>
      <c r="N654" t="str">
        <f t="shared" si="70"/>
        <v>12-02-2021</v>
      </c>
      <c r="O654" t="str">
        <f t="shared" si="73"/>
        <v>02</v>
      </c>
      <c r="P654" t="str">
        <f t="shared" si="74"/>
        <v>2021</v>
      </c>
      <c r="Q654" t="str">
        <f t="shared" si="71"/>
        <v>22</v>
      </c>
      <c r="R654" t="str">
        <f t="shared" si="72"/>
        <v>-</v>
      </c>
      <c r="S654" t="str">
        <f t="shared" si="75"/>
        <v/>
      </c>
    </row>
    <row r="655" spans="1:19" x14ac:dyDescent="0.3">
      <c r="A655" t="s">
        <v>1791</v>
      </c>
      <c r="B655" t="s">
        <v>97</v>
      </c>
      <c r="C655" t="s">
        <v>11140</v>
      </c>
      <c r="D655" t="s">
        <v>19</v>
      </c>
      <c r="E655" t="s">
        <v>20</v>
      </c>
      <c r="F655" t="s">
        <v>1792</v>
      </c>
      <c r="G655" t="s">
        <v>28</v>
      </c>
      <c r="H655" s="1" t="s">
        <v>1793</v>
      </c>
      <c r="I655" s="3">
        <v>0.24082175925925925</v>
      </c>
      <c r="J655" s="1" t="s">
        <v>1794</v>
      </c>
      <c r="K655" s="2">
        <v>0.24082175925925925</v>
      </c>
      <c r="L655" s="2" t="s">
        <v>12021</v>
      </c>
      <c r="M655" t="str">
        <f t="shared" si="76"/>
        <v>Oct</v>
      </c>
      <c r="N655" t="str">
        <f t="shared" si="70"/>
        <v>20-10-2023</v>
      </c>
      <c r="O655" t="str">
        <f t="shared" si="73"/>
        <v>10</v>
      </c>
      <c r="P655" t="str">
        <f t="shared" si="74"/>
        <v>2023</v>
      </c>
      <c r="Q655" t="str">
        <f t="shared" si="71"/>
        <v>05</v>
      </c>
      <c r="R655" t="str">
        <f t="shared" si="72"/>
        <v>23-10-2023</v>
      </c>
      <c r="S655" t="str">
        <f t="shared" si="75"/>
        <v>10</v>
      </c>
    </row>
    <row r="656" spans="1:19" x14ac:dyDescent="0.3">
      <c r="A656" t="s">
        <v>1795</v>
      </c>
      <c r="B656" t="s">
        <v>173</v>
      </c>
      <c r="C656" t="s">
        <v>12021</v>
      </c>
      <c r="D656" t="s">
        <v>12</v>
      </c>
      <c r="E656" t="s">
        <v>174</v>
      </c>
      <c r="F656" t="s">
        <v>1796</v>
      </c>
      <c r="G656" t="s">
        <v>15</v>
      </c>
      <c r="H656" s="1">
        <v>44991</v>
      </c>
      <c r="I656" s="3">
        <v>0.64930555555555558</v>
      </c>
      <c r="J656" s="1" t="s">
        <v>12021</v>
      </c>
      <c r="K656" s="2" t="s">
        <v>12021</v>
      </c>
      <c r="L656" s="2" t="s">
        <v>12021</v>
      </c>
      <c r="M656" t="str">
        <f t="shared" si="76"/>
        <v>Mar</v>
      </c>
      <c r="N656" t="str">
        <f t="shared" si="70"/>
        <v>06-03-2023</v>
      </c>
      <c r="O656" t="str">
        <f t="shared" si="73"/>
        <v>03</v>
      </c>
      <c r="P656" t="str">
        <f t="shared" si="74"/>
        <v>2023</v>
      </c>
      <c r="Q656" t="str">
        <f t="shared" si="71"/>
        <v>15</v>
      </c>
      <c r="R656" t="str">
        <f t="shared" si="72"/>
        <v>-</v>
      </c>
      <c r="S656" t="str">
        <f t="shared" si="75"/>
        <v/>
      </c>
    </row>
    <row r="657" spans="1:19" x14ac:dyDescent="0.3">
      <c r="A657" t="s">
        <v>1797</v>
      </c>
      <c r="B657" t="s">
        <v>11</v>
      </c>
      <c r="C657" t="s">
        <v>11141</v>
      </c>
      <c r="D657" t="s">
        <v>12</v>
      </c>
      <c r="E657" t="s">
        <v>13</v>
      </c>
      <c r="F657" t="s">
        <v>1798</v>
      </c>
      <c r="G657" t="s">
        <v>28</v>
      </c>
      <c r="H657" s="1" t="s">
        <v>59</v>
      </c>
      <c r="I657" s="3">
        <v>0.33299768518518519</v>
      </c>
      <c r="J657" s="1" t="s">
        <v>1799</v>
      </c>
      <c r="K657" s="2">
        <v>0.33299768518518519</v>
      </c>
      <c r="L657" s="2" t="s">
        <v>12021</v>
      </c>
      <c r="M657" t="str">
        <f t="shared" si="76"/>
        <v>Jul</v>
      </c>
      <c r="N657" t="str">
        <f t="shared" si="70"/>
        <v>20-07-2024</v>
      </c>
      <c r="O657" t="str">
        <f t="shared" si="73"/>
        <v>07</v>
      </c>
      <c r="P657" t="str">
        <f t="shared" si="74"/>
        <v>2024</v>
      </c>
      <c r="Q657" t="str">
        <f t="shared" si="71"/>
        <v>07</v>
      </c>
      <c r="R657" t="str">
        <f t="shared" si="72"/>
        <v>14-08-2024</v>
      </c>
      <c r="S657" t="str">
        <f t="shared" si="75"/>
        <v>08</v>
      </c>
    </row>
    <row r="658" spans="1:19" x14ac:dyDescent="0.3">
      <c r="A658" t="s">
        <v>1800</v>
      </c>
      <c r="B658" t="s">
        <v>202</v>
      </c>
      <c r="C658" t="s">
        <v>12021</v>
      </c>
      <c r="D658" t="s">
        <v>33</v>
      </c>
      <c r="E658" t="s">
        <v>127</v>
      </c>
      <c r="F658" t="s">
        <v>1801</v>
      </c>
      <c r="G658" t="s">
        <v>22</v>
      </c>
      <c r="H658" s="1" t="s">
        <v>1802</v>
      </c>
      <c r="I658" s="3">
        <v>0.53071759259259255</v>
      </c>
      <c r="J658" s="1" t="s">
        <v>12021</v>
      </c>
      <c r="K658" s="2" t="s">
        <v>12021</v>
      </c>
      <c r="L658" s="2" t="s">
        <v>12021</v>
      </c>
      <c r="M658" t="str">
        <f t="shared" si="76"/>
        <v>May</v>
      </c>
      <c r="N658" t="str">
        <f t="shared" si="70"/>
        <v>29-05-2020</v>
      </c>
      <c r="O658" t="str">
        <f t="shared" si="73"/>
        <v>05</v>
      </c>
      <c r="P658" t="str">
        <f t="shared" si="74"/>
        <v>2020</v>
      </c>
      <c r="Q658" t="str">
        <f t="shared" si="71"/>
        <v>12</v>
      </c>
      <c r="R658" t="str">
        <f t="shared" si="72"/>
        <v>-</v>
      </c>
      <c r="S658" t="str">
        <f t="shared" si="75"/>
        <v/>
      </c>
    </row>
    <row r="659" spans="1:19" x14ac:dyDescent="0.3">
      <c r="A659" t="s">
        <v>1803</v>
      </c>
      <c r="B659" t="s">
        <v>256</v>
      </c>
      <c r="C659" t="s">
        <v>11142</v>
      </c>
      <c r="D659" t="s">
        <v>19</v>
      </c>
      <c r="E659" t="s">
        <v>20</v>
      </c>
      <c r="F659" t="s">
        <v>1804</v>
      </c>
      <c r="G659" t="s">
        <v>28</v>
      </c>
      <c r="H659" s="1" t="s">
        <v>1581</v>
      </c>
      <c r="I659" s="3">
        <v>0.92699074074074073</v>
      </c>
      <c r="J659" s="1" t="s">
        <v>1805</v>
      </c>
      <c r="K659" s="2">
        <v>0.92699074074074073</v>
      </c>
      <c r="L659" s="2" t="s">
        <v>12021</v>
      </c>
      <c r="M659" t="str">
        <f t="shared" si="76"/>
        <v>Dec</v>
      </c>
      <c r="N659" t="str">
        <f t="shared" si="70"/>
        <v>27-12-2021</v>
      </c>
      <c r="O659" t="str">
        <f t="shared" si="73"/>
        <v>12</v>
      </c>
      <c r="P659" t="str">
        <f t="shared" si="74"/>
        <v>2021</v>
      </c>
      <c r="Q659" t="str">
        <f t="shared" si="71"/>
        <v>22</v>
      </c>
      <c r="R659" t="str">
        <f t="shared" si="72"/>
        <v>14-01-2022</v>
      </c>
      <c r="S659" t="str">
        <f t="shared" si="75"/>
        <v>01</v>
      </c>
    </row>
    <row r="660" spans="1:19" x14ac:dyDescent="0.3">
      <c r="A660" t="s">
        <v>1806</v>
      </c>
      <c r="B660" t="s">
        <v>173</v>
      </c>
      <c r="C660" s="4">
        <v>44993.51458333333</v>
      </c>
      <c r="D660" t="s">
        <v>12</v>
      </c>
      <c r="E660" t="s">
        <v>174</v>
      </c>
      <c r="F660" t="s">
        <v>1807</v>
      </c>
      <c r="G660" t="s">
        <v>28</v>
      </c>
      <c r="H660" s="1" t="s">
        <v>1808</v>
      </c>
      <c r="I660" s="3">
        <v>0.51469907407407411</v>
      </c>
      <c r="J660" s="1">
        <v>44993</v>
      </c>
      <c r="K660" s="2">
        <v>0.51458333333333328</v>
      </c>
      <c r="L660" s="2" t="s">
        <v>12021</v>
      </c>
      <c r="M660" t="str">
        <f t="shared" si="76"/>
        <v>Jul</v>
      </c>
      <c r="N660" t="str">
        <f t="shared" si="70"/>
        <v>23-07-2023</v>
      </c>
      <c r="O660" t="str">
        <f t="shared" si="73"/>
        <v>07</v>
      </c>
      <c r="P660" t="str">
        <f t="shared" si="74"/>
        <v>2023</v>
      </c>
      <c r="Q660" t="str">
        <f t="shared" si="71"/>
        <v>12</v>
      </c>
      <c r="R660" t="str">
        <f t="shared" si="72"/>
        <v>08-03-2023</v>
      </c>
      <c r="S660" t="str">
        <f t="shared" si="75"/>
        <v>03</v>
      </c>
    </row>
    <row r="661" spans="1:19" x14ac:dyDescent="0.3">
      <c r="A661" t="s">
        <v>1809</v>
      </c>
      <c r="B661" t="s">
        <v>11</v>
      </c>
      <c r="C661" t="s">
        <v>12021</v>
      </c>
      <c r="D661" t="s">
        <v>12</v>
      </c>
      <c r="E661" t="s">
        <v>13</v>
      </c>
      <c r="F661" t="s">
        <v>1810</v>
      </c>
      <c r="G661" t="s">
        <v>15</v>
      </c>
      <c r="H661" s="1" t="s">
        <v>1811</v>
      </c>
      <c r="I661" s="3">
        <v>6.0729166666666667E-2</v>
      </c>
      <c r="J661" s="1" t="s">
        <v>12021</v>
      </c>
      <c r="K661" s="2" t="s">
        <v>12021</v>
      </c>
      <c r="L661" s="2" t="s">
        <v>12021</v>
      </c>
      <c r="M661" t="str">
        <f t="shared" si="76"/>
        <v>Mar</v>
      </c>
      <c r="N661" t="str">
        <f t="shared" si="70"/>
        <v>26-03-2022</v>
      </c>
      <c r="O661" t="str">
        <f t="shared" si="73"/>
        <v>03</v>
      </c>
      <c r="P661" t="str">
        <f t="shared" si="74"/>
        <v>2022</v>
      </c>
      <c r="Q661" t="str">
        <f t="shared" si="71"/>
        <v>01</v>
      </c>
      <c r="R661" t="str">
        <f t="shared" si="72"/>
        <v>-</v>
      </c>
      <c r="S661" t="str">
        <f t="shared" si="75"/>
        <v/>
      </c>
    </row>
    <row r="662" spans="1:19" x14ac:dyDescent="0.3">
      <c r="A662" t="s">
        <v>1812</v>
      </c>
      <c r="B662" t="s">
        <v>110</v>
      </c>
      <c r="C662" t="s">
        <v>12021</v>
      </c>
      <c r="D662" t="s">
        <v>33</v>
      </c>
      <c r="E662" t="s">
        <v>34</v>
      </c>
      <c r="F662" t="s">
        <v>1813</v>
      </c>
      <c r="G662" t="s">
        <v>22</v>
      </c>
      <c r="H662" s="1">
        <v>44385</v>
      </c>
      <c r="I662" s="3">
        <v>0.81944444444444442</v>
      </c>
      <c r="J662" s="1" t="s">
        <v>12021</v>
      </c>
      <c r="K662" s="2" t="s">
        <v>12021</v>
      </c>
      <c r="L662" s="2" t="s">
        <v>12021</v>
      </c>
      <c r="M662" t="str">
        <f t="shared" si="76"/>
        <v>Jul</v>
      </c>
      <c r="N662" t="str">
        <f t="shared" si="70"/>
        <v>08-07-2021</v>
      </c>
      <c r="O662" t="str">
        <f t="shared" si="73"/>
        <v>07</v>
      </c>
      <c r="P662" t="str">
        <f t="shared" si="74"/>
        <v>2021</v>
      </c>
      <c r="Q662" t="str">
        <f t="shared" si="71"/>
        <v>19</v>
      </c>
      <c r="R662" t="str">
        <f t="shared" si="72"/>
        <v>-</v>
      </c>
      <c r="S662" t="str">
        <f t="shared" si="75"/>
        <v/>
      </c>
    </row>
    <row r="663" spans="1:19" x14ac:dyDescent="0.3">
      <c r="A663" t="s">
        <v>1814</v>
      </c>
      <c r="B663" t="s">
        <v>158</v>
      </c>
      <c r="C663" t="s">
        <v>12021</v>
      </c>
      <c r="D663" t="s">
        <v>33</v>
      </c>
      <c r="E663" t="s">
        <v>127</v>
      </c>
      <c r="F663" t="s">
        <v>1815</v>
      </c>
      <c r="G663" t="s">
        <v>22</v>
      </c>
      <c r="H663" s="1">
        <v>44353</v>
      </c>
      <c r="I663" s="3">
        <v>0.12361111111111112</v>
      </c>
      <c r="J663" s="1" t="s">
        <v>12021</v>
      </c>
      <c r="K663" s="2" t="s">
        <v>12021</v>
      </c>
      <c r="L663" s="2" t="s">
        <v>12021</v>
      </c>
      <c r="M663" t="str">
        <f t="shared" si="76"/>
        <v>Jun</v>
      </c>
      <c r="N663" t="str">
        <f t="shared" si="70"/>
        <v>06-06-2021</v>
      </c>
      <c r="O663" t="str">
        <f t="shared" si="73"/>
        <v>06</v>
      </c>
      <c r="P663" t="str">
        <f t="shared" si="74"/>
        <v>2021</v>
      </c>
      <c r="Q663" t="str">
        <f t="shared" si="71"/>
        <v>02</v>
      </c>
      <c r="R663" t="str">
        <f t="shared" si="72"/>
        <v>-</v>
      </c>
      <c r="S663" t="str">
        <f t="shared" si="75"/>
        <v/>
      </c>
    </row>
    <row r="664" spans="1:19" x14ac:dyDescent="0.3">
      <c r="A664" t="s">
        <v>1816</v>
      </c>
      <c r="B664" t="s">
        <v>194</v>
      </c>
      <c r="C664" s="4">
        <v>44986.827777777777</v>
      </c>
      <c r="D664" t="s">
        <v>49</v>
      </c>
      <c r="E664" t="s">
        <v>65</v>
      </c>
      <c r="F664" t="s">
        <v>1817</v>
      </c>
      <c r="G664" t="s">
        <v>28</v>
      </c>
      <c r="H664" s="1" t="s">
        <v>562</v>
      </c>
      <c r="I664" s="3">
        <v>0.82799768518518524</v>
      </c>
      <c r="J664" s="1">
        <v>44986</v>
      </c>
      <c r="K664" s="2">
        <v>0.82777777777777772</v>
      </c>
      <c r="L664" s="2" t="s">
        <v>12021</v>
      </c>
      <c r="M664" t="str">
        <f t="shared" si="76"/>
        <v>Dec</v>
      </c>
      <c r="N664" t="str">
        <f t="shared" si="70"/>
        <v>30-12-2022</v>
      </c>
      <c r="O664" t="str">
        <f t="shared" si="73"/>
        <v>12</v>
      </c>
      <c r="P664" t="str">
        <f t="shared" si="74"/>
        <v>2022</v>
      </c>
      <c r="Q664" t="str">
        <f t="shared" si="71"/>
        <v>19</v>
      </c>
      <c r="R664" t="str">
        <f t="shared" si="72"/>
        <v>01-03-2023</v>
      </c>
      <c r="S664" t="str">
        <f t="shared" si="75"/>
        <v>03</v>
      </c>
    </row>
    <row r="665" spans="1:19" x14ac:dyDescent="0.3">
      <c r="A665" t="s">
        <v>1818</v>
      </c>
      <c r="B665" t="s">
        <v>73</v>
      </c>
      <c r="C665" t="s">
        <v>12021</v>
      </c>
      <c r="D665" t="s">
        <v>49</v>
      </c>
      <c r="E665" t="s">
        <v>50</v>
      </c>
      <c r="F665" t="s">
        <v>1819</v>
      </c>
      <c r="G665" t="s">
        <v>15</v>
      </c>
      <c r="H665" s="1" t="s">
        <v>1820</v>
      </c>
      <c r="I665" s="3">
        <v>7.0717592592592594E-3</v>
      </c>
      <c r="J665" s="1" t="s">
        <v>12021</v>
      </c>
      <c r="K665" s="2" t="s">
        <v>12021</v>
      </c>
      <c r="L665" s="2" t="s">
        <v>12021</v>
      </c>
      <c r="M665" t="str">
        <f t="shared" si="76"/>
        <v>Jun</v>
      </c>
      <c r="N665" t="str">
        <f t="shared" si="70"/>
        <v>13-06-2023</v>
      </c>
      <c r="O665" t="str">
        <f t="shared" si="73"/>
        <v>06</v>
      </c>
      <c r="P665" t="str">
        <f t="shared" si="74"/>
        <v>2023</v>
      </c>
      <c r="Q665" t="str">
        <f t="shared" si="71"/>
        <v>00</v>
      </c>
      <c r="R665" t="str">
        <f t="shared" si="72"/>
        <v>-</v>
      </c>
      <c r="S665" t="str">
        <f t="shared" si="75"/>
        <v/>
      </c>
    </row>
    <row r="666" spans="1:19" x14ac:dyDescent="0.3">
      <c r="A666" t="s">
        <v>1821</v>
      </c>
      <c r="B666" t="s">
        <v>64</v>
      </c>
      <c r="C666" t="s">
        <v>12021</v>
      </c>
      <c r="D666" t="s">
        <v>49</v>
      </c>
      <c r="E666" t="s">
        <v>65</v>
      </c>
      <c r="F666" t="s">
        <v>1822</v>
      </c>
      <c r="G666" t="s">
        <v>22</v>
      </c>
      <c r="H666" s="1">
        <v>43898</v>
      </c>
      <c r="I666" s="3">
        <v>0.6875</v>
      </c>
      <c r="J666" s="1" t="s">
        <v>12021</v>
      </c>
      <c r="K666" s="2" t="s">
        <v>12021</v>
      </c>
      <c r="L666" s="2" t="s">
        <v>12021</v>
      </c>
      <c r="M666" t="str">
        <f t="shared" si="76"/>
        <v>Mar</v>
      </c>
      <c r="N666" t="str">
        <f t="shared" si="70"/>
        <v>08-03-2020</v>
      </c>
      <c r="O666" t="str">
        <f t="shared" si="73"/>
        <v>03</v>
      </c>
      <c r="P666" t="str">
        <f t="shared" si="74"/>
        <v>2020</v>
      </c>
      <c r="Q666" t="str">
        <f t="shared" si="71"/>
        <v>16</v>
      </c>
      <c r="R666" t="str">
        <f t="shared" si="72"/>
        <v>-</v>
      </c>
      <c r="S666" t="str">
        <f t="shared" si="75"/>
        <v/>
      </c>
    </row>
    <row r="667" spans="1:19" x14ac:dyDescent="0.3">
      <c r="A667" t="s">
        <v>1823</v>
      </c>
      <c r="B667" t="s">
        <v>205</v>
      </c>
      <c r="C667" t="s">
        <v>12021</v>
      </c>
      <c r="D667" t="s">
        <v>19</v>
      </c>
      <c r="E667" t="s">
        <v>140</v>
      </c>
      <c r="F667" t="s">
        <v>1824</v>
      </c>
      <c r="G667" t="s">
        <v>22</v>
      </c>
      <c r="H667" s="1">
        <v>45237</v>
      </c>
      <c r="I667" s="3">
        <v>0.3034722222222222</v>
      </c>
      <c r="J667" s="1" t="s">
        <v>12021</v>
      </c>
      <c r="K667" s="2" t="s">
        <v>12021</v>
      </c>
      <c r="L667" s="2" t="s">
        <v>12021</v>
      </c>
      <c r="M667" t="str">
        <f t="shared" si="76"/>
        <v>Nov</v>
      </c>
      <c r="N667" t="str">
        <f t="shared" si="70"/>
        <v>07-11-2023</v>
      </c>
      <c r="O667" t="str">
        <f t="shared" si="73"/>
        <v>11</v>
      </c>
      <c r="P667" t="str">
        <f t="shared" si="74"/>
        <v>2023</v>
      </c>
      <c r="Q667" t="str">
        <f t="shared" si="71"/>
        <v>07</v>
      </c>
      <c r="R667" t="str">
        <f t="shared" si="72"/>
        <v>-</v>
      </c>
      <c r="S667" t="str">
        <f t="shared" si="75"/>
        <v/>
      </c>
    </row>
    <row r="668" spans="1:19" x14ac:dyDescent="0.3">
      <c r="A668" t="s">
        <v>1825</v>
      </c>
      <c r="B668" t="s">
        <v>301</v>
      </c>
      <c r="C668" t="s">
        <v>12021</v>
      </c>
      <c r="D668" t="s">
        <v>49</v>
      </c>
      <c r="E668" t="s">
        <v>50</v>
      </c>
      <c r="F668" t="s">
        <v>1826</v>
      </c>
      <c r="G668" t="s">
        <v>15</v>
      </c>
      <c r="H668" s="1" t="s">
        <v>1827</v>
      </c>
      <c r="I668" s="3">
        <v>0.7034259259259259</v>
      </c>
      <c r="J668" s="1" t="s">
        <v>12021</v>
      </c>
      <c r="K668" s="2" t="s">
        <v>12021</v>
      </c>
      <c r="L668" s="2" t="s">
        <v>12021</v>
      </c>
      <c r="M668" t="str">
        <f t="shared" si="76"/>
        <v>May</v>
      </c>
      <c r="N668" t="str">
        <f t="shared" si="70"/>
        <v>25-05-2023</v>
      </c>
      <c r="O668" t="str">
        <f t="shared" si="73"/>
        <v>05</v>
      </c>
      <c r="P668" t="str">
        <f t="shared" si="74"/>
        <v>2023</v>
      </c>
      <c r="Q668" t="str">
        <f t="shared" si="71"/>
        <v>16</v>
      </c>
      <c r="R668" t="str">
        <f t="shared" si="72"/>
        <v>-</v>
      </c>
      <c r="S668" t="str">
        <f t="shared" si="75"/>
        <v/>
      </c>
    </row>
    <row r="669" spans="1:19" x14ac:dyDescent="0.3">
      <c r="A669" t="s">
        <v>1828</v>
      </c>
      <c r="B669" t="s">
        <v>73</v>
      </c>
      <c r="C669" t="s">
        <v>11143</v>
      </c>
      <c r="D669" t="s">
        <v>49</v>
      </c>
      <c r="E669" t="s">
        <v>50</v>
      </c>
      <c r="F669" t="s">
        <v>1829</v>
      </c>
      <c r="G669" t="s">
        <v>28</v>
      </c>
      <c r="H669" s="1" t="s">
        <v>1830</v>
      </c>
      <c r="I669" s="3">
        <v>0.71059027777777772</v>
      </c>
      <c r="J669" s="1" t="s">
        <v>1831</v>
      </c>
      <c r="K669" s="2">
        <v>0.71059027777777772</v>
      </c>
      <c r="L669" s="2" t="s">
        <v>12021</v>
      </c>
      <c r="M669" t="str">
        <f t="shared" si="76"/>
        <v>Jun</v>
      </c>
      <c r="N669" t="str">
        <f t="shared" si="70"/>
        <v>23-06-2024</v>
      </c>
      <c r="O669" t="str">
        <f t="shared" si="73"/>
        <v>06</v>
      </c>
      <c r="P669" t="str">
        <f t="shared" si="74"/>
        <v>2024</v>
      </c>
      <c r="Q669" t="str">
        <f t="shared" si="71"/>
        <v>17</v>
      </c>
      <c r="R669" t="str">
        <f t="shared" si="72"/>
        <v>18-07-2024</v>
      </c>
      <c r="S669" t="str">
        <f t="shared" si="75"/>
        <v>07</v>
      </c>
    </row>
    <row r="670" spans="1:19" x14ac:dyDescent="0.3">
      <c r="A670" t="s">
        <v>1832</v>
      </c>
      <c r="B670" t="s">
        <v>25</v>
      </c>
      <c r="C670" t="s">
        <v>12021</v>
      </c>
      <c r="D670" t="s">
        <v>19</v>
      </c>
      <c r="E670" t="s">
        <v>26</v>
      </c>
      <c r="F670" t="s">
        <v>1833</v>
      </c>
      <c r="G670" t="s">
        <v>15</v>
      </c>
      <c r="H670" s="1" t="s">
        <v>1209</v>
      </c>
      <c r="I670" s="3">
        <v>0.98703703703703705</v>
      </c>
      <c r="J670" s="1" t="s">
        <v>12021</v>
      </c>
      <c r="K670" s="2" t="s">
        <v>12021</v>
      </c>
      <c r="L670" s="2" t="s">
        <v>12021</v>
      </c>
      <c r="M670" t="str">
        <f t="shared" si="76"/>
        <v>Jan</v>
      </c>
      <c r="N670" t="str">
        <f t="shared" si="70"/>
        <v>17-01-2020</v>
      </c>
      <c r="O670" t="str">
        <f t="shared" si="73"/>
        <v>01</v>
      </c>
      <c r="P670" t="str">
        <f t="shared" si="74"/>
        <v>2020</v>
      </c>
      <c r="Q670" t="str">
        <f t="shared" si="71"/>
        <v>23</v>
      </c>
      <c r="R670" t="str">
        <f t="shared" si="72"/>
        <v>-</v>
      </c>
      <c r="S670" t="str">
        <f t="shared" si="75"/>
        <v/>
      </c>
    </row>
    <row r="671" spans="1:19" x14ac:dyDescent="0.3">
      <c r="A671" t="s">
        <v>1834</v>
      </c>
      <c r="B671" t="s">
        <v>123</v>
      </c>
      <c r="C671" t="s">
        <v>12021</v>
      </c>
      <c r="D671" t="s">
        <v>33</v>
      </c>
      <c r="E671" t="s">
        <v>34</v>
      </c>
      <c r="F671" t="s">
        <v>1835</v>
      </c>
      <c r="G671" t="s">
        <v>15</v>
      </c>
      <c r="H671" s="1">
        <v>44996</v>
      </c>
      <c r="I671" s="3">
        <v>2.8472222222222222E-2</v>
      </c>
      <c r="J671" s="1" t="s">
        <v>12021</v>
      </c>
      <c r="K671" s="2" t="s">
        <v>12021</v>
      </c>
      <c r="L671" s="2" t="s">
        <v>12021</v>
      </c>
      <c r="M671" t="str">
        <f t="shared" si="76"/>
        <v>Mar</v>
      </c>
      <c r="N671" t="str">
        <f t="shared" si="70"/>
        <v>11-03-2023</v>
      </c>
      <c r="O671" t="str">
        <f t="shared" si="73"/>
        <v>03</v>
      </c>
      <c r="P671" t="str">
        <f t="shared" si="74"/>
        <v>2023</v>
      </c>
      <c r="Q671" t="str">
        <f t="shared" si="71"/>
        <v>00</v>
      </c>
      <c r="R671" t="str">
        <f t="shared" si="72"/>
        <v>-</v>
      </c>
      <c r="S671" t="str">
        <f t="shared" si="75"/>
        <v/>
      </c>
    </row>
    <row r="672" spans="1:19" x14ac:dyDescent="0.3">
      <c r="A672" t="s">
        <v>1836</v>
      </c>
      <c r="B672" t="s">
        <v>188</v>
      </c>
      <c r="C672" t="s">
        <v>12021</v>
      </c>
      <c r="D672" t="s">
        <v>12</v>
      </c>
      <c r="E672" t="s">
        <v>114</v>
      </c>
      <c r="F672" t="s">
        <v>1837</v>
      </c>
      <c r="G672" t="s">
        <v>22</v>
      </c>
      <c r="H672" s="1" t="s">
        <v>576</v>
      </c>
      <c r="I672" s="3">
        <v>0.96005787037037038</v>
      </c>
      <c r="J672" s="1" t="s">
        <v>12021</v>
      </c>
      <c r="K672" s="2" t="s">
        <v>12021</v>
      </c>
      <c r="L672" s="2" t="s">
        <v>12021</v>
      </c>
      <c r="M672" t="str">
        <f t="shared" si="76"/>
        <v>Nov</v>
      </c>
      <c r="N672" t="str">
        <f t="shared" si="70"/>
        <v>14-11-2024</v>
      </c>
      <c r="O672" t="str">
        <f t="shared" si="73"/>
        <v>11</v>
      </c>
      <c r="P672" t="str">
        <f t="shared" si="74"/>
        <v>2024</v>
      </c>
      <c r="Q672" t="str">
        <f t="shared" si="71"/>
        <v>23</v>
      </c>
      <c r="R672" t="str">
        <f t="shared" si="72"/>
        <v>-</v>
      </c>
      <c r="S672" t="str">
        <f t="shared" si="75"/>
        <v/>
      </c>
    </row>
    <row r="673" spans="1:19" x14ac:dyDescent="0.3">
      <c r="A673" t="s">
        <v>1838</v>
      </c>
      <c r="B673" t="s">
        <v>87</v>
      </c>
      <c r="C673" t="s">
        <v>12021</v>
      </c>
      <c r="D673" t="s">
        <v>33</v>
      </c>
      <c r="E673" t="s">
        <v>38</v>
      </c>
      <c r="F673" t="s">
        <v>1839</v>
      </c>
      <c r="G673" t="s">
        <v>15</v>
      </c>
      <c r="H673" s="1" t="s">
        <v>1840</v>
      </c>
      <c r="I673" s="3">
        <v>0.47444444444444445</v>
      </c>
      <c r="J673" s="1" t="s">
        <v>12021</v>
      </c>
      <c r="K673" s="2" t="s">
        <v>12021</v>
      </c>
      <c r="L673" s="2" t="s">
        <v>12021</v>
      </c>
      <c r="M673" t="str">
        <f t="shared" si="76"/>
        <v>Jul</v>
      </c>
      <c r="N673" t="str">
        <f t="shared" si="70"/>
        <v>20-07-2021</v>
      </c>
      <c r="O673" t="str">
        <f t="shared" si="73"/>
        <v>07</v>
      </c>
      <c r="P673" t="str">
        <f t="shared" si="74"/>
        <v>2021</v>
      </c>
      <c r="Q673" t="str">
        <f t="shared" si="71"/>
        <v>11</v>
      </c>
      <c r="R673" t="str">
        <f t="shared" si="72"/>
        <v>-</v>
      </c>
      <c r="S673" t="str">
        <f t="shared" si="75"/>
        <v/>
      </c>
    </row>
    <row r="674" spans="1:19" x14ac:dyDescent="0.3">
      <c r="A674" t="s">
        <v>1841</v>
      </c>
      <c r="B674" t="s">
        <v>37</v>
      </c>
      <c r="C674" t="s">
        <v>12021</v>
      </c>
      <c r="D674" t="s">
        <v>33</v>
      </c>
      <c r="E674" t="s">
        <v>38</v>
      </c>
      <c r="F674" t="s">
        <v>1842</v>
      </c>
      <c r="G674" t="s">
        <v>22</v>
      </c>
      <c r="H674" s="1">
        <v>44381</v>
      </c>
      <c r="I674" s="3">
        <v>0.69027777777777777</v>
      </c>
      <c r="J674" s="1" t="s">
        <v>12021</v>
      </c>
      <c r="K674" s="2" t="s">
        <v>12021</v>
      </c>
      <c r="L674" s="2" t="s">
        <v>12021</v>
      </c>
      <c r="M674" t="str">
        <f t="shared" si="76"/>
        <v>Jul</v>
      </c>
      <c r="N674" t="str">
        <f t="shared" si="70"/>
        <v>04-07-2021</v>
      </c>
      <c r="O674" t="str">
        <f t="shared" si="73"/>
        <v>07</v>
      </c>
      <c r="P674" t="str">
        <f t="shared" si="74"/>
        <v>2021</v>
      </c>
      <c r="Q674" t="str">
        <f t="shared" si="71"/>
        <v>16</v>
      </c>
      <c r="R674" t="str">
        <f t="shared" si="72"/>
        <v>-</v>
      </c>
      <c r="S674" t="str">
        <f t="shared" si="75"/>
        <v/>
      </c>
    </row>
    <row r="675" spans="1:19" x14ac:dyDescent="0.3">
      <c r="A675" t="s">
        <v>1843</v>
      </c>
      <c r="B675" t="s">
        <v>73</v>
      </c>
      <c r="C675" t="s">
        <v>12021</v>
      </c>
      <c r="D675" t="s">
        <v>49</v>
      </c>
      <c r="E675" t="s">
        <v>50</v>
      </c>
      <c r="F675" t="s">
        <v>1844</v>
      </c>
      <c r="G675" t="s">
        <v>22</v>
      </c>
      <c r="H675" s="1" t="s">
        <v>1637</v>
      </c>
      <c r="I675" s="3">
        <v>0.51315972222222217</v>
      </c>
      <c r="J675" s="1" t="s">
        <v>12021</v>
      </c>
      <c r="K675" s="2" t="s">
        <v>12021</v>
      </c>
      <c r="L675" s="2" t="s">
        <v>12021</v>
      </c>
      <c r="M675" t="str">
        <f t="shared" si="76"/>
        <v>Feb</v>
      </c>
      <c r="N675" t="str">
        <f t="shared" si="70"/>
        <v>15-02-2024</v>
      </c>
      <c r="O675" t="str">
        <f t="shared" si="73"/>
        <v>02</v>
      </c>
      <c r="P675" t="str">
        <f t="shared" si="74"/>
        <v>2024</v>
      </c>
      <c r="Q675" t="str">
        <f t="shared" si="71"/>
        <v>12</v>
      </c>
      <c r="R675" t="str">
        <f t="shared" si="72"/>
        <v>-</v>
      </c>
      <c r="S675" t="str">
        <f t="shared" si="75"/>
        <v/>
      </c>
    </row>
    <row r="676" spans="1:19" x14ac:dyDescent="0.3">
      <c r="A676" t="s">
        <v>1845</v>
      </c>
      <c r="B676" t="s">
        <v>68</v>
      </c>
      <c r="C676" t="s">
        <v>11144</v>
      </c>
      <c r="D676" t="s">
        <v>49</v>
      </c>
      <c r="E676" t="s">
        <v>69</v>
      </c>
      <c r="F676" t="s">
        <v>1846</v>
      </c>
      <c r="G676" t="s">
        <v>28</v>
      </c>
      <c r="H676" s="1" t="s">
        <v>785</v>
      </c>
      <c r="I676" s="3">
        <v>0.34739583333333335</v>
      </c>
      <c r="J676" s="1" t="s">
        <v>1847</v>
      </c>
      <c r="K676" s="2">
        <v>0.34739583333333335</v>
      </c>
      <c r="L676" s="2" t="s">
        <v>12021</v>
      </c>
      <c r="M676" t="str">
        <f t="shared" si="76"/>
        <v>Aug</v>
      </c>
      <c r="N676" t="str">
        <f t="shared" si="70"/>
        <v>24-08-2024</v>
      </c>
      <c r="O676" t="str">
        <f t="shared" si="73"/>
        <v>08</v>
      </c>
      <c r="P676" t="str">
        <f t="shared" si="74"/>
        <v>2024</v>
      </c>
      <c r="Q676" t="str">
        <f t="shared" si="71"/>
        <v>08</v>
      </c>
      <c r="R676" t="str">
        <f t="shared" si="72"/>
        <v>20-09-2024</v>
      </c>
      <c r="S676" t="str">
        <f t="shared" si="75"/>
        <v>09</v>
      </c>
    </row>
    <row r="677" spans="1:19" x14ac:dyDescent="0.3">
      <c r="A677" t="s">
        <v>1848</v>
      </c>
      <c r="B677" t="s">
        <v>87</v>
      </c>
      <c r="C677" t="s">
        <v>12021</v>
      </c>
      <c r="D677" t="s">
        <v>33</v>
      </c>
      <c r="E677" t="s">
        <v>38</v>
      </c>
      <c r="F677" t="s">
        <v>1849</v>
      </c>
      <c r="G677" t="s">
        <v>22</v>
      </c>
      <c r="H677" s="1" t="s">
        <v>1850</v>
      </c>
      <c r="I677" s="3">
        <v>0.20196759259259259</v>
      </c>
      <c r="J677" s="1" t="s">
        <v>12021</v>
      </c>
      <c r="K677" s="2" t="s">
        <v>12021</v>
      </c>
      <c r="L677" s="2" t="s">
        <v>12021</v>
      </c>
      <c r="M677" t="str">
        <f t="shared" si="76"/>
        <v>Nov</v>
      </c>
      <c r="N677" t="str">
        <f t="shared" si="70"/>
        <v>29-11-2021</v>
      </c>
      <c r="O677" t="str">
        <f t="shared" si="73"/>
        <v>11</v>
      </c>
      <c r="P677" t="str">
        <f t="shared" si="74"/>
        <v>2021</v>
      </c>
      <c r="Q677" t="str">
        <f t="shared" si="71"/>
        <v>04</v>
      </c>
      <c r="R677" t="str">
        <f t="shared" si="72"/>
        <v>-</v>
      </c>
      <c r="S677" t="str">
        <f t="shared" si="75"/>
        <v/>
      </c>
    </row>
    <row r="678" spans="1:19" x14ac:dyDescent="0.3">
      <c r="A678" t="s">
        <v>1851</v>
      </c>
      <c r="B678" t="s">
        <v>289</v>
      </c>
      <c r="C678" s="4">
        <v>44293.978472222225</v>
      </c>
      <c r="D678" t="s">
        <v>49</v>
      </c>
      <c r="E678" t="s">
        <v>69</v>
      </c>
      <c r="F678" t="s">
        <v>1852</v>
      </c>
      <c r="G678" t="s">
        <v>28</v>
      </c>
      <c r="H678" s="1" t="s">
        <v>1853</v>
      </c>
      <c r="I678" s="3">
        <v>0.97869212962962959</v>
      </c>
      <c r="J678" s="1">
        <v>44293</v>
      </c>
      <c r="K678" s="2">
        <v>0.97847222222222219</v>
      </c>
      <c r="L678" s="2" t="s">
        <v>12021</v>
      </c>
      <c r="M678" t="str">
        <f t="shared" si="76"/>
        <v>Jun</v>
      </c>
      <c r="N678" t="str">
        <f t="shared" si="70"/>
        <v>23-06-2021</v>
      </c>
      <c r="O678" t="str">
        <f t="shared" si="73"/>
        <v>06</v>
      </c>
      <c r="P678" t="str">
        <f t="shared" si="74"/>
        <v>2021</v>
      </c>
      <c r="Q678" t="str">
        <f t="shared" si="71"/>
        <v>23</v>
      </c>
      <c r="R678" t="str">
        <f t="shared" si="72"/>
        <v>07-04-2021</v>
      </c>
      <c r="S678" t="str">
        <f t="shared" si="75"/>
        <v>04</v>
      </c>
    </row>
    <row r="679" spans="1:19" x14ac:dyDescent="0.3">
      <c r="A679" t="s">
        <v>1854</v>
      </c>
      <c r="B679" t="s">
        <v>158</v>
      </c>
      <c r="C679" t="s">
        <v>12021</v>
      </c>
      <c r="D679" t="s">
        <v>33</v>
      </c>
      <c r="E679" t="s">
        <v>127</v>
      </c>
      <c r="F679" t="s">
        <v>1855</v>
      </c>
      <c r="G679" t="s">
        <v>15</v>
      </c>
      <c r="H679" s="1" t="s">
        <v>446</v>
      </c>
      <c r="I679" s="3">
        <v>0.65780092592592587</v>
      </c>
      <c r="J679" s="1" t="s">
        <v>12021</v>
      </c>
      <c r="K679" s="2" t="s">
        <v>12021</v>
      </c>
      <c r="L679" s="2" t="s">
        <v>12021</v>
      </c>
      <c r="M679" t="str">
        <f t="shared" si="76"/>
        <v>Oct</v>
      </c>
      <c r="N679" t="str">
        <f t="shared" si="70"/>
        <v>23-10-2024</v>
      </c>
      <c r="O679" t="str">
        <f t="shared" si="73"/>
        <v>10</v>
      </c>
      <c r="P679" t="str">
        <f t="shared" si="74"/>
        <v>2024</v>
      </c>
      <c r="Q679" t="str">
        <f t="shared" si="71"/>
        <v>15</v>
      </c>
      <c r="R679" t="str">
        <f t="shared" si="72"/>
        <v>-</v>
      </c>
      <c r="S679" t="str">
        <f t="shared" si="75"/>
        <v/>
      </c>
    </row>
    <row r="680" spans="1:19" x14ac:dyDescent="0.3">
      <c r="A680" t="s">
        <v>1856</v>
      </c>
      <c r="B680" t="s">
        <v>131</v>
      </c>
      <c r="C680" t="s">
        <v>12021</v>
      </c>
      <c r="D680" t="s">
        <v>12</v>
      </c>
      <c r="E680" t="s">
        <v>114</v>
      </c>
      <c r="F680" t="s">
        <v>1857</v>
      </c>
      <c r="G680" t="s">
        <v>22</v>
      </c>
      <c r="H680" s="1" t="s">
        <v>1858</v>
      </c>
      <c r="I680" s="3">
        <v>0.94319444444444445</v>
      </c>
      <c r="J680" s="1" t="s">
        <v>12021</v>
      </c>
      <c r="K680" s="2" t="s">
        <v>12021</v>
      </c>
      <c r="L680" s="2" t="s">
        <v>12021</v>
      </c>
      <c r="M680" t="str">
        <f t="shared" si="76"/>
        <v>Feb</v>
      </c>
      <c r="N680" t="str">
        <f t="shared" si="70"/>
        <v>16-02-2021</v>
      </c>
      <c r="O680" t="str">
        <f t="shared" si="73"/>
        <v>02</v>
      </c>
      <c r="P680" t="str">
        <f t="shared" si="74"/>
        <v>2021</v>
      </c>
      <c r="Q680" t="str">
        <f t="shared" si="71"/>
        <v>22</v>
      </c>
      <c r="R680" t="str">
        <f t="shared" si="72"/>
        <v>-</v>
      </c>
      <c r="S680" t="str">
        <f t="shared" si="75"/>
        <v/>
      </c>
    </row>
    <row r="681" spans="1:19" x14ac:dyDescent="0.3">
      <c r="A681" t="s">
        <v>1859</v>
      </c>
      <c r="B681" t="s">
        <v>131</v>
      </c>
      <c r="C681" t="s">
        <v>12021</v>
      </c>
      <c r="D681" t="s">
        <v>12</v>
      </c>
      <c r="E681" t="s">
        <v>114</v>
      </c>
      <c r="F681" t="s">
        <v>1860</v>
      </c>
      <c r="G681" t="s">
        <v>15</v>
      </c>
      <c r="H681" s="1" t="s">
        <v>1666</v>
      </c>
      <c r="I681" s="3">
        <v>0.2247800925925926</v>
      </c>
      <c r="J681" s="1" t="s">
        <v>12021</v>
      </c>
      <c r="K681" s="2" t="s">
        <v>12021</v>
      </c>
      <c r="L681" s="2" t="s">
        <v>12021</v>
      </c>
      <c r="M681" t="str">
        <f t="shared" si="76"/>
        <v>Oct</v>
      </c>
      <c r="N681" t="str">
        <f t="shared" si="70"/>
        <v>27-10-2023</v>
      </c>
      <c r="O681" t="str">
        <f t="shared" si="73"/>
        <v>10</v>
      </c>
      <c r="P681" t="str">
        <f t="shared" si="74"/>
        <v>2023</v>
      </c>
      <c r="Q681" t="str">
        <f t="shared" si="71"/>
        <v>05</v>
      </c>
      <c r="R681" t="str">
        <f t="shared" si="72"/>
        <v>-</v>
      </c>
      <c r="S681" t="str">
        <f t="shared" si="75"/>
        <v/>
      </c>
    </row>
    <row r="682" spans="1:19" x14ac:dyDescent="0.3">
      <c r="A682" t="s">
        <v>1861</v>
      </c>
      <c r="B682" t="s">
        <v>301</v>
      </c>
      <c r="C682" t="s">
        <v>12021</v>
      </c>
      <c r="D682" t="s">
        <v>49</v>
      </c>
      <c r="E682" t="s">
        <v>50</v>
      </c>
      <c r="F682" t="s">
        <v>1862</v>
      </c>
      <c r="G682" t="s">
        <v>15</v>
      </c>
      <c r="H682" s="1" t="s">
        <v>1863</v>
      </c>
      <c r="I682" s="3">
        <v>0.60194444444444439</v>
      </c>
      <c r="J682" s="1" t="s">
        <v>12021</v>
      </c>
      <c r="K682" s="2" t="s">
        <v>12021</v>
      </c>
      <c r="L682" s="2" t="s">
        <v>12021</v>
      </c>
      <c r="M682" t="str">
        <f t="shared" si="76"/>
        <v>Jul</v>
      </c>
      <c r="N682" t="str">
        <f t="shared" si="70"/>
        <v>26-07-2021</v>
      </c>
      <c r="O682" t="str">
        <f t="shared" si="73"/>
        <v>07</v>
      </c>
      <c r="P682" t="str">
        <f t="shared" si="74"/>
        <v>2021</v>
      </c>
      <c r="Q682" t="str">
        <f t="shared" si="71"/>
        <v>14</v>
      </c>
      <c r="R682" t="str">
        <f t="shared" si="72"/>
        <v>-</v>
      </c>
      <c r="S682" t="str">
        <f t="shared" si="75"/>
        <v/>
      </c>
    </row>
    <row r="683" spans="1:19" x14ac:dyDescent="0.3">
      <c r="A683" t="s">
        <v>1864</v>
      </c>
      <c r="B683" t="s">
        <v>173</v>
      </c>
      <c r="C683" t="s">
        <v>12021</v>
      </c>
      <c r="D683" t="s">
        <v>12</v>
      </c>
      <c r="E683" t="s">
        <v>174</v>
      </c>
      <c r="F683" t="s">
        <v>1865</v>
      </c>
      <c r="G683" t="s">
        <v>22</v>
      </c>
      <c r="H683" s="1" t="s">
        <v>1866</v>
      </c>
      <c r="I683" s="3">
        <v>0.99674768518518519</v>
      </c>
      <c r="J683" s="1" t="s">
        <v>12021</v>
      </c>
      <c r="K683" s="2" t="s">
        <v>12021</v>
      </c>
      <c r="L683" s="2" t="s">
        <v>12021</v>
      </c>
      <c r="M683" t="str">
        <f t="shared" si="76"/>
        <v>Sep</v>
      </c>
      <c r="N683" t="str">
        <f t="shared" si="70"/>
        <v>23-09-2020</v>
      </c>
      <c r="O683" t="str">
        <f t="shared" si="73"/>
        <v>09</v>
      </c>
      <c r="P683" t="str">
        <f t="shared" si="74"/>
        <v>2020</v>
      </c>
      <c r="Q683" t="str">
        <f t="shared" si="71"/>
        <v>23</v>
      </c>
      <c r="R683" t="str">
        <f t="shared" si="72"/>
        <v>-</v>
      </c>
      <c r="S683" t="str">
        <f t="shared" si="75"/>
        <v/>
      </c>
    </row>
    <row r="684" spans="1:19" x14ac:dyDescent="0.3">
      <c r="A684" t="s">
        <v>1867</v>
      </c>
      <c r="B684" t="s">
        <v>87</v>
      </c>
      <c r="C684" s="4">
        <v>45024.661111111112</v>
      </c>
      <c r="D684" t="s">
        <v>33</v>
      </c>
      <c r="E684" t="s">
        <v>38</v>
      </c>
      <c r="F684" t="s">
        <v>1868</v>
      </c>
      <c r="G684" t="s">
        <v>28</v>
      </c>
      <c r="H684" s="1">
        <v>45237</v>
      </c>
      <c r="I684" s="3">
        <v>0.66111111111111109</v>
      </c>
      <c r="J684" s="1">
        <v>45024</v>
      </c>
      <c r="K684" s="2">
        <v>0.66111111111111109</v>
      </c>
      <c r="L684" s="2" t="s">
        <v>12021</v>
      </c>
      <c r="M684" t="str">
        <f t="shared" si="76"/>
        <v>Nov</v>
      </c>
      <c r="N684" t="str">
        <f t="shared" si="70"/>
        <v>07-11-2023</v>
      </c>
      <c r="O684" t="str">
        <f t="shared" si="73"/>
        <v>11</v>
      </c>
      <c r="P684" t="str">
        <f t="shared" si="74"/>
        <v>2023</v>
      </c>
      <c r="Q684" t="str">
        <f t="shared" si="71"/>
        <v>15</v>
      </c>
      <c r="R684" t="str">
        <f t="shared" si="72"/>
        <v>08-04-2023</v>
      </c>
      <c r="S684" t="str">
        <f t="shared" si="75"/>
        <v>04</v>
      </c>
    </row>
    <row r="685" spans="1:19" x14ac:dyDescent="0.3">
      <c r="A685" t="s">
        <v>1869</v>
      </c>
      <c r="B685" t="s">
        <v>32</v>
      </c>
      <c r="C685" t="s">
        <v>12021</v>
      </c>
      <c r="D685" t="s">
        <v>33</v>
      </c>
      <c r="E685" t="s">
        <v>34</v>
      </c>
      <c r="F685" t="s">
        <v>1870</v>
      </c>
      <c r="G685" t="s">
        <v>22</v>
      </c>
      <c r="H685" s="1">
        <v>45603</v>
      </c>
      <c r="I685" s="3">
        <v>0.73819444444444449</v>
      </c>
      <c r="J685" s="1" t="s">
        <v>12021</v>
      </c>
      <c r="K685" s="2" t="s">
        <v>12021</v>
      </c>
      <c r="L685" s="2" t="s">
        <v>12021</v>
      </c>
      <c r="M685" t="str">
        <f t="shared" si="76"/>
        <v>Nov</v>
      </c>
      <c r="N685" t="str">
        <f t="shared" si="70"/>
        <v>07-11-2024</v>
      </c>
      <c r="O685" t="str">
        <f t="shared" si="73"/>
        <v>11</v>
      </c>
      <c r="P685" t="str">
        <f t="shared" si="74"/>
        <v>2024</v>
      </c>
      <c r="Q685" t="str">
        <f t="shared" si="71"/>
        <v>17</v>
      </c>
      <c r="R685" t="str">
        <f t="shared" si="72"/>
        <v>-</v>
      </c>
      <c r="S685" t="str">
        <f t="shared" si="75"/>
        <v/>
      </c>
    </row>
    <row r="686" spans="1:19" x14ac:dyDescent="0.3">
      <c r="A686" t="s">
        <v>1871</v>
      </c>
      <c r="B686" t="s">
        <v>404</v>
      </c>
      <c r="C686" t="s">
        <v>12021</v>
      </c>
      <c r="D686" t="s">
        <v>12</v>
      </c>
      <c r="E686" t="s">
        <v>174</v>
      </c>
      <c r="F686" t="s">
        <v>1872</v>
      </c>
      <c r="G686" t="s">
        <v>15</v>
      </c>
      <c r="H686" s="1" t="s">
        <v>631</v>
      </c>
      <c r="I686" s="3">
        <v>4.1886574074074076E-2</v>
      </c>
      <c r="J686" s="1" t="s">
        <v>12021</v>
      </c>
      <c r="K686" s="2" t="s">
        <v>12021</v>
      </c>
      <c r="L686" s="2" t="s">
        <v>12021</v>
      </c>
      <c r="M686" t="str">
        <f t="shared" si="76"/>
        <v>Jan</v>
      </c>
      <c r="N686" t="str">
        <f t="shared" si="70"/>
        <v>19-01-2021</v>
      </c>
      <c r="O686" t="str">
        <f t="shared" si="73"/>
        <v>01</v>
      </c>
      <c r="P686" t="str">
        <f t="shared" si="74"/>
        <v>2021</v>
      </c>
      <c r="Q686" t="str">
        <f t="shared" si="71"/>
        <v>01</v>
      </c>
      <c r="R686" t="str">
        <f t="shared" si="72"/>
        <v>-</v>
      </c>
      <c r="S686" t="str">
        <f t="shared" si="75"/>
        <v/>
      </c>
    </row>
    <row r="687" spans="1:19" x14ac:dyDescent="0.3">
      <c r="A687" t="s">
        <v>1873</v>
      </c>
      <c r="B687" t="s">
        <v>135</v>
      </c>
      <c r="C687" s="4">
        <v>44566.663194444445</v>
      </c>
      <c r="D687" t="s">
        <v>33</v>
      </c>
      <c r="E687" t="s">
        <v>38</v>
      </c>
      <c r="F687" t="s">
        <v>1874</v>
      </c>
      <c r="G687" t="s">
        <v>28</v>
      </c>
      <c r="H687" s="1">
        <v>44808</v>
      </c>
      <c r="I687" s="3">
        <v>0.66319444444444442</v>
      </c>
      <c r="J687" s="1">
        <v>44566</v>
      </c>
      <c r="K687" s="2">
        <v>0.66319444444444442</v>
      </c>
      <c r="L687" s="2" t="s">
        <v>12021</v>
      </c>
      <c r="M687" t="str">
        <f t="shared" si="76"/>
        <v>Sep</v>
      </c>
      <c r="N687" t="str">
        <f t="shared" si="70"/>
        <v>04-09-2022</v>
      </c>
      <c r="O687" t="str">
        <f t="shared" si="73"/>
        <v>09</v>
      </c>
      <c r="P687" t="str">
        <f t="shared" si="74"/>
        <v>2022</v>
      </c>
      <c r="Q687" t="str">
        <f t="shared" si="71"/>
        <v>15</v>
      </c>
      <c r="R687" t="str">
        <f t="shared" si="72"/>
        <v>05-01-2022</v>
      </c>
      <c r="S687" t="str">
        <f t="shared" si="75"/>
        <v>01</v>
      </c>
    </row>
    <row r="688" spans="1:19" x14ac:dyDescent="0.3">
      <c r="A688" t="s">
        <v>1875</v>
      </c>
      <c r="B688" t="s">
        <v>25</v>
      </c>
      <c r="C688" t="s">
        <v>12021</v>
      </c>
      <c r="D688" t="s">
        <v>19</v>
      </c>
      <c r="E688" t="s">
        <v>26</v>
      </c>
      <c r="F688" t="s">
        <v>1876</v>
      </c>
      <c r="G688" t="s">
        <v>15</v>
      </c>
      <c r="H688" s="1" t="s">
        <v>799</v>
      </c>
      <c r="I688" s="3">
        <v>0.70053240740740741</v>
      </c>
      <c r="J688" s="1" t="s">
        <v>12021</v>
      </c>
      <c r="K688" s="2" t="s">
        <v>12021</v>
      </c>
      <c r="L688" s="2" t="s">
        <v>12021</v>
      </c>
      <c r="M688" t="str">
        <f t="shared" si="76"/>
        <v>Jun</v>
      </c>
      <c r="N688" t="str">
        <f t="shared" si="70"/>
        <v>23-06-2020</v>
      </c>
      <c r="O688" t="str">
        <f t="shared" si="73"/>
        <v>06</v>
      </c>
      <c r="P688" t="str">
        <f t="shared" si="74"/>
        <v>2020</v>
      </c>
      <c r="Q688" t="str">
        <f t="shared" si="71"/>
        <v>16</v>
      </c>
      <c r="R688" t="str">
        <f t="shared" si="72"/>
        <v>-</v>
      </c>
      <c r="S688" t="str">
        <f t="shared" si="75"/>
        <v/>
      </c>
    </row>
    <row r="689" spans="1:19" x14ac:dyDescent="0.3">
      <c r="A689" t="s">
        <v>1877</v>
      </c>
      <c r="B689" t="s">
        <v>87</v>
      </c>
      <c r="C689" t="s">
        <v>12021</v>
      </c>
      <c r="D689" t="s">
        <v>33</v>
      </c>
      <c r="E689" t="s">
        <v>38</v>
      </c>
      <c r="F689" t="s">
        <v>1878</v>
      </c>
      <c r="G689" t="s">
        <v>15</v>
      </c>
      <c r="H689" s="1" t="s">
        <v>1879</v>
      </c>
      <c r="I689" s="3">
        <v>0.82016203703703705</v>
      </c>
      <c r="J689" s="1" t="s">
        <v>12021</v>
      </c>
      <c r="K689" s="2" t="s">
        <v>12021</v>
      </c>
      <c r="L689" s="2" t="s">
        <v>12021</v>
      </c>
      <c r="M689" t="str">
        <f t="shared" si="76"/>
        <v>Sep</v>
      </c>
      <c r="N689" t="str">
        <f t="shared" si="70"/>
        <v>14-09-2023</v>
      </c>
      <c r="O689" t="str">
        <f t="shared" si="73"/>
        <v>09</v>
      </c>
      <c r="P689" t="str">
        <f t="shared" si="74"/>
        <v>2023</v>
      </c>
      <c r="Q689" t="str">
        <f t="shared" si="71"/>
        <v>19</v>
      </c>
      <c r="R689" t="str">
        <f t="shared" si="72"/>
        <v>-</v>
      </c>
      <c r="S689" t="str">
        <f t="shared" si="75"/>
        <v/>
      </c>
    </row>
    <row r="690" spans="1:19" x14ac:dyDescent="0.3">
      <c r="A690" t="s">
        <v>1880</v>
      </c>
      <c r="B690" t="s">
        <v>404</v>
      </c>
      <c r="C690" t="s">
        <v>11145</v>
      </c>
      <c r="D690" t="s">
        <v>12</v>
      </c>
      <c r="E690" t="s">
        <v>174</v>
      </c>
      <c r="F690" t="s">
        <v>1881</v>
      </c>
      <c r="G690" t="s">
        <v>28</v>
      </c>
      <c r="H690" s="1" t="s">
        <v>1882</v>
      </c>
      <c r="I690" s="3">
        <v>0.65942129629629631</v>
      </c>
      <c r="J690" s="1" t="s">
        <v>1883</v>
      </c>
      <c r="K690" s="2">
        <v>0.65942129629629631</v>
      </c>
      <c r="L690" s="2" t="s">
        <v>12021</v>
      </c>
      <c r="M690" t="str">
        <f t="shared" si="76"/>
        <v>Sep</v>
      </c>
      <c r="N690" t="str">
        <f t="shared" si="70"/>
        <v>30-09-2022</v>
      </c>
      <c r="O690" t="str">
        <f t="shared" si="73"/>
        <v>09</v>
      </c>
      <c r="P690" t="str">
        <f t="shared" si="74"/>
        <v>2022</v>
      </c>
      <c r="Q690" t="str">
        <f t="shared" si="71"/>
        <v>15</v>
      </c>
      <c r="R690" t="str">
        <f t="shared" si="72"/>
        <v>24-10-2022</v>
      </c>
      <c r="S690" t="str">
        <f t="shared" si="75"/>
        <v>10</v>
      </c>
    </row>
    <row r="691" spans="1:19" x14ac:dyDescent="0.3">
      <c r="A691" t="s">
        <v>1884</v>
      </c>
      <c r="B691" t="s">
        <v>404</v>
      </c>
      <c r="C691" s="4">
        <v>44687.755555555559</v>
      </c>
      <c r="D691" t="s">
        <v>12</v>
      </c>
      <c r="E691" t="s">
        <v>174</v>
      </c>
      <c r="F691" t="s">
        <v>1885</v>
      </c>
      <c r="G691" t="s">
        <v>28</v>
      </c>
      <c r="H691" s="1" t="s">
        <v>1886</v>
      </c>
      <c r="I691" s="3">
        <v>0.75563657407407403</v>
      </c>
      <c r="J691" s="1">
        <v>44687</v>
      </c>
      <c r="K691" s="2">
        <v>0.75555555555555554</v>
      </c>
      <c r="L691" s="2" t="s">
        <v>12021</v>
      </c>
      <c r="M691" t="str">
        <f t="shared" si="76"/>
        <v>May</v>
      </c>
      <c r="N691" t="str">
        <f t="shared" si="70"/>
        <v>28-05-2022</v>
      </c>
      <c r="O691" t="str">
        <f t="shared" si="73"/>
        <v>05</v>
      </c>
      <c r="P691" t="str">
        <f t="shared" si="74"/>
        <v>2022</v>
      </c>
      <c r="Q691" t="str">
        <f t="shared" si="71"/>
        <v>18</v>
      </c>
      <c r="R691" t="str">
        <f t="shared" si="72"/>
        <v>06-05-2022</v>
      </c>
      <c r="S691" t="str">
        <f t="shared" si="75"/>
        <v>05</v>
      </c>
    </row>
    <row r="692" spans="1:19" x14ac:dyDescent="0.3">
      <c r="A692" t="s">
        <v>1887</v>
      </c>
      <c r="B692" t="s">
        <v>93</v>
      </c>
      <c r="C692" t="s">
        <v>12021</v>
      </c>
      <c r="D692" t="s">
        <v>19</v>
      </c>
      <c r="E692" t="s">
        <v>26</v>
      </c>
      <c r="F692" t="s">
        <v>1888</v>
      </c>
      <c r="G692" t="s">
        <v>22</v>
      </c>
      <c r="H692" s="1" t="s">
        <v>516</v>
      </c>
      <c r="I692" s="3">
        <v>0.25219907407407405</v>
      </c>
      <c r="J692" s="1" t="s">
        <v>12021</v>
      </c>
      <c r="K692" s="2" t="s">
        <v>12021</v>
      </c>
      <c r="L692" s="2" t="s">
        <v>12021</v>
      </c>
      <c r="M692" t="str">
        <f t="shared" si="76"/>
        <v>Feb</v>
      </c>
      <c r="N692" t="str">
        <f t="shared" si="70"/>
        <v>25-02-2024</v>
      </c>
      <c r="O692" t="str">
        <f t="shared" si="73"/>
        <v>02</v>
      </c>
      <c r="P692" t="str">
        <f t="shared" si="74"/>
        <v>2024</v>
      </c>
      <c r="Q692" t="str">
        <f t="shared" si="71"/>
        <v>06</v>
      </c>
      <c r="R692" t="str">
        <f t="shared" si="72"/>
        <v>-</v>
      </c>
      <c r="S692" t="str">
        <f t="shared" si="75"/>
        <v/>
      </c>
    </row>
    <row r="693" spans="1:19" x14ac:dyDescent="0.3">
      <c r="A693" t="s">
        <v>1889</v>
      </c>
      <c r="B693" t="s">
        <v>220</v>
      </c>
      <c r="C693" t="s">
        <v>12021</v>
      </c>
      <c r="D693" t="s">
        <v>12</v>
      </c>
      <c r="E693" t="s">
        <v>174</v>
      </c>
      <c r="F693" t="s">
        <v>1890</v>
      </c>
      <c r="G693" t="s">
        <v>22</v>
      </c>
      <c r="H693" s="1" t="s">
        <v>1891</v>
      </c>
      <c r="I693" s="3">
        <v>0.81528935185185181</v>
      </c>
      <c r="J693" s="1" t="s">
        <v>12021</v>
      </c>
      <c r="K693" s="2" t="s">
        <v>12021</v>
      </c>
      <c r="L693" s="2" t="s">
        <v>12021</v>
      </c>
      <c r="M693" t="str">
        <f t="shared" si="76"/>
        <v>May</v>
      </c>
      <c r="N693" t="str">
        <f t="shared" si="70"/>
        <v>23-05-2021</v>
      </c>
      <c r="O693" t="str">
        <f t="shared" si="73"/>
        <v>05</v>
      </c>
      <c r="P693" t="str">
        <f t="shared" si="74"/>
        <v>2021</v>
      </c>
      <c r="Q693" t="str">
        <f t="shared" si="71"/>
        <v>19</v>
      </c>
      <c r="R693" t="str">
        <f t="shared" si="72"/>
        <v>-</v>
      </c>
      <c r="S693" t="str">
        <f t="shared" si="75"/>
        <v/>
      </c>
    </row>
    <row r="694" spans="1:19" x14ac:dyDescent="0.3">
      <c r="A694" t="s">
        <v>1892</v>
      </c>
      <c r="B694" t="s">
        <v>53</v>
      </c>
      <c r="C694" t="s">
        <v>12021</v>
      </c>
      <c r="D694" t="s">
        <v>12</v>
      </c>
      <c r="E694" t="s">
        <v>13</v>
      </c>
      <c r="F694" t="s">
        <v>1893</v>
      </c>
      <c r="G694" t="s">
        <v>15</v>
      </c>
      <c r="H694" s="1" t="s">
        <v>1194</v>
      </c>
      <c r="I694" s="3">
        <v>0.19209490740740739</v>
      </c>
      <c r="J694" s="1" t="s">
        <v>12021</v>
      </c>
      <c r="K694" s="2" t="s">
        <v>12021</v>
      </c>
      <c r="L694" s="2" t="s">
        <v>12021</v>
      </c>
      <c r="M694" t="str">
        <f t="shared" si="76"/>
        <v>Aug</v>
      </c>
      <c r="N694" t="str">
        <f t="shared" si="70"/>
        <v>15-08-2021</v>
      </c>
      <c r="O694" t="str">
        <f t="shared" si="73"/>
        <v>08</v>
      </c>
      <c r="P694" t="str">
        <f t="shared" si="74"/>
        <v>2021</v>
      </c>
      <c r="Q694" t="str">
        <f t="shared" si="71"/>
        <v>04</v>
      </c>
      <c r="R694" t="str">
        <f t="shared" si="72"/>
        <v>-</v>
      </c>
      <c r="S694" t="str">
        <f t="shared" si="75"/>
        <v/>
      </c>
    </row>
    <row r="695" spans="1:19" x14ac:dyDescent="0.3">
      <c r="A695" t="s">
        <v>1894</v>
      </c>
      <c r="B695" t="s">
        <v>131</v>
      </c>
      <c r="C695" s="4">
        <v>44444.143055555556</v>
      </c>
      <c r="D695" t="s">
        <v>12</v>
      </c>
      <c r="E695" t="s">
        <v>114</v>
      </c>
      <c r="F695" t="s">
        <v>1895</v>
      </c>
      <c r="G695" t="s">
        <v>28</v>
      </c>
      <c r="H695" s="1" t="s">
        <v>328</v>
      </c>
      <c r="I695" s="3">
        <v>0.14331018518518518</v>
      </c>
      <c r="J695" s="1">
        <v>44444</v>
      </c>
      <c r="K695" s="2">
        <v>0.14305555555555555</v>
      </c>
      <c r="L695" s="2" t="s">
        <v>12021</v>
      </c>
      <c r="M695" t="str">
        <f t="shared" si="76"/>
        <v>Apr</v>
      </c>
      <c r="N695" t="str">
        <f t="shared" si="70"/>
        <v>28-04-2021</v>
      </c>
      <c r="O695" t="str">
        <f t="shared" si="73"/>
        <v>04</v>
      </c>
      <c r="P695" t="str">
        <f t="shared" si="74"/>
        <v>2021</v>
      </c>
      <c r="Q695" t="str">
        <f t="shared" si="71"/>
        <v>03</v>
      </c>
      <c r="R695" t="str">
        <f t="shared" si="72"/>
        <v>05-09-2021</v>
      </c>
      <c r="S695" t="str">
        <f t="shared" si="75"/>
        <v>09</v>
      </c>
    </row>
    <row r="696" spans="1:19" x14ac:dyDescent="0.3">
      <c r="A696" t="s">
        <v>1896</v>
      </c>
      <c r="B696" t="s">
        <v>158</v>
      </c>
      <c r="C696" t="s">
        <v>12021</v>
      </c>
      <c r="D696" t="s">
        <v>33</v>
      </c>
      <c r="E696" t="s">
        <v>127</v>
      </c>
      <c r="F696" t="s">
        <v>1897</v>
      </c>
      <c r="G696" t="s">
        <v>22</v>
      </c>
      <c r="H696" s="1" t="s">
        <v>1898</v>
      </c>
      <c r="I696" s="3">
        <v>0.91768518518518516</v>
      </c>
      <c r="J696" s="1" t="s">
        <v>12021</v>
      </c>
      <c r="K696" s="2" t="s">
        <v>12021</v>
      </c>
      <c r="L696" s="2" t="s">
        <v>12021</v>
      </c>
      <c r="M696" t="str">
        <f t="shared" si="76"/>
        <v>Aug</v>
      </c>
      <c r="N696" t="str">
        <f t="shared" si="70"/>
        <v>25-08-2022</v>
      </c>
      <c r="O696" t="str">
        <f t="shared" si="73"/>
        <v>08</v>
      </c>
      <c r="P696" t="str">
        <f t="shared" si="74"/>
        <v>2022</v>
      </c>
      <c r="Q696" t="str">
        <f t="shared" si="71"/>
        <v>22</v>
      </c>
      <c r="R696" t="str">
        <f t="shared" si="72"/>
        <v>-</v>
      </c>
      <c r="S696" t="str">
        <f t="shared" si="75"/>
        <v/>
      </c>
    </row>
    <row r="697" spans="1:19" x14ac:dyDescent="0.3">
      <c r="A697" t="s">
        <v>1899</v>
      </c>
      <c r="B697" t="s">
        <v>135</v>
      </c>
      <c r="C697" t="s">
        <v>11146</v>
      </c>
      <c r="D697" t="s">
        <v>33</v>
      </c>
      <c r="E697" t="s">
        <v>38</v>
      </c>
      <c r="F697" t="s">
        <v>1900</v>
      </c>
      <c r="G697" t="s">
        <v>28</v>
      </c>
      <c r="H697" s="1">
        <v>45423</v>
      </c>
      <c r="I697" s="3">
        <v>0.93055555555555558</v>
      </c>
      <c r="J697" s="1" t="s">
        <v>576</v>
      </c>
      <c r="K697" s="2">
        <v>0.93098379629629635</v>
      </c>
      <c r="L697" s="2" t="s">
        <v>12021</v>
      </c>
      <c r="M697" t="str">
        <f t="shared" si="76"/>
        <v>May</v>
      </c>
      <c r="N697" t="str">
        <f t="shared" si="70"/>
        <v>11-05-2024</v>
      </c>
      <c r="O697" t="str">
        <f t="shared" si="73"/>
        <v>05</v>
      </c>
      <c r="P697" t="str">
        <f t="shared" si="74"/>
        <v>2024</v>
      </c>
      <c r="Q697" t="str">
        <f t="shared" si="71"/>
        <v>22</v>
      </c>
      <c r="R697" t="str">
        <f t="shared" si="72"/>
        <v>14-11-2024</v>
      </c>
      <c r="S697" t="str">
        <f t="shared" si="75"/>
        <v>11</v>
      </c>
    </row>
    <row r="698" spans="1:19" x14ac:dyDescent="0.3">
      <c r="A698" t="s">
        <v>1901</v>
      </c>
      <c r="B698" t="s">
        <v>135</v>
      </c>
      <c r="C698" t="s">
        <v>12021</v>
      </c>
      <c r="D698" t="s">
        <v>33</v>
      </c>
      <c r="E698" t="s">
        <v>38</v>
      </c>
      <c r="F698" t="s">
        <v>1902</v>
      </c>
      <c r="G698" t="s">
        <v>22</v>
      </c>
      <c r="H698" s="1" t="s">
        <v>1372</v>
      </c>
      <c r="I698" s="3">
        <v>0.21660879629629629</v>
      </c>
      <c r="J698" s="1" t="s">
        <v>12021</v>
      </c>
      <c r="K698" s="2" t="s">
        <v>12021</v>
      </c>
      <c r="L698" s="2" t="s">
        <v>12021</v>
      </c>
      <c r="M698" t="str">
        <f t="shared" si="76"/>
        <v>Feb</v>
      </c>
      <c r="N698" t="str">
        <f t="shared" si="70"/>
        <v>18-02-2020</v>
      </c>
      <c r="O698" t="str">
        <f t="shared" si="73"/>
        <v>02</v>
      </c>
      <c r="P698" t="str">
        <f t="shared" si="74"/>
        <v>2020</v>
      </c>
      <c r="Q698" t="str">
        <f t="shared" si="71"/>
        <v>05</v>
      </c>
      <c r="R698" t="str">
        <f t="shared" si="72"/>
        <v>-</v>
      </c>
      <c r="S698" t="str">
        <f t="shared" si="75"/>
        <v/>
      </c>
    </row>
    <row r="699" spans="1:19" x14ac:dyDescent="0.3">
      <c r="A699" t="s">
        <v>1903</v>
      </c>
      <c r="B699" t="s">
        <v>18</v>
      </c>
      <c r="C699" t="s">
        <v>12021</v>
      </c>
      <c r="D699" t="s">
        <v>19</v>
      </c>
      <c r="E699" t="s">
        <v>20</v>
      </c>
      <c r="F699" t="s">
        <v>1904</v>
      </c>
      <c r="G699" t="s">
        <v>22</v>
      </c>
      <c r="H699" s="1" t="s">
        <v>1905</v>
      </c>
      <c r="I699" s="3">
        <v>0.68260416666666668</v>
      </c>
      <c r="J699" s="1" t="s">
        <v>12021</v>
      </c>
      <c r="K699" s="2" t="s">
        <v>12021</v>
      </c>
      <c r="L699" s="2" t="s">
        <v>12021</v>
      </c>
      <c r="M699" t="str">
        <f t="shared" si="76"/>
        <v>Oct</v>
      </c>
      <c r="N699" t="str">
        <f t="shared" si="70"/>
        <v>14-10-2024</v>
      </c>
      <c r="O699" t="str">
        <f t="shared" si="73"/>
        <v>10</v>
      </c>
      <c r="P699" t="str">
        <f t="shared" si="74"/>
        <v>2024</v>
      </c>
      <c r="Q699" t="str">
        <f t="shared" si="71"/>
        <v>16</v>
      </c>
      <c r="R699" t="str">
        <f t="shared" si="72"/>
        <v>-</v>
      </c>
      <c r="S699" t="str">
        <f t="shared" si="75"/>
        <v/>
      </c>
    </row>
    <row r="700" spans="1:19" x14ac:dyDescent="0.3">
      <c r="A700" t="s">
        <v>1906</v>
      </c>
      <c r="B700" t="s">
        <v>289</v>
      </c>
      <c r="C700" t="s">
        <v>12021</v>
      </c>
      <c r="D700" t="s">
        <v>49</v>
      </c>
      <c r="E700" t="s">
        <v>69</v>
      </c>
      <c r="F700" t="s">
        <v>1907</v>
      </c>
      <c r="G700" t="s">
        <v>15</v>
      </c>
      <c r="H700" s="1" t="s">
        <v>714</v>
      </c>
      <c r="I700" s="3">
        <v>1.8599537037037036E-2</v>
      </c>
      <c r="J700" s="1" t="s">
        <v>12021</v>
      </c>
      <c r="K700" s="2" t="s">
        <v>12021</v>
      </c>
      <c r="L700" s="2" t="s">
        <v>12021</v>
      </c>
      <c r="M700" t="str">
        <f t="shared" si="76"/>
        <v>Feb</v>
      </c>
      <c r="N700" t="str">
        <f t="shared" si="70"/>
        <v>16-02-2023</v>
      </c>
      <c r="O700" t="str">
        <f t="shared" si="73"/>
        <v>02</v>
      </c>
      <c r="P700" t="str">
        <f t="shared" si="74"/>
        <v>2023</v>
      </c>
      <c r="Q700" t="str">
        <f t="shared" si="71"/>
        <v>00</v>
      </c>
      <c r="R700" t="str">
        <f t="shared" si="72"/>
        <v>-</v>
      </c>
      <c r="S700" t="str">
        <f t="shared" si="75"/>
        <v/>
      </c>
    </row>
    <row r="701" spans="1:19" x14ac:dyDescent="0.3">
      <c r="A701" t="s">
        <v>1908</v>
      </c>
      <c r="B701" t="s">
        <v>188</v>
      </c>
      <c r="C701" t="s">
        <v>12021</v>
      </c>
      <c r="D701" t="s">
        <v>12</v>
      </c>
      <c r="E701" t="s">
        <v>114</v>
      </c>
      <c r="F701" t="s">
        <v>1909</v>
      </c>
      <c r="G701" t="s">
        <v>15</v>
      </c>
      <c r="H701" s="1" t="s">
        <v>1910</v>
      </c>
      <c r="I701" s="3">
        <v>0.74226851851851849</v>
      </c>
      <c r="J701" s="1" t="s">
        <v>12021</v>
      </c>
      <c r="K701" s="2" t="s">
        <v>12021</v>
      </c>
      <c r="L701" s="2" t="s">
        <v>12021</v>
      </c>
      <c r="M701" t="str">
        <f t="shared" si="76"/>
        <v>Aug</v>
      </c>
      <c r="N701" t="str">
        <f t="shared" si="70"/>
        <v>29-08-2024</v>
      </c>
      <c r="O701" t="str">
        <f t="shared" si="73"/>
        <v>08</v>
      </c>
      <c r="P701" t="str">
        <f t="shared" si="74"/>
        <v>2024</v>
      </c>
      <c r="Q701" t="str">
        <f t="shared" si="71"/>
        <v>17</v>
      </c>
      <c r="R701" t="str">
        <f t="shared" si="72"/>
        <v>-</v>
      </c>
      <c r="S701" t="str">
        <f t="shared" si="75"/>
        <v/>
      </c>
    </row>
    <row r="702" spans="1:19" x14ac:dyDescent="0.3">
      <c r="A702" t="s">
        <v>1911</v>
      </c>
      <c r="B702" t="s">
        <v>158</v>
      </c>
      <c r="C702" t="s">
        <v>11147</v>
      </c>
      <c r="D702" t="s">
        <v>33</v>
      </c>
      <c r="E702" t="s">
        <v>127</v>
      </c>
      <c r="F702" t="s">
        <v>1912</v>
      </c>
      <c r="G702" t="s">
        <v>28</v>
      </c>
      <c r="H702" s="1">
        <v>45202</v>
      </c>
      <c r="I702" s="3">
        <v>0.95833333333333337</v>
      </c>
      <c r="J702" s="1" t="s">
        <v>1188</v>
      </c>
      <c r="K702" s="2">
        <v>0.95834490740740741</v>
      </c>
      <c r="L702" s="2" t="s">
        <v>12021</v>
      </c>
      <c r="M702" t="str">
        <f t="shared" si="76"/>
        <v>Oct</v>
      </c>
      <c r="N702" t="str">
        <f t="shared" si="70"/>
        <v>03-10-2023</v>
      </c>
      <c r="O702" t="str">
        <f t="shared" si="73"/>
        <v>10</v>
      </c>
      <c r="P702" t="str">
        <f t="shared" si="74"/>
        <v>2023</v>
      </c>
      <c r="Q702" t="str">
        <f t="shared" si="71"/>
        <v>23</v>
      </c>
      <c r="R702" t="str">
        <f t="shared" si="72"/>
        <v>24-03-2023</v>
      </c>
      <c r="S702" t="str">
        <f t="shared" si="75"/>
        <v>03</v>
      </c>
    </row>
    <row r="703" spans="1:19" x14ac:dyDescent="0.3">
      <c r="A703" t="s">
        <v>1913</v>
      </c>
      <c r="B703" t="s">
        <v>123</v>
      </c>
      <c r="C703" t="s">
        <v>12021</v>
      </c>
      <c r="D703" t="s">
        <v>33</v>
      </c>
      <c r="E703" t="s">
        <v>34</v>
      </c>
      <c r="F703" t="s">
        <v>1914</v>
      </c>
      <c r="G703" t="s">
        <v>22</v>
      </c>
      <c r="H703" s="1">
        <v>43924</v>
      </c>
      <c r="I703" s="3">
        <v>8.611111111111111E-2</v>
      </c>
      <c r="J703" s="1" t="s">
        <v>12021</v>
      </c>
      <c r="K703" s="2" t="s">
        <v>12021</v>
      </c>
      <c r="L703" s="2" t="s">
        <v>12021</v>
      </c>
      <c r="M703" t="str">
        <f t="shared" si="76"/>
        <v>Apr</v>
      </c>
      <c r="N703" t="str">
        <f t="shared" si="70"/>
        <v>03-04-2020</v>
      </c>
      <c r="O703" t="str">
        <f t="shared" si="73"/>
        <v>04</v>
      </c>
      <c r="P703" t="str">
        <f t="shared" si="74"/>
        <v>2020</v>
      </c>
      <c r="Q703" t="str">
        <f t="shared" si="71"/>
        <v>02</v>
      </c>
      <c r="R703" t="str">
        <f t="shared" si="72"/>
        <v>-</v>
      </c>
      <c r="S703" t="str">
        <f t="shared" si="75"/>
        <v/>
      </c>
    </row>
    <row r="704" spans="1:19" x14ac:dyDescent="0.3">
      <c r="A704" t="s">
        <v>1915</v>
      </c>
      <c r="B704" t="s">
        <v>149</v>
      </c>
      <c r="C704" t="s">
        <v>12021</v>
      </c>
      <c r="D704" t="s">
        <v>49</v>
      </c>
      <c r="E704" t="s">
        <v>69</v>
      </c>
      <c r="F704" t="s">
        <v>1916</v>
      </c>
      <c r="G704" t="s">
        <v>15</v>
      </c>
      <c r="H704" s="1" t="s">
        <v>918</v>
      </c>
      <c r="I704" s="3">
        <v>0.13293981481481482</v>
      </c>
      <c r="J704" s="1" t="s">
        <v>12021</v>
      </c>
      <c r="K704" s="2" t="s">
        <v>12021</v>
      </c>
      <c r="L704" s="2" t="s">
        <v>12021</v>
      </c>
      <c r="M704" t="str">
        <f t="shared" si="76"/>
        <v>Jun</v>
      </c>
      <c r="N704" t="str">
        <f t="shared" si="70"/>
        <v>15-06-2022</v>
      </c>
      <c r="O704" t="str">
        <f t="shared" si="73"/>
        <v>06</v>
      </c>
      <c r="P704" t="str">
        <f t="shared" si="74"/>
        <v>2022</v>
      </c>
      <c r="Q704" t="str">
        <f t="shared" si="71"/>
        <v>03</v>
      </c>
      <c r="R704" t="str">
        <f t="shared" si="72"/>
        <v>-</v>
      </c>
      <c r="S704" t="str">
        <f t="shared" si="75"/>
        <v/>
      </c>
    </row>
    <row r="705" spans="1:19" x14ac:dyDescent="0.3">
      <c r="A705" t="s">
        <v>1917</v>
      </c>
      <c r="B705" t="s">
        <v>188</v>
      </c>
      <c r="C705" s="4">
        <v>44874.289583333331</v>
      </c>
      <c r="D705" t="s">
        <v>12</v>
      </c>
      <c r="E705" t="s">
        <v>114</v>
      </c>
      <c r="F705" t="s">
        <v>1918</v>
      </c>
      <c r="G705" t="s">
        <v>28</v>
      </c>
      <c r="H705" s="1" t="s">
        <v>474</v>
      </c>
      <c r="I705" s="3">
        <v>0.28973379629629631</v>
      </c>
      <c r="J705" s="1">
        <v>44874</v>
      </c>
      <c r="K705" s="2">
        <v>0.28958333333333336</v>
      </c>
      <c r="L705" s="2" t="s">
        <v>12021</v>
      </c>
      <c r="M705" t="str">
        <f t="shared" si="76"/>
        <v>Aug</v>
      </c>
      <c r="N705" t="str">
        <f t="shared" si="70"/>
        <v>22-08-2022</v>
      </c>
      <c r="O705" t="str">
        <f t="shared" si="73"/>
        <v>08</v>
      </c>
      <c r="P705" t="str">
        <f t="shared" si="74"/>
        <v>2022</v>
      </c>
      <c r="Q705" t="str">
        <f t="shared" si="71"/>
        <v>06</v>
      </c>
      <c r="R705" t="str">
        <f t="shared" si="72"/>
        <v>09-11-2022</v>
      </c>
      <c r="S705" t="str">
        <f t="shared" si="75"/>
        <v>11</v>
      </c>
    </row>
    <row r="706" spans="1:19" x14ac:dyDescent="0.3">
      <c r="A706" t="s">
        <v>1919</v>
      </c>
      <c r="B706" t="s">
        <v>87</v>
      </c>
      <c r="C706" t="s">
        <v>12021</v>
      </c>
      <c r="D706" t="s">
        <v>33</v>
      </c>
      <c r="E706" t="s">
        <v>38</v>
      </c>
      <c r="F706" t="s">
        <v>1920</v>
      </c>
      <c r="G706" t="s">
        <v>15</v>
      </c>
      <c r="H706" s="1">
        <v>45234</v>
      </c>
      <c r="I706" s="3">
        <v>6.805555555555555E-2</v>
      </c>
      <c r="J706" s="1" t="s">
        <v>12021</v>
      </c>
      <c r="K706" s="2" t="s">
        <v>12021</v>
      </c>
      <c r="L706" s="2" t="s">
        <v>12021</v>
      </c>
      <c r="M706" t="str">
        <f t="shared" si="76"/>
        <v>Nov</v>
      </c>
      <c r="N706" t="str">
        <f t="shared" ref="N706:N769" si="77">TEXT(H706,"DD-MM-YYYY")</f>
        <v>04-11-2023</v>
      </c>
      <c r="O706" t="str">
        <f t="shared" si="73"/>
        <v>11</v>
      </c>
      <c r="P706" t="str">
        <f t="shared" si="74"/>
        <v>2023</v>
      </c>
      <c r="Q706" t="str">
        <f t="shared" ref="Q706:Q769" si="78">TEXT(I706,"HH")</f>
        <v>01</v>
      </c>
      <c r="R706" t="str">
        <f t="shared" ref="R706:R769" si="79">TEXT(J706,"DD-MM-YYYY")</f>
        <v>-</v>
      </c>
      <c r="S706" t="str">
        <f t="shared" si="75"/>
        <v/>
      </c>
    </row>
    <row r="707" spans="1:19" x14ac:dyDescent="0.3">
      <c r="A707" t="s">
        <v>1921</v>
      </c>
      <c r="B707" t="s">
        <v>25</v>
      </c>
      <c r="C707" t="s">
        <v>11148</v>
      </c>
      <c r="D707" t="s">
        <v>19</v>
      </c>
      <c r="E707" t="s">
        <v>26</v>
      </c>
      <c r="F707" t="s">
        <v>1922</v>
      </c>
      <c r="G707" t="s">
        <v>28</v>
      </c>
      <c r="H707" s="1">
        <v>44414</v>
      </c>
      <c r="I707" s="3">
        <v>0.86736111111111114</v>
      </c>
      <c r="J707" s="1" t="s">
        <v>1923</v>
      </c>
      <c r="K707" s="2">
        <v>0.86798611111111112</v>
      </c>
      <c r="L707" s="2" t="s">
        <v>12021</v>
      </c>
      <c r="M707" t="str">
        <f t="shared" si="76"/>
        <v>Aug</v>
      </c>
      <c r="N707" t="str">
        <f t="shared" si="77"/>
        <v>06-08-2021</v>
      </c>
      <c r="O707" t="str">
        <f t="shared" ref="O707:O770" si="80">MID(N707,4,2)</f>
        <v>08</v>
      </c>
      <c r="P707" t="str">
        <f t="shared" ref="P707:P770" si="81">RIGHT(N707,4)</f>
        <v>2021</v>
      </c>
      <c r="Q707" t="str">
        <f t="shared" si="78"/>
        <v>20</v>
      </c>
      <c r="R707" t="str">
        <f t="shared" si="79"/>
        <v>21-06-2021</v>
      </c>
      <c r="S707" t="str">
        <f t="shared" ref="S707:S770" si="82">MID(R707,4,2)</f>
        <v>06</v>
      </c>
    </row>
    <row r="708" spans="1:19" x14ac:dyDescent="0.3">
      <c r="A708" t="s">
        <v>1924</v>
      </c>
      <c r="B708" t="s">
        <v>220</v>
      </c>
      <c r="C708" t="s">
        <v>11149</v>
      </c>
      <c r="D708" t="s">
        <v>12</v>
      </c>
      <c r="E708" t="s">
        <v>174</v>
      </c>
      <c r="F708" t="s">
        <v>1925</v>
      </c>
      <c r="G708" t="s">
        <v>28</v>
      </c>
      <c r="H708" s="1" t="s">
        <v>584</v>
      </c>
      <c r="I708" s="3">
        <v>0.3039236111111111</v>
      </c>
      <c r="J708" s="1" t="s">
        <v>1926</v>
      </c>
      <c r="K708" s="2">
        <v>0.3039236111111111</v>
      </c>
      <c r="L708" s="2" t="s">
        <v>12021</v>
      </c>
      <c r="M708" t="str">
        <f t="shared" si="76"/>
        <v>Jul</v>
      </c>
      <c r="N708" t="str">
        <f t="shared" si="77"/>
        <v>21-07-2024</v>
      </c>
      <c r="O708" t="str">
        <f t="shared" si="80"/>
        <v>07</v>
      </c>
      <c r="P708" t="str">
        <f t="shared" si="81"/>
        <v>2024</v>
      </c>
      <c r="Q708" t="str">
        <f t="shared" si="78"/>
        <v>07</v>
      </c>
      <c r="R708" t="str">
        <f t="shared" si="79"/>
        <v>30-07-2024</v>
      </c>
      <c r="S708" t="str">
        <f t="shared" si="82"/>
        <v>07</v>
      </c>
    </row>
    <row r="709" spans="1:19" x14ac:dyDescent="0.3">
      <c r="A709" t="s">
        <v>1927</v>
      </c>
      <c r="B709" t="s">
        <v>280</v>
      </c>
      <c r="C709" t="s">
        <v>12021</v>
      </c>
      <c r="D709" t="s">
        <v>49</v>
      </c>
      <c r="E709" t="s">
        <v>65</v>
      </c>
      <c r="F709" t="s">
        <v>1928</v>
      </c>
      <c r="G709" t="s">
        <v>15</v>
      </c>
      <c r="H709" s="1">
        <v>44867</v>
      </c>
      <c r="I709" s="3">
        <v>0.94444444444444442</v>
      </c>
      <c r="J709" s="1" t="s">
        <v>12021</v>
      </c>
      <c r="K709" s="2" t="s">
        <v>12021</v>
      </c>
      <c r="L709" s="2" t="s">
        <v>12021</v>
      </c>
      <c r="M709" t="str">
        <f t="shared" ref="M709:M772" si="83">TEXT(H709,"MMM")</f>
        <v>Nov</v>
      </c>
      <c r="N709" t="str">
        <f t="shared" si="77"/>
        <v>02-11-2022</v>
      </c>
      <c r="O709" t="str">
        <f t="shared" si="80"/>
        <v>11</v>
      </c>
      <c r="P709" t="str">
        <f t="shared" si="81"/>
        <v>2022</v>
      </c>
      <c r="Q709" t="str">
        <f t="shared" si="78"/>
        <v>22</v>
      </c>
      <c r="R709" t="str">
        <f t="shared" si="79"/>
        <v>-</v>
      </c>
      <c r="S709" t="str">
        <f t="shared" si="82"/>
        <v/>
      </c>
    </row>
    <row r="710" spans="1:19" x14ac:dyDescent="0.3">
      <c r="A710" t="s">
        <v>1929</v>
      </c>
      <c r="B710" t="s">
        <v>188</v>
      </c>
      <c r="C710" t="s">
        <v>12021</v>
      </c>
      <c r="D710" t="s">
        <v>12</v>
      </c>
      <c r="E710" t="s">
        <v>114</v>
      </c>
      <c r="F710" t="s">
        <v>1930</v>
      </c>
      <c r="G710" t="s">
        <v>22</v>
      </c>
      <c r="H710" s="1" t="s">
        <v>1931</v>
      </c>
      <c r="I710" s="3">
        <v>0.28285879629629629</v>
      </c>
      <c r="J710" s="1" t="s">
        <v>12021</v>
      </c>
      <c r="K710" s="2" t="s">
        <v>12021</v>
      </c>
      <c r="L710" s="2" t="s">
        <v>12021</v>
      </c>
      <c r="M710" t="str">
        <f t="shared" si="83"/>
        <v>May</v>
      </c>
      <c r="N710" t="str">
        <f t="shared" si="77"/>
        <v>25-05-2021</v>
      </c>
      <c r="O710" t="str">
        <f t="shared" si="80"/>
        <v>05</v>
      </c>
      <c r="P710" t="str">
        <f t="shared" si="81"/>
        <v>2021</v>
      </c>
      <c r="Q710" t="str">
        <f t="shared" si="78"/>
        <v>06</v>
      </c>
      <c r="R710" t="str">
        <f t="shared" si="79"/>
        <v>-</v>
      </c>
      <c r="S710" t="str">
        <f t="shared" si="82"/>
        <v/>
      </c>
    </row>
    <row r="711" spans="1:19" x14ac:dyDescent="0.3">
      <c r="A711" t="s">
        <v>1932</v>
      </c>
      <c r="B711" t="s">
        <v>188</v>
      </c>
      <c r="C711" t="s">
        <v>12021</v>
      </c>
      <c r="D711" t="s">
        <v>12</v>
      </c>
      <c r="E711" t="s">
        <v>114</v>
      </c>
      <c r="F711" t="s">
        <v>1933</v>
      </c>
      <c r="G711" t="s">
        <v>22</v>
      </c>
      <c r="H711" s="1" t="s">
        <v>1926</v>
      </c>
      <c r="I711" s="3">
        <v>0.85405092592592591</v>
      </c>
      <c r="J711" s="1" t="s">
        <v>12021</v>
      </c>
      <c r="K711" s="2" t="s">
        <v>12021</v>
      </c>
      <c r="L711" s="2" t="s">
        <v>12021</v>
      </c>
      <c r="M711" t="str">
        <f t="shared" si="83"/>
        <v>Jul</v>
      </c>
      <c r="N711" t="str">
        <f t="shared" si="77"/>
        <v>30-07-2024</v>
      </c>
      <c r="O711" t="str">
        <f t="shared" si="80"/>
        <v>07</v>
      </c>
      <c r="P711" t="str">
        <f t="shared" si="81"/>
        <v>2024</v>
      </c>
      <c r="Q711" t="str">
        <f t="shared" si="78"/>
        <v>20</v>
      </c>
      <c r="R711" t="str">
        <f t="shared" si="79"/>
        <v>-</v>
      </c>
      <c r="S711" t="str">
        <f t="shared" si="82"/>
        <v/>
      </c>
    </row>
    <row r="712" spans="1:19" x14ac:dyDescent="0.3">
      <c r="A712" t="s">
        <v>1934</v>
      </c>
      <c r="B712" t="s">
        <v>123</v>
      </c>
      <c r="C712" t="s">
        <v>12021</v>
      </c>
      <c r="D712" t="s">
        <v>33</v>
      </c>
      <c r="E712" t="s">
        <v>34</v>
      </c>
      <c r="F712" t="s">
        <v>1935</v>
      </c>
      <c r="G712" t="s">
        <v>15</v>
      </c>
      <c r="H712" s="1">
        <v>45505</v>
      </c>
      <c r="I712" s="3">
        <v>0.41944444444444445</v>
      </c>
      <c r="J712" s="1" t="s">
        <v>12021</v>
      </c>
      <c r="K712" s="2" t="s">
        <v>12021</v>
      </c>
      <c r="L712" s="2" t="s">
        <v>12021</v>
      </c>
      <c r="M712" t="str">
        <f t="shared" si="83"/>
        <v>Aug</v>
      </c>
      <c r="N712" t="str">
        <f t="shared" si="77"/>
        <v>01-08-2024</v>
      </c>
      <c r="O712" t="str">
        <f t="shared" si="80"/>
        <v>08</v>
      </c>
      <c r="P712" t="str">
        <f t="shared" si="81"/>
        <v>2024</v>
      </c>
      <c r="Q712" t="str">
        <f t="shared" si="78"/>
        <v>10</v>
      </c>
      <c r="R712" t="str">
        <f t="shared" si="79"/>
        <v>-</v>
      </c>
      <c r="S712" t="str">
        <f t="shared" si="82"/>
        <v/>
      </c>
    </row>
    <row r="713" spans="1:19" x14ac:dyDescent="0.3">
      <c r="A713" t="s">
        <v>1936</v>
      </c>
      <c r="B713" t="s">
        <v>301</v>
      </c>
      <c r="C713" t="s">
        <v>11150</v>
      </c>
      <c r="D713" t="s">
        <v>49</v>
      </c>
      <c r="E713" t="s">
        <v>50</v>
      </c>
      <c r="F713" t="s">
        <v>1937</v>
      </c>
      <c r="G713" t="s">
        <v>28</v>
      </c>
      <c r="H713" s="1" t="s">
        <v>1938</v>
      </c>
      <c r="I713" s="3">
        <v>7.7881944444444448E-2</v>
      </c>
      <c r="J713" s="1" t="s">
        <v>1447</v>
      </c>
      <c r="K713" s="2">
        <v>7.7881944444444448E-2</v>
      </c>
      <c r="L713" s="2" t="s">
        <v>12021</v>
      </c>
      <c r="M713" t="str">
        <f t="shared" si="83"/>
        <v>Apr</v>
      </c>
      <c r="N713" t="str">
        <f t="shared" si="77"/>
        <v>24-04-2021</v>
      </c>
      <c r="O713" t="str">
        <f t="shared" si="80"/>
        <v>04</v>
      </c>
      <c r="P713" t="str">
        <f t="shared" si="81"/>
        <v>2021</v>
      </c>
      <c r="Q713" t="str">
        <f t="shared" si="78"/>
        <v>01</v>
      </c>
      <c r="R713" t="str">
        <f t="shared" si="79"/>
        <v>25-04-2021</v>
      </c>
      <c r="S713" t="str">
        <f t="shared" si="82"/>
        <v>04</v>
      </c>
    </row>
    <row r="714" spans="1:19" x14ac:dyDescent="0.3">
      <c r="A714" t="s">
        <v>1939</v>
      </c>
      <c r="B714" t="s">
        <v>220</v>
      </c>
      <c r="C714" t="s">
        <v>12021</v>
      </c>
      <c r="D714" t="s">
        <v>12</v>
      </c>
      <c r="E714" t="s">
        <v>174</v>
      </c>
      <c r="F714" t="s">
        <v>1940</v>
      </c>
      <c r="G714" t="s">
        <v>22</v>
      </c>
      <c r="H714" s="1">
        <v>43894</v>
      </c>
      <c r="I714" s="3">
        <v>0.7319444444444444</v>
      </c>
      <c r="J714" s="1" t="s">
        <v>12021</v>
      </c>
      <c r="K714" s="2" t="s">
        <v>12021</v>
      </c>
      <c r="L714" s="2" t="s">
        <v>12021</v>
      </c>
      <c r="M714" t="str">
        <f t="shared" si="83"/>
        <v>Mar</v>
      </c>
      <c r="N714" t="str">
        <f t="shared" si="77"/>
        <v>04-03-2020</v>
      </c>
      <c r="O714" t="str">
        <f t="shared" si="80"/>
        <v>03</v>
      </c>
      <c r="P714" t="str">
        <f t="shared" si="81"/>
        <v>2020</v>
      </c>
      <c r="Q714" t="str">
        <f t="shared" si="78"/>
        <v>17</v>
      </c>
      <c r="R714" t="str">
        <f t="shared" si="79"/>
        <v>-</v>
      </c>
      <c r="S714" t="str">
        <f t="shared" si="82"/>
        <v/>
      </c>
    </row>
    <row r="715" spans="1:19" x14ac:dyDescent="0.3">
      <c r="A715" t="s">
        <v>1941</v>
      </c>
      <c r="B715" t="s">
        <v>280</v>
      </c>
      <c r="C715" t="s">
        <v>11151</v>
      </c>
      <c r="D715" t="s">
        <v>49</v>
      </c>
      <c r="E715" t="s">
        <v>65</v>
      </c>
      <c r="F715" t="s">
        <v>1942</v>
      </c>
      <c r="G715" t="s">
        <v>28</v>
      </c>
      <c r="H715" s="1" t="s">
        <v>1943</v>
      </c>
      <c r="I715" s="3">
        <v>4.2696759259259261E-2</v>
      </c>
      <c r="J715" s="1" t="s">
        <v>1944</v>
      </c>
      <c r="K715" s="2">
        <v>4.2696759259259261E-2</v>
      </c>
      <c r="L715" s="2" t="s">
        <v>12021</v>
      </c>
      <c r="M715" t="str">
        <f t="shared" si="83"/>
        <v>Dec</v>
      </c>
      <c r="N715" t="str">
        <f t="shared" si="77"/>
        <v>24-12-2021</v>
      </c>
      <c r="O715" t="str">
        <f t="shared" si="80"/>
        <v>12</v>
      </c>
      <c r="P715" t="str">
        <f t="shared" si="81"/>
        <v>2021</v>
      </c>
      <c r="Q715" t="str">
        <f t="shared" si="78"/>
        <v>01</v>
      </c>
      <c r="R715" t="str">
        <f t="shared" si="79"/>
        <v>17-01-2022</v>
      </c>
      <c r="S715" t="str">
        <f t="shared" si="82"/>
        <v>01</v>
      </c>
    </row>
    <row r="716" spans="1:19" x14ac:dyDescent="0.3">
      <c r="A716" t="s">
        <v>1945</v>
      </c>
      <c r="B716" t="s">
        <v>188</v>
      </c>
      <c r="C716" t="s">
        <v>12021</v>
      </c>
      <c r="D716" t="s">
        <v>12</v>
      </c>
      <c r="E716" t="s">
        <v>114</v>
      </c>
      <c r="F716" t="s">
        <v>1946</v>
      </c>
      <c r="G716" t="s">
        <v>22</v>
      </c>
      <c r="H716" s="1" t="s">
        <v>680</v>
      </c>
      <c r="I716" s="3">
        <v>8.3680555555555557E-3</v>
      </c>
      <c r="J716" s="1" t="s">
        <v>12021</v>
      </c>
      <c r="K716" s="2" t="s">
        <v>12021</v>
      </c>
      <c r="L716" s="2" t="s">
        <v>12021</v>
      </c>
      <c r="M716" t="str">
        <f t="shared" si="83"/>
        <v>Feb</v>
      </c>
      <c r="N716" t="str">
        <f t="shared" si="77"/>
        <v>19-02-2024</v>
      </c>
      <c r="O716" t="str">
        <f t="shared" si="80"/>
        <v>02</v>
      </c>
      <c r="P716" t="str">
        <f t="shared" si="81"/>
        <v>2024</v>
      </c>
      <c r="Q716" t="str">
        <f t="shared" si="78"/>
        <v>00</v>
      </c>
      <c r="R716" t="str">
        <f t="shared" si="79"/>
        <v>-</v>
      </c>
      <c r="S716" t="str">
        <f t="shared" si="82"/>
        <v/>
      </c>
    </row>
    <row r="717" spans="1:19" x14ac:dyDescent="0.3">
      <c r="A717" t="s">
        <v>1947</v>
      </c>
      <c r="B717" t="s">
        <v>32</v>
      </c>
      <c r="C717" s="4">
        <v>45049.930555555555</v>
      </c>
      <c r="D717" t="s">
        <v>33</v>
      </c>
      <c r="E717" t="s">
        <v>34</v>
      </c>
      <c r="F717" t="s">
        <v>1948</v>
      </c>
      <c r="G717" t="s">
        <v>28</v>
      </c>
      <c r="H717" s="1" t="s">
        <v>1058</v>
      </c>
      <c r="I717" s="3">
        <v>0.93099537037037039</v>
      </c>
      <c r="J717" s="1">
        <v>45049</v>
      </c>
      <c r="K717" s="2">
        <v>0.93055555555555558</v>
      </c>
      <c r="L717" s="2" t="s">
        <v>12021</v>
      </c>
      <c r="M717" t="str">
        <f t="shared" si="83"/>
        <v>Feb</v>
      </c>
      <c r="N717" t="str">
        <f t="shared" si="77"/>
        <v>28-02-2023</v>
      </c>
      <c r="O717" t="str">
        <f t="shared" si="80"/>
        <v>02</v>
      </c>
      <c r="P717" t="str">
        <f t="shared" si="81"/>
        <v>2023</v>
      </c>
      <c r="Q717" t="str">
        <f t="shared" si="78"/>
        <v>22</v>
      </c>
      <c r="R717" t="str">
        <f t="shared" si="79"/>
        <v>03-05-2023</v>
      </c>
      <c r="S717" t="str">
        <f t="shared" si="82"/>
        <v>05</v>
      </c>
    </row>
    <row r="718" spans="1:19" x14ac:dyDescent="0.3">
      <c r="A718" t="s">
        <v>1949</v>
      </c>
      <c r="B718" t="s">
        <v>87</v>
      </c>
      <c r="C718" t="s">
        <v>12021</v>
      </c>
      <c r="D718" t="s">
        <v>33</v>
      </c>
      <c r="E718" t="s">
        <v>38</v>
      </c>
      <c r="F718" t="s">
        <v>1950</v>
      </c>
      <c r="G718" t="s">
        <v>22</v>
      </c>
      <c r="H718" s="1" t="s">
        <v>1951</v>
      </c>
      <c r="I718" s="3">
        <v>3.7766203703703705E-2</v>
      </c>
      <c r="J718" s="1" t="s">
        <v>12021</v>
      </c>
      <c r="K718" s="2" t="s">
        <v>12021</v>
      </c>
      <c r="L718" s="2" t="s">
        <v>12021</v>
      </c>
      <c r="M718" t="str">
        <f t="shared" si="83"/>
        <v>Jan</v>
      </c>
      <c r="N718" t="str">
        <f t="shared" si="77"/>
        <v>14-01-2021</v>
      </c>
      <c r="O718" t="str">
        <f t="shared" si="80"/>
        <v>01</v>
      </c>
      <c r="P718" t="str">
        <f t="shared" si="81"/>
        <v>2021</v>
      </c>
      <c r="Q718" t="str">
        <f t="shared" si="78"/>
        <v>00</v>
      </c>
      <c r="R718" t="str">
        <f t="shared" si="79"/>
        <v>-</v>
      </c>
      <c r="S718" t="str">
        <f t="shared" si="82"/>
        <v/>
      </c>
    </row>
    <row r="719" spans="1:19" x14ac:dyDescent="0.3">
      <c r="A719" t="s">
        <v>1952</v>
      </c>
      <c r="B719" t="s">
        <v>188</v>
      </c>
      <c r="C719" t="s">
        <v>12021</v>
      </c>
      <c r="D719" t="s">
        <v>12</v>
      </c>
      <c r="E719" t="s">
        <v>114</v>
      </c>
      <c r="F719" t="s">
        <v>1953</v>
      </c>
      <c r="G719" t="s">
        <v>15</v>
      </c>
      <c r="H719" s="1" t="s">
        <v>717</v>
      </c>
      <c r="I719" s="3">
        <v>0.20197916666666665</v>
      </c>
      <c r="J719" s="1" t="s">
        <v>12021</v>
      </c>
      <c r="K719" s="2" t="s">
        <v>12021</v>
      </c>
      <c r="L719" s="2" t="s">
        <v>12021</v>
      </c>
      <c r="M719" t="str">
        <f t="shared" si="83"/>
        <v>May</v>
      </c>
      <c r="N719" t="str">
        <f t="shared" si="77"/>
        <v>25-05-2024</v>
      </c>
      <c r="O719" t="str">
        <f t="shared" si="80"/>
        <v>05</v>
      </c>
      <c r="P719" t="str">
        <f t="shared" si="81"/>
        <v>2024</v>
      </c>
      <c r="Q719" t="str">
        <f t="shared" si="78"/>
        <v>04</v>
      </c>
      <c r="R719" t="str">
        <f t="shared" si="79"/>
        <v>-</v>
      </c>
      <c r="S719" t="str">
        <f t="shared" si="82"/>
        <v/>
      </c>
    </row>
    <row r="720" spans="1:19" x14ac:dyDescent="0.3">
      <c r="A720" t="s">
        <v>1954</v>
      </c>
      <c r="B720" t="s">
        <v>126</v>
      </c>
      <c r="C720" s="4">
        <v>44897.381944444445</v>
      </c>
      <c r="D720" t="s">
        <v>33</v>
      </c>
      <c r="E720" t="s">
        <v>127</v>
      </c>
      <c r="F720" t="s">
        <v>1955</v>
      </c>
      <c r="G720" t="s">
        <v>28</v>
      </c>
      <c r="H720" s="1" t="s">
        <v>1956</v>
      </c>
      <c r="I720" s="3">
        <v>0.38219907407407405</v>
      </c>
      <c r="J720" s="1">
        <v>44897</v>
      </c>
      <c r="K720" s="2">
        <v>0.38194444444444442</v>
      </c>
      <c r="L720" s="2" t="s">
        <v>12021</v>
      </c>
      <c r="M720" t="str">
        <f t="shared" si="83"/>
        <v>Jan</v>
      </c>
      <c r="N720" t="str">
        <f t="shared" si="77"/>
        <v>18-01-2022</v>
      </c>
      <c r="O720" t="str">
        <f t="shared" si="80"/>
        <v>01</v>
      </c>
      <c r="P720" t="str">
        <f t="shared" si="81"/>
        <v>2022</v>
      </c>
      <c r="Q720" t="str">
        <f t="shared" si="78"/>
        <v>09</v>
      </c>
      <c r="R720" t="str">
        <f t="shared" si="79"/>
        <v>02-12-2022</v>
      </c>
      <c r="S720" t="str">
        <f t="shared" si="82"/>
        <v>12</v>
      </c>
    </row>
    <row r="721" spans="1:19" x14ac:dyDescent="0.3">
      <c r="A721" t="s">
        <v>1957</v>
      </c>
      <c r="B721" t="s">
        <v>149</v>
      </c>
      <c r="C721" t="s">
        <v>12021</v>
      </c>
      <c r="D721" t="s">
        <v>49</v>
      </c>
      <c r="E721" t="s">
        <v>69</v>
      </c>
      <c r="F721" t="s">
        <v>1958</v>
      </c>
      <c r="G721" t="s">
        <v>15</v>
      </c>
      <c r="H721" s="1" t="s">
        <v>1808</v>
      </c>
      <c r="I721" s="3">
        <v>0.71556712962962965</v>
      </c>
      <c r="J721" s="1" t="s">
        <v>12021</v>
      </c>
      <c r="K721" s="2" t="s">
        <v>12021</v>
      </c>
      <c r="L721" s="2" t="s">
        <v>12021</v>
      </c>
      <c r="M721" t="str">
        <f t="shared" si="83"/>
        <v>Jul</v>
      </c>
      <c r="N721" t="str">
        <f t="shared" si="77"/>
        <v>23-07-2023</v>
      </c>
      <c r="O721" t="str">
        <f t="shared" si="80"/>
        <v>07</v>
      </c>
      <c r="P721" t="str">
        <f t="shared" si="81"/>
        <v>2023</v>
      </c>
      <c r="Q721" t="str">
        <f t="shared" si="78"/>
        <v>17</v>
      </c>
      <c r="R721" t="str">
        <f t="shared" si="79"/>
        <v>-</v>
      </c>
      <c r="S721" t="str">
        <f t="shared" si="82"/>
        <v/>
      </c>
    </row>
    <row r="722" spans="1:19" x14ac:dyDescent="0.3">
      <c r="A722" t="s">
        <v>1959</v>
      </c>
      <c r="B722" t="s">
        <v>37</v>
      </c>
      <c r="C722" t="s">
        <v>12021</v>
      </c>
      <c r="D722" t="s">
        <v>33</v>
      </c>
      <c r="E722" t="s">
        <v>38</v>
      </c>
      <c r="F722" t="s">
        <v>528</v>
      </c>
      <c r="G722" t="s">
        <v>22</v>
      </c>
      <c r="H722" s="1">
        <v>44173</v>
      </c>
      <c r="I722" s="3">
        <v>0.26597222222222222</v>
      </c>
      <c r="J722" s="1" t="s">
        <v>12021</v>
      </c>
      <c r="K722" s="2" t="s">
        <v>12021</v>
      </c>
      <c r="L722" s="2" t="s">
        <v>12021</v>
      </c>
      <c r="M722" t="str">
        <f t="shared" si="83"/>
        <v>Dec</v>
      </c>
      <c r="N722" t="str">
        <f t="shared" si="77"/>
        <v>08-12-2020</v>
      </c>
      <c r="O722" t="str">
        <f t="shared" si="80"/>
        <v>12</v>
      </c>
      <c r="P722" t="str">
        <f t="shared" si="81"/>
        <v>2020</v>
      </c>
      <c r="Q722" t="str">
        <f t="shared" si="78"/>
        <v>06</v>
      </c>
      <c r="R722" t="str">
        <f t="shared" si="79"/>
        <v>-</v>
      </c>
      <c r="S722" t="str">
        <f t="shared" si="82"/>
        <v/>
      </c>
    </row>
    <row r="723" spans="1:19" x14ac:dyDescent="0.3">
      <c r="A723" t="s">
        <v>1960</v>
      </c>
      <c r="B723" t="s">
        <v>149</v>
      </c>
      <c r="C723" t="s">
        <v>12021</v>
      </c>
      <c r="D723" t="s">
        <v>49</v>
      </c>
      <c r="E723" t="s">
        <v>69</v>
      </c>
      <c r="F723" t="s">
        <v>1961</v>
      </c>
      <c r="G723" t="s">
        <v>15</v>
      </c>
      <c r="H723" s="1">
        <v>44816</v>
      </c>
      <c r="I723" s="3">
        <v>0.63194444444444442</v>
      </c>
      <c r="J723" s="1" t="s">
        <v>12021</v>
      </c>
      <c r="K723" s="2" t="s">
        <v>12021</v>
      </c>
      <c r="L723" s="2" t="s">
        <v>12021</v>
      </c>
      <c r="M723" t="str">
        <f t="shared" si="83"/>
        <v>Sep</v>
      </c>
      <c r="N723" t="str">
        <f t="shared" si="77"/>
        <v>12-09-2022</v>
      </c>
      <c r="O723" t="str">
        <f t="shared" si="80"/>
        <v>09</v>
      </c>
      <c r="P723" t="str">
        <f t="shared" si="81"/>
        <v>2022</v>
      </c>
      <c r="Q723" t="str">
        <f t="shared" si="78"/>
        <v>15</v>
      </c>
      <c r="R723" t="str">
        <f t="shared" si="79"/>
        <v>-</v>
      </c>
      <c r="S723" t="str">
        <f t="shared" si="82"/>
        <v/>
      </c>
    </row>
    <row r="724" spans="1:19" x14ac:dyDescent="0.3">
      <c r="A724" t="s">
        <v>1962</v>
      </c>
      <c r="B724" t="s">
        <v>301</v>
      </c>
      <c r="C724" s="4">
        <v>45113.009027777778</v>
      </c>
      <c r="D724" t="s">
        <v>49</v>
      </c>
      <c r="E724" t="s">
        <v>50</v>
      </c>
      <c r="F724" t="s">
        <v>1963</v>
      </c>
      <c r="G724" t="s">
        <v>28</v>
      </c>
      <c r="H724" s="1">
        <v>44991</v>
      </c>
      <c r="I724" s="3">
        <v>9.0277777777777769E-3</v>
      </c>
      <c r="J724" s="1">
        <v>45113</v>
      </c>
      <c r="K724" s="2">
        <v>9.0277777777777769E-3</v>
      </c>
      <c r="L724" s="2" t="s">
        <v>12021</v>
      </c>
      <c r="M724" t="str">
        <f t="shared" si="83"/>
        <v>Mar</v>
      </c>
      <c r="N724" t="str">
        <f t="shared" si="77"/>
        <v>06-03-2023</v>
      </c>
      <c r="O724" t="str">
        <f t="shared" si="80"/>
        <v>03</v>
      </c>
      <c r="P724" t="str">
        <f t="shared" si="81"/>
        <v>2023</v>
      </c>
      <c r="Q724" t="str">
        <f t="shared" si="78"/>
        <v>00</v>
      </c>
      <c r="R724" t="str">
        <f t="shared" si="79"/>
        <v>06-07-2023</v>
      </c>
      <c r="S724" t="str">
        <f t="shared" si="82"/>
        <v>07</v>
      </c>
    </row>
    <row r="725" spans="1:19" x14ac:dyDescent="0.3">
      <c r="A725" t="s">
        <v>1964</v>
      </c>
      <c r="B725" t="s">
        <v>73</v>
      </c>
      <c r="C725" s="4">
        <v>45080.96597222222</v>
      </c>
      <c r="D725" t="s">
        <v>49</v>
      </c>
      <c r="E725" t="s">
        <v>50</v>
      </c>
      <c r="F725" t="s">
        <v>1965</v>
      </c>
      <c r="G725" t="s">
        <v>28</v>
      </c>
      <c r="H725" s="1" t="s">
        <v>1966</v>
      </c>
      <c r="I725" s="3">
        <v>0.96597222222222223</v>
      </c>
      <c r="J725" s="1">
        <v>45080</v>
      </c>
      <c r="K725" s="2">
        <v>0.96597222222222223</v>
      </c>
      <c r="L725" s="2" t="s">
        <v>12021</v>
      </c>
      <c r="M725" t="str">
        <f t="shared" si="83"/>
        <v>Feb</v>
      </c>
      <c r="N725" t="str">
        <f t="shared" si="77"/>
        <v>24-02-2023</v>
      </c>
      <c r="O725" t="str">
        <f t="shared" si="80"/>
        <v>02</v>
      </c>
      <c r="P725" t="str">
        <f t="shared" si="81"/>
        <v>2023</v>
      </c>
      <c r="Q725" t="str">
        <f t="shared" si="78"/>
        <v>23</v>
      </c>
      <c r="R725" t="str">
        <f t="shared" si="79"/>
        <v>03-06-2023</v>
      </c>
      <c r="S725" t="str">
        <f t="shared" si="82"/>
        <v>06</v>
      </c>
    </row>
    <row r="726" spans="1:19" x14ac:dyDescent="0.3">
      <c r="A726" t="s">
        <v>1967</v>
      </c>
      <c r="B726" t="s">
        <v>188</v>
      </c>
      <c r="C726" t="s">
        <v>12021</v>
      </c>
      <c r="D726" t="s">
        <v>12</v>
      </c>
      <c r="E726" t="s">
        <v>114</v>
      </c>
      <c r="F726" t="s">
        <v>1968</v>
      </c>
      <c r="G726" t="s">
        <v>15</v>
      </c>
      <c r="H726" s="1">
        <v>45174</v>
      </c>
      <c r="I726" s="3">
        <v>0.40208333333333335</v>
      </c>
      <c r="J726" s="1" t="s">
        <v>12021</v>
      </c>
      <c r="K726" s="2" t="s">
        <v>12021</v>
      </c>
      <c r="L726" s="2" t="s">
        <v>12021</v>
      </c>
      <c r="M726" t="str">
        <f t="shared" si="83"/>
        <v>Sep</v>
      </c>
      <c r="N726" t="str">
        <f t="shared" si="77"/>
        <v>05-09-2023</v>
      </c>
      <c r="O726" t="str">
        <f t="shared" si="80"/>
        <v>09</v>
      </c>
      <c r="P726" t="str">
        <f t="shared" si="81"/>
        <v>2023</v>
      </c>
      <c r="Q726" t="str">
        <f t="shared" si="78"/>
        <v>09</v>
      </c>
      <c r="R726" t="str">
        <f t="shared" si="79"/>
        <v>-</v>
      </c>
      <c r="S726" t="str">
        <f t="shared" si="82"/>
        <v/>
      </c>
    </row>
    <row r="727" spans="1:19" x14ac:dyDescent="0.3">
      <c r="A727" t="s">
        <v>1969</v>
      </c>
      <c r="B727" t="s">
        <v>185</v>
      </c>
      <c r="C727" t="s">
        <v>12021</v>
      </c>
      <c r="D727" t="s">
        <v>12</v>
      </c>
      <c r="E727" t="s">
        <v>13</v>
      </c>
      <c r="F727" t="s">
        <v>1970</v>
      </c>
      <c r="G727" t="s">
        <v>22</v>
      </c>
      <c r="H727" s="1">
        <v>44078</v>
      </c>
      <c r="I727" s="3">
        <v>0.95347222222222228</v>
      </c>
      <c r="J727" s="1" t="s">
        <v>12021</v>
      </c>
      <c r="K727" s="2" t="s">
        <v>12021</v>
      </c>
      <c r="L727" s="2" t="s">
        <v>12021</v>
      </c>
      <c r="M727" t="str">
        <f t="shared" si="83"/>
        <v>Sep</v>
      </c>
      <c r="N727" t="str">
        <f t="shared" si="77"/>
        <v>04-09-2020</v>
      </c>
      <c r="O727" t="str">
        <f t="shared" si="80"/>
        <v>09</v>
      </c>
      <c r="P727" t="str">
        <f t="shared" si="81"/>
        <v>2020</v>
      </c>
      <c r="Q727" t="str">
        <f t="shared" si="78"/>
        <v>22</v>
      </c>
      <c r="R727" t="str">
        <f t="shared" si="79"/>
        <v>-</v>
      </c>
      <c r="S727" t="str">
        <f t="shared" si="82"/>
        <v/>
      </c>
    </row>
    <row r="728" spans="1:19" x14ac:dyDescent="0.3">
      <c r="A728" t="s">
        <v>1971</v>
      </c>
      <c r="B728" t="s">
        <v>280</v>
      </c>
      <c r="C728" t="s">
        <v>11152</v>
      </c>
      <c r="D728" t="s">
        <v>49</v>
      </c>
      <c r="E728" t="s">
        <v>65</v>
      </c>
      <c r="F728" t="s">
        <v>1972</v>
      </c>
      <c r="G728" t="s">
        <v>28</v>
      </c>
      <c r="H728" s="1" t="s">
        <v>1973</v>
      </c>
      <c r="I728" s="3">
        <v>0.90145833333333336</v>
      </c>
      <c r="J728" s="1" t="s">
        <v>1974</v>
      </c>
      <c r="K728" s="2">
        <v>0.90145833333333336</v>
      </c>
      <c r="L728" s="2" t="s">
        <v>12021</v>
      </c>
      <c r="M728" t="str">
        <f t="shared" si="83"/>
        <v>Nov</v>
      </c>
      <c r="N728" t="str">
        <f t="shared" si="77"/>
        <v>27-11-2023</v>
      </c>
      <c r="O728" t="str">
        <f t="shared" si="80"/>
        <v>11</v>
      </c>
      <c r="P728" t="str">
        <f t="shared" si="81"/>
        <v>2023</v>
      </c>
      <c r="Q728" t="str">
        <f t="shared" si="78"/>
        <v>21</v>
      </c>
      <c r="R728" t="str">
        <f t="shared" si="79"/>
        <v>18-12-2023</v>
      </c>
      <c r="S728" t="str">
        <f t="shared" si="82"/>
        <v>12</v>
      </c>
    </row>
    <row r="729" spans="1:19" x14ac:dyDescent="0.3">
      <c r="A729" t="s">
        <v>1975</v>
      </c>
      <c r="B729" t="s">
        <v>11</v>
      </c>
      <c r="C729" s="4">
        <v>44385.741666666669</v>
      </c>
      <c r="D729" t="s">
        <v>12</v>
      </c>
      <c r="E729" t="s">
        <v>13</v>
      </c>
      <c r="F729" t="s">
        <v>1976</v>
      </c>
      <c r="G729" t="s">
        <v>28</v>
      </c>
      <c r="H729" s="1" t="s">
        <v>1099</v>
      </c>
      <c r="I729" s="3">
        <v>0.74180555555555561</v>
      </c>
      <c r="J729" s="1">
        <v>44385</v>
      </c>
      <c r="K729" s="2">
        <v>0.7416666666666667</v>
      </c>
      <c r="L729" s="2" t="s">
        <v>12021</v>
      </c>
      <c r="M729" t="str">
        <f t="shared" si="83"/>
        <v>Jul</v>
      </c>
      <c r="N729" t="str">
        <f t="shared" si="77"/>
        <v>31-07-2021</v>
      </c>
      <c r="O729" t="str">
        <f t="shared" si="80"/>
        <v>07</v>
      </c>
      <c r="P729" t="str">
        <f t="shared" si="81"/>
        <v>2021</v>
      </c>
      <c r="Q729" t="str">
        <f t="shared" si="78"/>
        <v>17</v>
      </c>
      <c r="R729" t="str">
        <f t="shared" si="79"/>
        <v>08-07-2021</v>
      </c>
      <c r="S729" t="str">
        <f t="shared" si="82"/>
        <v>07</v>
      </c>
    </row>
    <row r="730" spans="1:19" x14ac:dyDescent="0.3">
      <c r="A730" t="s">
        <v>1977</v>
      </c>
      <c r="B730" t="s">
        <v>53</v>
      </c>
      <c r="C730" t="s">
        <v>12021</v>
      </c>
      <c r="D730" t="s">
        <v>12</v>
      </c>
      <c r="E730" t="s">
        <v>13</v>
      </c>
      <c r="F730" t="s">
        <v>1978</v>
      </c>
      <c r="G730" t="s">
        <v>15</v>
      </c>
      <c r="H730" s="1">
        <v>44260</v>
      </c>
      <c r="I730" s="3">
        <v>0.32847222222222222</v>
      </c>
      <c r="J730" s="1" t="s">
        <v>12021</v>
      </c>
      <c r="K730" s="2" t="s">
        <v>12021</v>
      </c>
      <c r="L730" s="2" t="s">
        <v>12021</v>
      </c>
      <c r="M730" t="str">
        <f t="shared" si="83"/>
        <v>Mar</v>
      </c>
      <c r="N730" t="str">
        <f t="shared" si="77"/>
        <v>05-03-2021</v>
      </c>
      <c r="O730" t="str">
        <f t="shared" si="80"/>
        <v>03</v>
      </c>
      <c r="P730" t="str">
        <f t="shared" si="81"/>
        <v>2021</v>
      </c>
      <c r="Q730" t="str">
        <f t="shared" si="78"/>
        <v>07</v>
      </c>
      <c r="R730" t="str">
        <f t="shared" si="79"/>
        <v>-</v>
      </c>
      <c r="S730" t="str">
        <f t="shared" si="82"/>
        <v/>
      </c>
    </row>
    <row r="731" spans="1:19" x14ac:dyDescent="0.3">
      <c r="A731" t="s">
        <v>1979</v>
      </c>
      <c r="B731" t="s">
        <v>158</v>
      </c>
      <c r="C731" t="s">
        <v>12021</v>
      </c>
      <c r="D731" t="s">
        <v>33</v>
      </c>
      <c r="E731" t="s">
        <v>127</v>
      </c>
      <c r="F731" t="s">
        <v>1980</v>
      </c>
      <c r="G731" t="s">
        <v>15</v>
      </c>
      <c r="H731" s="1">
        <v>44877</v>
      </c>
      <c r="I731" s="3">
        <v>0.69236111111111109</v>
      </c>
      <c r="J731" s="1" t="s">
        <v>12021</v>
      </c>
      <c r="K731" s="2" t="s">
        <v>12021</v>
      </c>
      <c r="L731" s="2" t="s">
        <v>12021</v>
      </c>
      <c r="M731" t="str">
        <f t="shared" si="83"/>
        <v>Nov</v>
      </c>
      <c r="N731" t="str">
        <f t="shared" si="77"/>
        <v>12-11-2022</v>
      </c>
      <c r="O731" t="str">
        <f t="shared" si="80"/>
        <v>11</v>
      </c>
      <c r="P731" t="str">
        <f t="shared" si="81"/>
        <v>2022</v>
      </c>
      <c r="Q731" t="str">
        <f t="shared" si="78"/>
        <v>16</v>
      </c>
      <c r="R731" t="str">
        <f t="shared" si="79"/>
        <v>-</v>
      </c>
      <c r="S731" t="str">
        <f t="shared" si="82"/>
        <v/>
      </c>
    </row>
    <row r="732" spans="1:19" x14ac:dyDescent="0.3">
      <c r="A732" t="s">
        <v>1981</v>
      </c>
      <c r="B732" t="s">
        <v>18</v>
      </c>
      <c r="C732" t="s">
        <v>12021</v>
      </c>
      <c r="D732" t="s">
        <v>19</v>
      </c>
      <c r="E732" t="s">
        <v>20</v>
      </c>
      <c r="F732" t="s">
        <v>1982</v>
      </c>
      <c r="G732" t="s">
        <v>15</v>
      </c>
      <c r="H732" s="1" t="s">
        <v>1983</v>
      </c>
      <c r="I732" s="3">
        <v>0.92163194444444441</v>
      </c>
      <c r="J732" s="1" t="s">
        <v>12021</v>
      </c>
      <c r="K732" s="2" t="s">
        <v>12021</v>
      </c>
      <c r="L732" s="2" t="s">
        <v>12021</v>
      </c>
      <c r="M732" t="str">
        <f t="shared" si="83"/>
        <v>Nov</v>
      </c>
      <c r="N732" t="str">
        <f t="shared" si="77"/>
        <v>27-11-2021</v>
      </c>
      <c r="O732" t="str">
        <f t="shared" si="80"/>
        <v>11</v>
      </c>
      <c r="P732" t="str">
        <f t="shared" si="81"/>
        <v>2021</v>
      </c>
      <c r="Q732" t="str">
        <f t="shared" si="78"/>
        <v>22</v>
      </c>
      <c r="R732" t="str">
        <f t="shared" si="79"/>
        <v>-</v>
      </c>
      <c r="S732" t="str">
        <f t="shared" si="82"/>
        <v/>
      </c>
    </row>
    <row r="733" spans="1:19" x14ac:dyDescent="0.3">
      <c r="A733" t="s">
        <v>1984</v>
      </c>
      <c r="B733" t="s">
        <v>149</v>
      </c>
      <c r="C733" t="s">
        <v>12021</v>
      </c>
      <c r="D733" t="s">
        <v>49</v>
      </c>
      <c r="E733" t="s">
        <v>69</v>
      </c>
      <c r="F733" t="s">
        <v>1985</v>
      </c>
      <c r="G733" t="s">
        <v>15</v>
      </c>
      <c r="H733" s="1" t="s">
        <v>1986</v>
      </c>
      <c r="I733" s="3">
        <v>0.51523148148148146</v>
      </c>
      <c r="J733" s="1" t="s">
        <v>12021</v>
      </c>
      <c r="K733" s="2" t="s">
        <v>12021</v>
      </c>
      <c r="L733" s="2" t="s">
        <v>12021</v>
      </c>
      <c r="M733" t="str">
        <f t="shared" si="83"/>
        <v>Aug</v>
      </c>
      <c r="N733" t="str">
        <f t="shared" si="77"/>
        <v>13-08-2020</v>
      </c>
      <c r="O733" t="str">
        <f t="shared" si="80"/>
        <v>08</v>
      </c>
      <c r="P733" t="str">
        <f t="shared" si="81"/>
        <v>2020</v>
      </c>
      <c r="Q733" t="str">
        <f t="shared" si="78"/>
        <v>12</v>
      </c>
      <c r="R733" t="str">
        <f t="shared" si="79"/>
        <v>-</v>
      </c>
      <c r="S733" t="str">
        <f t="shared" si="82"/>
        <v/>
      </c>
    </row>
    <row r="734" spans="1:19" x14ac:dyDescent="0.3">
      <c r="A734" t="s">
        <v>1987</v>
      </c>
      <c r="B734" t="s">
        <v>37</v>
      </c>
      <c r="C734" t="s">
        <v>12021</v>
      </c>
      <c r="D734" t="s">
        <v>33</v>
      </c>
      <c r="E734" t="s">
        <v>38</v>
      </c>
      <c r="F734" t="s">
        <v>1988</v>
      </c>
      <c r="G734" t="s">
        <v>22</v>
      </c>
      <c r="H734" s="1" t="s">
        <v>1989</v>
      </c>
      <c r="I734" s="3">
        <v>0.97123842592592591</v>
      </c>
      <c r="J734" s="1" t="s">
        <v>12021</v>
      </c>
      <c r="K734" s="2" t="s">
        <v>12021</v>
      </c>
      <c r="L734" s="2" t="s">
        <v>12021</v>
      </c>
      <c r="M734" t="str">
        <f t="shared" si="83"/>
        <v>Jan</v>
      </c>
      <c r="N734" t="str">
        <f t="shared" si="77"/>
        <v>18-01-2023</v>
      </c>
      <c r="O734" t="str">
        <f t="shared" si="80"/>
        <v>01</v>
      </c>
      <c r="P734" t="str">
        <f t="shared" si="81"/>
        <v>2023</v>
      </c>
      <c r="Q734" t="str">
        <f t="shared" si="78"/>
        <v>23</v>
      </c>
      <c r="R734" t="str">
        <f t="shared" si="79"/>
        <v>-</v>
      </c>
      <c r="S734" t="str">
        <f t="shared" si="82"/>
        <v/>
      </c>
    </row>
    <row r="735" spans="1:19" x14ac:dyDescent="0.3">
      <c r="A735" t="s">
        <v>1990</v>
      </c>
      <c r="B735" t="s">
        <v>11</v>
      </c>
      <c r="C735" t="s">
        <v>12021</v>
      </c>
      <c r="D735" t="s">
        <v>12</v>
      </c>
      <c r="E735" t="s">
        <v>13</v>
      </c>
      <c r="F735" t="s">
        <v>1991</v>
      </c>
      <c r="G735" t="s">
        <v>15</v>
      </c>
      <c r="H735" s="1">
        <v>44899</v>
      </c>
      <c r="I735" s="3">
        <v>0.37152777777777779</v>
      </c>
      <c r="J735" s="1" t="s">
        <v>12021</v>
      </c>
      <c r="K735" s="2" t="s">
        <v>12021</v>
      </c>
      <c r="L735" s="2" t="s">
        <v>12021</v>
      </c>
      <c r="M735" t="str">
        <f t="shared" si="83"/>
        <v>Dec</v>
      </c>
      <c r="N735" t="str">
        <f t="shared" si="77"/>
        <v>04-12-2022</v>
      </c>
      <c r="O735" t="str">
        <f t="shared" si="80"/>
        <v>12</v>
      </c>
      <c r="P735" t="str">
        <f t="shared" si="81"/>
        <v>2022</v>
      </c>
      <c r="Q735" t="str">
        <f t="shared" si="78"/>
        <v>08</v>
      </c>
      <c r="R735" t="str">
        <f t="shared" si="79"/>
        <v>-</v>
      </c>
      <c r="S735" t="str">
        <f t="shared" si="82"/>
        <v/>
      </c>
    </row>
    <row r="736" spans="1:19" x14ac:dyDescent="0.3">
      <c r="A736" t="s">
        <v>1992</v>
      </c>
      <c r="B736" t="s">
        <v>113</v>
      </c>
      <c r="C736" t="s">
        <v>11153</v>
      </c>
      <c r="D736" t="s">
        <v>12</v>
      </c>
      <c r="E736" t="s">
        <v>114</v>
      </c>
      <c r="F736" t="s">
        <v>1993</v>
      </c>
      <c r="G736" t="s">
        <v>28</v>
      </c>
      <c r="H736" s="1">
        <v>44169</v>
      </c>
      <c r="I736" s="3">
        <v>0.43888888888888888</v>
      </c>
      <c r="J736" s="1" t="s">
        <v>1994</v>
      </c>
      <c r="K736" s="2">
        <v>0.43912037037037038</v>
      </c>
      <c r="L736" s="2" t="s">
        <v>12021</v>
      </c>
      <c r="M736" t="str">
        <f t="shared" si="83"/>
        <v>Dec</v>
      </c>
      <c r="N736" t="str">
        <f t="shared" si="77"/>
        <v>04-12-2020</v>
      </c>
      <c r="O736" t="str">
        <f t="shared" si="80"/>
        <v>12</v>
      </c>
      <c r="P736" t="str">
        <f t="shared" si="81"/>
        <v>2020</v>
      </c>
      <c r="Q736" t="str">
        <f t="shared" si="78"/>
        <v>10</v>
      </c>
      <c r="R736" t="str">
        <f t="shared" si="79"/>
        <v>16-04-2020</v>
      </c>
      <c r="S736" t="str">
        <f t="shared" si="82"/>
        <v>04</v>
      </c>
    </row>
    <row r="737" spans="1:19" x14ac:dyDescent="0.3">
      <c r="A737" t="s">
        <v>1995</v>
      </c>
      <c r="B737" t="s">
        <v>139</v>
      </c>
      <c r="C737" t="s">
        <v>12021</v>
      </c>
      <c r="D737" t="s">
        <v>19</v>
      </c>
      <c r="E737" t="s">
        <v>140</v>
      </c>
      <c r="F737" t="s">
        <v>1996</v>
      </c>
      <c r="G737" t="s">
        <v>22</v>
      </c>
      <c r="H737" s="1" t="s">
        <v>438</v>
      </c>
      <c r="I737" s="3">
        <v>0.48696759259259259</v>
      </c>
      <c r="J737" s="1" t="s">
        <v>12021</v>
      </c>
      <c r="K737" s="2" t="s">
        <v>12021</v>
      </c>
      <c r="L737" s="2" t="s">
        <v>12021</v>
      </c>
      <c r="M737" t="str">
        <f t="shared" si="83"/>
        <v>Aug</v>
      </c>
      <c r="N737" t="str">
        <f t="shared" si="77"/>
        <v>23-08-2021</v>
      </c>
      <c r="O737" t="str">
        <f t="shared" si="80"/>
        <v>08</v>
      </c>
      <c r="P737" t="str">
        <f t="shared" si="81"/>
        <v>2021</v>
      </c>
      <c r="Q737" t="str">
        <f t="shared" si="78"/>
        <v>11</v>
      </c>
      <c r="R737" t="str">
        <f t="shared" si="79"/>
        <v>-</v>
      </c>
      <c r="S737" t="str">
        <f t="shared" si="82"/>
        <v/>
      </c>
    </row>
    <row r="738" spans="1:19" x14ac:dyDescent="0.3">
      <c r="A738" t="s">
        <v>1997</v>
      </c>
      <c r="B738" t="s">
        <v>173</v>
      </c>
      <c r="C738" t="s">
        <v>12021</v>
      </c>
      <c r="D738" t="s">
        <v>12</v>
      </c>
      <c r="E738" t="s">
        <v>174</v>
      </c>
      <c r="F738" t="s">
        <v>1998</v>
      </c>
      <c r="G738" t="s">
        <v>22</v>
      </c>
      <c r="H738" s="1" t="s">
        <v>1999</v>
      </c>
      <c r="I738" s="3">
        <v>0.9477430555555556</v>
      </c>
      <c r="J738" s="1" t="s">
        <v>12021</v>
      </c>
      <c r="K738" s="2" t="s">
        <v>12021</v>
      </c>
      <c r="L738" s="2" t="s">
        <v>12021</v>
      </c>
      <c r="M738" t="str">
        <f t="shared" si="83"/>
        <v>Jun</v>
      </c>
      <c r="N738" t="str">
        <f t="shared" si="77"/>
        <v>25-06-2024</v>
      </c>
      <c r="O738" t="str">
        <f t="shared" si="80"/>
        <v>06</v>
      </c>
      <c r="P738" t="str">
        <f t="shared" si="81"/>
        <v>2024</v>
      </c>
      <c r="Q738" t="str">
        <f t="shared" si="78"/>
        <v>22</v>
      </c>
      <c r="R738" t="str">
        <f t="shared" si="79"/>
        <v>-</v>
      </c>
      <c r="S738" t="str">
        <f t="shared" si="82"/>
        <v/>
      </c>
    </row>
    <row r="739" spans="1:19" x14ac:dyDescent="0.3">
      <c r="A739" t="s">
        <v>2000</v>
      </c>
      <c r="B739" t="s">
        <v>123</v>
      </c>
      <c r="C739" t="s">
        <v>11154</v>
      </c>
      <c r="D739" t="s">
        <v>33</v>
      </c>
      <c r="E739" t="s">
        <v>34</v>
      </c>
      <c r="F739" t="s">
        <v>2001</v>
      </c>
      <c r="G739" t="s">
        <v>28</v>
      </c>
      <c r="H739" s="1" t="s">
        <v>2002</v>
      </c>
      <c r="I739" s="3">
        <v>0.77913194444444445</v>
      </c>
      <c r="J739" s="1" t="s">
        <v>966</v>
      </c>
      <c r="K739" s="2">
        <v>0.77913194444444445</v>
      </c>
      <c r="L739" s="2" t="s">
        <v>12021</v>
      </c>
      <c r="M739" t="str">
        <f t="shared" si="83"/>
        <v>Jan</v>
      </c>
      <c r="N739" t="str">
        <f t="shared" si="77"/>
        <v>23-01-2021</v>
      </c>
      <c r="O739" t="str">
        <f t="shared" si="80"/>
        <v>01</v>
      </c>
      <c r="P739" t="str">
        <f t="shared" si="81"/>
        <v>2021</v>
      </c>
      <c r="Q739" t="str">
        <f t="shared" si="78"/>
        <v>18</v>
      </c>
      <c r="R739" t="str">
        <f t="shared" si="79"/>
        <v>29-01-2021</v>
      </c>
      <c r="S739" t="str">
        <f t="shared" si="82"/>
        <v>01</v>
      </c>
    </row>
    <row r="740" spans="1:19" x14ac:dyDescent="0.3">
      <c r="A740" t="s">
        <v>2003</v>
      </c>
      <c r="B740" t="s">
        <v>256</v>
      </c>
      <c r="C740" t="s">
        <v>11155</v>
      </c>
      <c r="D740" t="s">
        <v>19</v>
      </c>
      <c r="E740" t="s">
        <v>20</v>
      </c>
      <c r="F740" t="s">
        <v>2004</v>
      </c>
      <c r="G740" t="s">
        <v>28</v>
      </c>
      <c r="H740" s="1" t="s">
        <v>2005</v>
      </c>
      <c r="I740" s="3">
        <v>0.21590277777777778</v>
      </c>
      <c r="J740" s="1" t="s">
        <v>2006</v>
      </c>
      <c r="K740" s="2">
        <v>0.21590277777777778</v>
      </c>
      <c r="L740" s="2" t="s">
        <v>12021</v>
      </c>
      <c r="M740" t="str">
        <f t="shared" si="83"/>
        <v>Dec</v>
      </c>
      <c r="N740" t="str">
        <f t="shared" si="77"/>
        <v>29-12-2021</v>
      </c>
      <c r="O740" t="str">
        <f t="shared" si="80"/>
        <v>12</v>
      </c>
      <c r="P740" t="str">
        <f t="shared" si="81"/>
        <v>2021</v>
      </c>
      <c r="Q740" t="str">
        <f t="shared" si="78"/>
        <v>05</v>
      </c>
      <c r="R740" t="str">
        <f t="shared" si="79"/>
        <v>13-01-2022</v>
      </c>
      <c r="S740" t="str">
        <f t="shared" si="82"/>
        <v>01</v>
      </c>
    </row>
    <row r="741" spans="1:19" x14ac:dyDescent="0.3">
      <c r="A741" t="s">
        <v>2007</v>
      </c>
      <c r="B741" t="s">
        <v>256</v>
      </c>
      <c r="C741" t="s">
        <v>11156</v>
      </c>
      <c r="D741" t="s">
        <v>19</v>
      </c>
      <c r="E741" t="s">
        <v>20</v>
      </c>
      <c r="F741" t="s">
        <v>2008</v>
      </c>
      <c r="G741" t="s">
        <v>28</v>
      </c>
      <c r="H741" s="1" t="s">
        <v>2009</v>
      </c>
      <c r="I741" s="3">
        <v>0.38640046296296299</v>
      </c>
      <c r="J741" s="1" t="s">
        <v>2010</v>
      </c>
      <c r="K741" s="2">
        <v>0.38640046296296299</v>
      </c>
      <c r="L741" s="2" t="s">
        <v>12021</v>
      </c>
      <c r="M741" t="str">
        <f t="shared" si="83"/>
        <v>Mar</v>
      </c>
      <c r="N741" t="str">
        <f t="shared" si="77"/>
        <v>30-03-2021</v>
      </c>
      <c r="O741" t="str">
        <f t="shared" si="80"/>
        <v>03</v>
      </c>
      <c r="P741" t="str">
        <f t="shared" si="81"/>
        <v>2021</v>
      </c>
      <c r="Q741" t="str">
        <f t="shared" si="78"/>
        <v>09</v>
      </c>
      <c r="R741" t="str">
        <f t="shared" si="79"/>
        <v>31-03-2021</v>
      </c>
      <c r="S741" t="str">
        <f t="shared" si="82"/>
        <v>03</v>
      </c>
    </row>
    <row r="742" spans="1:19" x14ac:dyDescent="0.3">
      <c r="A742" t="s">
        <v>2011</v>
      </c>
      <c r="B742" t="s">
        <v>404</v>
      </c>
      <c r="C742" t="s">
        <v>12021</v>
      </c>
      <c r="D742" t="s">
        <v>12</v>
      </c>
      <c r="E742" t="s">
        <v>174</v>
      </c>
      <c r="F742" t="s">
        <v>2012</v>
      </c>
      <c r="G742" t="s">
        <v>15</v>
      </c>
      <c r="H742" s="1">
        <v>45384</v>
      </c>
      <c r="I742" s="3">
        <v>0.50902777777777775</v>
      </c>
      <c r="J742" s="1" t="s">
        <v>12021</v>
      </c>
      <c r="K742" s="2" t="s">
        <v>12021</v>
      </c>
      <c r="L742" s="2" t="s">
        <v>12021</v>
      </c>
      <c r="M742" t="str">
        <f t="shared" si="83"/>
        <v>Apr</v>
      </c>
      <c r="N742" t="str">
        <f t="shared" si="77"/>
        <v>02-04-2024</v>
      </c>
      <c r="O742" t="str">
        <f t="shared" si="80"/>
        <v>04</v>
      </c>
      <c r="P742" t="str">
        <f t="shared" si="81"/>
        <v>2024</v>
      </c>
      <c r="Q742" t="str">
        <f t="shared" si="78"/>
        <v>12</v>
      </c>
      <c r="R742" t="str">
        <f t="shared" si="79"/>
        <v>-</v>
      </c>
      <c r="S742" t="str">
        <f t="shared" si="82"/>
        <v/>
      </c>
    </row>
    <row r="743" spans="1:19" x14ac:dyDescent="0.3">
      <c r="A743" t="s">
        <v>2013</v>
      </c>
      <c r="B743" t="s">
        <v>110</v>
      </c>
      <c r="C743" t="s">
        <v>12021</v>
      </c>
      <c r="D743" t="s">
        <v>33</v>
      </c>
      <c r="E743" t="s">
        <v>34</v>
      </c>
      <c r="F743" t="s">
        <v>2014</v>
      </c>
      <c r="G743" t="s">
        <v>15</v>
      </c>
      <c r="H743" s="1">
        <v>44743</v>
      </c>
      <c r="I743" s="3">
        <v>0.46666666666666667</v>
      </c>
      <c r="J743" s="1" t="s">
        <v>12021</v>
      </c>
      <c r="K743" s="2" t="s">
        <v>12021</v>
      </c>
      <c r="L743" s="2" t="s">
        <v>12021</v>
      </c>
      <c r="M743" t="str">
        <f t="shared" si="83"/>
        <v>Jul</v>
      </c>
      <c r="N743" t="str">
        <f t="shared" si="77"/>
        <v>01-07-2022</v>
      </c>
      <c r="O743" t="str">
        <f t="shared" si="80"/>
        <v>07</v>
      </c>
      <c r="P743" t="str">
        <f t="shared" si="81"/>
        <v>2022</v>
      </c>
      <c r="Q743" t="str">
        <f t="shared" si="78"/>
        <v>11</v>
      </c>
      <c r="R743" t="str">
        <f t="shared" si="79"/>
        <v>-</v>
      </c>
      <c r="S743" t="str">
        <f t="shared" si="82"/>
        <v/>
      </c>
    </row>
    <row r="744" spans="1:19" x14ac:dyDescent="0.3">
      <c r="A744" t="s">
        <v>2015</v>
      </c>
      <c r="B744" t="s">
        <v>37</v>
      </c>
      <c r="C744" s="4">
        <v>44235.23541666667</v>
      </c>
      <c r="D744" t="s">
        <v>33</v>
      </c>
      <c r="E744" t="s">
        <v>38</v>
      </c>
      <c r="F744" t="s">
        <v>2016</v>
      </c>
      <c r="G744" t="s">
        <v>28</v>
      </c>
      <c r="H744" s="1">
        <v>44507</v>
      </c>
      <c r="I744" s="3">
        <v>0.23541666666666666</v>
      </c>
      <c r="J744" s="1">
        <v>44235</v>
      </c>
      <c r="K744" s="2">
        <v>0.23541666666666666</v>
      </c>
      <c r="L744" s="2" t="s">
        <v>12021</v>
      </c>
      <c r="M744" t="str">
        <f t="shared" si="83"/>
        <v>Nov</v>
      </c>
      <c r="N744" t="str">
        <f t="shared" si="77"/>
        <v>07-11-2021</v>
      </c>
      <c r="O744" t="str">
        <f t="shared" si="80"/>
        <v>11</v>
      </c>
      <c r="P744" t="str">
        <f t="shared" si="81"/>
        <v>2021</v>
      </c>
      <c r="Q744" t="str">
        <f t="shared" si="78"/>
        <v>05</v>
      </c>
      <c r="R744" t="str">
        <f t="shared" si="79"/>
        <v>08-02-2021</v>
      </c>
      <c r="S744" t="str">
        <f t="shared" si="82"/>
        <v>02</v>
      </c>
    </row>
    <row r="745" spans="1:19" x14ac:dyDescent="0.3">
      <c r="A745" t="s">
        <v>2017</v>
      </c>
      <c r="B745" t="s">
        <v>97</v>
      </c>
      <c r="C745" t="s">
        <v>12021</v>
      </c>
      <c r="D745" t="s">
        <v>19</v>
      </c>
      <c r="E745" t="s">
        <v>20</v>
      </c>
      <c r="F745" t="s">
        <v>2018</v>
      </c>
      <c r="G745" t="s">
        <v>15</v>
      </c>
      <c r="H745" s="1">
        <v>43831</v>
      </c>
      <c r="I745" s="3">
        <v>0.7993055555555556</v>
      </c>
      <c r="J745" s="1" t="s">
        <v>12021</v>
      </c>
      <c r="K745" s="2" t="s">
        <v>12021</v>
      </c>
      <c r="L745" s="2" t="s">
        <v>12021</v>
      </c>
      <c r="M745" t="str">
        <f t="shared" si="83"/>
        <v>Jan</v>
      </c>
      <c r="N745" t="str">
        <f t="shared" si="77"/>
        <v>01-01-2020</v>
      </c>
      <c r="O745" t="str">
        <f t="shared" si="80"/>
        <v>01</v>
      </c>
      <c r="P745" t="str">
        <f t="shared" si="81"/>
        <v>2020</v>
      </c>
      <c r="Q745" t="str">
        <f t="shared" si="78"/>
        <v>19</v>
      </c>
      <c r="R745" t="str">
        <f t="shared" si="79"/>
        <v>-</v>
      </c>
      <c r="S745" t="str">
        <f t="shared" si="82"/>
        <v/>
      </c>
    </row>
    <row r="746" spans="1:19" x14ac:dyDescent="0.3">
      <c r="A746" t="s">
        <v>2019</v>
      </c>
      <c r="B746" t="s">
        <v>64</v>
      </c>
      <c r="C746" t="s">
        <v>12021</v>
      </c>
      <c r="D746" t="s">
        <v>49</v>
      </c>
      <c r="E746" t="s">
        <v>65</v>
      </c>
      <c r="F746" t="s">
        <v>2020</v>
      </c>
      <c r="G746" t="s">
        <v>15</v>
      </c>
      <c r="H746" s="1" t="s">
        <v>2021</v>
      </c>
      <c r="I746" s="3">
        <v>0.97752314814814811</v>
      </c>
      <c r="J746" s="1" t="s">
        <v>12021</v>
      </c>
      <c r="K746" s="2" t="s">
        <v>12021</v>
      </c>
      <c r="L746" s="2" t="s">
        <v>12021</v>
      </c>
      <c r="M746" t="str">
        <f t="shared" si="83"/>
        <v>Nov</v>
      </c>
      <c r="N746" t="str">
        <f t="shared" si="77"/>
        <v>24-11-2024</v>
      </c>
      <c r="O746" t="str">
        <f t="shared" si="80"/>
        <v>11</v>
      </c>
      <c r="P746" t="str">
        <f t="shared" si="81"/>
        <v>2024</v>
      </c>
      <c r="Q746" t="str">
        <f t="shared" si="78"/>
        <v>23</v>
      </c>
      <c r="R746" t="str">
        <f t="shared" si="79"/>
        <v>-</v>
      </c>
      <c r="S746" t="str">
        <f t="shared" si="82"/>
        <v/>
      </c>
    </row>
    <row r="747" spans="1:19" x14ac:dyDescent="0.3">
      <c r="A747" t="s">
        <v>2022</v>
      </c>
      <c r="B747" t="s">
        <v>73</v>
      </c>
      <c r="C747" t="s">
        <v>12021</v>
      </c>
      <c r="D747" t="s">
        <v>49</v>
      </c>
      <c r="E747" t="s">
        <v>50</v>
      </c>
      <c r="F747" t="s">
        <v>2023</v>
      </c>
      <c r="G747" t="s">
        <v>15</v>
      </c>
      <c r="H747" s="1">
        <v>45454</v>
      </c>
      <c r="I747" s="3">
        <v>0.14374999999999999</v>
      </c>
      <c r="J747" s="1" t="s">
        <v>12021</v>
      </c>
      <c r="K747" s="2" t="s">
        <v>12021</v>
      </c>
      <c r="L747" s="2" t="s">
        <v>12021</v>
      </c>
      <c r="M747" t="str">
        <f t="shared" si="83"/>
        <v>Jun</v>
      </c>
      <c r="N747" t="str">
        <f t="shared" si="77"/>
        <v>11-06-2024</v>
      </c>
      <c r="O747" t="str">
        <f t="shared" si="80"/>
        <v>06</v>
      </c>
      <c r="P747" t="str">
        <f t="shared" si="81"/>
        <v>2024</v>
      </c>
      <c r="Q747" t="str">
        <f t="shared" si="78"/>
        <v>03</v>
      </c>
      <c r="R747" t="str">
        <f t="shared" si="79"/>
        <v>-</v>
      </c>
      <c r="S747" t="str">
        <f t="shared" si="82"/>
        <v/>
      </c>
    </row>
    <row r="748" spans="1:19" x14ac:dyDescent="0.3">
      <c r="A748" t="s">
        <v>2024</v>
      </c>
      <c r="B748" t="s">
        <v>110</v>
      </c>
      <c r="C748" t="s">
        <v>12021</v>
      </c>
      <c r="D748" t="s">
        <v>33</v>
      </c>
      <c r="E748" t="s">
        <v>34</v>
      </c>
      <c r="F748" t="s">
        <v>2025</v>
      </c>
      <c r="G748" t="s">
        <v>22</v>
      </c>
      <c r="H748" s="1" t="s">
        <v>1653</v>
      </c>
      <c r="I748" s="3">
        <v>0.58024305555555555</v>
      </c>
      <c r="J748" s="1" t="s">
        <v>12021</v>
      </c>
      <c r="K748" s="2" t="s">
        <v>12021</v>
      </c>
      <c r="L748" s="2" t="s">
        <v>12021</v>
      </c>
      <c r="M748" t="str">
        <f t="shared" si="83"/>
        <v>Jul</v>
      </c>
      <c r="N748" t="str">
        <f t="shared" si="77"/>
        <v>23-07-2022</v>
      </c>
      <c r="O748" t="str">
        <f t="shared" si="80"/>
        <v>07</v>
      </c>
      <c r="P748" t="str">
        <f t="shared" si="81"/>
        <v>2022</v>
      </c>
      <c r="Q748" t="str">
        <f t="shared" si="78"/>
        <v>13</v>
      </c>
      <c r="R748" t="str">
        <f t="shared" si="79"/>
        <v>-</v>
      </c>
      <c r="S748" t="str">
        <f t="shared" si="82"/>
        <v/>
      </c>
    </row>
    <row r="749" spans="1:19" x14ac:dyDescent="0.3">
      <c r="A749" t="s">
        <v>2026</v>
      </c>
      <c r="B749" t="s">
        <v>139</v>
      </c>
      <c r="C749" t="s">
        <v>12021</v>
      </c>
      <c r="D749" t="s">
        <v>19</v>
      </c>
      <c r="E749" t="s">
        <v>140</v>
      </c>
      <c r="F749" t="s">
        <v>2027</v>
      </c>
      <c r="G749" t="s">
        <v>22</v>
      </c>
      <c r="H749" s="1" t="s">
        <v>2028</v>
      </c>
      <c r="I749" s="3">
        <v>0.53910879629629627</v>
      </c>
      <c r="J749" s="1" t="s">
        <v>12021</v>
      </c>
      <c r="K749" s="2" t="s">
        <v>12021</v>
      </c>
      <c r="L749" s="2" t="s">
        <v>12021</v>
      </c>
      <c r="M749" t="str">
        <f t="shared" si="83"/>
        <v>Nov</v>
      </c>
      <c r="N749" t="str">
        <f t="shared" si="77"/>
        <v>20-11-2022</v>
      </c>
      <c r="O749" t="str">
        <f t="shared" si="80"/>
        <v>11</v>
      </c>
      <c r="P749" t="str">
        <f t="shared" si="81"/>
        <v>2022</v>
      </c>
      <c r="Q749" t="str">
        <f t="shared" si="78"/>
        <v>12</v>
      </c>
      <c r="R749" t="str">
        <f t="shared" si="79"/>
        <v>-</v>
      </c>
      <c r="S749" t="str">
        <f t="shared" si="82"/>
        <v/>
      </c>
    </row>
    <row r="750" spans="1:19" x14ac:dyDescent="0.3">
      <c r="A750" t="s">
        <v>2029</v>
      </c>
      <c r="B750" t="s">
        <v>158</v>
      </c>
      <c r="C750" t="s">
        <v>12021</v>
      </c>
      <c r="D750" t="s">
        <v>33</v>
      </c>
      <c r="E750" t="s">
        <v>127</v>
      </c>
      <c r="F750" t="s">
        <v>2030</v>
      </c>
      <c r="G750" t="s">
        <v>15</v>
      </c>
      <c r="H750" s="1">
        <v>44686</v>
      </c>
      <c r="I750" s="3">
        <v>0.40208333333333335</v>
      </c>
      <c r="J750" s="1" t="s">
        <v>12021</v>
      </c>
      <c r="K750" s="2" t="s">
        <v>12021</v>
      </c>
      <c r="L750" s="2" t="s">
        <v>12021</v>
      </c>
      <c r="M750" t="str">
        <f t="shared" si="83"/>
        <v>May</v>
      </c>
      <c r="N750" t="str">
        <f t="shared" si="77"/>
        <v>05-05-2022</v>
      </c>
      <c r="O750" t="str">
        <f t="shared" si="80"/>
        <v>05</v>
      </c>
      <c r="P750" t="str">
        <f t="shared" si="81"/>
        <v>2022</v>
      </c>
      <c r="Q750" t="str">
        <f t="shared" si="78"/>
        <v>09</v>
      </c>
      <c r="R750" t="str">
        <f t="shared" si="79"/>
        <v>-</v>
      </c>
      <c r="S750" t="str">
        <f t="shared" si="82"/>
        <v/>
      </c>
    </row>
    <row r="751" spans="1:19" x14ac:dyDescent="0.3">
      <c r="A751" t="s">
        <v>2031</v>
      </c>
      <c r="B751" t="s">
        <v>249</v>
      </c>
      <c r="C751" t="s">
        <v>12021</v>
      </c>
      <c r="D751" t="s">
        <v>19</v>
      </c>
      <c r="E751" t="s">
        <v>26</v>
      </c>
      <c r="F751" t="s">
        <v>2032</v>
      </c>
      <c r="G751" t="s">
        <v>15</v>
      </c>
      <c r="H751" s="1">
        <v>44206</v>
      </c>
      <c r="I751" s="3">
        <v>0.60277777777777775</v>
      </c>
      <c r="J751" s="1" t="s">
        <v>12021</v>
      </c>
      <c r="K751" s="2" t="s">
        <v>12021</v>
      </c>
      <c r="L751" s="2" t="s">
        <v>12021</v>
      </c>
      <c r="M751" t="str">
        <f t="shared" si="83"/>
        <v>Jan</v>
      </c>
      <c r="N751" t="str">
        <f t="shared" si="77"/>
        <v>10-01-2021</v>
      </c>
      <c r="O751" t="str">
        <f t="shared" si="80"/>
        <v>01</v>
      </c>
      <c r="P751" t="str">
        <f t="shared" si="81"/>
        <v>2021</v>
      </c>
      <c r="Q751" t="str">
        <f t="shared" si="78"/>
        <v>14</v>
      </c>
      <c r="R751" t="str">
        <f t="shared" si="79"/>
        <v>-</v>
      </c>
      <c r="S751" t="str">
        <f t="shared" si="82"/>
        <v/>
      </c>
    </row>
    <row r="752" spans="1:19" x14ac:dyDescent="0.3">
      <c r="A752" t="s">
        <v>2033</v>
      </c>
      <c r="B752" t="s">
        <v>146</v>
      </c>
      <c r="C752" t="s">
        <v>12021</v>
      </c>
      <c r="D752" t="s">
        <v>19</v>
      </c>
      <c r="E752" t="s">
        <v>140</v>
      </c>
      <c r="F752" t="s">
        <v>2034</v>
      </c>
      <c r="G752" t="s">
        <v>15</v>
      </c>
      <c r="H752" s="1">
        <v>45295</v>
      </c>
      <c r="I752" s="3">
        <v>0.86597222222222225</v>
      </c>
      <c r="J752" s="1" t="s">
        <v>12021</v>
      </c>
      <c r="K752" s="2" t="s">
        <v>12021</v>
      </c>
      <c r="L752" s="2" t="s">
        <v>12021</v>
      </c>
      <c r="M752" t="str">
        <f t="shared" si="83"/>
        <v>Jan</v>
      </c>
      <c r="N752" t="str">
        <f t="shared" si="77"/>
        <v>04-01-2024</v>
      </c>
      <c r="O752" t="str">
        <f t="shared" si="80"/>
        <v>01</v>
      </c>
      <c r="P752" t="str">
        <f t="shared" si="81"/>
        <v>2024</v>
      </c>
      <c r="Q752" t="str">
        <f t="shared" si="78"/>
        <v>20</v>
      </c>
      <c r="R752" t="str">
        <f t="shared" si="79"/>
        <v>-</v>
      </c>
      <c r="S752" t="str">
        <f t="shared" si="82"/>
        <v/>
      </c>
    </row>
    <row r="753" spans="1:19" x14ac:dyDescent="0.3">
      <c r="A753" t="s">
        <v>2035</v>
      </c>
      <c r="B753" t="s">
        <v>173</v>
      </c>
      <c r="C753" t="s">
        <v>12021</v>
      </c>
      <c r="D753" t="s">
        <v>12</v>
      </c>
      <c r="E753" t="s">
        <v>174</v>
      </c>
      <c r="F753" t="s">
        <v>2036</v>
      </c>
      <c r="G753" t="s">
        <v>22</v>
      </c>
      <c r="H753" s="1" t="s">
        <v>2037</v>
      </c>
      <c r="I753" s="3">
        <v>0.36829861111111112</v>
      </c>
      <c r="J753" s="1" t="s">
        <v>12021</v>
      </c>
      <c r="K753" s="2" t="s">
        <v>12021</v>
      </c>
      <c r="L753" s="2" t="s">
        <v>12021</v>
      </c>
      <c r="M753" t="str">
        <f t="shared" si="83"/>
        <v>Jul</v>
      </c>
      <c r="N753" t="str">
        <f t="shared" si="77"/>
        <v>28-07-2022</v>
      </c>
      <c r="O753" t="str">
        <f t="shared" si="80"/>
        <v>07</v>
      </c>
      <c r="P753" t="str">
        <f t="shared" si="81"/>
        <v>2022</v>
      </c>
      <c r="Q753" t="str">
        <f t="shared" si="78"/>
        <v>08</v>
      </c>
      <c r="R753" t="str">
        <f t="shared" si="79"/>
        <v>-</v>
      </c>
      <c r="S753" t="str">
        <f t="shared" si="82"/>
        <v/>
      </c>
    </row>
    <row r="754" spans="1:19" x14ac:dyDescent="0.3">
      <c r="A754" t="s">
        <v>2038</v>
      </c>
      <c r="B754" t="s">
        <v>139</v>
      </c>
      <c r="C754" t="s">
        <v>12021</v>
      </c>
      <c r="D754" t="s">
        <v>19</v>
      </c>
      <c r="E754" t="s">
        <v>140</v>
      </c>
      <c r="F754" t="s">
        <v>1516</v>
      </c>
      <c r="G754" t="s">
        <v>22</v>
      </c>
      <c r="H754" s="1" t="s">
        <v>1763</v>
      </c>
      <c r="I754" s="3">
        <v>6.1006944444444447E-2</v>
      </c>
      <c r="J754" s="1" t="s">
        <v>12021</v>
      </c>
      <c r="K754" s="2" t="s">
        <v>12021</v>
      </c>
      <c r="L754" s="2" t="s">
        <v>12021</v>
      </c>
      <c r="M754" t="str">
        <f t="shared" si="83"/>
        <v>Dec</v>
      </c>
      <c r="N754" t="str">
        <f t="shared" si="77"/>
        <v>20-12-2021</v>
      </c>
      <c r="O754" t="str">
        <f t="shared" si="80"/>
        <v>12</v>
      </c>
      <c r="P754" t="str">
        <f t="shared" si="81"/>
        <v>2021</v>
      </c>
      <c r="Q754" t="str">
        <f t="shared" si="78"/>
        <v>01</v>
      </c>
      <c r="R754" t="str">
        <f t="shared" si="79"/>
        <v>-</v>
      </c>
      <c r="S754" t="str">
        <f t="shared" si="82"/>
        <v/>
      </c>
    </row>
    <row r="755" spans="1:19" x14ac:dyDescent="0.3">
      <c r="A755" t="s">
        <v>2039</v>
      </c>
      <c r="B755" t="s">
        <v>185</v>
      </c>
      <c r="C755" t="s">
        <v>11157</v>
      </c>
      <c r="D755" t="s">
        <v>12</v>
      </c>
      <c r="E755" t="s">
        <v>13</v>
      </c>
      <c r="F755" t="s">
        <v>2040</v>
      </c>
      <c r="G755" t="s">
        <v>28</v>
      </c>
      <c r="H755" s="1" t="s">
        <v>2041</v>
      </c>
      <c r="I755" s="3">
        <v>0.35031250000000003</v>
      </c>
      <c r="J755" s="1" t="s">
        <v>2042</v>
      </c>
      <c r="K755" s="2">
        <v>0.35031250000000003</v>
      </c>
      <c r="L755" s="2" t="s">
        <v>12021</v>
      </c>
      <c r="M755" t="str">
        <f t="shared" si="83"/>
        <v>Jun</v>
      </c>
      <c r="N755" t="str">
        <f t="shared" si="77"/>
        <v>18-06-2020</v>
      </c>
      <c r="O755" t="str">
        <f t="shared" si="80"/>
        <v>06</v>
      </c>
      <c r="P755" t="str">
        <f t="shared" si="81"/>
        <v>2020</v>
      </c>
      <c r="Q755" t="str">
        <f t="shared" si="78"/>
        <v>08</v>
      </c>
      <c r="R755" t="str">
        <f t="shared" si="79"/>
        <v>15-07-2020</v>
      </c>
      <c r="S755" t="str">
        <f t="shared" si="82"/>
        <v>07</v>
      </c>
    </row>
    <row r="756" spans="1:19" x14ac:dyDescent="0.3">
      <c r="A756" t="s">
        <v>2043</v>
      </c>
      <c r="B756" t="s">
        <v>205</v>
      </c>
      <c r="C756" s="4">
        <v>45020.317361111112</v>
      </c>
      <c r="D756" t="s">
        <v>19</v>
      </c>
      <c r="E756" t="s">
        <v>140</v>
      </c>
      <c r="F756" t="s">
        <v>2044</v>
      </c>
      <c r="G756" t="s">
        <v>28</v>
      </c>
      <c r="H756" s="1" t="s">
        <v>2045</v>
      </c>
      <c r="I756" s="3">
        <v>0.31788194444444445</v>
      </c>
      <c r="J756" s="1">
        <v>45020</v>
      </c>
      <c r="K756" s="2">
        <v>0.31736111111111109</v>
      </c>
      <c r="L756" s="2" t="s">
        <v>12021</v>
      </c>
      <c r="M756" t="str">
        <f t="shared" si="83"/>
        <v>Mar</v>
      </c>
      <c r="N756" t="str">
        <f t="shared" si="77"/>
        <v>29-03-2023</v>
      </c>
      <c r="O756" t="str">
        <f t="shared" si="80"/>
        <v>03</v>
      </c>
      <c r="P756" t="str">
        <f t="shared" si="81"/>
        <v>2023</v>
      </c>
      <c r="Q756" t="str">
        <f t="shared" si="78"/>
        <v>07</v>
      </c>
      <c r="R756" t="str">
        <f t="shared" si="79"/>
        <v>04-04-2023</v>
      </c>
      <c r="S756" t="str">
        <f t="shared" si="82"/>
        <v>04</v>
      </c>
    </row>
    <row r="757" spans="1:19" x14ac:dyDescent="0.3">
      <c r="A757" t="s">
        <v>2046</v>
      </c>
      <c r="B757" t="s">
        <v>202</v>
      </c>
      <c r="C757" t="s">
        <v>11158</v>
      </c>
      <c r="D757" t="s">
        <v>33</v>
      </c>
      <c r="E757" t="s">
        <v>127</v>
      </c>
      <c r="F757" t="s">
        <v>2047</v>
      </c>
      <c r="G757" t="s">
        <v>28</v>
      </c>
      <c r="H757" s="1">
        <v>45209</v>
      </c>
      <c r="I757" s="3">
        <v>0.91874999999999996</v>
      </c>
      <c r="J757" s="1" t="s">
        <v>2048</v>
      </c>
      <c r="K757" s="2">
        <v>0.91909722222222223</v>
      </c>
      <c r="L757" s="2" t="s">
        <v>12021</v>
      </c>
      <c r="M757" t="str">
        <f t="shared" si="83"/>
        <v>Oct</v>
      </c>
      <c r="N757" t="str">
        <f t="shared" si="77"/>
        <v>10-10-2023</v>
      </c>
      <c r="O757" t="str">
        <f t="shared" si="80"/>
        <v>10</v>
      </c>
      <c r="P757" t="str">
        <f t="shared" si="81"/>
        <v>2023</v>
      </c>
      <c r="Q757" t="str">
        <f t="shared" si="78"/>
        <v>22</v>
      </c>
      <c r="R757" t="str">
        <f t="shared" si="79"/>
        <v>15-10-2023</v>
      </c>
      <c r="S757" t="str">
        <f t="shared" si="82"/>
        <v>10</v>
      </c>
    </row>
    <row r="758" spans="1:19" x14ac:dyDescent="0.3">
      <c r="A758" t="s">
        <v>2049</v>
      </c>
      <c r="B758" t="s">
        <v>126</v>
      </c>
      <c r="C758" t="s">
        <v>12021</v>
      </c>
      <c r="D758" t="s">
        <v>33</v>
      </c>
      <c r="E758" t="s">
        <v>127</v>
      </c>
      <c r="F758" t="s">
        <v>2050</v>
      </c>
      <c r="G758" t="s">
        <v>22</v>
      </c>
      <c r="H758" s="1" t="s">
        <v>2051</v>
      </c>
      <c r="I758" s="3">
        <v>0.97768518518518521</v>
      </c>
      <c r="J758" s="1" t="s">
        <v>12021</v>
      </c>
      <c r="K758" s="2" t="s">
        <v>12021</v>
      </c>
      <c r="L758" s="2" t="s">
        <v>12021</v>
      </c>
      <c r="M758" t="str">
        <f t="shared" si="83"/>
        <v>May</v>
      </c>
      <c r="N758" t="str">
        <f t="shared" si="77"/>
        <v>20-05-2020</v>
      </c>
      <c r="O758" t="str">
        <f t="shared" si="80"/>
        <v>05</v>
      </c>
      <c r="P758" t="str">
        <f t="shared" si="81"/>
        <v>2020</v>
      </c>
      <c r="Q758" t="str">
        <f t="shared" si="78"/>
        <v>23</v>
      </c>
      <c r="R758" t="str">
        <f t="shared" si="79"/>
        <v>-</v>
      </c>
      <c r="S758" t="str">
        <f t="shared" si="82"/>
        <v/>
      </c>
    </row>
    <row r="759" spans="1:19" x14ac:dyDescent="0.3">
      <c r="A759" t="s">
        <v>2052</v>
      </c>
      <c r="B759" t="s">
        <v>301</v>
      </c>
      <c r="C759" t="s">
        <v>12021</v>
      </c>
      <c r="D759" t="s">
        <v>49</v>
      </c>
      <c r="E759" t="s">
        <v>50</v>
      </c>
      <c r="F759" t="s">
        <v>2053</v>
      </c>
      <c r="G759" t="s">
        <v>22</v>
      </c>
      <c r="H759" s="1" t="s">
        <v>2054</v>
      </c>
      <c r="I759" s="3">
        <v>0.56927083333333328</v>
      </c>
      <c r="J759" s="1" t="s">
        <v>12021</v>
      </c>
      <c r="K759" s="2" t="s">
        <v>12021</v>
      </c>
      <c r="L759" s="2" t="s">
        <v>12021</v>
      </c>
      <c r="M759" t="str">
        <f t="shared" si="83"/>
        <v>Aug</v>
      </c>
      <c r="N759" t="str">
        <f t="shared" si="77"/>
        <v>29-08-2020</v>
      </c>
      <c r="O759" t="str">
        <f t="shared" si="80"/>
        <v>08</v>
      </c>
      <c r="P759" t="str">
        <f t="shared" si="81"/>
        <v>2020</v>
      </c>
      <c r="Q759" t="str">
        <f t="shared" si="78"/>
        <v>13</v>
      </c>
      <c r="R759" t="str">
        <f t="shared" si="79"/>
        <v>-</v>
      </c>
      <c r="S759" t="str">
        <f t="shared" si="82"/>
        <v/>
      </c>
    </row>
    <row r="760" spans="1:19" x14ac:dyDescent="0.3">
      <c r="A760" t="s">
        <v>2055</v>
      </c>
      <c r="B760" t="s">
        <v>97</v>
      </c>
      <c r="C760" t="s">
        <v>12021</v>
      </c>
      <c r="D760" t="s">
        <v>19</v>
      </c>
      <c r="E760" t="s">
        <v>20</v>
      </c>
      <c r="F760" t="s">
        <v>2056</v>
      </c>
      <c r="G760" t="s">
        <v>22</v>
      </c>
      <c r="H760" s="1" t="s">
        <v>2057</v>
      </c>
      <c r="I760" s="3">
        <v>0.63290509259259264</v>
      </c>
      <c r="J760" s="1" t="s">
        <v>12021</v>
      </c>
      <c r="K760" s="2" t="s">
        <v>12021</v>
      </c>
      <c r="L760" s="2" t="s">
        <v>12021</v>
      </c>
      <c r="M760" t="str">
        <f t="shared" si="83"/>
        <v>Feb</v>
      </c>
      <c r="N760" t="str">
        <f t="shared" si="77"/>
        <v>21-02-2020</v>
      </c>
      <c r="O760" t="str">
        <f t="shared" si="80"/>
        <v>02</v>
      </c>
      <c r="P760" t="str">
        <f t="shared" si="81"/>
        <v>2020</v>
      </c>
      <c r="Q760" t="str">
        <f t="shared" si="78"/>
        <v>15</v>
      </c>
      <c r="R760" t="str">
        <f t="shared" si="79"/>
        <v>-</v>
      </c>
      <c r="S760" t="str">
        <f t="shared" si="82"/>
        <v/>
      </c>
    </row>
    <row r="761" spans="1:19" x14ac:dyDescent="0.3">
      <c r="A761" t="s">
        <v>2058</v>
      </c>
      <c r="B761" t="s">
        <v>256</v>
      </c>
      <c r="C761" s="4">
        <v>45417.579861111109</v>
      </c>
      <c r="D761" t="s">
        <v>19</v>
      </c>
      <c r="E761" t="s">
        <v>20</v>
      </c>
      <c r="F761" t="s">
        <v>1922</v>
      </c>
      <c r="G761" t="s">
        <v>28</v>
      </c>
      <c r="H761" s="1" t="s">
        <v>2059</v>
      </c>
      <c r="I761" s="3">
        <v>0.58041666666666669</v>
      </c>
      <c r="J761" s="1">
        <v>45417</v>
      </c>
      <c r="K761" s="2">
        <v>0.57986111111111116</v>
      </c>
      <c r="L761" s="2" t="s">
        <v>12021</v>
      </c>
      <c r="M761" t="str">
        <f t="shared" si="83"/>
        <v>Apr</v>
      </c>
      <c r="N761" t="str">
        <f t="shared" si="77"/>
        <v>30-04-2024</v>
      </c>
      <c r="O761" t="str">
        <f t="shared" si="80"/>
        <v>04</v>
      </c>
      <c r="P761" t="str">
        <f t="shared" si="81"/>
        <v>2024</v>
      </c>
      <c r="Q761" t="str">
        <f t="shared" si="78"/>
        <v>13</v>
      </c>
      <c r="R761" t="str">
        <f t="shared" si="79"/>
        <v>05-05-2024</v>
      </c>
      <c r="S761" t="str">
        <f t="shared" si="82"/>
        <v>05</v>
      </c>
    </row>
    <row r="762" spans="1:19" x14ac:dyDescent="0.3">
      <c r="A762" t="s">
        <v>2060</v>
      </c>
      <c r="B762" t="s">
        <v>131</v>
      </c>
      <c r="C762" s="4">
        <v>44108.129861111112</v>
      </c>
      <c r="D762" t="s">
        <v>12</v>
      </c>
      <c r="E762" t="s">
        <v>114</v>
      </c>
      <c r="F762" t="s">
        <v>2061</v>
      </c>
      <c r="G762" t="s">
        <v>28</v>
      </c>
      <c r="H762" s="1" t="s">
        <v>2062</v>
      </c>
      <c r="I762" s="3">
        <v>0.12993055555555555</v>
      </c>
      <c r="J762" s="1">
        <v>44108</v>
      </c>
      <c r="K762" s="2">
        <v>0.12986111111111112</v>
      </c>
      <c r="L762" s="2" t="s">
        <v>12021</v>
      </c>
      <c r="M762" t="str">
        <f t="shared" si="83"/>
        <v>Mar</v>
      </c>
      <c r="N762" t="str">
        <f t="shared" si="77"/>
        <v>17-03-2020</v>
      </c>
      <c r="O762" t="str">
        <f t="shared" si="80"/>
        <v>03</v>
      </c>
      <c r="P762" t="str">
        <f t="shared" si="81"/>
        <v>2020</v>
      </c>
      <c r="Q762" t="str">
        <f t="shared" si="78"/>
        <v>03</v>
      </c>
      <c r="R762" t="str">
        <f t="shared" si="79"/>
        <v>04-10-2020</v>
      </c>
      <c r="S762" t="str">
        <f t="shared" si="82"/>
        <v>10</v>
      </c>
    </row>
    <row r="763" spans="1:19" x14ac:dyDescent="0.3">
      <c r="A763" t="s">
        <v>2063</v>
      </c>
      <c r="B763" t="s">
        <v>25</v>
      </c>
      <c r="C763" t="s">
        <v>11159</v>
      </c>
      <c r="D763" t="s">
        <v>19</v>
      </c>
      <c r="E763" t="s">
        <v>26</v>
      </c>
      <c r="F763" t="s">
        <v>2064</v>
      </c>
      <c r="G763" t="s">
        <v>28</v>
      </c>
      <c r="H763" s="1">
        <v>43987</v>
      </c>
      <c r="I763" s="3">
        <v>0.74583333333333335</v>
      </c>
      <c r="J763" s="1" t="s">
        <v>2065</v>
      </c>
      <c r="K763" s="2">
        <v>0.74619212962962966</v>
      </c>
      <c r="L763" s="2" t="s">
        <v>12021</v>
      </c>
      <c r="M763" t="str">
        <f t="shared" si="83"/>
        <v>Jun</v>
      </c>
      <c r="N763" t="str">
        <f t="shared" si="77"/>
        <v>05-06-2020</v>
      </c>
      <c r="O763" t="str">
        <f t="shared" si="80"/>
        <v>06</v>
      </c>
      <c r="P763" t="str">
        <f t="shared" si="81"/>
        <v>2020</v>
      </c>
      <c r="Q763" t="str">
        <f t="shared" si="78"/>
        <v>17</v>
      </c>
      <c r="R763" t="str">
        <f t="shared" si="79"/>
        <v>28-05-2020</v>
      </c>
      <c r="S763" t="str">
        <f t="shared" si="82"/>
        <v>05</v>
      </c>
    </row>
    <row r="764" spans="1:19" x14ac:dyDescent="0.3">
      <c r="A764" t="s">
        <v>2066</v>
      </c>
      <c r="B764" t="s">
        <v>37</v>
      </c>
      <c r="C764" t="s">
        <v>12021</v>
      </c>
      <c r="D764" t="s">
        <v>33</v>
      </c>
      <c r="E764" t="s">
        <v>38</v>
      </c>
      <c r="F764" t="s">
        <v>2067</v>
      </c>
      <c r="G764" t="s">
        <v>22</v>
      </c>
      <c r="H764" s="1">
        <v>44266</v>
      </c>
      <c r="I764" s="3">
        <v>0.23333333333333334</v>
      </c>
      <c r="J764" s="1" t="s">
        <v>12021</v>
      </c>
      <c r="K764" s="2" t="s">
        <v>12021</v>
      </c>
      <c r="L764" s="2" t="s">
        <v>12021</v>
      </c>
      <c r="M764" t="str">
        <f t="shared" si="83"/>
        <v>Mar</v>
      </c>
      <c r="N764" t="str">
        <f t="shared" si="77"/>
        <v>11-03-2021</v>
      </c>
      <c r="O764" t="str">
        <f t="shared" si="80"/>
        <v>03</v>
      </c>
      <c r="P764" t="str">
        <f t="shared" si="81"/>
        <v>2021</v>
      </c>
      <c r="Q764" t="str">
        <f t="shared" si="78"/>
        <v>05</v>
      </c>
      <c r="R764" t="str">
        <f t="shared" si="79"/>
        <v>-</v>
      </c>
      <c r="S764" t="str">
        <f t="shared" si="82"/>
        <v/>
      </c>
    </row>
    <row r="765" spans="1:19" x14ac:dyDescent="0.3">
      <c r="A765" t="s">
        <v>2068</v>
      </c>
      <c r="B765" t="s">
        <v>48</v>
      </c>
      <c r="C765" t="s">
        <v>12021</v>
      </c>
      <c r="D765" t="s">
        <v>49</v>
      </c>
      <c r="E765" t="s">
        <v>50</v>
      </c>
      <c r="F765" t="s">
        <v>2069</v>
      </c>
      <c r="G765" t="s">
        <v>15</v>
      </c>
      <c r="H765" s="1" t="s">
        <v>2070</v>
      </c>
      <c r="I765" s="3">
        <v>0.32650462962962962</v>
      </c>
      <c r="J765" s="1" t="s">
        <v>12021</v>
      </c>
      <c r="K765" s="2" t="s">
        <v>12021</v>
      </c>
      <c r="L765" s="2" t="s">
        <v>12021</v>
      </c>
      <c r="M765" t="str">
        <f t="shared" si="83"/>
        <v>Aug</v>
      </c>
      <c r="N765" t="str">
        <f t="shared" si="77"/>
        <v>13-08-2021</v>
      </c>
      <c r="O765" t="str">
        <f t="shared" si="80"/>
        <v>08</v>
      </c>
      <c r="P765" t="str">
        <f t="shared" si="81"/>
        <v>2021</v>
      </c>
      <c r="Q765" t="str">
        <f t="shared" si="78"/>
        <v>07</v>
      </c>
      <c r="R765" t="str">
        <f t="shared" si="79"/>
        <v>-</v>
      </c>
      <c r="S765" t="str">
        <f t="shared" si="82"/>
        <v/>
      </c>
    </row>
    <row r="766" spans="1:19" x14ac:dyDescent="0.3">
      <c r="A766" t="s">
        <v>2071</v>
      </c>
      <c r="B766" t="s">
        <v>194</v>
      </c>
      <c r="C766" t="s">
        <v>12021</v>
      </c>
      <c r="D766" t="s">
        <v>49</v>
      </c>
      <c r="E766" t="s">
        <v>65</v>
      </c>
      <c r="F766" t="s">
        <v>2072</v>
      </c>
      <c r="G766" t="s">
        <v>22</v>
      </c>
      <c r="H766" s="1">
        <v>44317</v>
      </c>
      <c r="I766" s="3">
        <v>3.6805555555555557E-2</v>
      </c>
      <c r="J766" s="1" t="s">
        <v>12021</v>
      </c>
      <c r="K766" s="2" t="s">
        <v>12021</v>
      </c>
      <c r="L766" s="2" t="s">
        <v>12021</v>
      </c>
      <c r="M766" t="str">
        <f t="shared" si="83"/>
        <v>May</v>
      </c>
      <c r="N766" t="str">
        <f t="shared" si="77"/>
        <v>01-05-2021</v>
      </c>
      <c r="O766" t="str">
        <f t="shared" si="80"/>
        <v>05</v>
      </c>
      <c r="P766" t="str">
        <f t="shared" si="81"/>
        <v>2021</v>
      </c>
      <c r="Q766" t="str">
        <f t="shared" si="78"/>
        <v>00</v>
      </c>
      <c r="R766" t="str">
        <f t="shared" si="79"/>
        <v>-</v>
      </c>
      <c r="S766" t="str">
        <f t="shared" si="82"/>
        <v/>
      </c>
    </row>
    <row r="767" spans="1:19" x14ac:dyDescent="0.3">
      <c r="A767" t="s">
        <v>2073</v>
      </c>
      <c r="B767" t="s">
        <v>53</v>
      </c>
      <c r="C767" t="s">
        <v>11160</v>
      </c>
      <c r="D767" t="s">
        <v>12</v>
      </c>
      <c r="E767" t="s">
        <v>13</v>
      </c>
      <c r="F767" t="s">
        <v>2074</v>
      </c>
      <c r="G767" t="s">
        <v>28</v>
      </c>
      <c r="H767" s="1">
        <v>45574</v>
      </c>
      <c r="I767" s="3">
        <v>0.37569444444444444</v>
      </c>
      <c r="J767" s="1" t="s">
        <v>2075</v>
      </c>
      <c r="K767" s="2">
        <v>0.3757638888888889</v>
      </c>
      <c r="L767" s="2" t="s">
        <v>12021</v>
      </c>
      <c r="M767" t="str">
        <f t="shared" si="83"/>
        <v>Oct</v>
      </c>
      <c r="N767" t="str">
        <f t="shared" si="77"/>
        <v>09-10-2024</v>
      </c>
      <c r="O767" t="str">
        <f t="shared" si="80"/>
        <v>10</v>
      </c>
      <c r="P767" t="str">
        <f t="shared" si="81"/>
        <v>2024</v>
      </c>
      <c r="Q767" t="str">
        <f t="shared" si="78"/>
        <v>09</v>
      </c>
      <c r="R767" t="str">
        <f t="shared" si="79"/>
        <v>29-09-2024</v>
      </c>
      <c r="S767" t="str">
        <f t="shared" si="82"/>
        <v>09</v>
      </c>
    </row>
    <row r="768" spans="1:19" x14ac:dyDescent="0.3">
      <c r="A768" t="s">
        <v>2076</v>
      </c>
      <c r="B768" t="s">
        <v>37</v>
      </c>
      <c r="C768" t="s">
        <v>12021</v>
      </c>
      <c r="D768" t="s">
        <v>33</v>
      </c>
      <c r="E768" t="s">
        <v>38</v>
      </c>
      <c r="F768" t="s">
        <v>2077</v>
      </c>
      <c r="G768" t="s">
        <v>22</v>
      </c>
      <c r="H768" s="1" t="s">
        <v>1447</v>
      </c>
      <c r="I768" s="3">
        <v>0.16192129629629629</v>
      </c>
      <c r="J768" s="1" t="s">
        <v>12021</v>
      </c>
      <c r="K768" s="2" t="s">
        <v>12021</v>
      </c>
      <c r="L768" s="2" t="s">
        <v>12021</v>
      </c>
      <c r="M768" t="str">
        <f t="shared" si="83"/>
        <v>Apr</v>
      </c>
      <c r="N768" t="str">
        <f t="shared" si="77"/>
        <v>25-04-2021</v>
      </c>
      <c r="O768" t="str">
        <f t="shared" si="80"/>
        <v>04</v>
      </c>
      <c r="P768" t="str">
        <f t="shared" si="81"/>
        <v>2021</v>
      </c>
      <c r="Q768" t="str">
        <f t="shared" si="78"/>
        <v>03</v>
      </c>
      <c r="R768" t="str">
        <f t="shared" si="79"/>
        <v>-</v>
      </c>
      <c r="S768" t="str">
        <f t="shared" si="82"/>
        <v/>
      </c>
    </row>
    <row r="769" spans="1:19" x14ac:dyDescent="0.3">
      <c r="A769" t="s">
        <v>2078</v>
      </c>
      <c r="B769" t="s">
        <v>18</v>
      </c>
      <c r="C769" t="s">
        <v>12021</v>
      </c>
      <c r="D769" t="s">
        <v>19</v>
      </c>
      <c r="E769" t="s">
        <v>20</v>
      </c>
      <c r="F769" t="s">
        <v>2079</v>
      </c>
      <c r="G769" t="s">
        <v>22</v>
      </c>
      <c r="H769" s="1" t="s">
        <v>2080</v>
      </c>
      <c r="I769" s="3">
        <v>0.72358796296296302</v>
      </c>
      <c r="J769" s="1" t="s">
        <v>12021</v>
      </c>
      <c r="K769" s="2" t="s">
        <v>12021</v>
      </c>
      <c r="L769" s="2" t="s">
        <v>12021</v>
      </c>
      <c r="M769" t="str">
        <f t="shared" si="83"/>
        <v>Dec</v>
      </c>
      <c r="N769" t="str">
        <f t="shared" si="77"/>
        <v>17-12-2021</v>
      </c>
      <c r="O769" t="str">
        <f t="shared" si="80"/>
        <v>12</v>
      </c>
      <c r="P769" t="str">
        <f t="shared" si="81"/>
        <v>2021</v>
      </c>
      <c r="Q769" t="str">
        <f t="shared" si="78"/>
        <v>17</v>
      </c>
      <c r="R769" t="str">
        <f t="shared" si="79"/>
        <v>-</v>
      </c>
      <c r="S769" t="str">
        <f t="shared" si="82"/>
        <v/>
      </c>
    </row>
    <row r="770" spans="1:19" x14ac:dyDescent="0.3">
      <c r="A770" t="s">
        <v>2081</v>
      </c>
      <c r="B770" t="s">
        <v>280</v>
      </c>
      <c r="C770" t="s">
        <v>12021</v>
      </c>
      <c r="D770" t="s">
        <v>49</v>
      </c>
      <c r="E770" t="s">
        <v>65</v>
      </c>
      <c r="F770" t="s">
        <v>2082</v>
      </c>
      <c r="G770" t="s">
        <v>22</v>
      </c>
      <c r="H770" s="1" t="s">
        <v>1558</v>
      </c>
      <c r="I770" s="3">
        <v>0.10657407407407407</v>
      </c>
      <c r="J770" s="1" t="s">
        <v>12021</v>
      </c>
      <c r="K770" s="2" t="s">
        <v>12021</v>
      </c>
      <c r="L770" s="2" t="s">
        <v>12021</v>
      </c>
      <c r="M770" t="str">
        <f t="shared" si="83"/>
        <v>Apr</v>
      </c>
      <c r="N770" t="str">
        <f t="shared" ref="N770:N833" si="84">TEXT(H770,"DD-MM-YYYY")</f>
        <v>21-04-2020</v>
      </c>
      <c r="O770" t="str">
        <f t="shared" si="80"/>
        <v>04</v>
      </c>
      <c r="P770" t="str">
        <f t="shared" si="81"/>
        <v>2020</v>
      </c>
      <c r="Q770" t="str">
        <f t="shared" ref="Q770:Q833" si="85">TEXT(I770,"HH")</f>
        <v>02</v>
      </c>
      <c r="R770" t="str">
        <f t="shared" ref="R770:R833" si="86">TEXT(J770,"DD-MM-YYYY")</f>
        <v>-</v>
      </c>
      <c r="S770" t="str">
        <f t="shared" si="82"/>
        <v/>
      </c>
    </row>
    <row r="771" spans="1:19" x14ac:dyDescent="0.3">
      <c r="A771" t="s">
        <v>2083</v>
      </c>
      <c r="B771" t="s">
        <v>188</v>
      </c>
      <c r="C771" t="s">
        <v>12021</v>
      </c>
      <c r="D771" t="s">
        <v>12</v>
      </c>
      <c r="E771" t="s">
        <v>114</v>
      </c>
      <c r="F771" t="s">
        <v>2084</v>
      </c>
      <c r="G771" t="s">
        <v>15</v>
      </c>
      <c r="H771" s="1">
        <v>44749</v>
      </c>
      <c r="I771" s="3">
        <v>0.86944444444444446</v>
      </c>
      <c r="J771" s="1" t="s">
        <v>12021</v>
      </c>
      <c r="K771" s="2" t="s">
        <v>12021</v>
      </c>
      <c r="L771" s="2" t="s">
        <v>12021</v>
      </c>
      <c r="M771" t="str">
        <f t="shared" si="83"/>
        <v>Jul</v>
      </c>
      <c r="N771" t="str">
        <f t="shared" si="84"/>
        <v>07-07-2022</v>
      </c>
      <c r="O771" t="str">
        <f t="shared" ref="O771:O834" si="87">MID(N771,4,2)</f>
        <v>07</v>
      </c>
      <c r="P771" t="str">
        <f t="shared" ref="P771:P834" si="88">RIGHT(N771,4)</f>
        <v>2022</v>
      </c>
      <c r="Q771" t="str">
        <f t="shared" si="85"/>
        <v>20</v>
      </c>
      <c r="R771" t="str">
        <f t="shared" si="86"/>
        <v>-</v>
      </c>
      <c r="S771" t="str">
        <f t="shared" ref="S771:S834" si="89">MID(R771,4,2)</f>
        <v/>
      </c>
    </row>
    <row r="772" spans="1:19" x14ac:dyDescent="0.3">
      <c r="A772" t="s">
        <v>2085</v>
      </c>
      <c r="B772" t="s">
        <v>131</v>
      </c>
      <c r="C772" t="s">
        <v>11161</v>
      </c>
      <c r="D772" t="s">
        <v>12</v>
      </c>
      <c r="E772" t="s">
        <v>114</v>
      </c>
      <c r="F772" t="s">
        <v>2086</v>
      </c>
      <c r="G772" t="s">
        <v>28</v>
      </c>
      <c r="H772" s="1">
        <v>44173</v>
      </c>
      <c r="I772" s="3">
        <v>0.27569444444444446</v>
      </c>
      <c r="J772" s="1" t="s">
        <v>2087</v>
      </c>
      <c r="K772" s="2">
        <v>0.27578703703703705</v>
      </c>
      <c r="L772" s="2" t="s">
        <v>12021</v>
      </c>
      <c r="M772" t="str">
        <f t="shared" si="83"/>
        <v>Dec</v>
      </c>
      <c r="N772" t="str">
        <f t="shared" si="84"/>
        <v>08-12-2020</v>
      </c>
      <c r="O772" t="str">
        <f t="shared" si="87"/>
        <v>12</v>
      </c>
      <c r="P772" t="str">
        <f t="shared" si="88"/>
        <v>2020</v>
      </c>
      <c r="Q772" t="str">
        <f t="shared" si="85"/>
        <v>06</v>
      </c>
      <c r="R772" t="str">
        <f t="shared" si="86"/>
        <v>30-08-2020</v>
      </c>
      <c r="S772" t="str">
        <f t="shared" si="89"/>
        <v>08</v>
      </c>
    </row>
    <row r="773" spans="1:19" x14ac:dyDescent="0.3">
      <c r="A773" t="s">
        <v>2088</v>
      </c>
      <c r="B773" t="s">
        <v>68</v>
      </c>
      <c r="C773" t="s">
        <v>12021</v>
      </c>
      <c r="D773" t="s">
        <v>49</v>
      </c>
      <c r="E773" t="s">
        <v>69</v>
      </c>
      <c r="F773" t="s">
        <v>2089</v>
      </c>
      <c r="G773" t="s">
        <v>22</v>
      </c>
      <c r="H773" s="1" t="s">
        <v>2090</v>
      </c>
      <c r="I773" s="3">
        <v>0.53862268518518519</v>
      </c>
      <c r="J773" s="1" t="s">
        <v>12021</v>
      </c>
      <c r="K773" s="2" t="s">
        <v>12021</v>
      </c>
      <c r="L773" s="2" t="s">
        <v>12021</v>
      </c>
      <c r="M773" t="str">
        <f t="shared" ref="M773:M836" si="90">TEXT(H773,"MMM")</f>
        <v>Nov</v>
      </c>
      <c r="N773" t="str">
        <f t="shared" si="84"/>
        <v>14-11-2022</v>
      </c>
      <c r="O773" t="str">
        <f t="shared" si="87"/>
        <v>11</v>
      </c>
      <c r="P773" t="str">
        <f t="shared" si="88"/>
        <v>2022</v>
      </c>
      <c r="Q773" t="str">
        <f t="shared" si="85"/>
        <v>12</v>
      </c>
      <c r="R773" t="str">
        <f t="shared" si="86"/>
        <v>-</v>
      </c>
      <c r="S773" t="str">
        <f t="shared" si="89"/>
        <v/>
      </c>
    </row>
    <row r="774" spans="1:19" x14ac:dyDescent="0.3">
      <c r="A774" t="s">
        <v>2091</v>
      </c>
      <c r="B774" t="s">
        <v>135</v>
      </c>
      <c r="C774" t="s">
        <v>12021</v>
      </c>
      <c r="D774" t="s">
        <v>33</v>
      </c>
      <c r="E774" t="s">
        <v>38</v>
      </c>
      <c r="F774" t="s">
        <v>2092</v>
      </c>
      <c r="G774" t="s">
        <v>22</v>
      </c>
      <c r="H774" s="1" t="s">
        <v>1119</v>
      </c>
      <c r="I774" s="3">
        <v>0.26554398148148151</v>
      </c>
      <c r="J774" s="1" t="s">
        <v>12021</v>
      </c>
      <c r="K774" s="2" t="s">
        <v>12021</v>
      </c>
      <c r="L774" s="2" t="s">
        <v>12021</v>
      </c>
      <c r="M774" t="str">
        <f t="shared" si="90"/>
        <v>Feb</v>
      </c>
      <c r="N774" t="str">
        <f t="shared" si="84"/>
        <v>18-02-2023</v>
      </c>
      <c r="O774" t="str">
        <f t="shared" si="87"/>
        <v>02</v>
      </c>
      <c r="P774" t="str">
        <f t="shared" si="88"/>
        <v>2023</v>
      </c>
      <c r="Q774" t="str">
        <f t="shared" si="85"/>
        <v>06</v>
      </c>
      <c r="R774" t="str">
        <f t="shared" si="86"/>
        <v>-</v>
      </c>
      <c r="S774" t="str">
        <f t="shared" si="89"/>
        <v/>
      </c>
    </row>
    <row r="775" spans="1:19" x14ac:dyDescent="0.3">
      <c r="A775" t="s">
        <v>2093</v>
      </c>
      <c r="B775" t="s">
        <v>93</v>
      </c>
      <c r="C775" t="s">
        <v>11162</v>
      </c>
      <c r="D775" t="s">
        <v>19</v>
      </c>
      <c r="E775" t="s">
        <v>26</v>
      </c>
      <c r="F775" t="s">
        <v>2094</v>
      </c>
      <c r="G775" t="s">
        <v>28</v>
      </c>
      <c r="H775" s="1" t="s">
        <v>2095</v>
      </c>
      <c r="I775" s="3">
        <v>6.8425925925925932E-2</v>
      </c>
      <c r="J775" s="1" t="s">
        <v>2096</v>
      </c>
      <c r="K775" s="2">
        <v>6.8425925925925932E-2</v>
      </c>
      <c r="L775" s="2" t="s">
        <v>12021</v>
      </c>
      <c r="M775" t="str">
        <f t="shared" si="90"/>
        <v>Oct</v>
      </c>
      <c r="N775" t="str">
        <f t="shared" si="84"/>
        <v>30-10-2024</v>
      </c>
      <c r="O775" t="str">
        <f t="shared" si="87"/>
        <v>10</v>
      </c>
      <c r="P775" t="str">
        <f t="shared" si="88"/>
        <v>2024</v>
      </c>
      <c r="Q775" t="str">
        <f t="shared" si="85"/>
        <v>01</v>
      </c>
      <c r="R775" t="str">
        <f t="shared" si="86"/>
        <v>26-11-2024</v>
      </c>
      <c r="S775" t="str">
        <f t="shared" si="89"/>
        <v>11</v>
      </c>
    </row>
    <row r="776" spans="1:19" x14ac:dyDescent="0.3">
      <c r="A776" t="s">
        <v>2097</v>
      </c>
      <c r="B776" t="s">
        <v>87</v>
      </c>
      <c r="C776" t="s">
        <v>12021</v>
      </c>
      <c r="D776" t="s">
        <v>33</v>
      </c>
      <c r="E776" t="s">
        <v>38</v>
      </c>
      <c r="F776" t="s">
        <v>2098</v>
      </c>
      <c r="G776" t="s">
        <v>22</v>
      </c>
      <c r="H776" s="1">
        <v>45266</v>
      </c>
      <c r="I776" s="3">
        <v>8.0555555555555561E-2</v>
      </c>
      <c r="J776" s="1" t="s">
        <v>12021</v>
      </c>
      <c r="K776" s="2" t="s">
        <v>12021</v>
      </c>
      <c r="L776" s="2" t="s">
        <v>12021</v>
      </c>
      <c r="M776" t="str">
        <f t="shared" si="90"/>
        <v>Dec</v>
      </c>
      <c r="N776" t="str">
        <f t="shared" si="84"/>
        <v>06-12-2023</v>
      </c>
      <c r="O776" t="str">
        <f t="shared" si="87"/>
        <v>12</v>
      </c>
      <c r="P776" t="str">
        <f t="shared" si="88"/>
        <v>2023</v>
      </c>
      <c r="Q776" t="str">
        <f t="shared" si="85"/>
        <v>01</v>
      </c>
      <c r="R776" t="str">
        <f t="shared" si="86"/>
        <v>-</v>
      </c>
      <c r="S776" t="str">
        <f t="shared" si="89"/>
        <v/>
      </c>
    </row>
    <row r="777" spans="1:19" x14ac:dyDescent="0.3">
      <c r="A777" t="s">
        <v>2099</v>
      </c>
      <c r="B777" t="s">
        <v>256</v>
      </c>
      <c r="C777" t="s">
        <v>12021</v>
      </c>
      <c r="D777" t="s">
        <v>19</v>
      </c>
      <c r="E777" t="s">
        <v>20</v>
      </c>
      <c r="F777" t="s">
        <v>2100</v>
      </c>
      <c r="G777" t="s">
        <v>22</v>
      </c>
      <c r="H777" s="1">
        <v>45328</v>
      </c>
      <c r="I777" s="3">
        <v>0.71736111111111112</v>
      </c>
      <c r="J777" s="1" t="s">
        <v>12021</v>
      </c>
      <c r="K777" s="2" t="s">
        <v>12021</v>
      </c>
      <c r="L777" s="2" t="s">
        <v>12021</v>
      </c>
      <c r="M777" t="str">
        <f t="shared" si="90"/>
        <v>Feb</v>
      </c>
      <c r="N777" t="str">
        <f t="shared" si="84"/>
        <v>06-02-2024</v>
      </c>
      <c r="O777" t="str">
        <f t="shared" si="87"/>
        <v>02</v>
      </c>
      <c r="P777" t="str">
        <f t="shared" si="88"/>
        <v>2024</v>
      </c>
      <c r="Q777" t="str">
        <f t="shared" si="85"/>
        <v>17</v>
      </c>
      <c r="R777" t="str">
        <f t="shared" si="86"/>
        <v>-</v>
      </c>
      <c r="S777" t="str">
        <f t="shared" si="89"/>
        <v/>
      </c>
    </row>
    <row r="778" spans="1:19" x14ac:dyDescent="0.3">
      <c r="A778" t="s">
        <v>2101</v>
      </c>
      <c r="B778" t="s">
        <v>11</v>
      </c>
      <c r="C778" t="s">
        <v>11163</v>
      </c>
      <c r="D778" t="s">
        <v>12</v>
      </c>
      <c r="E778" t="s">
        <v>13</v>
      </c>
      <c r="F778" t="s">
        <v>2102</v>
      </c>
      <c r="G778" t="s">
        <v>28</v>
      </c>
      <c r="H778" s="1" t="s">
        <v>2103</v>
      </c>
      <c r="I778" s="3">
        <v>0.23212962962962963</v>
      </c>
      <c r="J778" s="1" t="s">
        <v>1342</v>
      </c>
      <c r="K778" s="2">
        <v>0.23212962962962963</v>
      </c>
      <c r="L778" s="2" t="s">
        <v>12021</v>
      </c>
      <c r="M778" t="str">
        <f t="shared" si="90"/>
        <v>Feb</v>
      </c>
      <c r="N778" t="str">
        <f t="shared" si="84"/>
        <v>21-02-2022</v>
      </c>
      <c r="O778" t="str">
        <f t="shared" si="87"/>
        <v>02</v>
      </c>
      <c r="P778" t="str">
        <f t="shared" si="88"/>
        <v>2022</v>
      </c>
      <c r="Q778" t="str">
        <f t="shared" si="85"/>
        <v>05</v>
      </c>
      <c r="R778" t="str">
        <f t="shared" si="86"/>
        <v>24-02-2022</v>
      </c>
      <c r="S778" t="str">
        <f t="shared" si="89"/>
        <v>02</v>
      </c>
    </row>
    <row r="779" spans="1:19" x14ac:dyDescent="0.3">
      <c r="A779" t="s">
        <v>2104</v>
      </c>
      <c r="B779" t="s">
        <v>202</v>
      </c>
      <c r="C779" t="s">
        <v>12021</v>
      </c>
      <c r="D779" t="s">
        <v>33</v>
      </c>
      <c r="E779" t="s">
        <v>127</v>
      </c>
      <c r="F779" t="s">
        <v>2105</v>
      </c>
      <c r="G779" t="s">
        <v>15</v>
      </c>
      <c r="H779" s="1" t="s">
        <v>2106</v>
      </c>
      <c r="I779" s="3">
        <v>0.18221064814814814</v>
      </c>
      <c r="J779" s="1" t="s">
        <v>12021</v>
      </c>
      <c r="K779" s="2" t="s">
        <v>12021</v>
      </c>
      <c r="L779" s="2" t="s">
        <v>12021</v>
      </c>
      <c r="M779" t="str">
        <f t="shared" si="90"/>
        <v>May</v>
      </c>
      <c r="N779" t="str">
        <f t="shared" si="84"/>
        <v>30-05-2023</v>
      </c>
      <c r="O779" t="str">
        <f t="shared" si="87"/>
        <v>05</v>
      </c>
      <c r="P779" t="str">
        <f t="shared" si="88"/>
        <v>2023</v>
      </c>
      <c r="Q779" t="str">
        <f t="shared" si="85"/>
        <v>04</v>
      </c>
      <c r="R779" t="str">
        <f t="shared" si="86"/>
        <v>-</v>
      </c>
      <c r="S779" t="str">
        <f t="shared" si="89"/>
        <v/>
      </c>
    </row>
    <row r="780" spans="1:19" x14ac:dyDescent="0.3">
      <c r="A780" t="s">
        <v>2107</v>
      </c>
      <c r="B780" t="s">
        <v>73</v>
      </c>
      <c r="C780" t="s">
        <v>12021</v>
      </c>
      <c r="D780" t="s">
        <v>49</v>
      </c>
      <c r="E780" t="s">
        <v>50</v>
      </c>
      <c r="F780" t="s">
        <v>2108</v>
      </c>
      <c r="G780" t="s">
        <v>22</v>
      </c>
      <c r="H780" s="1" t="s">
        <v>2109</v>
      </c>
      <c r="I780" s="3">
        <v>0.67467592592592596</v>
      </c>
      <c r="J780" s="1" t="s">
        <v>12021</v>
      </c>
      <c r="K780" s="2" t="s">
        <v>12021</v>
      </c>
      <c r="L780" s="2" t="s">
        <v>12021</v>
      </c>
      <c r="M780" t="str">
        <f t="shared" si="90"/>
        <v>Nov</v>
      </c>
      <c r="N780" t="str">
        <f t="shared" si="84"/>
        <v>30-11-2023</v>
      </c>
      <c r="O780" t="str">
        <f t="shared" si="87"/>
        <v>11</v>
      </c>
      <c r="P780" t="str">
        <f t="shared" si="88"/>
        <v>2023</v>
      </c>
      <c r="Q780" t="str">
        <f t="shared" si="85"/>
        <v>16</v>
      </c>
      <c r="R780" t="str">
        <f t="shared" si="86"/>
        <v>-</v>
      </c>
      <c r="S780" t="str">
        <f t="shared" si="89"/>
        <v/>
      </c>
    </row>
    <row r="781" spans="1:19" x14ac:dyDescent="0.3">
      <c r="A781" t="s">
        <v>2110</v>
      </c>
      <c r="B781" t="s">
        <v>173</v>
      </c>
      <c r="C781" t="s">
        <v>12021</v>
      </c>
      <c r="D781" t="s">
        <v>12</v>
      </c>
      <c r="E781" t="s">
        <v>174</v>
      </c>
      <c r="F781" t="s">
        <v>2111</v>
      </c>
      <c r="G781" t="s">
        <v>22</v>
      </c>
      <c r="H781" s="1" t="s">
        <v>2112</v>
      </c>
      <c r="I781" s="3">
        <v>0.38776620370370368</v>
      </c>
      <c r="J781" s="1" t="s">
        <v>12021</v>
      </c>
      <c r="K781" s="2" t="s">
        <v>12021</v>
      </c>
      <c r="L781" s="2" t="s">
        <v>12021</v>
      </c>
      <c r="M781" t="str">
        <f t="shared" si="90"/>
        <v>Aug</v>
      </c>
      <c r="N781" t="str">
        <f t="shared" si="84"/>
        <v>14-08-2021</v>
      </c>
      <c r="O781" t="str">
        <f t="shared" si="87"/>
        <v>08</v>
      </c>
      <c r="P781" t="str">
        <f t="shared" si="88"/>
        <v>2021</v>
      </c>
      <c r="Q781" t="str">
        <f t="shared" si="85"/>
        <v>09</v>
      </c>
      <c r="R781" t="str">
        <f t="shared" si="86"/>
        <v>-</v>
      </c>
      <c r="S781" t="str">
        <f t="shared" si="89"/>
        <v/>
      </c>
    </row>
    <row r="782" spans="1:19" x14ac:dyDescent="0.3">
      <c r="A782" t="s">
        <v>2113</v>
      </c>
      <c r="B782" t="s">
        <v>249</v>
      </c>
      <c r="C782" s="4">
        <v>45261.52847222222</v>
      </c>
      <c r="D782" t="s">
        <v>19</v>
      </c>
      <c r="E782" t="s">
        <v>26</v>
      </c>
      <c r="F782" t="s">
        <v>2114</v>
      </c>
      <c r="G782" t="s">
        <v>28</v>
      </c>
      <c r="H782" s="1" t="s">
        <v>2115</v>
      </c>
      <c r="I782" s="3">
        <v>0.52912037037037041</v>
      </c>
      <c r="J782" s="1">
        <v>45261</v>
      </c>
      <c r="K782" s="2">
        <v>0.52847222222222223</v>
      </c>
      <c r="L782" s="2" t="s">
        <v>12021</v>
      </c>
      <c r="M782" t="str">
        <f t="shared" si="90"/>
        <v>Dec</v>
      </c>
      <c r="N782" t="str">
        <f t="shared" si="84"/>
        <v>20-12-2022</v>
      </c>
      <c r="O782" t="str">
        <f t="shared" si="87"/>
        <v>12</v>
      </c>
      <c r="P782" t="str">
        <f t="shared" si="88"/>
        <v>2022</v>
      </c>
      <c r="Q782" t="str">
        <f t="shared" si="85"/>
        <v>12</v>
      </c>
      <c r="R782" t="str">
        <f t="shared" si="86"/>
        <v>01-12-2023</v>
      </c>
      <c r="S782" t="str">
        <f t="shared" si="89"/>
        <v>12</v>
      </c>
    </row>
    <row r="783" spans="1:19" x14ac:dyDescent="0.3">
      <c r="A783" t="s">
        <v>2116</v>
      </c>
      <c r="B783" t="s">
        <v>256</v>
      </c>
      <c r="C783" t="s">
        <v>12021</v>
      </c>
      <c r="D783" t="s">
        <v>19</v>
      </c>
      <c r="E783" t="s">
        <v>20</v>
      </c>
      <c r="F783" t="s">
        <v>2117</v>
      </c>
      <c r="G783" t="s">
        <v>22</v>
      </c>
      <c r="H783" s="1" t="s">
        <v>1514</v>
      </c>
      <c r="I783" s="3">
        <v>0.1077662037037037</v>
      </c>
      <c r="J783" s="1" t="s">
        <v>12021</v>
      </c>
      <c r="K783" s="2" t="s">
        <v>12021</v>
      </c>
      <c r="L783" s="2" t="s">
        <v>12021</v>
      </c>
      <c r="M783" t="str">
        <f t="shared" si="90"/>
        <v>Aug</v>
      </c>
      <c r="N783" t="str">
        <f t="shared" si="84"/>
        <v>20-08-2023</v>
      </c>
      <c r="O783" t="str">
        <f t="shared" si="87"/>
        <v>08</v>
      </c>
      <c r="P783" t="str">
        <f t="shared" si="88"/>
        <v>2023</v>
      </c>
      <c r="Q783" t="str">
        <f t="shared" si="85"/>
        <v>02</v>
      </c>
      <c r="R783" t="str">
        <f t="shared" si="86"/>
        <v>-</v>
      </c>
      <c r="S783" t="str">
        <f t="shared" si="89"/>
        <v/>
      </c>
    </row>
    <row r="784" spans="1:19" x14ac:dyDescent="0.3">
      <c r="A784" t="s">
        <v>2118</v>
      </c>
      <c r="B784" t="s">
        <v>173</v>
      </c>
      <c r="C784" t="s">
        <v>12021</v>
      </c>
      <c r="D784" t="s">
        <v>12</v>
      </c>
      <c r="E784" t="s">
        <v>174</v>
      </c>
      <c r="F784" t="s">
        <v>2119</v>
      </c>
      <c r="G784" t="s">
        <v>15</v>
      </c>
      <c r="H784" s="1">
        <v>44047</v>
      </c>
      <c r="I784" s="3">
        <v>0.59930555555555554</v>
      </c>
      <c r="J784" s="1" t="s">
        <v>12021</v>
      </c>
      <c r="K784" s="2" t="s">
        <v>12021</v>
      </c>
      <c r="L784" s="2" t="s">
        <v>12021</v>
      </c>
      <c r="M784" t="str">
        <f t="shared" si="90"/>
        <v>Aug</v>
      </c>
      <c r="N784" t="str">
        <f t="shared" si="84"/>
        <v>04-08-2020</v>
      </c>
      <c r="O784" t="str">
        <f t="shared" si="87"/>
        <v>08</v>
      </c>
      <c r="P784" t="str">
        <f t="shared" si="88"/>
        <v>2020</v>
      </c>
      <c r="Q784" t="str">
        <f t="shared" si="85"/>
        <v>14</v>
      </c>
      <c r="R784" t="str">
        <f t="shared" si="86"/>
        <v>-</v>
      </c>
      <c r="S784" t="str">
        <f t="shared" si="89"/>
        <v/>
      </c>
    </row>
    <row r="785" spans="1:19" x14ac:dyDescent="0.3">
      <c r="A785" t="s">
        <v>2120</v>
      </c>
      <c r="B785" t="s">
        <v>25</v>
      </c>
      <c r="C785" t="s">
        <v>11164</v>
      </c>
      <c r="D785" t="s">
        <v>19</v>
      </c>
      <c r="E785" t="s">
        <v>26</v>
      </c>
      <c r="F785" t="s">
        <v>2121</v>
      </c>
      <c r="G785" t="s">
        <v>28</v>
      </c>
      <c r="H785" s="1" t="s">
        <v>2122</v>
      </c>
      <c r="I785" s="3">
        <v>0.4092824074074074</v>
      </c>
      <c r="J785" s="1" t="s">
        <v>2123</v>
      </c>
      <c r="K785" s="2">
        <v>0.4092824074074074</v>
      </c>
      <c r="L785" s="2" t="s">
        <v>12021</v>
      </c>
      <c r="M785" t="str">
        <f t="shared" si="90"/>
        <v>Feb</v>
      </c>
      <c r="N785" t="str">
        <f t="shared" si="84"/>
        <v>24-02-2020</v>
      </c>
      <c r="O785" t="str">
        <f t="shared" si="87"/>
        <v>02</v>
      </c>
      <c r="P785" t="str">
        <f t="shared" si="88"/>
        <v>2020</v>
      </c>
      <c r="Q785" t="str">
        <f t="shared" si="85"/>
        <v>09</v>
      </c>
      <c r="R785" t="str">
        <f t="shared" si="86"/>
        <v>22-03-2020</v>
      </c>
      <c r="S785" t="str">
        <f t="shared" si="89"/>
        <v>03</v>
      </c>
    </row>
    <row r="786" spans="1:19" x14ac:dyDescent="0.3">
      <c r="A786" t="s">
        <v>2124</v>
      </c>
      <c r="B786" t="s">
        <v>146</v>
      </c>
      <c r="C786" t="s">
        <v>12021</v>
      </c>
      <c r="D786" t="s">
        <v>19</v>
      </c>
      <c r="E786" t="s">
        <v>140</v>
      </c>
      <c r="F786" t="s">
        <v>2125</v>
      </c>
      <c r="G786" t="s">
        <v>15</v>
      </c>
      <c r="H786" s="1" t="s">
        <v>43</v>
      </c>
      <c r="I786" s="3">
        <v>7.5196759259259255E-2</v>
      </c>
      <c r="J786" s="1" t="s">
        <v>12021</v>
      </c>
      <c r="K786" s="2" t="s">
        <v>12021</v>
      </c>
      <c r="L786" s="2" t="s">
        <v>12021</v>
      </c>
      <c r="M786" t="str">
        <f t="shared" si="90"/>
        <v>May</v>
      </c>
      <c r="N786" t="str">
        <f t="shared" si="84"/>
        <v>17-05-2024</v>
      </c>
      <c r="O786" t="str">
        <f t="shared" si="87"/>
        <v>05</v>
      </c>
      <c r="P786" t="str">
        <f t="shared" si="88"/>
        <v>2024</v>
      </c>
      <c r="Q786" t="str">
        <f t="shared" si="85"/>
        <v>01</v>
      </c>
      <c r="R786" t="str">
        <f t="shared" si="86"/>
        <v>-</v>
      </c>
      <c r="S786" t="str">
        <f t="shared" si="89"/>
        <v/>
      </c>
    </row>
    <row r="787" spans="1:19" x14ac:dyDescent="0.3">
      <c r="A787" t="s">
        <v>2126</v>
      </c>
      <c r="B787" t="s">
        <v>301</v>
      </c>
      <c r="C787" t="s">
        <v>12021</v>
      </c>
      <c r="D787" t="s">
        <v>49</v>
      </c>
      <c r="E787" t="s">
        <v>50</v>
      </c>
      <c r="F787" t="s">
        <v>2127</v>
      </c>
      <c r="G787" t="s">
        <v>15</v>
      </c>
      <c r="H787" s="1">
        <v>45144</v>
      </c>
      <c r="I787" s="3">
        <v>0.9916666666666667</v>
      </c>
      <c r="J787" s="1" t="s">
        <v>12021</v>
      </c>
      <c r="K787" s="2" t="s">
        <v>12021</v>
      </c>
      <c r="L787" s="2" t="s">
        <v>12021</v>
      </c>
      <c r="M787" t="str">
        <f t="shared" si="90"/>
        <v>Aug</v>
      </c>
      <c r="N787" t="str">
        <f t="shared" si="84"/>
        <v>06-08-2023</v>
      </c>
      <c r="O787" t="str">
        <f t="shared" si="87"/>
        <v>08</v>
      </c>
      <c r="P787" t="str">
        <f t="shared" si="88"/>
        <v>2023</v>
      </c>
      <c r="Q787" t="str">
        <f t="shared" si="85"/>
        <v>23</v>
      </c>
      <c r="R787" t="str">
        <f t="shared" si="86"/>
        <v>-</v>
      </c>
      <c r="S787" t="str">
        <f t="shared" si="89"/>
        <v/>
      </c>
    </row>
    <row r="788" spans="1:19" x14ac:dyDescent="0.3">
      <c r="A788" t="s">
        <v>2128</v>
      </c>
      <c r="B788" t="s">
        <v>131</v>
      </c>
      <c r="C788" t="s">
        <v>11165</v>
      </c>
      <c r="D788" t="s">
        <v>12</v>
      </c>
      <c r="E788" t="s">
        <v>114</v>
      </c>
      <c r="F788" t="s">
        <v>2129</v>
      </c>
      <c r="G788" t="s">
        <v>28</v>
      </c>
      <c r="H788" s="1">
        <v>45628</v>
      </c>
      <c r="I788" s="3">
        <v>0.8979166666666667</v>
      </c>
      <c r="J788" s="1" t="s">
        <v>516</v>
      </c>
      <c r="K788" s="2">
        <v>0.89854166666666668</v>
      </c>
      <c r="L788" s="2" t="s">
        <v>12021</v>
      </c>
      <c r="M788" t="str">
        <f t="shared" si="90"/>
        <v>Dec</v>
      </c>
      <c r="N788" t="str">
        <f t="shared" si="84"/>
        <v>02-12-2024</v>
      </c>
      <c r="O788" t="str">
        <f t="shared" si="87"/>
        <v>12</v>
      </c>
      <c r="P788" t="str">
        <f t="shared" si="88"/>
        <v>2024</v>
      </c>
      <c r="Q788" t="str">
        <f t="shared" si="85"/>
        <v>21</v>
      </c>
      <c r="R788" t="str">
        <f t="shared" si="86"/>
        <v>25-02-2024</v>
      </c>
      <c r="S788" t="str">
        <f t="shared" si="89"/>
        <v>02</v>
      </c>
    </row>
    <row r="789" spans="1:19" x14ac:dyDescent="0.3">
      <c r="A789" t="s">
        <v>2130</v>
      </c>
      <c r="B789" t="s">
        <v>139</v>
      </c>
      <c r="C789" t="s">
        <v>11166</v>
      </c>
      <c r="D789" t="s">
        <v>19</v>
      </c>
      <c r="E789" t="s">
        <v>140</v>
      </c>
      <c r="F789" t="s">
        <v>2131</v>
      </c>
      <c r="G789" t="s">
        <v>28</v>
      </c>
      <c r="H789" s="1" t="s">
        <v>2010</v>
      </c>
      <c r="I789" s="3">
        <v>0.99783564814814818</v>
      </c>
      <c r="J789" s="1" t="s">
        <v>2132</v>
      </c>
      <c r="K789" s="2">
        <v>0.99783564814814818</v>
      </c>
      <c r="L789" s="2" t="s">
        <v>12021</v>
      </c>
      <c r="M789" t="str">
        <f t="shared" si="90"/>
        <v>Mar</v>
      </c>
      <c r="N789" t="str">
        <f t="shared" si="84"/>
        <v>31-03-2021</v>
      </c>
      <c r="O789" t="str">
        <f t="shared" si="87"/>
        <v>03</v>
      </c>
      <c r="P789" t="str">
        <f t="shared" si="88"/>
        <v>2021</v>
      </c>
      <c r="Q789" t="str">
        <f t="shared" si="85"/>
        <v>23</v>
      </c>
      <c r="R789" t="str">
        <f t="shared" si="86"/>
        <v>15-04-2021</v>
      </c>
      <c r="S789" t="str">
        <f t="shared" si="89"/>
        <v>04</v>
      </c>
    </row>
    <row r="790" spans="1:19" x14ac:dyDescent="0.3">
      <c r="A790" t="s">
        <v>2133</v>
      </c>
      <c r="B790" t="s">
        <v>188</v>
      </c>
      <c r="C790" t="s">
        <v>12021</v>
      </c>
      <c r="D790" t="s">
        <v>12</v>
      </c>
      <c r="E790" t="s">
        <v>114</v>
      </c>
      <c r="F790" t="s">
        <v>2134</v>
      </c>
      <c r="G790" t="s">
        <v>22</v>
      </c>
      <c r="H790" s="1" t="s">
        <v>1847</v>
      </c>
      <c r="I790" s="3">
        <v>0.37960648148148146</v>
      </c>
      <c r="J790" s="1" t="s">
        <v>12021</v>
      </c>
      <c r="K790" s="2" t="s">
        <v>12021</v>
      </c>
      <c r="L790" s="2" t="s">
        <v>12021</v>
      </c>
      <c r="M790" t="str">
        <f t="shared" si="90"/>
        <v>Sep</v>
      </c>
      <c r="N790" t="str">
        <f t="shared" si="84"/>
        <v>20-09-2024</v>
      </c>
      <c r="O790" t="str">
        <f t="shared" si="87"/>
        <v>09</v>
      </c>
      <c r="P790" t="str">
        <f t="shared" si="88"/>
        <v>2024</v>
      </c>
      <c r="Q790" t="str">
        <f t="shared" si="85"/>
        <v>09</v>
      </c>
      <c r="R790" t="str">
        <f t="shared" si="86"/>
        <v>-</v>
      </c>
      <c r="S790" t="str">
        <f t="shared" si="89"/>
        <v/>
      </c>
    </row>
    <row r="791" spans="1:19" x14ac:dyDescent="0.3">
      <c r="A791" t="s">
        <v>2135</v>
      </c>
      <c r="B791" t="s">
        <v>93</v>
      </c>
      <c r="C791" t="s">
        <v>12021</v>
      </c>
      <c r="D791" t="s">
        <v>19</v>
      </c>
      <c r="E791" t="s">
        <v>26</v>
      </c>
      <c r="F791" t="s">
        <v>2136</v>
      </c>
      <c r="G791" t="s">
        <v>15</v>
      </c>
      <c r="H791" s="1" t="s">
        <v>2137</v>
      </c>
      <c r="I791" s="3">
        <v>0.90212962962962961</v>
      </c>
      <c r="J791" s="1" t="s">
        <v>12021</v>
      </c>
      <c r="K791" s="2" t="s">
        <v>12021</v>
      </c>
      <c r="L791" s="2" t="s">
        <v>12021</v>
      </c>
      <c r="M791" t="str">
        <f t="shared" si="90"/>
        <v>Jul</v>
      </c>
      <c r="N791" t="str">
        <f t="shared" si="84"/>
        <v>29-07-2022</v>
      </c>
      <c r="O791" t="str">
        <f t="shared" si="87"/>
        <v>07</v>
      </c>
      <c r="P791" t="str">
        <f t="shared" si="88"/>
        <v>2022</v>
      </c>
      <c r="Q791" t="str">
        <f t="shared" si="85"/>
        <v>21</v>
      </c>
      <c r="R791" t="str">
        <f t="shared" si="86"/>
        <v>-</v>
      </c>
      <c r="S791" t="str">
        <f t="shared" si="89"/>
        <v/>
      </c>
    </row>
    <row r="792" spans="1:19" x14ac:dyDescent="0.3">
      <c r="A792" t="s">
        <v>2138</v>
      </c>
      <c r="B792" t="s">
        <v>256</v>
      </c>
      <c r="C792" s="4">
        <v>45516.383333333331</v>
      </c>
      <c r="D792" t="s">
        <v>19</v>
      </c>
      <c r="E792" t="s">
        <v>20</v>
      </c>
      <c r="F792" t="s">
        <v>2139</v>
      </c>
      <c r="G792" t="s">
        <v>28</v>
      </c>
      <c r="H792" s="1">
        <v>45546</v>
      </c>
      <c r="I792" s="3">
        <v>0.38333333333333336</v>
      </c>
      <c r="J792" s="1">
        <v>45516</v>
      </c>
      <c r="K792" s="2">
        <v>0.38333333333333336</v>
      </c>
      <c r="L792" s="2" t="s">
        <v>12021</v>
      </c>
      <c r="M792" t="str">
        <f t="shared" si="90"/>
        <v>Sep</v>
      </c>
      <c r="N792" t="str">
        <f t="shared" si="84"/>
        <v>11-09-2024</v>
      </c>
      <c r="O792" t="str">
        <f t="shared" si="87"/>
        <v>09</v>
      </c>
      <c r="P792" t="str">
        <f t="shared" si="88"/>
        <v>2024</v>
      </c>
      <c r="Q792" t="str">
        <f t="shared" si="85"/>
        <v>09</v>
      </c>
      <c r="R792" t="str">
        <f t="shared" si="86"/>
        <v>12-08-2024</v>
      </c>
      <c r="S792" t="str">
        <f t="shared" si="89"/>
        <v>08</v>
      </c>
    </row>
    <row r="793" spans="1:19" x14ac:dyDescent="0.3">
      <c r="A793" t="s">
        <v>2140</v>
      </c>
      <c r="B793" t="s">
        <v>97</v>
      </c>
      <c r="C793" t="s">
        <v>11167</v>
      </c>
      <c r="D793" t="s">
        <v>19</v>
      </c>
      <c r="E793" t="s">
        <v>20</v>
      </c>
      <c r="F793" t="s">
        <v>2141</v>
      </c>
      <c r="G793" t="s">
        <v>28</v>
      </c>
      <c r="H793" s="1">
        <v>45233</v>
      </c>
      <c r="I793" s="3">
        <v>0.62361111111111112</v>
      </c>
      <c r="J793" s="1" t="s">
        <v>442</v>
      </c>
      <c r="K793" s="2">
        <v>0.6239351851851852</v>
      </c>
      <c r="L793" s="2" t="s">
        <v>12021</v>
      </c>
      <c r="M793" t="str">
        <f t="shared" si="90"/>
        <v>Nov</v>
      </c>
      <c r="N793" t="str">
        <f t="shared" si="84"/>
        <v>03-11-2023</v>
      </c>
      <c r="O793" t="str">
        <f t="shared" si="87"/>
        <v>11</v>
      </c>
      <c r="P793" t="str">
        <f t="shared" si="88"/>
        <v>2023</v>
      </c>
      <c r="Q793" t="str">
        <f t="shared" si="85"/>
        <v>14</v>
      </c>
      <c r="R793" t="str">
        <f t="shared" si="86"/>
        <v>18-03-2023</v>
      </c>
      <c r="S793" t="str">
        <f t="shared" si="89"/>
        <v>03</v>
      </c>
    </row>
    <row r="794" spans="1:19" x14ac:dyDescent="0.3">
      <c r="A794" t="s">
        <v>2142</v>
      </c>
      <c r="B794" t="s">
        <v>173</v>
      </c>
      <c r="C794" t="s">
        <v>12021</v>
      </c>
      <c r="D794" t="s">
        <v>12</v>
      </c>
      <c r="E794" t="s">
        <v>174</v>
      </c>
      <c r="F794" t="s">
        <v>2143</v>
      </c>
      <c r="G794" t="s">
        <v>22</v>
      </c>
      <c r="H794" s="1" t="s">
        <v>2137</v>
      </c>
      <c r="I794" s="3">
        <v>0.10991898148148148</v>
      </c>
      <c r="J794" s="1" t="s">
        <v>12021</v>
      </c>
      <c r="K794" s="2" t="s">
        <v>12021</v>
      </c>
      <c r="L794" s="2" t="s">
        <v>12021</v>
      </c>
      <c r="M794" t="str">
        <f t="shared" si="90"/>
        <v>Jul</v>
      </c>
      <c r="N794" t="str">
        <f t="shared" si="84"/>
        <v>29-07-2022</v>
      </c>
      <c r="O794" t="str">
        <f t="shared" si="87"/>
        <v>07</v>
      </c>
      <c r="P794" t="str">
        <f t="shared" si="88"/>
        <v>2022</v>
      </c>
      <c r="Q794" t="str">
        <f t="shared" si="85"/>
        <v>02</v>
      </c>
      <c r="R794" t="str">
        <f t="shared" si="86"/>
        <v>-</v>
      </c>
      <c r="S794" t="str">
        <f t="shared" si="89"/>
        <v/>
      </c>
    </row>
    <row r="795" spans="1:19" x14ac:dyDescent="0.3">
      <c r="A795" t="s">
        <v>2144</v>
      </c>
      <c r="B795" t="s">
        <v>93</v>
      </c>
      <c r="C795" t="s">
        <v>12021</v>
      </c>
      <c r="D795" t="s">
        <v>19</v>
      </c>
      <c r="E795" t="s">
        <v>26</v>
      </c>
      <c r="F795" t="s">
        <v>2145</v>
      </c>
      <c r="G795" t="s">
        <v>15</v>
      </c>
      <c r="H795" s="1" t="s">
        <v>2146</v>
      </c>
      <c r="I795" s="3">
        <v>0.51868055555555559</v>
      </c>
      <c r="J795" s="1" t="s">
        <v>12021</v>
      </c>
      <c r="K795" s="2" t="s">
        <v>12021</v>
      </c>
      <c r="L795" s="2" t="s">
        <v>12021</v>
      </c>
      <c r="M795" t="str">
        <f t="shared" si="90"/>
        <v>Sep</v>
      </c>
      <c r="N795" t="str">
        <f t="shared" si="84"/>
        <v>20-09-2022</v>
      </c>
      <c r="O795" t="str">
        <f t="shared" si="87"/>
        <v>09</v>
      </c>
      <c r="P795" t="str">
        <f t="shared" si="88"/>
        <v>2022</v>
      </c>
      <c r="Q795" t="str">
        <f t="shared" si="85"/>
        <v>12</v>
      </c>
      <c r="R795" t="str">
        <f t="shared" si="86"/>
        <v>-</v>
      </c>
      <c r="S795" t="str">
        <f t="shared" si="89"/>
        <v/>
      </c>
    </row>
    <row r="796" spans="1:19" x14ac:dyDescent="0.3">
      <c r="A796" t="s">
        <v>2147</v>
      </c>
      <c r="B796" t="s">
        <v>48</v>
      </c>
      <c r="C796" t="s">
        <v>12021</v>
      </c>
      <c r="D796" t="s">
        <v>49</v>
      </c>
      <c r="E796" t="s">
        <v>50</v>
      </c>
      <c r="F796" t="s">
        <v>2148</v>
      </c>
      <c r="G796" t="s">
        <v>15</v>
      </c>
      <c r="H796" s="1">
        <v>45546</v>
      </c>
      <c r="I796" s="3">
        <v>0.29166666666666669</v>
      </c>
      <c r="J796" s="1" t="s">
        <v>12021</v>
      </c>
      <c r="K796" s="2" t="s">
        <v>12021</v>
      </c>
      <c r="L796" s="2" t="s">
        <v>12021</v>
      </c>
      <c r="M796" t="str">
        <f t="shared" si="90"/>
        <v>Sep</v>
      </c>
      <c r="N796" t="str">
        <f t="shared" si="84"/>
        <v>11-09-2024</v>
      </c>
      <c r="O796" t="str">
        <f t="shared" si="87"/>
        <v>09</v>
      </c>
      <c r="P796" t="str">
        <f t="shared" si="88"/>
        <v>2024</v>
      </c>
      <c r="Q796" t="str">
        <f t="shared" si="85"/>
        <v>07</v>
      </c>
      <c r="R796" t="str">
        <f t="shared" si="86"/>
        <v>-</v>
      </c>
      <c r="S796" t="str">
        <f t="shared" si="89"/>
        <v/>
      </c>
    </row>
    <row r="797" spans="1:19" x14ac:dyDescent="0.3">
      <c r="A797" t="s">
        <v>2149</v>
      </c>
      <c r="B797" t="s">
        <v>53</v>
      </c>
      <c r="C797" t="s">
        <v>12021</v>
      </c>
      <c r="D797" t="s">
        <v>12</v>
      </c>
      <c r="E797" t="s">
        <v>13</v>
      </c>
      <c r="F797" t="s">
        <v>2150</v>
      </c>
      <c r="G797" t="s">
        <v>15</v>
      </c>
      <c r="H797" s="1">
        <v>45484</v>
      </c>
      <c r="I797" s="3">
        <v>0.70763888888888893</v>
      </c>
      <c r="J797" s="1" t="s">
        <v>12021</v>
      </c>
      <c r="K797" s="2" t="s">
        <v>12021</v>
      </c>
      <c r="L797" s="2" t="s">
        <v>12021</v>
      </c>
      <c r="M797" t="str">
        <f t="shared" si="90"/>
        <v>Jul</v>
      </c>
      <c r="N797" t="str">
        <f t="shared" si="84"/>
        <v>11-07-2024</v>
      </c>
      <c r="O797" t="str">
        <f t="shared" si="87"/>
        <v>07</v>
      </c>
      <c r="P797" t="str">
        <f t="shared" si="88"/>
        <v>2024</v>
      </c>
      <c r="Q797" t="str">
        <f t="shared" si="85"/>
        <v>16</v>
      </c>
      <c r="R797" t="str">
        <f t="shared" si="86"/>
        <v>-</v>
      </c>
      <c r="S797" t="str">
        <f t="shared" si="89"/>
        <v/>
      </c>
    </row>
    <row r="798" spans="1:19" x14ac:dyDescent="0.3">
      <c r="A798" t="s">
        <v>2151</v>
      </c>
      <c r="B798" t="s">
        <v>249</v>
      </c>
      <c r="C798" t="s">
        <v>12021</v>
      </c>
      <c r="D798" t="s">
        <v>19</v>
      </c>
      <c r="E798" t="s">
        <v>26</v>
      </c>
      <c r="F798" t="s">
        <v>2152</v>
      </c>
      <c r="G798" t="s">
        <v>22</v>
      </c>
      <c r="H798" s="1" t="s">
        <v>992</v>
      </c>
      <c r="I798" s="3">
        <v>0.4700462962962963</v>
      </c>
      <c r="J798" s="1" t="s">
        <v>12021</v>
      </c>
      <c r="K798" s="2" t="s">
        <v>12021</v>
      </c>
      <c r="L798" s="2" t="s">
        <v>12021</v>
      </c>
      <c r="M798" t="str">
        <f t="shared" si="90"/>
        <v>Apr</v>
      </c>
      <c r="N798" t="str">
        <f t="shared" si="84"/>
        <v>27-04-2024</v>
      </c>
      <c r="O798" t="str">
        <f t="shared" si="87"/>
        <v>04</v>
      </c>
      <c r="P798" t="str">
        <f t="shared" si="88"/>
        <v>2024</v>
      </c>
      <c r="Q798" t="str">
        <f t="shared" si="85"/>
        <v>11</v>
      </c>
      <c r="R798" t="str">
        <f t="shared" si="86"/>
        <v>-</v>
      </c>
      <c r="S798" t="str">
        <f t="shared" si="89"/>
        <v/>
      </c>
    </row>
    <row r="799" spans="1:19" x14ac:dyDescent="0.3">
      <c r="A799" t="s">
        <v>2153</v>
      </c>
      <c r="B799" t="s">
        <v>48</v>
      </c>
      <c r="C799" t="s">
        <v>11168</v>
      </c>
      <c r="D799" t="s">
        <v>49</v>
      </c>
      <c r="E799" t="s">
        <v>50</v>
      </c>
      <c r="F799" t="s">
        <v>2154</v>
      </c>
      <c r="G799" t="s">
        <v>28</v>
      </c>
      <c r="H799" s="1" t="s">
        <v>470</v>
      </c>
      <c r="I799" s="3">
        <v>0.90775462962962961</v>
      </c>
      <c r="J799" s="1" t="s">
        <v>259</v>
      </c>
      <c r="K799" s="2">
        <v>0.90775462962962961</v>
      </c>
      <c r="L799" s="2" t="s">
        <v>12021</v>
      </c>
      <c r="M799" t="str">
        <f t="shared" si="90"/>
        <v>Sep</v>
      </c>
      <c r="N799" t="str">
        <f t="shared" si="84"/>
        <v>19-09-2021</v>
      </c>
      <c r="O799" t="str">
        <f t="shared" si="87"/>
        <v>09</v>
      </c>
      <c r="P799" t="str">
        <f t="shared" si="88"/>
        <v>2021</v>
      </c>
      <c r="Q799" t="str">
        <f t="shared" si="85"/>
        <v>21</v>
      </c>
      <c r="R799" t="str">
        <f t="shared" si="86"/>
        <v>26-09-2021</v>
      </c>
      <c r="S799" t="str">
        <f t="shared" si="89"/>
        <v>09</v>
      </c>
    </row>
    <row r="800" spans="1:19" x14ac:dyDescent="0.3">
      <c r="A800" t="s">
        <v>2155</v>
      </c>
      <c r="B800" t="s">
        <v>123</v>
      </c>
      <c r="C800" t="s">
        <v>12021</v>
      </c>
      <c r="D800" t="s">
        <v>33</v>
      </c>
      <c r="E800" t="s">
        <v>34</v>
      </c>
      <c r="F800" t="s">
        <v>2156</v>
      </c>
      <c r="G800" t="s">
        <v>15</v>
      </c>
      <c r="H800" s="1" t="s">
        <v>998</v>
      </c>
      <c r="I800" s="3">
        <v>0.35207175925925926</v>
      </c>
      <c r="J800" s="1" t="s">
        <v>12021</v>
      </c>
      <c r="K800" s="2" t="s">
        <v>12021</v>
      </c>
      <c r="L800" s="2" t="s">
        <v>12021</v>
      </c>
      <c r="M800" t="str">
        <f t="shared" si="90"/>
        <v>Nov</v>
      </c>
      <c r="N800" t="str">
        <f t="shared" si="84"/>
        <v>30-11-2024</v>
      </c>
      <c r="O800" t="str">
        <f t="shared" si="87"/>
        <v>11</v>
      </c>
      <c r="P800" t="str">
        <f t="shared" si="88"/>
        <v>2024</v>
      </c>
      <c r="Q800" t="str">
        <f t="shared" si="85"/>
        <v>08</v>
      </c>
      <c r="R800" t="str">
        <f t="shared" si="86"/>
        <v>-</v>
      </c>
      <c r="S800" t="str">
        <f t="shared" si="89"/>
        <v/>
      </c>
    </row>
    <row r="801" spans="1:19" x14ac:dyDescent="0.3">
      <c r="A801" t="s">
        <v>2157</v>
      </c>
      <c r="B801" t="s">
        <v>301</v>
      </c>
      <c r="C801" t="s">
        <v>11169</v>
      </c>
      <c r="D801" t="s">
        <v>49</v>
      </c>
      <c r="E801" t="s">
        <v>50</v>
      </c>
      <c r="F801" t="s">
        <v>2158</v>
      </c>
      <c r="G801" t="s">
        <v>28</v>
      </c>
      <c r="H801" s="1" t="s">
        <v>2159</v>
      </c>
      <c r="I801" s="3">
        <v>0.17001157407407408</v>
      </c>
      <c r="J801" s="1" t="s">
        <v>2160</v>
      </c>
      <c r="K801" s="2">
        <v>0.17001157407407408</v>
      </c>
      <c r="L801" s="2" t="s">
        <v>12021</v>
      </c>
      <c r="M801" t="str">
        <f t="shared" si="90"/>
        <v>Sep</v>
      </c>
      <c r="N801" t="str">
        <f t="shared" si="84"/>
        <v>18-09-2023</v>
      </c>
      <c r="O801" t="str">
        <f t="shared" si="87"/>
        <v>09</v>
      </c>
      <c r="P801" t="str">
        <f t="shared" si="88"/>
        <v>2023</v>
      </c>
      <c r="Q801" t="str">
        <f t="shared" si="85"/>
        <v>04</v>
      </c>
      <c r="R801" t="str">
        <f t="shared" si="86"/>
        <v>25-09-2023</v>
      </c>
      <c r="S801" t="str">
        <f t="shared" si="89"/>
        <v>09</v>
      </c>
    </row>
    <row r="802" spans="1:19" x14ac:dyDescent="0.3">
      <c r="A802" t="s">
        <v>2161</v>
      </c>
      <c r="B802" t="s">
        <v>93</v>
      </c>
      <c r="C802" t="s">
        <v>12021</v>
      </c>
      <c r="D802" t="s">
        <v>19</v>
      </c>
      <c r="E802" t="s">
        <v>26</v>
      </c>
      <c r="F802" t="s">
        <v>2162</v>
      </c>
      <c r="G802" t="s">
        <v>15</v>
      </c>
      <c r="H802" s="1" t="s">
        <v>1058</v>
      </c>
      <c r="I802" s="3">
        <v>9.4212962962962957E-3</v>
      </c>
      <c r="J802" s="1" t="s">
        <v>12021</v>
      </c>
      <c r="K802" s="2" t="s">
        <v>12021</v>
      </c>
      <c r="L802" s="2" t="s">
        <v>12021</v>
      </c>
      <c r="M802" t="str">
        <f t="shared" si="90"/>
        <v>Feb</v>
      </c>
      <c r="N802" t="str">
        <f t="shared" si="84"/>
        <v>28-02-2023</v>
      </c>
      <c r="O802" t="str">
        <f t="shared" si="87"/>
        <v>02</v>
      </c>
      <c r="P802" t="str">
        <f t="shared" si="88"/>
        <v>2023</v>
      </c>
      <c r="Q802" t="str">
        <f t="shared" si="85"/>
        <v>00</v>
      </c>
      <c r="R802" t="str">
        <f t="shared" si="86"/>
        <v>-</v>
      </c>
      <c r="S802" t="str">
        <f t="shared" si="89"/>
        <v/>
      </c>
    </row>
    <row r="803" spans="1:19" x14ac:dyDescent="0.3">
      <c r="A803" t="s">
        <v>2163</v>
      </c>
      <c r="B803" t="s">
        <v>53</v>
      </c>
      <c r="C803" t="s">
        <v>12021</v>
      </c>
      <c r="D803" t="s">
        <v>12</v>
      </c>
      <c r="E803" t="s">
        <v>13</v>
      </c>
      <c r="F803" t="s">
        <v>2164</v>
      </c>
      <c r="G803" t="s">
        <v>15</v>
      </c>
      <c r="H803" s="1" t="s">
        <v>1607</v>
      </c>
      <c r="I803" s="3">
        <v>0.5767592592592593</v>
      </c>
      <c r="J803" s="1" t="s">
        <v>12021</v>
      </c>
      <c r="K803" s="2" t="s">
        <v>12021</v>
      </c>
      <c r="L803" s="2" t="s">
        <v>12021</v>
      </c>
      <c r="M803" t="str">
        <f t="shared" si="90"/>
        <v>Oct</v>
      </c>
      <c r="N803" t="str">
        <f t="shared" si="84"/>
        <v>27-10-2024</v>
      </c>
      <c r="O803" t="str">
        <f t="shared" si="87"/>
        <v>10</v>
      </c>
      <c r="P803" t="str">
        <f t="shared" si="88"/>
        <v>2024</v>
      </c>
      <c r="Q803" t="str">
        <f t="shared" si="85"/>
        <v>13</v>
      </c>
      <c r="R803" t="str">
        <f t="shared" si="86"/>
        <v>-</v>
      </c>
      <c r="S803" t="str">
        <f t="shared" si="89"/>
        <v/>
      </c>
    </row>
    <row r="804" spans="1:19" x14ac:dyDescent="0.3">
      <c r="A804" t="s">
        <v>2165</v>
      </c>
      <c r="B804" t="s">
        <v>110</v>
      </c>
      <c r="C804" t="s">
        <v>12021</v>
      </c>
      <c r="D804" t="s">
        <v>33</v>
      </c>
      <c r="E804" t="s">
        <v>34</v>
      </c>
      <c r="F804" t="s">
        <v>2166</v>
      </c>
      <c r="G804" t="s">
        <v>15</v>
      </c>
      <c r="H804" s="1">
        <v>45233</v>
      </c>
      <c r="I804" s="3">
        <v>0.46527777777777779</v>
      </c>
      <c r="J804" s="1" t="s">
        <v>12021</v>
      </c>
      <c r="K804" s="2" t="s">
        <v>12021</v>
      </c>
      <c r="L804" s="2" t="s">
        <v>12021</v>
      </c>
      <c r="M804" t="str">
        <f t="shared" si="90"/>
        <v>Nov</v>
      </c>
      <c r="N804" t="str">
        <f t="shared" si="84"/>
        <v>03-11-2023</v>
      </c>
      <c r="O804" t="str">
        <f t="shared" si="87"/>
        <v>11</v>
      </c>
      <c r="P804" t="str">
        <f t="shared" si="88"/>
        <v>2023</v>
      </c>
      <c r="Q804" t="str">
        <f t="shared" si="85"/>
        <v>11</v>
      </c>
      <c r="R804" t="str">
        <f t="shared" si="86"/>
        <v>-</v>
      </c>
      <c r="S804" t="str">
        <f t="shared" si="89"/>
        <v/>
      </c>
    </row>
    <row r="805" spans="1:19" x14ac:dyDescent="0.3">
      <c r="A805" t="s">
        <v>2167</v>
      </c>
      <c r="B805" t="s">
        <v>139</v>
      </c>
      <c r="C805" t="s">
        <v>12021</v>
      </c>
      <c r="D805" t="s">
        <v>19</v>
      </c>
      <c r="E805" t="s">
        <v>140</v>
      </c>
      <c r="F805" t="s">
        <v>2168</v>
      </c>
      <c r="G805" t="s">
        <v>15</v>
      </c>
      <c r="H805" s="1">
        <v>44837</v>
      </c>
      <c r="I805" s="3">
        <v>0.9194444444444444</v>
      </c>
      <c r="J805" s="1" t="s">
        <v>12021</v>
      </c>
      <c r="K805" s="2" t="s">
        <v>12021</v>
      </c>
      <c r="L805" s="2" t="s">
        <v>12021</v>
      </c>
      <c r="M805" t="str">
        <f t="shared" si="90"/>
        <v>Oct</v>
      </c>
      <c r="N805" t="str">
        <f t="shared" si="84"/>
        <v>03-10-2022</v>
      </c>
      <c r="O805" t="str">
        <f t="shared" si="87"/>
        <v>10</v>
      </c>
      <c r="P805" t="str">
        <f t="shared" si="88"/>
        <v>2022</v>
      </c>
      <c r="Q805" t="str">
        <f t="shared" si="85"/>
        <v>22</v>
      </c>
      <c r="R805" t="str">
        <f t="shared" si="86"/>
        <v>-</v>
      </c>
      <c r="S805" t="str">
        <f t="shared" si="89"/>
        <v/>
      </c>
    </row>
    <row r="806" spans="1:19" x14ac:dyDescent="0.3">
      <c r="A806" t="s">
        <v>2169</v>
      </c>
      <c r="B806" t="s">
        <v>220</v>
      </c>
      <c r="C806" t="s">
        <v>12021</v>
      </c>
      <c r="D806" t="s">
        <v>12</v>
      </c>
      <c r="E806" t="s">
        <v>174</v>
      </c>
      <c r="F806" t="s">
        <v>2170</v>
      </c>
      <c r="G806" t="s">
        <v>15</v>
      </c>
      <c r="H806" s="1" t="s">
        <v>505</v>
      </c>
      <c r="I806" s="3">
        <v>0.42107638888888888</v>
      </c>
      <c r="J806" s="1" t="s">
        <v>12021</v>
      </c>
      <c r="K806" s="2" t="s">
        <v>12021</v>
      </c>
      <c r="L806" s="2" t="s">
        <v>12021</v>
      </c>
      <c r="M806" t="str">
        <f t="shared" si="90"/>
        <v>Jun</v>
      </c>
      <c r="N806" t="str">
        <f t="shared" si="84"/>
        <v>13-06-2021</v>
      </c>
      <c r="O806" t="str">
        <f t="shared" si="87"/>
        <v>06</v>
      </c>
      <c r="P806" t="str">
        <f t="shared" si="88"/>
        <v>2021</v>
      </c>
      <c r="Q806" t="str">
        <f t="shared" si="85"/>
        <v>10</v>
      </c>
      <c r="R806" t="str">
        <f t="shared" si="86"/>
        <v>-</v>
      </c>
      <c r="S806" t="str">
        <f t="shared" si="89"/>
        <v/>
      </c>
    </row>
    <row r="807" spans="1:19" x14ac:dyDescent="0.3">
      <c r="A807" t="s">
        <v>2171</v>
      </c>
      <c r="B807" t="s">
        <v>205</v>
      </c>
      <c r="C807" t="s">
        <v>11170</v>
      </c>
      <c r="D807" t="s">
        <v>19</v>
      </c>
      <c r="E807" t="s">
        <v>140</v>
      </c>
      <c r="F807" t="s">
        <v>2172</v>
      </c>
      <c r="G807" t="s">
        <v>28</v>
      </c>
      <c r="H807" s="1" t="s">
        <v>1772</v>
      </c>
      <c r="I807" s="3">
        <v>0.20564814814814814</v>
      </c>
      <c r="J807" s="1" t="s">
        <v>2173</v>
      </c>
      <c r="K807" s="2">
        <v>0.20564814814814814</v>
      </c>
      <c r="L807" s="2" t="s">
        <v>12021</v>
      </c>
      <c r="M807" t="str">
        <f t="shared" si="90"/>
        <v>Feb</v>
      </c>
      <c r="N807" t="str">
        <f t="shared" si="84"/>
        <v>23-02-2020</v>
      </c>
      <c r="O807" t="str">
        <f t="shared" si="87"/>
        <v>02</v>
      </c>
      <c r="P807" t="str">
        <f t="shared" si="88"/>
        <v>2020</v>
      </c>
      <c r="Q807" t="str">
        <f t="shared" si="85"/>
        <v>04</v>
      </c>
      <c r="R807" t="str">
        <f t="shared" si="86"/>
        <v>27-02-2020</v>
      </c>
      <c r="S807" t="str">
        <f t="shared" si="89"/>
        <v>02</v>
      </c>
    </row>
    <row r="808" spans="1:19" x14ac:dyDescent="0.3">
      <c r="A808" t="s">
        <v>2174</v>
      </c>
      <c r="B808" t="s">
        <v>37</v>
      </c>
      <c r="C808" t="s">
        <v>11171</v>
      </c>
      <c r="D808" t="s">
        <v>33</v>
      </c>
      <c r="E808" t="s">
        <v>38</v>
      </c>
      <c r="F808" t="s">
        <v>2175</v>
      </c>
      <c r="G808" t="s">
        <v>28</v>
      </c>
      <c r="H808" s="1">
        <v>44657</v>
      </c>
      <c r="I808" s="3">
        <v>0.64027777777777772</v>
      </c>
      <c r="J808" s="1" t="s">
        <v>308</v>
      </c>
      <c r="K808" s="2">
        <v>0.64090277777777782</v>
      </c>
      <c r="L808" s="2" t="s">
        <v>12021</v>
      </c>
      <c r="M808" t="str">
        <f t="shared" si="90"/>
        <v>Apr</v>
      </c>
      <c r="N808" t="str">
        <f t="shared" si="84"/>
        <v>06-04-2022</v>
      </c>
      <c r="O808" t="str">
        <f t="shared" si="87"/>
        <v>04</v>
      </c>
      <c r="P808" t="str">
        <f t="shared" si="88"/>
        <v>2022</v>
      </c>
      <c r="Q808" t="str">
        <f t="shared" si="85"/>
        <v>15</v>
      </c>
      <c r="R808" t="str">
        <f t="shared" si="86"/>
        <v>22-06-2022</v>
      </c>
      <c r="S808" t="str">
        <f t="shared" si="89"/>
        <v>06</v>
      </c>
    </row>
    <row r="809" spans="1:19" x14ac:dyDescent="0.3">
      <c r="A809" t="s">
        <v>2176</v>
      </c>
      <c r="B809" t="s">
        <v>37</v>
      </c>
      <c r="C809" t="s">
        <v>12021</v>
      </c>
      <c r="D809" t="s">
        <v>33</v>
      </c>
      <c r="E809" t="s">
        <v>38</v>
      </c>
      <c r="F809" t="s">
        <v>2177</v>
      </c>
      <c r="G809" t="s">
        <v>22</v>
      </c>
      <c r="H809" s="1">
        <v>43930</v>
      </c>
      <c r="I809" s="3">
        <v>0.62291666666666667</v>
      </c>
      <c r="J809" s="1" t="s">
        <v>12021</v>
      </c>
      <c r="K809" s="2" t="s">
        <v>12021</v>
      </c>
      <c r="L809" s="2" t="s">
        <v>12021</v>
      </c>
      <c r="M809" t="str">
        <f t="shared" si="90"/>
        <v>Apr</v>
      </c>
      <c r="N809" t="str">
        <f t="shared" si="84"/>
        <v>09-04-2020</v>
      </c>
      <c r="O809" t="str">
        <f t="shared" si="87"/>
        <v>04</v>
      </c>
      <c r="P809" t="str">
        <f t="shared" si="88"/>
        <v>2020</v>
      </c>
      <c r="Q809" t="str">
        <f t="shared" si="85"/>
        <v>14</v>
      </c>
      <c r="R809" t="str">
        <f t="shared" si="86"/>
        <v>-</v>
      </c>
      <c r="S809" t="str">
        <f t="shared" si="89"/>
        <v/>
      </c>
    </row>
    <row r="810" spans="1:19" x14ac:dyDescent="0.3">
      <c r="A810" t="s">
        <v>2178</v>
      </c>
      <c r="B810" t="s">
        <v>97</v>
      </c>
      <c r="C810" t="s">
        <v>12021</v>
      </c>
      <c r="D810" t="s">
        <v>19</v>
      </c>
      <c r="E810" t="s">
        <v>20</v>
      </c>
      <c r="F810" t="s">
        <v>2179</v>
      </c>
      <c r="G810" t="s">
        <v>15</v>
      </c>
      <c r="H810" s="1" t="s">
        <v>1923</v>
      </c>
      <c r="I810" s="3">
        <v>0.49053240740740739</v>
      </c>
      <c r="J810" s="1" t="s">
        <v>12021</v>
      </c>
      <c r="K810" s="2" t="s">
        <v>12021</v>
      </c>
      <c r="L810" s="2" t="s">
        <v>12021</v>
      </c>
      <c r="M810" t="str">
        <f t="shared" si="90"/>
        <v>Jun</v>
      </c>
      <c r="N810" t="str">
        <f t="shared" si="84"/>
        <v>21-06-2021</v>
      </c>
      <c r="O810" t="str">
        <f t="shared" si="87"/>
        <v>06</v>
      </c>
      <c r="P810" t="str">
        <f t="shared" si="88"/>
        <v>2021</v>
      </c>
      <c r="Q810" t="str">
        <f t="shared" si="85"/>
        <v>11</v>
      </c>
      <c r="R810" t="str">
        <f t="shared" si="86"/>
        <v>-</v>
      </c>
      <c r="S810" t="str">
        <f t="shared" si="89"/>
        <v/>
      </c>
    </row>
    <row r="811" spans="1:19" x14ac:dyDescent="0.3">
      <c r="A811" t="s">
        <v>2180</v>
      </c>
      <c r="B811" t="s">
        <v>220</v>
      </c>
      <c r="C811" t="s">
        <v>12021</v>
      </c>
      <c r="D811" t="s">
        <v>12</v>
      </c>
      <c r="E811" t="s">
        <v>174</v>
      </c>
      <c r="F811" t="s">
        <v>2181</v>
      </c>
      <c r="G811" t="s">
        <v>15</v>
      </c>
      <c r="H811" s="1">
        <v>43870</v>
      </c>
      <c r="I811" s="3">
        <v>0.87916666666666665</v>
      </c>
      <c r="J811" s="1" t="s">
        <v>12021</v>
      </c>
      <c r="K811" s="2" t="s">
        <v>12021</v>
      </c>
      <c r="L811" s="2" t="s">
        <v>12021</v>
      </c>
      <c r="M811" t="str">
        <f t="shared" si="90"/>
        <v>Feb</v>
      </c>
      <c r="N811" t="str">
        <f t="shared" si="84"/>
        <v>09-02-2020</v>
      </c>
      <c r="O811" t="str">
        <f t="shared" si="87"/>
        <v>02</v>
      </c>
      <c r="P811" t="str">
        <f t="shared" si="88"/>
        <v>2020</v>
      </c>
      <c r="Q811" t="str">
        <f t="shared" si="85"/>
        <v>21</v>
      </c>
      <c r="R811" t="str">
        <f t="shared" si="86"/>
        <v>-</v>
      </c>
      <c r="S811" t="str">
        <f t="shared" si="89"/>
        <v/>
      </c>
    </row>
    <row r="812" spans="1:19" x14ac:dyDescent="0.3">
      <c r="A812" t="s">
        <v>2182</v>
      </c>
      <c r="B812" t="s">
        <v>135</v>
      </c>
      <c r="C812" t="s">
        <v>12021</v>
      </c>
      <c r="D812" t="s">
        <v>33</v>
      </c>
      <c r="E812" t="s">
        <v>38</v>
      </c>
      <c r="F812" t="s">
        <v>2183</v>
      </c>
      <c r="G812" t="s">
        <v>22</v>
      </c>
      <c r="H812" s="1">
        <v>44749</v>
      </c>
      <c r="I812" s="3">
        <v>0.31527777777777777</v>
      </c>
      <c r="J812" s="1" t="s">
        <v>12021</v>
      </c>
      <c r="K812" s="2" t="s">
        <v>12021</v>
      </c>
      <c r="L812" s="2" t="s">
        <v>12021</v>
      </c>
      <c r="M812" t="str">
        <f t="shared" si="90"/>
        <v>Jul</v>
      </c>
      <c r="N812" t="str">
        <f t="shared" si="84"/>
        <v>07-07-2022</v>
      </c>
      <c r="O812" t="str">
        <f t="shared" si="87"/>
        <v>07</v>
      </c>
      <c r="P812" t="str">
        <f t="shared" si="88"/>
        <v>2022</v>
      </c>
      <c r="Q812" t="str">
        <f t="shared" si="85"/>
        <v>07</v>
      </c>
      <c r="R812" t="str">
        <f t="shared" si="86"/>
        <v>-</v>
      </c>
      <c r="S812" t="str">
        <f t="shared" si="89"/>
        <v/>
      </c>
    </row>
    <row r="813" spans="1:19" x14ac:dyDescent="0.3">
      <c r="A813" t="s">
        <v>2184</v>
      </c>
      <c r="B813" t="s">
        <v>149</v>
      </c>
      <c r="C813" s="4">
        <v>45602.217361111114</v>
      </c>
      <c r="D813" t="s">
        <v>49</v>
      </c>
      <c r="E813" t="s">
        <v>69</v>
      </c>
      <c r="F813" t="s">
        <v>2185</v>
      </c>
      <c r="G813" t="s">
        <v>28</v>
      </c>
      <c r="H813" s="1">
        <v>45418</v>
      </c>
      <c r="I813" s="3">
        <v>0.21736111111111112</v>
      </c>
      <c r="J813" s="1">
        <v>45602</v>
      </c>
      <c r="K813" s="2">
        <v>0.21736111111111112</v>
      </c>
      <c r="L813" s="2" t="s">
        <v>12021</v>
      </c>
      <c r="M813" t="str">
        <f t="shared" si="90"/>
        <v>May</v>
      </c>
      <c r="N813" t="str">
        <f t="shared" si="84"/>
        <v>06-05-2024</v>
      </c>
      <c r="O813" t="str">
        <f t="shared" si="87"/>
        <v>05</v>
      </c>
      <c r="P813" t="str">
        <f t="shared" si="88"/>
        <v>2024</v>
      </c>
      <c r="Q813" t="str">
        <f t="shared" si="85"/>
        <v>05</v>
      </c>
      <c r="R813" t="str">
        <f t="shared" si="86"/>
        <v>06-11-2024</v>
      </c>
      <c r="S813" t="str">
        <f t="shared" si="89"/>
        <v>11</v>
      </c>
    </row>
    <row r="814" spans="1:19" x14ac:dyDescent="0.3">
      <c r="A814" t="s">
        <v>2186</v>
      </c>
      <c r="B814" t="s">
        <v>146</v>
      </c>
      <c r="C814" t="s">
        <v>12021</v>
      </c>
      <c r="D814" t="s">
        <v>19</v>
      </c>
      <c r="E814" t="s">
        <v>140</v>
      </c>
      <c r="F814" t="s">
        <v>2187</v>
      </c>
      <c r="G814" t="s">
        <v>15</v>
      </c>
      <c r="H814" s="1" t="s">
        <v>254</v>
      </c>
      <c r="I814" s="3">
        <v>0.70307870370370373</v>
      </c>
      <c r="J814" s="1" t="s">
        <v>12021</v>
      </c>
      <c r="K814" s="2" t="s">
        <v>12021</v>
      </c>
      <c r="L814" s="2" t="s">
        <v>12021</v>
      </c>
      <c r="M814" t="str">
        <f t="shared" si="90"/>
        <v>Mar</v>
      </c>
      <c r="N814" t="str">
        <f t="shared" si="84"/>
        <v>22-03-2021</v>
      </c>
      <c r="O814" t="str">
        <f t="shared" si="87"/>
        <v>03</v>
      </c>
      <c r="P814" t="str">
        <f t="shared" si="88"/>
        <v>2021</v>
      </c>
      <c r="Q814" t="str">
        <f t="shared" si="85"/>
        <v>16</v>
      </c>
      <c r="R814" t="str">
        <f t="shared" si="86"/>
        <v>-</v>
      </c>
      <c r="S814" t="str">
        <f t="shared" si="89"/>
        <v/>
      </c>
    </row>
    <row r="815" spans="1:19" x14ac:dyDescent="0.3">
      <c r="A815" t="s">
        <v>2188</v>
      </c>
      <c r="B815" t="s">
        <v>301</v>
      </c>
      <c r="C815" t="s">
        <v>12021</v>
      </c>
      <c r="D815" t="s">
        <v>49</v>
      </c>
      <c r="E815" t="s">
        <v>50</v>
      </c>
      <c r="F815" t="s">
        <v>2189</v>
      </c>
      <c r="G815" t="s">
        <v>22</v>
      </c>
      <c r="H815" s="1" t="s">
        <v>2190</v>
      </c>
      <c r="I815" s="3">
        <v>0.59546296296296297</v>
      </c>
      <c r="J815" s="1" t="s">
        <v>12021</v>
      </c>
      <c r="K815" s="2" t="s">
        <v>12021</v>
      </c>
      <c r="L815" s="2" t="s">
        <v>12021</v>
      </c>
      <c r="M815" t="str">
        <f t="shared" si="90"/>
        <v>Apr</v>
      </c>
      <c r="N815" t="str">
        <f t="shared" si="84"/>
        <v>30-04-2022</v>
      </c>
      <c r="O815" t="str">
        <f t="shared" si="87"/>
        <v>04</v>
      </c>
      <c r="P815" t="str">
        <f t="shared" si="88"/>
        <v>2022</v>
      </c>
      <c r="Q815" t="str">
        <f t="shared" si="85"/>
        <v>14</v>
      </c>
      <c r="R815" t="str">
        <f t="shared" si="86"/>
        <v>-</v>
      </c>
      <c r="S815" t="str">
        <f t="shared" si="89"/>
        <v/>
      </c>
    </row>
    <row r="816" spans="1:19" x14ac:dyDescent="0.3">
      <c r="A816" t="s">
        <v>2191</v>
      </c>
      <c r="B816" t="s">
        <v>404</v>
      </c>
      <c r="C816" t="s">
        <v>11172</v>
      </c>
      <c r="D816" t="s">
        <v>12</v>
      </c>
      <c r="E816" t="s">
        <v>174</v>
      </c>
      <c r="F816" t="s">
        <v>2192</v>
      </c>
      <c r="G816" t="s">
        <v>28</v>
      </c>
      <c r="H816" s="1">
        <v>45241</v>
      </c>
      <c r="I816" s="3">
        <v>0.7055555555555556</v>
      </c>
      <c r="J816" s="1" t="s">
        <v>2193</v>
      </c>
      <c r="K816" s="2">
        <v>0.70594907407407403</v>
      </c>
      <c r="L816" s="2" t="s">
        <v>12021</v>
      </c>
      <c r="M816" t="str">
        <f t="shared" si="90"/>
        <v>Nov</v>
      </c>
      <c r="N816" t="str">
        <f t="shared" si="84"/>
        <v>11-11-2023</v>
      </c>
      <c r="O816" t="str">
        <f t="shared" si="87"/>
        <v>11</v>
      </c>
      <c r="P816" t="str">
        <f t="shared" si="88"/>
        <v>2023</v>
      </c>
      <c r="Q816" t="str">
        <f t="shared" si="85"/>
        <v>16</v>
      </c>
      <c r="R816" t="str">
        <f t="shared" si="86"/>
        <v>16-11-2023</v>
      </c>
      <c r="S816" t="str">
        <f t="shared" si="89"/>
        <v>11</v>
      </c>
    </row>
    <row r="817" spans="1:19" x14ac:dyDescent="0.3">
      <c r="A817" t="s">
        <v>2194</v>
      </c>
      <c r="B817" t="s">
        <v>280</v>
      </c>
      <c r="C817" t="s">
        <v>12021</v>
      </c>
      <c r="D817" t="s">
        <v>49</v>
      </c>
      <c r="E817" t="s">
        <v>65</v>
      </c>
      <c r="F817" t="s">
        <v>2195</v>
      </c>
      <c r="G817" t="s">
        <v>22</v>
      </c>
      <c r="H817" s="1">
        <v>44653</v>
      </c>
      <c r="I817" s="3">
        <v>0.5</v>
      </c>
      <c r="J817" s="1" t="s">
        <v>12021</v>
      </c>
      <c r="K817" s="2" t="s">
        <v>12021</v>
      </c>
      <c r="L817" s="2" t="s">
        <v>12021</v>
      </c>
      <c r="M817" t="str">
        <f t="shared" si="90"/>
        <v>Apr</v>
      </c>
      <c r="N817" t="str">
        <f t="shared" si="84"/>
        <v>02-04-2022</v>
      </c>
      <c r="O817" t="str">
        <f t="shared" si="87"/>
        <v>04</v>
      </c>
      <c r="P817" t="str">
        <f t="shared" si="88"/>
        <v>2022</v>
      </c>
      <c r="Q817" t="str">
        <f t="shared" si="85"/>
        <v>12</v>
      </c>
      <c r="R817" t="str">
        <f t="shared" si="86"/>
        <v>-</v>
      </c>
      <c r="S817" t="str">
        <f t="shared" si="89"/>
        <v/>
      </c>
    </row>
    <row r="818" spans="1:19" x14ac:dyDescent="0.3">
      <c r="A818" t="s">
        <v>2196</v>
      </c>
      <c r="B818" t="s">
        <v>202</v>
      </c>
      <c r="C818" t="s">
        <v>12021</v>
      </c>
      <c r="D818" t="s">
        <v>33</v>
      </c>
      <c r="E818" t="s">
        <v>127</v>
      </c>
      <c r="F818" t="s">
        <v>2197</v>
      </c>
      <c r="G818" t="s">
        <v>22</v>
      </c>
      <c r="H818" s="1" t="s">
        <v>2198</v>
      </c>
      <c r="I818" s="3">
        <v>0.13078703703703703</v>
      </c>
      <c r="J818" s="1" t="s">
        <v>12021</v>
      </c>
      <c r="K818" s="2" t="s">
        <v>12021</v>
      </c>
      <c r="L818" s="2" t="s">
        <v>12021</v>
      </c>
      <c r="M818" t="str">
        <f t="shared" si="90"/>
        <v>Mar</v>
      </c>
      <c r="N818" t="str">
        <f t="shared" si="84"/>
        <v>25-03-2020</v>
      </c>
      <c r="O818" t="str">
        <f t="shared" si="87"/>
        <v>03</v>
      </c>
      <c r="P818" t="str">
        <f t="shared" si="88"/>
        <v>2020</v>
      </c>
      <c r="Q818" t="str">
        <f t="shared" si="85"/>
        <v>03</v>
      </c>
      <c r="R818" t="str">
        <f t="shared" si="86"/>
        <v>-</v>
      </c>
      <c r="S818" t="str">
        <f t="shared" si="89"/>
        <v/>
      </c>
    </row>
    <row r="819" spans="1:19" x14ac:dyDescent="0.3">
      <c r="A819" t="s">
        <v>2199</v>
      </c>
      <c r="B819" t="s">
        <v>18</v>
      </c>
      <c r="C819" t="s">
        <v>12021</v>
      </c>
      <c r="D819" t="s">
        <v>19</v>
      </c>
      <c r="E819" t="s">
        <v>20</v>
      </c>
      <c r="F819" t="s">
        <v>2200</v>
      </c>
      <c r="G819" t="s">
        <v>22</v>
      </c>
      <c r="H819" s="1">
        <v>44569</v>
      </c>
      <c r="I819" s="3">
        <v>0.50972222222222219</v>
      </c>
      <c r="J819" s="1" t="s">
        <v>12021</v>
      </c>
      <c r="K819" s="2" t="s">
        <v>12021</v>
      </c>
      <c r="L819" s="2" t="s">
        <v>12021</v>
      </c>
      <c r="M819" t="str">
        <f t="shared" si="90"/>
        <v>Jan</v>
      </c>
      <c r="N819" t="str">
        <f t="shared" si="84"/>
        <v>08-01-2022</v>
      </c>
      <c r="O819" t="str">
        <f t="shared" si="87"/>
        <v>01</v>
      </c>
      <c r="P819" t="str">
        <f t="shared" si="88"/>
        <v>2022</v>
      </c>
      <c r="Q819" t="str">
        <f t="shared" si="85"/>
        <v>12</v>
      </c>
      <c r="R819" t="str">
        <f t="shared" si="86"/>
        <v>-</v>
      </c>
      <c r="S819" t="str">
        <f t="shared" si="89"/>
        <v/>
      </c>
    </row>
    <row r="820" spans="1:19" x14ac:dyDescent="0.3">
      <c r="A820" t="s">
        <v>2201</v>
      </c>
      <c r="B820" t="s">
        <v>87</v>
      </c>
      <c r="C820" t="s">
        <v>12021</v>
      </c>
      <c r="D820" t="s">
        <v>33</v>
      </c>
      <c r="E820" t="s">
        <v>38</v>
      </c>
      <c r="F820" t="s">
        <v>2202</v>
      </c>
      <c r="G820" t="s">
        <v>22</v>
      </c>
      <c r="H820" s="1">
        <v>45606</v>
      </c>
      <c r="I820" s="3">
        <v>0.88055555555555554</v>
      </c>
      <c r="J820" s="1" t="s">
        <v>12021</v>
      </c>
      <c r="K820" s="2" t="s">
        <v>12021</v>
      </c>
      <c r="L820" s="2" t="s">
        <v>12021</v>
      </c>
      <c r="M820" t="str">
        <f t="shared" si="90"/>
        <v>Nov</v>
      </c>
      <c r="N820" t="str">
        <f t="shared" si="84"/>
        <v>10-11-2024</v>
      </c>
      <c r="O820" t="str">
        <f t="shared" si="87"/>
        <v>11</v>
      </c>
      <c r="P820" t="str">
        <f t="shared" si="88"/>
        <v>2024</v>
      </c>
      <c r="Q820" t="str">
        <f t="shared" si="85"/>
        <v>21</v>
      </c>
      <c r="R820" t="str">
        <f t="shared" si="86"/>
        <v>-</v>
      </c>
      <c r="S820" t="str">
        <f t="shared" si="89"/>
        <v/>
      </c>
    </row>
    <row r="821" spans="1:19" x14ac:dyDescent="0.3">
      <c r="A821" t="s">
        <v>2203</v>
      </c>
      <c r="B821" t="s">
        <v>93</v>
      </c>
      <c r="C821" t="s">
        <v>12021</v>
      </c>
      <c r="D821" t="s">
        <v>19</v>
      </c>
      <c r="E821" t="s">
        <v>26</v>
      </c>
      <c r="F821" t="s">
        <v>2204</v>
      </c>
      <c r="G821" t="s">
        <v>22</v>
      </c>
      <c r="H821" s="1">
        <v>44320</v>
      </c>
      <c r="I821" s="3">
        <v>0.72291666666666665</v>
      </c>
      <c r="J821" s="1" t="s">
        <v>12021</v>
      </c>
      <c r="K821" s="2" t="s">
        <v>12021</v>
      </c>
      <c r="L821" s="2" t="s">
        <v>12021</v>
      </c>
      <c r="M821" t="str">
        <f t="shared" si="90"/>
        <v>May</v>
      </c>
      <c r="N821" t="str">
        <f t="shared" si="84"/>
        <v>04-05-2021</v>
      </c>
      <c r="O821" t="str">
        <f t="shared" si="87"/>
        <v>05</v>
      </c>
      <c r="P821" t="str">
        <f t="shared" si="88"/>
        <v>2021</v>
      </c>
      <c r="Q821" t="str">
        <f t="shared" si="85"/>
        <v>17</v>
      </c>
      <c r="R821" t="str">
        <f t="shared" si="86"/>
        <v>-</v>
      </c>
      <c r="S821" t="str">
        <f t="shared" si="89"/>
        <v/>
      </c>
    </row>
    <row r="822" spans="1:19" x14ac:dyDescent="0.3">
      <c r="A822" t="s">
        <v>2205</v>
      </c>
      <c r="B822" t="s">
        <v>18</v>
      </c>
      <c r="C822" t="s">
        <v>12021</v>
      </c>
      <c r="D822" t="s">
        <v>19</v>
      </c>
      <c r="E822" t="s">
        <v>20</v>
      </c>
      <c r="F822" t="s">
        <v>2206</v>
      </c>
      <c r="G822" t="s">
        <v>22</v>
      </c>
      <c r="H822" s="1" t="s">
        <v>2207</v>
      </c>
      <c r="I822" s="3">
        <v>0.51090277777777782</v>
      </c>
      <c r="J822" s="1" t="s">
        <v>12021</v>
      </c>
      <c r="K822" s="2" t="s">
        <v>12021</v>
      </c>
      <c r="L822" s="2" t="s">
        <v>12021</v>
      </c>
      <c r="M822" t="str">
        <f t="shared" si="90"/>
        <v>Aug</v>
      </c>
      <c r="N822" t="str">
        <f t="shared" si="84"/>
        <v>26-08-2022</v>
      </c>
      <c r="O822" t="str">
        <f t="shared" si="87"/>
        <v>08</v>
      </c>
      <c r="P822" t="str">
        <f t="shared" si="88"/>
        <v>2022</v>
      </c>
      <c r="Q822" t="str">
        <f t="shared" si="85"/>
        <v>12</v>
      </c>
      <c r="R822" t="str">
        <f t="shared" si="86"/>
        <v>-</v>
      </c>
      <c r="S822" t="str">
        <f t="shared" si="89"/>
        <v/>
      </c>
    </row>
    <row r="823" spans="1:19" x14ac:dyDescent="0.3">
      <c r="A823" t="s">
        <v>2208</v>
      </c>
      <c r="B823" t="s">
        <v>220</v>
      </c>
      <c r="C823" s="4">
        <v>44386.911111111112</v>
      </c>
      <c r="D823" t="s">
        <v>12</v>
      </c>
      <c r="E823" t="s">
        <v>174</v>
      </c>
      <c r="F823" t="s">
        <v>2209</v>
      </c>
      <c r="G823" t="s">
        <v>28</v>
      </c>
      <c r="H823" s="1" t="s">
        <v>2210</v>
      </c>
      <c r="I823" s="3">
        <v>0.91167824074074078</v>
      </c>
      <c r="J823" s="1">
        <v>44386</v>
      </c>
      <c r="K823" s="2">
        <v>0.91111111111111109</v>
      </c>
      <c r="L823" s="2" t="s">
        <v>12021</v>
      </c>
      <c r="M823" t="str">
        <f t="shared" si="90"/>
        <v>Aug</v>
      </c>
      <c r="N823" t="str">
        <f t="shared" si="84"/>
        <v>17-08-2021</v>
      </c>
      <c r="O823" t="str">
        <f t="shared" si="87"/>
        <v>08</v>
      </c>
      <c r="P823" t="str">
        <f t="shared" si="88"/>
        <v>2021</v>
      </c>
      <c r="Q823" t="str">
        <f t="shared" si="85"/>
        <v>21</v>
      </c>
      <c r="R823" t="str">
        <f t="shared" si="86"/>
        <v>09-07-2021</v>
      </c>
      <c r="S823" t="str">
        <f t="shared" si="89"/>
        <v>07</v>
      </c>
    </row>
    <row r="824" spans="1:19" x14ac:dyDescent="0.3">
      <c r="A824" t="s">
        <v>2211</v>
      </c>
      <c r="B824" t="s">
        <v>87</v>
      </c>
      <c r="C824" t="s">
        <v>11173</v>
      </c>
      <c r="D824" t="s">
        <v>33</v>
      </c>
      <c r="E824" t="s">
        <v>38</v>
      </c>
      <c r="F824" t="s">
        <v>2212</v>
      </c>
      <c r="G824" t="s">
        <v>28</v>
      </c>
      <c r="H824" s="1">
        <v>44410</v>
      </c>
      <c r="I824" s="3">
        <v>7.4999999999999997E-2</v>
      </c>
      <c r="J824" s="1" t="s">
        <v>389</v>
      </c>
      <c r="K824" s="2">
        <v>7.5196759259259255E-2</v>
      </c>
      <c r="L824" s="2" t="s">
        <v>12021</v>
      </c>
      <c r="M824" t="str">
        <f t="shared" si="90"/>
        <v>Aug</v>
      </c>
      <c r="N824" t="str">
        <f t="shared" si="84"/>
        <v>02-08-2021</v>
      </c>
      <c r="O824" t="str">
        <f t="shared" si="87"/>
        <v>08</v>
      </c>
      <c r="P824" t="str">
        <f t="shared" si="88"/>
        <v>2021</v>
      </c>
      <c r="Q824" t="str">
        <f t="shared" si="85"/>
        <v>01</v>
      </c>
      <c r="R824" t="str">
        <f t="shared" si="86"/>
        <v>17-02-2021</v>
      </c>
      <c r="S824" t="str">
        <f t="shared" si="89"/>
        <v>02</v>
      </c>
    </row>
    <row r="825" spans="1:19" x14ac:dyDescent="0.3">
      <c r="A825" t="s">
        <v>2213</v>
      </c>
      <c r="B825" t="s">
        <v>194</v>
      </c>
      <c r="C825" s="4">
        <v>45232.405555555553</v>
      </c>
      <c r="D825" t="s">
        <v>49</v>
      </c>
      <c r="E825" t="s">
        <v>65</v>
      </c>
      <c r="F825" t="s">
        <v>2214</v>
      </c>
      <c r="G825" t="s">
        <v>28</v>
      </c>
      <c r="H825" s="1" t="s">
        <v>1164</v>
      </c>
      <c r="I825" s="3">
        <v>0.40593750000000001</v>
      </c>
      <c r="J825" s="1">
        <v>45232</v>
      </c>
      <c r="K825" s="2">
        <v>0.40555555555555556</v>
      </c>
      <c r="L825" s="2" t="s">
        <v>12021</v>
      </c>
      <c r="M825" t="str">
        <f t="shared" si="90"/>
        <v>Jan</v>
      </c>
      <c r="N825" t="str">
        <f t="shared" si="84"/>
        <v>13-01-2023</v>
      </c>
      <c r="O825" t="str">
        <f t="shared" si="87"/>
        <v>01</v>
      </c>
      <c r="P825" t="str">
        <f t="shared" si="88"/>
        <v>2023</v>
      </c>
      <c r="Q825" t="str">
        <f t="shared" si="85"/>
        <v>09</v>
      </c>
      <c r="R825" t="str">
        <f t="shared" si="86"/>
        <v>02-11-2023</v>
      </c>
      <c r="S825" t="str">
        <f t="shared" si="89"/>
        <v>11</v>
      </c>
    </row>
    <row r="826" spans="1:19" x14ac:dyDescent="0.3">
      <c r="A826" t="s">
        <v>2215</v>
      </c>
      <c r="B826" t="s">
        <v>87</v>
      </c>
      <c r="C826" t="s">
        <v>12021</v>
      </c>
      <c r="D826" t="s">
        <v>33</v>
      </c>
      <c r="E826" t="s">
        <v>38</v>
      </c>
      <c r="F826" t="s">
        <v>2216</v>
      </c>
      <c r="G826" t="s">
        <v>15</v>
      </c>
      <c r="H826" s="1" t="s">
        <v>2217</v>
      </c>
      <c r="I826" s="3">
        <v>0.92755787037037041</v>
      </c>
      <c r="J826" s="1" t="s">
        <v>12021</v>
      </c>
      <c r="K826" s="2" t="s">
        <v>12021</v>
      </c>
      <c r="L826" s="2" t="s">
        <v>12021</v>
      </c>
      <c r="M826" t="str">
        <f t="shared" si="90"/>
        <v>Feb</v>
      </c>
      <c r="N826" t="str">
        <f t="shared" si="84"/>
        <v>15-02-2023</v>
      </c>
      <c r="O826" t="str">
        <f t="shared" si="87"/>
        <v>02</v>
      </c>
      <c r="P826" t="str">
        <f t="shared" si="88"/>
        <v>2023</v>
      </c>
      <c r="Q826" t="str">
        <f t="shared" si="85"/>
        <v>22</v>
      </c>
      <c r="R826" t="str">
        <f t="shared" si="86"/>
        <v>-</v>
      </c>
      <c r="S826" t="str">
        <f t="shared" si="89"/>
        <v/>
      </c>
    </row>
    <row r="827" spans="1:19" x14ac:dyDescent="0.3">
      <c r="A827" t="s">
        <v>2218</v>
      </c>
      <c r="B827" t="s">
        <v>97</v>
      </c>
      <c r="C827" s="4" t="s">
        <v>12021</v>
      </c>
      <c r="D827" t="s">
        <v>19</v>
      </c>
      <c r="E827" t="s">
        <v>20</v>
      </c>
      <c r="F827" t="s">
        <v>2219</v>
      </c>
      <c r="G827" t="s">
        <v>15</v>
      </c>
      <c r="H827" s="1">
        <v>44685</v>
      </c>
      <c r="I827" s="3">
        <v>0.41180555555555554</v>
      </c>
      <c r="J827" s="1" t="s">
        <v>12021</v>
      </c>
      <c r="K827" s="2" t="s">
        <v>12021</v>
      </c>
      <c r="L827" s="2" t="s">
        <v>12021</v>
      </c>
      <c r="M827" t="str">
        <f t="shared" si="90"/>
        <v>May</v>
      </c>
      <c r="N827" t="str">
        <f t="shared" si="84"/>
        <v>04-05-2022</v>
      </c>
      <c r="O827" t="str">
        <f t="shared" si="87"/>
        <v>05</v>
      </c>
      <c r="P827" t="str">
        <f t="shared" si="88"/>
        <v>2022</v>
      </c>
      <c r="Q827" t="str">
        <f t="shared" si="85"/>
        <v>09</v>
      </c>
      <c r="R827" t="str">
        <f t="shared" si="86"/>
        <v>-</v>
      </c>
      <c r="S827" t="str">
        <f t="shared" si="89"/>
        <v/>
      </c>
    </row>
    <row r="828" spans="1:19" x14ac:dyDescent="0.3">
      <c r="A828" t="s">
        <v>2220</v>
      </c>
      <c r="B828" t="s">
        <v>53</v>
      </c>
      <c r="C828" t="s">
        <v>12021</v>
      </c>
      <c r="D828" t="s">
        <v>12</v>
      </c>
      <c r="E828" t="s">
        <v>13</v>
      </c>
      <c r="F828" t="s">
        <v>2221</v>
      </c>
      <c r="G828" t="s">
        <v>22</v>
      </c>
      <c r="H828" s="1" t="s">
        <v>2222</v>
      </c>
      <c r="I828" s="3">
        <v>0.54061342592592587</v>
      </c>
      <c r="J828" s="1" t="s">
        <v>12021</v>
      </c>
      <c r="K828" s="2" t="s">
        <v>12021</v>
      </c>
      <c r="L828" s="2" t="s">
        <v>12021</v>
      </c>
      <c r="M828" t="str">
        <f t="shared" si="90"/>
        <v>Oct</v>
      </c>
      <c r="N828" t="str">
        <f t="shared" si="84"/>
        <v>24-10-2021</v>
      </c>
      <c r="O828" t="str">
        <f t="shared" si="87"/>
        <v>10</v>
      </c>
      <c r="P828" t="str">
        <f t="shared" si="88"/>
        <v>2021</v>
      </c>
      <c r="Q828" t="str">
        <f t="shared" si="85"/>
        <v>12</v>
      </c>
      <c r="R828" t="str">
        <f t="shared" si="86"/>
        <v>-</v>
      </c>
      <c r="S828" t="str">
        <f t="shared" si="89"/>
        <v/>
      </c>
    </row>
    <row r="829" spans="1:19" x14ac:dyDescent="0.3">
      <c r="A829" t="s">
        <v>2223</v>
      </c>
      <c r="B829" t="s">
        <v>185</v>
      </c>
      <c r="C829" s="4" t="s">
        <v>12021</v>
      </c>
      <c r="D829" t="s">
        <v>12</v>
      </c>
      <c r="E829" t="s">
        <v>13</v>
      </c>
      <c r="F829" t="s">
        <v>2224</v>
      </c>
      <c r="G829" t="s">
        <v>15</v>
      </c>
      <c r="H829" s="1">
        <v>44293</v>
      </c>
      <c r="I829" s="3">
        <v>2.1527777777777778E-2</v>
      </c>
      <c r="J829" s="1" t="s">
        <v>12021</v>
      </c>
      <c r="K829" s="2" t="s">
        <v>12021</v>
      </c>
      <c r="L829" s="2" t="s">
        <v>12021</v>
      </c>
      <c r="M829" t="str">
        <f t="shared" si="90"/>
        <v>Apr</v>
      </c>
      <c r="N829" t="str">
        <f t="shared" si="84"/>
        <v>07-04-2021</v>
      </c>
      <c r="O829" t="str">
        <f t="shared" si="87"/>
        <v>04</v>
      </c>
      <c r="P829" t="str">
        <f t="shared" si="88"/>
        <v>2021</v>
      </c>
      <c r="Q829" t="str">
        <f t="shared" si="85"/>
        <v>00</v>
      </c>
      <c r="R829" t="str">
        <f t="shared" si="86"/>
        <v>-</v>
      </c>
      <c r="S829" t="str">
        <f t="shared" si="89"/>
        <v/>
      </c>
    </row>
    <row r="830" spans="1:19" x14ac:dyDescent="0.3">
      <c r="A830" t="s">
        <v>2225</v>
      </c>
      <c r="B830" t="s">
        <v>97</v>
      </c>
      <c r="C830" t="s">
        <v>12021</v>
      </c>
      <c r="D830" t="s">
        <v>19</v>
      </c>
      <c r="E830" t="s">
        <v>20</v>
      </c>
      <c r="F830" t="s">
        <v>2226</v>
      </c>
      <c r="G830" t="s">
        <v>15</v>
      </c>
      <c r="H830" s="1" t="s">
        <v>328</v>
      </c>
      <c r="I830" s="3">
        <v>0.45429398148148148</v>
      </c>
      <c r="J830" s="1" t="s">
        <v>12021</v>
      </c>
      <c r="K830" s="2" t="s">
        <v>12021</v>
      </c>
      <c r="L830" s="2" t="s">
        <v>12021</v>
      </c>
      <c r="M830" t="str">
        <f t="shared" si="90"/>
        <v>Apr</v>
      </c>
      <c r="N830" t="str">
        <f t="shared" si="84"/>
        <v>28-04-2021</v>
      </c>
      <c r="O830" t="str">
        <f t="shared" si="87"/>
        <v>04</v>
      </c>
      <c r="P830" t="str">
        <f t="shared" si="88"/>
        <v>2021</v>
      </c>
      <c r="Q830" t="str">
        <f t="shared" si="85"/>
        <v>10</v>
      </c>
      <c r="R830" t="str">
        <f t="shared" si="86"/>
        <v>-</v>
      </c>
      <c r="S830" t="str">
        <f t="shared" si="89"/>
        <v/>
      </c>
    </row>
    <row r="831" spans="1:19" x14ac:dyDescent="0.3">
      <c r="A831" t="s">
        <v>2227</v>
      </c>
      <c r="B831" t="s">
        <v>194</v>
      </c>
      <c r="C831" s="4" t="s">
        <v>12021</v>
      </c>
      <c r="D831" t="s">
        <v>49</v>
      </c>
      <c r="E831" t="s">
        <v>65</v>
      </c>
      <c r="F831" t="s">
        <v>2228</v>
      </c>
      <c r="G831" t="s">
        <v>22</v>
      </c>
      <c r="H831" s="1" t="s">
        <v>2229</v>
      </c>
      <c r="I831" s="3">
        <v>0.2467361111111111</v>
      </c>
      <c r="J831" s="1" t="s">
        <v>12021</v>
      </c>
      <c r="K831" s="2" t="s">
        <v>12021</v>
      </c>
      <c r="L831" s="2" t="s">
        <v>12021</v>
      </c>
      <c r="M831" t="str">
        <f t="shared" si="90"/>
        <v>Mar</v>
      </c>
      <c r="N831" t="str">
        <f t="shared" si="84"/>
        <v>29-03-2022</v>
      </c>
      <c r="O831" t="str">
        <f t="shared" si="87"/>
        <v>03</v>
      </c>
      <c r="P831" t="str">
        <f t="shared" si="88"/>
        <v>2022</v>
      </c>
      <c r="Q831" t="str">
        <f t="shared" si="85"/>
        <v>05</v>
      </c>
      <c r="R831" t="str">
        <f t="shared" si="86"/>
        <v>-</v>
      </c>
      <c r="S831" t="str">
        <f t="shared" si="89"/>
        <v/>
      </c>
    </row>
    <row r="832" spans="1:19" x14ac:dyDescent="0.3">
      <c r="A832" t="s">
        <v>2230</v>
      </c>
      <c r="B832" t="s">
        <v>185</v>
      </c>
      <c r="C832" t="s">
        <v>12021</v>
      </c>
      <c r="D832" t="s">
        <v>12</v>
      </c>
      <c r="E832" t="s">
        <v>13</v>
      </c>
      <c r="F832" t="s">
        <v>2231</v>
      </c>
      <c r="G832" t="s">
        <v>22</v>
      </c>
      <c r="H832" s="1" t="s">
        <v>2057</v>
      </c>
      <c r="I832" s="3">
        <v>0.93563657407407408</v>
      </c>
      <c r="J832" s="1" t="s">
        <v>12021</v>
      </c>
      <c r="K832" s="2" t="s">
        <v>12021</v>
      </c>
      <c r="L832" s="2" t="s">
        <v>12021</v>
      </c>
      <c r="M832" t="str">
        <f t="shared" si="90"/>
        <v>Feb</v>
      </c>
      <c r="N832" t="str">
        <f t="shared" si="84"/>
        <v>21-02-2020</v>
      </c>
      <c r="O832" t="str">
        <f t="shared" si="87"/>
        <v>02</v>
      </c>
      <c r="P832" t="str">
        <f t="shared" si="88"/>
        <v>2020</v>
      </c>
      <c r="Q832" t="str">
        <f t="shared" si="85"/>
        <v>22</v>
      </c>
      <c r="R832" t="str">
        <f t="shared" si="86"/>
        <v>-</v>
      </c>
      <c r="S832" t="str">
        <f t="shared" si="89"/>
        <v/>
      </c>
    </row>
    <row r="833" spans="1:19" x14ac:dyDescent="0.3">
      <c r="A833" t="s">
        <v>2232</v>
      </c>
      <c r="B833" t="s">
        <v>37</v>
      </c>
      <c r="C833" s="4" t="s">
        <v>12021</v>
      </c>
      <c r="D833" t="s">
        <v>33</v>
      </c>
      <c r="E833" t="s">
        <v>38</v>
      </c>
      <c r="F833" t="s">
        <v>2233</v>
      </c>
      <c r="G833" t="s">
        <v>22</v>
      </c>
      <c r="H833" s="1" t="s">
        <v>2234</v>
      </c>
      <c r="I833" s="3">
        <v>0.61356481481481484</v>
      </c>
      <c r="J833" s="1" t="s">
        <v>12021</v>
      </c>
      <c r="K833" s="2" t="s">
        <v>12021</v>
      </c>
      <c r="L833" s="2" t="s">
        <v>12021</v>
      </c>
      <c r="M833" t="str">
        <f t="shared" si="90"/>
        <v>Oct</v>
      </c>
      <c r="N833" t="str">
        <f t="shared" si="84"/>
        <v>29-10-2021</v>
      </c>
      <c r="O833" t="str">
        <f t="shared" si="87"/>
        <v>10</v>
      </c>
      <c r="P833" t="str">
        <f t="shared" si="88"/>
        <v>2021</v>
      </c>
      <c r="Q833" t="str">
        <f t="shared" si="85"/>
        <v>14</v>
      </c>
      <c r="R833" t="str">
        <f t="shared" si="86"/>
        <v>-</v>
      </c>
      <c r="S833" t="str">
        <f t="shared" si="89"/>
        <v/>
      </c>
    </row>
    <row r="834" spans="1:19" x14ac:dyDescent="0.3">
      <c r="A834" t="s">
        <v>2235</v>
      </c>
      <c r="B834" t="s">
        <v>135</v>
      </c>
      <c r="C834" t="s">
        <v>12021</v>
      </c>
      <c r="D834" t="s">
        <v>33</v>
      </c>
      <c r="E834" t="s">
        <v>38</v>
      </c>
      <c r="F834" t="s">
        <v>2236</v>
      </c>
      <c r="G834" t="s">
        <v>15</v>
      </c>
      <c r="H834" s="1" t="s">
        <v>631</v>
      </c>
      <c r="I834" s="3">
        <v>0.13332175925925926</v>
      </c>
      <c r="J834" s="1" t="s">
        <v>12021</v>
      </c>
      <c r="K834" s="2" t="s">
        <v>12021</v>
      </c>
      <c r="L834" s="2" t="s">
        <v>12021</v>
      </c>
      <c r="M834" t="str">
        <f t="shared" si="90"/>
        <v>Jan</v>
      </c>
      <c r="N834" t="str">
        <f t="shared" ref="N834:N897" si="91">TEXT(H834,"DD-MM-YYYY")</f>
        <v>19-01-2021</v>
      </c>
      <c r="O834" t="str">
        <f t="shared" si="87"/>
        <v>01</v>
      </c>
      <c r="P834" t="str">
        <f t="shared" si="88"/>
        <v>2021</v>
      </c>
      <c r="Q834" t="str">
        <f t="shared" ref="Q834:Q897" si="92">TEXT(I834,"HH")</f>
        <v>03</v>
      </c>
      <c r="R834" t="str">
        <f t="shared" ref="R834:R897" si="93">TEXT(J834,"DD-MM-YYYY")</f>
        <v>-</v>
      </c>
      <c r="S834" t="str">
        <f t="shared" si="89"/>
        <v/>
      </c>
    </row>
    <row r="835" spans="1:19" x14ac:dyDescent="0.3">
      <c r="A835" t="s">
        <v>2237</v>
      </c>
      <c r="B835" t="s">
        <v>205</v>
      </c>
      <c r="C835" t="s">
        <v>11174</v>
      </c>
      <c r="D835" t="s">
        <v>19</v>
      </c>
      <c r="E835" t="s">
        <v>140</v>
      </c>
      <c r="F835" t="s">
        <v>2238</v>
      </c>
      <c r="G835" t="s">
        <v>28</v>
      </c>
      <c r="H835" s="1" t="s">
        <v>587</v>
      </c>
      <c r="I835" s="3">
        <v>0.86866898148148153</v>
      </c>
      <c r="J835" s="1" t="s">
        <v>2239</v>
      </c>
      <c r="K835" s="2">
        <v>0.86866898148148153</v>
      </c>
      <c r="L835" s="2" t="s">
        <v>12021</v>
      </c>
      <c r="M835" t="str">
        <f t="shared" si="90"/>
        <v>Feb</v>
      </c>
      <c r="N835" t="str">
        <f t="shared" si="91"/>
        <v>13-02-2021</v>
      </c>
      <c r="O835" t="str">
        <f t="shared" ref="O835:O898" si="94">MID(N835,4,2)</f>
        <v>02</v>
      </c>
      <c r="P835" t="str">
        <f t="shared" ref="P835:P898" si="95">RIGHT(N835,4)</f>
        <v>2021</v>
      </c>
      <c r="Q835" t="str">
        <f t="shared" si="92"/>
        <v>20</v>
      </c>
      <c r="R835" t="str">
        <f t="shared" si="93"/>
        <v>19-02-2021</v>
      </c>
      <c r="S835" t="str">
        <f t="shared" ref="S835:S898" si="96">MID(R835,4,2)</f>
        <v>02</v>
      </c>
    </row>
    <row r="836" spans="1:19" x14ac:dyDescent="0.3">
      <c r="A836" t="s">
        <v>2240</v>
      </c>
      <c r="B836" t="s">
        <v>32</v>
      </c>
      <c r="C836" t="s">
        <v>11175</v>
      </c>
      <c r="D836" t="s">
        <v>33</v>
      </c>
      <c r="E836" t="s">
        <v>34</v>
      </c>
      <c r="F836" t="s">
        <v>2241</v>
      </c>
      <c r="G836" t="s">
        <v>28</v>
      </c>
      <c r="H836" s="1" t="s">
        <v>2242</v>
      </c>
      <c r="I836" s="3">
        <v>8.7962962962962962E-4</v>
      </c>
      <c r="J836" s="1" t="s">
        <v>1088</v>
      </c>
      <c r="K836" s="2">
        <v>8.7962962962962962E-4</v>
      </c>
      <c r="L836" s="2" t="s">
        <v>12021</v>
      </c>
      <c r="M836" t="str">
        <f t="shared" si="90"/>
        <v>Aug</v>
      </c>
      <c r="N836" t="str">
        <f t="shared" si="91"/>
        <v>30-08-2021</v>
      </c>
      <c r="O836" t="str">
        <f t="shared" si="94"/>
        <v>08</v>
      </c>
      <c r="P836" t="str">
        <f t="shared" si="95"/>
        <v>2021</v>
      </c>
      <c r="Q836" t="str">
        <f t="shared" si="92"/>
        <v>00</v>
      </c>
      <c r="R836" t="str">
        <f t="shared" si="93"/>
        <v>27-09-2021</v>
      </c>
      <c r="S836" t="str">
        <f t="shared" si="96"/>
        <v>09</v>
      </c>
    </row>
    <row r="837" spans="1:19" x14ac:dyDescent="0.3">
      <c r="A837" t="s">
        <v>2243</v>
      </c>
      <c r="B837" t="s">
        <v>158</v>
      </c>
      <c r="C837" t="s">
        <v>11176</v>
      </c>
      <c r="D837" t="s">
        <v>33</v>
      </c>
      <c r="E837" t="s">
        <v>127</v>
      </c>
      <c r="F837" t="s">
        <v>2244</v>
      </c>
      <c r="G837" t="s">
        <v>28</v>
      </c>
      <c r="H837" s="1">
        <v>43865</v>
      </c>
      <c r="I837" s="3">
        <v>0.88402777777777775</v>
      </c>
      <c r="J837" s="1" t="s">
        <v>2245</v>
      </c>
      <c r="K837" s="2">
        <v>0.88450231481481478</v>
      </c>
      <c r="L837" s="2" t="s">
        <v>12021</v>
      </c>
      <c r="M837" t="str">
        <f t="shared" ref="M837:M900" si="97">TEXT(H837,"MMM")</f>
        <v>Feb</v>
      </c>
      <c r="N837" t="str">
        <f t="shared" si="91"/>
        <v>04-02-2020</v>
      </c>
      <c r="O837" t="str">
        <f t="shared" si="94"/>
        <v>02</v>
      </c>
      <c r="P837" t="str">
        <f t="shared" si="95"/>
        <v>2020</v>
      </c>
      <c r="Q837" t="str">
        <f t="shared" si="92"/>
        <v>21</v>
      </c>
      <c r="R837" t="str">
        <f t="shared" si="93"/>
        <v>18-04-2020</v>
      </c>
      <c r="S837" t="str">
        <f t="shared" si="96"/>
        <v>04</v>
      </c>
    </row>
    <row r="838" spans="1:19" x14ac:dyDescent="0.3">
      <c r="A838" t="s">
        <v>2246</v>
      </c>
      <c r="B838" t="s">
        <v>93</v>
      </c>
      <c r="C838" t="s">
        <v>11177</v>
      </c>
      <c r="D838" t="s">
        <v>19</v>
      </c>
      <c r="E838" t="s">
        <v>26</v>
      </c>
      <c r="F838" t="s">
        <v>2247</v>
      </c>
      <c r="G838" t="s">
        <v>28</v>
      </c>
      <c r="H838" s="1" t="s">
        <v>2248</v>
      </c>
      <c r="I838" s="3">
        <v>0.25850694444444444</v>
      </c>
      <c r="J838" s="1" t="s">
        <v>2249</v>
      </c>
      <c r="K838" s="2">
        <v>0.25850694444444444</v>
      </c>
      <c r="L838" s="2" t="s">
        <v>12021</v>
      </c>
      <c r="M838" t="str">
        <f t="shared" si="97"/>
        <v>Jun</v>
      </c>
      <c r="N838" t="str">
        <f t="shared" si="91"/>
        <v>16-06-2024</v>
      </c>
      <c r="O838" t="str">
        <f t="shared" si="94"/>
        <v>06</v>
      </c>
      <c r="P838" t="str">
        <f t="shared" si="95"/>
        <v>2024</v>
      </c>
      <c r="Q838" t="str">
        <f t="shared" si="92"/>
        <v>06</v>
      </c>
      <c r="R838" t="str">
        <f t="shared" si="93"/>
        <v>18-06-2024</v>
      </c>
      <c r="S838" t="str">
        <f t="shared" si="96"/>
        <v>06</v>
      </c>
    </row>
    <row r="839" spans="1:19" x14ac:dyDescent="0.3">
      <c r="A839" t="s">
        <v>2250</v>
      </c>
      <c r="B839" t="s">
        <v>404</v>
      </c>
      <c r="C839" s="4">
        <v>45357.56527777778</v>
      </c>
      <c r="D839" t="s">
        <v>12</v>
      </c>
      <c r="E839" t="s">
        <v>174</v>
      </c>
      <c r="F839" t="s">
        <v>2251</v>
      </c>
      <c r="G839" t="s">
        <v>28</v>
      </c>
      <c r="H839" s="1" t="s">
        <v>2252</v>
      </c>
      <c r="I839" s="3">
        <v>0.5658333333333333</v>
      </c>
      <c r="J839" s="1">
        <v>45357</v>
      </c>
      <c r="K839" s="2">
        <v>0.56527777777777777</v>
      </c>
      <c r="L839" s="2" t="s">
        <v>12021</v>
      </c>
      <c r="M839" t="str">
        <f t="shared" si="97"/>
        <v>May</v>
      </c>
      <c r="N839" t="str">
        <f t="shared" si="91"/>
        <v>21-05-2024</v>
      </c>
      <c r="O839" t="str">
        <f t="shared" si="94"/>
        <v>05</v>
      </c>
      <c r="P839" t="str">
        <f t="shared" si="95"/>
        <v>2024</v>
      </c>
      <c r="Q839" t="str">
        <f t="shared" si="92"/>
        <v>13</v>
      </c>
      <c r="R839" t="str">
        <f t="shared" si="93"/>
        <v>06-03-2024</v>
      </c>
      <c r="S839" t="str">
        <f t="shared" si="96"/>
        <v>03</v>
      </c>
    </row>
    <row r="840" spans="1:19" x14ac:dyDescent="0.3">
      <c r="A840" t="s">
        <v>2253</v>
      </c>
      <c r="B840" t="s">
        <v>53</v>
      </c>
      <c r="C840" t="s">
        <v>12021</v>
      </c>
      <c r="D840" t="s">
        <v>12</v>
      </c>
      <c r="E840" t="s">
        <v>13</v>
      </c>
      <c r="F840" t="s">
        <v>2254</v>
      </c>
      <c r="G840" t="s">
        <v>15</v>
      </c>
      <c r="H840" s="1" t="s">
        <v>2255</v>
      </c>
      <c r="I840" s="3">
        <v>0.3190162037037037</v>
      </c>
      <c r="J840" s="1" t="s">
        <v>12021</v>
      </c>
      <c r="K840" s="2" t="s">
        <v>12021</v>
      </c>
      <c r="L840" s="2" t="s">
        <v>12021</v>
      </c>
      <c r="M840" t="str">
        <f t="shared" si="97"/>
        <v>Jan</v>
      </c>
      <c r="N840" t="str">
        <f t="shared" si="91"/>
        <v>19-01-2024</v>
      </c>
      <c r="O840" t="str">
        <f t="shared" si="94"/>
        <v>01</v>
      </c>
      <c r="P840" t="str">
        <f t="shared" si="95"/>
        <v>2024</v>
      </c>
      <c r="Q840" t="str">
        <f t="shared" si="92"/>
        <v>07</v>
      </c>
      <c r="R840" t="str">
        <f t="shared" si="93"/>
        <v>-</v>
      </c>
      <c r="S840" t="str">
        <f t="shared" si="96"/>
        <v/>
      </c>
    </row>
    <row r="841" spans="1:19" x14ac:dyDescent="0.3">
      <c r="A841" t="s">
        <v>2256</v>
      </c>
      <c r="B841" t="s">
        <v>131</v>
      </c>
      <c r="C841" t="s">
        <v>12021</v>
      </c>
      <c r="D841" t="s">
        <v>12</v>
      </c>
      <c r="E841" t="s">
        <v>114</v>
      </c>
      <c r="F841" t="s">
        <v>2257</v>
      </c>
      <c r="G841" t="s">
        <v>22</v>
      </c>
      <c r="H841" s="1">
        <v>44874</v>
      </c>
      <c r="I841" s="3">
        <v>0.34583333333333333</v>
      </c>
      <c r="J841" s="1" t="s">
        <v>12021</v>
      </c>
      <c r="K841" s="2" t="s">
        <v>12021</v>
      </c>
      <c r="L841" s="2" t="s">
        <v>12021</v>
      </c>
      <c r="M841" t="str">
        <f t="shared" si="97"/>
        <v>Nov</v>
      </c>
      <c r="N841" t="str">
        <f t="shared" si="91"/>
        <v>09-11-2022</v>
      </c>
      <c r="O841" t="str">
        <f t="shared" si="94"/>
        <v>11</v>
      </c>
      <c r="P841" t="str">
        <f t="shared" si="95"/>
        <v>2022</v>
      </c>
      <c r="Q841" t="str">
        <f t="shared" si="92"/>
        <v>08</v>
      </c>
      <c r="R841" t="str">
        <f t="shared" si="93"/>
        <v>-</v>
      </c>
      <c r="S841" t="str">
        <f t="shared" si="96"/>
        <v/>
      </c>
    </row>
    <row r="842" spans="1:19" x14ac:dyDescent="0.3">
      <c r="A842" t="s">
        <v>2258</v>
      </c>
      <c r="B842" t="s">
        <v>220</v>
      </c>
      <c r="C842" s="4">
        <v>45446.352777777778</v>
      </c>
      <c r="D842" t="s">
        <v>12</v>
      </c>
      <c r="E842" t="s">
        <v>174</v>
      </c>
      <c r="F842" t="s">
        <v>2259</v>
      </c>
      <c r="G842" t="s">
        <v>28</v>
      </c>
      <c r="H842" s="1">
        <v>45628</v>
      </c>
      <c r="I842" s="3">
        <v>0.3527777777777778</v>
      </c>
      <c r="J842" s="1">
        <v>45446</v>
      </c>
      <c r="K842" s="2">
        <v>0.3527777777777778</v>
      </c>
      <c r="L842" s="2" t="s">
        <v>12021</v>
      </c>
      <c r="M842" t="str">
        <f t="shared" si="97"/>
        <v>Dec</v>
      </c>
      <c r="N842" t="str">
        <f t="shared" si="91"/>
        <v>02-12-2024</v>
      </c>
      <c r="O842" t="str">
        <f t="shared" si="94"/>
        <v>12</v>
      </c>
      <c r="P842" t="str">
        <f t="shared" si="95"/>
        <v>2024</v>
      </c>
      <c r="Q842" t="str">
        <f t="shared" si="92"/>
        <v>08</v>
      </c>
      <c r="R842" t="str">
        <f t="shared" si="93"/>
        <v>03-06-2024</v>
      </c>
      <c r="S842" t="str">
        <f t="shared" si="96"/>
        <v>06</v>
      </c>
    </row>
    <row r="843" spans="1:19" x14ac:dyDescent="0.3">
      <c r="A843" t="s">
        <v>2260</v>
      </c>
      <c r="B843" t="s">
        <v>110</v>
      </c>
      <c r="C843" t="s">
        <v>12021</v>
      </c>
      <c r="D843" t="s">
        <v>33</v>
      </c>
      <c r="E843" t="s">
        <v>34</v>
      </c>
      <c r="F843" t="s">
        <v>2261</v>
      </c>
      <c r="G843" t="s">
        <v>22</v>
      </c>
      <c r="H843" s="1" t="s">
        <v>2262</v>
      </c>
      <c r="I843" s="3">
        <v>0.36054398148148148</v>
      </c>
      <c r="J843" s="1" t="s">
        <v>12021</v>
      </c>
      <c r="K843" s="2" t="s">
        <v>12021</v>
      </c>
      <c r="L843" s="2" t="s">
        <v>12021</v>
      </c>
      <c r="M843" t="str">
        <f t="shared" si="97"/>
        <v>Jun</v>
      </c>
      <c r="N843" t="str">
        <f t="shared" si="91"/>
        <v>25-06-2021</v>
      </c>
      <c r="O843" t="str">
        <f t="shared" si="94"/>
        <v>06</v>
      </c>
      <c r="P843" t="str">
        <f t="shared" si="95"/>
        <v>2021</v>
      </c>
      <c r="Q843" t="str">
        <f t="shared" si="92"/>
        <v>08</v>
      </c>
      <c r="R843" t="str">
        <f t="shared" si="93"/>
        <v>-</v>
      </c>
      <c r="S843" t="str">
        <f t="shared" si="96"/>
        <v/>
      </c>
    </row>
    <row r="844" spans="1:19" x14ac:dyDescent="0.3">
      <c r="A844" t="s">
        <v>2263</v>
      </c>
      <c r="B844" t="s">
        <v>11</v>
      </c>
      <c r="C844" t="s">
        <v>11178</v>
      </c>
      <c r="D844" t="s">
        <v>12</v>
      </c>
      <c r="E844" t="s">
        <v>13</v>
      </c>
      <c r="F844" t="s">
        <v>2264</v>
      </c>
      <c r="G844" t="s">
        <v>28</v>
      </c>
      <c r="H844" s="1" t="s">
        <v>2265</v>
      </c>
      <c r="I844" s="3">
        <v>0.28671296296296295</v>
      </c>
      <c r="J844" s="1" t="s">
        <v>1133</v>
      </c>
      <c r="K844" s="2">
        <v>0.28671296296296295</v>
      </c>
      <c r="L844" s="2" t="s">
        <v>12021</v>
      </c>
      <c r="M844" t="str">
        <f t="shared" si="97"/>
        <v>Sep</v>
      </c>
      <c r="N844" t="str">
        <f t="shared" si="91"/>
        <v>15-09-2022</v>
      </c>
      <c r="O844" t="str">
        <f t="shared" si="94"/>
        <v>09</v>
      </c>
      <c r="P844" t="str">
        <f t="shared" si="95"/>
        <v>2022</v>
      </c>
      <c r="Q844" t="str">
        <f t="shared" si="92"/>
        <v>06</v>
      </c>
      <c r="R844" t="str">
        <f t="shared" si="93"/>
        <v>27-09-2022</v>
      </c>
      <c r="S844" t="str">
        <f t="shared" si="96"/>
        <v>09</v>
      </c>
    </row>
    <row r="845" spans="1:19" x14ac:dyDescent="0.3">
      <c r="A845" t="s">
        <v>2266</v>
      </c>
      <c r="B845" t="s">
        <v>205</v>
      </c>
      <c r="C845" t="s">
        <v>12021</v>
      </c>
      <c r="D845" t="s">
        <v>19</v>
      </c>
      <c r="E845" t="s">
        <v>140</v>
      </c>
      <c r="F845" t="s">
        <v>2267</v>
      </c>
      <c r="G845" t="s">
        <v>15</v>
      </c>
      <c r="H845" s="1">
        <v>44086</v>
      </c>
      <c r="I845" s="3">
        <v>0.8520833333333333</v>
      </c>
      <c r="J845" s="1" t="s">
        <v>12021</v>
      </c>
      <c r="K845" s="2" t="s">
        <v>12021</v>
      </c>
      <c r="L845" s="2" t="s">
        <v>12021</v>
      </c>
      <c r="M845" t="str">
        <f t="shared" si="97"/>
        <v>Sep</v>
      </c>
      <c r="N845" t="str">
        <f t="shared" si="91"/>
        <v>12-09-2020</v>
      </c>
      <c r="O845" t="str">
        <f t="shared" si="94"/>
        <v>09</v>
      </c>
      <c r="P845" t="str">
        <f t="shared" si="95"/>
        <v>2020</v>
      </c>
      <c r="Q845" t="str">
        <f t="shared" si="92"/>
        <v>20</v>
      </c>
      <c r="R845" t="str">
        <f t="shared" si="93"/>
        <v>-</v>
      </c>
      <c r="S845" t="str">
        <f t="shared" si="96"/>
        <v/>
      </c>
    </row>
    <row r="846" spans="1:19" x14ac:dyDescent="0.3">
      <c r="A846" t="s">
        <v>2268</v>
      </c>
      <c r="B846" t="s">
        <v>73</v>
      </c>
      <c r="C846" t="s">
        <v>11179</v>
      </c>
      <c r="D846" t="s">
        <v>49</v>
      </c>
      <c r="E846" t="s">
        <v>50</v>
      </c>
      <c r="F846" t="s">
        <v>2269</v>
      </c>
      <c r="G846" t="s">
        <v>28</v>
      </c>
      <c r="H846" s="1" t="s">
        <v>1568</v>
      </c>
      <c r="I846" s="3">
        <v>0.70598379629629626</v>
      </c>
      <c r="J846" s="1" t="s">
        <v>2270</v>
      </c>
      <c r="K846" s="2">
        <v>0.70598379629629626</v>
      </c>
      <c r="L846" s="2" t="s">
        <v>12021</v>
      </c>
      <c r="M846" t="str">
        <f t="shared" si="97"/>
        <v>Jul</v>
      </c>
      <c r="N846" t="str">
        <f t="shared" si="91"/>
        <v>20-07-2023</v>
      </c>
      <c r="O846" t="str">
        <f t="shared" si="94"/>
        <v>07</v>
      </c>
      <c r="P846" t="str">
        <f t="shared" si="95"/>
        <v>2023</v>
      </c>
      <c r="Q846" t="str">
        <f t="shared" si="92"/>
        <v>16</v>
      </c>
      <c r="R846" t="str">
        <f t="shared" si="93"/>
        <v>15-08-2023</v>
      </c>
      <c r="S846" t="str">
        <f t="shared" si="96"/>
        <v>08</v>
      </c>
    </row>
    <row r="847" spans="1:19" x14ac:dyDescent="0.3">
      <c r="A847" t="s">
        <v>2271</v>
      </c>
      <c r="B847" t="s">
        <v>205</v>
      </c>
      <c r="C847" t="s">
        <v>12021</v>
      </c>
      <c r="D847" t="s">
        <v>19</v>
      </c>
      <c r="E847" t="s">
        <v>140</v>
      </c>
      <c r="F847" t="s">
        <v>2272</v>
      </c>
      <c r="G847" t="s">
        <v>15</v>
      </c>
      <c r="H847" s="1" t="s">
        <v>2273</v>
      </c>
      <c r="I847" s="3">
        <v>5.7870370370370373E-5</v>
      </c>
      <c r="J847" s="1" t="s">
        <v>12021</v>
      </c>
      <c r="K847" s="2" t="s">
        <v>12021</v>
      </c>
      <c r="L847" s="2" t="s">
        <v>12021</v>
      </c>
      <c r="M847" t="str">
        <f t="shared" si="97"/>
        <v>Jul</v>
      </c>
      <c r="N847" t="str">
        <f t="shared" si="91"/>
        <v>19-07-2023</v>
      </c>
      <c r="O847" t="str">
        <f t="shared" si="94"/>
        <v>07</v>
      </c>
      <c r="P847" t="str">
        <f t="shared" si="95"/>
        <v>2023</v>
      </c>
      <c r="Q847" t="str">
        <f t="shared" si="92"/>
        <v>00</v>
      </c>
      <c r="R847" t="str">
        <f t="shared" si="93"/>
        <v>-</v>
      </c>
      <c r="S847" t="str">
        <f t="shared" si="96"/>
        <v/>
      </c>
    </row>
    <row r="848" spans="1:19" x14ac:dyDescent="0.3">
      <c r="A848" t="s">
        <v>2274</v>
      </c>
      <c r="B848" t="s">
        <v>93</v>
      </c>
      <c r="C848" t="s">
        <v>12021</v>
      </c>
      <c r="D848" t="s">
        <v>19</v>
      </c>
      <c r="E848" t="s">
        <v>26</v>
      </c>
      <c r="F848" t="s">
        <v>2275</v>
      </c>
      <c r="G848" t="s">
        <v>15</v>
      </c>
      <c r="H848" s="1" t="s">
        <v>2276</v>
      </c>
      <c r="I848" s="3">
        <v>0.95211805555555551</v>
      </c>
      <c r="J848" s="1" t="s">
        <v>12021</v>
      </c>
      <c r="K848" s="2" t="s">
        <v>12021</v>
      </c>
      <c r="L848" s="2" t="s">
        <v>12021</v>
      </c>
      <c r="M848" t="str">
        <f t="shared" si="97"/>
        <v>Dec</v>
      </c>
      <c r="N848" t="str">
        <f t="shared" si="91"/>
        <v>31-12-2021</v>
      </c>
      <c r="O848" t="str">
        <f t="shared" si="94"/>
        <v>12</v>
      </c>
      <c r="P848" t="str">
        <f t="shared" si="95"/>
        <v>2021</v>
      </c>
      <c r="Q848" t="str">
        <f t="shared" si="92"/>
        <v>22</v>
      </c>
      <c r="R848" t="str">
        <f t="shared" si="93"/>
        <v>-</v>
      </c>
      <c r="S848" t="str">
        <f t="shared" si="96"/>
        <v/>
      </c>
    </row>
    <row r="849" spans="1:19" x14ac:dyDescent="0.3">
      <c r="A849" t="s">
        <v>2277</v>
      </c>
      <c r="B849" t="s">
        <v>113</v>
      </c>
      <c r="C849" s="4">
        <v>44928.434027777781</v>
      </c>
      <c r="D849" t="s">
        <v>12</v>
      </c>
      <c r="E849" t="s">
        <v>114</v>
      </c>
      <c r="F849" t="s">
        <v>2278</v>
      </c>
      <c r="G849" t="s">
        <v>28</v>
      </c>
      <c r="H849" s="1" t="s">
        <v>1231</v>
      </c>
      <c r="I849" s="3">
        <v>0.43449074074074073</v>
      </c>
      <c r="J849" s="1">
        <v>44928</v>
      </c>
      <c r="K849" s="2">
        <v>0.43402777777777779</v>
      </c>
      <c r="L849" s="2" t="s">
        <v>12021</v>
      </c>
      <c r="M849" t="str">
        <f t="shared" si="97"/>
        <v>Jan</v>
      </c>
      <c r="N849" t="str">
        <f t="shared" si="91"/>
        <v>19-01-2023</v>
      </c>
      <c r="O849" t="str">
        <f t="shared" si="94"/>
        <v>01</v>
      </c>
      <c r="P849" t="str">
        <f t="shared" si="95"/>
        <v>2023</v>
      </c>
      <c r="Q849" t="str">
        <f t="shared" si="92"/>
        <v>10</v>
      </c>
      <c r="R849" t="str">
        <f t="shared" si="93"/>
        <v>02-01-2023</v>
      </c>
      <c r="S849" t="str">
        <f t="shared" si="96"/>
        <v>01</v>
      </c>
    </row>
    <row r="850" spans="1:19" x14ac:dyDescent="0.3">
      <c r="A850" t="s">
        <v>2279</v>
      </c>
      <c r="B850" t="s">
        <v>11</v>
      </c>
      <c r="C850" t="s">
        <v>11180</v>
      </c>
      <c r="D850" t="s">
        <v>12</v>
      </c>
      <c r="E850" t="s">
        <v>13</v>
      </c>
      <c r="F850" t="s">
        <v>1174</v>
      </c>
      <c r="G850" t="s">
        <v>28</v>
      </c>
      <c r="H850" s="1" t="s">
        <v>1392</v>
      </c>
      <c r="I850" s="3">
        <v>0.32356481481481481</v>
      </c>
      <c r="J850" s="1" t="s">
        <v>2009</v>
      </c>
      <c r="K850" s="2">
        <v>0.32356481481481481</v>
      </c>
      <c r="L850" s="2" t="s">
        <v>12021</v>
      </c>
      <c r="M850" t="str">
        <f t="shared" si="97"/>
        <v>Mar</v>
      </c>
      <c r="N850" t="str">
        <f t="shared" si="91"/>
        <v>25-03-2021</v>
      </c>
      <c r="O850" t="str">
        <f t="shared" si="94"/>
        <v>03</v>
      </c>
      <c r="P850" t="str">
        <f t="shared" si="95"/>
        <v>2021</v>
      </c>
      <c r="Q850" t="str">
        <f t="shared" si="92"/>
        <v>07</v>
      </c>
      <c r="R850" t="str">
        <f t="shared" si="93"/>
        <v>30-03-2021</v>
      </c>
      <c r="S850" t="str">
        <f t="shared" si="96"/>
        <v>03</v>
      </c>
    </row>
    <row r="851" spans="1:19" x14ac:dyDescent="0.3">
      <c r="A851" t="s">
        <v>2280</v>
      </c>
      <c r="B851" t="s">
        <v>68</v>
      </c>
      <c r="C851" t="s">
        <v>11181</v>
      </c>
      <c r="D851" t="s">
        <v>49</v>
      </c>
      <c r="E851" t="s">
        <v>69</v>
      </c>
      <c r="F851" t="s">
        <v>2281</v>
      </c>
      <c r="G851" t="s">
        <v>28</v>
      </c>
      <c r="H851" s="1">
        <v>45446</v>
      </c>
      <c r="I851" s="3">
        <v>0.92847222222222225</v>
      </c>
      <c r="J851" s="1" t="s">
        <v>367</v>
      </c>
      <c r="K851" s="2">
        <v>0.92896990740740737</v>
      </c>
      <c r="L851" s="2" t="s">
        <v>12021</v>
      </c>
      <c r="M851" t="str">
        <f t="shared" si="97"/>
        <v>Jun</v>
      </c>
      <c r="N851" t="str">
        <f t="shared" si="91"/>
        <v>03-06-2024</v>
      </c>
      <c r="O851" t="str">
        <f t="shared" si="94"/>
        <v>06</v>
      </c>
      <c r="P851" t="str">
        <f t="shared" si="95"/>
        <v>2024</v>
      </c>
      <c r="Q851" t="str">
        <f t="shared" si="92"/>
        <v>22</v>
      </c>
      <c r="R851" t="str">
        <f t="shared" si="93"/>
        <v>19-03-2024</v>
      </c>
      <c r="S851" t="str">
        <f t="shared" si="96"/>
        <v>03</v>
      </c>
    </row>
    <row r="852" spans="1:19" x14ac:dyDescent="0.3">
      <c r="A852" t="s">
        <v>2282</v>
      </c>
      <c r="B852" t="s">
        <v>131</v>
      </c>
      <c r="C852" t="s">
        <v>12021</v>
      </c>
      <c r="D852" t="s">
        <v>12</v>
      </c>
      <c r="E852" t="s">
        <v>114</v>
      </c>
      <c r="F852" t="s">
        <v>2283</v>
      </c>
      <c r="G852" t="s">
        <v>15</v>
      </c>
      <c r="H852" s="1">
        <v>44929</v>
      </c>
      <c r="I852" s="3">
        <v>8.8888888888888892E-2</v>
      </c>
      <c r="J852" s="1" t="s">
        <v>12021</v>
      </c>
      <c r="K852" s="2" t="s">
        <v>12021</v>
      </c>
      <c r="L852" s="2" t="s">
        <v>12021</v>
      </c>
      <c r="M852" t="str">
        <f t="shared" si="97"/>
        <v>Jan</v>
      </c>
      <c r="N852" t="str">
        <f t="shared" si="91"/>
        <v>03-01-2023</v>
      </c>
      <c r="O852" t="str">
        <f t="shared" si="94"/>
        <v>01</v>
      </c>
      <c r="P852" t="str">
        <f t="shared" si="95"/>
        <v>2023</v>
      </c>
      <c r="Q852" t="str">
        <f t="shared" si="92"/>
        <v>02</v>
      </c>
      <c r="R852" t="str">
        <f t="shared" si="93"/>
        <v>-</v>
      </c>
      <c r="S852" t="str">
        <f t="shared" si="96"/>
        <v/>
      </c>
    </row>
    <row r="853" spans="1:19" x14ac:dyDescent="0.3">
      <c r="A853" t="s">
        <v>2284</v>
      </c>
      <c r="B853" t="s">
        <v>301</v>
      </c>
      <c r="C853" t="s">
        <v>11182</v>
      </c>
      <c r="D853" t="s">
        <v>49</v>
      </c>
      <c r="E853" t="s">
        <v>50</v>
      </c>
      <c r="F853" t="s">
        <v>2285</v>
      </c>
      <c r="G853" t="s">
        <v>28</v>
      </c>
      <c r="H853" s="1">
        <v>44321</v>
      </c>
      <c r="I853" s="3">
        <v>0.42083333333333334</v>
      </c>
      <c r="J853" s="1" t="s">
        <v>1324</v>
      </c>
      <c r="K853" s="2">
        <v>0.42092592592592593</v>
      </c>
      <c r="L853" s="2" t="s">
        <v>12021</v>
      </c>
      <c r="M853" t="str">
        <f t="shared" si="97"/>
        <v>May</v>
      </c>
      <c r="N853" t="str">
        <f t="shared" si="91"/>
        <v>05-05-2021</v>
      </c>
      <c r="O853" t="str">
        <f t="shared" si="94"/>
        <v>05</v>
      </c>
      <c r="P853" t="str">
        <f t="shared" si="95"/>
        <v>2021</v>
      </c>
      <c r="Q853" t="str">
        <f t="shared" si="92"/>
        <v>10</v>
      </c>
      <c r="R853" t="str">
        <f t="shared" si="93"/>
        <v>24-05-2021</v>
      </c>
      <c r="S853" t="str">
        <f t="shared" si="96"/>
        <v>05</v>
      </c>
    </row>
    <row r="854" spans="1:19" x14ac:dyDescent="0.3">
      <c r="A854" t="s">
        <v>2286</v>
      </c>
      <c r="B854" t="s">
        <v>93</v>
      </c>
      <c r="C854" t="s">
        <v>12021</v>
      </c>
      <c r="D854" t="s">
        <v>19</v>
      </c>
      <c r="E854" t="s">
        <v>26</v>
      </c>
      <c r="F854" t="s">
        <v>2287</v>
      </c>
      <c r="G854" t="s">
        <v>22</v>
      </c>
      <c r="H854" s="1" t="s">
        <v>2288</v>
      </c>
      <c r="I854" s="3">
        <v>0.46871527777777777</v>
      </c>
      <c r="J854" s="1" t="s">
        <v>12021</v>
      </c>
      <c r="K854" s="2" t="s">
        <v>12021</v>
      </c>
      <c r="L854" s="2" t="s">
        <v>12021</v>
      </c>
      <c r="M854" t="str">
        <f t="shared" si="97"/>
        <v>Sep</v>
      </c>
      <c r="N854" t="str">
        <f t="shared" si="91"/>
        <v>13-09-2024</v>
      </c>
      <c r="O854" t="str">
        <f t="shared" si="94"/>
        <v>09</v>
      </c>
      <c r="P854" t="str">
        <f t="shared" si="95"/>
        <v>2024</v>
      </c>
      <c r="Q854" t="str">
        <f t="shared" si="92"/>
        <v>11</v>
      </c>
      <c r="R854" t="str">
        <f t="shared" si="93"/>
        <v>-</v>
      </c>
      <c r="S854" t="str">
        <f t="shared" si="96"/>
        <v/>
      </c>
    </row>
    <row r="855" spans="1:19" x14ac:dyDescent="0.3">
      <c r="A855" t="s">
        <v>2289</v>
      </c>
      <c r="B855" t="s">
        <v>131</v>
      </c>
      <c r="C855" t="s">
        <v>12021</v>
      </c>
      <c r="D855" t="s">
        <v>12</v>
      </c>
      <c r="E855" t="s">
        <v>114</v>
      </c>
      <c r="F855" t="s">
        <v>2290</v>
      </c>
      <c r="G855" t="s">
        <v>22</v>
      </c>
      <c r="H855" s="1" t="s">
        <v>2291</v>
      </c>
      <c r="I855" s="3">
        <v>0.8960069444444444</v>
      </c>
      <c r="J855" s="1" t="s">
        <v>12021</v>
      </c>
      <c r="K855" s="2" t="s">
        <v>12021</v>
      </c>
      <c r="L855" s="2" t="s">
        <v>12021</v>
      </c>
      <c r="M855" t="str">
        <f t="shared" si="97"/>
        <v>Mar</v>
      </c>
      <c r="N855" t="str">
        <f t="shared" si="91"/>
        <v>23-03-2022</v>
      </c>
      <c r="O855" t="str">
        <f t="shared" si="94"/>
        <v>03</v>
      </c>
      <c r="P855" t="str">
        <f t="shared" si="95"/>
        <v>2022</v>
      </c>
      <c r="Q855" t="str">
        <f t="shared" si="92"/>
        <v>21</v>
      </c>
      <c r="R855" t="str">
        <f t="shared" si="93"/>
        <v>-</v>
      </c>
      <c r="S855" t="str">
        <f t="shared" si="96"/>
        <v/>
      </c>
    </row>
    <row r="856" spans="1:19" x14ac:dyDescent="0.3">
      <c r="A856" t="s">
        <v>2292</v>
      </c>
      <c r="B856" t="s">
        <v>93</v>
      </c>
      <c r="C856" t="s">
        <v>12021</v>
      </c>
      <c r="D856" t="s">
        <v>19</v>
      </c>
      <c r="E856" t="s">
        <v>26</v>
      </c>
      <c r="F856" t="s">
        <v>2293</v>
      </c>
      <c r="G856" t="s">
        <v>15</v>
      </c>
      <c r="H856" s="1" t="s">
        <v>2294</v>
      </c>
      <c r="I856" s="3">
        <v>0.700775462962963</v>
      </c>
      <c r="J856" s="1" t="s">
        <v>12021</v>
      </c>
      <c r="K856" s="2" t="s">
        <v>12021</v>
      </c>
      <c r="L856" s="2" t="s">
        <v>12021</v>
      </c>
      <c r="M856" t="str">
        <f t="shared" si="97"/>
        <v>May</v>
      </c>
      <c r="N856" t="str">
        <f t="shared" si="91"/>
        <v>17-05-2022</v>
      </c>
      <c r="O856" t="str">
        <f t="shared" si="94"/>
        <v>05</v>
      </c>
      <c r="P856" t="str">
        <f t="shared" si="95"/>
        <v>2022</v>
      </c>
      <c r="Q856" t="str">
        <f t="shared" si="92"/>
        <v>16</v>
      </c>
      <c r="R856" t="str">
        <f t="shared" si="93"/>
        <v>-</v>
      </c>
      <c r="S856" t="str">
        <f t="shared" si="96"/>
        <v/>
      </c>
    </row>
    <row r="857" spans="1:19" x14ac:dyDescent="0.3">
      <c r="A857" t="s">
        <v>2295</v>
      </c>
      <c r="B857" t="s">
        <v>48</v>
      </c>
      <c r="C857" t="s">
        <v>12021</v>
      </c>
      <c r="D857" t="s">
        <v>49</v>
      </c>
      <c r="E857" t="s">
        <v>50</v>
      </c>
      <c r="F857" t="s">
        <v>2296</v>
      </c>
      <c r="G857" t="s">
        <v>22</v>
      </c>
      <c r="H857" s="1">
        <v>44326</v>
      </c>
      <c r="I857" s="3">
        <v>0.33333333333333331</v>
      </c>
      <c r="J857" s="1" t="s">
        <v>12021</v>
      </c>
      <c r="K857" s="2" t="s">
        <v>12021</v>
      </c>
      <c r="L857" s="2" t="s">
        <v>12021</v>
      </c>
      <c r="M857" t="str">
        <f t="shared" si="97"/>
        <v>May</v>
      </c>
      <c r="N857" t="str">
        <f t="shared" si="91"/>
        <v>10-05-2021</v>
      </c>
      <c r="O857" t="str">
        <f t="shared" si="94"/>
        <v>05</v>
      </c>
      <c r="P857" t="str">
        <f t="shared" si="95"/>
        <v>2021</v>
      </c>
      <c r="Q857" t="str">
        <f t="shared" si="92"/>
        <v>08</v>
      </c>
      <c r="R857" t="str">
        <f t="shared" si="93"/>
        <v>-</v>
      </c>
      <c r="S857" t="str">
        <f t="shared" si="96"/>
        <v/>
      </c>
    </row>
    <row r="858" spans="1:19" x14ac:dyDescent="0.3">
      <c r="A858" t="s">
        <v>2297</v>
      </c>
      <c r="B858" t="s">
        <v>68</v>
      </c>
      <c r="C858" t="s">
        <v>11183</v>
      </c>
      <c r="D858" t="s">
        <v>49</v>
      </c>
      <c r="E858" t="s">
        <v>69</v>
      </c>
      <c r="F858" t="s">
        <v>2298</v>
      </c>
      <c r="G858" t="s">
        <v>28</v>
      </c>
      <c r="H858" s="1" t="s">
        <v>1386</v>
      </c>
      <c r="I858" s="3">
        <v>0.22349537037037037</v>
      </c>
      <c r="J858" s="1" t="s">
        <v>2299</v>
      </c>
      <c r="K858" s="2">
        <v>0.22349537037037037</v>
      </c>
      <c r="L858" s="2" t="s">
        <v>12021</v>
      </c>
      <c r="M858" t="str">
        <f t="shared" si="97"/>
        <v>Nov</v>
      </c>
      <c r="N858" t="str">
        <f t="shared" si="91"/>
        <v>25-11-2020</v>
      </c>
      <c r="O858" t="str">
        <f t="shared" si="94"/>
        <v>11</v>
      </c>
      <c r="P858" t="str">
        <f t="shared" si="95"/>
        <v>2020</v>
      </c>
      <c r="Q858" t="str">
        <f t="shared" si="92"/>
        <v>05</v>
      </c>
      <c r="R858" t="str">
        <f t="shared" si="93"/>
        <v>22-12-2020</v>
      </c>
      <c r="S858" t="str">
        <f t="shared" si="96"/>
        <v>12</v>
      </c>
    </row>
    <row r="859" spans="1:19" x14ac:dyDescent="0.3">
      <c r="A859" t="s">
        <v>2300</v>
      </c>
      <c r="B859" t="s">
        <v>73</v>
      </c>
      <c r="C859" t="s">
        <v>11184</v>
      </c>
      <c r="D859" t="s">
        <v>49</v>
      </c>
      <c r="E859" t="s">
        <v>50</v>
      </c>
      <c r="F859" t="s">
        <v>2301</v>
      </c>
      <c r="G859" t="s">
        <v>28</v>
      </c>
      <c r="H859" s="1">
        <v>45301</v>
      </c>
      <c r="I859" s="3">
        <v>0.74305555555555558</v>
      </c>
      <c r="J859" s="1" t="s">
        <v>2302</v>
      </c>
      <c r="K859" s="2">
        <v>0.74370370370370376</v>
      </c>
      <c r="L859" s="2" t="s">
        <v>12021</v>
      </c>
      <c r="M859" t="str">
        <f t="shared" si="97"/>
        <v>Jan</v>
      </c>
      <c r="N859" t="str">
        <f t="shared" si="91"/>
        <v>10-01-2024</v>
      </c>
      <c r="O859" t="str">
        <f t="shared" si="94"/>
        <v>01</v>
      </c>
      <c r="P859" t="str">
        <f t="shared" si="95"/>
        <v>2024</v>
      </c>
      <c r="Q859" t="str">
        <f t="shared" si="92"/>
        <v>17</v>
      </c>
      <c r="R859" t="str">
        <f t="shared" si="93"/>
        <v>15-10-2024</v>
      </c>
      <c r="S859" t="str">
        <f t="shared" si="96"/>
        <v>10</v>
      </c>
    </row>
    <row r="860" spans="1:19" x14ac:dyDescent="0.3">
      <c r="A860" t="s">
        <v>2303</v>
      </c>
      <c r="B860" t="s">
        <v>25</v>
      </c>
      <c r="C860" t="s">
        <v>12021</v>
      </c>
      <c r="D860" t="s">
        <v>19</v>
      </c>
      <c r="E860" t="s">
        <v>26</v>
      </c>
      <c r="F860" t="s">
        <v>2304</v>
      </c>
      <c r="G860" t="s">
        <v>15</v>
      </c>
      <c r="H860" s="1" t="s">
        <v>2305</v>
      </c>
      <c r="I860" s="3">
        <v>0.75692129629629634</v>
      </c>
      <c r="J860" s="1" t="s">
        <v>12021</v>
      </c>
      <c r="K860" s="2" t="s">
        <v>12021</v>
      </c>
      <c r="L860" s="2" t="s">
        <v>12021</v>
      </c>
      <c r="M860" t="str">
        <f t="shared" si="97"/>
        <v>Sep</v>
      </c>
      <c r="N860" t="str">
        <f t="shared" si="91"/>
        <v>29-09-2023</v>
      </c>
      <c r="O860" t="str">
        <f t="shared" si="94"/>
        <v>09</v>
      </c>
      <c r="P860" t="str">
        <f t="shared" si="95"/>
        <v>2023</v>
      </c>
      <c r="Q860" t="str">
        <f t="shared" si="92"/>
        <v>18</v>
      </c>
      <c r="R860" t="str">
        <f t="shared" si="93"/>
        <v>-</v>
      </c>
      <c r="S860" t="str">
        <f t="shared" si="96"/>
        <v/>
      </c>
    </row>
    <row r="861" spans="1:19" x14ac:dyDescent="0.3">
      <c r="A861" t="s">
        <v>2306</v>
      </c>
      <c r="B861" t="s">
        <v>73</v>
      </c>
      <c r="C861" t="s">
        <v>12021</v>
      </c>
      <c r="D861" t="s">
        <v>49</v>
      </c>
      <c r="E861" t="s">
        <v>50</v>
      </c>
      <c r="F861" t="s">
        <v>2307</v>
      </c>
      <c r="G861" t="s">
        <v>22</v>
      </c>
      <c r="H861" s="1" t="s">
        <v>529</v>
      </c>
      <c r="I861" s="3">
        <v>0.37929398148148147</v>
      </c>
      <c r="J861" s="1" t="s">
        <v>12021</v>
      </c>
      <c r="K861" s="2" t="s">
        <v>12021</v>
      </c>
      <c r="L861" s="2" t="s">
        <v>12021</v>
      </c>
      <c r="M861" t="str">
        <f t="shared" si="97"/>
        <v>Jan</v>
      </c>
      <c r="N861" t="str">
        <f t="shared" si="91"/>
        <v>24-01-2023</v>
      </c>
      <c r="O861" t="str">
        <f t="shared" si="94"/>
        <v>01</v>
      </c>
      <c r="P861" t="str">
        <f t="shared" si="95"/>
        <v>2023</v>
      </c>
      <c r="Q861" t="str">
        <f t="shared" si="92"/>
        <v>09</v>
      </c>
      <c r="R861" t="str">
        <f t="shared" si="93"/>
        <v>-</v>
      </c>
      <c r="S861" t="str">
        <f t="shared" si="96"/>
        <v/>
      </c>
    </row>
    <row r="862" spans="1:19" x14ac:dyDescent="0.3">
      <c r="A862" t="s">
        <v>2308</v>
      </c>
      <c r="B862" t="s">
        <v>73</v>
      </c>
      <c r="C862" t="s">
        <v>12021</v>
      </c>
      <c r="D862" t="s">
        <v>49</v>
      </c>
      <c r="E862" t="s">
        <v>50</v>
      </c>
      <c r="F862" t="s">
        <v>2309</v>
      </c>
      <c r="G862" t="s">
        <v>15</v>
      </c>
      <c r="H862" s="1" t="s">
        <v>409</v>
      </c>
      <c r="I862" s="3">
        <v>0.76006944444444446</v>
      </c>
      <c r="J862" s="1" t="s">
        <v>12021</v>
      </c>
      <c r="K862" s="2" t="s">
        <v>12021</v>
      </c>
      <c r="L862" s="2" t="s">
        <v>12021</v>
      </c>
      <c r="M862" t="str">
        <f t="shared" si="97"/>
        <v>Dec</v>
      </c>
      <c r="N862" t="str">
        <f t="shared" si="91"/>
        <v>31-12-2024</v>
      </c>
      <c r="O862" t="str">
        <f t="shared" si="94"/>
        <v>12</v>
      </c>
      <c r="P862" t="str">
        <f t="shared" si="95"/>
        <v>2024</v>
      </c>
      <c r="Q862" t="str">
        <f t="shared" si="92"/>
        <v>18</v>
      </c>
      <c r="R862" t="str">
        <f t="shared" si="93"/>
        <v>-</v>
      </c>
      <c r="S862" t="str">
        <f t="shared" si="96"/>
        <v/>
      </c>
    </row>
    <row r="863" spans="1:19" x14ac:dyDescent="0.3">
      <c r="A863" t="s">
        <v>2310</v>
      </c>
      <c r="B863" t="s">
        <v>301</v>
      </c>
      <c r="C863" t="s">
        <v>12021</v>
      </c>
      <c r="D863" t="s">
        <v>49</v>
      </c>
      <c r="E863" t="s">
        <v>50</v>
      </c>
      <c r="F863" t="s">
        <v>2311</v>
      </c>
      <c r="G863" t="s">
        <v>22</v>
      </c>
      <c r="H863" s="1" t="s">
        <v>2207</v>
      </c>
      <c r="I863" s="3">
        <v>0.91128472222222223</v>
      </c>
      <c r="J863" s="1" t="s">
        <v>12021</v>
      </c>
      <c r="K863" s="2" t="s">
        <v>12021</v>
      </c>
      <c r="L863" s="2" t="s">
        <v>12021</v>
      </c>
      <c r="M863" t="str">
        <f t="shared" si="97"/>
        <v>Aug</v>
      </c>
      <c r="N863" t="str">
        <f t="shared" si="91"/>
        <v>26-08-2022</v>
      </c>
      <c r="O863" t="str">
        <f t="shared" si="94"/>
        <v>08</v>
      </c>
      <c r="P863" t="str">
        <f t="shared" si="95"/>
        <v>2022</v>
      </c>
      <c r="Q863" t="str">
        <f t="shared" si="92"/>
        <v>21</v>
      </c>
      <c r="R863" t="str">
        <f t="shared" si="93"/>
        <v>-</v>
      </c>
      <c r="S863" t="str">
        <f t="shared" si="96"/>
        <v/>
      </c>
    </row>
    <row r="864" spans="1:19" x14ac:dyDescent="0.3">
      <c r="A864" t="s">
        <v>2312</v>
      </c>
      <c r="B864" t="s">
        <v>205</v>
      </c>
      <c r="C864" t="s">
        <v>11185</v>
      </c>
      <c r="D864" t="s">
        <v>19</v>
      </c>
      <c r="E864" t="s">
        <v>140</v>
      </c>
      <c r="F864" t="s">
        <v>2313</v>
      </c>
      <c r="G864" t="s">
        <v>28</v>
      </c>
      <c r="H864" s="1">
        <v>45018</v>
      </c>
      <c r="I864" s="3">
        <v>0.47847222222222224</v>
      </c>
      <c r="J864" s="1" t="s">
        <v>1119</v>
      </c>
      <c r="K864" s="2">
        <v>0.47876157407407405</v>
      </c>
      <c r="L864" s="2" t="s">
        <v>12021</v>
      </c>
      <c r="M864" t="str">
        <f t="shared" si="97"/>
        <v>Apr</v>
      </c>
      <c r="N864" t="str">
        <f t="shared" si="91"/>
        <v>02-04-2023</v>
      </c>
      <c r="O864" t="str">
        <f t="shared" si="94"/>
        <v>04</v>
      </c>
      <c r="P864" t="str">
        <f t="shared" si="95"/>
        <v>2023</v>
      </c>
      <c r="Q864" t="str">
        <f t="shared" si="92"/>
        <v>11</v>
      </c>
      <c r="R864" t="str">
        <f t="shared" si="93"/>
        <v>18-02-2023</v>
      </c>
      <c r="S864" t="str">
        <f t="shared" si="96"/>
        <v>02</v>
      </c>
    </row>
    <row r="865" spans="1:19" x14ac:dyDescent="0.3">
      <c r="A865" t="s">
        <v>2314</v>
      </c>
      <c r="B865" t="s">
        <v>87</v>
      </c>
      <c r="C865" t="s">
        <v>12021</v>
      </c>
      <c r="D865" t="s">
        <v>33</v>
      </c>
      <c r="E865" t="s">
        <v>38</v>
      </c>
      <c r="F865" t="s">
        <v>2315</v>
      </c>
      <c r="G865" t="s">
        <v>22</v>
      </c>
      <c r="H865" s="1">
        <v>43983</v>
      </c>
      <c r="I865" s="3">
        <v>2.9166666666666667E-2</v>
      </c>
      <c r="J865" s="1" t="s">
        <v>12021</v>
      </c>
      <c r="K865" s="2" t="s">
        <v>12021</v>
      </c>
      <c r="L865" s="2" t="s">
        <v>12021</v>
      </c>
      <c r="M865" t="str">
        <f t="shared" si="97"/>
        <v>Jun</v>
      </c>
      <c r="N865" t="str">
        <f t="shared" si="91"/>
        <v>01-06-2020</v>
      </c>
      <c r="O865" t="str">
        <f t="shared" si="94"/>
        <v>06</v>
      </c>
      <c r="P865" t="str">
        <f t="shared" si="95"/>
        <v>2020</v>
      </c>
      <c r="Q865" t="str">
        <f t="shared" si="92"/>
        <v>00</v>
      </c>
      <c r="R865" t="str">
        <f t="shared" si="93"/>
        <v>-</v>
      </c>
      <c r="S865" t="str">
        <f t="shared" si="96"/>
        <v/>
      </c>
    </row>
    <row r="866" spans="1:19" x14ac:dyDescent="0.3">
      <c r="A866" t="s">
        <v>2316</v>
      </c>
      <c r="B866" t="s">
        <v>97</v>
      </c>
      <c r="C866" t="s">
        <v>11186</v>
      </c>
      <c r="D866" t="s">
        <v>19</v>
      </c>
      <c r="E866" t="s">
        <v>20</v>
      </c>
      <c r="F866" t="s">
        <v>2317</v>
      </c>
      <c r="G866" t="s">
        <v>28</v>
      </c>
      <c r="H866" s="1" t="s">
        <v>1212</v>
      </c>
      <c r="I866" s="3">
        <v>0.96482638888888894</v>
      </c>
      <c r="J866" s="1" t="s">
        <v>345</v>
      </c>
      <c r="K866" s="2">
        <v>0.96482638888888894</v>
      </c>
      <c r="L866" s="2" t="s">
        <v>12021</v>
      </c>
      <c r="M866" t="str">
        <f t="shared" si="97"/>
        <v>Aug</v>
      </c>
      <c r="N866" t="str">
        <f t="shared" si="91"/>
        <v>21-08-2023</v>
      </c>
      <c r="O866" t="str">
        <f t="shared" si="94"/>
        <v>08</v>
      </c>
      <c r="P866" t="str">
        <f t="shared" si="95"/>
        <v>2023</v>
      </c>
      <c r="Q866" t="str">
        <f t="shared" si="92"/>
        <v>23</v>
      </c>
      <c r="R866" t="str">
        <f t="shared" si="93"/>
        <v>28-08-2023</v>
      </c>
      <c r="S866" t="str">
        <f t="shared" si="96"/>
        <v>08</v>
      </c>
    </row>
    <row r="867" spans="1:19" x14ac:dyDescent="0.3">
      <c r="A867" t="s">
        <v>2318</v>
      </c>
      <c r="B867" t="s">
        <v>173</v>
      </c>
      <c r="C867" t="s">
        <v>12021</v>
      </c>
      <c r="D867" t="s">
        <v>12</v>
      </c>
      <c r="E867" t="s">
        <v>174</v>
      </c>
      <c r="F867" t="s">
        <v>2319</v>
      </c>
      <c r="G867" t="s">
        <v>22</v>
      </c>
      <c r="H867" s="1">
        <v>44442</v>
      </c>
      <c r="I867" s="3">
        <v>0.69097222222222221</v>
      </c>
      <c r="J867" s="1" t="s">
        <v>12021</v>
      </c>
      <c r="K867" s="2" t="s">
        <v>12021</v>
      </c>
      <c r="L867" s="2" t="s">
        <v>12021</v>
      </c>
      <c r="M867" t="str">
        <f t="shared" si="97"/>
        <v>Sep</v>
      </c>
      <c r="N867" t="str">
        <f t="shared" si="91"/>
        <v>03-09-2021</v>
      </c>
      <c r="O867" t="str">
        <f t="shared" si="94"/>
        <v>09</v>
      </c>
      <c r="P867" t="str">
        <f t="shared" si="95"/>
        <v>2021</v>
      </c>
      <c r="Q867" t="str">
        <f t="shared" si="92"/>
        <v>16</v>
      </c>
      <c r="R867" t="str">
        <f t="shared" si="93"/>
        <v>-</v>
      </c>
      <c r="S867" t="str">
        <f t="shared" si="96"/>
        <v/>
      </c>
    </row>
    <row r="868" spans="1:19" x14ac:dyDescent="0.3">
      <c r="A868" t="s">
        <v>2320</v>
      </c>
      <c r="B868" t="s">
        <v>139</v>
      </c>
      <c r="C868" t="s">
        <v>11187</v>
      </c>
      <c r="D868" t="s">
        <v>19</v>
      </c>
      <c r="E868" t="s">
        <v>140</v>
      </c>
      <c r="F868" t="s">
        <v>2321</v>
      </c>
      <c r="G868" t="s">
        <v>28</v>
      </c>
      <c r="H868" s="1" t="s">
        <v>1653</v>
      </c>
      <c r="I868" s="3">
        <v>6.6319444444444445E-2</v>
      </c>
      <c r="J868" s="1" t="s">
        <v>858</v>
      </c>
      <c r="K868" s="2">
        <v>6.6319444444444445E-2</v>
      </c>
      <c r="L868" s="2" t="s">
        <v>12021</v>
      </c>
      <c r="M868" t="str">
        <f t="shared" si="97"/>
        <v>Jul</v>
      </c>
      <c r="N868" t="str">
        <f t="shared" si="91"/>
        <v>23-07-2022</v>
      </c>
      <c r="O868" t="str">
        <f t="shared" si="94"/>
        <v>07</v>
      </c>
      <c r="P868" t="str">
        <f t="shared" si="95"/>
        <v>2022</v>
      </c>
      <c r="Q868" t="str">
        <f t="shared" si="92"/>
        <v>01</v>
      </c>
      <c r="R868" t="str">
        <f t="shared" si="93"/>
        <v>16-08-2022</v>
      </c>
      <c r="S868" t="str">
        <f t="shared" si="96"/>
        <v>08</v>
      </c>
    </row>
    <row r="869" spans="1:19" x14ac:dyDescent="0.3">
      <c r="A869" t="s">
        <v>2322</v>
      </c>
      <c r="B869" t="s">
        <v>139</v>
      </c>
      <c r="C869" t="s">
        <v>11188</v>
      </c>
      <c r="D869" t="s">
        <v>19</v>
      </c>
      <c r="E869" t="s">
        <v>140</v>
      </c>
      <c r="F869" t="s">
        <v>2323</v>
      </c>
      <c r="G869" t="s">
        <v>28</v>
      </c>
      <c r="H869" s="1">
        <v>44993</v>
      </c>
      <c r="I869" s="3">
        <v>0.25833333333333336</v>
      </c>
      <c r="J869" s="1" t="s">
        <v>345</v>
      </c>
      <c r="K869" s="2">
        <v>0.25896990740740738</v>
      </c>
      <c r="L869" s="2" t="s">
        <v>12021</v>
      </c>
      <c r="M869" t="str">
        <f t="shared" si="97"/>
        <v>Mar</v>
      </c>
      <c r="N869" t="str">
        <f t="shared" si="91"/>
        <v>08-03-2023</v>
      </c>
      <c r="O869" t="str">
        <f t="shared" si="94"/>
        <v>03</v>
      </c>
      <c r="P869" t="str">
        <f t="shared" si="95"/>
        <v>2023</v>
      </c>
      <c r="Q869" t="str">
        <f t="shared" si="92"/>
        <v>06</v>
      </c>
      <c r="R869" t="str">
        <f t="shared" si="93"/>
        <v>28-08-2023</v>
      </c>
      <c r="S869" t="str">
        <f t="shared" si="96"/>
        <v>08</v>
      </c>
    </row>
    <row r="870" spans="1:19" x14ac:dyDescent="0.3">
      <c r="A870" t="s">
        <v>2324</v>
      </c>
      <c r="B870" t="s">
        <v>249</v>
      </c>
      <c r="C870" t="s">
        <v>12021</v>
      </c>
      <c r="D870" t="s">
        <v>19</v>
      </c>
      <c r="E870" t="s">
        <v>26</v>
      </c>
      <c r="F870" t="s">
        <v>2325</v>
      </c>
      <c r="G870" t="s">
        <v>15</v>
      </c>
      <c r="H870" s="1" t="s">
        <v>2326</v>
      </c>
      <c r="I870" s="3">
        <v>0.31496527777777777</v>
      </c>
      <c r="J870" s="1" t="s">
        <v>12021</v>
      </c>
      <c r="K870" s="2" t="s">
        <v>12021</v>
      </c>
      <c r="L870" s="2" t="s">
        <v>12021</v>
      </c>
      <c r="M870" t="str">
        <f t="shared" si="97"/>
        <v>Feb</v>
      </c>
      <c r="N870" t="str">
        <f t="shared" si="91"/>
        <v>14-02-2021</v>
      </c>
      <c r="O870" t="str">
        <f t="shared" si="94"/>
        <v>02</v>
      </c>
      <c r="P870" t="str">
        <f t="shared" si="95"/>
        <v>2021</v>
      </c>
      <c r="Q870" t="str">
        <f t="shared" si="92"/>
        <v>07</v>
      </c>
      <c r="R870" t="str">
        <f t="shared" si="93"/>
        <v>-</v>
      </c>
      <c r="S870" t="str">
        <f t="shared" si="96"/>
        <v/>
      </c>
    </row>
    <row r="871" spans="1:19" x14ac:dyDescent="0.3">
      <c r="A871" t="s">
        <v>2327</v>
      </c>
      <c r="B871" t="s">
        <v>48</v>
      </c>
      <c r="C871" s="4">
        <v>43839.729861111111</v>
      </c>
      <c r="D871" t="s">
        <v>49</v>
      </c>
      <c r="E871" t="s">
        <v>50</v>
      </c>
      <c r="F871" t="s">
        <v>2328</v>
      </c>
      <c r="G871" t="s">
        <v>28</v>
      </c>
      <c r="H871" s="1">
        <v>43990</v>
      </c>
      <c r="I871" s="3">
        <v>0.72986111111111107</v>
      </c>
      <c r="J871" s="1">
        <v>43839</v>
      </c>
      <c r="K871" s="2">
        <v>0.72986111111111107</v>
      </c>
      <c r="L871" s="2" t="s">
        <v>12021</v>
      </c>
      <c r="M871" t="str">
        <f t="shared" si="97"/>
        <v>Jun</v>
      </c>
      <c r="N871" t="str">
        <f t="shared" si="91"/>
        <v>08-06-2020</v>
      </c>
      <c r="O871" t="str">
        <f t="shared" si="94"/>
        <v>06</v>
      </c>
      <c r="P871" t="str">
        <f t="shared" si="95"/>
        <v>2020</v>
      </c>
      <c r="Q871" t="str">
        <f t="shared" si="92"/>
        <v>17</v>
      </c>
      <c r="R871" t="str">
        <f t="shared" si="93"/>
        <v>09-01-2020</v>
      </c>
      <c r="S871" t="str">
        <f t="shared" si="96"/>
        <v>01</v>
      </c>
    </row>
    <row r="872" spans="1:19" x14ac:dyDescent="0.3">
      <c r="A872" t="s">
        <v>2329</v>
      </c>
      <c r="B872" t="s">
        <v>404</v>
      </c>
      <c r="C872" t="s">
        <v>12021</v>
      </c>
      <c r="D872" t="s">
        <v>12</v>
      </c>
      <c r="E872" t="s">
        <v>174</v>
      </c>
      <c r="F872" t="s">
        <v>2330</v>
      </c>
      <c r="G872" t="s">
        <v>15</v>
      </c>
      <c r="H872" s="1" t="s">
        <v>2331</v>
      </c>
      <c r="I872" s="3">
        <v>0.25945601851851852</v>
      </c>
      <c r="J872" s="1" t="s">
        <v>12021</v>
      </c>
      <c r="K872" s="2" t="s">
        <v>12021</v>
      </c>
      <c r="L872" s="2" t="s">
        <v>12021</v>
      </c>
      <c r="M872" t="str">
        <f t="shared" si="97"/>
        <v>Feb</v>
      </c>
      <c r="N872" t="str">
        <f t="shared" si="91"/>
        <v>21-02-2023</v>
      </c>
      <c r="O872" t="str">
        <f t="shared" si="94"/>
        <v>02</v>
      </c>
      <c r="P872" t="str">
        <f t="shared" si="95"/>
        <v>2023</v>
      </c>
      <c r="Q872" t="str">
        <f t="shared" si="92"/>
        <v>06</v>
      </c>
      <c r="R872" t="str">
        <f t="shared" si="93"/>
        <v>-</v>
      </c>
      <c r="S872" t="str">
        <f t="shared" si="96"/>
        <v/>
      </c>
    </row>
    <row r="873" spans="1:19" x14ac:dyDescent="0.3">
      <c r="A873" t="s">
        <v>2332</v>
      </c>
      <c r="B873" t="s">
        <v>280</v>
      </c>
      <c r="C873" t="s">
        <v>12021</v>
      </c>
      <c r="D873" t="s">
        <v>49</v>
      </c>
      <c r="E873" t="s">
        <v>65</v>
      </c>
      <c r="F873" t="s">
        <v>2333</v>
      </c>
      <c r="G873" t="s">
        <v>22</v>
      </c>
      <c r="H873" s="1">
        <v>45542</v>
      </c>
      <c r="I873" s="3">
        <v>0.7270833333333333</v>
      </c>
      <c r="J873" s="1" t="s">
        <v>12021</v>
      </c>
      <c r="K873" s="2" t="s">
        <v>12021</v>
      </c>
      <c r="L873" s="2" t="s">
        <v>12021</v>
      </c>
      <c r="M873" t="str">
        <f t="shared" si="97"/>
        <v>Sep</v>
      </c>
      <c r="N873" t="str">
        <f t="shared" si="91"/>
        <v>07-09-2024</v>
      </c>
      <c r="O873" t="str">
        <f t="shared" si="94"/>
        <v>09</v>
      </c>
      <c r="P873" t="str">
        <f t="shared" si="95"/>
        <v>2024</v>
      </c>
      <c r="Q873" t="str">
        <f t="shared" si="92"/>
        <v>17</v>
      </c>
      <c r="R873" t="str">
        <f t="shared" si="93"/>
        <v>-</v>
      </c>
      <c r="S873" t="str">
        <f t="shared" si="96"/>
        <v/>
      </c>
    </row>
    <row r="874" spans="1:19" x14ac:dyDescent="0.3">
      <c r="A874" t="s">
        <v>2334</v>
      </c>
      <c r="B874" t="s">
        <v>404</v>
      </c>
      <c r="C874" t="s">
        <v>11189</v>
      </c>
      <c r="D874" t="s">
        <v>12</v>
      </c>
      <c r="E874" t="s">
        <v>174</v>
      </c>
      <c r="F874" t="s">
        <v>2335</v>
      </c>
      <c r="G874" t="s">
        <v>28</v>
      </c>
      <c r="H874" s="1" t="s">
        <v>1910</v>
      </c>
      <c r="I874" s="3">
        <v>0.69826388888888891</v>
      </c>
      <c r="J874" s="1" t="s">
        <v>995</v>
      </c>
      <c r="K874" s="2">
        <v>0.69826388888888891</v>
      </c>
      <c r="L874" s="2" t="s">
        <v>12021</v>
      </c>
      <c r="M874" t="str">
        <f t="shared" si="97"/>
        <v>Aug</v>
      </c>
      <c r="N874" t="str">
        <f t="shared" si="91"/>
        <v>29-08-2024</v>
      </c>
      <c r="O874" t="str">
        <f t="shared" si="94"/>
        <v>08</v>
      </c>
      <c r="P874" t="str">
        <f t="shared" si="95"/>
        <v>2024</v>
      </c>
      <c r="Q874" t="str">
        <f t="shared" si="92"/>
        <v>16</v>
      </c>
      <c r="R874" t="str">
        <f t="shared" si="93"/>
        <v>25-09-2024</v>
      </c>
      <c r="S874" t="str">
        <f t="shared" si="96"/>
        <v>09</v>
      </c>
    </row>
    <row r="875" spans="1:19" x14ac:dyDescent="0.3">
      <c r="A875" t="s">
        <v>2336</v>
      </c>
      <c r="B875" t="s">
        <v>11</v>
      </c>
      <c r="C875" t="s">
        <v>11190</v>
      </c>
      <c r="D875" t="s">
        <v>12</v>
      </c>
      <c r="E875" t="s">
        <v>13</v>
      </c>
      <c r="F875" t="s">
        <v>2337</v>
      </c>
      <c r="G875" t="s">
        <v>28</v>
      </c>
      <c r="H875" s="1" t="s">
        <v>1534</v>
      </c>
      <c r="I875" s="3">
        <v>0.45815972222222223</v>
      </c>
      <c r="J875" s="1" t="s">
        <v>2338</v>
      </c>
      <c r="K875" s="2">
        <v>0.45815972222222223</v>
      </c>
      <c r="L875" s="2" t="s">
        <v>12021</v>
      </c>
      <c r="M875" t="str">
        <f t="shared" si="97"/>
        <v>Mar</v>
      </c>
      <c r="N875" t="str">
        <f t="shared" si="91"/>
        <v>20-03-2024</v>
      </c>
      <c r="O875" t="str">
        <f t="shared" si="94"/>
        <v>03</v>
      </c>
      <c r="P875" t="str">
        <f t="shared" si="95"/>
        <v>2024</v>
      </c>
      <c r="Q875" t="str">
        <f t="shared" si="92"/>
        <v>10</v>
      </c>
      <c r="R875" t="str">
        <f t="shared" si="93"/>
        <v>14-04-2024</v>
      </c>
      <c r="S875" t="str">
        <f t="shared" si="96"/>
        <v>04</v>
      </c>
    </row>
    <row r="876" spans="1:19" x14ac:dyDescent="0.3">
      <c r="A876" t="s">
        <v>2339</v>
      </c>
      <c r="B876" t="s">
        <v>64</v>
      </c>
      <c r="C876" t="s">
        <v>11191</v>
      </c>
      <c r="D876" t="s">
        <v>49</v>
      </c>
      <c r="E876" t="s">
        <v>65</v>
      </c>
      <c r="F876" t="s">
        <v>2340</v>
      </c>
      <c r="G876" t="s">
        <v>28</v>
      </c>
      <c r="H876" s="1" t="s">
        <v>2341</v>
      </c>
      <c r="I876" s="3">
        <v>0.41319444444444442</v>
      </c>
      <c r="J876" s="1" t="s">
        <v>2342</v>
      </c>
      <c r="K876" s="2">
        <v>0.41319444444444442</v>
      </c>
      <c r="L876" s="2" t="s">
        <v>12021</v>
      </c>
      <c r="M876" t="str">
        <f t="shared" si="97"/>
        <v>Jul</v>
      </c>
      <c r="N876" t="str">
        <f t="shared" si="91"/>
        <v>13-07-2024</v>
      </c>
      <c r="O876" t="str">
        <f t="shared" si="94"/>
        <v>07</v>
      </c>
      <c r="P876" t="str">
        <f t="shared" si="95"/>
        <v>2024</v>
      </c>
      <c r="Q876" t="str">
        <f t="shared" si="92"/>
        <v>09</v>
      </c>
      <c r="R876" t="str">
        <f t="shared" si="93"/>
        <v>31-07-2024</v>
      </c>
      <c r="S876" t="str">
        <f t="shared" si="96"/>
        <v>07</v>
      </c>
    </row>
    <row r="877" spans="1:19" x14ac:dyDescent="0.3">
      <c r="A877" t="s">
        <v>2343</v>
      </c>
      <c r="B877" t="s">
        <v>73</v>
      </c>
      <c r="C877" t="s">
        <v>11192</v>
      </c>
      <c r="D877" t="s">
        <v>49</v>
      </c>
      <c r="E877" t="s">
        <v>50</v>
      </c>
      <c r="F877" t="s">
        <v>2344</v>
      </c>
      <c r="G877" t="s">
        <v>28</v>
      </c>
      <c r="H877" s="1" t="s">
        <v>1943</v>
      </c>
      <c r="I877" s="3">
        <v>0.26784722222222224</v>
      </c>
      <c r="J877" s="1" t="s">
        <v>2345</v>
      </c>
      <c r="K877" s="2">
        <v>0.26784722222222224</v>
      </c>
      <c r="L877" s="2" t="s">
        <v>12021</v>
      </c>
      <c r="M877" t="str">
        <f t="shared" si="97"/>
        <v>Dec</v>
      </c>
      <c r="N877" t="str">
        <f t="shared" si="91"/>
        <v>24-12-2021</v>
      </c>
      <c r="O877" t="str">
        <f t="shared" si="94"/>
        <v>12</v>
      </c>
      <c r="P877" t="str">
        <f t="shared" si="95"/>
        <v>2021</v>
      </c>
      <c r="Q877" t="str">
        <f t="shared" si="92"/>
        <v>06</v>
      </c>
      <c r="R877" t="str">
        <f t="shared" si="93"/>
        <v>16-01-2022</v>
      </c>
      <c r="S877" t="str">
        <f t="shared" si="96"/>
        <v>01</v>
      </c>
    </row>
    <row r="878" spans="1:19" x14ac:dyDescent="0.3">
      <c r="A878" t="s">
        <v>2346</v>
      </c>
      <c r="B878" t="s">
        <v>185</v>
      </c>
      <c r="C878" t="s">
        <v>11193</v>
      </c>
      <c r="D878" t="s">
        <v>12</v>
      </c>
      <c r="E878" t="s">
        <v>13</v>
      </c>
      <c r="F878" t="s">
        <v>2347</v>
      </c>
      <c r="G878" t="s">
        <v>28</v>
      </c>
      <c r="H878" s="1" t="s">
        <v>1058</v>
      </c>
      <c r="I878" s="3">
        <v>0.53190972222222221</v>
      </c>
      <c r="J878" s="1" t="s">
        <v>2348</v>
      </c>
      <c r="K878" s="2">
        <v>0.53190972222222221</v>
      </c>
      <c r="L878" s="2" t="s">
        <v>12021</v>
      </c>
      <c r="M878" t="str">
        <f t="shared" si="97"/>
        <v>Feb</v>
      </c>
      <c r="N878" t="str">
        <f t="shared" si="91"/>
        <v>28-02-2023</v>
      </c>
      <c r="O878" t="str">
        <f t="shared" si="94"/>
        <v>02</v>
      </c>
      <c r="P878" t="str">
        <f t="shared" si="95"/>
        <v>2023</v>
      </c>
      <c r="Q878" t="str">
        <f t="shared" si="92"/>
        <v>12</v>
      </c>
      <c r="R878" t="str">
        <f t="shared" si="93"/>
        <v>23-03-2023</v>
      </c>
      <c r="S878" t="str">
        <f t="shared" si="96"/>
        <v>03</v>
      </c>
    </row>
    <row r="879" spans="1:19" x14ac:dyDescent="0.3">
      <c r="A879" t="s">
        <v>2349</v>
      </c>
      <c r="B879" t="s">
        <v>18</v>
      </c>
      <c r="C879" t="s">
        <v>12021</v>
      </c>
      <c r="D879" t="s">
        <v>19</v>
      </c>
      <c r="E879" t="s">
        <v>20</v>
      </c>
      <c r="F879" t="s">
        <v>2350</v>
      </c>
      <c r="G879" t="s">
        <v>15</v>
      </c>
      <c r="H879" s="1">
        <v>44809</v>
      </c>
      <c r="I879" s="3">
        <v>0.49861111111111112</v>
      </c>
      <c r="J879" s="1" t="s">
        <v>12021</v>
      </c>
      <c r="K879" s="2" t="s">
        <v>12021</v>
      </c>
      <c r="L879" s="2" t="s">
        <v>12021</v>
      </c>
      <c r="M879" t="str">
        <f t="shared" si="97"/>
        <v>Sep</v>
      </c>
      <c r="N879" t="str">
        <f t="shared" si="91"/>
        <v>05-09-2022</v>
      </c>
      <c r="O879" t="str">
        <f t="shared" si="94"/>
        <v>09</v>
      </c>
      <c r="P879" t="str">
        <f t="shared" si="95"/>
        <v>2022</v>
      </c>
      <c r="Q879" t="str">
        <f t="shared" si="92"/>
        <v>11</v>
      </c>
      <c r="R879" t="str">
        <f t="shared" si="93"/>
        <v>-</v>
      </c>
      <c r="S879" t="str">
        <f t="shared" si="96"/>
        <v/>
      </c>
    </row>
    <row r="880" spans="1:19" x14ac:dyDescent="0.3">
      <c r="A880" t="s">
        <v>2351</v>
      </c>
      <c r="B880" t="s">
        <v>131</v>
      </c>
      <c r="C880" t="s">
        <v>12021</v>
      </c>
      <c r="D880" t="s">
        <v>12</v>
      </c>
      <c r="E880" t="s">
        <v>114</v>
      </c>
      <c r="F880" t="s">
        <v>2352</v>
      </c>
      <c r="G880" t="s">
        <v>15</v>
      </c>
      <c r="H880" s="1" t="s">
        <v>2353</v>
      </c>
      <c r="I880" s="3">
        <v>0.4841435185185185</v>
      </c>
      <c r="J880" s="1" t="s">
        <v>12021</v>
      </c>
      <c r="K880" s="2" t="s">
        <v>12021</v>
      </c>
      <c r="L880" s="2" t="s">
        <v>12021</v>
      </c>
      <c r="M880" t="str">
        <f t="shared" si="97"/>
        <v>Apr</v>
      </c>
      <c r="N880" t="str">
        <f t="shared" si="91"/>
        <v>22-04-2024</v>
      </c>
      <c r="O880" t="str">
        <f t="shared" si="94"/>
        <v>04</v>
      </c>
      <c r="P880" t="str">
        <f t="shared" si="95"/>
        <v>2024</v>
      </c>
      <c r="Q880" t="str">
        <f t="shared" si="92"/>
        <v>11</v>
      </c>
      <c r="R880" t="str">
        <f t="shared" si="93"/>
        <v>-</v>
      </c>
      <c r="S880" t="str">
        <f t="shared" si="96"/>
        <v/>
      </c>
    </row>
    <row r="881" spans="1:19" x14ac:dyDescent="0.3">
      <c r="A881" t="s">
        <v>2354</v>
      </c>
      <c r="B881" t="s">
        <v>73</v>
      </c>
      <c r="C881" t="s">
        <v>12021</v>
      </c>
      <c r="D881" t="s">
        <v>49</v>
      </c>
      <c r="E881" t="s">
        <v>50</v>
      </c>
      <c r="F881" t="s">
        <v>2355</v>
      </c>
      <c r="G881" t="s">
        <v>15</v>
      </c>
      <c r="H881" s="1">
        <v>44086</v>
      </c>
      <c r="I881" s="3">
        <v>0.35902777777777778</v>
      </c>
      <c r="J881" s="1" t="s">
        <v>12021</v>
      </c>
      <c r="K881" s="2" t="s">
        <v>12021</v>
      </c>
      <c r="L881" s="2" t="s">
        <v>12021</v>
      </c>
      <c r="M881" t="str">
        <f t="shared" si="97"/>
        <v>Sep</v>
      </c>
      <c r="N881" t="str">
        <f t="shared" si="91"/>
        <v>12-09-2020</v>
      </c>
      <c r="O881" t="str">
        <f t="shared" si="94"/>
        <v>09</v>
      </c>
      <c r="P881" t="str">
        <f t="shared" si="95"/>
        <v>2020</v>
      </c>
      <c r="Q881" t="str">
        <f t="shared" si="92"/>
        <v>08</v>
      </c>
      <c r="R881" t="str">
        <f t="shared" si="93"/>
        <v>-</v>
      </c>
      <c r="S881" t="str">
        <f t="shared" si="96"/>
        <v/>
      </c>
    </row>
    <row r="882" spans="1:19" x14ac:dyDescent="0.3">
      <c r="A882" t="s">
        <v>2356</v>
      </c>
      <c r="B882" t="s">
        <v>97</v>
      </c>
      <c r="C882" t="s">
        <v>12021</v>
      </c>
      <c r="D882" t="s">
        <v>19</v>
      </c>
      <c r="E882" t="s">
        <v>20</v>
      </c>
      <c r="F882" t="s">
        <v>2357</v>
      </c>
      <c r="G882" t="s">
        <v>15</v>
      </c>
      <c r="H882" s="1" t="s">
        <v>909</v>
      </c>
      <c r="I882" s="3">
        <v>0.36351851851851852</v>
      </c>
      <c r="J882" s="1" t="s">
        <v>12021</v>
      </c>
      <c r="K882" s="2" t="s">
        <v>12021</v>
      </c>
      <c r="L882" s="2" t="s">
        <v>12021</v>
      </c>
      <c r="M882" t="str">
        <f t="shared" si="97"/>
        <v>Sep</v>
      </c>
      <c r="N882" t="str">
        <f t="shared" si="91"/>
        <v>19-09-2020</v>
      </c>
      <c r="O882" t="str">
        <f t="shared" si="94"/>
        <v>09</v>
      </c>
      <c r="P882" t="str">
        <f t="shared" si="95"/>
        <v>2020</v>
      </c>
      <c r="Q882" t="str">
        <f t="shared" si="92"/>
        <v>08</v>
      </c>
      <c r="R882" t="str">
        <f t="shared" si="93"/>
        <v>-</v>
      </c>
      <c r="S882" t="str">
        <f t="shared" si="96"/>
        <v/>
      </c>
    </row>
    <row r="883" spans="1:19" x14ac:dyDescent="0.3">
      <c r="A883" t="s">
        <v>2358</v>
      </c>
      <c r="B883" t="s">
        <v>53</v>
      </c>
      <c r="C883" s="4">
        <v>45119.857638888891</v>
      </c>
      <c r="D883" t="s">
        <v>12</v>
      </c>
      <c r="E883" t="s">
        <v>13</v>
      </c>
      <c r="F883" t="s">
        <v>2359</v>
      </c>
      <c r="G883" t="s">
        <v>28</v>
      </c>
      <c r="H883" s="1">
        <v>45058</v>
      </c>
      <c r="I883" s="3">
        <v>0.85763888888888884</v>
      </c>
      <c r="J883" s="1">
        <v>45119</v>
      </c>
      <c r="K883" s="2">
        <v>0.85763888888888884</v>
      </c>
      <c r="L883" s="2" t="s">
        <v>12021</v>
      </c>
      <c r="M883" t="str">
        <f t="shared" si="97"/>
        <v>May</v>
      </c>
      <c r="N883" t="str">
        <f t="shared" si="91"/>
        <v>12-05-2023</v>
      </c>
      <c r="O883" t="str">
        <f t="shared" si="94"/>
        <v>05</v>
      </c>
      <c r="P883" t="str">
        <f t="shared" si="95"/>
        <v>2023</v>
      </c>
      <c r="Q883" t="str">
        <f t="shared" si="92"/>
        <v>20</v>
      </c>
      <c r="R883" t="str">
        <f t="shared" si="93"/>
        <v>12-07-2023</v>
      </c>
      <c r="S883" t="str">
        <f t="shared" si="96"/>
        <v>07</v>
      </c>
    </row>
    <row r="884" spans="1:19" x14ac:dyDescent="0.3">
      <c r="A884" t="s">
        <v>2360</v>
      </c>
      <c r="B884" t="s">
        <v>25</v>
      </c>
      <c r="C884" t="s">
        <v>11194</v>
      </c>
      <c r="D884" t="s">
        <v>19</v>
      </c>
      <c r="E884" t="s">
        <v>26</v>
      </c>
      <c r="F884" t="s">
        <v>2361</v>
      </c>
      <c r="G884" t="s">
        <v>28</v>
      </c>
      <c r="H884" s="1" t="s">
        <v>2362</v>
      </c>
      <c r="I884" s="3">
        <v>0.94209490740740742</v>
      </c>
      <c r="J884" s="1" t="s">
        <v>1551</v>
      </c>
      <c r="K884" s="2">
        <v>0.94209490740740742</v>
      </c>
      <c r="L884" s="2" t="s">
        <v>12021</v>
      </c>
      <c r="M884" t="str">
        <f t="shared" si="97"/>
        <v>Oct</v>
      </c>
      <c r="N884" t="str">
        <f t="shared" si="91"/>
        <v>29-10-2023</v>
      </c>
      <c r="O884" t="str">
        <f t="shared" si="94"/>
        <v>10</v>
      </c>
      <c r="P884" t="str">
        <f t="shared" si="95"/>
        <v>2023</v>
      </c>
      <c r="Q884" t="str">
        <f t="shared" si="92"/>
        <v>22</v>
      </c>
      <c r="R884" t="str">
        <f t="shared" si="93"/>
        <v>19-11-2023</v>
      </c>
      <c r="S884" t="str">
        <f t="shared" si="96"/>
        <v>11</v>
      </c>
    </row>
    <row r="885" spans="1:19" x14ac:dyDescent="0.3">
      <c r="A885" t="s">
        <v>2363</v>
      </c>
      <c r="B885" t="s">
        <v>289</v>
      </c>
      <c r="C885" t="s">
        <v>11195</v>
      </c>
      <c r="D885" t="s">
        <v>49</v>
      </c>
      <c r="E885" t="s">
        <v>69</v>
      </c>
      <c r="F885" t="s">
        <v>2364</v>
      </c>
      <c r="G885" t="s">
        <v>28</v>
      </c>
      <c r="H885" s="1">
        <v>45597</v>
      </c>
      <c r="I885" s="3">
        <v>0.9243055555555556</v>
      </c>
      <c r="J885" s="1" t="s">
        <v>2365</v>
      </c>
      <c r="K885" s="2">
        <v>0.92454861111111108</v>
      </c>
      <c r="L885" s="2" t="s">
        <v>12021</v>
      </c>
      <c r="M885" t="str">
        <f t="shared" si="97"/>
        <v>Nov</v>
      </c>
      <c r="N885" t="str">
        <f t="shared" si="91"/>
        <v>01-11-2024</v>
      </c>
      <c r="O885" t="str">
        <f t="shared" si="94"/>
        <v>11</v>
      </c>
      <c r="P885" t="str">
        <f t="shared" si="95"/>
        <v>2024</v>
      </c>
      <c r="Q885" t="str">
        <f t="shared" si="92"/>
        <v>22</v>
      </c>
      <c r="R885" t="str">
        <f t="shared" si="93"/>
        <v>25-01-2024</v>
      </c>
      <c r="S885" t="str">
        <f t="shared" si="96"/>
        <v>01</v>
      </c>
    </row>
    <row r="886" spans="1:19" x14ac:dyDescent="0.3">
      <c r="A886" t="s">
        <v>2366</v>
      </c>
      <c r="B886" t="s">
        <v>185</v>
      </c>
      <c r="C886" s="4">
        <v>43863.309027777781</v>
      </c>
      <c r="D886" t="s">
        <v>12</v>
      </c>
      <c r="E886" t="s">
        <v>13</v>
      </c>
      <c r="F886" t="s">
        <v>2367</v>
      </c>
      <c r="G886" t="s">
        <v>28</v>
      </c>
      <c r="H886" s="1">
        <v>43952</v>
      </c>
      <c r="I886" s="3">
        <v>0.30902777777777779</v>
      </c>
      <c r="J886" s="1">
        <v>43863</v>
      </c>
      <c r="K886" s="2">
        <v>0.30902777777777779</v>
      </c>
      <c r="L886" s="2" t="s">
        <v>12021</v>
      </c>
      <c r="M886" t="str">
        <f t="shared" si="97"/>
        <v>May</v>
      </c>
      <c r="N886" t="str">
        <f t="shared" si="91"/>
        <v>01-05-2020</v>
      </c>
      <c r="O886" t="str">
        <f t="shared" si="94"/>
        <v>05</v>
      </c>
      <c r="P886" t="str">
        <f t="shared" si="95"/>
        <v>2020</v>
      </c>
      <c r="Q886" t="str">
        <f t="shared" si="92"/>
        <v>07</v>
      </c>
      <c r="R886" t="str">
        <f t="shared" si="93"/>
        <v>02-02-2020</v>
      </c>
      <c r="S886" t="str">
        <f t="shared" si="96"/>
        <v>02</v>
      </c>
    </row>
    <row r="887" spans="1:19" x14ac:dyDescent="0.3">
      <c r="A887" t="s">
        <v>2368</v>
      </c>
      <c r="B887" t="s">
        <v>188</v>
      </c>
      <c r="C887" t="s">
        <v>12021</v>
      </c>
      <c r="D887" t="s">
        <v>12</v>
      </c>
      <c r="E887" t="s">
        <v>114</v>
      </c>
      <c r="F887" t="s">
        <v>2369</v>
      </c>
      <c r="G887" t="s">
        <v>22</v>
      </c>
      <c r="H887" s="1" t="s">
        <v>2370</v>
      </c>
      <c r="I887" s="3">
        <v>0.60039351851851852</v>
      </c>
      <c r="J887" s="1" t="s">
        <v>12021</v>
      </c>
      <c r="K887" s="2" t="s">
        <v>12021</v>
      </c>
      <c r="L887" s="2" t="s">
        <v>12021</v>
      </c>
      <c r="M887" t="str">
        <f t="shared" si="97"/>
        <v>Sep</v>
      </c>
      <c r="N887" t="str">
        <f t="shared" si="91"/>
        <v>17-09-2022</v>
      </c>
      <c r="O887" t="str">
        <f t="shared" si="94"/>
        <v>09</v>
      </c>
      <c r="P887" t="str">
        <f t="shared" si="95"/>
        <v>2022</v>
      </c>
      <c r="Q887" t="str">
        <f t="shared" si="92"/>
        <v>14</v>
      </c>
      <c r="R887" t="str">
        <f t="shared" si="93"/>
        <v>-</v>
      </c>
      <c r="S887" t="str">
        <f t="shared" si="96"/>
        <v/>
      </c>
    </row>
    <row r="888" spans="1:19" x14ac:dyDescent="0.3">
      <c r="A888" t="s">
        <v>2371</v>
      </c>
      <c r="B888" t="s">
        <v>158</v>
      </c>
      <c r="C888" t="s">
        <v>12021</v>
      </c>
      <c r="D888" t="s">
        <v>33</v>
      </c>
      <c r="E888" t="s">
        <v>127</v>
      </c>
      <c r="F888" t="s">
        <v>2372</v>
      </c>
      <c r="G888" t="s">
        <v>15</v>
      </c>
      <c r="H888" s="1">
        <v>43961</v>
      </c>
      <c r="I888" s="3">
        <v>0.55555555555555558</v>
      </c>
      <c r="J888" s="1" t="s">
        <v>12021</v>
      </c>
      <c r="K888" s="2" t="s">
        <v>12021</v>
      </c>
      <c r="L888" s="2" t="s">
        <v>12021</v>
      </c>
      <c r="M888" t="str">
        <f t="shared" si="97"/>
        <v>May</v>
      </c>
      <c r="N888" t="str">
        <f t="shared" si="91"/>
        <v>10-05-2020</v>
      </c>
      <c r="O888" t="str">
        <f t="shared" si="94"/>
        <v>05</v>
      </c>
      <c r="P888" t="str">
        <f t="shared" si="95"/>
        <v>2020</v>
      </c>
      <c r="Q888" t="str">
        <f t="shared" si="92"/>
        <v>13</v>
      </c>
      <c r="R888" t="str">
        <f t="shared" si="93"/>
        <v>-</v>
      </c>
      <c r="S888" t="str">
        <f t="shared" si="96"/>
        <v/>
      </c>
    </row>
    <row r="889" spans="1:19" x14ac:dyDescent="0.3">
      <c r="A889" t="s">
        <v>2373</v>
      </c>
      <c r="B889" t="s">
        <v>188</v>
      </c>
      <c r="C889" t="s">
        <v>12021</v>
      </c>
      <c r="D889" t="s">
        <v>12</v>
      </c>
      <c r="E889" t="s">
        <v>114</v>
      </c>
      <c r="F889" t="s">
        <v>2374</v>
      </c>
      <c r="G889" t="s">
        <v>15</v>
      </c>
      <c r="H889" s="1" t="s">
        <v>144</v>
      </c>
      <c r="I889" s="3">
        <v>0.21358796296296295</v>
      </c>
      <c r="J889" s="1" t="s">
        <v>12021</v>
      </c>
      <c r="K889" s="2" t="s">
        <v>12021</v>
      </c>
      <c r="L889" s="2" t="s">
        <v>12021</v>
      </c>
      <c r="M889" t="str">
        <f t="shared" si="97"/>
        <v>Oct</v>
      </c>
      <c r="N889" t="str">
        <f t="shared" si="91"/>
        <v>17-10-2023</v>
      </c>
      <c r="O889" t="str">
        <f t="shared" si="94"/>
        <v>10</v>
      </c>
      <c r="P889" t="str">
        <f t="shared" si="95"/>
        <v>2023</v>
      </c>
      <c r="Q889" t="str">
        <f t="shared" si="92"/>
        <v>05</v>
      </c>
      <c r="R889" t="str">
        <f t="shared" si="93"/>
        <v>-</v>
      </c>
      <c r="S889" t="str">
        <f t="shared" si="96"/>
        <v/>
      </c>
    </row>
    <row r="890" spans="1:19" x14ac:dyDescent="0.3">
      <c r="A890" t="s">
        <v>2375</v>
      </c>
      <c r="B890" t="s">
        <v>188</v>
      </c>
      <c r="C890" t="s">
        <v>11196</v>
      </c>
      <c r="D890" t="s">
        <v>12</v>
      </c>
      <c r="E890" t="s">
        <v>114</v>
      </c>
      <c r="F890" t="s">
        <v>2376</v>
      </c>
      <c r="G890" t="s">
        <v>28</v>
      </c>
      <c r="H890" s="1" t="s">
        <v>2377</v>
      </c>
      <c r="I890" s="3">
        <v>0.93910879629629629</v>
      </c>
      <c r="J890" s="1" t="s">
        <v>2378</v>
      </c>
      <c r="K890" s="2">
        <v>0.93910879629629629</v>
      </c>
      <c r="L890" s="2" t="s">
        <v>12021</v>
      </c>
      <c r="M890" t="str">
        <f t="shared" si="97"/>
        <v>Jul</v>
      </c>
      <c r="N890" t="str">
        <f t="shared" si="91"/>
        <v>27-07-2023</v>
      </c>
      <c r="O890" t="str">
        <f t="shared" si="94"/>
        <v>07</v>
      </c>
      <c r="P890" t="str">
        <f t="shared" si="95"/>
        <v>2023</v>
      </c>
      <c r="Q890" t="str">
        <f t="shared" si="92"/>
        <v>22</v>
      </c>
      <c r="R890" t="str">
        <f t="shared" si="93"/>
        <v>13-08-2023</v>
      </c>
      <c r="S890" t="str">
        <f t="shared" si="96"/>
        <v>08</v>
      </c>
    </row>
    <row r="891" spans="1:19" x14ac:dyDescent="0.3">
      <c r="A891" t="s">
        <v>2379</v>
      </c>
      <c r="B891" t="s">
        <v>93</v>
      </c>
      <c r="C891" t="s">
        <v>12021</v>
      </c>
      <c r="D891" t="s">
        <v>19</v>
      </c>
      <c r="E891" t="s">
        <v>26</v>
      </c>
      <c r="F891" t="s">
        <v>2380</v>
      </c>
      <c r="G891" t="s">
        <v>15</v>
      </c>
      <c r="H891" s="1" t="s">
        <v>1470</v>
      </c>
      <c r="I891" s="3">
        <v>0.13723379629629628</v>
      </c>
      <c r="J891" s="1" t="s">
        <v>12021</v>
      </c>
      <c r="K891" s="2" t="s">
        <v>12021</v>
      </c>
      <c r="L891" s="2" t="s">
        <v>12021</v>
      </c>
      <c r="M891" t="str">
        <f t="shared" si="97"/>
        <v>Jan</v>
      </c>
      <c r="N891" t="str">
        <f t="shared" si="91"/>
        <v>13-01-2024</v>
      </c>
      <c r="O891" t="str">
        <f t="shared" si="94"/>
        <v>01</v>
      </c>
      <c r="P891" t="str">
        <f t="shared" si="95"/>
        <v>2024</v>
      </c>
      <c r="Q891" t="str">
        <f t="shared" si="92"/>
        <v>03</v>
      </c>
      <c r="R891" t="str">
        <f t="shared" si="93"/>
        <v>-</v>
      </c>
      <c r="S891" t="str">
        <f t="shared" si="96"/>
        <v/>
      </c>
    </row>
    <row r="892" spans="1:19" x14ac:dyDescent="0.3">
      <c r="A892" t="s">
        <v>2381</v>
      </c>
      <c r="B892" t="s">
        <v>73</v>
      </c>
      <c r="C892" t="s">
        <v>12021</v>
      </c>
      <c r="D892" t="s">
        <v>49</v>
      </c>
      <c r="E892" t="s">
        <v>50</v>
      </c>
      <c r="F892" t="s">
        <v>2382</v>
      </c>
      <c r="G892" t="s">
        <v>15</v>
      </c>
      <c r="H892" s="1" t="s">
        <v>469</v>
      </c>
      <c r="I892" s="3">
        <v>0.97528935185185184</v>
      </c>
      <c r="J892" s="1" t="s">
        <v>12021</v>
      </c>
      <c r="K892" s="2" t="s">
        <v>12021</v>
      </c>
      <c r="L892" s="2" t="s">
        <v>12021</v>
      </c>
      <c r="M892" t="str">
        <f t="shared" si="97"/>
        <v>Sep</v>
      </c>
      <c r="N892" t="str">
        <f t="shared" si="91"/>
        <v>18-09-2021</v>
      </c>
      <c r="O892" t="str">
        <f t="shared" si="94"/>
        <v>09</v>
      </c>
      <c r="P892" t="str">
        <f t="shared" si="95"/>
        <v>2021</v>
      </c>
      <c r="Q892" t="str">
        <f t="shared" si="92"/>
        <v>23</v>
      </c>
      <c r="R892" t="str">
        <f t="shared" si="93"/>
        <v>-</v>
      </c>
      <c r="S892" t="str">
        <f t="shared" si="96"/>
        <v/>
      </c>
    </row>
    <row r="893" spans="1:19" x14ac:dyDescent="0.3">
      <c r="A893" t="s">
        <v>2383</v>
      </c>
      <c r="B893" t="s">
        <v>149</v>
      </c>
      <c r="C893" t="s">
        <v>11197</v>
      </c>
      <c r="D893" t="s">
        <v>49</v>
      </c>
      <c r="E893" t="s">
        <v>69</v>
      </c>
      <c r="F893" t="s">
        <v>2384</v>
      </c>
      <c r="G893" t="s">
        <v>28</v>
      </c>
      <c r="H893" s="1" t="s">
        <v>1973</v>
      </c>
      <c r="I893" s="3">
        <v>0.87159722222222225</v>
      </c>
      <c r="J893" s="1" t="s">
        <v>2385</v>
      </c>
      <c r="K893" s="2">
        <v>0.87159722222222225</v>
      </c>
      <c r="L893" s="2" t="s">
        <v>12021</v>
      </c>
      <c r="M893" t="str">
        <f t="shared" si="97"/>
        <v>Nov</v>
      </c>
      <c r="N893" t="str">
        <f t="shared" si="91"/>
        <v>27-11-2023</v>
      </c>
      <c r="O893" t="str">
        <f t="shared" si="94"/>
        <v>11</v>
      </c>
      <c r="P893" t="str">
        <f t="shared" si="95"/>
        <v>2023</v>
      </c>
      <c r="Q893" t="str">
        <f t="shared" si="92"/>
        <v>20</v>
      </c>
      <c r="R893" t="str">
        <f t="shared" si="93"/>
        <v>28-11-2023</v>
      </c>
      <c r="S893" t="str">
        <f t="shared" si="96"/>
        <v>11</v>
      </c>
    </row>
    <row r="894" spans="1:19" x14ac:dyDescent="0.3">
      <c r="A894" t="s">
        <v>2386</v>
      </c>
      <c r="B894" t="s">
        <v>249</v>
      </c>
      <c r="C894" t="s">
        <v>12021</v>
      </c>
      <c r="D894" t="s">
        <v>19</v>
      </c>
      <c r="E894" t="s">
        <v>26</v>
      </c>
      <c r="F894" t="s">
        <v>2387</v>
      </c>
      <c r="G894" t="s">
        <v>22</v>
      </c>
      <c r="H894" s="1">
        <v>44420</v>
      </c>
      <c r="I894" s="3">
        <v>0.90902777777777777</v>
      </c>
      <c r="J894" s="1" t="s">
        <v>12021</v>
      </c>
      <c r="K894" s="2" t="s">
        <v>12021</v>
      </c>
      <c r="L894" s="2" t="s">
        <v>12021</v>
      </c>
      <c r="M894" t="str">
        <f t="shared" si="97"/>
        <v>Aug</v>
      </c>
      <c r="N894" t="str">
        <f t="shared" si="91"/>
        <v>12-08-2021</v>
      </c>
      <c r="O894" t="str">
        <f t="shared" si="94"/>
        <v>08</v>
      </c>
      <c r="P894" t="str">
        <f t="shared" si="95"/>
        <v>2021</v>
      </c>
      <c r="Q894" t="str">
        <f t="shared" si="92"/>
        <v>21</v>
      </c>
      <c r="R894" t="str">
        <f t="shared" si="93"/>
        <v>-</v>
      </c>
      <c r="S894" t="str">
        <f t="shared" si="96"/>
        <v/>
      </c>
    </row>
    <row r="895" spans="1:19" x14ac:dyDescent="0.3">
      <c r="A895" t="s">
        <v>2388</v>
      </c>
      <c r="B895" t="s">
        <v>280</v>
      </c>
      <c r="C895" t="s">
        <v>12021</v>
      </c>
      <c r="D895" t="s">
        <v>49</v>
      </c>
      <c r="E895" t="s">
        <v>65</v>
      </c>
      <c r="F895" t="s">
        <v>2389</v>
      </c>
      <c r="G895" t="s">
        <v>15</v>
      </c>
      <c r="H895" s="1" t="s">
        <v>199</v>
      </c>
      <c r="I895" s="3">
        <v>0.56983796296296296</v>
      </c>
      <c r="J895" s="1" t="s">
        <v>12021</v>
      </c>
      <c r="K895" s="2" t="s">
        <v>12021</v>
      </c>
      <c r="L895" s="2" t="s">
        <v>12021</v>
      </c>
      <c r="M895" t="str">
        <f t="shared" si="97"/>
        <v>Jul</v>
      </c>
      <c r="N895" t="str">
        <f t="shared" si="91"/>
        <v>16-07-2021</v>
      </c>
      <c r="O895" t="str">
        <f t="shared" si="94"/>
        <v>07</v>
      </c>
      <c r="P895" t="str">
        <f t="shared" si="95"/>
        <v>2021</v>
      </c>
      <c r="Q895" t="str">
        <f t="shared" si="92"/>
        <v>13</v>
      </c>
      <c r="R895" t="str">
        <f t="shared" si="93"/>
        <v>-</v>
      </c>
      <c r="S895" t="str">
        <f t="shared" si="96"/>
        <v/>
      </c>
    </row>
    <row r="896" spans="1:19" x14ac:dyDescent="0.3">
      <c r="A896" t="s">
        <v>2390</v>
      </c>
      <c r="B896" t="s">
        <v>194</v>
      </c>
      <c r="C896" t="s">
        <v>12021</v>
      </c>
      <c r="D896" t="s">
        <v>49</v>
      </c>
      <c r="E896" t="s">
        <v>65</v>
      </c>
      <c r="F896" t="s">
        <v>2391</v>
      </c>
      <c r="G896" t="s">
        <v>15</v>
      </c>
      <c r="H896" s="1" t="s">
        <v>2392</v>
      </c>
      <c r="I896" s="3">
        <v>0.5756944444444444</v>
      </c>
      <c r="J896" s="1" t="s">
        <v>12021</v>
      </c>
      <c r="K896" s="2" t="s">
        <v>12021</v>
      </c>
      <c r="L896" s="2" t="s">
        <v>12021</v>
      </c>
      <c r="M896" t="str">
        <f t="shared" si="97"/>
        <v>Jul</v>
      </c>
      <c r="N896" t="str">
        <f t="shared" si="91"/>
        <v>19-07-2022</v>
      </c>
      <c r="O896" t="str">
        <f t="shared" si="94"/>
        <v>07</v>
      </c>
      <c r="P896" t="str">
        <f t="shared" si="95"/>
        <v>2022</v>
      </c>
      <c r="Q896" t="str">
        <f t="shared" si="92"/>
        <v>13</v>
      </c>
      <c r="R896" t="str">
        <f t="shared" si="93"/>
        <v>-</v>
      </c>
      <c r="S896" t="str">
        <f t="shared" si="96"/>
        <v/>
      </c>
    </row>
    <row r="897" spans="1:19" x14ac:dyDescent="0.3">
      <c r="A897" t="s">
        <v>2393</v>
      </c>
      <c r="B897" t="s">
        <v>18</v>
      </c>
      <c r="C897" t="s">
        <v>12021</v>
      </c>
      <c r="D897" t="s">
        <v>19</v>
      </c>
      <c r="E897" t="s">
        <v>20</v>
      </c>
      <c r="F897" t="s">
        <v>2394</v>
      </c>
      <c r="G897" t="s">
        <v>22</v>
      </c>
      <c r="H897" s="1" t="s">
        <v>879</v>
      </c>
      <c r="I897" s="3">
        <v>0.5851736111111111</v>
      </c>
      <c r="J897" s="1" t="s">
        <v>12021</v>
      </c>
      <c r="K897" s="2" t="s">
        <v>12021</v>
      </c>
      <c r="L897" s="2" t="s">
        <v>12021</v>
      </c>
      <c r="M897" t="str">
        <f t="shared" si="97"/>
        <v>Oct</v>
      </c>
      <c r="N897" t="str">
        <f t="shared" si="91"/>
        <v>22-10-2020</v>
      </c>
      <c r="O897" t="str">
        <f t="shared" si="94"/>
        <v>10</v>
      </c>
      <c r="P897" t="str">
        <f t="shared" si="95"/>
        <v>2020</v>
      </c>
      <c r="Q897" t="str">
        <f t="shared" si="92"/>
        <v>14</v>
      </c>
      <c r="R897" t="str">
        <f t="shared" si="93"/>
        <v>-</v>
      </c>
      <c r="S897" t="str">
        <f t="shared" si="96"/>
        <v/>
      </c>
    </row>
    <row r="898" spans="1:19" x14ac:dyDescent="0.3">
      <c r="A898" t="s">
        <v>2395</v>
      </c>
      <c r="B898" t="s">
        <v>135</v>
      </c>
      <c r="C898" s="4">
        <v>45357.668749999997</v>
      </c>
      <c r="D898" t="s">
        <v>33</v>
      </c>
      <c r="E898" t="s">
        <v>38</v>
      </c>
      <c r="F898" t="s">
        <v>2396</v>
      </c>
      <c r="G898" t="s">
        <v>28</v>
      </c>
      <c r="H898" s="1" t="s">
        <v>2252</v>
      </c>
      <c r="I898" s="3">
        <v>0.66918981481481477</v>
      </c>
      <c r="J898" s="1">
        <v>45357</v>
      </c>
      <c r="K898" s="2">
        <v>0.66874999999999996</v>
      </c>
      <c r="L898" s="2" t="s">
        <v>12021</v>
      </c>
      <c r="M898" t="str">
        <f t="shared" si="97"/>
        <v>May</v>
      </c>
      <c r="N898" t="str">
        <f t="shared" ref="N898:N961" si="98">TEXT(H898,"DD-MM-YYYY")</f>
        <v>21-05-2024</v>
      </c>
      <c r="O898" t="str">
        <f t="shared" si="94"/>
        <v>05</v>
      </c>
      <c r="P898" t="str">
        <f t="shared" si="95"/>
        <v>2024</v>
      </c>
      <c r="Q898" t="str">
        <f t="shared" ref="Q898:Q961" si="99">TEXT(I898,"HH")</f>
        <v>16</v>
      </c>
      <c r="R898" t="str">
        <f t="shared" ref="R898:R961" si="100">TEXT(J898,"DD-MM-YYYY")</f>
        <v>06-03-2024</v>
      </c>
      <c r="S898" t="str">
        <f t="shared" si="96"/>
        <v>03</v>
      </c>
    </row>
    <row r="899" spans="1:19" x14ac:dyDescent="0.3">
      <c r="A899" t="s">
        <v>2397</v>
      </c>
      <c r="B899" t="s">
        <v>32</v>
      </c>
      <c r="C899" t="s">
        <v>11198</v>
      </c>
      <c r="D899" t="s">
        <v>33</v>
      </c>
      <c r="E899" t="s">
        <v>34</v>
      </c>
      <c r="F899" t="s">
        <v>2398</v>
      </c>
      <c r="G899" t="s">
        <v>28</v>
      </c>
      <c r="H899" s="1">
        <v>44653</v>
      </c>
      <c r="I899" s="3">
        <v>0.67777777777777781</v>
      </c>
      <c r="J899" s="1" t="s">
        <v>2399</v>
      </c>
      <c r="K899" s="2">
        <v>0.67834490740740738</v>
      </c>
      <c r="L899" s="2" t="s">
        <v>12021</v>
      </c>
      <c r="M899" t="str">
        <f t="shared" si="97"/>
        <v>Apr</v>
      </c>
      <c r="N899" t="str">
        <f t="shared" si="98"/>
        <v>02-04-2022</v>
      </c>
      <c r="O899" t="str">
        <f t="shared" ref="O899:O962" si="101">MID(N899,4,2)</f>
        <v>04</v>
      </c>
      <c r="P899" t="str">
        <f t="shared" ref="P899:P962" si="102">RIGHT(N899,4)</f>
        <v>2022</v>
      </c>
      <c r="Q899" t="str">
        <f t="shared" si="99"/>
        <v>16</v>
      </c>
      <c r="R899" t="str">
        <f t="shared" si="100"/>
        <v>28-02-2022</v>
      </c>
      <c r="S899" t="str">
        <f t="shared" ref="S899:S962" si="103">MID(R899,4,2)</f>
        <v>02</v>
      </c>
    </row>
    <row r="900" spans="1:19" x14ac:dyDescent="0.3">
      <c r="A900" t="s">
        <v>2400</v>
      </c>
      <c r="B900" t="s">
        <v>135</v>
      </c>
      <c r="C900" t="s">
        <v>11199</v>
      </c>
      <c r="D900" t="s">
        <v>33</v>
      </c>
      <c r="E900" t="s">
        <v>38</v>
      </c>
      <c r="F900" t="s">
        <v>2401</v>
      </c>
      <c r="G900" t="s">
        <v>28</v>
      </c>
      <c r="H900" s="1">
        <v>45514</v>
      </c>
      <c r="I900" s="3">
        <v>0.80972222222222223</v>
      </c>
      <c r="J900" s="1" t="s">
        <v>2302</v>
      </c>
      <c r="K900" s="2">
        <v>0.80980324074074073</v>
      </c>
      <c r="L900" s="2" t="s">
        <v>12021</v>
      </c>
      <c r="M900" t="str">
        <f t="shared" si="97"/>
        <v>Aug</v>
      </c>
      <c r="N900" t="str">
        <f t="shared" si="98"/>
        <v>10-08-2024</v>
      </c>
      <c r="O900" t="str">
        <f t="shared" si="101"/>
        <v>08</v>
      </c>
      <c r="P900" t="str">
        <f t="shared" si="102"/>
        <v>2024</v>
      </c>
      <c r="Q900" t="str">
        <f t="shared" si="99"/>
        <v>19</v>
      </c>
      <c r="R900" t="str">
        <f t="shared" si="100"/>
        <v>15-10-2024</v>
      </c>
      <c r="S900" t="str">
        <f t="shared" si="103"/>
        <v>10</v>
      </c>
    </row>
    <row r="901" spans="1:19" x14ac:dyDescent="0.3">
      <c r="A901" t="s">
        <v>2402</v>
      </c>
      <c r="B901" t="s">
        <v>149</v>
      </c>
      <c r="C901" t="s">
        <v>12021</v>
      </c>
      <c r="D901" t="s">
        <v>49</v>
      </c>
      <c r="E901" t="s">
        <v>69</v>
      </c>
      <c r="F901" t="s">
        <v>1717</v>
      </c>
      <c r="G901" t="s">
        <v>22</v>
      </c>
      <c r="H901" s="1">
        <v>44208</v>
      </c>
      <c r="I901" s="3">
        <v>7.4999999999999997E-2</v>
      </c>
      <c r="J901" s="1" t="s">
        <v>12021</v>
      </c>
      <c r="K901" s="2" t="s">
        <v>12021</v>
      </c>
      <c r="L901" s="2" t="s">
        <v>12021</v>
      </c>
      <c r="M901" t="str">
        <f t="shared" ref="M901:M964" si="104">TEXT(H901,"MMM")</f>
        <v>Jan</v>
      </c>
      <c r="N901" t="str">
        <f t="shared" si="98"/>
        <v>12-01-2021</v>
      </c>
      <c r="O901" t="str">
        <f t="shared" si="101"/>
        <v>01</v>
      </c>
      <c r="P901" t="str">
        <f t="shared" si="102"/>
        <v>2021</v>
      </c>
      <c r="Q901" t="str">
        <f t="shared" si="99"/>
        <v>01</v>
      </c>
      <c r="R901" t="str">
        <f t="shared" si="100"/>
        <v>-</v>
      </c>
      <c r="S901" t="str">
        <f t="shared" si="103"/>
        <v/>
      </c>
    </row>
    <row r="902" spans="1:19" x14ac:dyDescent="0.3">
      <c r="A902" t="s">
        <v>2403</v>
      </c>
      <c r="B902" t="s">
        <v>11</v>
      </c>
      <c r="C902" s="4">
        <v>44294.408333333333</v>
      </c>
      <c r="D902" t="s">
        <v>12</v>
      </c>
      <c r="E902" t="s">
        <v>13</v>
      </c>
      <c r="F902" t="s">
        <v>2404</v>
      </c>
      <c r="G902" t="s">
        <v>28</v>
      </c>
      <c r="H902" s="1" t="s">
        <v>1432</v>
      </c>
      <c r="I902" s="3">
        <v>0.40861111111111109</v>
      </c>
      <c r="J902" s="1">
        <v>44294</v>
      </c>
      <c r="K902" s="2">
        <v>0.40833333333333333</v>
      </c>
      <c r="L902" s="2" t="s">
        <v>12021</v>
      </c>
      <c r="M902" t="str">
        <f t="shared" si="104"/>
        <v>Jul</v>
      </c>
      <c r="N902" t="str">
        <f t="shared" si="98"/>
        <v>24-07-2021</v>
      </c>
      <c r="O902" t="str">
        <f t="shared" si="101"/>
        <v>07</v>
      </c>
      <c r="P902" t="str">
        <f t="shared" si="102"/>
        <v>2021</v>
      </c>
      <c r="Q902" t="str">
        <f t="shared" si="99"/>
        <v>09</v>
      </c>
      <c r="R902" t="str">
        <f t="shared" si="100"/>
        <v>08-04-2021</v>
      </c>
      <c r="S902" t="str">
        <f t="shared" si="103"/>
        <v>04</v>
      </c>
    </row>
    <row r="903" spans="1:19" x14ac:dyDescent="0.3">
      <c r="A903" t="s">
        <v>2405</v>
      </c>
      <c r="B903" t="s">
        <v>25</v>
      </c>
      <c r="C903" t="s">
        <v>12021</v>
      </c>
      <c r="D903" t="s">
        <v>19</v>
      </c>
      <c r="E903" t="s">
        <v>26</v>
      </c>
      <c r="F903" t="s">
        <v>2406</v>
      </c>
      <c r="G903" t="s">
        <v>22</v>
      </c>
      <c r="H903" s="1" t="s">
        <v>1584</v>
      </c>
      <c r="I903" s="3">
        <v>0.91160879629629632</v>
      </c>
      <c r="J903" s="1" t="s">
        <v>12021</v>
      </c>
      <c r="K903" s="2" t="s">
        <v>12021</v>
      </c>
      <c r="L903" s="2" t="s">
        <v>12021</v>
      </c>
      <c r="M903" t="str">
        <f t="shared" si="104"/>
        <v>Aug</v>
      </c>
      <c r="N903" t="str">
        <f t="shared" si="98"/>
        <v>17-08-2020</v>
      </c>
      <c r="O903" t="str">
        <f t="shared" si="101"/>
        <v>08</v>
      </c>
      <c r="P903" t="str">
        <f t="shared" si="102"/>
        <v>2020</v>
      </c>
      <c r="Q903" t="str">
        <f t="shared" si="99"/>
        <v>21</v>
      </c>
      <c r="R903" t="str">
        <f t="shared" si="100"/>
        <v>-</v>
      </c>
      <c r="S903" t="str">
        <f t="shared" si="103"/>
        <v/>
      </c>
    </row>
    <row r="904" spans="1:19" x14ac:dyDescent="0.3">
      <c r="A904" t="s">
        <v>2407</v>
      </c>
      <c r="B904" t="s">
        <v>11</v>
      </c>
      <c r="C904" t="s">
        <v>12021</v>
      </c>
      <c r="D904" t="s">
        <v>12</v>
      </c>
      <c r="E904" t="s">
        <v>13</v>
      </c>
      <c r="F904" t="s">
        <v>2408</v>
      </c>
      <c r="G904" t="s">
        <v>15</v>
      </c>
      <c r="H904" s="1" t="s">
        <v>2409</v>
      </c>
      <c r="I904" s="3">
        <v>0.29872685185185183</v>
      </c>
      <c r="J904" s="1" t="s">
        <v>12021</v>
      </c>
      <c r="K904" s="2" t="s">
        <v>12021</v>
      </c>
      <c r="L904" s="2" t="s">
        <v>12021</v>
      </c>
      <c r="M904" t="str">
        <f t="shared" si="104"/>
        <v>Jul</v>
      </c>
      <c r="N904" t="str">
        <f t="shared" si="98"/>
        <v>20-07-2022</v>
      </c>
      <c r="O904" t="str">
        <f t="shared" si="101"/>
        <v>07</v>
      </c>
      <c r="P904" t="str">
        <f t="shared" si="102"/>
        <v>2022</v>
      </c>
      <c r="Q904" t="str">
        <f t="shared" si="99"/>
        <v>07</v>
      </c>
      <c r="R904" t="str">
        <f t="shared" si="100"/>
        <v>-</v>
      </c>
      <c r="S904" t="str">
        <f t="shared" si="103"/>
        <v/>
      </c>
    </row>
    <row r="905" spans="1:19" x14ac:dyDescent="0.3">
      <c r="A905" t="s">
        <v>2410</v>
      </c>
      <c r="B905" t="s">
        <v>202</v>
      </c>
      <c r="C905" t="s">
        <v>12021</v>
      </c>
      <c r="D905" t="s">
        <v>33</v>
      </c>
      <c r="E905" t="s">
        <v>127</v>
      </c>
      <c r="F905" t="s">
        <v>2411</v>
      </c>
      <c r="G905" t="s">
        <v>22</v>
      </c>
      <c r="H905" s="1" t="s">
        <v>521</v>
      </c>
      <c r="I905" s="3">
        <v>0.92704861111111114</v>
      </c>
      <c r="J905" s="1" t="s">
        <v>12021</v>
      </c>
      <c r="K905" s="2" t="s">
        <v>12021</v>
      </c>
      <c r="L905" s="2" t="s">
        <v>12021</v>
      </c>
      <c r="M905" t="str">
        <f t="shared" si="104"/>
        <v>Apr</v>
      </c>
      <c r="N905" t="str">
        <f t="shared" si="98"/>
        <v>14-04-2022</v>
      </c>
      <c r="O905" t="str">
        <f t="shared" si="101"/>
        <v>04</v>
      </c>
      <c r="P905" t="str">
        <f t="shared" si="102"/>
        <v>2022</v>
      </c>
      <c r="Q905" t="str">
        <f t="shared" si="99"/>
        <v>22</v>
      </c>
      <c r="R905" t="str">
        <f t="shared" si="100"/>
        <v>-</v>
      </c>
      <c r="S905" t="str">
        <f t="shared" si="103"/>
        <v/>
      </c>
    </row>
    <row r="906" spans="1:19" x14ac:dyDescent="0.3">
      <c r="A906" t="s">
        <v>2412</v>
      </c>
      <c r="B906" t="s">
        <v>37</v>
      </c>
      <c r="C906" t="s">
        <v>11200</v>
      </c>
      <c r="D906" t="s">
        <v>33</v>
      </c>
      <c r="E906" t="s">
        <v>38</v>
      </c>
      <c r="F906" t="s">
        <v>2413</v>
      </c>
      <c r="G906" t="s">
        <v>28</v>
      </c>
      <c r="H906" s="1">
        <v>45572</v>
      </c>
      <c r="I906" s="3">
        <v>0.78472222222222221</v>
      </c>
      <c r="J906" s="1" t="s">
        <v>59</v>
      </c>
      <c r="K906" s="2">
        <v>0.7853472222222222</v>
      </c>
      <c r="L906" s="2" t="s">
        <v>12021</v>
      </c>
      <c r="M906" t="str">
        <f t="shared" si="104"/>
        <v>Oct</v>
      </c>
      <c r="N906" t="str">
        <f t="shared" si="98"/>
        <v>07-10-2024</v>
      </c>
      <c r="O906" t="str">
        <f t="shared" si="101"/>
        <v>10</v>
      </c>
      <c r="P906" t="str">
        <f t="shared" si="102"/>
        <v>2024</v>
      </c>
      <c r="Q906" t="str">
        <f t="shared" si="99"/>
        <v>18</v>
      </c>
      <c r="R906" t="str">
        <f t="shared" si="100"/>
        <v>20-07-2024</v>
      </c>
      <c r="S906" t="str">
        <f t="shared" si="103"/>
        <v>07</v>
      </c>
    </row>
    <row r="907" spans="1:19" x14ac:dyDescent="0.3">
      <c r="A907" t="s">
        <v>2414</v>
      </c>
      <c r="B907" t="s">
        <v>87</v>
      </c>
      <c r="C907" t="s">
        <v>12021</v>
      </c>
      <c r="D907" t="s">
        <v>33</v>
      </c>
      <c r="E907" t="s">
        <v>38</v>
      </c>
      <c r="F907" t="s">
        <v>2415</v>
      </c>
      <c r="G907" t="s">
        <v>15</v>
      </c>
      <c r="H907" s="1" t="s">
        <v>2416</v>
      </c>
      <c r="I907" s="3">
        <v>0.67453703703703705</v>
      </c>
      <c r="J907" s="1" t="s">
        <v>12021</v>
      </c>
      <c r="K907" s="2" t="s">
        <v>12021</v>
      </c>
      <c r="L907" s="2" t="s">
        <v>12021</v>
      </c>
      <c r="M907" t="str">
        <f t="shared" si="104"/>
        <v>Apr</v>
      </c>
      <c r="N907" t="str">
        <f t="shared" si="98"/>
        <v>16-04-2023</v>
      </c>
      <c r="O907" t="str">
        <f t="shared" si="101"/>
        <v>04</v>
      </c>
      <c r="P907" t="str">
        <f t="shared" si="102"/>
        <v>2023</v>
      </c>
      <c r="Q907" t="str">
        <f t="shared" si="99"/>
        <v>16</v>
      </c>
      <c r="R907" t="str">
        <f t="shared" si="100"/>
        <v>-</v>
      </c>
      <c r="S907" t="str">
        <f t="shared" si="103"/>
        <v/>
      </c>
    </row>
    <row r="908" spans="1:19" x14ac:dyDescent="0.3">
      <c r="A908" t="s">
        <v>2417</v>
      </c>
      <c r="B908" t="s">
        <v>64</v>
      </c>
      <c r="C908" t="s">
        <v>12021</v>
      </c>
      <c r="D908" t="s">
        <v>49</v>
      </c>
      <c r="E908" t="s">
        <v>65</v>
      </c>
      <c r="F908" t="s">
        <v>2418</v>
      </c>
      <c r="G908" t="s">
        <v>22</v>
      </c>
      <c r="H908" s="1" t="s">
        <v>485</v>
      </c>
      <c r="I908" s="3">
        <v>0.3470138888888889</v>
      </c>
      <c r="J908" s="1" t="s">
        <v>12021</v>
      </c>
      <c r="K908" s="2" t="s">
        <v>12021</v>
      </c>
      <c r="L908" s="2" t="s">
        <v>12021</v>
      </c>
      <c r="M908" t="str">
        <f t="shared" si="104"/>
        <v>Nov</v>
      </c>
      <c r="N908" t="str">
        <f t="shared" si="98"/>
        <v>15-11-2024</v>
      </c>
      <c r="O908" t="str">
        <f t="shared" si="101"/>
        <v>11</v>
      </c>
      <c r="P908" t="str">
        <f t="shared" si="102"/>
        <v>2024</v>
      </c>
      <c r="Q908" t="str">
        <f t="shared" si="99"/>
        <v>08</v>
      </c>
      <c r="R908" t="str">
        <f t="shared" si="100"/>
        <v>-</v>
      </c>
      <c r="S908" t="str">
        <f t="shared" si="103"/>
        <v/>
      </c>
    </row>
    <row r="909" spans="1:19" x14ac:dyDescent="0.3">
      <c r="A909" t="s">
        <v>2419</v>
      </c>
      <c r="B909" t="s">
        <v>220</v>
      </c>
      <c r="C909" t="s">
        <v>11201</v>
      </c>
      <c r="D909" t="s">
        <v>12</v>
      </c>
      <c r="E909" t="s">
        <v>174</v>
      </c>
      <c r="F909" t="s">
        <v>2420</v>
      </c>
      <c r="G909" t="s">
        <v>28</v>
      </c>
      <c r="H909" s="1" t="s">
        <v>2421</v>
      </c>
      <c r="I909" s="3">
        <v>0.70832175925925922</v>
      </c>
      <c r="J909" s="1" t="s">
        <v>2422</v>
      </c>
      <c r="K909" s="2">
        <v>0.70832175925925922</v>
      </c>
      <c r="L909" s="2" t="s">
        <v>12021</v>
      </c>
      <c r="M909" t="str">
        <f t="shared" si="104"/>
        <v>Jan</v>
      </c>
      <c r="N909" t="str">
        <f t="shared" si="98"/>
        <v>22-01-2024</v>
      </c>
      <c r="O909" t="str">
        <f t="shared" si="101"/>
        <v>01</v>
      </c>
      <c r="P909" t="str">
        <f t="shared" si="102"/>
        <v>2024</v>
      </c>
      <c r="Q909" t="str">
        <f t="shared" si="99"/>
        <v>16</v>
      </c>
      <c r="R909" t="str">
        <f t="shared" si="100"/>
        <v>23-01-2024</v>
      </c>
      <c r="S909" t="str">
        <f t="shared" si="103"/>
        <v>01</v>
      </c>
    </row>
    <row r="910" spans="1:19" x14ac:dyDescent="0.3">
      <c r="A910" t="s">
        <v>2423</v>
      </c>
      <c r="B910" t="s">
        <v>131</v>
      </c>
      <c r="C910" t="s">
        <v>11202</v>
      </c>
      <c r="D910" t="s">
        <v>12</v>
      </c>
      <c r="E910" t="s">
        <v>114</v>
      </c>
      <c r="F910" t="s">
        <v>2424</v>
      </c>
      <c r="G910" t="s">
        <v>28</v>
      </c>
      <c r="H910" s="1" t="s">
        <v>2425</v>
      </c>
      <c r="I910" s="3">
        <v>0.78518518518518521</v>
      </c>
      <c r="J910" s="1" t="s">
        <v>1358</v>
      </c>
      <c r="K910" s="2">
        <v>0.78518518518518521</v>
      </c>
      <c r="L910" s="2" t="s">
        <v>12021</v>
      </c>
      <c r="M910" t="str">
        <f t="shared" si="104"/>
        <v>Nov</v>
      </c>
      <c r="N910" t="str">
        <f t="shared" si="98"/>
        <v>13-11-2023</v>
      </c>
      <c r="O910" t="str">
        <f t="shared" si="101"/>
        <v>11</v>
      </c>
      <c r="P910" t="str">
        <f t="shared" si="102"/>
        <v>2023</v>
      </c>
      <c r="Q910" t="str">
        <f t="shared" si="99"/>
        <v>18</v>
      </c>
      <c r="R910" t="str">
        <f t="shared" si="100"/>
        <v>15-11-2023</v>
      </c>
      <c r="S910" t="str">
        <f t="shared" si="103"/>
        <v>11</v>
      </c>
    </row>
    <row r="911" spans="1:19" x14ac:dyDescent="0.3">
      <c r="A911" t="s">
        <v>2426</v>
      </c>
      <c r="B911" t="s">
        <v>123</v>
      </c>
      <c r="C911" t="s">
        <v>11203</v>
      </c>
      <c r="D911" t="s">
        <v>33</v>
      </c>
      <c r="E911" t="s">
        <v>34</v>
      </c>
      <c r="F911" t="s">
        <v>2427</v>
      </c>
      <c r="G911" t="s">
        <v>28</v>
      </c>
      <c r="H911" s="1" t="s">
        <v>1905</v>
      </c>
      <c r="I911" s="3">
        <v>0.53609953703703705</v>
      </c>
      <c r="J911" s="1" t="s">
        <v>2428</v>
      </c>
      <c r="K911" s="2">
        <v>0.53609953703703705</v>
      </c>
      <c r="L911" s="2" t="s">
        <v>12021</v>
      </c>
      <c r="M911" t="str">
        <f t="shared" si="104"/>
        <v>Oct</v>
      </c>
      <c r="N911" t="str">
        <f t="shared" si="98"/>
        <v>14-10-2024</v>
      </c>
      <c r="O911" t="str">
        <f t="shared" si="101"/>
        <v>10</v>
      </c>
      <c r="P911" t="str">
        <f t="shared" si="102"/>
        <v>2024</v>
      </c>
      <c r="Q911" t="str">
        <f t="shared" si="99"/>
        <v>12</v>
      </c>
      <c r="R911" t="str">
        <f t="shared" si="100"/>
        <v>22-10-2024</v>
      </c>
      <c r="S911" t="str">
        <f t="shared" si="103"/>
        <v>10</v>
      </c>
    </row>
    <row r="912" spans="1:19" x14ac:dyDescent="0.3">
      <c r="A912" t="s">
        <v>2429</v>
      </c>
      <c r="B912" t="s">
        <v>404</v>
      </c>
      <c r="C912" t="s">
        <v>12021</v>
      </c>
      <c r="D912" t="s">
        <v>12</v>
      </c>
      <c r="E912" t="s">
        <v>174</v>
      </c>
      <c r="F912" t="s">
        <v>2430</v>
      </c>
      <c r="G912" t="s">
        <v>15</v>
      </c>
      <c r="H912" s="1" t="s">
        <v>505</v>
      </c>
      <c r="I912" s="3">
        <v>0.12239583333333333</v>
      </c>
      <c r="J912" s="1" t="s">
        <v>12021</v>
      </c>
      <c r="K912" s="2" t="s">
        <v>12021</v>
      </c>
      <c r="L912" s="2" t="s">
        <v>12021</v>
      </c>
      <c r="M912" t="str">
        <f t="shared" si="104"/>
        <v>Jun</v>
      </c>
      <c r="N912" t="str">
        <f t="shared" si="98"/>
        <v>13-06-2021</v>
      </c>
      <c r="O912" t="str">
        <f t="shared" si="101"/>
        <v>06</v>
      </c>
      <c r="P912" t="str">
        <f t="shared" si="102"/>
        <v>2021</v>
      </c>
      <c r="Q912" t="str">
        <f t="shared" si="99"/>
        <v>02</v>
      </c>
      <c r="R912" t="str">
        <f t="shared" si="100"/>
        <v>-</v>
      </c>
      <c r="S912" t="str">
        <f t="shared" si="103"/>
        <v/>
      </c>
    </row>
    <row r="913" spans="1:19" x14ac:dyDescent="0.3">
      <c r="A913" t="s">
        <v>2431</v>
      </c>
      <c r="B913" t="s">
        <v>173</v>
      </c>
      <c r="C913" t="s">
        <v>12021</v>
      </c>
      <c r="D913" t="s">
        <v>12</v>
      </c>
      <c r="E913" t="s">
        <v>174</v>
      </c>
      <c r="F913" t="s">
        <v>2432</v>
      </c>
      <c r="G913" t="s">
        <v>22</v>
      </c>
      <c r="H913" s="1">
        <v>45330</v>
      </c>
      <c r="I913" s="3">
        <v>9.375E-2</v>
      </c>
      <c r="J913" s="1" t="s">
        <v>12021</v>
      </c>
      <c r="K913" s="2" t="s">
        <v>12021</v>
      </c>
      <c r="L913" s="2" t="s">
        <v>12021</v>
      </c>
      <c r="M913" t="str">
        <f t="shared" si="104"/>
        <v>Feb</v>
      </c>
      <c r="N913" t="str">
        <f t="shared" si="98"/>
        <v>08-02-2024</v>
      </c>
      <c r="O913" t="str">
        <f t="shared" si="101"/>
        <v>02</v>
      </c>
      <c r="P913" t="str">
        <f t="shared" si="102"/>
        <v>2024</v>
      </c>
      <c r="Q913" t="str">
        <f t="shared" si="99"/>
        <v>02</v>
      </c>
      <c r="R913" t="str">
        <f t="shared" si="100"/>
        <v>-</v>
      </c>
      <c r="S913" t="str">
        <f t="shared" si="103"/>
        <v/>
      </c>
    </row>
    <row r="914" spans="1:19" x14ac:dyDescent="0.3">
      <c r="A914" t="s">
        <v>2433</v>
      </c>
      <c r="B914" t="s">
        <v>301</v>
      </c>
      <c r="C914" t="s">
        <v>11204</v>
      </c>
      <c r="D914" t="s">
        <v>49</v>
      </c>
      <c r="E914" t="s">
        <v>50</v>
      </c>
      <c r="F914" t="s">
        <v>2434</v>
      </c>
      <c r="G914" t="s">
        <v>28</v>
      </c>
      <c r="H914" s="1" t="s">
        <v>2234</v>
      </c>
      <c r="I914" s="3">
        <v>0.23546296296296296</v>
      </c>
      <c r="J914" s="1" t="s">
        <v>2435</v>
      </c>
      <c r="K914" s="2">
        <v>0.23546296296296296</v>
      </c>
      <c r="L914" s="2" t="s">
        <v>12021</v>
      </c>
      <c r="M914" t="str">
        <f t="shared" si="104"/>
        <v>Oct</v>
      </c>
      <c r="N914" t="str">
        <f t="shared" si="98"/>
        <v>29-10-2021</v>
      </c>
      <c r="O914" t="str">
        <f t="shared" si="101"/>
        <v>10</v>
      </c>
      <c r="P914" t="str">
        <f t="shared" si="102"/>
        <v>2021</v>
      </c>
      <c r="Q914" t="str">
        <f t="shared" si="99"/>
        <v>05</v>
      </c>
      <c r="R914" t="str">
        <f t="shared" si="100"/>
        <v>15-11-2021</v>
      </c>
      <c r="S914" t="str">
        <f t="shared" si="103"/>
        <v>11</v>
      </c>
    </row>
    <row r="915" spans="1:19" x14ac:dyDescent="0.3">
      <c r="A915" t="s">
        <v>2436</v>
      </c>
      <c r="B915" t="s">
        <v>220</v>
      </c>
      <c r="C915" t="s">
        <v>12021</v>
      </c>
      <c r="D915" t="s">
        <v>12</v>
      </c>
      <c r="E915" t="s">
        <v>174</v>
      </c>
      <c r="F915" t="s">
        <v>2437</v>
      </c>
      <c r="G915" t="s">
        <v>15</v>
      </c>
      <c r="H915" s="1" t="s">
        <v>2438</v>
      </c>
      <c r="I915" s="3">
        <v>0.85396990740740741</v>
      </c>
      <c r="J915" s="1" t="s">
        <v>12021</v>
      </c>
      <c r="K915" s="2" t="s">
        <v>12021</v>
      </c>
      <c r="L915" s="2" t="s">
        <v>12021</v>
      </c>
      <c r="M915" t="str">
        <f t="shared" si="104"/>
        <v>Jun</v>
      </c>
      <c r="N915" t="str">
        <f t="shared" si="98"/>
        <v>23-06-2022</v>
      </c>
      <c r="O915" t="str">
        <f t="shared" si="101"/>
        <v>06</v>
      </c>
      <c r="P915" t="str">
        <f t="shared" si="102"/>
        <v>2022</v>
      </c>
      <c r="Q915" t="str">
        <f t="shared" si="99"/>
        <v>20</v>
      </c>
      <c r="R915" t="str">
        <f t="shared" si="100"/>
        <v>-</v>
      </c>
      <c r="S915" t="str">
        <f t="shared" si="103"/>
        <v/>
      </c>
    </row>
    <row r="916" spans="1:19" x14ac:dyDescent="0.3">
      <c r="A916" t="s">
        <v>2439</v>
      </c>
      <c r="B916" t="s">
        <v>173</v>
      </c>
      <c r="C916" t="s">
        <v>12021</v>
      </c>
      <c r="D916" t="s">
        <v>12</v>
      </c>
      <c r="E916" t="s">
        <v>174</v>
      </c>
      <c r="F916" t="s">
        <v>2440</v>
      </c>
      <c r="G916" t="s">
        <v>15</v>
      </c>
      <c r="H916" s="1">
        <v>44722</v>
      </c>
      <c r="I916" s="3">
        <v>0.1125</v>
      </c>
      <c r="J916" s="1" t="s">
        <v>12021</v>
      </c>
      <c r="K916" s="2" t="s">
        <v>12021</v>
      </c>
      <c r="L916" s="2" t="s">
        <v>12021</v>
      </c>
      <c r="M916" t="str">
        <f t="shared" si="104"/>
        <v>Jun</v>
      </c>
      <c r="N916" t="str">
        <f t="shared" si="98"/>
        <v>10-06-2022</v>
      </c>
      <c r="O916" t="str">
        <f t="shared" si="101"/>
        <v>06</v>
      </c>
      <c r="P916" t="str">
        <f t="shared" si="102"/>
        <v>2022</v>
      </c>
      <c r="Q916" t="str">
        <f t="shared" si="99"/>
        <v>02</v>
      </c>
      <c r="R916" t="str">
        <f t="shared" si="100"/>
        <v>-</v>
      </c>
      <c r="S916" t="str">
        <f t="shared" si="103"/>
        <v/>
      </c>
    </row>
    <row r="917" spans="1:19" x14ac:dyDescent="0.3">
      <c r="A917" t="s">
        <v>2441</v>
      </c>
      <c r="B917" t="s">
        <v>18</v>
      </c>
      <c r="C917" t="s">
        <v>12021</v>
      </c>
      <c r="D917" t="s">
        <v>19</v>
      </c>
      <c r="E917" t="s">
        <v>20</v>
      </c>
      <c r="F917" t="s">
        <v>2442</v>
      </c>
      <c r="G917" t="s">
        <v>15</v>
      </c>
      <c r="H917" s="1" t="s">
        <v>2443</v>
      </c>
      <c r="I917" s="3">
        <v>0.56929398148148147</v>
      </c>
      <c r="J917" s="1" t="s">
        <v>12021</v>
      </c>
      <c r="K917" s="2" t="s">
        <v>12021</v>
      </c>
      <c r="L917" s="2" t="s">
        <v>12021</v>
      </c>
      <c r="M917" t="str">
        <f t="shared" si="104"/>
        <v>Nov</v>
      </c>
      <c r="N917" t="str">
        <f t="shared" si="98"/>
        <v>17-11-2021</v>
      </c>
      <c r="O917" t="str">
        <f t="shared" si="101"/>
        <v>11</v>
      </c>
      <c r="P917" t="str">
        <f t="shared" si="102"/>
        <v>2021</v>
      </c>
      <c r="Q917" t="str">
        <f t="shared" si="99"/>
        <v>13</v>
      </c>
      <c r="R917" t="str">
        <f t="shared" si="100"/>
        <v>-</v>
      </c>
      <c r="S917" t="str">
        <f t="shared" si="103"/>
        <v/>
      </c>
    </row>
    <row r="918" spans="1:19" x14ac:dyDescent="0.3">
      <c r="A918" t="s">
        <v>2444</v>
      </c>
      <c r="B918" t="s">
        <v>53</v>
      </c>
      <c r="C918" t="s">
        <v>12021</v>
      </c>
      <c r="D918" t="s">
        <v>12</v>
      </c>
      <c r="E918" t="s">
        <v>13</v>
      </c>
      <c r="F918" t="s">
        <v>2445</v>
      </c>
      <c r="G918" t="s">
        <v>22</v>
      </c>
      <c r="H918" s="1">
        <v>45083</v>
      </c>
      <c r="I918" s="3">
        <v>0.40416666666666667</v>
      </c>
      <c r="J918" s="1" t="s">
        <v>12021</v>
      </c>
      <c r="K918" s="2" t="s">
        <v>12021</v>
      </c>
      <c r="L918" s="2" t="s">
        <v>12021</v>
      </c>
      <c r="M918" t="str">
        <f t="shared" si="104"/>
        <v>Jun</v>
      </c>
      <c r="N918" t="str">
        <f t="shared" si="98"/>
        <v>06-06-2023</v>
      </c>
      <c r="O918" t="str">
        <f t="shared" si="101"/>
        <v>06</v>
      </c>
      <c r="P918" t="str">
        <f t="shared" si="102"/>
        <v>2023</v>
      </c>
      <c r="Q918" t="str">
        <f t="shared" si="99"/>
        <v>09</v>
      </c>
      <c r="R918" t="str">
        <f t="shared" si="100"/>
        <v>-</v>
      </c>
      <c r="S918" t="str">
        <f t="shared" si="103"/>
        <v/>
      </c>
    </row>
    <row r="919" spans="1:19" x14ac:dyDescent="0.3">
      <c r="A919" t="s">
        <v>2446</v>
      </c>
      <c r="B919" t="s">
        <v>97</v>
      </c>
      <c r="C919" t="s">
        <v>12021</v>
      </c>
      <c r="D919" t="s">
        <v>19</v>
      </c>
      <c r="E919" t="s">
        <v>20</v>
      </c>
      <c r="F919" t="s">
        <v>2447</v>
      </c>
      <c r="G919" t="s">
        <v>15</v>
      </c>
      <c r="H919" s="1" t="s">
        <v>2448</v>
      </c>
      <c r="I919" s="3">
        <v>0.57209490740740743</v>
      </c>
      <c r="J919" s="1" t="s">
        <v>12021</v>
      </c>
      <c r="K919" s="2" t="s">
        <v>12021</v>
      </c>
      <c r="L919" s="2" t="s">
        <v>12021</v>
      </c>
      <c r="M919" t="str">
        <f t="shared" si="104"/>
        <v>Aug</v>
      </c>
      <c r="N919" t="str">
        <f t="shared" si="98"/>
        <v>19-08-2021</v>
      </c>
      <c r="O919" t="str">
        <f t="shared" si="101"/>
        <v>08</v>
      </c>
      <c r="P919" t="str">
        <f t="shared" si="102"/>
        <v>2021</v>
      </c>
      <c r="Q919" t="str">
        <f t="shared" si="99"/>
        <v>13</v>
      </c>
      <c r="R919" t="str">
        <f t="shared" si="100"/>
        <v>-</v>
      </c>
      <c r="S919" t="str">
        <f t="shared" si="103"/>
        <v/>
      </c>
    </row>
    <row r="920" spans="1:19" x14ac:dyDescent="0.3">
      <c r="A920" t="s">
        <v>2449</v>
      </c>
      <c r="B920" t="s">
        <v>249</v>
      </c>
      <c r="C920" t="s">
        <v>12021</v>
      </c>
      <c r="D920" t="s">
        <v>19</v>
      </c>
      <c r="E920" t="s">
        <v>26</v>
      </c>
      <c r="F920" t="s">
        <v>2450</v>
      </c>
      <c r="G920" t="s">
        <v>22</v>
      </c>
      <c r="H920" s="1" t="s">
        <v>2451</v>
      </c>
      <c r="I920" s="3">
        <v>0.90758101851851847</v>
      </c>
      <c r="J920" s="1" t="s">
        <v>12021</v>
      </c>
      <c r="K920" s="2" t="s">
        <v>12021</v>
      </c>
      <c r="L920" s="2" t="s">
        <v>12021</v>
      </c>
      <c r="M920" t="str">
        <f t="shared" si="104"/>
        <v>Nov</v>
      </c>
      <c r="N920" t="str">
        <f t="shared" si="98"/>
        <v>24-11-2020</v>
      </c>
      <c r="O920" t="str">
        <f t="shared" si="101"/>
        <v>11</v>
      </c>
      <c r="P920" t="str">
        <f t="shared" si="102"/>
        <v>2020</v>
      </c>
      <c r="Q920" t="str">
        <f t="shared" si="99"/>
        <v>21</v>
      </c>
      <c r="R920" t="str">
        <f t="shared" si="100"/>
        <v>-</v>
      </c>
      <c r="S920" t="str">
        <f t="shared" si="103"/>
        <v/>
      </c>
    </row>
    <row r="921" spans="1:19" x14ac:dyDescent="0.3">
      <c r="A921" t="s">
        <v>2452</v>
      </c>
      <c r="B921" t="s">
        <v>32</v>
      </c>
      <c r="C921" t="s">
        <v>12021</v>
      </c>
      <c r="D921" t="s">
        <v>33</v>
      </c>
      <c r="E921" t="s">
        <v>34</v>
      </c>
      <c r="F921" t="s">
        <v>2453</v>
      </c>
      <c r="G921" t="s">
        <v>22</v>
      </c>
      <c r="H921" s="1">
        <v>45267</v>
      </c>
      <c r="I921" s="3">
        <v>0.83194444444444449</v>
      </c>
      <c r="J921" s="1" t="s">
        <v>12021</v>
      </c>
      <c r="K921" s="2" t="s">
        <v>12021</v>
      </c>
      <c r="L921" s="2" t="s">
        <v>12021</v>
      </c>
      <c r="M921" t="str">
        <f t="shared" si="104"/>
        <v>Dec</v>
      </c>
      <c r="N921" t="str">
        <f t="shared" si="98"/>
        <v>07-12-2023</v>
      </c>
      <c r="O921" t="str">
        <f t="shared" si="101"/>
        <v>12</v>
      </c>
      <c r="P921" t="str">
        <f t="shared" si="102"/>
        <v>2023</v>
      </c>
      <c r="Q921" t="str">
        <f t="shared" si="99"/>
        <v>19</v>
      </c>
      <c r="R921" t="str">
        <f t="shared" si="100"/>
        <v>-</v>
      </c>
      <c r="S921" t="str">
        <f t="shared" si="103"/>
        <v/>
      </c>
    </row>
    <row r="922" spans="1:19" x14ac:dyDescent="0.3">
      <c r="A922" t="s">
        <v>2454</v>
      </c>
      <c r="B922" t="s">
        <v>68</v>
      </c>
      <c r="C922" t="s">
        <v>11205</v>
      </c>
      <c r="D922" t="s">
        <v>49</v>
      </c>
      <c r="E922" t="s">
        <v>69</v>
      </c>
      <c r="F922" t="s">
        <v>2455</v>
      </c>
      <c r="G922" t="s">
        <v>28</v>
      </c>
      <c r="H922" s="1" t="s">
        <v>2028</v>
      </c>
      <c r="I922" s="3">
        <v>0.53532407407407412</v>
      </c>
      <c r="J922" s="1" t="s">
        <v>2456</v>
      </c>
      <c r="K922" s="2">
        <v>0.53532407407407412</v>
      </c>
      <c r="L922" s="2" t="s">
        <v>12021</v>
      </c>
      <c r="M922" t="str">
        <f t="shared" si="104"/>
        <v>Nov</v>
      </c>
      <c r="N922" t="str">
        <f t="shared" si="98"/>
        <v>20-11-2022</v>
      </c>
      <c r="O922" t="str">
        <f t="shared" si="101"/>
        <v>11</v>
      </c>
      <c r="P922" t="str">
        <f t="shared" si="102"/>
        <v>2022</v>
      </c>
      <c r="Q922" t="str">
        <f t="shared" si="99"/>
        <v>12</v>
      </c>
      <c r="R922" t="str">
        <f t="shared" si="100"/>
        <v>24-11-2022</v>
      </c>
      <c r="S922" t="str">
        <f t="shared" si="103"/>
        <v>11</v>
      </c>
    </row>
    <row r="923" spans="1:19" x14ac:dyDescent="0.3">
      <c r="A923" t="s">
        <v>2457</v>
      </c>
      <c r="B923" t="s">
        <v>220</v>
      </c>
      <c r="C923" t="s">
        <v>12021</v>
      </c>
      <c r="D923" t="s">
        <v>12</v>
      </c>
      <c r="E923" t="s">
        <v>174</v>
      </c>
      <c r="F923" t="s">
        <v>2458</v>
      </c>
      <c r="G923" t="s">
        <v>15</v>
      </c>
      <c r="H923" s="1">
        <v>45208</v>
      </c>
      <c r="I923" s="3">
        <v>7.8472222222222221E-2</v>
      </c>
      <c r="J923" s="1" t="s">
        <v>12021</v>
      </c>
      <c r="K923" s="2" t="s">
        <v>12021</v>
      </c>
      <c r="L923" s="2" t="s">
        <v>12021</v>
      </c>
      <c r="M923" t="str">
        <f t="shared" si="104"/>
        <v>Oct</v>
      </c>
      <c r="N923" t="str">
        <f t="shared" si="98"/>
        <v>09-10-2023</v>
      </c>
      <c r="O923" t="str">
        <f t="shared" si="101"/>
        <v>10</v>
      </c>
      <c r="P923" t="str">
        <f t="shared" si="102"/>
        <v>2023</v>
      </c>
      <c r="Q923" t="str">
        <f t="shared" si="99"/>
        <v>01</v>
      </c>
      <c r="R923" t="str">
        <f t="shared" si="100"/>
        <v>-</v>
      </c>
      <c r="S923" t="str">
        <f t="shared" si="103"/>
        <v/>
      </c>
    </row>
    <row r="924" spans="1:19" x14ac:dyDescent="0.3">
      <c r="A924" t="s">
        <v>2459</v>
      </c>
      <c r="B924" t="s">
        <v>289</v>
      </c>
      <c r="C924" s="4">
        <v>44600.603472222225</v>
      </c>
      <c r="D924" t="s">
        <v>49</v>
      </c>
      <c r="E924" t="s">
        <v>69</v>
      </c>
      <c r="F924" t="s">
        <v>2460</v>
      </c>
      <c r="G924" t="s">
        <v>28</v>
      </c>
      <c r="H924" s="1" t="s">
        <v>1075</v>
      </c>
      <c r="I924" s="3">
        <v>0.6035300925925926</v>
      </c>
      <c r="J924" s="1">
        <v>44600</v>
      </c>
      <c r="K924" s="2">
        <v>0.60347222222222219</v>
      </c>
      <c r="L924" s="2" t="s">
        <v>12021</v>
      </c>
      <c r="M924" t="str">
        <f t="shared" si="104"/>
        <v>Jul</v>
      </c>
      <c r="N924" t="str">
        <f t="shared" si="98"/>
        <v>15-07-2022</v>
      </c>
      <c r="O924" t="str">
        <f t="shared" si="101"/>
        <v>07</v>
      </c>
      <c r="P924" t="str">
        <f t="shared" si="102"/>
        <v>2022</v>
      </c>
      <c r="Q924" t="str">
        <f t="shared" si="99"/>
        <v>14</v>
      </c>
      <c r="R924" t="str">
        <f t="shared" si="100"/>
        <v>08-02-2022</v>
      </c>
      <c r="S924" t="str">
        <f t="shared" si="103"/>
        <v>02</v>
      </c>
    </row>
    <row r="925" spans="1:19" x14ac:dyDescent="0.3">
      <c r="A925" t="s">
        <v>2461</v>
      </c>
      <c r="B925" t="s">
        <v>173</v>
      </c>
      <c r="C925" t="s">
        <v>12021</v>
      </c>
      <c r="D925" t="s">
        <v>12</v>
      </c>
      <c r="E925" t="s">
        <v>174</v>
      </c>
      <c r="F925" t="s">
        <v>2462</v>
      </c>
      <c r="G925" t="s">
        <v>22</v>
      </c>
      <c r="H925" s="1">
        <v>43866</v>
      </c>
      <c r="I925" s="3">
        <v>0.3527777777777778</v>
      </c>
      <c r="J925" s="1" t="s">
        <v>12021</v>
      </c>
      <c r="K925" s="2" t="s">
        <v>12021</v>
      </c>
      <c r="L925" s="2" t="s">
        <v>12021</v>
      </c>
      <c r="M925" t="str">
        <f t="shared" si="104"/>
        <v>Feb</v>
      </c>
      <c r="N925" t="str">
        <f t="shared" si="98"/>
        <v>05-02-2020</v>
      </c>
      <c r="O925" t="str">
        <f t="shared" si="101"/>
        <v>02</v>
      </c>
      <c r="P925" t="str">
        <f t="shared" si="102"/>
        <v>2020</v>
      </c>
      <c r="Q925" t="str">
        <f t="shared" si="99"/>
        <v>08</v>
      </c>
      <c r="R925" t="str">
        <f t="shared" si="100"/>
        <v>-</v>
      </c>
      <c r="S925" t="str">
        <f t="shared" si="103"/>
        <v/>
      </c>
    </row>
    <row r="926" spans="1:19" x14ac:dyDescent="0.3">
      <c r="A926" t="s">
        <v>2463</v>
      </c>
      <c r="B926" t="s">
        <v>126</v>
      </c>
      <c r="C926" t="s">
        <v>11206</v>
      </c>
      <c r="D926" t="s">
        <v>33</v>
      </c>
      <c r="E926" t="s">
        <v>127</v>
      </c>
      <c r="F926" t="s">
        <v>2464</v>
      </c>
      <c r="G926" t="s">
        <v>28</v>
      </c>
      <c r="H926" s="1" t="s">
        <v>1332</v>
      </c>
      <c r="I926" s="3">
        <v>0.13765046296296296</v>
      </c>
      <c r="J926" s="1" t="s">
        <v>230</v>
      </c>
      <c r="K926" s="2">
        <v>0.13765046296296296</v>
      </c>
      <c r="L926" s="2" t="s">
        <v>12021</v>
      </c>
      <c r="M926" t="str">
        <f t="shared" si="104"/>
        <v>Aug</v>
      </c>
      <c r="N926" t="str">
        <f t="shared" si="98"/>
        <v>31-08-2022</v>
      </c>
      <c r="O926" t="str">
        <f t="shared" si="101"/>
        <v>08</v>
      </c>
      <c r="P926" t="str">
        <f t="shared" si="102"/>
        <v>2022</v>
      </c>
      <c r="Q926" t="str">
        <f t="shared" si="99"/>
        <v>03</v>
      </c>
      <c r="R926" t="str">
        <f t="shared" si="100"/>
        <v>29-09-2022</v>
      </c>
      <c r="S926" t="str">
        <f t="shared" si="103"/>
        <v>09</v>
      </c>
    </row>
    <row r="927" spans="1:19" x14ac:dyDescent="0.3">
      <c r="A927" t="s">
        <v>2465</v>
      </c>
      <c r="B927" t="s">
        <v>139</v>
      </c>
      <c r="C927" t="s">
        <v>12021</v>
      </c>
      <c r="D927" t="s">
        <v>19</v>
      </c>
      <c r="E927" t="s">
        <v>140</v>
      </c>
      <c r="F927" t="s">
        <v>2466</v>
      </c>
      <c r="G927" t="s">
        <v>15</v>
      </c>
      <c r="H927" s="1">
        <v>45147</v>
      </c>
      <c r="I927" s="3">
        <v>0.88888888888888884</v>
      </c>
      <c r="J927" s="1" t="s">
        <v>12021</v>
      </c>
      <c r="K927" s="2" t="s">
        <v>12021</v>
      </c>
      <c r="L927" s="2" t="s">
        <v>12021</v>
      </c>
      <c r="M927" t="str">
        <f t="shared" si="104"/>
        <v>Aug</v>
      </c>
      <c r="N927" t="str">
        <f t="shared" si="98"/>
        <v>09-08-2023</v>
      </c>
      <c r="O927" t="str">
        <f t="shared" si="101"/>
        <v>08</v>
      </c>
      <c r="P927" t="str">
        <f t="shared" si="102"/>
        <v>2023</v>
      </c>
      <c r="Q927" t="str">
        <f t="shared" si="99"/>
        <v>21</v>
      </c>
      <c r="R927" t="str">
        <f t="shared" si="100"/>
        <v>-</v>
      </c>
      <c r="S927" t="str">
        <f t="shared" si="103"/>
        <v/>
      </c>
    </row>
    <row r="928" spans="1:19" x14ac:dyDescent="0.3">
      <c r="A928" t="s">
        <v>2467</v>
      </c>
      <c r="B928" t="s">
        <v>185</v>
      </c>
      <c r="C928" t="s">
        <v>12021</v>
      </c>
      <c r="D928" t="s">
        <v>12</v>
      </c>
      <c r="E928" t="s">
        <v>13</v>
      </c>
      <c r="F928" t="s">
        <v>2468</v>
      </c>
      <c r="G928" t="s">
        <v>22</v>
      </c>
      <c r="H928" s="1" t="s">
        <v>2469</v>
      </c>
      <c r="I928" s="3">
        <v>0.83400462962962962</v>
      </c>
      <c r="J928" s="1" t="s">
        <v>12021</v>
      </c>
      <c r="K928" s="2" t="s">
        <v>12021</v>
      </c>
      <c r="L928" s="2" t="s">
        <v>12021</v>
      </c>
      <c r="M928" t="str">
        <f t="shared" si="104"/>
        <v>Dec</v>
      </c>
      <c r="N928" t="str">
        <f t="shared" si="98"/>
        <v>21-12-2023</v>
      </c>
      <c r="O928" t="str">
        <f t="shared" si="101"/>
        <v>12</v>
      </c>
      <c r="P928" t="str">
        <f t="shared" si="102"/>
        <v>2023</v>
      </c>
      <c r="Q928" t="str">
        <f t="shared" si="99"/>
        <v>20</v>
      </c>
      <c r="R928" t="str">
        <f t="shared" si="100"/>
        <v>-</v>
      </c>
      <c r="S928" t="str">
        <f t="shared" si="103"/>
        <v/>
      </c>
    </row>
    <row r="929" spans="1:19" x14ac:dyDescent="0.3">
      <c r="A929" t="s">
        <v>2470</v>
      </c>
      <c r="B929" t="s">
        <v>256</v>
      </c>
      <c r="C929" s="4">
        <v>45392.896527777775</v>
      </c>
      <c r="D929" t="s">
        <v>19</v>
      </c>
      <c r="E929" t="s">
        <v>20</v>
      </c>
      <c r="F929" t="s">
        <v>2471</v>
      </c>
      <c r="G929" t="s">
        <v>28</v>
      </c>
      <c r="H929" s="1">
        <v>45605</v>
      </c>
      <c r="I929" s="3">
        <v>0.89652777777777781</v>
      </c>
      <c r="J929" s="1">
        <v>45392</v>
      </c>
      <c r="K929" s="2">
        <v>0.89652777777777781</v>
      </c>
      <c r="L929" s="2" t="s">
        <v>12021</v>
      </c>
      <c r="M929" t="str">
        <f t="shared" si="104"/>
        <v>Nov</v>
      </c>
      <c r="N929" t="str">
        <f t="shared" si="98"/>
        <v>09-11-2024</v>
      </c>
      <c r="O929" t="str">
        <f t="shared" si="101"/>
        <v>11</v>
      </c>
      <c r="P929" t="str">
        <f t="shared" si="102"/>
        <v>2024</v>
      </c>
      <c r="Q929" t="str">
        <f t="shared" si="99"/>
        <v>21</v>
      </c>
      <c r="R929" t="str">
        <f t="shared" si="100"/>
        <v>10-04-2024</v>
      </c>
      <c r="S929" t="str">
        <f t="shared" si="103"/>
        <v>04</v>
      </c>
    </row>
    <row r="930" spans="1:19" x14ac:dyDescent="0.3">
      <c r="A930" t="s">
        <v>2472</v>
      </c>
      <c r="B930" t="s">
        <v>404</v>
      </c>
      <c r="C930" t="s">
        <v>12021</v>
      </c>
      <c r="D930" t="s">
        <v>12</v>
      </c>
      <c r="E930" t="s">
        <v>174</v>
      </c>
      <c r="F930" t="s">
        <v>2473</v>
      </c>
      <c r="G930" t="s">
        <v>22</v>
      </c>
      <c r="H930" s="1">
        <v>45142</v>
      </c>
      <c r="I930" s="3">
        <v>0.57847222222222228</v>
      </c>
      <c r="J930" s="1" t="s">
        <v>12021</v>
      </c>
      <c r="K930" s="2" t="s">
        <v>12021</v>
      </c>
      <c r="L930" s="2" t="s">
        <v>12021</v>
      </c>
      <c r="M930" t="str">
        <f t="shared" si="104"/>
        <v>Aug</v>
      </c>
      <c r="N930" t="str">
        <f t="shared" si="98"/>
        <v>04-08-2023</v>
      </c>
      <c r="O930" t="str">
        <f t="shared" si="101"/>
        <v>08</v>
      </c>
      <c r="P930" t="str">
        <f t="shared" si="102"/>
        <v>2023</v>
      </c>
      <c r="Q930" t="str">
        <f t="shared" si="99"/>
        <v>13</v>
      </c>
      <c r="R930" t="str">
        <f t="shared" si="100"/>
        <v>-</v>
      </c>
      <c r="S930" t="str">
        <f t="shared" si="103"/>
        <v/>
      </c>
    </row>
    <row r="931" spans="1:19" x14ac:dyDescent="0.3">
      <c r="A931" t="s">
        <v>2474</v>
      </c>
      <c r="B931" t="s">
        <v>48</v>
      </c>
      <c r="C931" s="4">
        <v>44906.772916666669</v>
      </c>
      <c r="D931" t="s">
        <v>49</v>
      </c>
      <c r="E931" t="s">
        <v>50</v>
      </c>
      <c r="F931" t="s">
        <v>2475</v>
      </c>
      <c r="G931" t="s">
        <v>28</v>
      </c>
      <c r="H931" s="1" t="s">
        <v>2476</v>
      </c>
      <c r="I931" s="3">
        <v>0.77326388888888886</v>
      </c>
      <c r="J931" s="1">
        <v>44906</v>
      </c>
      <c r="K931" s="2">
        <v>0.7729166666666667</v>
      </c>
      <c r="L931" s="2" t="s">
        <v>12021</v>
      </c>
      <c r="M931" t="str">
        <f t="shared" si="104"/>
        <v>Oct</v>
      </c>
      <c r="N931" t="str">
        <f t="shared" si="98"/>
        <v>26-10-2022</v>
      </c>
      <c r="O931" t="str">
        <f t="shared" si="101"/>
        <v>10</v>
      </c>
      <c r="P931" t="str">
        <f t="shared" si="102"/>
        <v>2022</v>
      </c>
      <c r="Q931" t="str">
        <f t="shared" si="99"/>
        <v>18</v>
      </c>
      <c r="R931" t="str">
        <f t="shared" si="100"/>
        <v>11-12-2022</v>
      </c>
      <c r="S931" t="str">
        <f t="shared" si="103"/>
        <v>12</v>
      </c>
    </row>
    <row r="932" spans="1:19" x14ac:dyDescent="0.3">
      <c r="A932" t="s">
        <v>2477</v>
      </c>
      <c r="B932" t="s">
        <v>256</v>
      </c>
      <c r="C932" s="4">
        <v>43899.995138888888</v>
      </c>
      <c r="D932" t="s">
        <v>19</v>
      </c>
      <c r="E932" t="s">
        <v>20</v>
      </c>
      <c r="F932" t="s">
        <v>2478</v>
      </c>
      <c r="G932" t="s">
        <v>28</v>
      </c>
      <c r="H932" s="1" t="s">
        <v>2479</v>
      </c>
      <c r="I932" s="3">
        <v>0.99547453703703703</v>
      </c>
      <c r="J932" s="1">
        <v>43899</v>
      </c>
      <c r="K932" s="2">
        <v>0.99513888888888891</v>
      </c>
      <c r="L932" s="2" t="s">
        <v>12021</v>
      </c>
      <c r="M932" t="str">
        <f t="shared" si="104"/>
        <v>Aug</v>
      </c>
      <c r="N932" t="str">
        <f t="shared" si="98"/>
        <v>27-08-2020</v>
      </c>
      <c r="O932" t="str">
        <f t="shared" si="101"/>
        <v>08</v>
      </c>
      <c r="P932" t="str">
        <f t="shared" si="102"/>
        <v>2020</v>
      </c>
      <c r="Q932" t="str">
        <f t="shared" si="99"/>
        <v>23</v>
      </c>
      <c r="R932" t="str">
        <f t="shared" si="100"/>
        <v>09-03-2020</v>
      </c>
      <c r="S932" t="str">
        <f t="shared" si="103"/>
        <v>03</v>
      </c>
    </row>
    <row r="933" spans="1:19" x14ac:dyDescent="0.3">
      <c r="A933" t="s">
        <v>2480</v>
      </c>
      <c r="B933" t="s">
        <v>205</v>
      </c>
      <c r="C933" t="s">
        <v>12021</v>
      </c>
      <c r="D933" t="s">
        <v>19</v>
      </c>
      <c r="E933" t="s">
        <v>140</v>
      </c>
      <c r="F933" t="s">
        <v>2481</v>
      </c>
      <c r="G933" t="s">
        <v>22</v>
      </c>
      <c r="H933" s="1" t="s">
        <v>200</v>
      </c>
      <c r="I933" s="3">
        <v>0.30797453703703703</v>
      </c>
      <c r="J933" s="1" t="s">
        <v>12021</v>
      </c>
      <c r="K933" s="2" t="s">
        <v>12021</v>
      </c>
      <c r="L933" s="2" t="s">
        <v>12021</v>
      </c>
      <c r="M933" t="str">
        <f t="shared" si="104"/>
        <v>Jul</v>
      </c>
      <c r="N933" t="str">
        <f t="shared" si="98"/>
        <v>25-07-2021</v>
      </c>
      <c r="O933" t="str">
        <f t="shared" si="101"/>
        <v>07</v>
      </c>
      <c r="P933" t="str">
        <f t="shared" si="102"/>
        <v>2021</v>
      </c>
      <c r="Q933" t="str">
        <f t="shared" si="99"/>
        <v>07</v>
      </c>
      <c r="R933" t="str">
        <f t="shared" si="100"/>
        <v>-</v>
      </c>
      <c r="S933" t="str">
        <f t="shared" si="103"/>
        <v/>
      </c>
    </row>
    <row r="934" spans="1:19" x14ac:dyDescent="0.3">
      <c r="A934" t="s">
        <v>2482</v>
      </c>
      <c r="B934" t="s">
        <v>135</v>
      </c>
      <c r="C934" t="s">
        <v>12021</v>
      </c>
      <c r="D934" t="s">
        <v>33</v>
      </c>
      <c r="E934" t="s">
        <v>38</v>
      </c>
      <c r="F934" t="s">
        <v>2483</v>
      </c>
      <c r="G934" t="s">
        <v>15</v>
      </c>
      <c r="H934" s="1" t="s">
        <v>2484</v>
      </c>
      <c r="I934" s="3">
        <v>0.36150462962962965</v>
      </c>
      <c r="J934" s="1" t="s">
        <v>12021</v>
      </c>
      <c r="K934" s="2" t="s">
        <v>12021</v>
      </c>
      <c r="L934" s="2" t="s">
        <v>12021</v>
      </c>
      <c r="M934" t="str">
        <f t="shared" si="104"/>
        <v>Sep</v>
      </c>
      <c r="N934" t="str">
        <f t="shared" si="98"/>
        <v>16-09-2024</v>
      </c>
      <c r="O934" t="str">
        <f t="shared" si="101"/>
        <v>09</v>
      </c>
      <c r="P934" t="str">
        <f t="shared" si="102"/>
        <v>2024</v>
      </c>
      <c r="Q934" t="str">
        <f t="shared" si="99"/>
        <v>08</v>
      </c>
      <c r="R934" t="str">
        <f t="shared" si="100"/>
        <v>-</v>
      </c>
      <c r="S934" t="str">
        <f t="shared" si="103"/>
        <v/>
      </c>
    </row>
    <row r="935" spans="1:19" x14ac:dyDescent="0.3">
      <c r="A935" t="s">
        <v>2485</v>
      </c>
      <c r="B935" t="s">
        <v>97</v>
      </c>
      <c r="C935" t="s">
        <v>12021</v>
      </c>
      <c r="D935" t="s">
        <v>19</v>
      </c>
      <c r="E935" t="s">
        <v>20</v>
      </c>
      <c r="F935" t="s">
        <v>2486</v>
      </c>
      <c r="G935" t="s">
        <v>22</v>
      </c>
      <c r="H935" s="1" t="s">
        <v>1808</v>
      </c>
      <c r="I935" s="3">
        <v>0.77612268518518523</v>
      </c>
      <c r="J935" s="1" t="s">
        <v>12021</v>
      </c>
      <c r="K935" s="2" t="s">
        <v>12021</v>
      </c>
      <c r="L935" s="2" t="s">
        <v>12021</v>
      </c>
      <c r="M935" t="str">
        <f t="shared" si="104"/>
        <v>Jul</v>
      </c>
      <c r="N935" t="str">
        <f t="shared" si="98"/>
        <v>23-07-2023</v>
      </c>
      <c r="O935" t="str">
        <f t="shared" si="101"/>
        <v>07</v>
      </c>
      <c r="P935" t="str">
        <f t="shared" si="102"/>
        <v>2023</v>
      </c>
      <c r="Q935" t="str">
        <f t="shared" si="99"/>
        <v>18</v>
      </c>
      <c r="R935" t="str">
        <f t="shared" si="100"/>
        <v>-</v>
      </c>
      <c r="S935" t="str">
        <f t="shared" si="103"/>
        <v/>
      </c>
    </row>
    <row r="936" spans="1:19" x14ac:dyDescent="0.3">
      <c r="A936" t="s">
        <v>2487</v>
      </c>
      <c r="B936" t="s">
        <v>149</v>
      </c>
      <c r="C936" t="s">
        <v>12021</v>
      </c>
      <c r="D936" t="s">
        <v>49</v>
      </c>
      <c r="E936" t="s">
        <v>69</v>
      </c>
      <c r="F936" t="s">
        <v>2488</v>
      </c>
      <c r="G936" t="s">
        <v>15</v>
      </c>
      <c r="H936" s="1">
        <v>44417</v>
      </c>
      <c r="I936" s="3">
        <v>0.19166666666666668</v>
      </c>
      <c r="J936" s="1" t="s">
        <v>12021</v>
      </c>
      <c r="K936" s="2" t="s">
        <v>12021</v>
      </c>
      <c r="L936" s="2" t="s">
        <v>12021</v>
      </c>
      <c r="M936" t="str">
        <f t="shared" si="104"/>
        <v>Aug</v>
      </c>
      <c r="N936" t="str">
        <f t="shared" si="98"/>
        <v>09-08-2021</v>
      </c>
      <c r="O936" t="str">
        <f t="shared" si="101"/>
        <v>08</v>
      </c>
      <c r="P936" t="str">
        <f t="shared" si="102"/>
        <v>2021</v>
      </c>
      <c r="Q936" t="str">
        <f t="shared" si="99"/>
        <v>04</v>
      </c>
      <c r="R936" t="str">
        <f t="shared" si="100"/>
        <v>-</v>
      </c>
      <c r="S936" t="str">
        <f t="shared" si="103"/>
        <v/>
      </c>
    </row>
    <row r="937" spans="1:19" x14ac:dyDescent="0.3">
      <c r="A937" t="s">
        <v>2489</v>
      </c>
      <c r="B937" t="s">
        <v>64</v>
      </c>
      <c r="C937" t="s">
        <v>12021</v>
      </c>
      <c r="D937" t="s">
        <v>49</v>
      </c>
      <c r="E937" t="s">
        <v>65</v>
      </c>
      <c r="F937" t="s">
        <v>2490</v>
      </c>
      <c r="G937" t="s">
        <v>15</v>
      </c>
      <c r="H937" s="1">
        <v>44875</v>
      </c>
      <c r="I937" s="3">
        <v>0.44791666666666669</v>
      </c>
      <c r="J937" s="1" t="s">
        <v>12021</v>
      </c>
      <c r="K937" s="2" t="s">
        <v>12021</v>
      </c>
      <c r="L937" s="2" t="s">
        <v>12021</v>
      </c>
      <c r="M937" t="str">
        <f t="shared" si="104"/>
        <v>Nov</v>
      </c>
      <c r="N937" t="str">
        <f t="shared" si="98"/>
        <v>10-11-2022</v>
      </c>
      <c r="O937" t="str">
        <f t="shared" si="101"/>
        <v>11</v>
      </c>
      <c r="P937" t="str">
        <f t="shared" si="102"/>
        <v>2022</v>
      </c>
      <c r="Q937" t="str">
        <f t="shared" si="99"/>
        <v>10</v>
      </c>
      <c r="R937" t="str">
        <f t="shared" si="100"/>
        <v>-</v>
      </c>
      <c r="S937" t="str">
        <f t="shared" si="103"/>
        <v/>
      </c>
    </row>
    <row r="938" spans="1:19" x14ac:dyDescent="0.3">
      <c r="A938" t="s">
        <v>2491</v>
      </c>
      <c r="B938" t="s">
        <v>131</v>
      </c>
      <c r="C938" t="s">
        <v>12021</v>
      </c>
      <c r="D938" t="s">
        <v>12</v>
      </c>
      <c r="E938" t="s">
        <v>114</v>
      </c>
      <c r="F938" t="s">
        <v>2492</v>
      </c>
      <c r="G938" t="s">
        <v>22</v>
      </c>
      <c r="H938" s="1">
        <v>45172</v>
      </c>
      <c r="I938" s="3">
        <v>0.67152777777777772</v>
      </c>
      <c r="J938" s="1" t="s">
        <v>12021</v>
      </c>
      <c r="K938" s="2" t="s">
        <v>12021</v>
      </c>
      <c r="L938" s="2" t="s">
        <v>12021</v>
      </c>
      <c r="M938" t="str">
        <f t="shared" si="104"/>
        <v>Sep</v>
      </c>
      <c r="N938" t="str">
        <f t="shared" si="98"/>
        <v>03-09-2023</v>
      </c>
      <c r="O938" t="str">
        <f t="shared" si="101"/>
        <v>09</v>
      </c>
      <c r="P938" t="str">
        <f t="shared" si="102"/>
        <v>2023</v>
      </c>
      <c r="Q938" t="str">
        <f t="shared" si="99"/>
        <v>16</v>
      </c>
      <c r="R938" t="str">
        <f t="shared" si="100"/>
        <v>-</v>
      </c>
      <c r="S938" t="str">
        <f t="shared" si="103"/>
        <v/>
      </c>
    </row>
    <row r="939" spans="1:19" x14ac:dyDescent="0.3">
      <c r="A939" t="s">
        <v>2493</v>
      </c>
      <c r="B939" t="s">
        <v>173</v>
      </c>
      <c r="C939" t="s">
        <v>12021</v>
      </c>
      <c r="D939" t="s">
        <v>12</v>
      </c>
      <c r="E939" t="s">
        <v>174</v>
      </c>
      <c r="F939" t="s">
        <v>2494</v>
      </c>
      <c r="G939" t="s">
        <v>22</v>
      </c>
      <c r="H939" s="1" t="s">
        <v>2495</v>
      </c>
      <c r="I939" s="3">
        <v>0.99140046296296291</v>
      </c>
      <c r="J939" s="1" t="s">
        <v>12021</v>
      </c>
      <c r="K939" s="2" t="s">
        <v>12021</v>
      </c>
      <c r="L939" s="2" t="s">
        <v>12021</v>
      </c>
      <c r="M939" t="str">
        <f t="shared" si="104"/>
        <v>Oct</v>
      </c>
      <c r="N939" t="str">
        <f t="shared" si="98"/>
        <v>23-10-2022</v>
      </c>
      <c r="O939" t="str">
        <f t="shared" si="101"/>
        <v>10</v>
      </c>
      <c r="P939" t="str">
        <f t="shared" si="102"/>
        <v>2022</v>
      </c>
      <c r="Q939" t="str">
        <f t="shared" si="99"/>
        <v>23</v>
      </c>
      <c r="R939" t="str">
        <f t="shared" si="100"/>
        <v>-</v>
      </c>
      <c r="S939" t="str">
        <f t="shared" si="103"/>
        <v/>
      </c>
    </row>
    <row r="940" spans="1:19" x14ac:dyDescent="0.3">
      <c r="A940" t="s">
        <v>2496</v>
      </c>
      <c r="B940" t="s">
        <v>289</v>
      </c>
      <c r="C940" t="s">
        <v>11207</v>
      </c>
      <c r="D940" t="s">
        <v>49</v>
      </c>
      <c r="E940" t="s">
        <v>69</v>
      </c>
      <c r="F940" t="s">
        <v>2497</v>
      </c>
      <c r="G940" t="s">
        <v>28</v>
      </c>
      <c r="H940" s="1" t="s">
        <v>2498</v>
      </c>
      <c r="I940" s="3">
        <v>0.55060185185185184</v>
      </c>
      <c r="J940" s="1" t="s">
        <v>153</v>
      </c>
      <c r="K940" s="2">
        <v>0.55060185185185184</v>
      </c>
      <c r="L940" s="2" t="s">
        <v>12021</v>
      </c>
      <c r="M940" t="str">
        <f t="shared" si="104"/>
        <v>May</v>
      </c>
      <c r="N940" t="str">
        <f t="shared" si="98"/>
        <v>18-05-2020</v>
      </c>
      <c r="O940" t="str">
        <f t="shared" si="101"/>
        <v>05</v>
      </c>
      <c r="P940" t="str">
        <f t="shared" si="102"/>
        <v>2020</v>
      </c>
      <c r="Q940" t="str">
        <f t="shared" si="99"/>
        <v>13</v>
      </c>
      <c r="R940" t="str">
        <f t="shared" si="100"/>
        <v>26-05-2020</v>
      </c>
      <c r="S940" t="str">
        <f t="shared" si="103"/>
        <v>05</v>
      </c>
    </row>
    <row r="941" spans="1:19" x14ac:dyDescent="0.3">
      <c r="A941" t="s">
        <v>2499</v>
      </c>
      <c r="B941" t="s">
        <v>173</v>
      </c>
      <c r="C941" t="s">
        <v>12021</v>
      </c>
      <c r="D941" t="s">
        <v>12</v>
      </c>
      <c r="E941" t="s">
        <v>174</v>
      </c>
      <c r="F941" t="s">
        <v>2500</v>
      </c>
      <c r="G941" t="s">
        <v>15</v>
      </c>
      <c r="H941" s="1" t="s">
        <v>2501</v>
      </c>
      <c r="I941" s="3">
        <v>0.33435185185185184</v>
      </c>
      <c r="J941" s="1" t="s">
        <v>12021</v>
      </c>
      <c r="K941" s="2" t="s">
        <v>12021</v>
      </c>
      <c r="L941" s="2" t="s">
        <v>12021</v>
      </c>
      <c r="M941" t="str">
        <f t="shared" si="104"/>
        <v>Nov</v>
      </c>
      <c r="N941" t="str">
        <f t="shared" si="98"/>
        <v>28-11-2024</v>
      </c>
      <c r="O941" t="str">
        <f t="shared" si="101"/>
        <v>11</v>
      </c>
      <c r="P941" t="str">
        <f t="shared" si="102"/>
        <v>2024</v>
      </c>
      <c r="Q941" t="str">
        <f t="shared" si="99"/>
        <v>08</v>
      </c>
      <c r="R941" t="str">
        <f t="shared" si="100"/>
        <v>-</v>
      </c>
      <c r="S941" t="str">
        <f t="shared" si="103"/>
        <v/>
      </c>
    </row>
    <row r="942" spans="1:19" x14ac:dyDescent="0.3">
      <c r="A942" t="s">
        <v>2502</v>
      </c>
      <c r="B942" t="s">
        <v>173</v>
      </c>
      <c r="C942" t="s">
        <v>12021</v>
      </c>
      <c r="D942" t="s">
        <v>12</v>
      </c>
      <c r="E942" t="s">
        <v>174</v>
      </c>
      <c r="F942" t="s">
        <v>2503</v>
      </c>
      <c r="G942" t="s">
        <v>15</v>
      </c>
      <c r="H942" s="1">
        <v>45143</v>
      </c>
      <c r="I942" s="3">
        <v>5.2083333333333336E-2</v>
      </c>
      <c r="J942" s="1" t="s">
        <v>12021</v>
      </c>
      <c r="K942" s="2" t="s">
        <v>12021</v>
      </c>
      <c r="L942" s="2" t="s">
        <v>12021</v>
      </c>
      <c r="M942" t="str">
        <f t="shared" si="104"/>
        <v>Aug</v>
      </c>
      <c r="N942" t="str">
        <f t="shared" si="98"/>
        <v>05-08-2023</v>
      </c>
      <c r="O942" t="str">
        <f t="shared" si="101"/>
        <v>08</v>
      </c>
      <c r="P942" t="str">
        <f t="shared" si="102"/>
        <v>2023</v>
      </c>
      <c r="Q942" t="str">
        <f t="shared" si="99"/>
        <v>01</v>
      </c>
      <c r="R942" t="str">
        <f t="shared" si="100"/>
        <v>-</v>
      </c>
      <c r="S942" t="str">
        <f t="shared" si="103"/>
        <v/>
      </c>
    </row>
    <row r="943" spans="1:19" x14ac:dyDescent="0.3">
      <c r="A943" t="s">
        <v>2504</v>
      </c>
      <c r="B943" t="s">
        <v>220</v>
      </c>
      <c r="C943" t="s">
        <v>11208</v>
      </c>
      <c r="D943" t="s">
        <v>12</v>
      </c>
      <c r="E943" t="s">
        <v>174</v>
      </c>
      <c r="F943" t="s">
        <v>2505</v>
      </c>
      <c r="G943" t="s">
        <v>28</v>
      </c>
      <c r="H943" s="1" t="s">
        <v>1285</v>
      </c>
      <c r="I943" s="3">
        <v>0.69144675925925925</v>
      </c>
      <c r="J943" s="1" t="s">
        <v>2239</v>
      </c>
      <c r="K943" s="2">
        <v>0.69144675925925925</v>
      </c>
      <c r="L943" s="2" t="s">
        <v>12021</v>
      </c>
      <c r="M943" t="str">
        <f t="shared" si="104"/>
        <v>Jan</v>
      </c>
      <c r="N943" t="str">
        <f t="shared" si="98"/>
        <v>27-01-2021</v>
      </c>
      <c r="O943" t="str">
        <f t="shared" si="101"/>
        <v>01</v>
      </c>
      <c r="P943" t="str">
        <f t="shared" si="102"/>
        <v>2021</v>
      </c>
      <c r="Q943" t="str">
        <f t="shared" si="99"/>
        <v>16</v>
      </c>
      <c r="R943" t="str">
        <f t="shared" si="100"/>
        <v>19-02-2021</v>
      </c>
      <c r="S943" t="str">
        <f t="shared" si="103"/>
        <v>02</v>
      </c>
    </row>
    <row r="944" spans="1:19" x14ac:dyDescent="0.3">
      <c r="A944" t="s">
        <v>2506</v>
      </c>
      <c r="B944" t="s">
        <v>256</v>
      </c>
      <c r="C944" s="4">
        <v>44747.756249999999</v>
      </c>
      <c r="D944" t="s">
        <v>19</v>
      </c>
      <c r="E944" t="s">
        <v>20</v>
      </c>
      <c r="F944" t="s">
        <v>2507</v>
      </c>
      <c r="G944" t="s">
        <v>28</v>
      </c>
      <c r="H944" s="1" t="s">
        <v>556</v>
      </c>
      <c r="I944" s="3">
        <v>0.75628472222222221</v>
      </c>
      <c r="J944" s="1">
        <v>44747</v>
      </c>
      <c r="K944" s="2">
        <v>0.75624999999999998</v>
      </c>
      <c r="L944" s="2" t="s">
        <v>12021</v>
      </c>
      <c r="M944" t="str">
        <f t="shared" si="104"/>
        <v>Apr</v>
      </c>
      <c r="N944" t="str">
        <f t="shared" si="98"/>
        <v>27-04-2022</v>
      </c>
      <c r="O944" t="str">
        <f t="shared" si="101"/>
        <v>04</v>
      </c>
      <c r="P944" t="str">
        <f t="shared" si="102"/>
        <v>2022</v>
      </c>
      <c r="Q944" t="str">
        <f t="shared" si="99"/>
        <v>18</v>
      </c>
      <c r="R944" t="str">
        <f t="shared" si="100"/>
        <v>05-07-2022</v>
      </c>
      <c r="S944" t="str">
        <f t="shared" si="103"/>
        <v>07</v>
      </c>
    </row>
    <row r="945" spans="1:19" x14ac:dyDescent="0.3">
      <c r="A945" t="s">
        <v>2508</v>
      </c>
      <c r="B945" t="s">
        <v>173</v>
      </c>
      <c r="C945" t="s">
        <v>12021</v>
      </c>
      <c r="D945" t="s">
        <v>12</v>
      </c>
      <c r="E945" t="s">
        <v>174</v>
      </c>
      <c r="F945" t="s">
        <v>2509</v>
      </c>
      <c r="G945" t="s">
        <v>15</v>
      </c>
      <c r="H945" s="1">
        <v>45513</v>
      </c>
      <c r="I945" s="3">
        <v>0.81111111111111112</v>
      </c>
      <c r="J945" s="1" t="s">
        <v>12021</v>
      </c>
      <c r="K945" s="2" t="s">
        <v>12021</v>
      </c>
      <c r="L945" s="2" t="s">
        <v>12021</v>
      </c>
      <c r="M945" t="str">
        <f t="shared" si="104"/>
        <v>Aug</v>
      </c>
      <c r="N945" t="str">
        <f t="shared" si="98"/>
        <v>09-08-2024</v>
      </c>
      <c r="O945" t="str">
        <f t="shared" si="101"/>
        <v>08</v>
      </c>
      <c r="P945" t="str">
        <f t="shared" si="102"/>
        <v>2024</v>
      </c>
      <c r="Q945" t="str">
        <f t="shared" si="99"/>
        <v>19</v>
      </c>
      <c r="R945" t="str">
        <f t="shared" si="100"/>
        <v>-</v>
      </c>
      <c r="S945" t="str">
        <f t="shared" si="103"/>
        <v/>
      </c>
    </row>
    <row r="946" spans="1:19" x14ac:dyDescent="0.3">
      <c r="A946" t="s">
        <v>2510</v>
      </c>
      <c r="B946" t="s">
        <v>53</v>
      </c>
      <c r="C946" s="4">
        <v>44318.05</v>
      </c>
      <c r="D946" t="s">
        <v>12</v>
      </c>
      <c r="E946" t="s">
        <v>13</v>
      </c>
      <c r="F946" t="s">
        <v>2511</v>
      </c>
      <c r="G946" t="s">
        <v>28</v>
      </c>
      <c r="H946" s="1" t="s">
        <v>1702</v>
      </c>
      <c r="I946" s="3">
        <v>5.0381944444444444E-2</v>
      </c>
      <c r="J946" s="1">
        <v>44318</v>
      </c>
      <c r="K946" s="2">
        <v>0.05</v>
      </c>
      <c r="L946" s="2" t="s">
        <v>12021</v>
      </c>
      <c r="M946" t="str">
        <f t="shared" si="104"/>
        <v>Jan</v>
      </c>
      <c r="N946" t="str">
        <f t="shared" si="98"/>
        <v>18-01-2021</v>
      </c>
      <c r="O946" t="str">
        <f t="shared" si="101"/>
        <v>01</v>
      </c>
      <c r="P946" t="str">
        <f t="shared" si="102"/>
        <v>2021</v>
      </c>
      <c r="Q946" t="str">
        <f t="shared" si="99"/>
        <v>01</v>
      </c>
      <c r="R946" t="str">
        <f t="shared" si="100"/>
        <v>02-05-2021</v>
      </c>
      <c r="S946" t="str">
        <f t="shared" si="103"/>
        <v>05</v>
      </c>
    </row>
    <row r="947" spans="1:19" x14ac:dyDescent="0.3">
      <c r="A947" t="s">
        <v>2512</v>
      </c>
      <c r="B947" t="s">
        <v>64</v>
      </c>
      <c r="C947" t="s">
        <v>12021</v>
      </c>
      <c r="D947" t="s">
        <v>49</v>
      </c>
      <c r="E947" t="s">
        <v>65</v>
      </c>
      <c r="F947" t="s">
        <v>2513</v>
      </c>
      <c r="G947" t="s">
        <v>15</v>
      </c>
      <c r="H947" s="1" t="s">
        <v>2448</v>
      </c>
      <c r="I947" s="3">
        <v>0.7324074074074074</v>
      </c>
      <c r="J947" s="1" t="s">
        <v>12021</v>
      </c>
      <c r="K947" s="2" t="s">
        <v>12021</v>
      </c>
      <c r="L947" s="2" t="s">
        <v>12021</v>
      </c>
      <c r="M947" t="str">
        <f t="shared" si="104"/>
        <v>Aug</v>
      </c>
      <c r="N947" t="str">
        <f t="shared" si="98"/>
        <v>19-08-2021</v>
      </c>
      <c r="O947" t="str">
        <f t="shared" si="101"/>
        <v>08</v>
      </c>
      <c r="P947" t="str">
        <f t="shared" si="102"/>
        <v>2021</v>
      </c>
      <c r="Q947" t="str">
        <f t="shared" si="99"/>
        <v>17</v>
      </c>
      <c r="R947" t="str">
        <f t="shared" si="100"/>
        <v>-</v>
      </c>
      <c r="S947" t="str">
        <f t="shared" si="103"/>
        <v/>
      </c>
    </row>
    <row r="948" spans="1:19" x14ac:dyDescent="0.3">
      <c r="A948" t="s">
        <v>2514</v>
      </c>
      <c r="B948" t="s">
        <v>194</v>
      </c>
      <c r="C948" s="4" t="s">
        <v>12021</v>
      </c>
      <c r="D948" t="s">
        <v>49</v>
      </c>
      <c r="E948" t="s">
        <v>65</v>
      </c>
      <c r="F948" t="s">
        <v>2515</v>
      </c>
      <c r="G948" t="s">
        <v>22</v>
      </c>
      <c r="H948" s="1" t="s">
        <v>413</v>
      </c>
      <c r="I948" s="3">
        <v>0.65730324074074076</v>
      </c>
      <c r="J948" s="1" t="s">
        <v>12021</v>
      </c>
      <c r="K948" s="2" t="s">
        <v>12021</v>
      </c>
      <c r="L948" s="2" t="s">
        <v>12021</v>
      </c>
      <c r="M948" t="str">
        <f t="shared" si="104"/>
        <v>Apr</v>
      </c>
      <c r="N948" t="str">
        <f t="shared" si="98"/>
        <v>26-04-2024</v>
      </c>
      <c r="O948" t="str">
        <f t="shared" si="101"/>
        <v>04</v>
      </c>
      <c r="P948" t="str">
        <f t="shared" si="102"/>
        <v>2024</v>
      </c>
      <c r="Q948" t="str">
        <f t="shared" si="99"/>
        <v>15</v>
      </c>
      <c r="R948" t="str">
        <f t="shared" si="100"/>
        <v>-</v>
      </c>
      <c r="S948" t="str">
        <f t="shared" si="103"/>
        <v/>
      </c>
    </row>
    <row r="949" spans="1:19" x14ac:dyDescent="0.3">
      <c r="A949" t="s">
        <v>2516</v>
      </c>
      <c r="B949" t="s">
        <v>64</v>
      </c>
      <c r="C949" t="s">
        <v>12021</v>
      </c>
      <c r="D949" t="s">
        <v>49</v>
      </c>
      <c r="E949" t="s">
        <v>65</v>
      </c>
      <c r="F949" t="s">
        <v>2517</v>
      </c>
      <c r="G949" t="s">
        <v>22</v>
      </c>
      <c r="H949" s="1">
        <v>45447</v>
      </c>
      <c r="I949" s="3">
        <v>0.31527777777777777</v>
      </c>
      <c r="J949" s="1" t="s">
        <v>12021</v>
      </c>
      <c r="K949" s="2" t="s">
        <v>12021</v>
      </c>
      <c r="L949" s="2" t="s">
        <v>12021</v>
      </c>
      <c r="M949" t="str">
        <f t="shared" si="104"/>
        <v>Jun</v>
      </c>
      <c r="N949" t="str">
        <f t="shared" si="98"/>
        <v>04-06-2024</v>
      </c>
      <c r="O949" t="str">
        <f t="shared" si="101"/>
        <v>06</v>
      </c>
      <c r="P949" t="str">
        <f t="shared" si="102"/>
        <v>2024</v>
      </c>
      <c r="Q949" t="str">
        <f t="shared" si="99"/>
        <v>07</v>
      </c>
      <c r="R949" t="str">
        <f t="shared" si="100"/>
        <v>-</v>
      </c>
      <c r="S949" t="str">
        <f t="shared" si="103"/>
        <v/>
      </c>
    </row>
    <row r="950" spans="1:19" x14ac:dyDescent="0.3">
      <c r="A950" t="s">
        <v>2518</v>
      </c>
      <c r="B950" t="s">
        <v>93</v>
      </c>
      <c r="C950" s="4">
        <v>44199.904166666667</v>
      </c>
      <c r="D950" t="s">
        <v>19</v>
      </c>
      <c r="E950" t="s">
        <v>26</v>
      </c>
      <c r="F950" t="s">
        <v>2519</v>
      </c>
      <c r="G950" t="s">
        <v>28</v>
      </c>
      <c r="H950" s="1" t="s">
        <v>389</v>
      </c>
      <c r="I950" s="3">
        <v>0.90429398148148143</v>
      </c>
      <c r="J950" s="1">
        <v>44199</v>
      </c>
      <c r="K950" s="2">
        <v>0.90416666666666667</v>
      </c>
      <c r="L950" s="2" t="s">
        <v>12021</v>
      </c>
      <c r="M950" t="str">
        <f t="shared" si="104"/>
        <v>Feb</v>
      </c>
      <c r="N950" t="str">
        <f t="shared" si="98"/>
        <v>17-02-2021</v>
      </c>
      <c r="O950" t="str">
        <f t="shared" si="101"/>
        <v>02</v>
      </c>
      <c r="P950" t="str">
        <f t="shared" si="102"/>
        <v>2021</v>
      </c>
      <c r="Q950" t="str">
        <f t="shared" si="99"/>
        <v>21</v>
      </c>
      <c r="R950" t="str">
        <f t="shared" si="100"/>
        <v>03-01-2021</v>
      </c>
      <c r="S950" t="str">
        <f t="shared" si="103"/>
        <v>01</v>
      </c>
    </row>
    <row r="951" spans="1:19" x14ac:dyDescent="0.3">
      <c r="A951" t="s">
        <v>2520</v>
      </c>
      <c r="B951" t="s">
        <v>173</v>
      </c>
      <c r="C951" t="s">
        <v>12021</v>
      </c>
      <c r="D951" t="s">
        <v>12</v>
      </c>
      <c r="E951" t="s">
        <v>174</v>
      </c>
      <c r="F951" t="s">
        <v>2521</v>
      </c>
      <c r="G951" t="s">
        <v>22</v>
      </c>
      <c r="H951" s="1">
        <v>45115</v>
      </c>
      <c r="I951" s="3">
        <v>0.18819444444444444</v>
      </c>
      <c r="J951" s="1" t="s">
        <v>12021</v>
      </c>
      <c r="K951" s="2" t="s">
        <v>12021</v>
      </c>
      <c r="L951" s="2" t="s">
        <v>12021</v>
      </c>
      <c r="M951" t="str">
        <f t="shared" si="104"/>
        <v>Jul</v>
      </c>
      <c r="N951" t="str">
        <f t="shared" si="98"/>
        <v>08-07-2023</v>
      </c>
      <c r="O951" t="str">
        <f t="shared" si="101"/>
        <v>07</v>
      </c>
      <c r="P951" t="str">
        <f t="shared" si="102"/>
        <v>2023</v>
      </c>
      <c r="Q951" t="str">
        <f t="shared" si="99"/>
        <v>04</v>
      </c>
      <c r="R951" t="str">
        <f t="shared" si="100"/>
        <v>-</v>
      </c>
      <c r="S951" t="str">
        <f t="shared" si="103"/>
        <v/>
      </c>
    </row>
    <row r="952" spans="1:19" x14ac:dyDescent="0.3">
      <c r="A952" t="s">
        <v>2522</v>
      </c>
      <c r="B952" t="s">
        <v>131</v>
      </c>
      <c r="C952" s="4" t="s">
        <v>12021</v>
      </c>
      <c r="D952" t="s">
        <v>12</v>
      </c>
      <c r="E952" t="s">
        <v>114</v>
      </c>
      <c r="F952" t="s">
        <v>2523</v>
      </c>
      <c r="G952" t="s">
        <v>22</v>
      </c>
      <c r="H952" s="1" t="s">
        <v>1883</v>
      </c>
      <c r="I952" s="3">
        <v>0.89891203703703704</v>
      </c>
      <c r="J952" s="1" t="s">
        <v>12021</v>
      </c>
      <c r="K952" s="2" t="s">
        <v>12021</v>
      </c>
      <c r="L952" s="2" t="s">
        <v>12021</v>
      </c>
      <c r="M952" t="str">
        <f t="shared" si="104"/>
        <v>Oct</v>
      </c>
      <c r="N952" t="str">
        <f t="shared" si="98"/>
        <v>24-10-2022</v>
      </c>
      <c r="O952" t="str">
        <f t="shared" si="101"/>
        <v>10</v>
      </c>
      <c r="P952" t="str">
        <f t="shared" si="102"/>
        <v>2022</v>
      </c>
      <c r="Q952" t="str">
        <f t="shared" si="99"/>
        <v>21</v>
      </c>
      <c r="R952" t="str">
        <f t="shared" si="100"/>
        <v>-</v>
      </c>
      <c r="S952" t="str">
        <f t="shared" si="103"/>
        <v/>
      </c>
    </row>
    <row r="953" spans="1:19" x14ac:dyDescent="0.3">
      <c r="A953" t="s">
        <v>2524</v>
      </c>
      <c r="B953" t="s">
        <v>188</v>
      </c>
      <c r="C953" t="s">
        <v>12021</v>
      </c>
      <c r="D953" t="s">
        <v>12</v>
      </c>
      <c r="E953" t="s">
        <v>114</v>
      </c>
      <c r="F953" t="s">
        <v>2525</v>
      </c>
      <c r="G953" t="s">
        <v>15</v>
      </c>
      <c r="H953" s="1" t="s">
        <v>1324</v>
      </c>
      <c r="I953" s="3">
        <v>0.84825231481481478</v>
      </c>
      <c r="J953" s="1" t="s">
        <v>12021</v>
      </c>
      <c r="K953" s="2" t="s">
        <v>12021</v>
      </c>
      <c r="L953" s="2" t="s">
        <v>12021</v>
      </c>
      <c r="M953" t="str">
        <f t="shared" si="104"/>
        <v>May</v>
      </c>
      <c r="N953" t="str">
        <f t="shared" si="98"/>
        <v>24-05-2021</v>
      </c>
      <c r="O953" t="str">
        <f t="shared" si="101"/>
        <v>05</v>
      </c>
      <c r="P953" t="str">
        <f t="shared" si="102"/>
        <v>2021</v>
      </c>
      <c r="Q953" t="str">
        <f t="shared" si="99"/>
        <v>20</v>
      </c>
      <c r="R953" t="str">
        <f t="shared" si="100"/>
        <v>-</v>
      </c>
      <c r="S953" t="str">
        <f t="shared" si="103"/>
        <v/>
      </c>
    </row>
    <row r="954" spans="1:19" x14ac:dyDescent="0.3">
      <c r="A954" t="s">
        <v>2526</v>
      </c>
      <c r="B954" t="s">
        <v>113</v>
      </c>
      <c r="C954" s="4" t="s">
        <v>12021</v>
      </c>
      <c r="D954" t="s">
        <v>12</v>
      </c>
      <c r="E954" t="s">
        <v>114</v>
      </c>
      <c r="F954" t="s">
        <v>2527</v>
      </c>
      <c r="G954" t="s">
        <v>15</v>
      </c>
      <c r="H954" s="1" t="s">
        <v>2528</v>
      </c>
      <c r="I954" s="3">
        <v>3.0092592592592595E-4</v>
      </c>
      <c r="J954" s="1" t="s">
        <v>12021</v>
      </c>
      <c r="K954" s="2" t="s">
        <v>12021</v>
      </c>
      <c r="L954" s="2" t="s">
        <v>12021</v>
      </c>
      <c r="M954" t="str">
        <f t="shared" si="104"/>
        <v>Jul</v>
      </c>
      <c r="N954" t="str">
        <f t="shared" si="98"/>
        <v>29-07-2020</v>
      </c>
      <c r="O954" t="str">
        <f t="shared" si="101"/>
        <v>07</v>
      </c>
      <c r="P954" t="str">
        <f t="shared" si="102"/>
        <v>2020</v>
      </c>
      <c r="Q954" t="str">
        <f t="shared" si="99"/>
        <v>00</v>
      </c>
      <c r="R954" t="str">
        <f t="shared" si="100"/>
        <v>-</v>
      </c>
      <c r="S954" t="str">
        <f t="shared" si="103"/>
        <v/>
      </c>
    </row>
    <row r="955" spans="1:19" x14ac:dyDescent="0.3">
      <c r="A955" t="s">
        <v>2529</v>
      </c>
      <c r="B955" t="s">
        <v>97</v>
      </c>
      <c r="C955" t="s">
        <v>12021</v>
      </c>
      <c r="D955" t="s">
        <v>19</v>
      </c>
      <c r="E955" t="s">
        <v>20</v>
      </c>
      <c r="F955" t="s">
        <v>2530</v>
      </c>
      <c r="G955" t="s">
        <v>22</v>
      </c>
      <c r="H955" s="1" t="s">
        <v>2531</v>
      </c>
      <c r="I955" s="3">
        <v>0.2492476851851852</v>
      </c>
      <c r="J955" s="1" t="s">
        <v>12021</v>
      </c>
      <c r="K955" s="2" t="s">
        <v>12021</v>
      </c>
      <c r="L955" s="2" t="s">
        <v>12021</v>
      </c>
      <c r="M955" t="str">
        <f t="shared" si="104"/>
        <v>Oct</v>
      </c>
      <c r="N955" t="str">
        <f t="shared" si="98"/>
        <v>24-10-2020</v>
      </c>
      <c r="O955" t="str">
        <f t="shared" si="101"/>
        <v>10</v>
      </c>
      <c r="P955" t="str">
        <f t="shared" si="102"/>
        <v>2020</v>
      </c>
      <c r="Q955" t="str">
        <f t="shared" si="99"/>
        <v>05</v>
      </c>
      <c r="R955" t="str">
        <f t="shared" si="100"/>
        <v>-</v>
      </c>
      <c r="S955" t="str">
        <f t="shared" si="103"/>
        <v/>
      </c>
    </row>
    <row r="956" spans="1:19" x14ac:dyDescent="0.3">
      <c r="A956" t="s">
        <v>2532</v>
      </c>
      <c r="B956" t="s">
        <v>37</v>
      </c>
      <c r="C956" s="4" t="s">
        <v>12021</v>
      </c>
      <c r="D956" t="s">
        <v>33</v>
      </c>
      <c r="E956" t="s">
        <v>38</v>
      </c>
      <c r="F956" t="s">
        <v>2533</v>
      </c>
      <c r="G956" t="s">
        <v>15</v>
      </c>
      <c r="H956" s="1" t="s">
        <v>258</v>
      </c>
      <c r="I956" s="3">
        <v>0.3185763888888889</v>
      </c>
      <c r="J956" s="1" t="s">
        <v>12021</v>
      </c>
      <c r="K956" s="2" t="s">
        <v>12021</v>
      </c>
      <c r="L956" s="2" t="s">
        <v>12021</v>
      </c>
      <c r="M956" t="str">
        <f t="shared" si="104"/>
        <v>Sep</v>
      </c>
      <c r="N956" t="str">
        <f t="shared" si="98"/>
        <v>20-09-2021</v>
      </c>
      <c r="O956" t="str">
        <f t="shared" si="101"/>
        <v>09</v>
      </c>
      <c r="P956" t="str">
        <f t="shared" si="102"/>
        <v>2021</v>
      </c>
      <c r="Q956" t="str">
        <f t="shared" si="99"/>
        <v>07</v>
      </c>
      <c r="R956" t="str">
        <f t="shared" si="100"/>
        <v>-</v>
      </c>
      <c r="S956" t="str">
        <f t="shared" si="103"/>
        <v/>
      </c>
    </row>
    <row r="957" spans="1:19" x14ac:dyDescent="0.3">
      <c r="A957" t="s">
        <v>2534</v>
      </c>
      <c r="B957" t="s">
        <v>205</v>
      </c>
      <c r="C957" t="s">
        <v>12021</v>
      </c>
      <c r="D957" t="s">
        <v>19</v>
      </c>
      <c r="E957" t="s">
        <v>140</v>
      </c>
      <c r="F957" t="s">
        <v>2535</v>
      </c>
      <c r="G957" t="s">
        <v>22</v>
      </c>
      <c r="H957" s="1" t="s">
        <v>1392</v>
      </c>
      <c r="I957" s="3">
        <v>0.27119212962962963</v>
      </c>
      <c r="J957" s="1" t="s">
        <v>12021</v>
      </c>
      <c r="K957" s="2" t="s">
        <v>12021</v>
      </c>
      <c r="L957" s="2" t="s">
        <v>12021</v>
      </c>
      <c r="M957" t="str">
        <f t="shared" si="104"/>
        <v>Mar</v>
      </c>
      <c r="N957" t="str">
        <f t="shared" si="98"/>
        <v>25-03-2021</v>
      </c>
      <c r="O957" t="str">
        <f t="shared" si="101"/>
        <v>03</v>
      </c>
      <c r="P957" t="str">
        <f t="shared" si="102"/>
        <v>2021</v>
      </c>
      <c r="Q957" t="str">
        <f t="shared" si="99"/>
        <v>06</v>
      </c>
      <c r="R957" t="str">
        <f t="shared" si="100"/>
        <v>-</v>
      </c>
      <c r="S957" t="str">
        <f t="shared" si="103"/>
        <v/>
      </c>
    </row>
    <row r="958" spans="1:19" x14ac:dyDescent="0.3">
      <c r="A958" t="s">
        <v>2536</v>
      </c>
      <c r="B958" t="s">
        <v>93</v>
      </c>
      <c r="C958" s="4" t="s">
        <v>12021</v>
      </c>
      <c r="D958" t="s">
        <v>19</v>
      </c>
      <c r="E958" t="s">
        <v>26</v>
      </c>
      <c r="F958" t="s">
        <v>2537</v>
      </c>
      <c r="G958" t="s">
        <v>15</v>
      </c>
      <c r="H958" s="1">
        <v>45509</v>
      </c>
      <c r="I958" s="3">
        <v>0.42152777777777778</v>
      </c>
      <c r="J958" s="1" t="s">
        <v>12021</v>
      </c>
      <c r="K958" s="2" t="s">
        <v>12021</v>
      </c>
      <c r="L958" s="2" t="s">
        <v>12021</v>
      </c>
      <c r="M958" t="str">
        <f t="shared" si="104"/>
        <v>Aug</v>
      </c>
      <c r="N958" t="str">
        <f t="shared" si="98"/>
        <v>05-08-2024</v>
      </c>
      <c r="O958" t="str">
        <f t="shared" si="101"/>
        <v>08</v>
      </c>
      <c r="P958" t="str">
        <f t="shared" si="102"/>
        <v>2024</v>
      </c>
      <c r="Q958" t="str">
        <f t="shared" si="99"/>
        <v>10</v>
      </c>
      <c r="R958" t="str">
        <f t="shared" si="100"/>
        <v>-</v>
      </c>
      <c r="S958" t="str">
        <f t="shared" si="103"/>
        <v/>
      </c>
    </row>
    <row r="959" spans="1:19" x14ac:dyDescent="0.3">
      <c r="A959" t="s">
        <v>2538</v>
      </c>
      <c r="B959" t="s">
        <v>220</v>
      </c>
      <c r="C959" t="s">
        <v>12021</v>
      </c>
      <c r="D959" t="s">
        <v>12</v>
      </c>
      <c r="E959" t="s">
        <v>174</v>
      </c>
      <c r="F959" t="s">
        <v>2539</v>
      </c>
      <c r="G959" t="s">
        <v>22</v>
      </c>
      <c r="H959" s="1">
        <v>43923</v>
      </c>
      <c r="I959" s="3">
        <v>0.28125</v>
      </c>
      <c r="J959" s="1" t="s">
        <v>12021</v>
      </c>
      <c r="K959" s="2" t="s">
        <v>12021</v>
      </c>
      <c r="L959" s="2" t="s">
        <v>12021</v>
      </c>
      <c r="M959" t="str">
        <f t="shared" si="104"/>
        <v>Apr</v>
      </c>
      <c r="N959" t="str">
        <f t="shared" si="98"/>
        <v>02-04-2020</v>
      </c>
      <c r="O959" t="str">
        <f t="shared" si="101"/>
        <v>04</v>
      </c>
      <c r="P959" t="str">
        <f t="shared" si="102"/>
        <v>2020</v>
      </c>
      <c r="Q959" t="str">
        <f t="shared" si="99"/>
        <v>06</v>
      </c>
      <c r="R959" t="str">
        <f t="shared" si="100"/>
        <v>-</v>
      </c>
      <c r="S959" t="str">
        <f t="shared" si="103"/>
        <v/>
      </c>
    </row>
    <row r="960" spans="1:19" x14ac:dyDescent="0.3">
      <c r="A960" t="s">
        <v>2540</v>
      </c>
      <c r="B960" t="s">
        <v>73</v>
      </c>
      <c r="C960" s="4">
        <v>44593.12777777778</v>
      </c>
      <c r="D960" t="s">
        <v>49</v>
      </c>
      <c r="E960" t="s">
        <v>50</v>
      </c>
      <c r="F960" t="s">
        <v>2541</v>
      </c>
      <c r="G960" t="s">
        <v>28</v>
      </c>
      <c r="H960" s="1" t="s">
        <v>80</v>
      </c>
      <c r="I960" s="3">
        <v>0.12815972222222222</v>
      </c>
      <c r="J960" s="1">
        <v>44593</v>
      </c>
      <c r="K960" s="2">
        <v>0.12777777777777777</v>
      </c>
      <c r="L960" s="2" t="s">
        <v>12021</v>
      </c>
      <c r="M960" t="str">
        <f t="shared" si="104"/>
        <v>Dec</v>
      </c>
      <c r="N960" t="str">
        <f t="shared" si="98"/>
        <v>15-12-2021</v>
      </c>
      <c r="O960" t="str">
        <f t="shared" si="101"/>
        <v>12</v>
      </c>
      <c r="P960" t="str">
        <f t="shared" si="102"/>
        <v>2021</v>
      </c>
      <c r="Q960" t="str">
        <f t="shared" si="99"/>
        <v>03</v>
      </c>
      <c r="R960" t="str">
        <f t="shared" si="100"/>
        <v>01-02-2022</v>
      </c>
      <c r="S960" t="str">
        <f t="shared" si="103"/>
        <v>02</v>
      </c>
    </row>
    <row r="961" spans="1:19" x14ac:dyDescent="0.3">
      <c r="A961" t="s">
        <v>2542</v>
      </c>
      <c r="B961" t="s">
        <v>185</v>
      </c>
      <c r="C961" t="s">
        <v>11209</v>
      </c>
      <c r="D961" t="s">
        <v>12</v>
      </c>
      <c r="E961" t="s">
        <v>13</v>
      </c>
      <c r="F961" t="s">
        <v>2543</v>
      </c>
      <c r="G961" t="s">
        <v>28</v>
      </c>
      <c r="H961" s="1" t="s">
        <v>1683</v>
      </c>
      <c r="I961" s="3">
        <v>0.38681712962962961</v>
      </c>
      <c r="J961" s="1" t="s">
        <v>2544</v>
      </c>
      <c r="K961" s="2">
        <v>0.38681712962962961</v>
      </c>
      <c r="L961" s="2" t="s">
        <v>12021</v>
      </c>
      <c r="M961" t="str">
        <f t="shared" si="104"/>
        <v>Mar</v>
      </c>
      <c r="N961" t="str">
        <f t="shared" si="98"/>
        <v>26-03-2020</v>
      </c>
      <c r="O961" t="str">
        <f t="shared" si="101"/>
        <v>03</v>
      </c>
      <c r="P961" t="str">
        <f t="shared" si="102"/>
        <v>2020</v>
      </c>
      <c r="Q961" t="str">
        <f t="shared" si="99"/>
        <v>09</v>
      </c>
      <c r="R961" t="str">
        <f t="shared" si="100"/>
        <v>14-04-2020</v>
      </c>
      <c r="S961" t="str">
        <f t="shared" si="103"/>
        <v>04</v>
      </c>
    </row>
    <row r="962" spans="1:19" x14ac:dyDescent="0.3">
      <c r="A962" t="s">
        <v>2545</v>
      </c>
      <c r="B962" t="s">
        <v>126</v>
      </c>
      <c r="C962" s="4">
        <v>44774.709722222222</v>
      </c>
      <c r="D962" t="s">
        <v>33</v>
      </c>
      <c r="E962" t="s">
        <v>127</v>
      </c>
      <c r="F962" t="s">
        <v>2546</v>
      </c>
      <c r="G962" t="s">
        <v>28</v>
      </c>
      <c r="H962" s="1" t="s">
        <v>81</v>
      </c>
      <c r="I962" s="3">
        <v>0.70994212962962966</v>
      </c>
      <c r="J962" s="1">
        <v>44774</v>
      </c>
      <c r="K962" s="2">
        <v>0.70972222222222225</v>
      </c>
      <c r="L962" s="2" t="s">
        <v>12021</v>
      </c>
      <c r="M962" t="str">
        <f t="shared" si="104"/>
        <v>Dec</v>
      </c>
      <c r="N962" t="str">
        <f t="shared" ref="N962:N1025" si="105">TEXT(H962,"DD-MM-YYYY")</f>
        <v>21-12-2021</v>
      </c>
      <c r="O962" t="str">
        <f t="shared" si="101"/>
        <v>12</v>
      </c>
      <c r="P962" t="str">
        <f t="shared" si="102"/>
        <v>2021</v>
      </c>
      <c r="Q962" t="str">
        <f t="shared" ref="Q962:Q1025" si="106">TEXT(I962,"HH")</f>
        <v>17</v>
      </c>
      <c r="R962" t="str">
        <f t="shared" ref="R962:R1025" si="107">TEXT(J962,"DD-MM-YYYY")</f>
        <v>01-08-2022</v>
      </c>
      <c r="S962" t="str">
        <f t="shared" si="103"/>
        <v>08</v>
      </c>
    </row>
    <row r="963" spans="1:19" x14ac:dyDescent="0.3">
      <c r="A963" t="s">
        <v>2547</v>
      </c>
      <c r="B963" t="s">
        <v>289</v>
      </c>
      <c r="C963" t="s">
        <v>12021</v>
      </c>
      <c r="D963" t="s">
        <v>49</v>
      </c>
      <c r="E963" t="s">
        <v>69</v>
      </c>
      <c r="F963" t="s">
        <v>2548</v>
      </c>
      <c r="G963" t="s">
        <v>22</v>
      </c>
      <c r="H963" s="1" t="s">
        <v>2549</v>
      </c>
      <c r="I963" s="3">
        <v>0.56741898148148151</v>
      </c>
      <c r="J963" s="1" t="s">
        <v>12021</v>
      </c>
      <c r="K963" s="2" t="s">
        <v>12021</v>
      </c>
      <c r="L963" s="2" t="s">
        <v>12021</v>
      </c>
      <c r="M963" t="str">
        <f t="shared" si="104"/>
        <v>Oct</v>
      </c>
      <c r="N963" t="str">
        <f t="shared" si="105"/>
        <v>23-10-2020</v>
      </c>
      <c r="O963" t="str">
        <f t="shared" ref="O963:O1026" si="108">MID(N963,4,2)</f>
        <v>10</v>
      </c>
      <c r="P963" t="str">
        <f t="shared" ref="P963:P1026" si="109">RIGHT(N963,4)</f>
        <v>2020</v>
      </c>
      <c r="Q963" t="str">
        <f t="shared" si="106"/>
        <v>13</v>
      </c>
      <c r="R963" t="str">
        <f t="shared" si="107"/>
        <v>-</v>
      </c>
      <c r="S963" t="str">
        <f t="shared" ref="S963:S1026" si="110">MID(R963,4,2)</f>
        <v/>
      </c>
    </row>
    <row r="964" spans="1:19" x14ac:dyDescent="0.3">
      <c r="A964" t="s">
        <v>2550</v>
      </c>
      <c r="B964" t="s">
        <v>139</v>
      </c>
      <c r="C964" s="4" t="s">
        <v>12021</v>
      </c>
      <c r="D964" t="s">
        <v>19</v>
      </c>
      <c r="E964" t="s">
        <v>140</v>
      </c>
      <c r="F964" t="s">
        <v>2551</v>
      </c>
      <c r="G964" t="s">
        <v>15</v>
      </c>
      <c r="H964" s="1">
        <v>43873</v>
      </c>
      <c r="I964" s="3">
        <v>0.2638888888888889</v>
      </c>
      <c r="J964" s="1" t="s">
        <v>12021</v>
      </c>
      <c r="K964" s="2" t="s">
        <v>12021</v>
      </c>
      <c r="L964" s="2" t="s">
        <v>12021</v>
      </c>
      <c r="M964" t="str">
        <f t="shared" si="104"/>
        <v>Feb</v>
      </c>
      <c r="N964" t="str">
        <f t="shared" si="105"/>
        <v>12-02-2020</v>
      </c>
      <c r="O964" t="str">
        <f t="shared" si="108"/>
        <v>02</v>
      </c>
      <c r="P964" t="str">
        <f t="shared" si="109"/>
        <v>2020</v>
      </c>
      <c r="Q964" t="str">
        <f t="shared" si="106"/>
        <v>06</v>
      </c>
      <c r="R964" t="str">
        <f t="shared" si="107"/>
        <v>-</v>
      </c>
      <c r="S964" t="str">
        <f t="shared" si="110"/>
        <v/>
      </c>
    </row>
    <row r="965" spans="1:19" x14ac:dyDescent="0.3">
      <c r="A965" t="s">
        <v>2552</v>
      </c>
      <c r="B965" t="s">
        <v>126</v>
      </c>
      <c r="C965" t="s">
        <v>12021</v>
      </c>
      <c r="D965" t="s">
        <v>33</v>
      </c>
      <c r="E965" t="s">
        <v>127</v>
      </c>
      <c r="F965" t="s">
        <v>2553</v>
      </c>
      <c r="G965" t="s">
        <v>15</v>
      </c>
      <c r="H965" s="1" t="s">
        <v>2122</v>
      </c>
      <c r="I965" s="3">
        <v>0.68879629629629635</v>
      </c>
      <c r="J965" s="1" t="s">
        <v>12021</v>
      </c>
      <c r="K965" s="2" t="s">
        <v>12021</v>
      </c>
      <c r="L965" s="2" t="s">
        <v>12021</v>
      </c>
      <c r="M965" t="str">
        <f t="shared" ref="M965:M1028" si="111">TEXT(H965,"MMM")</f>
        <v>Feb</v>
      </c>
      <c r="N965" t="str">
        <f t="shared" si="105"/>
        <v>24-02-2020</v>
      </c>
      <c r="O965" t="str">
        <f t="shared" si="108"/>
        <v>02</v>
      </c>
      <c r="P965" t="str">
        <f t="shared" si="109"/>
        <v>2020</v>
      </c>
      <c r="Q965" t="str">
        <f t="shared" si="106"/>
        <v>16</v>
      </c>
      <c r="R965" t="str">
        <f t="shared" si="107"/>
        <v>-</v>
      </c>
      <c r="S965" t="str">
        <f t="shared" si="110"/>
        <v/>
      </c>
    </row>
    <row r="966" spans="1:19" x14ac:dyDescent="0.3">
      <c r="A966" t="s">
        <v>2554</v>
      </c>
      <c r="B966" t="s">
        <v>280</v>
      </c>
      <c r="C966" s="4" t="s">
        <v>12021</v>
      </c>
      <c r="D966" t="s">
        <v>49</v>
      </c>
      <c r="E966" t="s">
        <v>65</v>
      </c>
      <c r="F966" t="s">
        <v>2555</v>
      </c>
      <c r="G966" t="s">
        <v>22</v>
      </c>
      <c r="H966" s="1" t="s">
        <v>2556</v>
      </c>
      <c r="I966" s="3">
        <v>0.53112268518518524</v>
      </c>
      <c r="J966" s="1" t="s">
        <v>12021</v>
      </c>
      <c r="K966" s="2" t="s">
        <v>12021</v>
      </c>
      <c r="L966" s="2" t="s">
        <v>12021</v>
      </c>
      <c r="M966" t="str">
        <f t="shared" si="111"/>
        <v>Mar</v>
      </c>
      <c r="N966" t="str">
        <f t="shared" si="105"/>
        <v>13-03-2023</v>
      </c>
      <c r="O966" t="str">
        <f t="shared" si="108"/>
        <v>03</v>
      </c>
      <c r="P966" t="str">
        <f t="shared" si="109"/>
        <v>2023</v>
      </c>
      <c r="Q966" t="str">
        <f t="shared" si="106"/>
        <v>12</v>
      </c>
      <c r="R966" t="str">
        <f t="shared" si="107"/>
        <v>-</v>
      </c>
      <c r="S966" t="str">
        <f t="shared" si="110"/>
        <v/>
      </c>
    </row>
    <row r="967" spans="1:19" x14ac:dyDescent="0.3">
      <c r="A967" t="s">
        <v>2557</v>
      </c>
      <c r="B967" t="s">
        <v>11</v>
      </c>
      <c r="C967" t="s">
        <v>12021</v>
      </c>
      <c r="D967" t="s">
        <v>12</v>
      </c>
      <c r="E967" t="s">
        <v>13</v>
      </c>
      <c r="F967" t="s">
        <v>2558</v>
      </c>
      <c r="G967" t="s">
        <v>15</v>
      </c>
      <c r="H967" s="1" t="s">
        <v>2198</v>
      </c>
      <c r="I967" s="3">
        <v>0.63878472222222227</v>
      </c>
      <c r="J967" s="1" t="s">
        <v>12021</v>
      </c>
      <c r="K967" s="2" t="s">
        <v>12021</v>
      </c>
      <c r="L967" s="2" t="s">
        <v>12021</v>
      </c>
      <c r="M967" t="str">
        <f t="shared" si="111"/>
        <v>Mar</v>
      </c>
      <c r="N967" t="str">
        <f t="shared" si="105"/>
        <v>25-03-2020</v>
      </c>
      <c r="O967" t="str">
        <f t="shared" si="108"/>
        <v>03</v>
      </c>
      <c r="P967" t="str">
        <f t="shared" si="109"/>
        <v>2020</v>
      </c>
      <c r="Q967" t="str">
        <f t="shared" si="106"/>
        <v>15</v>
      </c>
      <c r="R967" t="str">
        <f t="shared" si="107"/>
        <v>-</v>
      </c>
      <c r="S967" t="str">
        <f t="shared" si="110"/>
        <v/>
      </c>
    </row>
    <row r="968" spans="1:19" x14ac:dyDescent="0.3">
      <c r="A968" t="s">
        <v>2559</v>
      </c>
      <c r="B968" t="s">
        <v>123</v>
      </c>
      <c r="C968" s="4" t="s">
        <v>12021</v>
      </c>
      <c r="D968" t="s">
        <v>33</v>
      </c>
      <c r="E968" t="s">
        <v>34</v>
      </c>
      <c r="F968" t="s">
        <v>2560</v>
      </c>
      <c r="G968" t="s">
        <v>22</v>
      </c>
      <c r="H968" s="1">
        <v>44448</v>
      </c>
      <c r="I968" s="3">
        <v>0.1875</v>
      </c>
      <c r="J968" s="1" t="s">
        <v>12021</v>
      </c>
      <c r="K968" s="2" t="s">
        <v>12021</v>
      </c>
      <c r="L968" s="2" t="s">
        <v>12021</v>
      </c>
      <c r="M968" t="str">
        <f t="shared" si="111"/>
        <v>Sep</v>
      </c>
      <c r="N968" t="str">
        <f t="shared" si="105"/>
        <v>09-09-2021</v>
      </c>
      <c r="O968" t="str">
        <f t="shared" si="108"/>
        <v>09</v>
      </c>
      <c r="P968" t="str">
        <f t="shared" si="109"/>
        <v>2021</v>
      </c>
      <c r="Q968" t="str">
        <f t="shared" si="106"/>
        <v>04</v>
      </c>
      <c r="R968" t="str">
        <f t="shared" si="107"/>
        <v>-</v>
      </c>
      <c r="S968" t="str">
        <f t="shared" si="110"/>
        <v/>
      </c>
    </row>
    <row r="969" spans="1:19" x14ac:dyDescent="0.3">
      <c r="A969" t="s">
        <v>2561</v>
      </c>
      <c r="B969" t="s">
        <v>113</v>
      </c>
      <c r="C969" t="s">
        <v>11210</v>
      </c>
      <c r="D969" t="s">
        <v>12</v>
      </c>
      <c r="E969" t="s">
        <v>114</v>
      </c>
      <c r="F969" t="s">
        <v>2562</v>
      </c>
      <c r="G969" t="s">
        <v>28</v>
      </c>
      <c r="H969" s="1" t="s">
        <v>2563</v>
      </c>
      <c r="I969" s="3">
        <v>3.6076388888888887E-2</v>
      </c>
      <c r="J969" s="1" t="s">
        <v>2564</v>
      </c>
      <c r="K969" s="2">
        <v>3.6076388888888887E-2</v>
      </c>
      <c r="L969" s="2" t="s">
        <v>12021</v>
      </c>
      <c r="M969" t="str">
        <f t="shared" si="111"/>
        <v>Apr</v>
      </c>
      <c r="N969" t="str">
        <f t="shared" si="105"/>
        <v>13-04-2021</v>
      </c>
      <c r="O969" t="str">
        <f t="shared" si="108"/>
        <v>04</v>
      </c>
      <c r="P969" t="str">
        <f t="shared" si="109"/>
        <v>2021</v>
      </c>
      <c r="Q969" t="str">
        <f t="shared" si="106"/>
        <v>00</v>
      </c>
      <c r="R969" t="str">
        <f t="shared" si="107"/>
        <v>18-04-2021</v>
      </c>
      <c r="S969" t="str">
        <f t="shared" si="110"/>
        <v>04</v>
      </c>
    </row>
    <row r="970" spans="1:19" x14ac:dyDescent="0.3">
      <c r="A970" t="s">
        <v>2565</v>
      </c>
      <c r="B970" t="s">
        <v>146</v>
      </c>
      <c r="C970" s="4" t="s">
        <v>12021</v>
      </c>
      <c r="D970" t="s">
        <v>19</v>
      </c>
      <c r="E970" t="s">
        <v>140</v>
      </c>
      <c r="F970" t="s">
        <v>2566</v>
      </c>
      <c r="G970" t="s">
        <v>22</v>
      </c>
      <c r="H970" s="1" t="s">
        <v>2567</v>
      </c>
      <c r="I970" s="3">
        <v>0.31208333333333332</v>
      </c>
      <c r="J970" s="1" t="s">
        <v>12021</v>
      </c>
      <c r="K970" s="2" t="s">
        <v>12021</v>
      </c>
      <c r="L970" s="2" t="s">
        <v>12021</v>
      </c>
      <c r="M970" t="str">
        <f t="shared" si="111"/>
        <v>Mar</v>
      </c>
      <c r="N970" t="str">
        <f t="shared" si="105"/>
        <v>28-03-2022</v>
      </c>
      <c r="O970" t="str">
        <f t="shared" si="108"/>
        <v>03</v>
      </c>
      <c r="P970" t="str">
        <f t="shared" si="109"/>
        <v>2022</v>
      </c>
      <c r="Q970" t="str">
        <f t="shared" si="106"/>
        <v>07</v>
      </c>
      <c r="R970" t="str">
        <f t="shared" si="107"/>
        <v>-</v>
      </c>
      <c r="S970" t="str">
        <f t="shared" si="110"/>
        <v/>
      </c>
    </row>
    <row r="971" spans="1:19" x14ac:dyDescent="0.3">
      <c r="A971" t="s">
        <v>2568</v>
      </c>
      <c r="B971" t="s">
        <v>188</v>
      </c>
      <c r="C971" t="s">
        <v>11211</v>
      </c>
      <c r="D971" t="s">
        <v>12</v>
      </c>
      <c r="E971" t="s">
        <v>114</v>
      </c>
      <c r="F971" t="s">
        <v>2569</v>
      </c>
      <c r="G971" t="s">
        <v>28</v>
      </c>
      <c r="H971" s="1" t="s">
        <v>1413</v>
      </c>
      <c r="I971" s="3">
        <v>0.42336805555555557</v>
      </c>
      <c r="J971" s="1" t="s">
        <v>2570</v>
      </c>
      <c r="K971" s="2">
        <v>0.42336805555555557</v>
      </c>
      <c r="L971" s="2" t="s">
        <v>12021</v>
      </c>
      <c r="M971" t="str">
        <f t="shared" si="111"/>
        <v>Mar</v>
      </c>
      <c r="N971" t="str">
        <f t="shared" si="105"/>
        <v>25-03-2022</v>
      </c>
      <c r="O971" t="str">
        <f t="shared" si="108"/>
        <v>03</v>
      </c>
      <c r="P971" t="str">
        <f t="shared" si="109"/>
        <v>2022</v>
      </c>
      <c r="Q971" t="str">
        <f t="shared" si="106"/>
        <v>10</v>
      </c>
      <c r="R971" t="str">
        <f t="shared" si="107"/>
        <v>13-04-2022</v>
      </c>
      <c r="S971" t="str">
        <f t="shared" si="110"/>
        <v>04</v>
      </c>
    </row>
    <row r="972" spans="1:19" x14ac:dyDescent="0.3">
      <c r="A972" t="s">
        <v>2571</v>
      </c>
      <c r="B972" t="s">
        <v>256</v>
      </c>
      <c r="C972" t="s">
        <v>11212</v>
      </c>
      <c r="D972" t="s">
        <v>19</v>
      </c>
      <c r="E972" t="s">
        <v>20</v>
      </c>
      <c r="F972" t="s">
        <v>2572</v>
      </c>
      <c r="G972" t="s">
        <v>28</v>
      </c>
      <c r="H972" s="1" t="s">
        <v>2573</v>
      </c>
      <c r="I972" s="3">
        <v>5.5671296296296295E-2</v>
      </c>
      <c r="J972" s="1" t="s">
        <v>2564</v>
      </c>
      <c r="K972" s="2">
        <v>5.5671296296296295E-2</v>
      </c>
      <c r="L972" s="2" t="s">
        <v>12021</v>
      </c>
      <c r="M972" t="str">
        <f t="shared" si="111"/>
        <v>Mar</v>
      </c>
      <c r="N972" t="str">
        <f t="shared" si="105"/>
        <v>26-03-2021</v>
      </c>
      <c r="O972" t="str">
        <f t="shared" si="108"/>
        <v>03</v>
      </c>
      <c r="P972" t="str">
        <f t="shared" si="109"/>
        <v>2021</v>
      </c>
      <c r="Q972" t="str">
        <f t="shared" si="106"/>
        <v>01</v>
      </c>
      <c r="R972" t="str">
        <f t="shared" si="107"/>
        <v>18-04-2021</v>
      </c>
      <c r="S972" t="str">
        <f t="shared" si="110"/>
        <v>04</v>
      </c>
    </row>
    <row r="973" spans="1:19" x14ac:dyDescent="0.3">
      <c r="A973" t="s">
        <v>2574</v>
      </c>
      <c r="B973" t="s">
        <v>64</v>
      </c>
      <c r="C973" t="s">
        <v>12021</v>
      </c>
      <c r="D973" t="s">
        <v>49</v>
      </c>
      <c r="E973" t="s">
        <v>65</v>
      </c>
      <c r="F973" t="s">
        <v>2575</v>
      </c>
      <c r="G973" t="s">
        <v>22</v>
      </c>
      <c r="H973" s="1" t="s">
        <v>2576</v>
      </c>
      <c r="I973" s="3">
        <v>0.64383101851851854</v>
      </c>
      <c r="J973" s="1" t="s">
        <v>12021</v>
      </c>
      <c r="K973" s="2" t="s">
        <v>12021</v>
      </c>
      <c r="L973" s="2" t="s">
        <v>12021</v>
      </c>
      <c r="M973" t="str">
        <f t="shared" si="111"/>
        <v>Mar</v>
      </c>
      <c r="N973" t="str">
        <f t="shared" si="105"/>
        <v>27-03-2020</v>
      </c>
      <c r="O973" t="str">
        <f t="shared" si="108"/>
        <v>03</v>
      </c>
      <c r="P973" t="str">
        <f t="shared" si="109"/>
        <v>2020</v>
      </c>
      <c r="Q973" t="str">
        <f t="shared" si="106"/>
        <v>15</v>
      </c>
      <c r="R973" t="str">
        <f t="shared" si="107"/>
        <v>-</v>
      </c>
      <c r="S973" t="str">
        <f t="shared" si="110"/>
        <v/>
      </c>
    </row>
    <row r="974" spans="1:19" x14ac:dyDescent="0.3">
      <c r="A974" t="s">
        <v>2577</v>
      </c>
      <c r="B974" t="s">
        <v>149</v>
      </c>
      <c r="C974" t="s">
        <v>12021</v>
      </c>
      <c r="D974" t="s">
        <v>49</v>
      </c>
      <c r="E974" t="s">
        <v>69</v>
      </c>
      <c r="F974" t="s">
        <v>2578</v>
      </c>
      <c r="G974" t="s">
        <v>15</v>
      </c>
      <c r="H974" s="1" t="s">
        <v>2579</v>
      </c>
      <c r="I974" s="3">
        <v>0.14721064814814816</v>
      </c>
      <c r="J974" s="1" t="s">
        <v>12021</v>
      </c>
      <c r="K974" s="2" t="s">
        <v>12021</v>
      </c>
      <c r="L974" s="2" t="s">
        <v>12021</v>
      </c>
      <c r="M974" t="str">
        <f t="shared" si="111"/>
        <v>Jul</v>
      </c>
      <c r="N974" t="str">
        <f t="shared" si="105"/>
        <v>15-07-2021</v>
      </c>
      <c r="O974" t="str">
        <f t="shared" si="108"/>
        <v>07</v>
      </c>
      <c r="P974" t="str">
        <f t="shared" si="109"/>
        <v>2021</v>
      </c>
      <c r="Q974" t="str">
        <f t="shared" si="106"/>
        <v>03</v>
      </c>
      <c r="R974" t="str">
        <f t="shared" si="107"/>
        <v>-</v>
      </c>
      <c r="S974" t="str">
        <f t="shared" si="110"/>
        <v/>
      </c>
    </row>
    <row r="975" spans="1:19" x14ac:dyDescent="0.3">
      <c r="A975" t="s">
        <v>2580</v>
      </c>
      <c r="B975" t="s">
        <v>256</v>
      </c>
      <c r="C975" t="s">
        <v>12021</v>
      </c>
      <c r="D975" t="s">
        <v>19</v>
      </c>
      <c r="E975" t="s">
        <v>20</v>
      </c>
      <c r="F975" t="s">
        <v>2581</v>
      </c>
      <c r="G975" t="s">
        <v>22</v>
      </c>
      <c r="H975" s="1" t="s">
        <v>625</v>
      </c>
      <c r="I975" s="3">
        <v>0.34590277777777778</v>
      </c>
      <c r="J975" s="1" t="s">
        <v>12021</v>
      </c>
      <c r="K975" s="2" t="s">
        <v>12021</v>
      </c>
      <c r="L975" s="2" t="s">
        <v>12021</v>
      </c>
      <c r="M975" t="str">
        <f t="shared" si="111"/>
        <v>Oct</v>
      </c>
      <c r="N975" t="str">
        <f t="shared" si="105"/>
        <v>15-10-2020</v>
      </c>
      <c r="O975" t="str">
        <f t="shared" si="108"/>
        <v>10</v>
      </c>
      <c r="P975" t="str">
        <f t="shared" si="109"/>
        <v>2020</v>
      </c>
      <c r="Q975" t="str">
        <f t="shared" si="106"/>
        <v>08</v>
      </c>
      <c r="R975" t="str">
        <f t="shared" si="107"/>
        <v>-</v>
      </c>
      <c r="S975" t="str">
        <f t="shared" si="110"/>
        <v/>
      </c>
    </row>
    <row r="976" spans="1:19" x14ac:dyDescent="0.3">
      <c r="A976" t="s">
        <v>2582</v>
      </c>
      <c r="B976" t="s">
        <v>173</v>
      </c>
      <c r="C976" t="s">
        <v>12021</v>
      </c>
      <c r="D976" t="s">
        <v>12</v>
      </c>
      <c r="E976" t="s">
        <v>174</v>
      </c>
      <c r="F976" t="s">
        <v>2583</v>
      </c>
      <c r="G976" t="s">
        <v>15</v>
      </c>
      <c r="H976" s="1" t="s">
        <v>931</v>
      </c>
      <c r="I976" s="3">
        <v>0.65012731481481478</v>
      </c>
      <c r="J976" s="1" t="s">
        <v>12021</v>
      </c>
      <c r="K976" s="2" t="s">
        <v>12021</v>
      </c>
      <c r="L976" s="2" t="s">
        <v>12021</v>
      </c>
      <c r="M976" t="str">
        <f t="shared" si="111"/>
        <v>Oct</v>
      </c>
      <c r="N976" t="str">
        <f t="shared" si="105"/>
        <v>21-10-2020</v>
      </c>
      <c r="O976" t="str">
        <f t="shared" si="108"/>
        <v>10</v>
      </c>
      <c r="P976" t="str">
        <f t="shared" si="109"/>
        <v>2020</v>
      </c>
      <c r="Q976" t="str">
        <f t="shared" si="106"/>
        <v>15</v>
      </c>
      <c r="R976" t="str">
        <f t="shared" si="107"/>
        <v>-</v>
      </c>
      <c r="S976" t="str">
        <f t="shared" si="110"/>
        <v/>
      </c>
    </row>
    <row r="977" spans="1:19" x14ac:dyDescent="0.3">
      <c r="A977" t="s">
        <v>2584</v>
      </c>
      <c r="B977" t="s">
        <v>202</v>
      </c>
      <c r="C977" t="s">
        <v>12021</v>
      </c>
      <c r="D977" t="s">
        <v>33</v>
      </c>
      <c r="E977" t="s">
        <v>127</v>
      </c>
      <c r="F977" t="s">
        <v>2585</v>
      </c>
      <c r="G977" t="s">
        <v>22</v>
      </c>
      <c r="H977" s="1">
        <v>43922</v>
      </c>
      <c r="I977" s="3">
        <v>0.96111111111111114</v>
      </c>
      <c r="J977" s="1" t="s">
        <v>12021</v>
      </c>
      <c r="K977" s="2" t="s">
        <v>12021</v>
      </c>
      <c r="L977" s="2" t="s">
        <v>12021</v>
      </c>
      <c r="M977" t="str">
        <f t="shared" si="111"/>
        <v>Apr</v>
      </c>
      <c r="N977" t="str">
        <f t="shared" si="105"/>
        <v>01-04-2020</v>
      </c>
      <c r="O977" t="str">
        <f t="shared" si="108"/>
        <v>04</v>
      </c>
      <c r="P977" t="str">
        <f t="shared" si="109"/>
        <v>2020</v>
      </c>
      <c r="Q977" t="str">
        <f t="shared" si="106"/>
        <v>23</v>
      </c>
      <c r="R977" t="str">
        <f t="shared" si="107"/>
        <v>-</v>
      </c>
      <c r="S977" t="str">
        <f t="shared" si="110"/>
        <v/>
      </c>
    </row>
    <row r="978" spans="1:19" x14ac:dyDescent="0.3">
      <c r="A978" t="s">
        <v>2586</v>
      </c>
      <c r="B978" t="s">
        <v>53</v>
      </c>
      <c r="C978" t="s">
        <v>12021</v>
      </c>
      <c r="D978" t="s">
        <v>12</v>
      </c>
      <c r="E978" t="s">
        <v>13</v>
      </c>
      <c r="F978" t="s">
        <v>2587</v>
      </c>
      <c r="G978" t="s">
        <v>15</v>
      </c>
      <c r="H978" s="1">
        <v>44722</v>
      </c>
      <c r="I978" s="3">
        <v>0.24305555555555555</v>
      </c>
      <c r="J978" s="1" t="s">
        <v>12021</v>
      </c>
      <c r="K978" s="2" t="s">
        <v>12021</v>
      </c>
      <c r="L978" s="2" t="s">
        <v>12021</v>
      </c>
      <c r="M978" t="str">
        <f t="shared" si="111"/>
        <v>Jun</v>
      </c>
      <c r="N978" t="str">
        <f t="shared" si="105"/>
        <v>10-06-2022</v>
      </c>
      <c r="O978" t="str">
        <f t="shared" si="108"/>
        <v>06</v>
      </c>
      <c r="P978" t="str">
        <f t="shared" si="109"/>
        <v>2022</v>
      </c>
      <c r="Q978" t="str">
        <f t="shared" si="106"/>
        <v>05</v>
      </c>
      <c r="R978" t="str">
        <f t="shared" si="107"/>
        <v>-</v>
      </c>
      <c r="S978" t="str">
        <f t="shared" si="110"/>
        <v/>
      </c>
    </row>
    <row r="979" spans="1:19" x14ac:dyDescent="0.3">
      <c r="A979" t="s">
        <v>2588</v>
      </c>
      <c r="B979" t="s">
        <v>149</v>
      </c>
      <c r="C979" t="s">
        <v>12021</v>
      </c>
      <c r="D979" t="s">
        <v>49</v>
      </c>
      <c r="E979" t="s">
        <v>69</v>
      </c>
      <c r="F979" t="s">
        <v>2589</v>
      </c>
      <c r="G979" t="s">
        <v>22</v>
      </c>
      <c r="H979" s="1" t="s">
        <v>1462</v>
      </c>
      <c r="I979" s="3">
        <v>0.40666666666666668</v>
      </c>
      <c r="J979" s="1" t="s">
        <v>12021</v>
      </c>
      <c r="K979" s="2" t="s">
        <v>12021</v>
      </c>
      <c r="L979" s="2" t="s">
        <v>12021</v>
      </c>
      <c r="M979" t="str">
        <f t="shared" si="111"/>
        <v>Aug</v>
      </c>
      <c r="N979" t="str">
        <f t="shared" si="105"/>
        <v>27-08-2024</v>
      </c>
      <c r="O979" t="str">
        <f t="shared" si="108"/>
        <v>08</v>
      </c>
      <c r="P979" t="str">
        <f t="shared" si="109"/>
        <v>2024</v>
      </c>
      <c r="Q979" t="str">
        <f t="shared" si="106"/>
        <v>09</v>
      </c>
      <c r="R979" t="str">
        <f t="shared" si="107"/>
        <v>-</v>
      </c>
      <c r="S979" t="str">
        <f t="shared" si="110"/>
        <v/>
      </c>
    </row>
    <row r="980" spans="1:19" x14ac:dyDescent="0.3">
      <c r="A980" t="s">
        <v>2590</v>
      </c>
      <c r="B980" t="s">
        <v>73</v>
      </c>
      <c r="C980" t="s">
        <v>11213</v>
      </c>
      <c r="D980" t="s">
        <v>49</v>
      </c>
      <c r="E980" t="s">
        <v>50</v>
      </c>
      <c r="F980" t="s">
        <v>2591</v>
      </c>
      <c r="G980" t="s">
        <v>28</v>
      </c>
      <c r="H980" s="1">
        <v>45048</v>
      </c>
      <c r="I980" s="3">
        <v>0.96180555555555558</v>
      </c>
      <c r="J980" s="1" t="s">
        <v>2592</v>
      </c>
      <c r="K980" s="2">
        <v>0.96182870370370366</v>
      </c>
      <c r="L980" s="2" t="s">
        <v>12021</v>
      </c>
      <c r="M980" t="str">
        <f t="shared" si="111"/>
        <v>May</v>
      </c>
      <c r="N980" t="str">
        <f t="shared" si="105"/>
        <v>02-05-2023</v>
      </c>
      <c r="O980" t="str">
        <f t="shared" si="108"/>
        <v>05</v>
      </c>
      <c r="P980" t="str">
        <f t="shared" si="109"/>
        <v>2023</v>
      </c>
      <c r="Q980" t="str">
        <f t="shared" si="106"/>
        <v>23</v>
      </c>
      <c r="R980" t="str">
        <f t="shared" si="107"/>
        <v>13-02-2023</v>
      </c>
      <c r="S980" t="str">
        <f t="shared" si="110"/>
        <v>02</v>
      </c>
    </row>
    <row r="981" spans="1:19" x14ac:dyDescent="0.3">
      <c r="A981" t="s">
        <v>2593</v>
      </c>
      <c r="B981" t="s">
        <v>18</v>
      </c>
      <c r="C981" t="s">
        <v>12021</v>
      </c>
      <c r="D981" t="s">
        <v>19</v>
      </c>
      <c r="E981" t="s">
        <v>20</v>
      </c>
      <c r="F981" t="s">
        <v>2594</v>
      </c>
      <c r="G981" t="s">
        <v>15</v>
      </c>
      <c r="H981" s="1">
        <v>44136</v>
      </c>
      <c r="I981" s="3">
        <v>0.53125</v>
      </c>
      <c r="J981" s="1" t="s">
        <v>12021</v>
      </c>
      <c r="K981" s="2" t="s">
        <v>12021</v>
      </c>
      <c r="L981" s="2" t="s">
        <v>12021</v>
      </c>
      <c r="M981" t="str">
        <f t="shared" si="111"/>
        <v>Nov</v>
      </c>
      <c r="N981" t="str">
        <f t="shared" si="105"/>
        <v>01-11-2020</v>
      </c>
      <c r="O981" t="str">
        <f t="shared" si="108"/>
        <v>11</v>
      </c>
      <c r="P981" t="str">
        <f t="shared" si="109"/>
        <v>2020</v>
      </c>
      <c r="Q981" t="str">
        <f t="shared" si="106"/>
        <v>12</v>
      </c>
      <c r="R981" t="str">
        <f t="shared" si="107"/>
        <v>-</v>
      </c>
      <c r="S981" t="str">
        <f t="shared" si="110"/>
        <v/>
      </c>
    </row>
    <row r="982" spans="1:19" x14ac:dyDescent="0.3">
      <c r="A982" t="s">
        <v>2595</v>
      </c>
      <c r="B982" t="s">
        <v>18</v>
      </c>
      <c r="C982" t="s">
        <v>12021</v>
      </c>
      <c r="D982" t="s">
        <v>19</v>
      </c>
      <c r="E982" t="s">
        <v>20</v>
      </c>
      <c r="F982" t="s">
        <v>2596</v>
      </c>
      <c r="G982" t="s">
        <v>15</v>
      </c>
      <c r="H982" s="1" t="s">
        <v>1369</v>
      </c>
      <c r="I982" s="3">
        <v>0.7134490740740741</v>
      </c>
      <c r="J982" s="1" t="s">
        <v>12021</v>
      </c>
      <c r="K982" s="2" t="s">
        <v>12021</v>
      </c>
      <c r="L982" s="2" t="s">
        <v>12021</v>
      </c>
      <c r="M982" t="str">
        <f t="shared" si="111"/>
        <v>Dec</v>
      </c>
      <c r="N982" t="str">
        <f t="shared" si="105"/>
        <v>16-12-2023</v>
      </c>
      <c r="O982" t="str">
        <f t="shared" si="108"/>
        <v>12</v>
      </c>
      <c r="P982" t="str">
        <f t="shared" si="109"/>
        <v>2023</v>
      </c>
      <c r="Q982" t="str">
        <f t="shared" si="106"/>
        <v>17</v>
      </c>
      <c r="R982" t="str">
        <f t="shared" si="107"/>
        <v>-</v>
      </c>
      <c r="S982" t="str">
        <f t="shared" si="110"/>
        <v/>
      </c>
    </row>
    <row r="983" spans="1:19" x14ac:dyDescent="0.3">
      <c r="A983" t="s">
        <v>2597</v>
      </c>
      <c r="B983" t="s">
        <v>68</v>
      </c>
      <c r="C983" t="s">
        <v>12021</v>
      </c>
      <c r="D983" t="s">
        <v>49</v>
      </c>
      <c r="E983" t="s">
        <v>69</v>
      </c>
      <c r="F983" t="s">
        <v>2598</v>
      </c>
      <c r="G983" t="s">
        <v>22</v>
      </c>
      <c r="H983" s="1" t="s">
        <v>2599</v>
      </c>
      <c r="I983" s="3">
        <v>0.60849537037037038</v>
      </c>
      <c r="J983" s="1" t="s">
        <v>12021</v>
      </c>
      <c r="K983" s="2" t="s">
        <v>12021</v>
      </c>
      <c r="L983" s="2" t="s">
        <v>12021</v>
      </c>
      <c r="M983" t="str">
        <f t="shared" si="111"/>
        <v>May</v>
      </c>
      <c r="N983" t="str">
        <f t="shared" si="105"/>
        <v>25-05-2020</v>
      </c>
      <c r="O983" t="str">
        <f t="shared" si="108"/>
        <v>05</v>
      </c>
      <c r="P983" t="str">
        <f t="shared" si="109"/>
        <v>2020</v>
      </c>
      <c r="Q983" t="str">
        <f t="shared" si="106"/>
        <v>14</v>
      </c>
      <c r="R983" t="str">
        <f t="shared" si="107"/>
        <v>-</v>
      </c>
      <c r="S983" t="str">
        <f t="shared" si="110"/>
        <v/>
      </c>
    </row>
    <row r="984" spans="1:19" x14ac:dyDescent="0.3">
      <c r="A984" t="s">
        <v>2600</v>
      </c>
      <c r="B984" t="s">
        <v>131</v>
      </c>
      <c r="C984" s="4">
        <v>44987.6</v>
      </c>
      <c r="D984" t="s">
        <v>12</v>
      </c>
      <c r="E984" t="s">
        <v>114</v>
      </c>
      <c r="F984" t="s">
        <v>2601</v>
      </c>
      <c r="G984" t="s">
        <v>28</v>
      </c>
      <c r="H984" s="1" t="s">
        <v>2602</v>
      </c>
      <c r="I984" s="3">
        <v>0.6005787037037037</v>
      </c>
      <c r="J984" s="1">
        <v>44987</v>
      </c>
      <c r="K984" s="2">
        <v>0.6</v>
      </c>
      <c r="L984" s="2" t="s">
        <v>12021</v>
      </c>
      <c r="M984" t="str">
        <f t="shared" si="111"/>
        <v>Jan</v>
      </c>
      <c r="N984" t="str">
        <f t="shared" si="105"/>
        <v>30-01-2023</v>
      </c>
      <c r="O984" t="str">
        <f t="shared" si="108"/>
        <v>01</v>
      </c>
      <c r="P984" t="str">
        <f t="shared" si="109"/>
        <v>2023</v>
      </c>
      <c r="Q984" t="str">
        <f t="shared" si="106"/>
        <v>14</v>
      </c>
      <c r="R984" t="str">
        <f t="shared" si="107"/>
        <v>02-03-2023</v>
      </c>
      <c r="S984" t="str">
        <f t="shared" si="110"/>
        <v>03</v>
      </c>
    </row>
    <row r="985" spans="1:19" x14ac:dyDescent="0.3">
      <c r="A985" t="s">
        <v>2603</v>
      </c>
      <c r="B985" t="s">
        <v>113</v>
      </c>
      <c r="C985" t="s">
        <v>12021</v>
      </c>
      <c r="D985" t="s">
        <v>12</v>
      </c>
      <c r="E985" t="s">
        <v>114</v>
      </c>
      <c r="F985" t="s">
        <v>2604</v>
      </c>
      <c r="G985" t="s">
        <v>15</v>
      </c>
      <c r="H985" s="1" t="s">
        <v>1734</v>
      </c>
      <c r="I985" s="3">
        <v>0.15211805555555555</v>
      </c>
      <c r="J985" s="1" t="s">
        <v>12021</v>
      </c>
      <c r="K985" s="2" t="s">
        <v>12021</v>
      </c>
      <c r="L985" s="2" t="s">
        <v>12021</v>
      </c>
      <c r="M985" t="str">
        <f t="shared" si="111"/>
        <v>Oct</v>
      </c>
      <c r="N985" t="str">
        <f t="shared" si="105"/>
        <v>18-10-2021</v>
      </c>
      <c r="O985" t="str">
        <f t="shared" si="108"/>
        <v>10</v>
      </c>
      <c r="P985" t="str">
        <f t="shared" si="109"/>
        <v>2021</v>
      </c>
      <c r="Q985" t="str">
        <f t="shared" si="106"/>
        <v>03</v>
      </c>
      <c r="R985" t="str">
        <f t="shared" si="107"/>
        <v>-</v>
      </c>
      <c r="S985" t="str">
        <f t="shared" si="110"/>
        <v/>
      </c>
    </row>
    <row r="986" spans="1:19" x14ac:dyDescent="0.3">
      <c r="A986" t="s">
        <v>2605</v>
      </c>
      <c r="B986" t="s">
        <v>404</v>
      </c>
      <c r="C986" t="s">
        <v>12021</v>
      </c>
      <c r="D986" t="s">
        <v>12</v>
      </c>
      <c r="E986" t="s">
        <v>174</v>
      </c>
      <c r="F986" t="s">
        <v>2606</v>
      </c>
      <c r="G986" t="s">
        <v>22</v>
      </c>
      <c r="H986" s="1" t="s">
        <v>2607</v>
      </c>
      <c r="I986" s="3">
        <v>0.42100694444444442</v>
      </c>
      <c r="J986" s="1" t="s">
        <v>12021</v>
      </c>
      <c r="K986" s="2" t="s">
        <v>12021</v>
      </c>
      <c r="L986" s="2" t="s">
        <v>12021</v>
      </c>
      <c r="M986" t="str">
        <f t="shared" si="111"/>
        <v>Apr</v>
      </c>
      <c r="N986" t="str">
        <f t="shared" si="105"/>
        <v>28-04-2022</v>
      </c>
      <c r="O986" t="str">
        <f t="shared" si="108"/>
        <v>04</v>
      </c>
      <c r="P986" t="str">
        <f t="shared" si="109"/>
        <v>2022</v>
      </c>
      <c r="Q986" t="str">
        <f t="shared" si="106"/>
        <v>10</v>
      </c>
      <c r="R986" t="str">
        <f t="shared" si="107"/>
        <v>-</v>
      </c>
      <c r="S986" t="str">
        <f t="shared" si="110"/>
        <v/>
      </c>
    </row>
    <row r="987" spans="1:19" x14ac:dyDescent="0.3">
      <c r="A987" t="s">
        <v>2608</v>
      </c>
      <c r="B987" t="s">
        <v>220</v>
      </c>
      <c r="C987" t="s">
        <v>11214</v>
      </c>
      <c r="D987" t="s">
        <v>12</v>
      </c>
      <c r="E987" t="s">
        <v>174</v>
      </c>
      <c r="F987" t="s">
        <v>2609</v>
      </c>
      <c r="G987" t="s">
        <v>28</v>
      </c>
      <c r="H987" s="1" t="s">
        <v>510</v>
      </c>
      <c r="I987" s="3">
        <v>0.9488657407407407</v>
      </c>
      <c r="J987" s="1" t="s">
        <v>1212</v>
      </c>
      <c r="K987" s="2">
        <v>0.9488657407407407</v>
      </c>
      <c r="L987" s="2" t="s">
        <v>12021</v>
      </c>
      <c r="M987" t="str">
        <f t="shared" si="111"/>
        <v>Jul</v>
      </c>
      <c r="N987" t="str">
        <f t="shared" si="105"/>
        <v>29-07-2023</v>
      </c>
      <c r="O987" t="str">
        <f t="shared" si="108"/>
        <v>07</v>
      </c>
      <c r="P987" t="str">
        <f t="shared" si="109"/>
        <v>2023</v>
      </c>
      <c r="Q987" t="str">
        <f t="shared" si="106"/>
        <v>22</v>
      </c>
      <c r="R987" t="str">
        <f t="shared" si="107"/>
        <v>21-08-2023</v>
      </c>
      <c r="S987" t="str">
        <f t="shared" si="110"/>
        <v>08</v>
      </c>
    </row>
    <row r="988" spans="1:19" x14ac:dyDescent="0.3">
      <c r="A988" t="s">
        <v>2610</v>
      </c>
      <c r="B988" t="s">
        <v>131</v>
      </c>
      <c r="C988" t="s">
        <v>12021</v>
      </c>
      <c r="D988" t="s">
        <v>12</v>
      </c>
      <c r="E988" t="s">
        <v>114</v>
      </c>
      <c r="F988" t="s">
        <v>2611</v>
      </c>
      <c r="G988" t="s">
        <v>15</v>
      </c>
      <c r="H988" s="1">
        <v>44174</v>
      </c>
      <c r="I988" s="3">
        <v>0.21111111111111111</v>
      </c>
      <c r="J988" s="1" t="s">
        <v>12021</v>
      </c>
      <c r="K988" s="2" t="s">
        <v>12021</v>
      </c>
      <c r="L988" s="2" t="s">
        <v>12021</v>
      </c>
      <c r="M988" t="str">
        <f t="shared" si="111"/>
        <v>Dec</v>
      </c>
      <c r="N988" t="str">
        <f t="shared" si="105"/>
        <v>09-12-2020</v>
      </c>
      <c r="O988" t="str">
        <f t="shared" si="108"/>
        <v>12</v>
      </c>
      <c r="P988" t="str">
        <f t="shared" si="109"/>
        <v>2020</v>
      </c>
      <c r="Q988" t="str">
        <f t="shared" si="106"/>
        <v>05</v>
      </c>
      <c r="R988" t="str">
        <f t="shared" si="107"/>
        <v>-</v>
      </c>
      <c r="S988" t="str">
        <f t="shared" si="110"/>
        <v/>
      </c>
    </row>
    <row r="989" spans="1:19" x14ac:dyDescent="0.3">
      <c r="A989" t="s">
        <v>2612</v>
      </c>
      <c r="B989" t="s">
        <v>123</v>
      </c>
      <c r="C989" t="s">
        <v>11215</v>
      </c>
      <c r="D989" t="s">
        <v>33</v>
      </c>
      <c r="E989" t="s">
        <v>34</v>
      </c>
      <c r="F989" t="s">
        <v>2613</v>
      </c>
      <c r="G989" t="s">
        <v>28</v>
      </c>
      <c r="H989" s="1">
        <v>44501</v>
      </c>
      <c r="I989" s="3">
        <v>1.3888888888888888E-2</v>
      </c>
      <c r="J989" s="1" t="s">
        <v>2002</v>
      </c>
      <c r="K989" s="2">
        <v>1.3958333333333333E-2</v>
      </c>
      <c r="L989" s="2" t="s">
        <v>12021</v>
      </c>
      <c r="M989" t="str">
        <f t="shared" si="111"/>
        <v>Nov</v>
      </c>
      <c r="N989" t="str">
        <f t="shared" si="105"/>
        <v>01-11-2021</v>
      </c>
      <c r="O989" t="str">
        <f t="shared" si="108"/>
        <v>11</v>
      </c>
      <c r="P989" t="str">
        <f t="shared" si="109"/>
        <v>2021</v>
      </c>
      <c r="Q989" t="str">
        <f t="shared" si="106"/>
        <v>00</v>
      </c>
      <c r="R989" t="str">
        <f t="shared" si="107"/>
        <v>23-01-2021</v>
      </c>
      <c r="S989" t="str">
        <f t="shared" si="110"/>
        <v>01</v>
      </c>
    </row>
    <row r="990" spans="1:19" x14ac:dyDescent="0.3">
      <c r="A990" t="s">
        <v>2614</v>
      </c>
      <c r="B990" t="s">
        <v>68</v>
      </c>
      <c r="C990" s="4">
        <v>44289.340277777781</v>
      </c>
      <c r="D990" t="s">
        <v>49</v>
      </c>
      <c r="E990" t="s">
        <v>69</v>
      </c>
      <c r="F990" t="s">
        <v>2615</v>
      </c>
      <c r="G990" t="s">
        <v>28</v>
      </c>
      <c r="H990" s="1">
        <v>44532</v>
      </c>
      <c r="I990" s="3">
        <v>0.34027777777777779</v>
      </c>
      <c r="J990" s="1">
        <v>44289</v>
      </c>
      <c r="K990" s="2">
        <v>0.34027777777777779</v>
      </c>
      <c r="L990" s="2" t="s">
        <v>12021</v>
      </c>
      <c r="M990" t="str">
        <f t="shared" si="111"/>
        <v>Dec</v>
      </c>
      <c r="N990" t="str">
        <f t="shared" si="105"/>
        <v>02-12-2021</v>
      </c>
      <c r="O990" t="str">
        <f t="shared" si="108"/>
        <v>12</v>
      </c>
      <c r="P990" t="str">
        <f t="shared" si="109"/>
        <v>2021</v>
      </c>
      <c r="Q990" t="str">
        <f t="shared" si="106"/>
        <v>08</v>
      </c>
      <c r="R990" t="str">
        <f t="shared" si="107"/>
        <v>03-04-2021</v>
      </c>
      <c r="S990" t="str">
        <f t="shared" si="110"/>
        <v>04</v>
      </c>
    </row>
    <row r="991" spans="1:19" x14ac:dyDescent="0.3">
      <c r="A991" t="s">
        <v>2616</v>
      </c>
      <c r="B991" t="s">
        <v>249</v>
      </c>
      <c r="C991" t="s">
        <v>11216</v>
      </c>
      <c r="D991" t="s">
        <v>19</v>
      </c>
      <c r="E991" t="s">
        <v>26</v>
      </c>
      <c r="F991" t="s">
        <v>2617</v>
      </c>
      <c r="G991" t="s">
        <v>28</v>
      </c>
      <c r="H991" s="1">
        <v>45023</v>
      </c>
      <c r="I991" s="3">
        <v>0.83819444444444446</v>
      </c>
      <c r="J991" s="1" t="s">
        <v>1568</v>
      </c>
      <c r="K991" s="2">
        <v>0.83881944444444445</v>
      </c>
      <c r="L991" s="2" t="s">
        <v>12021</v>
      </c>
      <c r="M991" t="str">
        <f t="shared" si="111"/>
        <v>Apr</v>
      </c>
      <c r="N991" t="str">
        <f t="shared" si="105"/>
        <v>07-04-2023</v>
      </c>
      <c r="O991" t="str">
        <f t="shared" si="108"/>
        <v>04</v>
      </c>
      <c r="P991" t="str">
        <f t="shared" si="109"/>
        <v>2023</v>
      </c>
      <c r="Q991" t="str">
        <f t="shared" si="106"/>
        <v>20</v>
      </c>
      <c r="R991" t="str">
        <f t="shared" si="107"/>
        <v>20-07-2023</v>
      </c>
      <c r="S991" t="str">
        <f t="shared" si="110"/>
        <v>07</v>
      </c>
    </row>
    <row r="992" spans="1:19" x14ac:dyDescent="0.3">
      <c r="A992" t="s">
        <v>2618</v>
      </c>
      <c r="B992" t="s">
        <v>205</v>
      </c>
      <c r="C992" t="s">
        <v>12021</v>
      </c>
      <c r="D992" t="s">
        <v>19</v>
      </c>
      <c r="E992" t="s">
        <v>140</v>
      </c>
      <c r="F992" t="s">
        <v>2619</v>
      </c>
      <c r="G992" t="s">
        <v>22</v>
      </c>
      <c r="H992" s="1">
        <v>44964</v>
      </c>
      <c r="I992" s="3">
        <v>0.46458333333333335</v>
      </c>
      <c r="J992" s="1" t="s">
        <v>12021</v>
      </c>
      <c r="K992" s="2" t="s">
        <v>12021</v>
      </c>
      <c r="L992" s="2" t="s">
        <v>12021</v>
      </c>
      <c r="M992" t="str">
        <f t="shared" si="111"/>
        <v>Feb</v>
      </c>
      <c r="N992" t="str">
        <f t="shared" si="105"/>
        <v>07-02-2023</v>
      </c>
      <c r="O992" t="str">
        <f t="shared" si="108"/>
        <v>02</v>
      </c>
      <c r="P992" t="str">
        <f t="shared" si="109"/>
        <v>2023</v>
      </c>
      <c r="Q992" t="str">
        <f t="shared" si="106"/>
        <v>11</v>
      </c>
      <c r="R992" t="str">
        <f t="shared" si="107"/>
        <v>-</v>
      </c>
      <c r="S992" t="str">
        <f t="shared" si="110"/>
        <v/>
      </c>
    </row>
    <row r="993" spans="1:19" x14ac:dyDescent="0.3">
      <c r="A993" t="s">
        <v>2620</v>
      </c>
      <c r="B993" t="s">
        <v>173</v>
      </c>
      <c r="C993" t="s">
        <v>12021</v>
      </c>
      <c r="D993" t="s">
        <v>12</v>
      </c>
      <c r="E993" t="s">
        <v>174</v>
      </c>
      <c r="F993" t="s">
        <v>2621</v>
      </c>
      <c r="G993" t="s">
        <v>15</v>
      </c>
      <c r="H993" s="1" t="s">
        <v>1943</v>
      </c>
      <c r="I993" s="3">
        <v>3.3993055555555554E-2</v>
      </c>
      <c r="J993" s="1" t="s">
        <v>12021</v>
      </c>
      <c r="K993" s="2" t="s">
        <v>12021</v>
      </c>
      <c r="L993" s="2" t="s">
        <v>12021</v>
      </c>
      <c r="M993" t="str">
        <f t="shared" si="111"/>
        <v>Dec</v>
      </c>
      <c r="N993" t="str">
        <f t="shared" si="105"/>
        <v>24-12-2021</v>
      </c>
      <c r="O993" t="str">
        <f t="shared" si="108"/>
        <v>12</v>
      </c>
      <c r="P993" t="str">
        <f t="shared" si="109"/>
        <v>2021</v>
      </c>
      <c r="Q993" t="str">
        <f t="shared" si="106"/>
        <v>00</v>
      </c>
      <c r="R993" t="str">
        <f t="shared" si="107"/>
        <v>-</v>
      </c>
      <c r="S993" t="str">
        <f t="shared" si="110"/>
        <v/>
      </c>
    </row>
    <row r="994" spans="1:19" x14ac:dyDescent="0.3">
      <c r="A994" t="s">
        <v>2622</v>
      </c>
      <c r="B994" t="s">
        <v>173</v>
      </c>
      <c r="C994" t="s">
        <v>12021</v>
      </c>
      <c r="D994" t="s">
        <v>12</v>
      </c>
      <c r="E994" t="s">
        <v>174</v>
      </c>
      <c r="F994" t="s">
        <v>2623</v>
      </c>
      <c r="G994" t="s">
        <v>15</v>
      </c>
      <c r="H994" s="1" t="s">
        <v>2624</v>
      </c>
      <c r="I994" s="3">
        <v>0.80694444444444446</v>
      </c>
      <c r="J994" s="1" t="s">
        <v>12021</v>
      </c>
      <c r="K994" s="2" t="s">
        <v>12021</v>
      </c>
      <c r="L994" s="2" t="s">
        <v>12021</v>
      </c>
      <c r="M994" t="str">
        <f t="shared" si="111"/>
        <v>Dec</v>
      </c>
      <c r="N994" t="str">
        <f t="shared" si="105"/>
        <v>26-12-2022</v>
      </c>
      <c r="O994" t="str">
        <f t="shared" si="108"/>
        <v>12</v>
      </c>
      <c r="P994" t="str">
        <f t="shared" si="109"/>
        <v>2022</v>
      </c>
      <c r="Q994" t="str">
        <f t="shared" si="106"/>
        <v>19</v>
      </c>
      <c r="R994" t="str">
        <f t="shared" si="107"/>
        <v>-</v>
      </c>
      <c r="S994" t="str">
        <f t="shared" si="110"/>
        <v/>
      </c>
    </row>
    <row r="995" spans="1:19" x14ac:dyDescent="0.3">
      <c r="A995" t="s">
        <v>2625</v>
      </c>
      <c r="B995" t="s">
        <v>202</v>
      </c>
      <c r="C995" t="s">
        <v>12021</v>
      </c>
      <c r="D995" t="s">
        <v>33</v>
      </c>
      <c r="E995" t="s">
        <v>127</v>
      </c>
      <c r="F995" t="s">
        <v>2626</v>
      </c>
      <c r="G995" t="s">
        <v>15</v>
      </c>
      <c r="H995" s="1" t="s">
        <v>2627</v>
      </c>
      <c r="I995" s="3">
        <v>0.81361111111111106</v>
      </c>
      <c r="J995" s="1" t="s">
        <v>12021</v>
      </c>
      <c r="K995" s="2" t="s">
        <v>12021</v>
      </c>
      <c r="L995" s="2" t="s">
        <v>12021</v>
      </c>
      <c r="M995" t="str">
        <f t="shared" si="111"/>
        <v>Jan</v>
      </c>
      <c r="N995" t="str">
        <f t="shared" si="105"/>
        <v>15-01-2022</v>
      </c>
      <c r="O995" t="str">
        <f t="shared" si="108"/>
        <v>01</v>
      </c>
      <c r="P995" t="str">
        <f t="shared" si="109"/>
        <v>2022</v>
      </c>
      <c r="Q995" t="str">
        <f t="shared" si="106"/>
        <v>19</v>
      </c>
      <c r="R995" t="str">
        <f t="shared" si="107"/>
        <v>-</v>
      </c>
      <c r="S995" t="str">
        <f t="shared" si="110"/>
        <v/>
      </c>
    </row>
    <row r="996" spans="1:19" x14ac:dyDescent="0.3">
      <c r="A996" t="s">
        <v>2628</v>
      </c>
      <c r="B996" t="s">
        <v>280</v>
      </c>
      <c r="C996" t="s">
        <v>12021</v>
      </c>
      <c r="D996" t="s">
        <v>49</v>
      </c>
      <c r="E996" t="s">
        <v>65</v>
      </c>
      <c r="F996" t="s">
        <v>2629</v>
      </c>
      <c r="G996" t="s">
        <v>22</v>
      </c>
      <c r="H996" s="1" t="s">
        <v>2630</v>
      </c>
      <c r="I996" s="3">
        <v>0.26104166666666667</v>
      </c>
      <c r="J996" s="1" t="s">
        <v>12021</v>
      </c>
      <c r="K996" s="2" t="s">
        <v>12021</v>
      </c>
      <c r="L996" s="2" t="s">
        <v>12021</v>
      </c>
      <c r="M996" t="str">
        <f t="shared" si="111"/>
        <v>Dec</v>
      </c>
      <c r="N996" t="str">
        <f t="shared" si="105"/>
        <v>19-12-2021</v>
      </c>
      <c r="O996" t="str">
        <f t="shared" si="108"/>
        <v>12</v>
      </c>
      <c r="P996" t="str">
        <f t="shared" si="109"/>
        <v>2021</v>
      </c>
      <c r="Q996" t="str">
        <f t="shared" si="106"/>
        <v>06</v>
      </c>
      <c r="R996" t="str">
        <f t="shared" si="107"/>
        <v>-</v>
      </c>
      <c r="S996" t="str">
        <f t="shared" si="110"/>
        <v/>
      </c>
    </row>
    <row r="997" spans="1:19" x14ac:dyDescent="0.3">
      <c r="A997" t="s">
        <v>2631</v>
      </c>
      <c r="B997" t="s">
        <v>11</v>
      </c>
      <c r="C997" t="s">
        <v>12021</v>
      </c>
      <c r="D997" t="s">
        <v>12</v>
      </c>
      <c r="E997" t="s">
        <v>13</v>
      </c>
      <c r="F997" t="s">
        <v>2632</v>
      </c>
      <c r="G997" t="s">
        <v>22</v>
      </c>
      <c r="H997" s="1">
        <v>43963</v>
      </c>
      <c r="I997" s="3">
        <v>0.40625</v>
      </c>
      <c r="J997" s="1" t="s">
        <v>12021</v>
      </c>
      <c r="K997" s="2" t="s">
        <v>12021</v>
      </c>
      <c r="L997" s="2" t="s">
        <v>12021</v>
      </c>
      <c r="M997" t="str">
        <f t="shared" si="111"/>
        <v>May</v>
      </c>
      <c r="N997" t="str">
        <f t="shared" si="105"/>
        <v>12-05-2020</v>
      </c>
      <c r="O997" t="str">
        <f t="shared" si="108"/>
        <v>05</v>
      </c>
      <c r="P997" t="str">
        <f t="shared" si="109"/>
        <v>2020</v>
      </c>
      <c r="Q997" t="str">
        <f t="shared" si="106"/>
        <v>09</v>
      </c>
      <c r="R997" t="str">
        <f t="shared" si="107"/>
        <v>-</v>
      </c>
      <c r="S997" t="str">
        <f t="shared" si="110"/>
        <v/>
      </c>
    </row>
    <row r="998" spans="1:19" x14ac:dyDescent="0.3">
      <c r="A998" t="s">
        <v>2633</v>
      </c>
      <c r="B998" t="s">
        <v>48</v>
      </c>
      <c r="C998" t="s">
        <v>11217</v>
      </c>
      <c r="D998" t="s">
        <v>49</v>
      </c>
      <c r="E998" t="s">
        <v>50</v>
      </c>
      <c r="F998" t="s">
        <v>2634</v>
      </c>
      <c r="G998" t="s">
        <v>28</v>
      </c>
      <c r="H998" s="1" t="s">
        <v>160</v>
      </c>
      <c r="I998" s="3">
        <v>0.75724537037037032</v>
      </c>
      <c r="J998" s="1" t="s">
        <v>2635</v>
      </c>
      <c r="K998" s="2">
        <v>0.75724537037037032</v>
      </c>
      <c r="L998" s="2" t="s">
        <v>12021</v>
      </c>
      <c r="M998" t="str">
        <f t="shared" si="111"/>
        <v>Oct</v>
      </c>
      <c r="N998" t="str">
        <f t="shared" si="105"/>
        <v>17-10-2020</v>
      </c>
      <c r="O998" t="str">
        <f t="shared" si="108"/>
        <v>10</v>
      </c>
      <c r="P998" t="str">
        <f t="shared" si="109"/>
        <v>2020</v>
      </c>
      <c r="Q998" t="str">
        <f t="shared" si="106"/>
        <v>18</v>
      </c>
      <c r="R998" t="str">
        <f t="shared" si="107"/>
        <v>27-10-2020</v>
      </c>
      <c r="S998" t="str">
        <f t="shared" si="110"/>
        <v>10</v>
      </c>
    </row>
    <row r="999" spans="1:19" x14ac:dyDescent="0.3">
      <c r="A999" t="s">
        <v>2636</v>
      </c>
      <c r="B999" t="s">
        <v>205</v>
      </c>
      <c r="C999" t="s">
        <v>12021</v>
      </c>
      <c r="D999" t="s">
        <v>19</v>
      </c>
      <c r="E999" t="s">
        <v>140</v>
      </c>
      <c r="F999" t="s">
        <v>2637</v>
      </c>
      <c r="G999" t="s">
        <v>22</v>
      </c>
      <c r="H999" s="1">
        <v>43985</v>
      </c>
      <c r="I999" s="3">
        <v>0.17499999999999999</v>
      </c>
      <c r="J999" s="1" t="s">
        <v>12021</v>
      </c>
      <c r="K999" s="2" t="s">
        <v>12021</v>
      </c>
      <c r="L999" s="2" t="s">
        <v>12021</v>
      </c>
      <c r="M999" t="str">
        <f t="shared" si="111"/>
        <v>Jun</v>
      </c>
      <c r="N999" t="str">
        <f t="shared" si="105"/>
        <v>03-06-2020</v>
      </c>
      <c r="O999" t="str">
        <f t="shared" si="108"/>
        <v>06</v>
      </c>
      <c r="P999" t="str">
        <f t="shared" si="109"/>
        <v>2020</v>
      </c>
      <c r="Q999" t="str">
        <f t="shared" si="106"/>
        <v>04</v>
      </c>
      <c r="R999" t="str">
        <f t="shared" si="107"/>
        <v>-</v>
      </c>
      <c r="S999" t="str">
        <f t="shared" si="110"/>
        <v/>
      </c>
    </row>
    <row r="1000" spans="1:19" x14ac:dyDescent="0.3">
      <c r="A1000" t="s">
        <v>2638</v>
      </c>
      <c r="B1000" t="s">
        <v>173</v>
      </c>
      <c r="C1000" s="4">
        <v>44936.306944444441</v>
      </c>
      <c r="D1000" t="s">
        <v>12</v>
      </c>
      <c r="E1000" t="s">
        <v>174</v>
      </c>
      <c r="F1000" t="s">
        <v>2639</v>
      </c>
      <c r="G1000" t="s">
        <v>28</v>
      </c>
      <c r="H1000" s="1" t="s">
        <v>2640</v>
      </c>
      <c r="I1000" s="3">
        <v>0.30751157407407409</v>
      </c>
      <c r="J1000" s="1">
        <v>44936</v>
      </c>
      <c r="K1000" s="2">
        <v>0.30694444444444446</v>
      </c>
      <c r="L1000" s="2" t="s">
        <v>12021</v>
      </c>
      <c r="M1000" t="str">
        <f t="shared" si="111"/>
        <v>Sep</v>
      </c>
      <c r="N1000" t="str">
        <f t="shared" si="105"/>
        <v>27-09-2023</v>
      </c>
      <c r="O1000" t="str">
        <f t="shared" si="108"/>
        <v>09</v>
      </c>
      <c r="P1000" t="str">
        <f t="shared" si="109"/>
        <v>2023</v>
      </c>
      <c r="Q1000" t="str">
        <f t="shared" si="106"/>
        <v>07</v>
      </c>
      <c r="R1000" t="str">
        <f t="shared" si="107"/>
        <v>10-01-2023</v>
      </c>
      <c r="S1000" t="str">
        <f t="shared" si="110"/>
        <v>01</v>
      </c>
    </row>
    <row r="1001" spans="1:19" x14ac:dyDescent="0.3">
      <c r="A1001" t="s">
        <v>2641</v>
      </c>
      <c r="B1001" t="s">
        <v>18</v>
      </c>
      <c r="C1001" t="s">
        <v>12021</v>
      </c>
      <c r="D1001" t="s">
        <v>19</v>
      </c>
      <c r="E1001" t="s">
        <v>20</v>
      </c>
      <c r="F1001" t="s">
        <v>2642</v>
      </c>
      <c r="G1001" t="s">
        <v>22</v>
      </c>
      <c r="H1001" s="1">
        <v>45270</v>
      </c>
      <c r="I1001" s="3">
        <v>0.54513888888888884</v>
      </c>
      <c r="J1001" s="1" t="s">
        <v>12021</v>
      </c>
      <c r="K1001" s="2" t="s">
        <v>12021</v>
      </c>
      <c r="L1001" s="2" t="s">
        <v>12021</v>
      </c>
      <c r="M1001" t="str">
        <f t="shared" si="111"/>
        <v>Dec</v>
      </c>
      <c r="N1001" t="str">
        <f t="shared" si="105"/>
        <v>10-12-2023</v>
      </c>
      <c r="O1001" t="str">
        <f t="shared" si="108"/>
        <v>12</v>
      </c>
      <c r="P1001" t="str">
        <f t="shared" si="109"/>
        <v>2023</v>
      </c>
      <c r="Q1001" t="str">
        <f t="shared" si="106"/>
        <v>13</v>
      </c>
      <c r="R1001" t="str">
        <f t="shared" si="107"/>
        <v>-</v>
      </c>
      <c r="S1001" t="str">
        <f t="shared" si="110"/>
        <v/>
      </c>
    </row>
    <row r="1002" spans="1:19" x14ac:dyDescent="0.3">
      <c r="A1002" t="s">
        <v>2643</v>
      </c>
      <c r="B1002" t="s">
        <v>48</v>
      </c>
      <c r="C1002" t="s">
        <v>12021</v>
      </c>
      <c r="D1002" t="s">
        <v>49</v>
      </c>
      <c r="E1002" t="s">
        <v>50</v>
      </c>
      <c r="F1002" t="s">
        <v>2644</v>
      </c>
      <c r="G1002" t="s">
        <v>22</v>
      </c>
      <c r="H1002" s="1" t="s">
        <v>2645</v>
      </c>
      <c r="I1002" s="3">
        <v>0.6300810185185185</v>
      </c>
      <c r="J1002" s="1" t="s">
        <v>12021</v>
      </c>
      <c r="K1002" s="2" t="s">
        <v>12021</v>
      </c>
      <c r="L1002" s="2" t="s">
        <v>12021</v>
      </c>
      <c r="M1002" t="str">
        <f t="shared" si="111"/>
        <v>Aug</v>
      </c>
      <c r="N1002" t="str">
        <f t="shared" si="105"/>
        <v>24-08-2020</v>
      </c>
      <c r="O1002" t="str">
        <f t="shared" si="108"/>
        <v>08</v>
      </c>
      <c r="P1002" t="str">
        <f t="shared" si="109"/>
        <v>2020</v>
      </c>
      <c r="Q1002" t="str">
        <f t="shared" si="106"/>
        <v>15</v>
      </c>
      <c r="R1002" t="str">
        <f t="shared" si="107"/>
        <v>-</v>
      </c>
      <c r="S1002" t="str">
        <f t="shared" si="110"/>
        <v/>
      </c>
    </row>
    <row r="1003" spans="1:19" x14ac:dyDescent="0.3">
      <c r="A1003" t="s">
        <v>2646</v>
      </c>
      <c r="B1003" t="s">
        <v>188</v>
      </c>
      <c r="C1003" t="s">
        <v>12021</v>
      </c>
      <c r="D1003" t="s">
        <v>12</v>
      </c>
      <c r="E1003" t="s">
        <v>114</v>
      </c>
      <c r="F1003" t="s">
        <v>2647</v>
      </c>
      <c r="G1003" t="s">
        <v>22</v>
      </c>
      <c r="H1003" s="1" t="s">
        <v>2648</v>
      </c>
      <c r="I1003" s="3">
        <v>6.8541666666666667E-2</v>
      </c>
      <c r="J1003" s="1" t="s">
        <v>12021</v>
      </c>
      <c r="K1003" s="2" t="s">
        <v>12021</v>
      </c>
      <c r="L1003" s="2" t="s">
        <v>12021</v>
      </c>
      <c r="M1003" t="str">
        <f t="shared" si="111"/>
        <v>Dec</v>
      </c>
      <c r="N1003" t="str">
        <f t="shared" si="105"/>
        <v>23-12-2022</v>
      </c>
      <c r="O1003" t="str">
        <f t="shared" si="108"/>
        <v>12</v>
      </c>
      <c r="P1003" t="str">
        <f t="shared" si="109"/>
        <v>2022</v>
      </c>
      <c r="Q1003" t="str">
        <f t="shared" si="106"/>
        <v>01</v>
      </c>
      <c r="R1003" t="str">
        <f t="shared" si="107"/>
        <v>-</v>
      </c>
      <c r="S1003" t="str">
        <f t="shared" si="110"/>
        <v/>
      </c>
    </row>
    <row r="1004" spans="1:19" x14ac:dyDescent="0.3">
      <c r="A1004" t="s">
        <v>2649</v>
      </c>
      <c r="B1004" t="s">
        <v>32</v>
      </c>
      <c r="C1004" t="s">
        <v>11218</v>
      </c>
      <c r="D1004" t="s">
        <v>33</v>
      </c>
      <c r="E1004" t="s">
        <v>34</v>
      </c>
      <c r="F1004" t="s">
        <v>2650</v>
      </c>
      <c r="G1004" t="s">
        <v>28</v>
      </c>
      <c r="H1004" s="1">
        <v>44631</v>
      </c>
      <c r="I1004" s="3">
        <v>0.15833333333333333</v>
      </c>
      <c r="J1004" s="1" t="s">
        <v>2651</v>
      </c>
      <c r="K1004" s="2">
        <v>0.15833333333333333</v>
      </c>
      <c r="L1004" s="2" t="s">
        <v>12021</v>
      </c>
      <c r="M1004" t="str">
        <f t="shared" si="111"/>
        <v>Mar</v>
      </c>
      <c r="N1004" t="str">
        <f t="shared" si="105"/>
        <v>11-03-2022</v>
      </c>
      <c r="O1004" t="str">
        <f t="shared" si="108"/>
        <v>03</v>
      </c>
      <c r="P1004" t="str">
        <f t="shared" si="109"/>
        <v>2022</v>
      </c>
      <c r="Q1004" t="str">
        <f t="shared" si="106"/>
        <v>03</v>
      </c>
      <c r="R1004" t="str">
        <f t="shared" si="107"/>
        <v>19-11-2022</v>
      </c>
      <c r="S1004" t="str">
        <f t="shared" si="110"/>
        <v>11</v>
      </c>
    </row>
    <row r="1005" spans="1:19" x14ac:dyDescent="0.3">
      <c r="A1005" t="s">
        <v>2652</v>
      </c>
      <c r="B1005" t="s">
        <v>37</v>
      </c>
      <c r="C1005" t="s">
        <v>12021</v>
      </c>
      <c r="D1005" t="s">
        <v>33</v>
      </c>
      <c r="E1005" t="s">
        <v>38</v>
      </c>
      <c r="F1005" t="s">
        <v>2653</v>
      </c>
      <c r="G1005" t="s">
        <v>22</v>
      </c>
      <c r="H1005" s="1" t="s">
        <v>1408</v>
      </c>
      <c r="I1005" s="3">
        <v>0.51925925925925931</v>
      </c>
      <c r="J1005" s="1" t="s">
        <v>12021</v>
      </c>
      <c r="K1005" s="2" t="s">
        <v>12021</v>
      </c>
      <c r="L1005" s="2" t="s">
        <v>12021</v>
      </c>
      <c r="M1005" t="str">
        <f t="shared" si="111"/>
        <v>Nov</v>
      </c>
      <c r="N1005" t="str">
        <f t="shared" si="105"/>
        <v>16-11-2024</v>
      </c>
      <c r="O1005" t="str">
        <f t="shared" si="108"/>
        <v>11</v>
      </c>
      <c r="P1005" t="str">
        <f t="shared" si="109"/>
        <v>2024</v>
      </c>
      <c r="Q1005" t="str">
        <f t="shared" si="106"/>
        <v>12</v>
      </c>
      <c r="R1005" t="str">
        <f t="shared" si="107"/>
        <v>-</v>
      </c>
      <c r="S1005" t="str">
        <f t="shared" si="110"/>
        <v/>
      </c>
    </row>
    <row r="1006" spans="1:19" x14ac:dyDescent="0.3">
      <c r="A1006" t="s">
        <v>2654</v>
      </c>
      <c r="B1006" t="s">
        <v>37</v>
      </c>
      <c r="C1006" t="s">
        <v>12021</v>
      </c>
      <c r="D1006" t="s">
        <v>33</v>
      </c>
      <c r="E1006" t="s">
        <v>38</v>
      </c>
      <c r="F1006" t="s">
        <v>2655</v>
      </c>
      <c r="G1006" t="s">
        <v>15</v>
      </c>
      <c r="H1006" s="1" t="s">
        <v>873</v>
      </c>
      <c r="I1006" s="3">
        <v>0.59418981481481481</v>
      </c>
      <c r="J1006" s="1" t="s">
        <v>12021</v>
      </c>
      <c r="K1006" s="2" t="s">
        <v>12021</v>
      </c>
      <c r="L1006" s="2" t="s">
        <v>12021</v>
      </c>
      <c r="M1006" t="str">
        <f t="shared" si="111"/>
        <v>Dec</v>
      </c>
      <c r="N1006" t="str">
        <f t="shared" si="105"/>
        <v>25-12-2022</v>
      </c>
      <c r="O1006" t="str">
        <f t="shared" si="108"/>
        <v>12</v>
      </c>
      <c r="P1006" t="str">
        <f t="shared" si="109"/>
        <v>2022</v>
      </c>
      <c r="Q1006" t="str">
        <f t="shared" si="106"/>
        <v>14</v>
      </c>
      <c r="R1006" t="str">
        <f t="shared" si="107"/>
        <v>-</v>
      </c>
      <c r="S1006" t="str">
        <f t="shared" si="110"/>
        <v/>
      </c>
    </row>
    <row r="1007" spans="1:19" x14ac:dyDescent="0.3">
      <c r="A1007" t="s">
        <v>2656</v>
      </c>
      <c r="B1007" t="s">
        <v>404</v>
      </c>
      <c r="C1007" t="s">
        <v>12021</v>
      </c>
      <c r="D1007" t="s">
        <v>12</v>
      </c>
      <c r="E1007" t="s">
        <v>174</v>
      </c>
      <c r="F1007" t="s">
        <v>2657</v>
      </c>
      <c r="G1007" t="s">
        <v>15</v>
      </c>
      <c r="H1007" s="1" t="s">
        <v>2658</v>
      </c>
      <c r="I1007" s="3">
        <v>0.12430555555555556</v>
      </c>
      <c r="J1007" s="1" t="s">
        <v>12021</v>
      </c>
      <c r="K1007" s="2" t="s">
        <v>12021</v>
      </c>
      <c r="L1007" s="2" t="s">
        <v>12021</v>
      </c>
      <c r="M1007" t="str">
        <f t="shared" si="111"/>
        <v>Mar</v>
      </c>
      <c r="N1007" t="str">
        <f t="shared" si="105"/>
        <v>16-03-2021</v>
      </c>
      <c r="O1007" t="str">
        <f t="shared" si="108"/>
        <v>03</v>
      </c>
      <c r="P1007" t="str">
        <f t="shared" si="109"/>
        <v>2021</v>
      </c>
      <c r="Q1007" t="str">
        <f t="shared" si="106"/>
        <v>02</v>
      </c>
      <c r="R1007" t="str">
        <f t="shared" si="107"/>
        <v>-</v>
      </c>
      <c r="S1007" t="str">
        <f t="shared" si="110"/>
        <v/>
      </c>
    </row>
    <row r="1008" spans="1:19" x14ac:dyDescent="0.3">
      <c r="A1008" t="s">
        <v>2659</v>
      </c>
      <c r="B1008" t="s">
        <v>139</v>
      </c>
      <c r="C1008" t="s">
        <v>12021</v>
      </c>
      <c r="D1008" t="s">
        <v>19</v>
      </c>
      <c r="E1008" t="s">
        <v>140</v>
      </c>
      <c r="F1008" t="s">
        <v>2660</v>
      </c>
      <c r="G1008" t="s">
        <v>15</v>
      </c>
      <c r="H1008" s="1">
        <v>43958</v>
      </c>
      <c r="I1008" s="3">
        <v>0.58333333333333337</v>
      </c>
      <c r="J1008" s="1" t="s">
        <v>12021</v>
      </c>
      <c r="K1008" s="2" t="s">
        <v>12021</v>
      </c>
      <c r="L1008" s="2" t="s">
        <v>12021</v>
      </c>
      <c r="M1008" t="str">
        <f t="shared" si="111"/>
        <v>May</v>
      </c>
      <c r="N1008" t="str">
        <f t="shared" si="105"/>
        <v>07-05-2020</v>
      </c>
      <c r="O1008" t="str">
        <f t="shared" si="108"/>
        <v>05</v>
      </c>
      <c r="P1008" t="str">
        <f t="shared" si="109"/>
        <v>2020</v>
      </c>
      <c r="Q1008" t="str">
        <f t="shared" si="106"/>
        <v>14</v>
      </c>
      <c r="R1008" t="str">
        <f t="shared" si="107"/>
        <v>-</v>
      </c>
      <c r="S1008" t="str">
        <f t="shared" si="110"/>
        <v/>
      </c>
    </row>
    <row r="1009" spans="1:21" x14ac:dyDescent="0.3">
      <c r="A1009" t="s">
        <v>2661</v>
      </c>
      <c r="B1009" t="s">
        <v>64</v>
      </c>
      <c r="C1009" t="s">
        <v>12021</v>
      </c>
      <c r="D1009" t="s">
        <v>49</v>
      </c>
      <c r="E1009" t="s">
        <v>65</v>
      </c>
      <c r="F1009" t="s">
        <v>2662</v>
      </c>
      <c r="G1009" t="s">
        <v>15</v>
      </c>
      <c r="H1009" s="1">
        <v>45513</v>
      </c>
      <c r="I1009" s="3">
        <v>0.44374999999999998</v>
      </c>
      <c r="J1009" s="1" t="s">
        <v>12021</v>
      </c>
      <c r="K1009" s="2" t="s">
        <v>12021</v>
      </c>
      <c r="L1009" s="2" t="s">
        <v>12021</v>
      </c>
      <c r="M1009" t="str">
        <f t="shared" si="111"/>
        <v>Aug</v>
      </c>
      <c r="N1009" t="str">
        <f t="shared" si="105"/>
        <v>09-08-2024</v>
      </c>
      <c r="O1009" t="str">
        <f t="shared" si="108"/>
        <v>08</v>
      </c>
      <c r="P1009" t="str">
        <f t="shared" si="109"/>
        <v>2024</v>
      </c>
      <c r="Q1009" t="str">
        <f t="shared" si="106"/>
        <v>10</v>
      </c>
      <c r="R1009" t="str">
        <f t="shared" si="107"/>
        <v>-</v>
      </c>
      <c r="S1009" t="str">
        <f t="shared" si="110"/>
        <v/>
      </c>
    </row>
    <row r="1010" spans="1:21" x14ac:dyDescent="0.3">
      <c r="A1010" t="s">
        <v>2663</v>
      </c>
      <c r="B1010" t="s">
        <v>256</v>
      </c>
      <c r="C1010" s="4">
        <v>45112.960416666669</v>
      </c>
      <c r="D1010" t="s">
        <v>19</v>
      </c>
      <c r="E1010" t="s">
        <v>20</v>
      </c>
      <c r="F1010" t="s">
        <v>2664</v>
      </c>
      <c r="G1010" t="s">
        <v>28</v>
      </c>
      <c r="H1010" s="1" t="s">
        <v>2665</v>
      </c>
      <c r="I1010" s="3">
        <v>0.96061342592592591</v>
      </c>
      <c r="J1010" s="1">
        <v>45112</v>
      </c>
      <c r="K1010" s="2">
        <v>0.9604166666666667</v>
      </c>
      <c r="L1010" s="2" t="s">
        <v>12021</v>
      </c>
      <c r="M1010" t="str">
        <f t="shared" si="111"/>
        <v>Apr</v>
      </c>
      <c r="N1010" t="str">
        <f t="shared" si="105"/>
        <v>23-04-2023</v>
      </c>
      <c r="O1010" t="str">
        <f t="shared" si="108"/>
        <v>04</v>
      </c>
      <c r="P1010" t="str">
        <f t="shared" si="109"/>
        <v>2023</v>
      </c>
      <c r="Q1010" t="str">
        <f t="shared" si="106"/>
        <v>23</v>
      </c>
      <c r="R1010" t="str">
        <f t="shared" si="107"/>
        <v>05-07-2023</v>
      </c>
      <c r="S1010" t="str">
        <f t="shared" si="110"/>
        <v>07</v>
      </c>
    </row>
    <row r="1011" spans="1:21" x14ac:dyDescent="0.3">
      <c r="A1011" t="s">
        <v>2666</v>
      </c>
      <c r="B1011" t="s">
        <v>135</v>
      </c>
      <c r="C1011" s="4">
        <v>44621.367361111108</v>
      </c>
      <c r="D1011" t="s">
        <v>33</v>
      </c>
      <c r="E1011" t="s">
        <v>38</v>
      </c>
      <c r="F1011" t="s">
        <v>2667</v>
      </c>
      <c r="G1011" t="s">
        <v>28</v>
      </c>
      <c r="H1011" s="1">
        <v>44389</v>
      </c>
      <c r="I1011" s="3">
        <v>0.36736111111111114</v>
      </c>
      <c r="J1011" s="1">
        <v>44621</v>
      </c>
      <c r="K1011" s="2">
        <v>0.36736111111111114</v>
      </c>
      <c r="L1011" s="2" t="s">
        <v>12021</v>
      </c>
      <c r="M1011" t="str">
        <f t="shared" si="111"/>
        <v>Jul</v>
      </c>
      <c r="N1011" t="str">
        <f t="shared" si="105"/>
        <v>12-07-2021</v>
      </c>
      <c r="O1011" t="str">
        <f t="shared" si="108"/>
        <v>07</v>
      </c>
      <c r="P1011" t="str">
        <f t="shared" si="109"/>
        <v>2021</v>
      </c>
      <c r="Q1011" t="str">
        <f t="shared" si="106"/>
        <v>08</v>
      </c>
      <c r="R1011" t="str">
        <f t="shared" si="107"/>
        <v>01-03-2022</v>
      </c>
      <c r="S1011" t="str">
        <f t="shared" si="110"/>
        <v>03</v>
      </c>
    </row>
    <row r="1012" spans="1:21" x14ac:dyDescent="0.3">
      <c r="A1012" t="s">
        <v>2668</v>
      </c>
      <c r="B1012" t="s">
        <v>97</v>
      </c>
      <c r="C1012" t="s">
        <v>12021</v>
      </c>
      <c r="D1012" t="s">
        <v>19</v>
      </c>
      <c r="E1012" t="s">
        <v>20</v>
      </c>
      <c r="F1012" t="s">
        <v>2669</v>
      </c>
      <c r="G1012" t="s">
        <v>15</v>
      </c>
      <c r="H1012" s="1" t="s">
        <v>2670</v>
      </c>
      <c r="I1012" s="3">
        <v>0.32913194444444444</v>
      </c>
      <c r="J1012" s="1" t="s">
        <v>12021</v>
      </c>
      <c r="K1012" s="2" t="s">
        <v>12021</v>
      </c>
      <c r="L1012" s="2" t="s">
        <v>12021</v>
      </c>
      <c r="M1012" t="str">
        <f t="shared" si="111"/>
        <v>Mar</v>
      </c>
      <c r="N1012" t="str">
        <f t="shared" si="105"/>
        <v>23-03-2020</v>
      </c>
      <c r="O1012" t="str">
        <f t="shared" si="108"/>
        <v>03</v>
      </c>
      <c r="P1012" t="str">
        <f t="shared" si="109"/>
        <v>2020</v>
      </c>
      <c r="Q1012" t="str">
        <f t="shared" si="106"/>
        <v>07</v>
      </c>
      <c r="R1012" t="str">
        <f t="shared" si="107"/>
        <v>-</v>
      </c>
      <c r="S1012" t="str">
        <f t="shared" si="110"/>
        <v/>
      </c>
    </row>
    <row r="1013" spans="1:21" x14ac:dyDescent="0.3">
      <c r="A1013" t="s">
        <v>2671</v>
      </c>
      <c r="B1013" t="s">
        <v>97</v>
      </c>
      <c r="C1013" t="s">
        <v>12021</v>
      </c>
      <c r="D1013" t="s">
        <v>19</v>
      </c>
      <c r="E1013" t="s">
        <v>20</v>
      </c>
      <c r="F1013" t="s">
        <v>2672</v>
      </c>
      <c r="G1013" t="s">
        <v>22</v>
      </c>
      <c r="H1013" s="1">
        <v>44147</v>
      </c>
      <c r="I1013" s="3">
        <v>0.7</v>
      </c>
      <c r="J1013" s="1" t="s">
        <v>12021</v>
      </c>
      <c r="K1013" s="2" t="s">
        <v>12021</v>
      </c>
      <c r="L1013" s="2" t="s">
        <v>12021</v>
      </c>
      <c r="M1013" t="str">
        <f t="shared" si="111"/>
        <v>Nov</v>
      </c>
      <c r="N1013" t="str">
        <f t="shared" si="105"/>
        <v>12-11-2020</v>
      </c>
      <c r="O1013" t="str">
        <f t="shared" si="108"/>
        <v>11</v>
      </c>
      <c r="P1013" t="str">
        <f t="shared" si="109"/>
        <v>2020</v>
      </c>
      <c r="Q1013" t="str">
        <f t="shared" si="106"/>
        <v>16</v>
      </c>
      <c r="R1013" t="str">
        <f t="shared" si="107"/>
        <v>-</v>
      </c>
      <c r="S1013" t="str">
        <f t="shared" si="110"/>
        <v/>
      </c>
    </row>
    <row r="1014" spans="1:21" x14ac:dyDescent="0.3">
      <c r="A1014" t="s">
        <v>2673</v>
      </c>
      <c r="B1014" t="s">
        <v>135</v>
      </c>
      <c r="C1014" t="s">
        <v>12021</v>
      </c>
      <c r="D1014" t="s">
        <v>33</v>
      </c>
      <c r="E1014" t="s">
        <v>38</v>
      </c>
      <c r="F1014" t="s">
        <v>2674</v>
      </c>
      <c r="G1014" t="s">
        <v>15</v>
      </c>
      <c r="H1014" s="1" t="s">
        <v>2573</v>
      </c>
      <c r="I1014" s="3">
        <v>0.28366898148148151</v>
      </c>
      <c r="J1014" s="1" t="s">
        <v>12021</v>
      </c>
      <c r="K1014" s="2" t="s">
        <v>12021</v>
      </c>
      <c r="L1014" s="2" t="s">
        <v>12021</v>
      </c>
      <c r="M1014" t="str">
        <f t="shared" si="111"/>
        <v>Mar</v>
      </c>
      <c r="N1014" t="str">
        <f t="shared" si="105"/>
        <v>26-03-2021</v>
      </c>
      <c r="O1014" t="str">
        <f t="shared" si="108"/>
        <v>03</v>
      </c>
      <c r="P1014" t="str">
        <f t="shared" si="109"/>
        <v>2021</v>
      </c>
      <c r="Q1014" t="str">
        <f t="shared" si="106"/>
        <v>06</v>
      </c>
      <c r="R1014" t="str">
        <f t="shared" si="107"/>
        <v>-</v>
      </c>
      <c r="S1014" t="str">
        <f t="shared" si="110"/>
        <v/>
      </c>
    </row>
    <row r="1015" spans="1:21" x14ac:dyDescent="0.3">
      <c r="A1015" t="s">
        <v>2675</v>
      </c>
      <c r="B1015" t="s">
        <v>149</v>
      </c>
      <c r="C1015" s="4">
        <v>45231.501388888886</v>
      </c>
      <c r="D1015" t="s">
        <v>49</v>
      </c>
      <c r="E1015" t="s">
        <v>69</v>
      </c>
      <c r="F1015" t="s">
        <v>2676</v>
      </c>
      <c r="G1015" t="s">
        <v>28</v>
      </c>
      <c r="H1015" s="1" t="s">
        <v>2677</v>
      </c>
      <c r="I1015" s="3">
        <v>0.5019675925925926</v>
      </c>
      <c r="J1015" s="1">
        <v>45231</v>
      </c>
      <c r="K1015" s="2">
        <v>0.50138888888888888</v>
      </c>
      <c r="L1015" s="2" t="s">
        <v>12021</v>
      </c>
      <c r="M1015" t="str">
        <f t="shared" si="111"/>
        <v>Dec</v>
      </c>
      <c r="N1015" t="str">
        <f t="shared" si="105"/>
        <v>22-12-2022</v>
      </c>
      <c r="O1015" t="str">
        <f t="shared" si="108"/>
        <v>12</v>
      </c>
      <c r="P1015" t="str">
        <f t="shared" si="109"/>
        <v>2022</v>
      </c>
      <c r="Q1015" t="str">
        <f t="shared" si="106"/>
        <v>12</v>
      </c>
      <c r="R1015" t="str">
        <f t="shared" si="107"/>
        <v>01-11-2023</v>
      </c>
      <c r="S1015" t="str">
        <f t="shared" si="110"/>
        <v>11</v>
      </c>
      <c r="T1015" s="2">
        <f>I1015-K1015</f>
        <v>5.7870370370372015E-4</v>
      </c>
    </row>
    <row r="1016" spans="1:21" x14ac:dyDescent="0.3">
      <c r="A1016" t="s">
        <v>2678</v>
      </c>
      <c r="B1016" t="s">
        <v>158</v>
      </c>
      <c r="C1016" t="s">
        <v>12021</v>
      </c>
      <c r="D1016" t="s">
        <v>33</v>
      </c>
      <c r="E1016" t="s">
        <v>127</v>
      </c>
      <c r="F1016" t="s">
        <v>2679</v>
      </c>
      <c r="G1016" t="s">
        <v>22</v>
      </c>
      <c r="H1016" s="1">
        <v>45513</v>
      </c>
      <c r="I1016" s="3">
        <v>0.22638888888888889</v>
      </c>
      <c r="J1016" s="1" t="s">
        <v>12021</v>
      </c>
      <c r="K1016" s="2" t="s">
        <v>12021</v>
      </c>
      <c r="L1016" s="2" t="s">
        <v>12021</v>
      </c>
      <c r="M1016" t="str">
        <f t="shared" si="111"/>
        <v>Aug</v>
      </c>
      <c r="N1016" t="str">
        <f t="shared" si="105"/>
        <v>09-08-2024</v>
      </c>
      <c r="O1016" t="str">
        <f t="shared" si="108"/>
        <v>08</v>
      </c>
      <c r="P1016" t="str">
        <f t="shared" si="109"/>
        <v>2024</v>
      </c>
      <c r="Q1016" t="str">
        <f t="shared" si="106"/>
        <v>05</v>
      </c>
      <c r="R1016" t="str">
        <f t="shared" si="107"/>
        <v>-</v>
      </c>
      <c r="S1016" t="str">
        <f t="shared" si="110"/>
        <v/>
      </c>
    </row>
    <row r="1017" spans="1:21" x14ac:dyDescent="0.3">
      <c r="A1017" t="s">
        <v>2680</v>
      </c>
      <c r="B1017" t="s">
        <v>404</v>
      </c>
      <c r="C1017" t="s">
        <v>12021</v>
      </c>
      <c r="D1017" t="s">
        <v>12</v>
      </c>
      <c r="E1017" t="s">
        <v>174</v>
      </c>
      <c r="F1017" t="s">
        <v>2681</v>
      </c>
      <c r="G1017" t="s">
        <v>22</v>
      </c>
      <c r="H1017" s="1">
        <v>45543</v>
      </c>
      <c r="I1017" s="3">
        <v>0.40625</v>
      </c>
      <c r="J1017" s="1" t="s">
        <v>12021</v>
      </c>
      <c r="K1017" s="2" t="s">
        <v>12021</v>
      </c>
      <c r="L1017" s="2" t="s">
        <v>12021</v>
      </c>
      <c r="M1017" t="str">
        <f t="shared" si="111"/>
        <v>Sep</v>
      </c>
      <c r="N1017" t="str">
        <f t="shared" si="105"/>
        <v>08-09-2024</v>
      </c>
      <c r="O1017" t="str">
        <f t="shared" si="108"/>
        <v>09</v>
      </c>
      <c r="P1017" t="str">
        <f t="shared" si="109"/>
        <v>2024</v>
      </c>
      <c r="Q1017" t="str">
        <f t="shared" si="106"/>
        <v>09</v>
      </c>
      <c r="R1017" t="str">
        <f t="shared" si="107"/>
        <v>-</v>
      </c>
      <c r="S1017" t="str">
        <f t="shared" si="110"/>
        <v/>
      </c>
    </row>
    <row r="1018" spans="1:21" x14ac:dyDescent="0.3">
      <c r="A1018" t="s">
        <v>2682</v>
      </c>
      <c r="B1018" t="s">
        <v>32</v>
      </c>
      <c r="C1018" t="s">
        <v>11219</v>
      </c>
      <c r="D1018" t="s">
        <v>33</v>
      </c>
      <c r="E1018" t="s">
        <v>34</v>
      </c>
      <c r="F1018" t="s">
        <v>2683</v>
      </c>
      <c r="G1018" t="s">
        <v>28</v>
      </c>
      <c r="H1018" s="1" t="s">
        <v>622</v>
      </c>
      <c r="I1018" s="3">
        <v>1.6203703703703703E-3</v>
      </c>
      <c r="J1018" s="1" t="s">
        <v>2684</v>
      </c>
      <c r="K1018" s="2">
        <v>1.6203703703703703E-3</v>
      </c>
      <c r="L1018" s="2" t="s">
        <v>12021</v>
      </c>
      <c r="M1018" t="str">
        <f t="shared" si="111"/>
        <v>Jun</v>
      </c>
      <c r="N1018" t="str">
        <f t="shared" si="105"/>
        <v>19-06-2023</v>
      </c>
      <c r="O1018" t="str">
        <f t="shared" si="108"/>
        <v>06</v>
      </c>
      <c r="P1018" t="str">
        <f t="shared" si="109"/>
        <v>2023</v>
      </c>
      <c r="Q1018" t="str">
        <f t="shared" si="106"/>
        <v>00</v>
      </c>
      <c r="R1018" t="str">
        <f t="shared" si="107"/>
        <v>25-06-2023</v>
      </c>
      <c r="S1018" t="str">
        <f t="shared" si="110"/>
        <v>06</v>
      </c>
    </row>
    <row r="1019" spans="1:21" x14ac:dyDescent="0.3">
      <c r="A1019" t="s">
        <v>2685</v>
      </c>
      <c r="B1019" t="s">
        <v>93</v>
      </c>
      <c r="C1019" t="s">
        <v>12021</v>
      </c>
      <c r="D1019" t="s">
        <v>19</v>
      </c>
      <c r="E1019" t="s">
        <v>26</v>
      </c>
      <c r="F1019" t="s">
        <v>2686</v>
      </c>
      <c r="G1019" t="s">
        <v>15</v>
      </c>
      <c r="H1019" s="1" t="s">
        <v>1355</v>
      </c>
      <c r="I1019" s="3">
        <v>0.20457175925925927</v>
      </c>
      <c r="J1019" s="1" t="s">
        <v>12021</v>
      </c>
      <c r="K1019" s="2" t="s">
        <v>12021</v>
      </c>
      <c r="L1019" s="2" t="s">
        <v>12021</v>
      </c>
      <c r="M1019" t="str">
        <f t="shared" si="111"/>
        <v>Feb</v>
      </c>
      <c r="N1019" t="str">
        <f t="shared" si="105"/>
        <v>26-02-2022</v>
      </c>
      <c r="O1019" t="str">
        <f t="shared" si="108"/>
        <v>02</v>
      </c>
      <c r="P1019" t="str">
        <f t="shared" si="109"/>
        <v>2022</v>
      </c>
      <c r="Q1019" t="str">
        <f t="shared" si="106"/>
        <v>04</v>
      </c>
      <c r="R1019" t="str">
        <f t="shared" si="107"/>
        <v>-</v>
      </c>
      <c r="S1019" t="str">
        <f t="shared" si="110"/>
        <v/>
      </c>
    </row>
    <row r="1020" spans="1:21" x14ac:dyDescent="0.3">
      <c r="A1020" t="s">
        <v>2687</v>
      </c>
      <c r="B1020" t="s">
        <v>123</v>
      </c>
      <c r="C1020" t="s">
        <v>12021</v>
      </c>
      <c r="D1020" t="s">
        <v>33</v>
      </c>
      <c r="E1020" t="s">
        <v>34</v>
      </c>
      <c r="F1020" t="s">
        <v>2688</v>
      </c>
      <c r="G1020" t="s">
        <v>22</v>
      </c>
      <c r="H1020" s="1" t="s">
        <v>1558</v>
      </c>
      <c r="I1020" s="3">
        <v>0.39120370370370372</v>
      </c>
      <c r="J1020" s="1" t="s">
        <v>12021</v>
      </c>
      <c r="K1020" s="2" t="s">
        <v>12021</v>
      </c>
      <c r="L1020" s="2" t="s">
        <v>12021</v>
      </c>
      <c r="M1020" t="str">
        <f t="shared" si="111"/>
        <v>Apr</v>
      </c>
      <c r="N1020" t="str">
        <f t="shared" si="105"/>
        <v>21-04-2020</v>
      </c>
      <c r="O1020" t="str">
        <f t="shared" si="108"/>
        <v>04</v>
      </c>
      <c r="P1020" t="str">
        <f t="shared" si="109"/>
        <v>2020</v>
      </c>
      <c r="Q1020" t="str">
        <f t="shared" si="106"/>
        <v>09</v>
      </c>
      <c r="R1020" t="str">
        <f t="shared" si="107"/>
        <v>-</v>
      </c>
      <c r="S1020" t="str">
        <f t="shared" si="110"/>
        <v/>
      </c>
      <c r="U1020" s="2">
        <f>SUM(K1017:K5001)</f>
        <v>631.82778935185274</v>
      </c>
    </row>
    <row r="1021" spans="1:21" x14ac:dyDescent="0.3">
      <c r="A1021" t="s">
        <v>2689</v>
      </c>
      <c r="B1021" t="s">
        <v>135</v>
      </c>
      <c r="C1021" t="s">
        <v>11220</v>
      </c>
      <c r="D1021" t="s">
        <v>33</v>
      </c>
      <c r="E1021" t="s">
        <v>38</v>
      </c>
      <c r="F1021" t="s">
        <v>2690</v>
      </c>
      <c r="G1021" t="s">
        <v>28</v>
      </c>
      <c r="H1021" s="1" t="s">
        <v>846</v>
      </c>
      <c r="I1021" s="3">
        <v>0.1736111111111111</v>
      </c>
      <c r="J1021" s="1" t="s">
        <v>1520</v>
      </c>
      <c r="K1021" s="2">
        <v>0.1736111111111111</v>
      </c>
      <c r="L1021" s="2" t="s">
        <v>12021</v>
      </c>
      <c r="M1021" t="str">
        <f t="shared" si="111"/>
        <v>Apr</v>
      </c>
      <c r="N1021" t="str">
        <f t="shared" si="105"/>
        <v>21-04-2023</v>
      </c>
      <c r="O1021" t="str">
        <f t="shared" si="108"/>
        <v>04</v>
      </c>
      <c r="P1021" t="str">
        <f t="shared" si="109"/>
        <v>2023</v>
      </c>
      <c r="Q1021" t="str">
        <f t="shared" si="106"/>
        <v>04</v>
      </c>
      <c r="R1021" t="str">
        <f t="shared" si="107"/>
        <v>16-05-2023</v>
      </c>
      <c r="S1021" t="str">
        <f t="shared" si="110"/>
        <v>05</v>
      </c>
    </row>
    <row r="1022" spans="1:21" x14ac:dyDescent="0.3">
      <c r="A1022" t="s">
        <v>2691</v>
      </c>
      <c r="B1022" t="s">
        <v>139</v>
      </c>
      <c r="C1022" s="4">
        <v>44541.192361111112</v>
      </c>
      <c r="D1022" t="s">
        <v>19</v>
      </c>
      <c r="E1022" t="s">
        <v>140</v>
      </c>
      <c r="F1022" t="s">
        <v>2692</v>
      </c>
      <c r="G1022" t="s">
        <v>28</v>
      </c>
      <c r="H1022" s="1">
        <v>44480</v>
      </c>
      <c r="I1022" s="3">
        <v>0.19236111111111112</v>
      </c>
      <c r="J1022" s="1">
        <v>44541</v>
      </c>
      <c r="K1022" s="2">
        <v>0.19236111111111112</v>
      </c>
      <c r="L1022" s="2" t="s">
        <v>12021</v>
      </c>
      <c r="M1022" t="str">
        <f t="shared" si="111"/>
        <v>Oct</v>
      </c>
      <c r="N1022" t="str">
        <f t="shared" si="105"/>
        <v>11-10-2021</v>
      </c>
      <c r="O1022" t="str">
        <f t="shared" si="108"/>
        <v>10</v>
      </c>
      <c r="P1022" t="str">
        <f t="shared" si="109"/>
        <v>2021</v>
      </c>
      <c r="Q1022" t="str">
        <f t="shared" si="106"/>
        <v>04</v>
      </c>
      <c r="R1022" t="str">
        <f t="shared" si="107"/>
        <v>11-12-2021</v>
      </c>
      <c r="S1022" t="str">
        <f t="shared" si="110"/>
        <v>12</v>
      </c>
      <c r="U1022" s="2">
        <f>U1020/1623</f>
        <v>0.38929623496725368</v>
      </c>
    </row>
    <row r="1023" spans="1:21" x14ac:dyDescent="0.3">
      <c r="A1023" t="s">
        <v>2693</v>
      </c>
      <c r="B1023" t="s">
        <v>87</v>
      </c>
      <c r="C1023" t="s">
        <v>12021</v>
      </c>
      <c r="D1023" t="s">
        <v>33</v>
      </c>
      <c r="E1023" t="s">
        <v>38</v>
      </c>
      <c r="F1023" t="s">
        <v>2694</v>
      </c>
      <c r="G1023" t="s">
        <v>15</v>
      </c>
      <c r="H1023" s="1" t="s">
        <v>853</v>
      </c>
      <c r="I1023" s="3">
        <v>0.68424768518518519</v>
      </c>
      <c r="J1023" s="1" t="s">
        <v>12021</v>
      </c>
      <c r="K1023" s="2" t="s">
        <v>12021</v>
      </c>
      <c r="L1023" s="2" t="s">
        <v>12021</v>
      </c>
      <c r="M1023" t="str">
        <f t="shared" si="111"/>
        <v>Feb</v>
      </c>
      <c r="N1023" t="str">
        <f t="shared" si="105"/>
        <v>15-02-2020</v>
      </c>
      <c r="O1023" t="str">
        <f t="shared" si="108"/>
        <v>02</v>
      </c>
      <c r="P1023" t="str">
        <f t="shared" si="109"/>
        <v>2020</v>
      </c>
      <c r="Q1023" t="str">
        <f t="shared" si="106"/>
        <v>16</v>
      </c>
      <c r="R1023" t="str">
        <f t="shared" si="107"/>
        <v>-</v>
      </c>
      <c r="S1023" t="str">
        <f t="shared" si="110"/>
        <v/>
      </c>
    </row>
    <row r="1024" spans="1:21" x14ac:dyDescent="0.3">
      <c r="A1024" t="s">
        <v>2695</v>
      </c>
      <c r="B1024" t="s">
        <v>126</v>
      </c>
      <c r="C1024" t="s">
        <v>12021</v>
      </c>
      <c r="D1024" t="s">
        <v>33</v>
      </c>
      <c r="E1024" t="s">
        <v>127</v>
      </c>
      <c r="F1024" t="s">
        <v>2696</v>
      </c>
      <c r="G1024" t="s">
        <v>15</v>
      </c>
      <c r="H1024" s="1">
        <v>44904</v>
      </c>
      <c r="I1024" s="3">
        <v>0.81041666666666667</v>
      </c>
      <c r="J1024" s="1" t="s">
        <v>12021</v>
      </c>
      <c r="K1024" s="2" t="s">
        <v>12021</v>
      </c>
      <c r="L1024" s="2" t="s">
        <v>12021</v>
      </c>
      <c r="M1024" t="str">
        <f t="shared" si="111"/>
        <v>Dec</v>
      </c>
      <c r="N1024" t="str">
        <f t="shared" si="105"/>
        <v>09-12-2022</v>
      </c>
      <c r="O1024" t="str">
        <f t="shared" si="108"/>
        <v>12</v>
      </c>
      <c r="P1024" t="str">
        <f t="shared" si="109"/>
        <v>2022</v>
      </c>
      <c r="Q1024" t="str">
        <f t="shared" si="106"/>
        <v>19</v>
      </c>
      <c r="R1024" t="str">
        <f t="shared" si="107"/>
        <v>-</v>
      </c>
      <c r="S1024" t="str">
        <f t="shared" si="110"/>
        <v/>
      </c>
    </row>
    <row r="1025" spans="1:22" x14ac:dyDescent="0.3">
      <c r="A1025" t="s">
        <v>2697</v>
      </c>
      <c r="B1025" t="s">
        <v>220</v>
      </c>
      <c r="C1025" t="s">
        <v>12021</v>
      </c>
      <c r="D1025" t="s">
        <v>12</v>
      </c>
      <c r="E1025" t="s">
        <v>174</v>
      </c>
      <c r="F1025" t="s">
        <v>2698</v>
      </c>
      <c r="G1025" t="s">
        <v>15</v>
      </c>
      <c r="H1025" s="1" t="s">
        <v>334</v>
      </c>
      <c r="I1025" s="3">
        <v>0.45065972222222223</v>
      </c>
      <c r="J1025" s="1" t="s">
        <v>12021</v>
      </c>
      <c r="K1025" s="2" t="s">
        <v>12021</v>
      </c>
      <c r="L1025" s="2" t="s">
        <v>12021</v>
      </c>
      <c r="M1025" t="str">
        <f t="shared" si="111"/>
        <v>Jan</v>
      </c>
      <c r="N1025" t="str">
        <f t="shared" si="105"/>
        <v>27-01-2022</v>
      </c>
      <c r="O1025" t="str">
        <f t="shared" si="108"/>
        <v>01</v>
      </c>
      <c r="P1025" t="str">
        <f t="shared" si="109"/>
        <v>2022</v>
      </c>
      <c r="Q1025" t="str">
        <f t="shared" si="106"/>
        <v>10</v>
      </c>
      <c r="R1025" t="str">
        <f t="shared" si="107"/>
        <v>-</v>
      </c>
      <c r="S1025" t="str">
        <f t="shared" si="110"/>
        <v/>
      </c>
    </row>
    <row r="1026" spans="1:22" x14ac:dyDescent="0.3">
      <c r="A1026" t="s">
        <v>2699</v>
      </c>
      <c r="B1026" t="s">
        <v>256</v>
      </c>
      <c r="C1026" t="s">
        <v>12021</v>
      </c>
      <c r="D1026" t="s">
        <v>19</v>
      </c>
      <c r="E1026" t="s">
        <v>20</v>
      </c>
      <c r="F1026" t="s">
        <v>2700</v>
      </c>
      <c r="G1026" t="s">
        <v>22</v>
      </c>
      <c r="H1026" s="1" t="s">
        <v>2342</v>
      </c>
      <c r="I1026" s="3">
        <v>0.94775462962962964</v>
      </c>
      <c r="J1026" s="1" t="s">
        <v>12021</v>
      </c>
      <c r="K1026" s="2" t="s">
        <v>12021</v>
      </c>
      <c r="L1026" s="2" t="s">
        <v>12021</v>
      </c>
      <c r="M1026" t="str">
        <f t="shared" si="111"/>
        <v>Jul</v>
      </c>
      <c r="N1026" t="str">
        <f t="shared" ref="N1026:N1089" si="112">TEXT(H1026,"DD-MM-YYYY")</f>
        <v>31-07-2024</v>
      </c>
      <c r="O1026" t="str">
        <f t="shared" si="108"/>
        <v>07</v>
      </c>
      <c r="P1026" t="str">
        <f t="shared" si="109"/>
        <v>2024</v>
      </c>
      <c r="Q1026" t="str">
        <f t="shared" ref="Q1026:Q1089" si="113">TEXT(I1026,"HH")</f>
        <v>22</v>
      </c>
      <c r="R1026" t="str">
        <f t="shared" ref="R1026:R1089" si="114">TEXT(J1026,"DD-MM-YYYY")</f>
        <v>-</v>
      </c>
      <c r="S1026" t="str">
        <f t="shared" si="110"/>
        <v/>
      </c>
      <c r="U1026" t="s">
        <v>12024</v>
      </c>
      <c r="V1026" s="17">
        <f>58393.75</f>
        <v>58393.75</v>
      </c>
    </row>
    <row r="1027" spans="1:22" x14ac:dyDescent="0.3">
      <c r="A1027" t="s">
        <v>2701</v>
      </c>
      <c r="B1027" t="s">
        <v>185</v>
      </c>
      <c r="C1027" s="4">
        <v>45513.508333333331</v>
      </c>
      <c r="D1027" t="s">
        <v>12</v>
      </c>
      <c r="E1027" t="s">
        <v>13</v>
      </c>
      <c r="F1027" t="s">
        <v>2702</v>
      </c>
      <c r="G1027" t="s">
        <v>28</v>
      </c>
      <c r="H1027" s="1" t="s">
        <v>2703</v>
      </c>
      <c r="I1027" s="3">
        <v>0.5085763888888889</v>
      </c>
      <c r="J1027" s="1">
        <v>45513</v>
      </c>
      <c r="K1027" s="2">
        <v>0.5083333333333333</v>
      </c>
      <c r="L1027" s="2" t="s">
        <v>12021</v>
      </c>
      <c r="M1027" t="str">
        <f t="shared" si="111"/>
        <v>Aug</v>
      </c>
      <c r="N1027" t="str">
        <f t="shared" si="112"/>
        <v>16-08-2024</v>
      </c>
      <c r="O1027" t="str">
        <f t="shared" ref="O1027:O1090" si="115">MID(N1027,4,2)</f>
        <v>08</v>
      </c>
      <c r="P1027" t="str">
        <f t="shared" ref="P1027:P1090" si="116">RIGHT(N1027,4)</f>
        <v>2024</v>
      </c>
      <c r="Q1027" t="str">
        <f t="shared" si="113"/>
        <v>12</v>
      </c>
      <c r="R1027" t="str">
        <f t="shared" si="114"/>
        <v>09-08-2024</v>
      </c>
      <c r="S1027" t="str">
        <f t="shared" ref="S1027:S1090" si="117">MID(R1027,4,2)</f>
        <v>08</v>
      </c>
      <c r="U1027" t="s">
        <v>12025</v>
      </c>
    </row>
    <row r="1028" spans="1:22" x14ac:dyDescent="0.3">
      <c r="A1028" t="s">
        <v>2704</v>
      </c>
      <c r="B1028" t="s">
        <v>93</v>
      </c>
      <c r="C1028" t="s">
        <v>12021</v>
      </c>
      <c r="D1028" t="s">
        <v>19</v>
      </c>
      <c r="E1028" t="s">
        <v>26</v>
      </c>
      <c r="F1028" t="s">
        <v>2705</v>
      </c>
      <c r="G1028" t="s">
        <v>15</v>
      </c>
      <c r="H1028" s="1">
        <v>44444</v>
      </c>
      <c r="I1028" s="3">
        <v>5.2777777777777778E-2</v>
      </c>
      <c r="J1028" s="1" t="s">
        <v>12021</v>
      </c>
      <c r="K1028" s="2" t="s">
        <v>12021</v>
      </c>
      <c r="L1028" s="2" t="s">
        <v>12021</v>
      </c>
      <c r="M1028" t="str">
        <f t="shared" si="111"/>
        <v>Sep</v>
      </c>
      <c r="N1028" t="str">
        <f t="shared" si="112"/>
        <v>05-09-2021</v>
      </c>
      <c r="O1028" t="str">
        <f t="shared" si="115"/>
        <v>09</v>
      </c>
      <c r="P1028" t="str">
        <f t="shared" si="116"/>
        <v>2021</v>
      </c>
      <c r="Q1028" t="str">
        <f t="shared" si="113"/>
        <v>01</v>
      </c>
      <c r="R1028" t="str">
        <f t="shared" si="114"/>
        <v>-</v>
      </c>
      <c r="S1028" t="str">
        <f t="shared" si="117"/>
        <v/>
      </c>
    </row>
    <row r="1029" spans="1:22" x14ac:dyDescent="0.3">
      <c r="A1029" t="s">
        <v>2706</v>
      </c>
      <c r="B1029" t="s">
        <v>202</v>
      </c>
      <c r="C1029" t="s">
        <v>12021</v>
      </c>
      <c r="D1029" t="s">
        <v>33</v>
      </c>
      <c r="E1029" t="s">
        <v>127</v>
      </c>
      <c r="F1029" t="s">
        <v>2707</v>
      </c>
      <c r="G1029" t="s">
        <v>15</v>
      </c>
      <c r="H1029" s="1">
        <v>44386</v>
      </c>
      <c r="I1029" s="3">
        <v>0.17569444444444443</v>
      </c>
      <c r="J1029" s="1" t="s">
        <v>12021</v>
      </c>
      <c r="K1029" s="2" t="s">
        <v>12021</v>
      </c>
      <c r="L1029" s="2" t="s">
        <v>12021</v>
      </c>
      <c r="M1029" t="str">
        <f t="shared" ref="M1029:M1092" si="118">TEXT(H1029,"MMM")</f>
        <v>Jul</v>
      </c>
      <c r="N1029" t="str">
        <f t="shared" si="112"/>
        <v>09-07-2021</v>
      </c>
      <c r="O1029" t="str">
        <f t="shared" si="115"/>
        <v>07</v>
      </c>
      <c r="P1029" t="str">
        <f t="shared" si="116"/>
        <v>2021</v>
      </c>
      <c r="Q1029" t="str">
        <f t="shared" si="113"/>
        <v>04</v>
      </c>
      <c r="R1029" t="str">
        <f t="shared" si="114"/>
        <v>-</v>
      </c>
      <c r="S1029" t="str">
        <f t="shared" si="117"/>
        <v/>
      </c>
    </row>
    <row r="1030" spans="1:22" x14ac:dyDescent="0.3">
      <c r="A1030" t="s">
        <v>2708</v>
      </c>
      <c r="B1030" t="s">
        <v>18</v>
      </c>
      <c r="C1030" s="4">
        <v>44571.688888888886</v>
      </c>
      <c r="D1030" t="s">
        <v>19</v>
      </c>
      <c r="E1030" t="s">
        <v>20</v>
      </c>
      <c r="F1030" t="s">
        <v>2709</v>
      </c>
      <c r="G1030" t="s">
        <v>28</v>
      </c>
      <c r="H1030" s="1" t="s">
        <v>2710</v>
      </c>
      <c r="I1030" s="3">
        <v>0.68939814814814815</v>
      </c>
      <c r="J1030" s="1">
        <v>44571</v>
      </c>
      <c r="K1030" s="2">
        <v>0.68888888888888888</v>
      </c>
      <c r="L1030" s="2" t="s">
        <v>12021</v>
      </c>
      <c r="M1030" t="str">
        <f t="shared" si="118"/>
        <v>Sep</v>
      </c>
      <c r="N1030" t="str">
        <f t="shared" si="112"/>
        <v>24-09-2022</v>
      </c>
      <c r="O1030" t="str">
        <f t="shared" si="115"/>
        <v>09</v>
      </c>
      <c r="P1030" t="str">
        <f t="shared" si="116"/>
        <v>2022</v>
      </c>
      <c r="Q1030" t="str">
        <f t="shared" si="113"/>
        <v>16</v>
      </c>
      <c r="R1030" t="str">
        <f t="shared" si="114"/>
        <v>10-01-2022</v>
      </c>
      <c r="S1030" t="str">
        <f t="shared" si="117"/>
        <v>01</v>
      </c>
    </row>
    <row r="1031" spans="1:22" x14ac:dyDescent="0.3">
      <c r="A1031" t="s">
        <v>2711</v>
      </c>
      <c r="B1031" t="s">
        <v>68</v>
      </c>
      <c r="C1031" t="s">
        <v>12021</v>
      </c>
      <c r="D1031" t="s">
        <v>49</v>
      </c>
      <c r="E1031" t="s">
        <v>69</v>
      </c>
      <c r="F1031" t="s">
        <v>2712</v>
      </c>
      <c r="G1031" t="s">
        <v>22</v>
      </c>
      <c r="H1031" s="1">
        <v>44563</v>
      </c>
      <c r="I1031" s="3">
        <v>0.72222222222222221</v>
      </c>
      <c r="J1031" s="1" t="s">
        <v>12021</v>
      </c>
      <c r="K1031" s="2" t="s">
        <v>12021</v>
      </c>
      <c r="L1031" s="2" t="s">
        <v>12021</v>
      </c>
      <c r="M1031" t="str">
        <f t="shared" si="118"/>
        <v>Jan</v>
      </c>
      <c r="N1031" t="str">
        <f t="shared" si="112"/>
        <v>02-01-2022</v>
      </c>
      <c r="O1031" t="str">
        <f t="shared" si="115"/>
        <v>01</v>
      </c>
      <c r="P1031" t="str">
        <f t="shared" si="116"/>
        <v>2022</v>
      </c>
      <c r="Q1031" t="str">
        <f t="shared" si="113"/>
        <v>17</v>
      </c>
      <c r="R1031" t="str">
        <f t="shared" si="114"/>
        <v>-</v>
      </c>
      <c r="S1031" t="str">
        <f t="shared" si="117"/>
        <v/>
      </c>
    </row>
    <row r="1032" spans="1:22" x14ac:dyDescent="0.3">
      <c r="A1032" t="s">
        <v>2713</v>
      </c>
      <c r="B1032" t="s">
        <v>32</v>
      </c>
      <c r="C1032" t="s">
        <v>12021</v>
      </c>
      <c r="D1032" t="s">
        <v>33</v>
      </c>
      <c r="E1032" t="s">
        <v>34</v>
      </c>
      <c r="F1032" t="s">
        <v>2714</v>
      </c>
      <c r="G1032" t="s">
        <v>22</v>
      </c>
      <c r="H1032" s="1">
        <v>44207</v>
      </c>
      <c r="I1032" s="3">
        <v>0.24305555555555555</v>
      </c>
      <c r="J1032" s="1" t="s">
        <v>12021</v>
      </c>
      <c r="K1032" s="2" t="s">
        <v>12021</v>
      </c>
      <c r="L1032" s="2" t="s">
        <v>12021</v>
      </c>
      <c r="M1032" t="str">
        <f t="shared" si="118"/>
        <v>Jan</v>
      </c>
      <c r="N1032" t="str">
        <f t="shared" si="112"/>
        <v>11-01-2021</v>
      </c>
      <c r="O1032" t="str">
        <f t="shared" si="115"/>
        <v>01</v>
      </c>
      <c r="P1032" t="str">
        <f t="shared" si="116"/>
        <v>2021</v>
      </c>
      <c r="Q1032" t="str">
        <f t="shared" si="113"/>
        <v>05</v>
      </c>
      <c r="R1032" t="str">
        <f t="shared" si="114"/>
        <v>-</v>
      </c>
      <c r="S1032" t="str">
        <f t="shared" si="117"/>
        <v/>
      </c>
    </row>
    <row r="1033" spans="1:22" x14ac:dyDescent="0.3">
      <c r="A1033" t="s">
        <v>2715</v>
      </c>
      <c r="B1033" t="s">
        <v>205</v>
      </c>
      <c r="C1033" t="s">
        <v>12021</v>
      </c>
      <c r="D1033" t="s">
        <v>19</v>
      </c>
      <c r="E1033" t="s">
        <v>140</v>
      </c>
      <c r="F1033" t="s">
        <v>2716</v>
      </c>
      <c r="G1033" t="s">
        <v>22</v>
      </c>
      <c r="H1033" s="1">
        <v>44962</v>
      </c>
      <c r="I1033" s="3">
        <v>0.44583333333333336</v>
      </c>
      <c r="J1033" s="1" t="s">
        <v>12021</v>
      </c>
      <c r="K1033" s="2" t="s">
        <v>12021</v>
      </c>
      <c r="L1033" s="2" t="s">
        <v>12021</v>
      </c>
      <c r="M1033" t="str">
        <f t="shared" si="118"/>
        <v>Feb</v>
      </c>
      <c r="N1033" t="str">
        <f t="shared" si="112"/>
        <v>05-02-2023</v>
      </c>
      <c r="O1033" t="str">
        <f t="shared" si="115"/>
        <v>02</v>
      </c>
      <c r="P1033" t="str">
        <f t="shared" si="116"/>
        <v>2023</v>
      </c>
      <c r="Q1033" t="str">
        <f t="shared" si="113"/>
        <v>10</v>
      </c>
      <c r="R1033" t="str">
        <f t="shared" si="114"/>
        <v>-</v>
      </c>
      <c r="S1033" t="str">
        <f t="shared" si="117"/>
        <v/>
      </c>
    </row>
    <row r="1034" spans="1:22" x14ac:dyDescent="0.3">
      <c r="A1034" t="s">
        <v>2717</v>
      </c>
      <c r="B1034" t="s">
        <v>126</v>
      </c>
      <c r="C1034" t="s">
        <v>12021</v>
      </c>
      <c r="D1034" t="s">
        <v>33</v>
      </c>
      <c r="E1034" t="s">
        <v>127</v>
      </c>
      <c r="F1034" t="s">
        <v>2718</v>
      </c>
      <c r="G1034" t="s">
        <v>22</v>
      </c>
      <c r="H1034" s="1" t="s">
        <v>258</v>
      </c>
      <c r="I1034" s="3">
        <v>0.18584490740740742</v>
      </c>
      <c r="J1034" s="1" t="s">
        <v>12021</v>
      </c>
      <c r="K1034" s="2" t="s">
        <v>12021</v>
      </c>
      <c r="L1034" s="2" t="s">
        <v>12021</v>
      </c>
      <c r="M1034" t="str">
        <f t="shared" si="118"/>
        <v>Sep</v>
      </c>
      <c r="N1034" t="str">
        <f t="shared" si="112"/>
        <v>20-09-2021</v>
      </c>
      <c r="O1034" t="str">
        <f t="shared" si="115"/>
        <v>09</v>
      </c>
      <c r="P1034" t="str">
        <f t="shared" si="116"/>
        <v>2021</v>
      </c>
      <c r="Q1034" t="str">
        <f t="shared" si="113"/>
        <v>04</v>
      </c>
      <c r="R1034" t="str">
        <f t="shared" si="114"/>
        <v>-</v>
      </c>
      <c r="S1034" t="str">
        <f t="shared" si="117"/>
        <v/>
      </c>
    </row>
    <row r="1035" spans="1:22" x14ac:dyDescent="0.3">
      <c r="A1035" t="s">
        <v>2719</v>
      </c>
      <c r="B1035" t="s">
        <v>68</v>
      </c>
      <c r="C1035" s="4">
        <v>44986.1</v>
      </c>
      <c r="D1035" t="s">
        <v>49</v>
      </c>
      <c r="E1035" t="s">
        <v>69</v>
      </c>
      <c r="F1035" t="s">
        <v>2720</v>
      </c>
      <c r="G1035" t="s">
        <v>28</v>
      </c>
      <c r="H1035" s="1" t="s">
        <v>2721</v>
      </c>
      <c r="I1035" s="3">
        <v>0.1000462962962963</v>
      </c>
      <c r="J1035" s="1">
        <v>44986</v>
      </c>
      <c r="K1035" s="2">
        <v>0.1</v>
      </c>
      <c r="L1035" s="2" t="s">
        <v>12021</v>
      </c>
      <c r="M1035" t="str">
        <f t="shared" si="118"/>
        <v>Dec</v>
      </c>
      <c r="N1035" t="str">
        <f t="shared" si="112"/>
        <v>21-12-2022</v>
      </c>
      <c r="O1035" t="str">
        <f t="shared" si="115"/>
        <v>12</v>
      </c>
      <c r="P1035" t="str">
        <f t="shared" si="116"/>
        <v>2022</v>
      </c>
      <c r="Q1035" t="str">
        <f t="shared" si="113"/>
        <v>02</v>
      </c>
      <c r="R1035" t="str">
        <f t="shared" si="114"/>
        <v>01-03-2023</v>
      </c>
      <c r="S1035" t="str">
        <f t="shared" si="117"/>
        <v>03</v>
      </c>
    </row>
    <row r="1036" spans="1:22" x14ac:dyDescent="0.3">
      <c r="A1036" t="s">
        <v>2722</v>
      </c>
      <c r="B1036" t="s">
        <v>135</v>
      </c>
      <c r="C1036" t="s">
        <v>11221</v>
      </c>
      <c r="D1036" t="s">
        <v>33</v>
      </c>
      <c r="E1036" t="s">
        <v>38</v>
      </c>
      <c r="F1036" t="s">
        <v>2723</v>
      </c>
      <c r="G1036" t="s">
        <v>28</v>
      </c>
      <c r="H1036" s="1">
        <v>45018</v>
      </c>
      <c r="I1036" s="3">
        <v>0.38472222222222224</v>
      </c>
      <c r="J1036" s="1" t="s">
        <v>714</v>
      </c>
      <c r="K1036" s="2">
        <v>0.38521990740740741</v>
      </c>
      <c r="L1036" s="2" t="s">
        <v>12021</v>
      </c>
      <c r="M1036" t="str">
        <f t="shared" si="118"/>
        <v>Apr</v>
      </c>
      <c r="N1036" t="str">
        <f t="shared" si="112"/>
        <v>02-04-2023</v>
      </c>
      <c r="O1036" t="str">
        <f t="shared" si="115"/>
        <v>04</v>
      </c>
      <c r="P1036" t="str">
        <f t="shared" si="116"/>
        <v>2023</v>
      </c>
      <c r="Q1036" t="str">
        <f t="shared" si="113"/>
        <v>09</v>
      </c>
      <c r="R1036" t="str">
        <f t="shared" si="114"/>
        <v>16-02-2023</v>
      </c>
      <c r="S1036" t="str">
        <f t="shared" si="117"/>
        <v>02</v>
      </c>
    </row>
    <row r="1037" spans="1:22" x14ac:dyDescent="0.3">
      <c r="A1037" t="s">
        <v>2724</v>
      </c>
      <c r="B1037" t="s">
        <v>202</v>
      </c>
      <c r="C1037" t="s">
        <v>11222</v>
      </c>
      <c r="D1037" t="s">
        <v>33</v>
      </c>
      <c r="E1037" t="s">
        <v>127</v>
      </c>
      <c r="F1037" t="s">
        <v>2725</v>
      </c>
      <c r="G1037" t="s">
        <v>28</v>
      </c>
      <c r="H1037" s="1">
        <v>44049</v>
      </c>
      <c r="I1037" s="3">
        <v>0.87847222222222221</v>
      </c>
      <c r="J1037" s="1" t="s">
        <v>2041</v>
      </c>
      <c r="K1037" s="2">
        <v>0.87876157407407407</v>
      </c>
      <c r="L1037" s="2" t="s">
        <v>12021</v>
      </c>
      <c r="M1037" t="str">
        <f t="shared" si="118"/>
        <v>Aug</v>
      </c>
      <c r="N1037" t="str">
        <f t="shared" si="112"/>
        <v>06-08-2020</v>
      </c>
      <c r="O1037" t="str">
        <f t="shared" si="115"/>
        <v>08</v>
      </c>
      <c r="P1037" t="str">
        <f t="shared" si="116"/>
        <v>2020</v>
      </c>
      <c r="Q1037" t="str">
        <f t="shared" si="113"/>
        <v>21</v>
      </c>
      <c r="R1037" t="str">
        <f t="shared" si="114"/>
        <v>18-06-2020</v>
      </c>
      <c r="S1037" t="str">
        <f t="shared" si="117"/>
        <v>06</v>
      </c>
    </row>
    <row r="1038" spans="1:22" x14ac:dyDescent="0.3">
      <c r="A1038" t="s">
        <v>2726</v>
      </c>
      <c r="B1038" t="s">
        <v>11</v>
      </c>
      <c r="C1038" t="s">
        <v>12021</v>
      </c>
      <c r="D1038" t="s">
        <v>12</v>
      </c>
      <c r="E1038" t="s">
        <v>13</v>
      </c>
      <c r="F1038" t="s">
        <v>2727</v>
      </c>
      <c r="G1038" t="s">
        <v>15</v>
      </c>
      <c r="H1038" s="1">
        <v>45028</v>
      </c>
      <c r="I1038" s="3">
        <v>0.98611111111111116</v>
      </c>
      <c r="J1038" s="1" t="s">
        <v>12021</v>
      </c>
      <c r="K1038" s="2" t="s">
        <v>12021</v>
      </c>
      <c r="L1038" s="2" t="s">
        <v>12021</v>
      </c>
      <c r="M1038" t="str">
        <f t="shared" si="118"/>
        <v>Apr</v>
      </c>
      <c r="N1038" t="str">
        <f t="shared" si="112"/>
        <v>12-04-2023</v>
      </c>
      <c r="O1038" t="str">
        <f t="shared" si="115"/>
        <v>04</v>
      </c>
      <c r="P1038" t="str">
        <f t="shared" si="116"/>
        <v>2023</v>
      </c>
      <c r="Q1038" t="str">
        <f t="shared" si="113"/>
        <v>23</v>
      </c>
      <c r="R1038" t="str">
        <f t="shared" si="114"/>
        <v>-</v>
      </c>
      <c r="S1038" t="str">
        <f t="shared" si="117"/>
        <v/>
      </c>
    </row>
    <row r="1039" spans="1:22" x14ac:dyDescent="0.3">
      <c r="A1039" t="s">
        <v>2728</v>
      </c>
      <c r="B1039" t="s">
        <v>188</v>
      </c>
      <c r="C1039" s="4">
        <v>44115.626388888886</v>
      </c>
      <c r="D1039" t="s">
        <v>12</v>
      </c>
      <c r="E1039" t="s">
        <v>114</v>
      </c>
      <c r="F1039" t="s">
        <v>2729</v>
      </c>
      <c r="G1039" t="s">
        <v>28</v>
      </c>
      <c r="H1039" s="1" t="s">
        <v>1191</v>
      </c>
      <c r="I1039" s="3">
        <v>0.62659722222222225</v>
      </c>
      <c r="J1039" s="1">
        <v>44115</v>
      </c>
      <c r="K1039" s="2">
        <v>0.62638888888888888</v>
      </c>
      <c r="L1039" s="2" t="s">
        <v>12021</v>
      </c>
      <c r="M1039" t="str">
        <f t="shared" si="118"/>
        <v>Oct</v>
      </c>
      <c r="N1039" t="str">
        <f t="shared" si="112"/>
        <v>18-10-2020</v>
      </c>
      <c r="O1039" t="str">
        <f t="shared" si="115"/>
        <v>10</v>
      </c>
      <c r="P1039" t="str">
        <f t="shared" si="116"/>
        <v>2020</v>
      </c>
      <c r="Q1039" t="str">
        <f t="shared" si="113"/>
        <v>15</v>
      </c>
      <c r="R1039" t="str">
        <f t="shared" si="114"/>
        <v>11-10-2020</v>
      </c>
      <c r="S1039" t="str">
        <f t="shared" si="117"/>
        <v>10</v>
      </c>
    </row>
    <row r="1040" spans="1:22" x14ac:dyDescent="0.3">
      <c r="A1040" t="s">
        <v>2730</v>
      </c>
      <c r="B1040" t="s">
        <v>18</v>
      </c>
      <c r="C1040" t="s">
        <v>12021</v>
      </c>
      <c r="D1040" t="s">
        <v>19</v>
      </c>
      <c r="E1040" t="s">
        <v>20</v>
      </c>
      <c r="F1040" t="s">
        <v>2731</v>
      </c>
      <c r="G1040" t="s">
        <v>15</v>
      </c>
      <c r="H1040" s="1">
        <v>44599</v>
      </c>
      <c r="I1040" s="3">
        <v>0.27083333333333331</v>
      </c>
      <c r="J1040" s="1" t="s">
        <v>12021</v>
      </c>
      <c r="K1040" s="2" t="s">
        <v>12021</v>
      </c>
      <c r="L1040" s="2" t="s">
        <v>12021</v>
      </c>
      <c r="M1040" t="str">
        <f t="shared" si="118"/>
        <v>Feb</v>
      </c>
      <c r="N1040" t="str">
        <f t="shared" si="112"/>
        <v>07-02-2022</v>
      </c>
      <c r="O1040" t="str">
        <f t="shared" si="115"/>
        <v>02</v>
      </c>
      <c r="P1040" t="str">
        <f t="shared" si="116"/>
        <v>2022</v>
      </c>
      <c r="Q1040" t="str">
        <f t="shared" si="113"/>
        <v>06</v>
      </c>
      <c r="R1040" t="str">
        <f t="shared" si="114"/>
        <v>-</v>
      </c>
      <c r="S1040" t="str">
        <f t="shared" si="117"/>
        <v/>
      </c>
    </row>
    <row r="1041" spans="1:19" x14ac:dyDescent="0.3">
      <c r="A1041" t="s">
        <v>2732</v>
      </c>
      <c r="B1041" t="s">
        <v>256</v>
      </c>
      <c r="C1041" t="s">
        <v>11223</v>
      </c>
      <c r="D1041" t="s">
        <v>19</v>
      </c>
      <c r="E1041" t="s">
        <v>20</v>
      </c>
      <c r="F1041" t="s">
        <v>2733</v>
      </c>
      <c r="G1041" t="s">
        <v>28</v>
      </c>
      <c r="H1041" s="1" t="s">
        <v>1055</v>
      </c>
      <c r="I1041" s="3">
        <v>0.2918634259259259</v>
      </c>
      <c r="J1041" s="1" t="s">
        <v>2734</v>
      </c>
      <c r="K1041" s="2">
        <v>0.2918634259259259</v>
      </c>
      <c r="L1041" s="2" t="s">
        <v>12021</v>
      </c>
      <c r="M1041" t="str">
        <f t="shared" si="118"/>
        <v>Mar</v>
      </c>
      <c r="N1041" t="str">
        <f t="shared" si="112"/>
        <v>24-03-2020</v>
      </c>
      <c r="O1041" t="str">
        <f t="shared" si="115"/>
        <v>03</v>
      </c>
      <c r="P1041" t="str">
        <f t="shared" si="116"/>
        <v>2020</v>
      </c>
      <c r="Q1041" t="str">
        <f t="shared" si="113"/>
        <v>07</v>
      </c>
      <c r="R1041" t="str">
        <f t="shared" si="114"/>
        <v>31-03-2020</v>
      </c>
      <c r="S1041" t="str">
        <f t="shared" si="117"/>
        <v>03</v>
      </c>
    </row>
    <row r="1042" spans="1:19" x14ac:dyDescent="0.3">
      <c r="A1042" t="s">
        <v>2735</v>
      </c>
      <c r="B1042" t="s">
        <v>93</v>
      </c>
      <c r="C1042" t="s">
        <v>12021</v>
      </c>
      <c r="D1042" t="s">
        <v>19</v>
      </c>
      <c r="E1042" t="s">
        <v>26</v>
      </c>
      <c r="F1042" t="s">
        <v>2098</v>
      </c>
      <c r="G1042" t="s">
        <v>22</v>
      </c>
      <c r="H1042" s="1">
        <v>44355</v>
      </c>
      <c r="I1042" s="3">
        <v>0.16944444444444445</v>
      </c>
      <c r="J1042" s="1" t="s">
        <v>12021</v>
      </c>
      <c r="K1042" s="2" t="s">
        <v>12021</v>
      </c>
      <c r="L1042" s="2" t="s">
        <v>12021</v>
      </c>
      <c r="M1042" t="str">
        <f t="shared" si="118"/>
        <v>Jun</v>
      </c>
      <c r="N1042" t="str">
        <f t="shared" si="112"/>
        <v>08-06-2021</v>
      </c>
      <c r="O1042" t="str">
        <f t="shared" si="115"/>
        <v>06</v>
      </c>
      <c r="P1042" t="str">
        <f t="shared" si="116"/>
        <v>2021</v>
      </c>
      <c r="Q1042" t="str">
        <f t="shared" si="113"/>
        <v>04</v>
      </c>
      <c r="R1042" t="str">
        <f t="shared" si="114"/>
        <v>-</v>
      </c>
      <c r="S1042" t="str">
        <f t="shared" si="117"/>
        <v/>
      </c>
    </row>
    <row r="1043" spans="1:19" x14ac:dyDescent="0.3">
      <c r="A1043" t="s">
        <v>2736</v>
      </c>
      <c r="B1043" t="s">
        <v>93</v>
      </c>
      <c r="C1043" t="s">
        <v>12021</v>
      </c>
      <c r="D1043" t="s">
        <v>19</v>
      </c>
      <c r="E1043" t="s">
        <v>26</v>
      </c>
      <c r="F1043" t="s">
        <v>2737</v>
      </c>
      <c r="G1043" t="s">
        <v>15</v>
      </c>
      <c r="H1043" s="1" t="s">
        <v>1254</v>
      </c>
      <c r="I1043" s="3">
        <v>0.13246527777777778</v>
      </c>
      <c r="J1043" s="1" t="s">
        <v>12021</v>
      </c>
      <c r="K1043" s="2" t="s">
        <v>12021</v>
      </c>
      <c r="L1043" s="2" t="s">
        <v>12021</v>
      </c>
      <c r="M1043" t="str">
        <f t="shared" si="118"/>
        <v>Apr</v>
      </c>
      <c r="N1043" t="str">
        <f t="shared" si="112"/>
        <v>29-04-2023</v>
      </c>
      <c r="O1043" t="str">
        <f t="shared" si="115"/>
        <v>04</v>
      </c>
      <c r="P1043" t="str">
        <f t="shared" si="116"/>
        <v>2023</v>
      </c>
      <c r="Q1043" t="str">
        <f t="shared" si="113"/>
        <v>03</v>
      </c>
      <c r="R1043" t="str">
        <f t="shared" si="114"/>
        <v>-</v>
      </c>
      <c r="S1043" t="str">
        <f t="shared" si="117"/>
        <v/>
      </c>
    </row>
    <row r="1044" spans="1:19" x14ac:dyDescent="0.3">
      <c r="A1044" t="s">
        <v>2738</v>
      </c>
      <c r="B1044" t="s">
        <v>73</v>
      </c>
      <c r="C1044" t="s">
        <v>12021</v>
      </c>
      <c r="D1044" t="s">
        <v>49</v>
      </c>
      <c r="E1044" t="s">
        <v>50</v>
      </c>
      <c r="F1044" t="s">
        <v>2739</v>
      </c>
      <c r="G1044" t="s">
        <v>22</v>
      </c>
      <c r="H1044" s="1">
        <v>45326</v>
      </c>
      <c r="I1044" s="3">
        <v>0.99791666666666667</v>
      </c>
      <c r="J1044" s="1" t="s">
        <v>12021</v>
      </c>
      <c r="K1044" s="2" t="s">
        <v>12021</v>
      </c>
      <c r="L1044" s="2" t="s">
        <v>12021</v>
      </c>
      <c r="M1044" t="str">
        <f t="shared" si="118"/>
        <v>Feb</v>
      </c>
      <c r="N1044" t="str">
        <f t="shared" si="112"/>
        <v>04-02-2024</v>
      </c>
      <c r="O1044" t="str">
        <f t="shared" si="115"/>
        <v>02</v>
      </c>
      <c r="P1044" t="str">
        <f t="shared" si="116"/>
        <v>2024</v>
      </c>
      <c r="Q1044" t="str">
        <f t="shared" si="113"/>
        <v>23</v>
      </c>
      <c r="R1044" t="str">
        <f t="shared" si="114"/>
        <v>-</v>
      </c>
      <c r="S1044" t="str">
        <f t="shared" si="117"/>
        <v/>
      </c>
    </row>
    <row r="1045" spans="1:19" x14ac:dyDescent="0.3">
      <c r="A1045" t="s">
        <v>2740</v>
      </c>
      <c r="B1045" t="s">
        <v>25</v>
      </c>
      <c r="C1045" t="s">
        <v>12021</v>
      </c>
      <c r="D1045" t="s">
        <v>19</v>
      </c>
      <c r="E1045" t="s">
        <v>26</v>
      </c>
      <c r="F1045" t="s">
        <v>2741</v>
      </c>
      <c r="G1045" t="s">
        <v>22</v>
      </c>
      <c r="H1045" s="1">
        <v>45117</v>
      </c>
      <c r="I1045" s="3">
        <v>2.2222222222222223E-2</v>
      </c>
      <c r="J1045" s="1" t="s">
        <v>12021</v>
      </c>
      <c r="K1045" s="2" t="s">
        <v>12021</v>
      </c>
      <c r="L1045" s="2" t="s">
        <v>12021</v>
      </c>
      <c r="M1045" t="str">
        <f t="shared" si="118"/>
        <v>Jul</v>
      </c>
      <c r="N1045" t="str">
        <f t="shared" si="112"/>
        <v>10-07-2023</v>
      </c>
      <c r="O1045" t="str">
        <f t="shared" si="115"/>
        <v>07</v>
      </c>
      <c r="P1045" t="str">
        <f t="shared" si="116"/>
        <v>2023</v>
      </c>
      <c r="Q1045" t="str">
        <f t="shared" si="113"/>
        <v>00</v>
      </c>
      <c r="R1045" t="str">
        <f t="shared" si="114"/>
        <v>-</v>
      </c>
      <c r="S1045" t="str">
        <f t="shared" si="117"/>
        <v/>
      </c>
    </row>
    <row r="1046" spans="1:19" x14ac:dyDescent="0.3">
      <c r="A1046" t="s">
        <v>2742</v>
      </c>
      <c r="B1046" t="s">
        <v>131</v>
      </c>
      <c r="C1046" s="4">
        <v>45599.931944444441</v>
      </c>
      <c r="D1046" t="s">
        <v>12</v>
      </c>
      <c r="E1046" t="s">
        <v>114</v>
      </c>
      <c r="F1046" t="s">
        <v>2743</v>
      </c>
      <c r="G1046" t="s">
        <v>28</v>
      </c>
      <c r="H1046" s="1" t="s">
        <v>2744</v>
      </c>
      <c r="I1046" s="3">
        <v>0.9322569444444444</v>
      </c>
      <c r="J1046" s="1">
        <v>45599</v>
      </c>
      <c r="K1046" s="2">
        <v>0.93194444444444446</v>
      </c>
      <c r="L1046" s="2" t="s">
        <v>12021</v>
      </c>
      <c r="M1046" t="str">
        <f t="shared" si="118"/>
        <v>Feb</v>
      </c>
      <c r="N1046" t="str">
        <f t="shared" si="112"/>
        <v>13-02-2024</v>
      </c>
      <c r="O1046" t="str">
        <f t="shared" si="115"/>
        <v>02</v>
      </c>
      <c r="P1046" t="str">
        <f t="shared" si="116"/>
        <v>2024</v>
      </c>
      <c r="Q1046" t="str">
        <f t="shared" si="113"/>
        <v>22</v>
      </c>
      <c r="R1046" t="str">
        <f t="shared" si="114"/>
        <v>03-11-2024</v>
      </c>
      <c r="S1046" t="str">
        <f t="shared" si="117"/>
        <v>11</v>
      </c>
    </row>
    <row r="1047" spans="1:19" x14ac:dyDescent="0.3">
      <c r="A1047" t="s">
        <v>2745</v>
      </c>
      <c r="B1047" t="s">
        <v>173</v>
      </c>
      <c r="C1047" t="s">
        <v>11224</v>
      </c>
      <c r="D1047" t="s">
        <v>12</v>
      </c>
      <c r="E1047" t="s">
        <v>174</v>
      </c>
      <c r="F1047" t="s">
        <v>2746</v>
      </c>
      <c r="G1047" t="s">
        <v>28</v>
      </c>
      <c r="H1047" s="1" t="s">
        <v>1119</v>
      </c>
      <c r="I1047" s="3">
        <v>0.91813657407407412</v>
      </c>
      <c r="J1047" s="1" t="s">
        <v>2556</v>
      </c>
      <c r="K1047" s="2">
        <v>0.91813657407407412</v>
      </c>
      <c r="L1047" s="2" t="s">
        <v>12021</v>
      </c>
      <c r="M1047" t="str">
        <f t="shared" si="118"/>
        <v>Feb</v>
      </c>
      <c r="N1047" t="str">
        <f t="shared" si="112"/>
        <v>18-02-2023</v>
      </c>
      <c r="O1047" t="str">
        <f t="shared" si="115"/>
        <v>02</v>
      </c>
      <c r="P1047" t="str">
        <f t="shared" si="116"/>
        <v>2023</v>
      </c>
      <c r="Q1047" t="str">
        <f t="shared" si="113"/>
        <v>22</v>
      </c>
      <c r="R1047" t="str">
        <f t="shared" si="114"/>
        <v>13-03-2023</v>
      </c>
      <c r="S1047" t="str">
        <f t="shared" si="117"/>
        <v>03</v>
      </c>
    </row>
    <row r="1048" spans="1:19" x14ac:dyDescent="0.3">
      <c r="A1048" t="s">
        <v>2747</v>
      </c>
      <c r="B1048" t="s">
        <v>188</v>
      </c>
      <c r="C1048" t="s">
        <v>12021</v>
      </c>
      <c r="D1048" t="s">
        <v>12</v>
      </c>
      <c r="E1048" t="s">
        <v>114</v>
      </c>
      <c r="F1048" t="s">
        <v>2748</v>
      </c>
      <c r="G1048" t="s">
        <v>22</v>
      </c>
      <c r="H1048" s="1" t="s">
        <v>2749</v>
      </c>
      <c r="I1048" s="3">
        <v>0.53945601851851854</v>
      </c>
      <c r="J1048" s="1" t="s">
        <v>12021</v>
      </c>
      <c r="K1048" s="2" t="s">
        <v>12021</v>
      </c>
      <c r="L1048" s="2" t="s">
        <v>12021</v>
      </c>
      <c r="M1048" t="str">
        <f t="shared" si="118"/>
        <v>Jul</v>
      </c>
      <c r="N1048" t="str">
        <f t="shared" si="112"/>
        <v>15-07-2023</v>
      </c>
      <c r="O1048" t="str">
        <f t="shared" si="115"/>
        <v>07</v>
      </c>
      <c r="P1048" t="str">
        <f t="shared" si="116"/>
        <v>2023</v>
      </c>
      <c r="Q1048" t="str">
        <f t="shared" si="113"/>
        <v>12</v>
      </c>
      <c r="R1048" t="str">
        <f t="shared" si="114"/>
        <v>-</v>
      </c>
      <c r="S1048" t="str">
        <f t="shared" si="117"/>
        <v/>
      </c>
    </row>
    <row r="1049" spans="1:19" x14ac:dyDescent="0.3">
      <c r="A1049" t="s">
        <v>2750</v>
      </c>
      <c r="B1049" t="s">
        <v>256</v>
      </c>
      <c r="C1049" t="s">
        <v>12021</v>
      </c>
      <c r="D1049" t="s">
        <v>19</v>
      </c>
      <c r="E1049" t="s">
        <v>20</v>
      </c>
      <c r="F1049" t="s">
        <v>2751</v>
      </c>
      <c r="G1049" t="s">
        <v>15</v>
      </c>
      <c r="H1049" s="1">
        <v>45419</v>
      </c>
      <c r="I1049" s="3">
        <v>0.73055555555555551</v>
      </c>
      <c r="J1049" s="1" t="s">
        <v>12021</v>
      </c>
      <c r="K1049" s="2" t="s">
        <v>12021</v>
      </c>
      <c r="L1049" s="2" t="s">
        <v>12021</v>
      </c>
      <c r="M1049" t="str">
        <f t="shared" si="118"/>
        <v>May</v>
      </c>
      <c r="N1049" t="str">
        <f t="shared" si="112"/>
        <v>07-05-2024</v>
      </c>
      <c r="O1049" t="str">
        <f t="shared" si="115"/>
        <v>05</v>
      </c>
      <c r="P1049" t="str">
        <f t="shared" si="116"/>
        <v>2024</v>
      </c>
      <c r="Q1049" t="str">
        <f t="shared" si="113"/>
        <v>17</v>
      </c>
      <c r="R1049" t="str">
        <f t="shared" si="114"/>
        <v>-</v>
      </c>
      <c r="S1049" t="str">
        <f t="shared" si="117"/>
        <v/>
      </c>
    </row>
    <row r="1050" spans="1:19" x14ac:dyDescent="0.3">
      <c r="A1050" t="s">
        <v>2752</v>
      </c>
      <c r="B1050" t="s">
        <v>87</v>
      </c>
      <c r="C1050" t="s">
        <v>12021</v>
      </c>
      <c r="D1050" t="s">
        <v>33</v>
      </c>
      <c r="E1050" t="s">
        <v>38</v>
      </c>
      <c r="F1050" t="s">
        <v>2753</v>
      </c>
      <c r="G1050" t="s">
        <v>15</v>
      </c>
      <c r="H1050" s="1" t="s">
        <v>2754</v>
      </c>
      <c r="I1050" s="3">
        <v>0.18062500000000001</v>
      </c>
      <c r="J1050" s="1" t="s">
        <v>12021</v>
      </c>
      <c r="K1050" s="2" t="s">
        <v>12021</v>
      </c>
      <c r="L1050" s="2" t="s">
        <v>12021</v>
      </c>
      <c r="M1050" t="str">
        <f t="shared" si="118"/>
        <v>Apr</v>
      </c>
      <c r="N1050" t="str">
        <f t="shared" si="112"/>
        <v>14-04-2023</v>
      </c>
      <c r="O1050" t="str">
        <f t="shared" si="115"/>
        <v>04</v>
      </c>
      <c r="P1050" t="str">
        <f t="shared" si="116"/>
        <v>2023</v>
      </c>
      <c r="Q1050" t="str">
        <f t="shared" si="113"/>
        <v>04</v>
      </c>
      <c r="R1050" t="str">
        <f t="shared" si="114"/>
        <v>-</v>
      </c>
      <c r="S1050" t="str">
        <f t="shared" si="117"/>
        <v/>
      </c>
    </row>
    <row r="1051" spans="1:19" x14ac:dyDescent="0.3">
      <c r="A1051" t="s">
        <v>2755</v>
      </c>
      <c r="B1051" t="s">
        <v>202</v>
      </c>
      <c r="C1051" t="s">
        <v>12021</v>
      </c>
      <c r="D1051" t="s">
        <v>33</v>
      </c>
      <c r="E1051" t="s">
        <v>127</v>
      </c>
      <c r="F1051" t="s">
        <v>2756</v>
      </c>
      <c r="G1051" t="s">
        <v>15</v>
      </c>
      <c r="H1051" s="1">
        <v>44078</v>
      </c>
      <c r="I1051" s="3">
        <v>0.79027777777777775</v>
      </c>
      <c r="J1051" s="1" t="s">
        <v>12021</v>
      </c>
      <c r="K1051" s="2" t="s">
        <v>12021</v>
      </c>
      <c r="L1051" s="2" t="s">
        <v>12021</v>
      </c>
      <c r="M1051" t="str">
        <f t="shared" si="118"/>
        <v>Sep</v>
      </c>
      <c r="N1051" t="str">
        <f t="shared" si="112"/>
        <v>04-09-2020</v>
      </c>
      <c r="O1051" t="str">
        <f t="shared" si="115"/>
        <v>09</v>
      </c>
      <c r="P1051" t="str">
        <f t="shared" si="116"/>
        <v>2020</v>
      </c>
      <c r="Q1051" t="str">
        <f t="shared" si="113"/>
        <v>18</v>
      </c>
      <c r="R1051" t="str">
        <f t="shared" si="114"/>
        <v>-</v>
      </c>
      <c r="S1051" t="str">
        <f t="shared" si="117"/>
        <v/>
      </c>
    </row>
    <row r="1052" spans="1:19" x14ac:dyDescent="0.3">
      <c r="A1052" t="s">
        <v>2757</v>
      </c>
      <c r="B1052" t="s">
        <v>131</v>
      </c>
      <c r="C1052" s="4">
        <v>44327.099305555559</v>
      </c>
      <c r="D1052" t="s">
        <v>12</v>
      </c>
      <c r="E1052" t="s">
        <v>114</v>
      </c>
      <c r="F1052" t="s">
        <v>2758</v>
      </c>
      <c r="G1052" t="s">
        <v>28</v>
      </c>
      <c r="H1052" s="1" t="s">
        <v>2759</v>
      </c>
      <c r="I1052" s="3">
        <v>9.9675925925925932E-2</v>
      </c>
      <c r="J1052" s="1">
        <v>44327</v>
      </c>
      <c r="K1052" s="2">
        <v>9.930555555555555E-2</v>
      </c>
      <c r="L1052" s="2" t="s">
        <v>12021</v>
      </c>
      <c r="M1052" t="str">
        <f t="shared" si="118"/>
        <v>Oct</v>
      </c>
      <c r="N1052" t="str">
        <f t="shared" si="112"/>
        <v>31-10-2021</v>
      </c>
      <c r="O1052" t="str">
        <f t="shared" si="115"/>
        <v>10</v>
      </c>
      <c r="P1052" t="str">
        <f t="shared" si="116"/>
        <v>2021</v>
      </c>
      <c r="Q1052" t="str">
        <f t="shared" si="113"/>
        <v>02</v>
      </c>
      <c r="R1052" t="str">
        <f t="shared" si="114"/>
        <v>11-05-2021</v>
      </c>
      <c r="S1052" t="str">
        <f t="shared" si="117"/>
        <v>05</v>
      </c>
    </row>
    <row r="1053" spans="1:19" x14ac:dyDescent="0.3">
      <c r="A1053" t="s">
        <v>2760</v>
      </c>
      <c r="B1053" t="s">
        <v>301</v>
      </c>
      <c r="C1053" t="s">
        <v>12021</v>
      </c>
      <c r="D1053" t="s">
        <v>49</v>
      </c>
      <c r="E1053" t="s">
        <v>50</v>
      </c>
      <c r="F1053" t="s">
        <v>2761</v>
      </c>
      <c r="G1053" t="s">
        <v>22</v>
      </c>
      <c r="H1053" s="1" t="s">
        <v>1751</v>
      </c>
      <c r="I1053" s="3">
        <v>0.64033564814814814</v>
      </c>
      <c r="J1053" s="1" t="s">
        <v>12021</v>
      </c>
      <c r="K1053" s="2" t="s">
        <v>12021</v>
      </c>
      <c r="L1053" s="2" t="s">
        <v>12021</v>
      </c>
      <c r="M1053" t="str">
        <f t="shared" si="118"/>
        <v>Jun</v>
      </c>
      <c r="N1053" t="str">
        <f t="shared" si="112"/>
        <v>25-06-2020</v>
      </c>
      <c r="O1053" t="str">
        <f t="shared" si="115"/>
        <v>06</v>
      </c>
      <c r="P1053" t="str">
        <f t="shared" si="116"/>
        <v>2020</v>
      </c>
      <c r="Q1053" t="str">
        <f t="shared" si="113"/>
        <v>15</v>
      </c>
      <c r="R1053" t="str">
        <f t="shared" si="114"/>
        <v>-</v>
      </c>
      <c r="S1053" t="str">
        <f t="shared" si="117"/>
        <v/>
      </c>
    </row>
    <row r="1054" spans="1:19" x14ac:dyDescent="0.3">
      <c r="A1054" t="s">
        <v>2762</v>
      </c>
      <c r="B1054" t="s">
        <v>25</v>
      </c>
      <c r="C1054" t="s">
        <v>11225</v>
      </c>
      <c r="D1054" t="s">
        <v>19</v>
      </c>
      <c r="E1054" t="s">
        <v>26</v>
      </c>
      <c r="F1054" t="s">
        <v>2763</v>
      </c>
      <c r="G1054" t="s">
        <v>28</v>
      </c>
      <c r="H1054" s="1">
        <v>44474</v>
      </c>
      <c r="I1054" s="3">
        <v>0.66041666666666665</v>
      </c>
      <c r="J1054" s="1" t="s">
        <v>2764</v>
      </c>
      <c r="K1054" s="2">
        <v>0.6608680555555555</v>
      </c>
      <c r="L1054" s="2" t="s">
        <v>12021</v>
      </c>
      <c r="M1054" t="str">
        <f t="shared" si="118"/>
        <v>Oct</v>
      </c>
      <c r="N1054" t="str">
        <f t="shared" si="112"/>
        <v>05-10-2021</v>
      </c>
      <c r="O1054" t="str">
        <f t="shared" si="115"/>
        <v>10</v>
      </c>
      <c r="P1054" t="str">
        <f t="shared" si="116"/>
        <v>2021</v>
      </c>
      <c r="Q1054" t="str">
        <f t="shared" si="113"/>
        <v>15</v>
      </c>
      <c r="R1054" t="str">
        <f t="shared" si="114"/>
        <v>28-05-2021</v>
      </c>
      <c r="S1054" t="str">
        <f t="shared" si="117"/>
        <v>05</v>
      </c>
    </row>
    <row r="1055" spans="1:19" x14ac:dyDescent="0.3">
      <c r="A1055" t="s">
        <v>2765</v>
      </c>
      <c r="B1055" t="s">
        <v>135</v>
      </c>
      <c r="C1055" t="s">
        <v>12021</v>
      </c>
      <c r="D1055" t="s">
        <v>33</v>
      </c>
      <c r="E1055" t="s">
        <v>38</v>
      </c>
      <c r="F1055" t="s">
        <v>2766</v>
      </c>
      <c r="G1055" t="s">
        <v>15</v>
      </c>
      <c r="H1055" s="1">
        <v>44904</v>
      </c>
      <c r="I1055" s="3">
        <v>0.94652777777777775</v>
      </c>
      <c r="J1055" s="1" t="s">
        <v>12021</v>
      </c>
      <c r="K1055" s="2" t="s">
        <v>12021</v>
      </c>
      <c r="L1055" s="2" t="s">
        <v>12021</v>
      </c>
      <c r="M1055" t="str">
        <f t="shared" si="118"/>
        <v>Dec</v>
      </c>
      <c r="N1055" t="str">
        <f t="shared" si="112"/>
        <v>09-12-2022</v>
      </c>
      <c r="O1055" t="str">
        <f t="shared" si="115"/>
        <v>12</v>
      </c>
      <c r="P1055" t="str">
        <f t="shared" si="116"/>
        <v>2022</v>
      </c>
      <c r="Q1055" t="str">
        <f t="shared" si="113"/>
        <v>22</v>
      </c>
      <c r="R1055" t="str">
        <f t="shared" si="114"/>
        <v>-</v>
      </c>
      <c r="S1055" t="str">
        <f t="shared" si="117"/>
        <v/>
      </c>
    </row>
    <row r="1056" spans="1:19" x14ac:dyDescent="0.3">
      <c r="A1056" t="s">
        <v>2767</v>
      </c>
      <c r="B1056" t="s">
        <v>220</v>
      </c>
      <c r="C1056" t="s">
        <v>12021</v>
      </c>
      <c r="D1056" t="s">
        <v>12</v>
      </c>
      <c r="E1056" t="s">
        <v>174</v>
      </c>
      <c r="F1056" t="s">
        <v>2768</v>
      </c>
      <c r="G1056" t="s">
        <v>22</v>
      </c>
      <c r="H1056" s="1">
        <v>43839</v>
      </c>
      <c r="I1056" s="3">
        <v>0.8979166666666667</v>
      </c>
      <c r="J1056" s="1" t="s">
        <v>12021</v>
      </c>
      <c r="K1056" s="2" t="s">
        <v>12021</v>
      </c>
      <c r="L1056" s="2" t="s">
        <v>12021</v>
      </c>
      <c r="M1056" t="str">
        <f t="shared" si="118"/>
        <v>Jan</v>
      </c>
      <c r="N1056" t="str">
        <f t="shared" si="112"/>
        <v>09-01-2020</v>
      </c>
      <c r="O1056" t="str">
        <f t="shared" si="115"/>
        <v>01</v>
      </c>
      <c r="P1056" t="str">
        <f t="shared" si="116"/>
        <v>2020</v>
      </c>
      <c r="Q1056" t="str">
        <f t="shared" si="113"/>
        <v>21</v>
      </c>
      <c r="R1056" t="str">
        <f t="shared" si="114"/>
        <v>-</v>
      </c>
      <c r="S1056" t="str">
        <f t="shared" si="117"/>
        <v/>
      </c>
    </row>
    <row r="1057" spans="1:19" x14ac:dyDescent="0.3">
      <c r="A1057" t="s">
        <v>2769</v>
      </c>
      <c r="B1057" t="s">
        <v>256</v>
      </c>
      <c r="C1057" t="s">
        <v>12021</v>
      </c>
      <c r="D1057" t="s">
        <v>19</v>
      </c>
      <c r="E1057" t="s">
        <v>20</v>
      </c>
      <c r="F1057" t="s">
        <v>2770</v>
      </c>
      <c r="G1057" t="s">
        <v>22</v>
      </c>
      <c r="H1057" s="1">
        <v>44137</v>
      </c>
      <c r="I1057" s="3">
        <v>0.89236111111111116</v>
      </c>
      <c r="J1057" s="1" t="s">
        <v>12021</v>
      </c>
      <c r="K1057" s="2" t="s">
        <v>12021</v>
      </c>
      <c r="L1057" s="2" t="s">
        <v>12021</v>
      </c>
      <c r="M1057" t="str">
        <f t="shared" si="118"/>
        <v>Nov</v>
      </c>
      <c r="N1057" t="str">
        <f t="shared" si="112"/>
        <v>02-11-2020</v>
      </c>
      <c r="O1057" t="str">
        <f t="shared" si="115"/>
        <v>11</v>
      </c>
      <c r="P1057" t="str">
        <f t="shared" si="116"/>
        <v>2020</v>
      </c>
      <c r="Q1057" t="str">
        <f t="shared" si="113"/>
        <v>21</v>
      </c>
      <c r="R1057" t="str">
        <f t="shared" si="114"/>
        <v>-</v>
      </c>
      <c r="S1057" t="str">
        <f t="shared" si="117"/>
        <v/>
      </c>
    </row>
    <row r="1058" spans="1:19" x14ac:dyDescent="0.3">
      <c r="A1058" t="s">
        <v>2771</v>
      </c>
      <c r="B1058" t="s">
        <v>188</v>
      </c>
      <c r="C1058" t="s">
        <v>12021</v>
      </c>
      <c r="D1058" t="s">
        <v>12</v>
      </c>
      <c r="E1058" t="s">
        <v>114</v>
      </c>
      <c r="F1058" t="s">
        <v>2772</v>
      </c>
      <c r="G1058" t="s">
        <v>15</v>
      </c>
      <c r="H1058" s="1" t="s">
        <v>1578</v>
      </c>
      <c r="I1058" s="3">
        <v>0.79738425925925926</v>
      </c>
      <c r="J1058" s="1" t="s">
        <v>12021</v>
      </c>
      <c r="K1058" s="2" t="s">
        <v>12021</v>
      </c>
      <c r="L1058" s="2" t="s">
        <v>12021</v>
      </c>
      <c r="M1058" t="str">
        <f t="shared" si="118"/>
        <v>Sep</v>
      </c>
      <c r="N1058" t="str">
        <f t="shared" si="112"/>
        <v>23-09-2021</v>
      </c>
      <c r="O1058" t="str">
        <f t="shared" si="115"/>
        <v>09</v>
      </c>
      <c r="P1058" t="str">
        <f t="shared" si="116"/>
        <v>2021</v>
      </c>
      <c r="Q1058" t="str">
        <f t="shared" si="113"/>
        <v>19</v>
      </c>
      <c r="R1058" t="str">
        <f t="shared" si="114"/>
        <v>-</v>
      </c>
      <c r="S1058" t="str">
        <f t="shared" si="117"/>
        <v/>
      </c>
    </row>
    <row r="1059" spans="1:19" x14ac:dyDescent="0.3">
      <c r="A1059" t="s">
        <v>2773</v>
      </c>
      <c r="B1059" t="s">
        <v>149</v>
      </c>
      <c r="C1059" t="s">
        <v>12021</v>
      </c>
      <c r="D1059" t="s">
        <v>49</v>
      </c>
      <c r="E1059" t="s">
        <v>69</v>
      </c>
      <c r="F1059" t="s">
        <v>2774</v>
      </c>
      <c r="G1059" t="s">
        <v>15</v>
      </c>
      <c r="H1059" s="1">
        <v>44836</v>
      </c>
      <c r="I1059" s="3">
        <v>0.51736111111111116</v>
      </c>
      <c r="J1059" s="1" t="s">
        <v>12021</v>
      </c>
      <c r="K1059" s="2" t="s">
        <v>12021</v>
      </c>
      <c r="L1059" s="2" t="s">
        <v>12021</v>
      </c>
      <c r="M1059" t="str">
        <f t="shared" si="118"/>
        <v>Oct</v>
      </c>
      <c r="N1059" t="str">
        <f t="shared" si="112"/>
        <v>02-10-2022</v>
      </c>
      <c r="O1059" t="str">
        <f t="shared" si="115"/>
        <v>10</v>
      </c>
      <c r="P1059" t="str">
        <f t="shared" si="116"/>
        <v>2022</v>
      </c>
      <c r="Q1059" t="str">
        <f t="shared" si="113"/>
        <v>12</v>
      </c>
      <c r="R1059" t="str">
        <f t="shared" si="114"/>
        <v>-</v>
      </c>
      <c r="S1059" t="str">
        <f t="shared" si="117"/>
        <v/>
      </c>
    </row>
    <row r="1060" spans="1:19" x14ac:dyDescent="0.3">
      <c r="A1060" t="s">
        <v>2775</v>
      </c>
      <c r="B1060" t="s">
        <v>249</v>
      </c>
      <c r="C1060" t="s">
        <v>12021</v>
      </c>
      <c r="D1060" t="s">
        <v>19</v>
      </c>
      <c r="E1060" t="s">
        <v>26</v>
      </c>
      <c r="F1060" t="s">
        <v>2776</v>
      </c>
      <c r="G1060" t="s">
        <v>15</v>
      </c>
      <c r="H1060" s="1">
        <v>45117</v>
      </c>
      <c r="I1060" s="3">
        <v>0.14791666666666667</v>
      </c>
      <c r="J1060" s="1" t="s">
        <v>12021</v>
      </c>
      <c r="K1060" s="2" t="s">
        <v>12021</v>
      </c>
      <c r="L1060" s="2" t="s">
        <v>12021</v>
      </c>
      <c r="M1060" t="str">
        <f t="shared" si="118"/>
        <v>Jul</v>
      </c>
      <c r="N1060" t="str">
        <f t="shared" si="112"/>
        <v>10-07-2023</v>
      </c>
      <c r="O1060" t="str">
        <f t="shared" si="115"/>
        <v>07</v>
      </c>
      <c r="P1060" t="str">
        <f t="shared" si="116"/>
        <v>2023</v>
      </c>
      <c r="Q1060" t="str">
        <f t="shared" si="113"/>
        <v>03</v>
      </c>
      <c r="R1060" t="str">
        <f t="shared" si="114"/>
        <v>-</v>
      </c>
      <c r="S1060" t="str">
        <f t="shared" si="117"/>
        <v/>
      </c>
    </row>
    <row r="1061" spans="1:19" x14ac:dyDescent="0.3">
      <c r="A1061" t="s">
        <v>2777</v>
      </c>
      <c r="B1061" t="s">
        <v>131</v>
      </c>
      <c r="C1061" t="s">
        <v>12021</v>
      </c>
      <c r="D1061" t="s">
        <v>12</v>
      </c>
      <c r="E1061" t="s">
        <v>114</v>
      </c>
      <c r="F1061" t="s">
        <v>2778</v>
      </c>
      <c r="G1061" t="s">
        <v>15</v>
      </c>
      <c r="H1061" s="1" t="s">
        <v>2779</v>
      </c>
      <c r="I1061" s="3">
        <v>0.39594907407407409</v>
      </c>
      <c r="J1061" s="1" t="s">
        <v>12021</v>
      </c>
      <c r="K1061" s="2" t="s">
        <v>12021</v>
      </c>
      <c r="L1061" s="2" t="s">
        <v>12021</v>
      </c>
      <c r="M1061" t="str">
        <f t="shared" si="118"/>
        <v>May</v>
      </c>
      <c r="N1061" t="str">
        <f t="shared" si="112"/>
        <v>19-05-2021</v>
      </c>
      <c r="O1061" t="str">
        <f t="shared" si="115"/>
        <v>05</v>
      </c>
      <c r="P1061" t="str">
        <f t="shared" si="116"/>
        <v>2021</v>
      </c>
      <c r="Q1061" t="str">
        <f t="shared" si="113"/>
        <v>09</v>
      </c>
      <c r="R1061" t="str">
        <f t="shared" si="114"/>
        <v>-</v>
      </c>
      <c r="S1061" t="str">
        <f t="shared" si="117"/>
        <v/>
      </c>
    </row>
    <row r="1062" spans="1:19" x14ac:dyDescent="0.3">
      <c r="A1062" t="s">
        <v>2780</v>
      </c>
      <c r="B1062" t="s">
        <v>146</v>
      </c>
      <c r="C1062" t="s">
        <v>12021</v>
      </c>
      <c r="D1062" t="s">
        <v>19</v>
      </c>
      <c r="E1062" t="s">
        <v>140</v>
      </c>
      <c r="F1062" t="s">
        <v>2781</v>
      </c>
      <c r="G1062" t="s">
        <v>15</v>
      </c>
      <c r="H1062" s="1" t="s">
        <v>909</v>
      </c>
      <c r="I1062" s="3">
        <v>0.2853472222222222</v>
      </c>
      <c r="J1062" s="1" t="s">
        <v>12021</v>
      </c>
      <c r="K1062" s="2" t="s">
        <v>12021</v>
      </c>
      <c r="L1062" s="2" t="s">
        <v>12021</v>
      </c>
      <c r="M1062" t="str">
        <f t="shared" si="118"/>
        <v>Sep</v>
      </c>
      <c r="N1062" t="str">
        <f t="shared" si="112"/>
        <v>19-09-2020</v>
      </c>
      <c r="O1062" t="str">
        <f t="shared" si="115"/>
        <v>09</v>
      </c>
      <c r="P1062" t="str">
        <f t="shared" si="116"/>
        <v>2020</v>
      </c>
      <c r="Q1062" t="str">
        <f t="shared" si="113"/>
        <v>06</v>
      </c>
      <c r="R1062" t="str">
        <f t="shared" si="114"/>
        <v>-</v>
      </c>
      <c r="S1062" t="str">
        <f t="shared" si="117"/>
        <v/>
      </c>
    </row>
    <row r="1063" spans="1:19" x14ac:dyDescent="0.3">
      <c r="A1063" t="s">
        <v>2782</v>
      </c>
      <c r="B1063" t="s">
        <v>97</v>
      </c>
      <c r="C1063" t="s">
        <v>12021</v>
      </c>
      <c r="D1063" t="s">
        <v>19</v>
      </c>
      <c r="E1063" t="s">
        <v>20</v>
      </c>
      <c r="F1063" t="s">
        <v>2783</v>
      </c>
      <c r="G1063" t="s">
        <v>15</v>
      </c>
      <c r="H1063" s="1">
        <v>45417</v>
      </c>
      <c r="I1063" s="3">
        <v>0.55208333333333337</v>
      </c>
      <c r="J1063" s="1" t="s">
        <v>12021</v>
      </c>
      <c r="K1063" s="2" t="s">
        <v>12021</v>
      </c>
      <c r="L1063" s="2" t="s">
        <v>12021</v>
      </c>
      <c r="M1063" t="str">
        <f t="shared" si="118"/>
        <v>May</v>
      </c>
      <c r="N1063" t="str">
        <f t="shared" si="112"/>
        <v>05-05-2024</v>
      </c>
      <c r="O1063" t="str">
        <f t="shared" si="115"/>
        <v>05</v>
      </c>
      <c r="P1063" t="str">
        <f t="shared" si="116"/>
        <v>2024</v>
      </c>
      <c r="Q1063" t="str">
        <f t="shared" si="113"/>
        <v>13</v>
      </c>
      <c r="R1063" t="str">
        <f t="shared" si="114"/>
        <v>-</v>
      </c>
      <c r="S1063" t="str">
        <f t="shared" si="117"/>
        <v/>
      </c>
    </row>
    <row r="1064" spans="1:19" x14ac:dyDescent="0.3">
      <c r="A1064" t="s">
        <v>2784</v>
      </c>
      <c r="B1064" t="s">
        <v>48</v>
      </c>
      <c r="C1064" t="s">
        <v>12021</v>
      </c>
      <c r="D1064" t="s">
        <v>49</v>
      </c>
      <c r="E1064" t="s">
        <v>50</v>
      </c>
      <c r="F1064" t="s">
        <v>2785</v>
      </c>
      <c r="G1064" t="s">
        <v>15</v>
      </c>
      <c r="H1064" s="1">
        <v>44593</v>
      </c>
      <c r="I1064" s="3">
        <v>0.63194444444444442</v>
      </c>
      <c r="J1064" s="1" t="s">
        <v>12021</v>
      </c>
      <c r="K1064" s="2" t="s">
        <v>12021</v>
      </c>
      <c r="L1064" s="2" t="s">
        <v>12021</v>
      </c>
      <c r="M1064" t="str">
        <f t="shared" si="118"/>
        <v>Feb</v>
      </c>
      <c r="N1064" t="str">
        <f t="shared" si="112"/>
        <v>01-02-2022</v>
      </c>
      <c r="O1064" t="str">
        <f t="shared" si="115"/>
        <v>02</v>
      </c>
      <c r="P1064" t="str">
        <f t="shared" si="116"/>
        <v>2022</v>
      </c>
      <c r="Q1064" t="str">
        <f t="shared" si="113"/>
        <v>15</v>
      </c>
      <c r="R1064" t="str">
        <f t="shared" si="114"/>
        <v>-</v>
      </c>
      <c r="S1064" t="str">
        <f t="shared" si="117"/>
        <v/>
      </c>
    </row>
    <row r="1065" spans="1:19" x14ac:dyDescent="0.3">
      <c r="A1065" t="s">
        <v>2786</v>
      </c>
      <c r="B1065" t="s">
        <v>256</v>
      </c>
      <c r="C1065" t="s">
        <v>11226</v>
      </c>
      <c r="D1065" t="s">
        <v>19</v>
      </c>
      <c r="E1065" t="s">
        <v>20</v>
      </c>
      <c r="F1065" t="s">
        <v>2787</v>
      </c>
      <c r="G1065" t="s">
        <v>28</v>
      </c>
      <c r="H1065" s="1">
        <v>44687</v>
      </c>
      <c r="I1065" s="3">
        <v>0.36041666666666666</v>
      </c>
      <c r="J1065" s="1" t="s">
        <v>2788</v>
      </c>
      <c r="K1065" s="2">
        <v>0.36047453703703702</v>
      </c>
      <c r="L1065" s="2" t="s">
        <v>12021</v>
      </c>
      <c r="M1065" t="str">
        <f t="shared" si="118"/>
        <v>May</v>
      </c>
      <c r="N1065" t="str">
        <f t="shared" si="112"/>
        <v>06-05-2022</v>
      </c>
      <c r="O1065" t="str">
        <f t="shared" si="115"/>
        <v>05</v>
      </c>
      <c r="P1065" t="str">
        <f t="shared" si="116"/>
        <v>2022</v>
      </c>
      <c r="Q1065" t="str">
        <f t="shared" si="113"/>
        <v>08</v>
      </c>
      <c r="R1065" t="str">
        <f t="shared" si="114"/>
        <v>16-06-2022</v>
      </c>
      <c r="S1065" t="str">
        <f t="shared" si="117"/>
        <v>06</v>
      </c>
    </row>
    <row r="1066" spans="1:19" x14ac:dyDescent="0.3">
      <c r="A1066" t="s">
        <v>2789</v>
      </c>
      <c r="B1066" t="s">
        <v>139</v>
      </c>
      <c r="C1066" t="s">
        <v>11227</v>
      </c>
      <c r="D1066" t="s">
        <v>19</v>
      </c>
      <c r="E1066" t="s">
        <v>140</v>
      </c>
      <c r="F1066" t="s">
        <v>2790</v>
      </c>
      <c r="G1066" t="s">
        <v>28</v>
      </c>
      <c r="H1066" s="1" t="s">
        <v>133</v>
      </c>
      <c r="I1066" s="3">
        <v>5.2569444444444446E-2</v>
      </c>
      <c r="J1066" s="1" t="s">
        <v>2791</v>
      </c>
      <c r="K1066" s="2">
        <v>5.2569444444444446E-2</v>
      </c>
      <c r="L1066" s="2" t="s">
        <v>12021</v>
      </c>
      <c r="M1066" t="str">
        <f t="shared" si="118"/>
        <v>Sep</v>
      </c>
      <c r="N1066" t="str">
        <f t="shared" si="112"/>
        <v>21-09-2024</v>
      </c>
      <c r="O1066" t="str">
        <f t="shared" si="115"/>
        <v>09</v>
      </c>
      <c r="P1066" t="str">
        <f t="shared" si="116"/>
        <v>2024</v>
      </c>
      <c r="Q1066" t="str">
        <f t="shared" si="113"/>
        <v>01</v>
      </c>
      <c r="R1066" t="str">
        <f t="shared" si="114"/>
        <v>17-10-2024</v>
      </c>
      <c r="S1066" t="str">
        <f t="shared" si="117"/>
        <v>10</v>
      </c>
    </row>
    <row r="1067" spans="1:19" x14ac:dyDescent="0.3">
      <c r="A1067" t="s">
        <v>2792</v>
      </c>
      <c r="B1067" t="s">
        <v>48</v>
      </c>
      <c r="C1067" t="s">
        <v>12021</v>
      </c>
      <c r="D1067" t="s">
        <v>49</v>
      </c>
      <c r="E1067" t="s">
        <v>50</v>
      </c>
      <c r="F1067" t="s">
        <v>2793</v>
      </c>
      <c r="G1067" t="s">
        <v>22</v>
      </c>
      <c r="H1067" s="1" t="s">
        <v>2794</v>
      </c>
      <c r="I1067" s="3">
        <v>0.57237268518518514</v>
      </c>
      <c r="J1067" s="1" t="s">
        <v>12021</v>
      </c>
      <c r="K1067" s="2" t="s">
        <v>12021</v>
      </c>
      <c r="L1067" s="2" t="s">
        <v>12021</v>
      </c>
      <c r="M1067" t="str">
        <f t="shared" si="118"/>
        <v>Mar</v>
      </c>
      <c r="N1067" t="str">
        <f t="shared" si="112"/>
        <v>21-03-2020</v>
      </c>
      <c r="O1067" t="str">
        <f t="shared" si="115"/>
        <v>03</v>
      </c>
      <c r="P1067" t="str">
        <f t="shared" si="116"/>
        <v>2020</v>
      </c>
      <c r="Q1067" t="str">
        <f t="shared" si="113"/>
        <v>13</v>
      </c>
      <c r="R1067" t="str">
        <f t="shared" si="114"/>
        <v>-</v>
      </c>
      <c r="S1067" t="str">
        <f t="shared" si="117"/>
        <v/>
      </c>
    </row>
    <row r="1068" spans="1:19" x14ac:dyDescent="0.3">
      <c r="A1068" t="s">
        <v>2795</v>
      </c>
      <c r="B1068" t="s">
        <v>404</v>
      </c>
      <c r="C1068" s="4">
        <v>44628.470138888886</v>
      </c>
      <c r="D1068" t="s">
        <v>12</v>
      </c>
      <c r="E1068" t="s">
        <v>174</v>
      </c>
      <c r="F1068" t="s">
        <v>2796</v>
      </c>
      <c r="G1068" t="s">
        <v>28</v>
      </c>
      <c r="H1068" s="1">
        <v>44569</v>
      </c>
      <c r="I1068" s="3">
        <v>0.47013888888888888</v>
      </c>
      <c r="J1068" s="1">
        <v>44628</v>
      </c>
      <c r="K1068" s="2">
        <v>0.47013888888888888</v>
      </c>
      <c r="L1068" s="2" t="s">
        <v>12021</v>
      </c>
      <c r="M1068" t="str">
        <f t="shared" si="118"/>
        <v>Jan</v>
      </c>
      <c r="N1068" t="str">
        <f t="shared" si="112"/>
        <v>08-01-2022</v>
      </c>
      <c r="O1068" t="str">
        <f t="shared" si="115"/>
        <v>01</v>
      </c>
      <c r="P1068" t="str">
        <f t="shared" si="116"/>
        <v>2022</v>
      </c>
      <c r="Q1068" t="str">
        <f t="shared" si="113"/>
        <v>11</v>
      </c>
      <c r="R1068" t="str">
        <f t="shared" si="114"/>
        <v>08-03-2022</v>
      </c>
      <c r="S1068" t="str">
        <f t="shared" si="117"/>
        <v>03</v>
      </c>
    </row>
    <row r="1069" spans="1:19" x14ac:dyDescent="0.3">
      <c r="A1069" t="s">
        <v>2797</v>
      </c>
      <c r="B1069" t="s">
        <v>110</v>
      </c>
      <c r="C1069" s="4">
        <v>44325.195833333331</v>
      </c>
      <c r="D1069" t="s">
        <v>33</v>
      </c>
      <c r="E1069" t="s">
        <v>34</v>
      </c>
      <c r="F1069" t="s">
        <v>2798</v>
      </c>
      <c r="G1069" t="s">
        <v>28</v>
      </c>
      <c r="H1069" s="1" t="s">
        <v>2799</v>
      </c>
      <c r="I1069" s="3">
        <v>0.19637731481481482</v>
      </c>
      <c r="J1069" s="1">
        <v>44325</v>
      </c>
      <c r="K1069" s="2">
        <v>0.19583333333333333</v>
      </c>
      <c r="L1069" s="2" t="s">
        <v>12021</v>
      </c>
      <c r="M1069" t="str">
        <f t="shared" si="118"/>
        <v>Aug</v>
      </c>
      <c r="N1069" t="str">
        <f t="shared" si="112"/>
        <v>18-08-2021</v>
      </c>
      <c r="O1069" t="str">
        <f t="shared" si="115"/>
        <v>08</v>
      </c>
      <c r="P1069" t="str">
        <f t="shared" si="116"/>
        <v>2021</v>
      </c>
      <c r="Q1069" t="str">
        <f t="shared" si="113"/>
        <v>04</v>
      </c>
      <c r="R1069" t="str">
        <f t="shared" si="114"/>
        <v>09-05-2021</v>
      </c>
      <c r="S1069" t="str">
        <f t="shared" si="117"/>
        <v>05</v>
      </c>
    </row>
    <row r="1070" spans="1:19" x14ac:dyDescent="0.3">
      <c r="A1070" t="s">
        <v>2800</v>
      </c>
      <c r="B1070" t="s">
        <v>135</v>
      </c>
      <c r="C1070" t="s">
        <v>12021</v>
      </c>
      <c r="D1070" t="s">
        <v>33</v>
      </c>
      <c r="E1070" t="s">
        <v>38</v>
      </c>
      <c r="F1070" t="s">
        <v>2801</v>
      </c>
      <c r="G1070" t="s">
        <v>22</v>
      </c>
      <c r="H1070" s="1" t="s">
        <v>747</v>
      </c>
      <c r="I1070" s="3">
        <v>0.11031249999999999</v>
      </c>
      <c r="J1070" s="1" t="s">
        <v>12021</v>
      </c>
      <c r="K1070" s="2" t="s">
        <v>12021</v>
      </c>
      <c r="L1070" s="2" t="s">
        <v>12021</v>
      </c>
      <c r="M1070" t="str">
        <f t="shared" si="118"/>
        <v>May</v>
      </c>
      <c r="N1070" t="str">
        <f t="shared" si="112"/>
        <v>14-05-2024</v>
      </c>
      <c r="O1070" t="str">
        <f t="shared" si="115"/>
        <v>05</v>
      </c>
      <c r="P1070" t="str">
        <f t="shared" si="116"/>
        <v>2024</v>
      </c>
      <c r="Q1070" t="str">
        <f t="shared" si="113"/>
        <v>02</v>
      </c>
      <c r="R1070" t="str">
        <f t="shared" si="114"/>
        <v>-</v>
      </c>
      <c r="S1070" t="str">
        <f t="shared" si="117"/>
        <v/>
      </c>
    </row>
    <row r="1071" spans="1:19" x14ac:dyDescent="0.3">
      <c r="A1071" t="s">
        <v>2802</v>
      </c>
      <c r="B1071" t="s">
        <v>301</v>
      </c>
      <c r="C1071" t="s">
        <v>12021</v>
      </c>
      <c r="D1071" t="s">
        <v>49</v>
      </c>
      <c r="E1071" t="s">
        <v>50</v>
      </c>
      <c r="F1071" t="s">
        <v>2803</v>
      </c>
      <c r="G1071" t="s">
        <v>15</v>
      </c>
      <c r="H1071" s="1" t="s">
        <v>2804</v>
      </c>
      <c r="I1071" s="3">
        <v>0.2167824074074074</v>
      </c>
      <c r="J1071" s="1" t="s">
        <v>12021</v>
      </c>
      <c r="K1071" s="2" t="s">
        <v>12021</v>
      </c>
      <c r="L1071" s="2" t="s">
        <v>12021</v>
      </c>
      <c r="M1071" t="str">
        <f t="shared" si="118"/>
        <v>Oct</v>
      </c>
      <c r="N1071" t="str">
        <f t="shared" si="112"/>
        <v>30-10-2022</v>
      </c>
      <c r="O1071" t="str">
        <f t="shared" si="115"/>
        <v>10</v>
      </c>
      <c r="P1071" t="str">
        <f t="shared" si="116"/>
        <v>2022</v>
      </c>
      <c r="Q1071" t="str">
        <f t="shared" si="113"/>
        <v>05</v>
      </c>
      <c r="R1071" t="str">
        <f t="shared" si="114"/>
        <v>-</v>
      </c>
      <c r="S1071" t="str">
        <f t="shared" si="117"/>
        <v/>
      </c>
    </row>
    <row r="1072" spans="1:19" x14ac:dyDescent="0.3">
      <c r="A1072" t="s">
        <v>2805</v>
      </c>
      <c r="B1072" t="s">
        <v>73</v>
      </c>
      <c r="C1072" t="s">
        <v>11228</v>
      </c>
      <c r="D1072" t="s">
        <v>49</v>
      </c>
      <c r="E1072" t="s">
        <v>50</v>
      </c>
      <c r="F1072" t="s">
        <v>2806</v>
      </c>
      <c r="G1072" t="s">
        <v>28</v>
      </c>
      <c r="H1072" s="1" t="s">
        <v>2807</v>
      </c>
      <c r="I1072" s="3">
        <v>0.88506944444444446</v>
      </c>
      <c r="J1072" s="1" t="s">
        <v>2808</v>
      </c>
      <c r="K1072" s="2">
        <v>0.88506944444444446</v>
      </c>
      <c r="L1072" s="2" t="s">
        <v>12021</v>
      </c>
      <c r="M1072" t="str">
        <f t="shared" si="118"/>
        <v>May</v>
      </c>
      <c r="N1072" t="str">
        <f t="shared" si="112"/>
        <v>20-05-2023</v>
      </c>
      <c r="O1072" t="str">
        <f t="shared" si="115"/>
        <v>05</v>
      </c>
      <c r="P1072" t="str">
        <f t="shared" si="116"/>
        <v>2023</v>
      </c>
      <c r="Q1072" t="str">
        <f t="shared" si="113"/>
        <v>21</v>
      </c>
      <c r="R1072" t="str">
        <f t="shared" si="114"/>
        <v>15-06-2023</v>
      </c>
      <c r="S1072" t="str">
        <f t="shared" si="117"/>
        <v>06</v>
      </c>
    </row>
    <row r="1073" spans="1:19" x14ac:dyDescent="0.3">
      <c r="A1073" t="s">
        <v>2809</v>
      </c>
      <c r="B1073" t="s">
        <v>37</v>
      </c>
      <c r="C1073" t="s">
        <v>11229</v>
      </c>
      <c r="D1073" t="s">
        <v>33</v>
      </c>
      <c r="E1073" t="s">
        <v>38</v>
      </c>
      <c r="F1073" t="s">
        <v>2810</v>
      </c>
      <c r="G1073" t="s">
        <v>28</v>
      </c>
      <c r="H1073" s="1">
        <v>44116</v>
      </c>
      <c r="I1073" s="3">
        <v>0.78055555555555556</v>
      </c>
      <c r="J1073" s="1" t="s">
        <v>479</v>
      </c>
      <c r="K1073" s="2">
        <v>0.78111111111111109</v>
      </c>
      <c r="L1073" s="2" t="s">
        <v>12021</v>
      </c>
      <c r="M1073" t="str">
        <f t="shared" si="118"/>
        <v>Oct</v>
      </c>
      <c r="N1073" t="str">
        <f t="shared" si="112"/>
        <v>12-10-2020</v>
      </c>
      <c r="O1073" t="str">
        <f t="shared" si="115"/>
        <v>10</v>
      </c>
      <c r="P1073" t="str">
        <f t="shared" si="116"/>
        <v>2020</v>
      </c>
      <c r="Q1073" t="str">
        <f t="shared" si="113"/>
        <v>18</v>
      </c>
      <c r="R1073" t="str">
        <f t="shared" si="114"/>
        <v>21-12-2020</v>
      </c>
      <c r="S1073" t="str">
        <f t="shared" si="117"/>
        <v>12</v>
      </c>
    </row>
    <row r="1074" spans="1:19" x14ac:dyDescent="0.3">
      <c r="A1074" t="s">
        <v>2811</v>
      </c>
      <c r="B1074" t="s">
        <v>404</v>
      </c>
      <c r="C1074" s="4">
        <v>44258.345833333333</v>
      </c>
      <c r="D1074" t="s">
        <v>12</v>
      </c>
      <c r="E1074" t="s">
        <v>174</v>
      </c>
      <c r="F1074" t="s">
        <v>2812</v>
      </c>
      <c r="G1074" t="s">
        <v>28</v>
      </c>
      <c r="H1074" s="1" t="s">
        <v>1486</v>
      </c>
      <c r="I1074" s="3">
        <v>0.34630787037037036</v>
      </c>
      <c r="J1074" s="1">
        <v>44258</v>
      </c>
      <c r="K1074" s="2">
        <v>0.34583333333333333</v>
      </c>
      <c r="L1074" s="2" t="s">
        <v>12021</v>
      </c>
      <c r="M1074" t="str">
        <f t="shared" si="118"/>
        <v>Feb</v>
      </c>
      <c r="N1074" t="str">
        <f t="shared" si="112"/>
        <v>25-02-2021</v>
      </c>
      <c r="O1074" t="str">
        <f t="shared" si="115"/>
        <v>02</v>
      </c>
      <c r="P1074" t="str">
        <f t="shared" si="116"/>
        <v>2021</v>
      </c>
      <c r="Q1074" t="str">
        <f t="shared" si="113"/>
        <v>08</v>
      </c>
      <c r="R1074" t="str">
        <f t="shared" si="114"/>
        <v>03-03-2021</v>
      </c>
      <c r="S1074" t="str">
        <f t="shared" si="117"/>
        <v>03</v>
      </c>
    </row>
    <row r="1075" spans="1:19" x14ac:dyDescent="0.3">
      <c r="A1075" t="s">
        <v>2813</v>
      </c>
      <c r="B1075" t="s">
        <v>158</v>
      </c>
      <c r="C1075" t="s">
        <v>12021</v>
      </c>
      <c r="D1075" t="s">
        <v>33</v>
      </c>
      <c r="E1075" t="s">
        <v>127</v>
      </c>
      <c r="F1075" t="s">
        <v>2814</v>
      </c>
      <c r="G1075" t="s">
        <v>15</v>
      </c>
      <c r="H1075" s="1">
        <v>44721</v>
      </c>
      <c r="I1075" s="3">
        <v>5.8333333333333334E-2</v>
      </c>
      <c r="J1075" s="1" t="s">
        <v>12021</v>
      </c>
      <c r="K1075" s="2" t="s">
        <v>12021</v>
      </c>
      <c r="L1075" s="2" t="s">
        <v>12021</v>
      </c>
      <c r="M1075" t="str">
        <f t="shared" si="118"/>
        <v>Jun</v>
      </c>
      <c r="N1075" t="str">
        <f t="shared" si="112"/>
        <v>09-06-2022</v>
      </c>
      <c r="O1075" t="str">
        <f t="shared" si="115"/>
        <v>06</v>
      </c>
      <c r="P1075" t="str">
        <f t="shared" si="116"/>
        <v>2022</v>
      </c>
      <c r="Q1075" t="str">
        <f t="shared" si="113"/>
        <v>01</v>
      </c>
      <c r="R1075" t="str">
        <f t="shared" si="114"/>
        <v>-</v>
      </c>
      <c r="S1075" t="str">
        <f t="shared" si="117"/>
        <v/>
      </c>
    </row>
    <row r="1076" spans="1:19" x14ac:dyDescent="0.3">
      <c r="A1076" t="s">
        <v>2815</v>
      </c>
      <c r="B1076" t="s">
        <v>202</v>
      </c>
      <c r="C1076" t="s">
        <v>12021</v>
      </c>
      <c r="D1076" t="s">
        <v>33</v>
      </c>
      <c r="E1076" t="s">
        <v>127</v>
      </c>
      <c r="F1076" t="s">
        <v>2816</v>
      </c>
      <c r="G1076" t="s">
        <v>15</v>
      </c>
      <c r="H1076" s="1" t="s">
        <v>2817</v>
      </c>
      <c r="I1076" s="3">
        <v>0.18251157407407406</v>
      </c>
      <c r="J1076" s="1" t="s">
        <v>12021</v>
      </c>
      <c r="K1076" s="2" t="s">
        <v>12021</v>
      </c>
      <c r="L1076" s="2" t="s">
        <v>12021</v>
      </c>
      <c r="M1076" t="str">
        <f t="shared" si="118"/>
        <v>Feb</v>
      </c>
      <c r="N1076" t="str">
        <f t="shared" si="112"/>
        <v>16-02-2022</v>
      </c>
      <c r="O1076" t="str">
        <f t="shared" si="115"/>
        <v>02</v>
      </c>
      <c r="P1076" t="str">
        <f t="shared" si="116"/>
        <v>2022</v>
      </c>
      <c r="Q1076" t="str">
        <f t="shared" si="113"/>
        <v>04</v>
      </c>
      <c r="R1076" t="str">
        <f t="shared" si="114"/>
        <v>-</v>
      </c>
      <c r="S1076" t="str">
        <f t="shared" si="117"/>
        <v/>
      </c>
    </row>
    <row r="1077" spans="1:19" x14ac:dyDescent="0.3">
      <c r="A1077" t="s">
        <v>2818</v>
      </c>
      <c r="B1077" t="s">
        <v>123</v>
      </c>
      <c r="C1077" t="s">
        <v>12021</v>
      </c>
      <c r="D1077" t="s">
        <v>33</v>
      </c>
      <c r="E1077" t="s">
        <v>34</v>
      </c>
      <c r="F1077" t="s">
        <v>2819</v>
      </c>
      <c r="G1077" t="s">
        <v>22</v>
      </c>
      <c r="H1077" s="1">
        <v>44352</v>
      </c>
      <c r="I1077" s="3">
        <v>0.85902777777777772</v>
      </c>
      <c r="J1077" s="1" t="s">
        <v>12021</v>
      </c>
      <c r="K1077" s="2" t="s">
        <v>12021</v>
      </c>
      <c r="L1077" s="2" t="s">
        <v>12021</v>
      </c>
      <c r="M1077" t="str">
        <f t="shared" si="118"/>
        <v>Jun</v>
      </c>
      <c r="N1077" t="str">
        <f t="shared" si="112"/>
        <v>05-06-2021</v>
      </c>
      <c r="O1077" t="str">
        <f t="shared" si="115"/>
        <v>06</v>
      </c>
      <c r="P1077" t="str">
        <f t="shared" si="116"/>
        <v>2021</v>
      </c>
      <c r="Q1077" t="str">
        <f t="shared" si="113"/>
        <v>20</v>
      </c>
      <c r="R1077" t="str">
        <f t="shared" si="114"/>
        <v>-</v>
      </c>
      <c r="S1077" t="str">
        <f t="shared" si="117"/>
        <v/>
      </c>
    </row>
    <row r="1078" spans="1:19" x14ac:dyDescent="0.3">
      <c r="A1078" t="s">
        <v>2820</v>
      </c>
      <c r="B1078" t="s">
        <v>48</v>
      </c>
      <c r="C1078" t="s">
        <v>12021</v>
      </c>
      <c r="D1078" t="s">
        <v>49</v>
      </c>
      <c r="E1078" t="s">
        <v>50</v>
      </c>
      <c r="F1078" t="s">
        <v>2821</v>
      </c>
      <c r="G1078" t="s">
        <v>22</v>
      </c>
      <c r="H1078" s="1" t="s">
        <v>1748</v>
      </c>
      <c r="I1078" s="3">
        <v>0.26255787037037037</v>
      </c>
      <c r="J1078" s="1" t="s">
        <v>12021</v>
      </c>
      <c r="K1078" s="2" t="s">
        <v>12021</v>
      </c>
      <c r="L1078" s="2" t="s">
        <v>12021</v>
      </c>
      <c r="M1078" t="str">
        <f t="shared" si="118"/>
        <v>Mar</v>
      </c>
      <c r="N1078" t="str">
        <f t="shared" si="112"/>
        <v>25-03-2024</v>
      </c>
      <c r="O1078" t="str">
        <f t="shared" si="115"/>
        <v>03</v>
      </c>
      <c r="P1078" t="str">
        <f t="shared" si="116"/>
        <v>2024</v>
      </c>
      <c r="Q1078" t="str">
        <f t="shared" si="113"/>
        <v>06</v>
      </c>
      <c r="R1078" t="str">
        <f t="shared" si="114"/>
        <v>-</v>
      </c>
      <c r="S1078" t="str">
        <f t="shared" si="117"/>
        <v/>
      </c>
    </row>
    <row r="1079" spans="1:19" x14ac:dyDescent="0.3">
      <c r="A1079" t="s">
        <v>2822</v>
      </c>
      <c r="B1079" t="s">
        <v>249</v>
      </c>
      <c r="C1079" t="s">
        <v>11230</v>
      </c>
      <c r="D1079" t="s">
        <v>19</v>
      </c>
      <c r="E1079" t="s">
        <v>26</v>
      </c>
      <c r="F1079" t="s">
        <v>2823</v>
      </c>
      <c r="G1079" t="s">
        <v>28</v>
      </c>
      <c r="H1079" s="1" t="s">
        <v>233</v>
      </c>
      <c r="I1079" s="3">
        <v>0.61236111111111113</v>
      </c>
      <c r="J1079" s="1" t="s">
        <v>1223</v>
      </c>
      <c r="K1079" s="2">
        <v>0.61236111111111113</v>
      </c>
      <c r="L1079" s="2" t="s">
        <v>12021</v>
      </c>
      <c r="M1079" t="str">
        <f t="shared" si="118"/>
        <v>Aug</v>
      </c>
      <c r="N1079" t="str">
        <f t="shared" si="112"/>
        <v>27-08-2021</v>
      </c>
      <c r="O1079" t="str">
        <f t="shared" si="115"/>
        <v>08</v>
      </c>
      <c r="P1079" t="str">
        <f t="shared" si="116"/>
        <v>2021</v>
      </c>
      <c r="Q1079" t="str">
        <f t="shared" si="113"/>
        <v>14</v>
      </c>
      <c r="R1079" t="str">
        <f t="shared" si="114"/>
        <v>22-09-2021</v>
      </c>
      <c r="S1079" t="str">
        <f t="shared" si="117"/>
        <v>09</v>
      </c>
    </row>
    <row r="1080" spans="1:19" x14ac:dyDescent="0.3">
      <c r="A1080" t="s">
        <v>2824</v>
      </c>
      <c r="B1080" t="s">
        <v>110</v>
      </c>
      <c r="C1080" t="s">
        <v>11231</v>
      </c>
      <c r="D1080" t="s">
        <v>33</v>
      </c>
      <c r="E1080" t="s">
        <v>34</v>
      </c>
      <c r="F1080" t="s">
        <v>2825</v>
      </c>
      <c r="G1080" t="s">
        <v>28</v>
      </c>
      <c r="H1080" s="1">
        <v>45118</v>
      </c>
      <c r="I1080" s="3">
        <v>0.71180555555555558</v>
      </c>
      <c r="J1080" s="1" t="s">
        <v>2826</v>
      </c>
      <c r="K1080" s="2">
        <v>0.71211805555555552</v>
      </c>
      <c r="L1080" s="2" t="s">
        <v>12021</v>
      </c>
      <c r="M1080" t="str">
        <f t="shared" si="118"/>
        <v>Jul</v>
      </c>
      <c r="N1080" t="str">
        <f t="shared" si="112"/>
        <v>11-07-2023</v>
      </c>
      <c r="O1080" t="str">
        <f t="shared" si="115"/>
        <v>07</v>
      </c>
      <c r="P1080" t="str">
        <f t="shared" si="116"/>
        <v>2023</v>
      </c>
      <c r="Q1080" t="str">
        <f t="shared" si="113"/>
        <v>17</v>
      </c>
      <c r="R1080" t="str">
        <f t="shared" si="114"/>
        <v>17-11-2023</v>
      </c>
      <c r="S1080" t="str">
        <f t="shared" si="117"/>
        <v>11</v>
      </c>
    </row>
    <row r="1081" spans="1:19" x14ac:dyDescent="0.3">
      <c r="A1081" t="s">
        <v>2827</v>
      </c>
      <c r="B1081" t="s">
        <v>123</v>
      </c>
      <c r="C1081" t="s">
        <v>12021</v>
      </c>
      <c r="D1081" t="s">
        <v>33</v>
      </c>
      <c r="E1081" t="s">
        <v>34</v>
      </c>
      <c r="F1081" t="s">
        <v>2828</v>
      </c>
      <c r="G1081" t="s">
        <v>15</v>
      </c>
      <c r="H1081" s="1">
        <v>43899</v>
      </c>
      <c r="I1081" s="3">
        <v>0.83819444444444446</v>
      </c>
      <c r="J1081" s="1" t="s">
        <v>12021</v>
      </c>
      <c r="K1081" s="2" t="s">
        <v>12021</v>
      </c>
      <c r="L1081" s="2" t="s">
        <v>12021</v>
      </c>
      <c r="M1081" t="str">
        <f t="shared" si="118"/>
        <v>Mar</v>
      </c>
      <c r="N1081" t="str">
        <f t="shared" si="112"/>
        <v>09-03-2020</v>
      </c>
      <c r="O1081" t="str">
        <f t="shared" si="115"/>
        <v>03</v>
      </c>
      <c r="P1081" t="str">
        <f t="shared" si="116"/>
        <v>2020</v>
      </c>
      <c r="Q1081" t="str">
        <f t="shared" si="113"/>
        <v>20</v>
      </c>
      <c r="R1081" t="str">
        <f t="shared" si="114"/>
        <v>-</v>
      </c>
      <c r="S1081" t="str">
        <f t="shared" si="117"/>
        <v/>
      </c>
    </row>
    <row r="1082" spans="1:19" x14ac:dyDescent="0.3">
      <c r="A1082" t="s">
        <v>2829</v>
      </c>
      <c r="B1082" t="s">
        <v>37</v>
      </c>
      <c r="C1082" t="s">
        <v>12021</v>
      </c>
      <c r="D1082" t="s">
        <v>33</v>
      </c>
      <c r="E1082" t="s">
        <v>38</v>
      </c>
      <c r="F1082" t="s">
        <v>2830</v>
      </c>
      <c r="G1082" t="s">
        <v>22</v>
      </c>
      <c r="H1082" s="1">
        <v>45181</v>
      </c>
      <c r="I1082" s="3">
        <v>0.49513888888888891</v>
      </c>
      <c r="J1082" s="1" t="s">
        <v>12021</v>
      </c>
      <c r="K1082" s="2" t="s">
        <v>12021</v>
      </c>
      <c r="L1082" s="2" t="s">
        <v>12021</v>
      </c>
      <c r="M1082" t="str">
        <f t="shared" si="118"/>
        <v>Sep</v>
      </c>
      <c r="N1082" t="str">
        <f t="shared" si="112"/>
        <v>12-09-2023</v>
      </c>
      <c r="O1082" t="str">
        <f t="shared" si="115"/>
        <v>09</v>
      </c>
      <c r="P1082" t="str">
        <f t="shared" si="116"/>
        <v>2023</v>
      </c>
      <c r="Q1082" t="str">
        <f t="shared" si="113"/>
        <v>11</v>
      </c>
      <c r="R1082" t="str">
        <f t="shared" si="114"/>
        <v>-</v>
      </c>
      <c r="S1082" t="str">
        <f t="shared" si="117"/>
        <v/>
      </c>
    </row>
    <row r="1083" spans="1:19" x14ac:dyDescent="0.3">
      <c r="A1083" t="s">
        <v>2831</v>
      </c>
      <c r="B1083" t="s">
        <v>249</v>
      </c>
      <c r="C1083" t="s">
        <v>12021</v>
      </c>
      <c r="D1083" t="s">
        <v>19</v>
      </c>
      <c r="E1083" t="s">
        <v>26</v>
      </c>
      <c r="F1083" t="s">
        <v>2832</v>
      </c>
      <c r="G1083" t="s">
        <v>22</v>
      </c>
      <c r="H1083" s="1" t="s">
        <v>1055</v>
      </c>
      <c r="I1083" s="3">
        <v>0.18679398148148149</v>
      </c>
      <c r="J1083" s="1" t="s">
        <v>12021</v>
      </c>
      <c r="K1083" s="2" t="s">
        <v>12021</v>
      </c>
      <c r="L1083" s="2" t="s">
        <v>12021</v>
      </c>
      <c r="M1083" t="str">
        <f t="shared" si="118"/>
        <v>Mar</v>
      </c>
      <c r="N1083" t="str">
        <f t="shared" si="112"/>
        <v>24-03-2020</v>
      </c>
      <c r="O1083" t="str">
        <f t="shared" si="115"/>
        <v>03</v>
      </c>
      <c r="P1083" t="str">
        <f t="shared" si="116"/>
        <v>2020</v>
      </c>
      <c r="Q1083" t="str">
        <f t="shared" si="113"/>
        <v>04</v>
      </c>
      <c r="R1083" t="str">
        <f t="shared" si="114"/>
        <v>-</v>
      </c>
      <c r="S1083" t="str">
        <f t="shared" si="117"/>
        <v/>
      </c>
    </row>
    <row r="1084" spans="1:19" x14ac:dyDescent="0.3">
      <c r="A1084" t="s">
        <v>2833</v>
      </c>
      <c r="B1084" t="s">
        <v>194</v>
      </c>
      <c r="C1084" t="s">
        <v>12021</v>
      </c>
      <c r="D1084" t="s">
        <v>49</v>
      </c>
      <c r="E1084" t="s">
        <v>65</v>
      </c>
      <c r="F1084" t="s">
        <v>2834</v>
      </c>
      <c r="G1084" t="s">
        <v>22</v>
      </c>
      <c r="H1084" s="1">
        <v>44868</v>
      </c>
      <c r="I1084" s="3">
        <v>0.99097222222222225</v>
      </c>
      <c r="J1084" s="1" t="s">
        <v>12021</v>
      </c>
      <c r="K1084" s="2" t="s">
        <v>12021</v>
      </c>
      <c r="L1084" s="2" t="s">
        <v>12021</v>
      </c>
      <c r="M1084" t="str">
        <f t="shared" si="118"/>
        <v>Nov</v>
      </c>
      <c r="N1084" t="str">
        <f t="shared" si="112"/>
        <v>03-11-2022</v>
      </c>
      <c r="O1084" t="str">
        <f t="shared" si="115"/>
        <v>11</v>
      </c>
      <c r="P1084" t="str">
        <f t="shared" si="116"/>
        <v>2022</v>
      </c>
      <c r="Q1084" t="str">
        <f t="shared" si="113"/>
        <v>23</v>
      </c>
      <c r="R1084" t="str">
        <f t="shared" si="114"/>
        <v>-</v>
      </c>
      <c r="S1084" t="str">
        <f t="shared" si="117"/>
        <v/>
      </c>
    </row>
    <row r="1085" spans="1:19" x14ac:dyDescent="0.3">
      <c r="A1085" t="s">
        <v>2835</v>
      </c>
      <c r="B1085" t="s">
        <v>97</v>
      </c>
      <c r="C1085" s="4">
        <v>44808.95416666667</v>
      </c>
      <c r="D1085" t="s">
        <v>19</v>
      </c>
      <c r="E1085" t="s">
        <v>20</v>
      </c>
      <c r="F1085" t="s">
        <v>2836</v>
      </c>
      <c r="G1085" t="s">
        <v>28</v>
      </c>
      <c r="H1085" s="1" t="s">
        <v>1811</v>
      </c>
      <c r="I1085" s="3">
        <v>0.95416666666666672</v>
      </c>
      <c r="J1085" s="1">
        <v>44808</v>
      </c>
      <c r="K1085" s="2">
        <v>0.95416666666666672</v>
      </c>
      <c r="L1085" s="2" t="s">
        <v>12021</v>
      </c>
      <c r="M1085" t="str">
        <f t="shared" si="118"/>
        <v>Mar</v>
      </c>
      <c r="N1085" t="str">
        <f t="shared" si="112"/>
        <v>26-03-2022</v>
      </c>
      <c r="O1085" t="str">
        <f t="shared" si="115"/>
        <v>03</v>
      </c>
      <c r="P1085" t="str">
        <f t="shared" si="116"/>
        <v>2022</v>
      </c>
      <c r="Q1085" t="str">
        <f t="shared" si="113"/>
        <v>22</v>
      </c>
      <c r="R1085" t="str">
        <f t="shared" si="114"/>
        <v>04-09-2022</v>
      </c>
      <c r="S1085" t="str">
        <f t="shared" si="117"/>
        <v>09</v>
      </c>
    </row>
    <row r="1086" spans="1:19" x14ac:dyDescent="0.3">
      <c r="A1086" t="s">
        <v>2837</v>
      </c>
      <c r="B1086" t="s">
        <v>188</v>
      </c>
      <c r="C1086" t="s">
        <v>12021</v>
      </c>
      <c r="D1086" t="s">
        <v>12</v>
      </c>
      <c r="E1086" t="s">
        <v>114</v>
      </c>
      <c r="F1086" t="s">
        <v>2838</v>
      </c>
      <c r="G1086" t="s">
        <v>15</v>
      </c>
      <c r="H1086" s="1" t="s">
        <v>2109</v>
      </c>
      <c r="I1086" s="3">
        <v>0.60678240740740741</v>
      </c>
      <c r="J1086" s="1" t="s">
        <v>12021</v>
      </c>
      <c r="K1086" s="2" t="s">
        <v>12021</v>
      </c>
      <c r="L1086" s="2" t="s">
        <v>12021</v>
      </c>
      <c r="M1086" t="str">
        <f t="shared" si="118"/>
        <v>Nov</v>
      </c>
      <c r="N1086" t="str">
        <f t="shared" si="112"/>
        <v>30-11-2023</v>
      </c>
      <c r="O1086" t="str">
        <f t="shared" si="115"/>
        <v>11</v>
      </c>
      <c r="P1086" t="str">
        <f t="shared" si="116"/>
        <v>2023</v>
      </c>
      <c r="Q1086" t="str">
        <f t="shared" si="113"/>
        <v>14</v>
      </c>
      <c r="R1086" t="str">
        <f t="shared" si="114"/>
        <v>-</v>
      </c>
      <c r="S1086" t="str">
        <f t="shared" si="117"/>
        <v/>
      </c>
    </row>
    <row r="1087" spans="1:19" x14ac:dyDescent="0.3">
      <c r="A1087" t="s">
        <v>2839</v>
      </c>
      <c r="B1087" t="s">
        <v>249</v>
      </c>
      <c r="C1087" t="s">
        <v>12021</v>
      </c>
      <c r="D1087" t="s">
        <v>19</v>
      </c>
      <c r="E1087" t="s">
        <v>26</v>
      </c>
      <c r="F1087" t="s">
        <v>2840</v>
      </c>
      <c r="G1087" t="s">
        <v>22</v>
      </c>
      <c r="H1087" s="1">
        <v>44938</v>
      </c>
      <c r="I1087" s="3">
        <v>0.45555555555555555</v>
      </c>
      <c r="J1087" s="1" t="s">
        <v>12021</v>
      </c>
      <c r="K1087" s="2" t="s">
        <v>12021</v>
      </c>
      <c r="L1087" s="2" t="s">
        <v>12021</v>
      </c>
      <c r="M1087" t="str">
        <f t="shared" si="118"/>
        <v>Jan</v>
      </c>
      <c r="N1087" t="str">
        <f t="shared" si="112"/>
        <v>12-01-2023</v>
      </c>
      <c r="O1087" t="str">
        <f t="shared" si="115"/>
        <v>01</v>
      </c>
      <c r="P1087" t="str">
        <f t="shared" si="116"/>
        <v>2023</v>
      </c>
      <c r="Q1087" t="str">
        <f t="shared" si="113"/>
        <v>10</v>
      </c>
      <c r="R1087" t="str">
        <f t="shared" si="114"/>
        <v>-</v>
      </c>
      <c r="S1087" t="str">
        <f t="shared" si="117"/>
        <v/>
      </c>
    </row>
    <row r="1088" spans="1:19" x14ac:dyDescent="0.3">
      <c r="A1088" t="s">
        <v>2841</v>
      </c>
      <c r="B1088" t="s">
        <v>18</v>
      </c>
      <c r="C1088" s="4">
        <v>45598.82916666667</v>
      </c>
      <c r="D1088" t="s">
        <v>19</v>
      </c>
      <c r="E1088" t="s">
        <v>20</v>
      </c>
      <c r="F1088" t="s">
        <v>2842</v>
      </c>
      <c r="G1088" t="s">
        <v>28</v>
      </c>
      <c r="H1088" s="1" t="s">
        <v>2843</v>
      </c>
      <c r="I1088" s="3">
        <v>0.82973379629629629</v>
      </c>
      <c r="J1088" s="1">
        <v>45598</v>
      </c>
      <c r="K1088" s="2">
        <v>0.82916666666666672</v>
      </c>
      <c r="L1088" s="2" t="s">
        <v>12021</v>
      </c>
      <c r="M1088" t="str">
        <f t="shared" si="118"/>
        <v>Jan</v>
      </c>
      <c r="N1088" t="str">
        <f t="shared" si="112"/>
        <v>27-01-2024</v>
      </c>
      <c r="O1088" t="str">
        <f t="shared" si="115"/>
        <v>01</v>
      </c>
      <c r="P1088" t="str">
        <f t="shared" si="116"/>
        <v>2024</v>
      </c>
      <c r="Q1088" t="str">
        <f t="shared" si="113"/>
        <v>19</v>
      </c>
      <c r="R1088" t="str">
        <f t="shared" si="114"/>
        <v>02-11-2024</v>
      </c>
      <c r="S1088" t="str">
        <f t="shared" si="117"/>
        <v>11</v>
      </c>
    </row>
    <row r="1089" spans="1:19" x14ac:dyDescent="0.3">
      <c r="A1089" t="s">
        <v>2844</v>
      </c>
      <c r="B1089" t="s">
        <v>123</v>
      </c>
      <c r="C1089" t="s">
        <v>12021</v>
      </c>
      <c r="D1089" t="s">
        <v>33</v>
      </c>
      <c r="E1089" t="s">
        <v>34</v>
      </c>
      <c r="F1089" t="s">
        <v>2845</v>
      </c>
      <c r="G1089" t="s">
        <v>15</v>
      </c>
      <c r="H1089" s="1" t="s">
        <v>2087</v>
      </c>
      <c r="I1089" s="3">
        <v>0.67434027777777783</v>
      </c>
      <c r="J1089" s="1" t="s">
        <v>12021</v>
      </c>
      <c r="K1089" s="2" t="s">
        <v>12021</v>
      </c>
      <c r="L1089" s="2" t="s">
        <v>12021</v>
      </c>
      <c r="M1089" t="str">
        <f t="shared" si="118"/>
        <v>Aug</v>
      </c>
      <c r="N1089" t="str">
        <f t="shared" si="112"/>
        <v>30-08-2020</v>
      </c>
      <c r="O1089" t="str">
        <f t="shared" si="115"/>
        <v>08</v>
      </c>
      <c r="P1089" t="str">
        <f t="shared" si="116"/>
        <v>2020</v>
      </c>
      <c r="Q1089" t="str">
        <f t="shared" si="113"/>
        <v>16</v>
      </c>
      <c r="R1089" t="str">
        <f t="shared" si="114"/>
        <v>-</v>
      </c>
      <c r="S1089" t="str">
        <f t="shared" si="117"/>
        <v/>
      </c>
    </row>
    <row r="1090" spans="1:19" x14ac:dyDescent="0.3">
      <c r="A1090" t="s">
        <v>2846</v>
      </c>
      <c r="B1090" t="s">
        <v>289</v>
      </c>
      <c r="C1090" t="s">
        <v>12021</v>
      </c>
      <c r="D1090" t="s">
        <v>49</v>
      </c>
      <c r="E1090" t="s">
        <v>69</v>
      </c>
      <c r="F1090" t="s">
        <v>2847</v>
      </c>
      <c r="G1090" t="s">
        <v>15</v>
      </c>
      <c r="H1090" s="1" t="s">
        <v>2193</v>
      </c>
      <c r="I1090" s="3">
        <v>0.60865740740740737</v>
      </c>
      <c r="J1090" s="1" t="s">
        <v>12021</v>
      </c>
      <c r="K1090" s="2" t="s">
        <v>12021</v>
      </c>
      <c r="L1090" s="2" t="s">
        <v>12021</v>
      </c>
      <c r="M1090" t="str">
        <f t="shared" si="118"/>
        <v>Nov</v>
      </c>
      <c r="N1090" t="str">
        <f t="shared" ref="N1090:N1153" si="119">TEXT(H1090,"DD-MM-YYYY")</f>
        <v>16-11-2023</v>
      </c>
      <c r="O1090" t="str">
        <f t="shared" si="115"/>
        <v>11</v>
      </c>
      <c r="P1090" t="str">
        <f t="shared" si="116"/>
        <v>2023</v>
      </c>
      <c r="Q1090" t="str">
        <f t="shared" ref="Q1090:Q1153" si="120">TEXT(I1090,"HH")</f>
        <v>14</v>
      </c>
      <c r="R1090" t="str">
        <f t="shared" ref="R1090:R1153" si="121">TEXT(J1090,"DD-MM-YYYY")</f>
        <v>-</v>
      </c>
      <c r="S1090" t="str">
        <f t="shared" si="117"/>
        <v/>
      </c>
    </row>
    <row r="1091" spans="1:19" x14ac:dyDescent="0.3">
      <c r="A1091" t="s">
        <v>2848</v>
      </c>
      <c r="B1091" t="s">
        <v>48</v>
      </c>
      <c r="C1091" t="s">
        <v>12021</v>
      </c>
      <c r="D1091" t="s">
        <v>49</v>
      </c>
      <c r="E1091" t="s">
        <v>50</v>
      </c>
      <c r="F1091" t="s">
        <v>2849</v>
      </c>
      <c r="G1091" t="s">
        <v>15</v>
      </c>
      <c r="H1091" s="1">
        <v>44936</v>
      </c>
      <c r="I1091" s="3">
        <v>0.77430555555555558</v>
      </c>
      <c r="J1091" s="1" t="s">
        <v>12021</v>
      </c>
      <c r="K1091" s="2" t="s">
        <v>12021</v>
      </c>
      <c r="L1091" s="2" t="s">
        <v>12021</v>
      </c>
      <c r="M1091" t="str">
        <f t="shared" si="118"/>
        <v>Jan</v>
      </c>
      <c r="N1091" t="str">
        <f t="shared" si="119"/>
        <v>10-01-2023</v>
      </c>
      <c r="O1091" t="str">
        <f t="shared" ref="O1091:O1154" si="122">MID(N1091,4,2)</f>
        <v>01</v>
      </c>
      <c r="P1091" t="str">
        <f t="shared" ref="P1091:P1154" si="123">RIGHT(N1091,4)</f>
        <v>2023</v>
      </c>
      <c r="Q1091" t="str">
        <f t="shared" si="120"/>
        <v>18</v>
      </c>
      <c r="R1091" t="str">
        <f t="shared" si="121"/>
        <v>-</v>
      </c>
      <c r="S1091" t="str">
        <f t="shared" ref="S1091:S1154" si="124">MID(R1091,4,2)</f>
        <v/>
      </c>
    </row>
    <row r="1092" spans="1:19" x14ac:dyDescent="0.3">
      <c r="A1092" t="s">
        <v>2850</v>
      </c>
      <c r="B1092" t="s">
        <v>126</v>
      </c>
      <c r="C1092" t="s">
        <v>11232</v>
      </c>
      <c r="D1092" t="s">
        <v>33</v>
      </c>
      <c r="E1092" t="s">
        <v>127</v>
      </c>
      <c r="F1092" t="s">
        <v>2851</v>
      </c>
      <c r="G1092" t="s">
        <v>28</v>
      </c>
      <c r="H1092" s="1" t="s">
        <v>1321</v>
      </c>
      <c r="I1092" s="3">
        <v>0.95921296296296299</v>
      </c>
      <c r="J1092" s="1" t="s">
        <v>183</v>
      </c>
      <c r="K1092" s="2">
        <v>0.95921296296296299</v>
      </c>
      <c r="L1092" s="2" t="s">
        <v>12021</v>
      </c>
      <c r="M1092" t="str">
        <f t="shared" si="118"/>
        <v>Feb</v>
      </c>
      <c r="N1092" t="str">
        <f t="shared" si="119"/>
        <v>26-02-2020</v>
      </c>
      <c r="O1092" t="str">
        <f t="shared" si="122"/>
        <v>02</v>
      </c>
      <c r="P1092" t="str">
        <f t="shared" si="123"/>
        <v>2020</v>
      </c>
      <c r="Q1092" t="str">
        <f t="shared" si="120"/>
        <v>23</v>
      </c>
      <c r="R1092" t="str">
        <f t="shared" si="121"/>
        <v>15-03-2020</v>
      </c>
      <c r="S1092" t="str">
        <f t="shared" si="124"/>
        <v>03</v>
      </c>
    </row>
    <row r="1093" spans="1:19" x14ac:dyDescent="0.3">
      <c r="A1093" t="s">
        <v>2852</v>
      </c>
      <c r="B1093" t="s">
        <v>131</v>
      </c>
      <c r="C1093" t="s">
        <v>12021</v>
      </c>
      <c r="D1093" t="s">
        <v>12</v>
      </c>
      <c r="E1093" t="s">
        <v>114</v>
      </c>
      <c r="F1093" t="s">
        <v>2853</v>
      </c>
      <c r="G1093" t="s">
        <v>22</v>
      </c>
      <c r="H1093" s="1" t="s">
        <v>2799</v>
      </c>
      <c r="I1093" s="3">
        <v>0.3059722222222222</v>
      </c>
      <c r="J1093" s="1" t="s">
        <v>12021</v>
      </c>
      <c r="K1093" s="2" t="s">
        <v>12021</v>
      </c>
      <c r="L1093" s="2" t="s">
        <v>12021</v>
      </c>
      <c r="M1093" t="str">
        <f t="shared" ref="M1093:M1156" si="125">TEXT(H1093,"MMM")</f>
        <v>Aug</v>
      </c>
      <c r="N1093" t="str">
        <f t="shared" si="119"/>
        <v>18-08-2021</v>
      </c>
      <c r="O1093" t="str">
        <f t="shared" si="122"/>
        <v>08</v>
      </c>
      <c r="P1093" t="str">
        <f t="shared" si="123"/>
        <v>2021</v>
      </c>
      <c r="Q1093" t="str">
        <f t="shared" si="120"/>
        <v>07</v>
      </c>
      <c r="R1093" t="str">
        <f t="shared" si="121"/>
        <v>-</v>
      </c>
      <c r="S1093" t="str">
        <f t="shared" si="124"/>
        <v/>
      </c>
    </row>
    <row r="1094" spans="1:19" x14ac:dyDescent="0.3">
      <c r="A1094" t="s">
        <v>2854</v>
      </c>
      <c r="B1094" t="s">
        <v>110</v>
      </c>
      <c r="C1094" t="s">
        <v>12021</v>
      </c>
      <c r="D1094" t="s">
        <v>33</v>
      </c>
      <c r="E1094" t="s">
        <v>34</v>
      </c>
      <c r="F1094" t="s">
        <v>2855</v>
      </c>
      <c r="G1094" t="s">
        <v>15</v>
      </c>
      <c r="H1094" s="1">
        <v>44199</v>
      </c>
      <c r="I1094" s="3">
        <v>0.45902777777777776</v>
      </c>
      <c r="J1094" s="1" t="s">
        <v>12021</v>
      </c>
      <c r="K1094" s="2" t="s">
        <v>12021</v>
      </c>
      <c r="L1094" s="2" t="s">
        <v>12021</v>
      </c>
      <c r="M1094" t="str">
        <f t="shared" si="125"/>
        <v>Jan</v>
      </c>
      <c r="N1094" t="str">
        <f t="shared" si="119"/>
        <v>03-01-2021</v>
      </c>
      <c r="O1094" t="str">
        <f t="shared" si="122"/>
        <v>01</v>
      </c>
      <c r="P1094" t="str">
        <f t="shared" si="123"/>
        <v>2021</v>
      </c>
      <c r="Q1094" t="str">
        <f t="shared" si="120"/>
        <v>11</v>
      </c>
      <c r="R1094" t="str">
        <f t="shared" si="121"/>
        <v>-</v>
      </c>
      <c r="S1094" t="str">
        <f t="shared" si="124"/>
        <v/>
      </c>
    </row>
    <row r="1095" spans="1:19" x14ac:dyDescent="0.3">
      <c r="A1095" t="s">
        <v>2856</v>
      </c>
      <c r="B1095" t="s">
        <v>139</v>
      </c>
      <c r="C1095" t="s">
        <v>12021</v>
      </c>
      <c r="D1095" t="s">
        <v>19</v>
      </c>
      <c r="E1095" t="s">
        <v>140</v>
      </c>
      <c r="F1095" t="s">
        <v>2857</v>
      </c>
      <c r="G1095" t="s">
        <v>22</v>
      </c>
      <c r="H1095" s="1">
        <v>44256</v>
      </c>
      <c r="I1095" s="3">
        <v>0.61597222222222225</v>
      </c>
      <c r="J1095" s="1" t="s">
        <v>12021</v>
      </c>
      <c r="K1095" s="2" t="s">
        <v>12021</v>
      </c>
      <c r="L1095" s="2" t="s">
        <v>12021</v>
      </c>
      <c r="M1095" t="str">
        <f t="shared" si="125"/>
        <v>Mar</v>
      </c>
      <c r="N1095" t="str">
        <f t="shared" si="119"/>
        <v>01-03-2021</v>
      </c>
      <c r="O1095" t="str">
        <f t="shared" si="122"/>
        <v>03</v>
      </c>
      <c r="P1095" t="str">
        <f t="shared" si="123"/>
        <v>2021</v>
      </c>
      <c r="Q1095" t="str">
        <f t="shared" si="120"/>
        <v>14</v>
      </c>
      <c r="R1095" t="str">
        <f t="shared" si="121"/>
        <v>-</v>
      </c>
      <c r="S1095" t="str">
        <f t="shared" si="124"/>
        <v/>
      </c>
    </row>
    <row r="1096" spans="1:19" x14ac:dyDescent="0.3">
      <c r="A1096" t="s">
        <v>2858</v>
      </c>
      <c r="B1096" t="s">
        <v>53</v>
      </c>
      <c r="C1096" t="s">
        <v>11233</v>
      </c>
      <c r="D1096" t="s">
        <v>12</v>
      </c>
      <c r="E1096" t="s">
        <v>13</v>
      </c>
      <c r="F1096" t="s">
        <v>2859</v>
      </c>
      <c r="G1096" t="s">
        <v>28</v>
      </c>
      <c r="H1096" s="1">
        <v>44754</v>
      </c>
      <c r="I1096" s="3">
        <v>3.0555555555555555E-2</v>
      </c>
      <c r="J1096" s="1" t="s">
        <v>2860</v>
      </c>
      <c r="K1096" s="2">
        <v>3.09375E-2</v>
      </c>
      <c r="L1096" s="2" t="s">
        <v>12021</v>
      </c>
      <c r="M1096" t="str">
        <f t="shared" si="125"/>
        <v>Jul</v>
      </c>
      <c r="N1096" t="str">
        <f t="shared" si="119"/>
        <v>12-07-2022</v>
      </c>
      <c r="O1096" t="str">
        <f t="shared" si="122"/>
        <v>07</v>
      </c>
      <c r="P1096" t="str">
        <f t="shared" si="123"/>
        <v>2022</v>
      </c>
      <c r="Q1096" t="str">
        <f t="shared" si="120"/>
        <v>00</v>
      </c>
      <c r="R1096" t="str">
        <f t="shared" si="121"/>
        <v>18-12-2022</v>
      </c>
      <c r="S1096" t="str">
        <f t="shared" si="124"/>
        <v>12</v>
      </c>
    </row>
    <row r="1097" spans="1:19" x14ac:dyDescent="0.3">
      <c r="A1097" t="s">
        <v>2861</v>
      </c>
      <c r="B1097" t="s">
        <v>194</v>
      </c>
      <c r="C1097" s="4">
        <v>45028.875694444447</v>
      </c>
      <c r="D1097" t="s">
        <v>49</v>
      </c>
      <c r="E1097" t="s">
        <v>65</v>
      </c>
      <c r="F1097" t="s">
        <v>2862</v>
      </c>
      <c r="G1097" t="s">
        <v>28</v>
      </c>
      <c r="H1097" s="1" t="s">
        <v>619</v>
      </c>
      <c r="I1097" s="3">
        <v>0.87585648148148143</v>
      </c>
      <c r="J1097" s="1">
        <v>45028</v>
      </c>
      <c r="K1097" s="2">
        <v>0.87569444444444444</v>
      </c>
      <c r="L1097" s="2" t="s">
        <v>12021</v>
      </c>
      <c r="M1097" t="str">
        <f t="shared" si="125"/>
        <v>Nov</v>
      </c>
      <c r="N1097" t="str">
        <f t="shared" si="119"/>
        <v>21-11-2023</v>
      </c>
      <c r="O1097" t="str">
        <f t="shared" si="122"/>
        <v>11</v>
      </c>
      <c r="P1097" t="str">
        <f t="shared" si="123"/>
        <v>2023</v>
      </c>
      <c r="Q1097" t="str">
        <f t="shared" si="120"/>
        <v>21</v>
      </c>
      <c r="R1097" t="str">
        <f t="shared" si="121"/>
        <v>12-04-2023</v>
      </c>
      <c r="S1097" t="str">
        <f t="shared" si="124"/>
        <v>04</v>
      </c>
    </row>
    <row r="1098" spans="1:19" x14ac:dyDescent="0.3">
      <c r="A1098" t="s">
        <v>2863</v>
      </c>
      <c r="B1098" t="s">
        <v>289</v>
      </c>
      <c r="C1098" t="s">
        <v>12021</v>
      </c>
      <c r="D1098" t="s">
        <v>49</v>
      </c>
      <c r="E1098" t="s">
        <v>69</v>
      </c>
      <c r="F1098" t="s">
        <v>2864</v>
      </c>
      <c r="G1098" t="s">
        <v>22</v>
      </c>
      <c r="H1098" s="1" t="s">
        <v>1332</v>
      </c>
      <c r="I1098" s="3">
        <v>4.7905092592592589E-2</v>
      </c>
      <c r="J1098" s="1" t="s">
        <v>12021</v>
      </c>
      <c r="K1098" s="2" t="s">
        <v>12021</v>
      </c>
      <c r="L1098" s="2" t="s">
        <v>12021</v>
      </c>
      <c r="M1098" t="str">
        <f t="shared" si="125"/>
        <v>Aug</v>
      </c>
      <c r="N1098" t="str">
        <f t="shared" si="119"/>
        <v>31-08-2022</v>
      </c>
      <c r="O1098" t="str">
        <f t="shared" si="122"/>
        <v>08</v>
      </c>
      <c r="P1098" t="str">
        <f t="shared" si="123"/>
        <v>2022</v>
      </c>
      <c r="Q1098" t="str">
        <f t="shared" si="120"/>
        <v>01</v>
      </c>
      <c r="R1098" t="str">
        <f t="shared" si="121"/>
        <v>-</v>
      </c>
      <c r="S1098" t="str">
        <f t="shared" si="124"/>
        <v/>
      </c>
    </row>
    <row r="1099" spans="1:19" x14ac:dyDescent="0.3">
      <c r="A1099" t="s">
        <v>2865</v>
      </c>
      <c r="B1099" t="s">
        <v>131</v>
      </c>
      <c r="C1099" t="s">
        <v>12021</v>
      </c>
      <c r="D1099" t="s">
        <v>12</v>
      </c>
      <c r="E1099" t="s">
        <v>114</v>
      </c>
      <c r="F1099" t="s">
        <v>2866</v>
      </c>
      <c r="G1099" t="s">
        <v>22</v>
      </c>
      <c r="H1099" s="1" t="s">
        <v>2867</v>
      </c>
      <c r="I1099" s="3">
        <v>0.36480324074074072</v>
      </c>
      <c r="J1099" s="1" t="s">
        <v>12021</v>
      </c>
      <c r="K1099" s="2" t="s">
        <v>12021</v>
      </c>
      <c r="L1099" s="2" t="s">
        <v>12021</v>
      </c>
      <c r="M1099" t="str">
        <f t="shared" si="125"/>
        <v>Dec</v>
      </c>
      <c r="N1099" t="str">
        <f t="shared" si="119"/>
        <v>23-12-2020</v>
      </c>
      <c r="O1099" t="str">
        <f t="shared" si="122"/>
        <v>12</v>
      </c>
      <c r="P1099" t="str">
        <f t="shared" si="123"/>
        <v>2020</v>
      </c>
      <c r="Q1099" t="str">
        <f t="shared" si="120"/>
        <v>08</v>
      </c>
      <c r="R1099" t="str">
        <f t="shared" si="121"/>
        <v>-</v>
      </c>
      <c r="S1099" t="str">
        <f t="shared" si="124"/>
        <v/>
      </c>
    </row>
    <row r="1100" spans="1:19" x14ac:dyDescent="0.3">
      <c r="A1100" t="s">
        <v>2868</v>
      </c>
      <c r="B1100" t="s">
        <v>25</v>
      </c>
      <c r="C1100" t="s">
        <v>11234</v>
      </c>
      <c r="D1100" t="s">
        <v>19</v>
      </c>
      <c r="E1100" t="s">
        <v>26</v>
      </c>
      <c r="F1100" t="s">
        <v>2869</v>
      </c>
      <c r="G1100" t="s">
        <v>28</v>
      </c>
      <c r="H1100" s="1" t="s">
        <v>1469</v>
      </c>
      <c r="I1100" s="3">
        <v>0.41395833333333332</v>
      </c>
      <c r="J1100" s="1" t="s">
        <v>1470</v>
      </c>
      <c r="K1100" s="2">
        <v>0.41395833333333332</v>
      </c>
      <c r="L1100" s="2" t="s">
        <v>12021</v>
      </c>
      <c r="M1100" t="str">
        <f t="shared" si="125"/>
        <v>Dec</v>
      </c>
      <c r="N1100" t="str">
        <f t="shared" si="119"/>
        <v>31-12-2023</v>
      </c>
      <c r="O1100" t="str">
        <f t="shared" si="122"/>
        <v>12</v>
      </c>
      <c r="P1100" t="str">
        <f t="shared" si="123"/>
        <v>2023</v>
      </c>
      <c r="Q1100" t="str">
        <f t="shared" si="120"/>
        <v>09</v>
      </c>
      <c r="R1100" t="str">
        <f t="shared" si="121"/>
        <v>13-01-2024</v>
      </c>
      <c r="S1100" t="str">
        <f t="shared" si="124"/>
        <v>01</v>
      </c>
    </row>
    <row r="1101" spans="1:19" x14ac:dyDescent="0.3">
      <c r="A1101" t="s">
        <v>2870</v>
      </c>
      <c r="B1101" t="s">
        <v>202</v>
      </c>
      <c r="C1101" t="s">
        <v>12021</v>
      </c>
      <c r="D1101" t="s">
        <v>33</v>
      </c>
      <c r="E1101" t="s">
        <v>127</v>
      </c>
      <c r="F1101" t="s">
        <v>2871</v>
      </c>
      <c r="G1101" t="s">
        <v>22</v>
      </c>
      <c r="H1101" s="1">
        <v>44138</v>
      </c>
      <c r="I1101" s="3">
        <v>0.43263888888888891</v>
      </c>
      <c r="J1101" s="1" t="s">
        <v>12021</v>
      </c>
      <c r="K1101" s="2" t="s">
        <v>12021</v>
      </c>
      <c r="L1101" s="2" t="s">
        <v>12021</v>
      </c>
      <c r="M1101" t="str">
        <f t="shared" si="125"/>
        <v>Nov</v>
      </c>
      <c r="N1101" t="str">
        <f t="shared" si="119"/>
        <v>03-11-2020</v>
      </c>
      <c r="O1101" t="str">
        <f t="shared" si="122"/>
        <v>11</v>
      </c>
      <c r="P1101" t="str">
        <f t="shared" si="123"/>
        <v>2020</v>
      </c>
      <c r="Q1101" t="str">
        <f t="shared" si="120"/>
        <v>10</v>
      </c>
      <c r="R1101" t="str">
        <f t="shared" si="121"/>
        <v>-</v>
      </c>
      <c r="S1101" t="str">
        <f t="shared" si="124"/>
        <v/>
      </c>
    </row>
    <row r="1102" spans="1:19" x14ac:dyDescent="0.3">
      <c r="A1102" t="s">
        <v>2872</v>
      </c>
      <c r="B1102" t="s">
        <v>126</v>
      </c>
      <c r="C1102" t="s">
        <v>12021</v>
      </c>
      <c r="D1102" t="s">
        <v>33</v>
      </c>
      <c r="E1102" t="s">
        <v>127</v>
      </c>
      <c r="F1102" t="s">
        <v>824</v>
      </c>
      <c r="G1102" t="s">
        <v>22</v>
      </c>
      <c r="H1102" s="1">
        <v>44503</v>
      </c>
      <c r="I1102" s="3">
        <v>5.8333333333333334E-2</v>
      </c>
      <c r="J1102" s="1" t="s">
        <v>12021</v>
      </c>
      <c r="K1102" s="2" t="s">
        <v>12021</v>
      </c>
      <c r="L1102" s="2" t="s">
        <v>12021</v>
      </c>
      <c r="M1102" t="str">
        <f t="shared" si="125"/>
        <v>Nov</v>
      </c>
      <c r="N1102" t="str">
        <f t="shared" si="119"/>
        <v>03-11-2021</v>
      </c>
      <c r="O1102" t="str">
        <f t="shared" si="122"/>
        <v>11</v>
      </c>
      <c r="P1102" t="str">
        <f t="shared" si="123"/>
        <v>2021</v>
      </c>
      <c r="Q1102" t="str">
        <f t="shared" si="120"/>
        <v>01</v>
      </c>
      <c r="R1102" t="str">
        <f t="shared" si="121"/>
        <v>-</v>
      </c>
      <c r="S1102" t="str">
        <f t="shared" si="124"/>
        <v/>
      </c>
    </row>
    <row r="1103" spans="1:19" x14ac:dyDescent="0.3">
      <c r="A1103" t="s">
        <v>2873</v>
      </c>
      <c r="B1103" t="s">
        <v>256</v>
      </c>
      <c r="C1103" t="s">
        <v>12021</v>
      </c>
      <c r="D1103" t="s">
        <v>19</v>
      </c>
      <c r="E1103" t="s">
        <v>20</v>
      </c>
      <c r="F1103" t="s">
        <v>2874</v>
      </c>
      <c r="G1103" t="s">
        <v>15</v>
      </c>
      <c r="H1103" s="1">
        <v>43961</v>
      </c>
      <c r="I1103" s="3">
        <v>2.013888888888889E-2</v>
      </c>
      <c r="J1103" s="1" t="s">
        <v>12021</v>
      </c>
      <c r="K1103" s="2" t="s">
        <v>12021</v>
      </c>
      <c r="L1103" s="2" t="s">
        <v>12021</v>
      </c>
      <c r="M1103" t="str">
        <f t="shared" si="125"/>
        <v>May</v>
      </c>
      <c r="N1103" t="str">
        <f t="shared" si="119"/>
        <v>10-05-2020</v>
      </c>
      <c r="O1103" t="str">
        <f t="shared" si="122"/>
        <v>05</v>
      </c>
      <c r="P1103" t="str">
        <f t="shared" si="123"/>
        <v>2020</v>
      </c>
      <c r="Q1103" t="str">
        <f t="shared" si="120"/>
        <v>00</v>
      </c>
      <c r="R1103" t="str">
        <f t="shared" si="121"/>
        <v>-</v>
      </c>
      <c r="S1103" t="str">
        <f t="shared" si="124"/>
        <v/>
      </c>
    </row>
    <row r="1104" spans="1:19" x14ac:dyDescent="0.3">
      <c r="A1104" t="s">
        <v>2875</v>
      </c>
      <c r="B1104" t="s">
        <v>188</v>
      </c>
      <c r="C1104" t="s">
        <v>12021</v>
      </c>
      <c r="D1104" t="s">
        <v>12</v>
      </c>
      <c r="E1104" t="s">
        <v>114</v>
      </c>
      <c r="F1104" t="s">
        <v>2876</v>
      </c>
      <c r="G1104" t="s">
        <v>15</v>
      </c>
      <c r="H1104" s="1" t="s">
        <v>2002</v>
      </c>
      <c r="I1104" s="3">
        <v>0.60987268518518523</v>
      </c>
      <c r="J1104" s="1" t="s">
        <v>12021</v>
      </c>
      <c r="K1104" s="2" t="s">
        <v>12021</v>
      </c>
      <c r="L1104" s="2" t="s">
        <v>12021</v>
      </c>
      <c r="M1104" t="str">
        <f t="shared" si="125"/>
        <v>Jan</v>
      </c>
      <c r="N1104" t="str">
        <f t="shared" si="119"/>
        <v>23-01-2021</v>
      </c>
      <c r="O1104" t="str">
        <f t="shared" si="122"/>
        <v>01</v>
      </c>
      <c r="P1104" t="str">
        <f t="shared" si="123"/>
        <v>2021</v>
      </c>
      <c r="Q1104" t="str">
        <f t="shared" si="120"/>
        <v>14</v>
      </c>
      <c r="R1104" t="str">
        <f t="shared" si="121"/>
        <v>-</v>
      </c>
      <c r="S1104" t="str">
        <f t="shared" si="124"/>
        <v/>
      </c>
    </row>
    <row r="1105" spans="1:19" x14ac:dyDescent="0.3">
      <c r="A1105" t="s">
        <v>2877</v>
      </c>
      <c r="B1105" t="s">
        <v>73</v>
      </c>
      <c r="C1105" s="4">
        <v>45391.175694444442</v>
      </c>
      <c r="D1105" t="s">
        <v>49</v>
      </c>
      <c r="E1105" t="s">
        <v>50</v>
      </c>
      <c r="F1105" t="s">
        <v>2878</v>
      </c>
      <c r="G1105" t="s">
        <v>28</v>
      </c>
      <c r="H1105" s="1" t="s">
        <v>2879</v>
      </c>
      <c r="I1105" s="3">
        <v>0.17599537037037036</v>
      </c>
      <c r="J1105" s="1">
        <v>45391</v>
      </c>
      <c r="K1105" s="2">
        <v>0.17569444444444443</v>
      </c>
      <c r="L1105" s="2" t="s">
        <v>12021</v>
      </c>
      <c r="M1105" t="str">
        <f t="shared" si="125"/>
        <v>Aug</v>
      </c>
      <c r="N1105" t="str">
        <f t="shared" si="119"/>
        <v>13-08-2024</v>
      </c>
      <c r="O1105" t="str">
        <f t="shared" si="122"/>
        <v>08</v>
      </c>
      <c r="P1105" t="str">
        <f t="shared" si="123"/>
        <v>2024</v>
      </c>
      <c r="Q1105" t="str">
        <f t="shared" si="120"/>
        <v>04</v>
      </c>
      <c r="R1105" t="str">
        <f t="shared" si="121"/>
        <v>09-04-2024</v>
      </c>
      <c r="S1105" t="str">
        <f t="shared" si="124"/>
        <v>04</v>
      </c>
    </row>
    <row r="1106" spans="1:19" x14ac:dyDescent="0.3">
      <c r="A1106" t="s">
        <v>2880</v>
      </c>
      <c r="B1106" t="s">
        <v>202</v>
      </c>
      <c r="C1106" t="s">
        <v>11235</v>
      </c>
      <c r="D1106" t="s">
        <v>33</v>
      </c>
      <c r="E1106" t="s">
        <v>127</v>
      </c>
      <c r="F1106" t="s">
        <v>2881</v>
      </c>
      <c r="G1106" t="s">
        <v>28</v>
      </c>
      <c r="H1106" s="1" t="s">
        <v>619</v>
      </c>
      <c r="I1106" s="3">
        <v>0.11707175925925926</v>
      </c>
      <c r="J1106" s="1" t="s">
        <v>2882</v>
      </c>
      <c r="K1106" s="2">
        <v>0.11707175925925926</v>
      </c>
      <c r="L1106" s="2" t="s">
        <v>12021</v>
      </c>
      <c r="M1106" t="str">
        <f t="shared" si="125"/>
        <v>Nov</v>
      </c>
      <c r="N1106" t="str">
        <f t="shared" si="119"/>
        <v>21-11-2023</v>
      </c>
      <c r="O1106" t="str">
        <f t="shared" si="122"/>
        <v>11</v>
      </c>
      <c r="P1106" t="str">
        <f t="shared" si="123"/>
        <v>2023</v>
      </c>
      <c r="Q1106" t="str">
        <f t="shared" si="120"/>
        <v>02</v>
      </c>
      <c r="R1106" t="str">
        <f t="shared" si="121"/>
        <v>29-11-2023</v>
      </c>
      <c r="S1106" t="str">
        <f t="shared" si="124"/>
        <v>11</v>
      </c>
    </row>
    <row r="1107" spans="1:19" x14ac:dyDescent="0.3">
      <c r="A1107" t="s">
        <v>2883</v>
      </c>
      <c r="B1107" t="s">
        <v>194</v>
      </c>
      <c r="C1107" t="s">
        <v>12021</v>
      </c>
      <c r="D1107" t="s">
        <v>49</v>
      </c>
      <c r="E1107" t="s">
        <v>65</v>
      </c>
      <c r="F1107" t="s">
        <v>2884</v>
      </c>
      <c r="G1107" t="s">
        <v>15</v>
      </c>
      <c r="H1107" s="1">
        <v>45483</v>
      </c>
      <c r="I1107" s="3">
        <v>0.15833333333333333</v>
      </c>
      <c r="J1107" s="1" t="s">
        <v>12021</v>
      </c>
      <c r="K1107" s="2" t="s">
        <v>12021</v>
      </c>
      <c r="L1107" s="2" t="s">
        <v>12021</v>
      </c>
      <c r="M1107" t="str">
        <f t="shared" si="125"/>
        <v>Jul</v>
      </c>
      <c r="N1107" t="str">
        <f t="shared" si="119"/>
        <v>10-07-2024</v>
      </c>
      <c r="O1107" t="str">
        <f t="shared" si="122"/>
        <v>07</v>
      </c>
      <c r="P1107" t="str">
        <f t="shared" si="123"/>
        <v>2024</v>
      </c>
      <c r="Q1107" t="str">
        <f t="shared" si="120"/>
        <v>03</v>
      </c>
      <c r="R1107" t="str">
        <f t="shared" si="121"/>
        <v>-</v>
      </c>
      <c r="S1107" t="str">
        <f t="shared" si="124"/>
        <v/>
      </c>
    </row>
    <row r="1108" spans="1:19" x14ac:dyDescent="0.3">
      <c r="A1108" t="s">
        <v>2885</v>
      </c>
      <c r="B1108" t="s">
        <v>73</v>
      </c>
      <c r="C1108" t="s">
        <v>12021</v>
      </c>
      <c r="D1108" t="s">
        <v>49</v>
      </c>
      <c r="E1108" t="s">
        <v>50</v>
      </c>
      <c r="F1108" t="s">
        <v>2886</v>
      </c>
      <c r="G1108" t="s">
        <v>22</v>
      </c>
      <c r="H1108" s="1">
        <v>45566</v>
      </c>
      <c r="I1108" s="3">
        <v>0.85763888888888884</v>
      </c>
      <c r="J1108" s="1" t="s">
        <v>12021</v>
      </c>
      <c r="K1108" s="2" t="s">
        <v>12021</v>
      </c>
      <c r="L1108" s="2" t="s">
        <v>12021</v>
      </c>
      <c r="M1108" t="str">
        <f t="shared" si="125"/>
        <v>Oct</v>
      </c>
      <c r="N1108" t="str">
        <f t="shared" si="119"/>
        <v>01-10-2024</v>
      </c>
      <c r="O1108" t="str">
        <f t="shared" si="122"/>
        <v>10</v>
      </c>
      <c r="P1108" t="str">
        <f t="shared" si="123"/>
        <v>2024</v>
      </c>
      <c r="Q1108" t="str">
        <f t="shared" si="120"/>
        <v>20</v>
      </c>
      <c r="R1108" t="str">
        <f t="shared" si="121"/>
        <v>-</v>
      </c>
      <c r="S1108" t="str">
        <f t="shared" si="124"/>
        <v/>
      </c>
    </row>
    <row r="1109" spans="1:19" x14ac:dyDescent="0.3">
      <c r="A1109" t="s">
        <v>2887</v>
      </c>
      <c r="B1109" t="s">
        <v>73</v>
      </c>
      <c r="C1109" t="s">
        <v>12021</v>
      </c>
      <c r="D1109" t="s">
        <v>49</v>
      </c>
      <c r="E1109" t="s">
        <v>50</v>
      </c>
      <c r="F1109" t="s">
        <v>2888</v>
      </c>
      <c r="G1109" t="s">
        <v>22</v>
      </c>
      <c r="H1109" s="1" t="s">
        <v>230</v>
      </c>
      <c r="I1109" s="3">
        <v>7.2916666666666671E-2</v>
      </c>
      <c r="J1109" s="1" t="s">
        <v>12021</v>
      </c>
      <c r="K1109" s="2" t="s">
        <v>12021</v>
      </c>
      <c r="L1109" s="2" t="s">
        <v>12021</v>
      </c>
      <c r="M1109" t="str">
        <f t="shared" si="125"/>
        <v>Sep</v>
      </c>
      <c r="N1109" t="str">
        <f t="shared" si="119"/>
        <v>29-09-2022</v>
      </c>
      <c r="O1109" t="str">
        <f t="shared" si="122"/>
        <v>09</v>
      </c>
      <c r="P1109" t="str">
        <f t="shared" si="123"/>
        <v>2022</v>
      </c>
      <c r="Q1109" t="str">
        <f t="shared" si="120"/>
        <v>01</v>
      </c>
      <c r="R1109" t="str">
        <f t="shared" si="121"/>
        <v>-</v>
      </c>
      <c r="S1109" t="str">
        <f t="shared" si="124"/>
        <v/>
      </c>
    </row>
    <row r="1110" spans="1:19" x14ac:dyDescent="0.3">
      <c r="A1110" t="s">
        <v>2889</v>
      </c>
      <c r="B1110" t="s">
        <v>48</v>
      </c>
      <c r="C1110" t="s">
        <v>12021</v>
      </c>
      <c r="D1110" t="s">
        <v>49</v>
      </c>
      <c r="E1110" t="s">
        <v>50</v>
      </c>
      <c r="F1110" t="s">
        <v>2890</v>
      </c>
      <c r="G1110" t="s">
        <v>15</v>
      </c>
      <c r="H1110" s="1" t="s">
        <v>1358</v>
      </c>
      <c r="I1110" s="3">
        <v>0.59697916666666662</v>
      </c>
      <c r="J1110" s="1" t="s">
        <v>12021</v>
      </c>
      <c r="K1110" s="2" t="s">
        <v>12021</v>
      </c>
      <c r="L1110" s="2" t="s">
        <v>12021</v>
      </c>
      <c r="M1110" t="str">
        <f t="shared" si="125"/>
        <v>Nov</v>
      </c>
      <c r="N1110" t="str">
        <f t="shared" si="119"/>
        <v>15-11-2023</v>
      </c>
      <c r="O1110" t="str">
        <f t="shared" si="122"/>
        <v>11</v>
      </c>
      <c r="P1110" t="str">
        <f t="shared" si="123"/>
        <v>2023</v>
      </c>
      <c r="Q1110" t="str">
        <f t="shared" si="120"/>
        <v>14</v>
      </c>
      <c r="R1110" t="str">
        <f t="shared" si="121"/>
        <v>-</v>
      </c>
      <c r="S1110" t="str">
        <f t="shared" si="124"/>
        <v/>
      </c>
    </row>
    <row r="1111" spans="1:19" x14ac:dyDescent="0.3">
      <c r="A1111" t="s">
        <v>2891</v>
      </c>
      <c r="B1111" t="s">
        <v>110</v>
      </c>
      <c r="C1111" s="4">
        <v>45537.304166666669</v>
      </c>
      <c r="D1111" t="s">
        <v>33</v>
      </c>
      <c r="E1111" t="s">
        <v>34</v>
      </c>
      <c r="F1111" t="s">
        <v>2892</v>
      </c>
      <c r="G1111" t="s">
        <v>28</v>
      </c>
      <c r="H1111" s="1">
        <v>45384</v>
      </c>
      <c r="I1111" s="3">
        <v>0.30416666666666664</v>
      </c>
      <c r="J1111" s="1">
        <v>45537</v>
      </c>
      <c r="K1111" s="2">
        <v>0.30416666666666664</v>
      </c>
      <c r="L1111" s="2" t="s">
        <v>12021</v>
      </c>
      <c r="M1111" t="str">
        <f t="shared" si="125"/>
        <v>Apr</v>
      </c>
      <c r="N1111" t="str">
        <f t="shared" si="119"/>
        <v>02-04-2024</v>
      </c>
      <c r="O1111" t="str">
        <f t="shared" si="122"/>
        <v>04</v>
      </c>
      <c r="P1111" t="str">
        <f t="shared" si="123"/>
        <v>2024</v>
      </c>
      <c r="Q1111" t="str">
        <f t="shared" si="120"/>
        <v>07</v>
      </c>
      <c r="R1111" t="str">
        <f t="shared" si="121"/>
        <v>02-09-2024</v>
      </c>
      <c r="S1111" t="str">
        <f t="shared" si="124"/>
        <v>09</v>
      </c>
    </row>
    <row r="1112" spans="1:19" x14ac:dyDescent="0.3">
      <c r="A1112" t="s">
        <v>2893</v>
      </c>
      <c r="B1112" t="s">
        <v>126</v>
      </c>
      <c r="C1112" t="s">
        <v>12021</v>
      </c>
      <c r="D1112" t="s">
        <v>33</v>
      </c>
      <c r="E1112" t="s">
        <v>127</v>
      </c>
      <c r="F1112" t="s">
        <v>2894</v>
      </c>
      <c r="G1112" t="s">
        <v>15</v>
      </c>
      <c r="H1112" s="1" t="s">
        <v>413</v>
      </c>
      <c r="I1112" s="3">
        <v>5.140046296296296E-2</v>
      </c>
      <c r="J1112" s="1" t="s">
        <v>12021</v>
      </c>
      <c r="K1112" s="2" t="s">
        <v>12021</v>
      </c>
      <c r="L1112" s="2" t="s">
        <v>12021</v>
      </c>
      <c r="M1112" t="str">
        <f t="shared" si="125"/>
        <v>Apr</v>
      </c>
      <c r="N1112" t="str">
        <f t="shared" si="119"/>
        <v>26-04-2024</v>
      </c>
      <c r="O1112" t="str">
        <f t="shared" si="122"/>
        <v>04</v>
      </c>
      <c r="P1112" t="str">
        <f t="shared" si="123"/>
        <v>2024</v>
      </c>
      <c r="Q1112" t="str">
        <f t="shared" si="120"/>
        <v>01</v>
      </c>
      <c r="R1112" t="str">
        <f t="shared" si="121"/>
        <v>-</v>
      </c>
      <c r="S1112" t="str">
        <f t="shared" si="124"/>
        <v/>
      </c>
    </row>
    <row r="1113" spans="1:19" x14ac:dyDescent="0.3">
      <c r="A1113" t="s">
        <v>2895</v>
      </c>
      <c r="B1113" t="s">
        <v>280</v>
      </c>
      <c r="C1113" t="s">
        <v>12021</v>
      </c>
      <c r="D1113" t="s">
        <v>49</v>
      </c>
      <c r="E1113" t="s">
        <v>65</v>
      </c>
      <c r="F1113" t="s">
        <v>2896</v>
      </c>
      <c r="G1113" t="s">
        <v>15</v>
      </c>
      <c r="H1113" s="1">
        <v>44086</v>
      </c>
      <c r="I1113" s="3">
        <v>0.37361111111111112</v>
      </c>
      <c r="J1113" s="1" t="s">
        <v>12021</v>
      </c>
      <c r="K1113" s="2" t="s">
        <v>12021</v>
      </c>
      <c r="L1113" s="2" t="s">
        <v>12021</v>
      </c>
      <c r="M1113" t="str">
        <f t="shared" si="125"/>
        <v>Sep</v>
      </c>
      <c r="N1113" t="str">
        <f t="shared" si="119"/>
        <v>12-09-2020</v>
      </c>
      <c r="O1113" t="str">
        <f t="shared" si="122"/>
        <v>09</v>
      </c>
      <c r="P1113" t="str">
        <f t="shared" si="123"/>
        <v>2020</v>
      </c>
      <c r="Q1113" t="str">
        <f t="shared" si="120"/>
        <v>08</v>
      </c>
      <c r="R1113" t="str">
        <f t="shared" si="121"/>
        <v>-</v>
      </c>
      <c r="S1113" t="str">
        <f t="shared" si="124"/>
        <v/>
      </c>
    </row>
    <row r="1114" spans="1:19" x14ac:dyDescent="0.3">
      <c r="A1114" t="s">
        <v>2897</v>
      </c>
      <c r="B1114" t="s">
        <v>188</v>
      </c>
      <c r="C1114" t="s">
        <v>12021</v>
      </c>
      <c r="D1114" t="s">
        <v>12</v>
      </c>
      <c r="E1114" t="s">
        <v>114</v>
      </c>
      <c r="F1114" t="s">
        <v>2898</v>
      </c>
      <c r="G1114" t="s">
        <v>22</v>
      </c>
      <c r="H1114" s="1" t="s">
        <v>1381</v>
      </c>
      <c r="I1114" s="3">
        <v>0.69027777777777777</v>
      </c>
      <c r="J1114" s="1" t="s">
        <v>12021</v>
      </c>
      <c r="K1114" s="2" t="s">
        <v>12021</v>
      </c>
      <c r="L1114" s="2" t="s">
        <v>12021</v>
      </c>
      <c r="M1114" t="str">
        <f t="shared" si="125"/>
        <v>Dec</v>
      </c>
      <c r="N1114" t="str">
        <f t="shared" si="119"/>
        <v>22-12-2023</v>
      </c>
      <c r="O1114" t="str">
        <f t="shared" si="122"/>
        <v>12</v>
      </c>
      <c r="P1114" t="str">
        <f t="shared" si="123"/>
        <v>2023</v>
      </c>
      <c r="Q1114" t="str">
        <f t="shared" si="120"/>
        <v>16</v>
      </c>
      <c r="R1114" t="str">
        <f t="shared" si="121"/>
        <v>-</v>
      </c>
      <c r="S1114" t="str">
        <f t="shared" si="124"/>
        <v/>
      </c>
    </row>
    <row r="1115" spans="1:19" x14ac:dyDescent="0.3">
      <c r="A1115" t="s">
        <v>2899</v>
      </c>
      <c r="B1115" t="s">
        <v>205</v>
      </c>
      <c r="C1115" t="s">
        <v>11236</v>
      </c>
      <c r="D1115" t="s">
        <v>19</v>
      </c>
      <c r="E1115" t="s">
        <v>140</v>
      </c>
      <c r="F1115" t="s">
        <v>2900</v>
      </c>
      <c r="G1115" t="s">
        <v>28</v>
      </c>
      <c r="H1115" s="1">
        <v>43871</v>
      </c>
      <c r="I1115" s="3">
        <v>0.79861111111111116</v>
      </c>
      <c r="J1115" s="1" t="s">
        <v>625</v>
      </c>
      <c r="K1115" s="2">
        <v>0.79917824074074073</v>
      </c>
      <c r="L1115" s="2" t="s">
        <v>12021</v>
      </c>
      <c r="M1115" t="str">
        <f t="shared" si="125"/>
        <v>Feb</v>
      </c>
      <c r="N1115" t="str">
        <f t="shared" si="119"/>
        <v>10-02-2020</v>
      </c>
      <c r="O1115" t="str">
        <f t="shared" si="122"/>
        <v>02</v>
      </c>
      <c r="P1115" t="str">
        <f t="shared" si="123"/>
        <v>2020</v>
      </c>
      <c r="Q1115" t="str">
        <f t="shared" si="120"/>
        <v>19</v>
      </c>
      <c r="R1115" t="str">
        <f t="shared" si="121"/>
        <v>15-10-2020</v>
      </c>
      <c r="S1115" t="str">
        <f t="shared" si="124"/>
        <v>10</v>
      </c>
    </row>
    <row r="1116" spans="1:19" x14ac:dyDescent="0.3">
      <c r="A1116" t="s">
        <v>2901</v>
      </c>
      <c r="B1116" t="s">
        <v>97</v>
      </c>
      <c r="C1116" t="s">
        <v>12021</v>
      </c>
      <c r="D1116" t="s">
        <v>19</v>
      </c>
      <c r="E1116" t="s">
        <v>20</v>
      </c>
      <c r="F1116" t="s">
        <v>2902</v>
      </c>
      <c r="G1116" t="s">
        <v>15</v>
      </c>
      <c r="H1116" s="1">
        <v>44021</v>
      </c>
      <c r="I1116" s="3">
        <v>5.6944444444444443E-2</v>
      </c>
      <c r="J1116" s="1" t="s">
        <v>12021</v>
      </c>
      <c r="K1116" s="2" t="s">
        <v>12021</v>
      </c>
      <c r="L1116" s="2" t="s">
        <v>12021</v>
      </c>
      <c r="M1116" t="str">
        <f t="shared" si="125"/>
        <v>Jul</v>
      </c>
      <c r="N1116" t="str">
        <f t="shared" si="119"/>
        <v>09-07-2020</v>
      </c>
      <c r="O1116" t="str">
        <f t="shared" si="122"/>
        <v>07</v>
      </c>
      <c r="P1116" t="str">
        <f t="shared" si="123"/>
        <v>2020</v>
      </c>
      <c r="Q1116" t="str">
        <f t="shared" si="120"/>
        <v>01</v>
      </c>
      <c r="R1116" t="str">
        <f t="shared" si="121"/>
        <v>-</v>
      </c>
      <c r="S1116" t="str">
        <f t="shared" si="124"/>
        <v/>
      </c>
    </row>
    <row r="1117" spans="1:19" x14ac:dyDescent="0.3">
      <c r="A1117" t="s">
        <v>2903</v>
      </c>
      <c r="B1117" t="s">
        <v>149</v>
      </c>
      <c r="C1117" t="s">
        <v>12021</v>
      </c>
      <c r="D1117" t="s">
        <v>49</v>
      </c>
      <c r="E1117" t="s">
        <v>69</v>
      </c>
      <c r="F1117" t="s">
        <v>2904</v>
      </c>
      <c r="G1117" t="s">
        <v>22</v>
      </c>
      <c r="H1117" s="1">
        <v>44353</v>
      </c>
      <c r="I1117" s="3">
        <v>5.486111111111111E-2</v>
      </c>
      <c r="J1117" s="1" t="s">
        <v>12021</v>
      </c>
      <c r="K1117" s="2" t="s">
        <v>12021</v>
      </c>
      <c r="L1117" s="2" t="s">
        <v>12021</v>
      </c>
      <c r="M1117" t="str">
        <f t="shared" si="125"/>
        <v>Jun</v>
      </c>
      <c r="N1117" t="str">
        <f t="shared" si="119"/>
        <v>06-06-2021</v>
      </c>
      <c r="O1117" t="str">
        <f t="shared" si="122"/>
        <v>06</v>
      </c>
      <c r="P1117" t="str">
        <f t="shared" si="123"/>
        <v>2021</v>
      </c>
      <c r="Q1117" t="str">
        <f t="shared" si="120"/>
        <v>01</v>
      </c>
      <c r="R1117" t="str">
        <f t="shared" si="121"/>
        <v>-</v>
      </c>
      <c r="S1117" t="str">
        <f t="shared" si="124"/>
        <v/>
      </c>
    </row>
    <row r="1118" spans="1:19" x14ac:dyDescent="0.3">
      <c r="A1118" t="s">
        <v>2905</v>
      </c>
      <c r="B1118" t="s">
        <v>73</v>
      </c>
      <c r="C1118" s="4">
        <v>45569.886111111111</v>
      </c>
      <c r="D1118" t="s">
        <v>49</v>
      </c>
      <c r="E1118" t="s">
        <v>50</v>
      </c>
      <c r="F1118" t="s">
        <v>2906</v>
      </c>
      <c r="G1118" t="s">
        <v>28</v>
      </c>
      <c r="H1118" s="1" t="s">
        <v>2907</v>
      </c>
      <c r="I1118" s="3">
        <v>0.88635416666666667</v>
      </c>
      <c r="J1118" s="1">
        <v>45569</v>
      </c>
      <c r="K1118" s="2">
        <v>0.88611111111111107</v>
      </c>
      <c r="L1118" s="2" t="s">
        <v>12021</v>
      </c>
      <c r="M1118" t="str">
        <f t="shared" si="125"/>
        <v>Mar</v>
      </c>
      <c r="N1118" t="str">
        <f t="shared" si="119"/>
        <v>24-03-2024</v>
      </c>
      <c r="O1118" t="str">
        <f t="shared" si="122"/>
        <v>03</v>
      </c>
      <c r="P1118" t="str">
        <f t="shared" si="123"/>
        <v>2024</v>
      </c>
      <c r="Q1118" t="str">
        <f t="shared" si="120"/>
        <v>21</v>
      </c>
      <c r="R1118" t="str">
        <f t="shared" si="121"/>
        <v>04-10-2024</v>
      </c>
      <c r="S1118" t="str">
        <f t="shared" si="124"/>
        <v>10</v>
      </c>
    </row>
    <row r="1119" spans="1:19" x14ac:dyDescent="0.3">
      <c r="A1119" t="s">
        <v>2908</v>
      </c>
      <c r="B1119" t="s">
        <v>194</v>
      </c>
      <c r="C1119" t="s">
        <v>12021</v>
      </c>
      <c r="D1119" t="s">
        <v>49</v>
      </c>
      <c r="E1119" t="s">
        <v>65</v>
      </c>
      <c r="F1119" t="s">
        <v>2909</v>
      </c>
      <c r="G1119" t="s">
        <v>15</v>
      </c>
      <c r="H1119" s="1" t="s">
        <v>1200</v>
      </c>
      <c r="I1119" s="3">
        <v>0.91953703703703704</v>
      </c>
      <c r="J1119" s="1" t="s">
        <v>12021</v>
      </c>
      <c r="K1119" s="2" t="s">
        <v>12021</v>
      </c>
      <c r="L1119" s="2" t="s">
        <v>12021</v>
      </c>
      <c r="M1119" t="str">
        <f t="shared" si="125"/>
        <v>May</v>
      </c>
      <c r="N1119" t="str">
        <f t="shared" si="119"/>
        <v>14-05-2020</v>
      </c>
      <c r="O1119" t="str">
        <f t="shared" si="122"/>
        <v>05</v>
      </c>
      <c r="P1119" t="str">
        <f t="shared" si="123"/>
        <v>2020</v>
      </c>
      <c r="Q1119" t="str">
        <f t="shared" si="120"/>
        <v>22</v>
      </c>
      <c r="R1119" t="str">
        <f t="shared" si="121"/>
        <v>-</v>
      </c>
      <c r="S1119" t="str">
        <f t="shared" si="124"/>
        <v/>
      </c>
    </row>
    <row r="1120" spans="1:19" x14ac:dyDescent="0.3">
      <c r="A1120" t="s">
        <v>2910</v>
      </c>
      <c r="B1120" t="s">
        <v>110</v>
      </c>
      <c r="C1120" s="4">
        <v>43868.944444444445</v>
      </c>
      <c r="D1120" t="s">
        <v>33</v>
      </c>
      <c r="E1120" t="s">
        <v>34</v>
      </c>
      <c r="F1120" t="s">
        <v>2911</v>
      </c>
      <c r="G1120" t="s">
        <v>28</v>
      </c>
      <c r="H1120" s="1" t="s">
        <v>799</v>
      </c>
      <c r="I1120" s="3">
        <v>0.94452546296296291</v>
      </c>
      <c r="J1120" s="1">
        <v>43868</v>
      </c>
      <c r="K1120" s="2">
        <v>0.94444444444444442</v>
      </c>
      <c r="L1120" s="2" t="s">
        <v>12021</v>
      </c>
      <c r="M1120" t="str">
        <f t="shared" si="125"/>
        <v>Jun</v>
      </c>
      <c r="N1120" t="str">
        <f t="shared" si="119"/>
        <v>23-06-2020</v>
      </c>
      <c r="O1120" t="str">
        <f t="shared" si="122"/>
        <v>06</v>
      </c>
      <c r="P1120" t="str">
        <f t="shared" si="123"/>
        <v>2020</v>
      </c>
      <c r="Q1120" t="str">
        <f t="shared" si="120"/>
        <v>22</v>
      </c>
      <c r="R1120" t="str">
        <f t="shared" si="121"/>
        <v>07-02-2020</v>
      </c>
      <c r="S1120" t="str">
        <f t="shared" si="124"/>
        <v>02</v>
      </c>
    </row>
    <row r="1121" spans="1:19" x14ac:dyDescent="0.3">
      <c r="A1121" t="s">
        <v>2912</v>
      </c>
      <c r="B1121" t="s">
        <v>185</v>
      </c>
      <c r="C1121" t="s">
        <v>12021</v>
      </c>
      <c r="D1121" t="s">
        <v>12</v>
      </c>
      <c r="E1121" t="s">
        <v>13</v>
      </c>
      <c r="F1121" t="s">
        <v>2913</v>
      </c>
      <c r="G1121" t="s">
        <v>15</v>
      </c>
      <c r="H1121" s="1" t="s">
        <v>876</v>
      </c>
      <c r="I1121" s="3">
        <v>0.84798611111111111</v>
      </c>
      <c r="J1121" s="1" t="s">
        <v>12021</v>
      </c>
      <c r="K1121" s="2" t="s">
        <v>12021</v>
      </c>
      <c r="L1121" s="2" t="s">
        <v>12021</v>
      </c>
      <c r="M1121" t="str">
        <f t="shared" si="125"/>
        <v>Jul</v>
      </c>
      <c r="N1121" t="str">
        <f t="shared" si="119"/>
        <v>16-07-2020</v>
      </c>
      <c r="O1121" t="str">
        <f t="shared" si="122"/>
        <v>07</v>
      </c>
      <c r="P1121" t="str">
        <f t="shared" si="123"/>
        <v>2020</v>
      </c>
      <c r="Q1121" t="str">
        <f t="shared" si="120"/>
        <v>20</v>
      </c>
      <c r="R1121" t="str">
        <f t="shared" si="121"/>
        <v>-</v>
      </c>
      <c r="S1121" t="str">
        <f t="shared" si="124"/>
        <v/>
      </c>
    </row>
    <row r="1122" spans="1:19" x14ac:dyDescent="0.3">
      <c r="A1122" t="s">
        <v>2914</v>
      </c>
      <c r="B1122" t="s">
        <v>205</v>
      </c>
      <c r="C1122" s="4">
        <v>44136.606944444444</v>
      </c>
      <c r="D1122" t="s">
        <v>19</v>
      </c>
      <c r="E1122" t="s">
        <v>140</v>
      </c>
      <c r="F1122" t="s">
        <v>2915</v>
      </c>
      <c r="G1122" t="s">
        <v>28</v>
      </c>
      <c r="H1122" s="1">
        <v>44075</v>
      </c>
      <c r="I1122" s="3">
        <v>0.6069444444444444</v>
      </c>
      <c r="J1122" s="1">
        <v>44136</v>
      </c>
      <c r="K1122" s="2">
        <v>0.6069444444444444</v>
      </c>
      <c r="L1122" s="2" t="s">
        <v>12021</v>
      </c>
      <c r="M1122" t="str">
        <f t="shared" si="125"/>
        <v>Sep</v>
      </c>
      <c r="N1122" t="str">
        <f t="shared" si="119"/>
        <v>01-09-2020</v>
      </c>
      <c r="O1122" t="str">
        <f t="shared" si="122"/>
        <v>09</v>
      </c>
      <c r="P1122" t="str">
        <f t="shared" si="123"/>
        <v>2020</v>
      </c>
      <c r="Q1122" t="str">
        <f t="shared" si="120"/>
        <v>14</v>
      </c>
      <c r="R1122" t="str">
        <f t="shared" si="121"/>
        <v>01-11-2020</v>
      </c>
      <c r="S1122" t="str">
        <f t="shared" si="124"/>
        <v>11</v>
      </c>
    </row>
    <row r="1123" spans="1:19" x14ac:dyDescent="0.3">
      <c r="A1123" t="s">
        <v>2916</v>
      </c>
      <c r="B1123" t="s">
        <v>149</v>
      </c>
      <c r="C1123" t="s">
        <v>12021</v>
      </c>
      <c r="D1123" t="s">
        <v>49</v>
      </c>
      <c r="E1123" t="s">
        <v>69</v>
      </c>
      <c r="F1123" t="s">
        <v>2917</v>
      </c>
      <c r="G1123" t="s">
        <v>15</v>
      </c>
      <c r="H1123" s="1" t="s">
        <v>2918</v>
      </c>
      <c r="I1123" s="3">
        <v>0.52984953703703708</v>
      </c>
      <c r="J1123" s="1" t="s">
        <v>12021</v>
      </c>
      <c r="K1123" s="2" t="s">
        <v>12021</v>
      </c>
      <c r="L1123" s="2" t="s">
        <v>12021</v>
      </c>
      <c r="M1123" t="str">
        <f t="shared" si="125"/>
        <v>Jun</v>
      </c>
      <c r="N1123" t="str">
        <f t="shared" si="119"/>
        <v>22-06-2020</v>
      </c>
      <c r="O1123" t="str">
        <f t="shared" si="122"/>
        <v>06</v>
      </c>
      <c r="P1123" t="str">
        <f t="shared" si="123"/>
        <v>2020</v>
      </c>
      <c r="Q1123" t="str">
        <f t="shared" si="120"/>
        <v>12</v>
      </c>
      <c r="R1123" t="str">
        <f t="shared" si="121"/>
        <v>-</v>
      </c>
      <c r="S1123" t="str">
        <f t="shared" si="124"/>
        <v/>
      </c>
    </row>
    <row r="1124" spans="1:19" x14ac:dyDescent="0.3">
      <c r="A1124" t="s">
        <v>2919</v>
      </c>
      <c r="B1124" t="s">
        <v>158</v>
      </c>
      <c r="C1124" s="4" t="s">
        <v>12021</v>
      </c>
      <c r="D1124" t="s">
        <v>33</v>
      </c>
      <c r="E1124" t="s">
        <v>127</v>
      </c>
      <c r="F1124" t="s">
        <v>2920</v>
      </c>
      <c r="G1124" t="s">
        <v>15</v>
      </c>
      <c r="H1124" s="1" t="s">
        <v>2921</v>
      </c>
      <c r="I1124" s="3">
        <v>0.36606481481481479</v>
      </c>
      <c r="J1124" s="1" t="s">
        <v>12021</v>
      </c>
      <c r="K1124" s="2" t="s">
        <v>12021</v>
      </c>
      <c r="L1124" s="2" t="s">
        <v>12021</v>
      </c>
      <c r="M1124" t="str">
        <f t="shared" si="125"/>
        <v>Apr</v>
      </c>
      <c r="N1124" t="str">
        <f t="shared" si="119"/>
        <v>13-04-2020</v>
      </c>
      <c r="O1124" t="str">
        <f t="shared" si="122"/>
        <v>04</v>
      </c>
      <c r="P1124" t="str">
        <f t="shared" si="123"/>
        <v>2020</v>
      </c>
      <c r="Q1124" t="str">
        <f t="shared" si="120"/>
        <v>08</v>
      </c>
      <c r="R1124" t="str">
        <f t="shared" si="121"/>
        <v>-</v>
      </c>
      <c r="S1124" t="str">
        <f t="shared" si="124"/>
        <v/>
      </c>
    </row>
    <row r="1125" spans="1:19" x14ac:dyDescent="0.3">
      <c r="A1125" t="s">
        <v>2922</v>
      </c>
      <c r="B1125" t="s">
        <v>280</v>
      </c>
      <c r="C1125" t="s">
        <v>12021</v>
      </c>
      <c r="D1125" t="s">
        <v>49</v>
      </c>
      <c r="E1125" t="s">
        <v>65</v>
      </c>
      <c r="F1125" t="s">
        <v>2923</v>
      </c>
      <c r="G1125" t="s">
        <v>15</v>
      </c>
      <c r="H1125" s="1" t="s">
        <v>2276</v>
      </c>
      <c r="I1125" s="3">
        <v>3.2060185185185186E-3</v>
      </c>
      <c r="J1125" s="1" t="s">
        <v>12021</v>
      </c>
      <c r="K1125" s="2" t="s">
        <v>12021</v>
      </c>
      <c r="L1125" s="2" t="s">
        <v>12021</v>
      </c>
      <c r="M1125" t="str">
        <f t="shared" si="125"/>
        <v>Dec</v>
      </c>
      <c r="N1125" t="str">
        <f t="shared" si="119"/>
        <v>31-12-2021</v>
      </c>
      <c r="O1125" t="str">
        <f t="shared" si="122"/>
        <v>12</v>
      </c>
      <c r="P1125" t="str">
        <f t="shared" si="123"/>
        <v>2021</v>
      </c>
      <c r="Q1125" t="str">
        <f t="shared" si="120"/>
        <v>00</v>
      </c>
      <c r="R1125" t="str">
        <f t="shared" si="121"/>
        <v>-</v>
      </c>
      <c r="S1125" t="str">
        <f t="shared" si="124"/>
        <v/>
      </c>
    </row>
    <row r="1126" spans="1:19" x14ac:dyDescent="0.3">
      <c r="A1126" t="s">
        <v>2924</v>
      </c>
      <c r="B1126" t="s">
        <v>135</v>
      </c>
      <c r="C1126" s="4" t="s">
        <v>12021</v>
      </c>
      <c r="D1126" t="s">
        <v>33</v>
      </c>
      <c r="E1126" t="s">
        <v>38</v>
      </c>
      <c r="F1126" t="s">
        <v>2925</v>
      </c>
      <c r="G1126" t="s">
        <v>15</v>
      </c>
      <c r="H1126" s="1" t="s">
        <v>170</v>
      </c>
      <c r="I1126" s="3">
        <v>0.23726851851851852</v>
      </c>
      <c r="J1126" s="1" t="s">
        <v>12021</v>
      </c>
      <c r="K1126" s="2" t="s">
        <v>12021</v>
      </c>
      <c r="L1126" s="2" t="s">
        <v>12021</v>
      </c>
      <c r="M1126" t="str">
        <f t="shared" si="125"/>
        <v>Nov</v>
      </c>
      <c r="N1126" t="str">
        <f t="shared" si="119"/>
        <v>19-11-2024</v>
      </c>
      <c r="O1126" t="str">
        <f t="shared" si="122"/>
        <v>11</v>
      </c>
      <c r="P1126" t="str">
        <f t="shared" si="123"/>
        <v>2024</v>
      </c>
      <c r="Q1126" t="str">
        <f t="shared" si="120"/>
        <v>05</v>
      </c>
      <c r="R1126" t="str">
        <f t="shared" si="121"/>
        <v>-</v>
      </c>
      <c r="S1126" t="str">
        <f t="shared" si="124"/>
        <v/>
      </c>
    </row>
    <row r="1127" spans="1:19" x14ac:dyDescent="0.3">
      <c r="A1127" t="s">
        <v>2926</v>
      </c>
      <c r="B1127" t="s">
        <v>113</v>
      </c>
      <c r="C1127" t="s">
        <v>12021</v>
      </c>
      <c r="D1127" t="s">
        <v>12</v>
      </c>
      <c r="E1127" t="s">
        <v>114</v>
      </c>
      <c r="F1127" t="s">
        <v>2927</v>
      </c>
      <c r="G1127" t="s">
        <v>22</v>
      </c>
      <c r="H1127" s="1">
        <v>44720</v>
      </c>
      <c r="I1127" s="3">
        <v>0.11180555555555556</v>
      </c>
      <c r="J1127" s="1" t="s">
        <v>12021</v>
      </c>
      <c r="K1127" s="2" t="s">
        <v>12021</v>
      </c>
      <c r="L1127" s="2" t="s">
        <v>12021</v>
      </c>
      <c r="M1127" t="str">
        <f t="shared" si="125"/>
        <v>Jun</v>
      </c>
      <c r="N1127" t="str">
        <f t="shared" si="119"/>
        <v>08-06-2022</v>
      </c>
      <c r="O1127" t="str">
        <f t="shared" si="122"/>
        <v>06</v>
      </c>
      <c r="P1127" t="str">
        <f t="shared" si="123"/>
        <v>2022</v>
      </c>
      <c r="Q1127" t="str">
        <f t="shared" si="120"/>
        <v>02</v>
      </c>
      <c r="R1127" t="str">
        <f t="shared" si="121"/>
        <v>-</v>
      </c>
      <c r="S1127" t="str">
        <f t="shared" si="124"/>
        <v/>
      </c>
    </row>
    <row r="1128" spans="1:19" x14ac:dyDescent="0.3">
      <c r="A1128" t="s">
        <v>2928</v>
      </c>
      <c r="B1128" t="s">
        <v>110</v>
      </c>
      <c r="C1128" s="4" t="s">
        <v>12021</v>
      </c>
      <c r="D1128" t="s">
        <v>33</v>
      </c>
      <c r="E1128" t="s">
        <v>34</v>
      </c>
      <c r="F1128" t="s">
        <v>2929</v>
      </c>
      <c r="G1128" t="s">
        <v>15</v>
      </c>
      <c r="H1128" s="1">
        <v>43834</v>
      </c>
      <c r="I1128" s="3">
        <v>0.59305555555555556</v>
      </c>
      <c r="J1128" s="1" t="s">
        <v>12021</v>
      </c>
      <c r="K1128" s="2" t="s">
        <v>12021</v>
      </c>
      <c r="L1128" s="2" t="s">
        <v>12021</v>
      </c>
      <c r="M1128" t="str">
        <f t="shared" si="125"/>
        <v>Jan</v>
      </c>
      <c r="N1128" t="str">
        <f t="shared" si="119"/>
        <v>04-01-2020</v>
      </c>
      <c r="O1128" t="str">
        <f t="shared" si="122"/>
        <v>01</v>
      </c>
      <c r="P1128" t="str">
        <f t="shared" si="123"/>
        <v>2020</v>
      </c>
      <c r="Q1128" t="str">
        <f t="shared" si="120"/>
        <v>14</v>
      </c>
      <c r="R1128" t="str">
        <f t="shared" si="121"/>
        <v>-</v>
      </c>
      <c r="S1128" t="str">
        <f t="shared" si="124"/>
        <v/>
      </c>
    </row>
    <row r="1129" spans="1:19" x14ac:dyDescent="0.3">
      <c r="A1129" t="s">
        <v>2930</v>
      </c>
      <c r="B1129" t="s">
        <v>113</v>
      </c>
      <c r="C1129" t="s">
        <v>11237</v>
      </c>
      <c r="D1129" t="s">
        <v>12</v>
      </c>
      <c r="E1129" t="s">
        <v>114</v>
      </c>
      <c r="F1129" t="s">
        <v>2931</v>
      </c>
      <c r="G1129" t="s">
        <v>28</v>
      </c>
      <c r="H1129" s="1" t="s">
        <v>85</v>
      </c>
      <c r="I1129" s="3">
        <v>0.82869212962962968</v>
      </c>
      <c r="J1129" s="1" t="s">
        <v>2932</v>
      </c>
      <c r="K1129" s="2">
        <v>0.82869212962962968</v>
      </c>
      <c r="L1129" s="2" t="s">
        <v>12021</v>
      </c>
      <c r="M1129" t="str">
        <f t="shared" si="125"/>
        <v>Jun</v>
      </c>
      <c r="N1129" t="str">
        <f t="shared" si="119"/>
        <v>30-06-2023</v>
      </c>
      <c r="O1129" t="str">
        <f t="shared" si="122"/>
        <v>06</v>
      </c>
      <c r="P1129" t="str">
        <f t="shared" si="123"/>
        <v>2023</v>
      </c>
      <c r="Q1129" t="str">
        <f t="shared" si="120"/>
        <v>19</v>
      </c>
      <c r="R1129" t="str">
        <f t="shared" si="121"/>
        <v>18-07-2023</v>
      </c>
      <c r="S1129" t="str">
        <f t="shared" si="124"/>
        <v>07</v>
      </c>
    </row>
    <row r="1130" spans="1:19" x14ac:dyDescent="0.3">
      <c r="A1130" t="s">
        <v>2933</v>
      </c>
      <c r="B1130" t="s">
        <v>280</v>
      </c>
      <c r="C1130" s="4" t="s">
        <v>12021</v>
      </c>
      <c r="D1130" t="s">
        <v>49</v>
      </c>
      <c r="E1130" t="s">
        <v>65</v>
      </c>
      <c r="F1130" t="s">
        <v>2934</v>
      </c>
      <c r="G1130" t="s">
        <v>15</v>
      </c>
      <c r="H1130" s="1">
        <v>44629</v>
      </c>
      <c r="I1130" s="3">
        <v>0.21041666666666667</v>
      </c>
      <c r="J1130" s="1" t="s">
        <v>12021</v>
      </c>
      <c r="K1130" s="2" t="s">
        <v>12021</v>
      </c>
      <c r="L1130" s="2" t="s">
        <v>12021</v>
      </c>
      <c r="M1130" t="str">
        <f t="shared" si="125"/>
        <v>Mar</v>
      </c>
      <c r="N1130" t="str">
        <f t="shared" si="119"/>
        <v>09-03-2022</v>
      </c>
      <c r="O1130" t="str">
        <f t="shared" si="122"/>
        <v>03</v>
      </c>
      <c r="P1130" t="str">
        <f t="shared" si="123"/>
        <v>2022</v>
      </c>
      <c r="Q1130" t="str">
        <f t="shared" si="120"/>
        <v>05</v>
      </c>
      <c r="R1130" t="str">
        <f t="shared" si="121"/>
        <v>-</v>
      </c>
      <c r="S1130" t="str">
        <f t="shared" si="124"/>
        <v/>
      </c>
    </row>
    <row r="1131" spans="1:19" x14ac:dyDescent="0.3">
      <c r="A1131" t="s">
        <v>2935</v>
      </c>
      <c r="B1131" t="s">
        <v>158</v>
      </c>
      <c r="C1131" t="s">
        <v>12021</v>
      </c>
      <c r="D1131" t="s">
        <v>33</v>
      </c>
      <c r="E1131" t="s">
        <v>127</v>
      </c>
      <c r="F1131" t="s">
        <v>2936</v>
      </c>
      <c r="G1131" t="s">
        <v>22</v>
      </c>
      <c r="H1131" s="1" t="s">
        <v>1098</v>
      </c>
      <c r="I1131" s="3">
        <v>0.40524305555555556</v>
      </c>
      <c r="J1131" s="1" t="s">
        <v>12021</v>
      </c>
      <c r="K1131" s="2" t="s">
        <v>12021</v>
      </c>
      <c r="L1131" s="2" t="s">
        <v>12021</v>
      </c>
      <c r="M1131" t="str">
        <f t="shared" si="125"/>
        <v>Jul</v>
      </c>
      <c r="N1131" t="str">
        <f t="shared" si="119"/>
        <v>21-07-2021</v>
      </c>
      <c r="O1131" t="str">
        <f t="shared" si="122"/>
        <v>07</v>
      </c>
      <c r="P1131" t="str">
        <f t="shared" si="123"/>
        <v>2021</v>
      </c>
      <c r="Q1131" t="str">
        <f t="shared" si="120"/>
        <v>09</v>
      </c>
      <c r="R1131" t="str">
        <f t="shared" si="121"/>
        <v>-</v>
      </c>
      <c r="S1131" t="str">
        <f t="shared" si="124"/>
        <v/>
      </c>
    </row>
    <row r="1132" spans="1:19" x14ac:dyDescent="0.3">
      <c r="A1132" t="s">
        <v>2937</v>
      </c>
      <c r="B1132" t="s">
        <v>18</v>
      </c>
      <c r="C1132" s="4">
        <v>44298.080555555556</v>
      </c>
      <c r="D1132" t="s">
        <v>19</v>
      </c>
      <c r="E1132" t="s">
        <v>20</v>
      </c>
      <c r="F1132" t="s">
        <v>2938</v>
      </c>
      <c r="G1132" t="s">
        <v>28</v>
      </c>
      <c r="H1132" s="1">
        <v>44388</v>
      </c>
      <c r="I1132" s="3">
        <v>8.0555555555555561E-2</v>
      </c>
      <c r="J1132" s="1">
        <v>44298</v>
      </c>
      <c r="K1132" s="2">
        <v>8.0555555555555561E-2</v>
      </c>
      <c r="L1132" s="2" t="s">
        <v>12021</v>
      </c>
      <c r="M1132" t="str">
        <f t="shared" si="125"/>
        <v>Jul</v>
      </c>
      <c r="N1132" t="str">
        <f t="shared" si="119"/>
        <v>11-07-2021</v>
      </c>
      <c r="O1132" t="str">
        <f t="shared" si="122"/>
        <v>07</v>
      </c>
      <c r="P1132" t="str">
        <f t="shared" si="123"/>
        <v>2021</v>
      </c>
      <c r="Q1132" t="str">
        <f t="shared" si="120"/>
        <v>01</v>
      </c>
      <c r="R1132" t="str">
        <f t="shared" si="121"/>
        <v>12-04-2021</v>
      </c>
      <c r="S1132" t="str">
        <f t="shared" si="124"/>
        <v>04</v>
      </c>
    </row>
    <row r="1133" spans="1:19" x14ac:dyDescent="0.3">
      <c r="A1133" t="s">
        <v>2939</v>
      </c>
      <c r="B1133" t="s">
        <v>113</v>
      </c>
      <c r="C1133" s="4">
        <v>44143.005555555559</v>
      </c>
      <c r="D1133" t="s">
        <v>12</v>
      </c>
      <c r="E1133" t="s">
        <v>114</v>
      </c>
      <c r="F1133" t="s">
        <v>2940</v>
      </c>
      <c r="G1133" t="s">
        <v>28</v>
      </c>
      <c r="H1133" s="1">
        <v>43990</v>
      </c>
      <c r="I1133" s="3">
        <v>5.5555555555555558E-3</v>
      </c>
      <c r="J1133" s="1">
        <v>44143</v>
      </c>
      <c r="K1133" s="2">
        <v>5.5555555555555558E-3</v>
      </c>
      <c r="L1133" s="2" t="s">
        <v>12021</v>
      </c>
      <c r="M1133" t="str">
        <f t="shared" si="125"/>
        <v>Jun</v>
      </c>
      <c r="N1133" t="str">
        <f t="shared" si="119"/>
        <v>08-06-2020</v>
      </c>
      <c r="O1133" t="str">
        <f t="shared" si="122"/>
        <v>06</v>
      </c>
      <c r="P1133" t="str">
        <f t="shared" si="123"/>
        <v>2020</v>
      </c>
      <c r="Q1133" t="str">
        <f t="shared" si="120"/>
        <v>00</v>
      </c>
      <c r="R1133" t="str">
        <f t="shared" si="121"/>
        <v>08-11-2020</v>
      </c>
      <c r="S1133" t="str">
        <f t="shared" si="124"/>
        <v>11</v>
      </c>
    </row>
    <row r="1134" spans="1:19" x14ac:dyDescent="0.3">
      <c r="A1134" t="s">
        <v>2941</v>
      </c>
      <c r="B1134" t="s">
        <v>404</v>
      </c>
      <c r="C1134" s="4" t="s">
        <v>12021</v>
      </c>
      <c r="D1134" t="s">
        <v>12</v>
      </c>
      <c r="E1134" t="s">
        <v>174</v>
      </c>
      <c r="F1134" t="s">
        <v>2942</v>
      </c>
      <c r="G1134" t="s">
        <v>22</v>
      </c>
      <c r="H1134" s="1" t="s">
        <v>1840</v>
      </c>
      <c r="I1134" s="3">
        <v>0.3630902777777778</v>
      </c>
      <c r="J1134" s="1" t="s">
        <v>12021</v>
      </c>
      <c r="K1134" s="2" t="s">
        <v>12021</v>
      </c>
      <c r="L1134" s="2" t="s">
        <v>12021</v>
      </c>
      <c r="M1134" t="str">
        <f t="shared" si="125"/>
        <v>Jul</v>
      </c>
      <c r="N1134" t="str">
        <f t="shared" si="119"/>
        <v>20-07-2021</v>
      </c>
      <c r="O1134" t="str">
        <f t="shared" si="122"/>
        <v>07</v>
      </c>
      <c r="P1134" t="str">
        <f t="shared" si="123"/>
        <v>2021</v>
      </c>
      <c r="Q1134" t="str">
        <f t="shared" si="120"/>
        <v>08</v>
      </c>
      <c r="R1134" t="str">
        <f t="shared" si="121"/>
        <v>-</v>
      </c>
      <c r="S1134" t="str">
        <f t="shared" si="124"/>
        <v/>
      </c>
    </row>
    <row r="1135" spans="1:19" x14ac:dyDescent="0.3">
      <c r="A1135" t="s">
        <v>2943</v>
      </c>
      <c r="B1135" t="s">
        <v>185</v>
      </c>
      <c r="C1135" s="4" t="s">
        <v>12021</v>
      </c>
      <c r="D1135" t="s">
        <v>12</v>
      </c>
      <c r="E1135" t="s">
        <v>13</v>
      </c>
      <c r="F1135" t="s">
        <v>2944</v>
      </c>
      <c r="G1135" t="s">
        <v>15</v>
      </c>
      <c r="H1135" s="1" t="s">
        <v>2276</v>
      </c>
      <c r="I1135" s="3">
        <v>0.56390046296296292</v>
      </c>
      <c r="J1135" s="1" t="s">
        <v>12021</v>
      </c>
      <c r="K1135" s="2" t="s">
        <v>12021</v>
      </c>
      <c r="L1135" s="2" t="s">
        <v>12021</v>
      </c>
      <c r="M1135" t="str">
        <f t="shared" si="125"/>
        <v>Dec</v>
      </c>
      <c r="N1135" t="str">
        <f t="shared" si="119"/>
        <v>31-12-2021</v>
      </c>
      <c r="O1135" t="str">
        <f t="shared" si="122"/>
        <v>12</v>
      </c>
      <c r="P1135" t="str">
        <f t="shared" si="123"/>
        <v>2021</v>
      </c>
      <c r="Q1135" t="str">
        <f t="shared" si="120"/>
        <v>13</v>
      </c>
      <c r="R1135" t="str">
        <f t="shared" si="121"/>
        <v>-</v>
      </c>
      <c r="S1135" t="str">
        <f t="shared" si="124"/>
        <v/>
      </c>
    </row>
    <row r="1136" spans="1:19" x14ac:dyDescent="0.3">
      <c r="A1136" t="s">
        <v>2945</v>
      </c>
      <c r="B1136" t="s">
        <v>126</v>
      </c>
      <c r="C1136" t="s">
        <v>11238</v>
      </c>
      <c r="D1136" t="s">
        <v>33</v>
      </c>
      <c r="E1136" t="s">
        <v>127</v>
      </c>
      <c r="F1136" t="s">
        <v>2946</v>
      </c>
      <c r="G1136" t="s">
        <v>28</v>
      </c>
      <c r="H1136" s="1" t="s">
        <v>272</v>
      </c>
      <c r="I1136" s="3">
        <v>0.88849537037037041</v>
      </c>
      <c r="J1136" s="1" t="s">
        <v>2947</v>
      </c>
      <c r="K1136" s="2">
        <v>0.88849537037037041</v>
      </c>
      <c r="L1136" s="2" t="s">
        <v>12021</v>
      </c>
      <c r="M1136" t="str">
        <f t="shared" si="125"/>
        <v>Oct</v>
      </c>
      <c r="N1136" t="str">
        <f t="shared" si="119"/>
        <v>19-10-2022</v>
      </c>
      <c r="O1136" t="str">
        <f t="shared" si="122"/>
        <v>10</v>
      </c>
      <c r="P1136" t="str">
        <f t="shared" si="123"/>
        <v>2022</v>
      </c>
      <c r="Q1136" t="str">
        <f t="shared" si="120"/>
        <v>21</v>
      </c>
      <c r="R1136" t="str">
        <f t="shared" si="121"/>
        <v>16-11-2022</v>
      </c>
      <c r="S1136" t="str">
        <f t="shared" si="124"/>
        <v>11</v>
      </c>
    </row>
    <row r="1137" spans="1:19" x14ac:dyDescent="0.3">
      <c r="A1137" t="s">
        <v>2948</v>
      </c>
      <c r="B1137" t="s">
        <v>185</v>
      </c>
      <c r="C1137" s="4">
        <v>45241.587500000001</v>
      </c>
      <c r="D1137" t="s">
        <v>12</v>
      </c>
      <c r="E1137" t="s">
        <v>13</v>
      </c>
      <c r="F1137" t="s">
        <v>2949</v>
      </c>
      <c r="G1137" t="s">
        <v>28</v>
      </c>
      <c r="H1137" s="1" t="s">
        <v>524</v>
      </c>
      <c r="I1137" s="3">
        <v>0.58763888888888893</v>
      </c>
      <c r="J1137" s="1">
        <v>45241</v>
      </c>
      <c r="K1137" s="2">
        <v>0.58750000000000002</v>
      </c>
      <c r="L1137" s="2" t="s">
        <v>12021</v>
      </c>
      <c r="M1137" t="str">
        <f t="shared" si="125"/>
        <v>Oct</v>
      </c>
      <c r="N1137" t="str">
        <f t="shared" si="119"/>
        <v>25-10-2023</v>
      </c>
      <c r="O1137" t="str">
        <f t="shared" si="122"/>
        <v>10</v>
      </c>
      <c r="P1137" t="str">
        <f t="shared" si="123"/>
        <v>2023</v>
      </c>
      <c r="Q1137" t="str">
        <f t="shared" si="120"/>
        <v>14</v>
      </c>
      <c r="R1137" t="str">
        <f t="shared" si="121"/>
        <v>11-11-2023</v>
      </c>
      <c r="S1137" t="str">
        <f t="shared" si="124"/>
        <v>11</v>
      </c>
    </row>
    <row r="1138" spans="1:19" x14ac:dyDescent="0.3">
      <c r="A1138" t="s">
        <v>2950</v>
      </c>
      <c r="B1138" t="s">
        <v>37</v>
      </c>
      <c r="C1138" s="4">
        <v>44873.729166666664</v>
      </c>
      <c r="D1138" t="s">
        <v>33</v>
      </c>
      <c r="E1138" t="s">
        <v>38</v>
      </c>
      <c r="F1138" t="s">
        <v>2951</v>
      </c>
      <c r="G1138" t="s">
        <v>28</v>
      </c>
      <c r="H1138" s="1">
        <v>44842</v>
      </c>
      <c r="I1138" s="3">
        <v>0.72916666666666663</v>
      </c>
      <c r="J1138" s="1">
        <v>44873</v>
      </c>
      <c r="K1138" s="2">
        <v>0.72916666666666663</v>
      </c>
      <c r="L1138" s="2" t="s">
        <v>12021</v>
      </c>
      <c r="M1138" t="str">
        <f t="shared" si="125"/>
        <v>Oct</v>
      </c>
      <c r="N1138" t="str">
        <f t="shared" si="119"/>
        <v>08-10-2022</v>
      </c>
      <c r="O1138" t="str">
        <f t="shared" si="122"/>
        <v>10</v>
      </c>
      <c r="P1138" t="str">
        <f t="shared" si="123"/>
        <v>2022</v>
      </c>
      <c r="Q1138" t="str">
        <f t="shared" si="120"/>
        <v>17</v>
      </c>
      <c r="R1138" t="str">
        <f t="shared" si="121"/>
        <v>08-11-2022</v>
      </c>
      <c r="S1138" t="str">
        <f t="shared" si="124"/>
        <v>11</v>
      </c>
    </row>
    <row r="1139" spans="1:19" x14ac:dyDescent="0.3">
      <c r="A1139" t="s">
        <v>2952</v>
      </c>
      <c r="B1139" t="s">
        <v>68</v>
      </c>
      <c r="C1139" s="4" t="s">
        <v>12021</v>
      </c>
      <c r="D1139" t="s">
        <v>49</v>
      </c>
      <c r="E1139" t="s">
        <v>69</v>
      </c>
      <c r="F1139" t="s">
        <v>2953</v>
      </c>
      <c r="G1139" t="s">
        <v>22</v>
      </c>
      <c r="H1139" s="1" t="s">
        <v>1234</v>
      </c>
      <c r="I1139" s="3">
        <v>0.35674768518518518</v>
      </c>
      <c r="J1139" s="1" t="s">
        <v>12021</v>
      </c>
      <c r="K1139" s="2" t="s">
        <v>12021</v>
      </c>
      <c r="L1139" s="2" t="s">
        <v>12021</v>
      </c>
      <c r="M1139" t="str">
        <f t="shared" si="125"/>
        <v>Mar</v>
      </c>
      <c r="N1139" t="str">
        <f t="shared" si="119"/>
        <v>27-03-2022</v>
      </c>
      <c r="O1139" t="str">
        <f t="shared" si="122"/>
        <v>03</v>
      </c>
      <c r="P1139" t="str">
        <f t="shared" si="123"/>
        <v>2022</v>
      </c>
      <c r="Q1139" t="str">
        <f t="shared" si="120"/>
        <v>08</v>
      </c>
      <c r="R1139" t="str">
        <f t="shared" si="121"/>
        <v>-</v>
      </c>
      <c r="S1139" t="str">
        <f t="shared" si="124"/>
        <v/>
      </c>
    </row>
    <row r="1140" spans="1:19" x14ac:dyDescent="0.3">
      <c r="A1140" t="s">
        <v>2954</v>
      </c>
      <c r="B1140" t="s">
        <v>202</v>
      </c>
      <c r="C1140" t="s">
        <v>11239</v>
      </c>
      <c r="D1140" t="s">
        <v>33</v>
      </c>
      <c r="E1140" t="s">
        <v>127</v>
      </c>
      <c r="F1140" t="s">
        <v>2955</v>
      </c>
      <c r="G1140" t="s">
        <v>28</v>
      </c>
      <c r="H1140" s="1">
        <v>45452</v>
      </c>
      <c r="I1140" s="3">
        <v>2.1527777777777778E-2</v>
      </c>
      <c r="J1140" s="1" t="s">
        <v>1023</v>
      </c>
      <c r="K1140" s="2">
        <v>2.207175925925926E-2</v>
      </c>
      <c r="L1140" s="2" t="s">
        <v>12021</v>
      </c>
      <c r="M1140" t="str">
        <f t="shared" si="125"/>
        <v>Jun</v>
      </c>
      <c r="N1140" t="str">
        <f t="shared" si="119"/>
        <v>09-06-2024</v>
      </c>
      <c r="O1140" t="str">
        <f t="shared" si="122"/>
        <v>06</v>
      </c>
      <c r="P1140" t="str">
        <f t="shared" si="123"/>
        <v>2024</v>
      </c>
      <c r="Q1140" t="str">
        <f t="shared" si="120"/>
        <v>00</v>
      </c>
      <c r="R1140" t="str">
        <f t="shared" si="121"/>
        <v>30-09-2024</v>
      </c>
      <c r="S1140" t="str">
        <f t="shared" si="124"/>
        <v>09</v>
      </c>
    </row>
    <row r="1141" spans="1:19" x14ac:dyDescent="0.3">
      <c r="A1141" t="s">
        <v>2956</v>
      </c>
      <c r="B1141" t="s">
        <v>135</v>
      </c>
      <c r="C1141" t="s">
        <v>11240</v>
      </c>
      <c r="D1141" t="s">
        <v>33</v>
      </c>
      <c r="E1141" t="s">
        <v>38</v>
      </c>
      <c r="F1141" t="s">
        <v>2957</v>
      </c>
      <c r="G1141" t="s">
        <v>28</v>
      </c>
      <c r="H1141" s="1">
        <v>43990</v>
      </c>
      <c r="I1141" s="3">
        <v>0.35347222222222224</v>
      </c>
      <c r="J1141" s="1" t="s">
        <v>2958</v>
      </c>
      <c r="K1141" s="2">
        <v>0.35358796296296297</v>
      </c>
      <c r="L1141" s="2" t="s">
        <v>12021</v>
      </c>
      <c r="M1141" t="str">
        <f t="shared" si="125"/>
        <v>Jun</v>
      </c>
      <c r="N1141" t="str">
        <f t="shared" si="119"/>
        <v>08-06-2020</v>
      </c>
      <c r="O1141" t="str">
        <f t="shared" si="122"/>
        <v>06</v>
      </c>
      <c r="P1141" t="str">
        <f t="shared" si="123"/>
        <v>2020</v>
      </c>
      <c r="Q1141" t="str">
        <f t="shared" si="120"/>
        <v>08</v>
      </c>
      <c r="R1141" t="str">
        <f t="shared" si="121"/>
        <v>25-08-2020</v>
      </c>
      <c r="S1141" t="str">
        <f t="shared" si="124"/>
        <v>08</v>
      </c>
    </row>
    <row r="1142" spans="1:19" x14ac:dyDescent="0.3">
      <c r="A1142" t="s">
        <v>2959</v>
      </c>
      <c r="B1142" t="s">
        <v>173</v>
      </c>
      <c r="C1142" s="4">
        <v>44411.543055555558</v>
      </c>
      <c r="D1142" t="s">
        <v>12</v>
      </c>
      <c r="E1142" t="s">
        <v>174</v>
      </c>
      <c r="F1142" t="s">
        <v>2960</v>
      </c>
      <c r="G1142" t="s">
        <v>28</v>
      </c>
      <c r="H1142" s="1" t="s">
        <v>2961</v>
      </c>
      <c r="I1142" s="3">
        <v>0.54348379629629628</v>
      </c>
      <c r="J1142" s="1">
        <v>44411</v>
      </c>
      <c r="K1142" s="2">
        <v>0.54305555555555551</v>
      </c>
      <c r="L1142" s="2" t="s">
        <v>12021</v>
      </c>
      <c r="M1142" t="str">
        <f t="shared" si="125"/>
        <v>Feb</v>
      </c>
      <c r="N1142" t="str">
        <f t="shared" si="119"/>
        <v>20-02-2021</v>
      </c>
      <c r="O1142" t="str">
        <f t="shared" si="122"/>
        <v>02</v>
      </c>
      <c r="P1142" t="str">
        <f t="shared" si="123"/>
        <v>2021</v>
      </c>
      <c r="Q1142" t="str">
        <f t="shared" si="120"/>
        <v>13</v>
      </c>
      <c r="R1142" t="str">
        <f t="shared" si="121"/>
        <v>03-08-2021</v>
      </c>
      <c r="S1142" t="str">
        <f t="shared" si="124"/>
        <v>08</v>
      </c>
    </row>
    <row r="1143" spans="1:19" x14ac:dyDescent="0.3">
      <c r="A1143" t="s">
        <v>2962</v>
      </c>
      <c r="B1143" t="s">
        <v>18</v>
      </c>
      <c r="C1143" s="4">
        <v>45057.993055555555</v>
      </c>
      <c r="D1143" t="s">
        <v>19</v>
      </c>
      <c r="E1143" t="s">
        <v>20</v>
      </c>
      <c r="F1143" t="s">
        <v>2963</v>
      </c>
      <c r="G1143" t="s">
        <v>28</v>
      </c>
      <c r="H1143" s="1" t="s">
        <v>524</v>
      </c>
      <c r="I1143" s="3">
        <v>0.99346064814814816</v>
      </c>
      <c r="J1143" s="1">
        <v>45057</v>
      </c>
      <c r="K1143" s="2">
        <v>0.99305555555555558</v>
      </c>
      <c r="L1143" s="2" t="s">
        <v>12021</v>
      </c>
      <c r="M1143" t="str">
        <f t="shared" si="125"/>
        <v>Oct</v>
      </c>
      <c r="N1143" t="str">
        <f t="shared" si="119"/>
        <v>25-10-2023</v>
      </c>
      <c r="O1143" t="str">
        <f t="shared" si="122"/>
        <v>10</v>
      </c>
      <c r="P1143" t="str">
        <f t="shared" si="123"/>
        <v>2023</v>
      </c>
      <c r="Q1143" t="str">
        <f t="shared" si="120"/>
        <v>23</v>
      </c>
      <c r="R1143" t="str">
        <f t="shared" si="121"/>
        <v>11-05-2023</v>
      </c>
      <c r="S1143" t="str">
        <f t="shared" si="124"/>
        <v>05</v>
      </c>
    </row>
    <row r="1144" spans="1:19" x14ac:dyDescent="0.3">
      <c r="A1144" t="s">
        <v>2964</v>
      </c>
      <c r="B1144" t="s">
        <v>256</v>
      </c>
      <c r="C1144" s="4">
        <v>45600.727777777778</v>
      </c>
      <c r="D1144" t="s">
        <v>19</v>
      </c>
      <c r="E1144" t="s">
        <v>20</v>
      </c>
      <c r="F1144" t="s">
        <v>2965</v>
      </c>
      <c r="G1144" t="s">
        <v>28</v>
      </c>
      <c r="H1144" s="1" t="s">
        <v>1707</v>
      </c>
      <c r="I1144" s="3">
        <v>0.72780092592592593</v>
      </c>
      <c r="J1144" s="1">
        <v>45600</v>
      </c>
      <c r="K1144" s="2">
        <v>0.72777777777777775</v>
      </c>
      <c r="L1144" s="2" t="s">
        <v>12021</v>
      </c>
      <c r="M1144" t="str">
        <f t="shared" si="125"/>
        <v>Mar</v>
      </c>
      <c r="N1144" t="str">
        <f t="shared" si="119"/>
        <v>23-03-2024</v>
      </c>
      <c r="O1144" t="str">
        <f t="shared" si="122"/>
        <v>03</v>
      </c>
      <c r="P1144" t="str">
        <f t="shared" si="123"/>
        <v>2024</v>
      </c>
      <c r="Q1144" t="str">
        <f t="shared" si="120"/>
        <v>17</v>
      </c>
      <c r="R1144" t="str">
        <f t="shared" si="121"/>
        <v>04-11-2024</v>
      </c>
      <c r="S1144" t="str">
        <f t="shared" si="124"/>
        <v>11</v>
      </c>
    </row>
    <row r="1145" spans="1:19" x14ac:dyDescent="0.3">
      <c r="A1145" t="s">
        <v>2966</v>
      </c>
      <c r="B1145" t="s">
        <v>37</v>
      </c>
      <c r="C1145" t="s">
        <v>12021</v>
      </c>
      <c r="D1145" t="s">
        <v>33</v>
      </c>
      <c r="E1145" t="s">
        <v>38</v>
      </c>
      <c r="F1145" t="s">
        <v>2967</v>
      </c>
      <c r="G1145" t="s">
        <v>22</v>
      </c>
      <c r="H1145" s="1" t="s">
        <v>2255</v>
      </c>
      <c r="I1145" s="3">
        <v>0.48003472222222221</v>
      </c>
      <c r="J1145" s="1" t="s">
        <v>12021</v>
      </c>
      <c r="K1145" s="2" t="s">
        <v>12021</v>
      </c>
      <c r="L1145" s="2" t="s">
        <v>12021</v>
      </c>
      <c r="M1145" t="str">
        <f t="shared" si="125"/>
        <v>Jan</v>
      </c>
      <c r="N1145" t="str">
        <f t="shared" si="119"/>
        <v>19-01-2024</v>
      </c>
      <c r="O1145" t="str">
        <f t="shared" si="122"/>
        <v>01</v>
      </c>
      <c r="P1145" t="str">
        <f t="shared" si="123"/>
        <v>2024</v>
      </c>
      <c r="Q1145" t="str">
        <f t="shared" si="120"/>
        <v>11</v>
      </c>
      <c r="R1145" t="str">
        <f t="shared" si="121"/>
        <v>-</v>
      </c>
      <c r="S1145" t="str">
        <f t="shared" si="124"/>
        <v/>
      </c>
    </row>
    <row r="1146" spans="1:19" x14ac:dyDescent="0.3">
      <c r="A1146" t="s">
        <v>2968</v>
      </c>
      <c r="B1146" t="s">
        <v>113</v>
      </c>
      <c r="C1146" t="s">
        <v>12021</v>
      </c>
      <c r="D1146" t="s">
        <v>12</v>
      </c>
      <c r="E1146" t="s">
        <v>114</v>
      </c>
      <c r="F1146" t="s">
        <v>2969</v>
      </c>
      <c r="G1146" t="s">
        <v>22</v>
      </c>
      <c r="H1146" s="1" t="s">
        <v>2495</v>
      </c>
      <c r="I1146" s="3">
        <v>0.55812499999999998</v>
      </c>
      <c r="J1146" s="1" t="s">
        <v>12021</v>
      </c>
      <c r="K1146" s="2" t="s">
        <v>12021</v>
      </c>
      <c r="L1146" s="2" t="s">
        <v>12021</v>
      </c>
      <c r="M1146" t="str">
        <f t="shared" si="125"/>
        <v>Oct</v>
      </c>
      <c r="N1146" t="str">
        <f t="shared" si="119"/>
        <v>23-10-2022</v>
      </c>
      <c r="O1146" t="str">
        <f t="shared" si="122"/>
        <v>10</v>
      </c>
      <c r="P1146" t="str">
        <f t="shared" si="123"/>
        <v>2022</v>
      </c>
      <c r="Q1146" t="str">
        <f t="shared" si="120"/>
        <v>13</v>
      </c>
      <c r="R1146" t="str">
        <f t="shared" si="121"/>
        <v>-</v>
      </c>
      <c r="S1146" t="str">
        <f t="shared" si="124"/>
        <v/>
      </c>
    </row>
    <row r="1147" spans="1:19" x14ac:dyDescent="0.3">
      <c r="A1147" t="s">
        <v>2970</v>
      </c>
      <c r="B1147" t="s">
        <v>11</v>
      </c>
      <c r="C1147" t="s">
        <v>12021</v>
      </c>
      <c r="D1147" t="s">
        <v>12</v>
      </c>
      <c r="E1147" t="s">
        <v>13</v>
      </c>
      <c r="F1147" t="s">
        <v>2971</v>
      </c>
      <c r="G1147" t="s">
        <v>15</v>
      </c>
      <c r="H1147" s="1">
        <v>44238</v>
      </c>
      <c r="I1147" s="3">
        <v>8.819444444444445E-2</v>
      </c>
      <c r="J1147" s="1" t="s">
        <v>12021</v>
      </c>
      <c r="K1147" s="2" t="s">
        <v>12021</v>
      </c>
      <c r="L1147" s="2" t="s">
        <v>12021</v>
      </c>
      <c r="M1147" t="str">
        <f t="shared" si="125"/>
        <v>Feb</v>
      </c>
      <c r="N1147" t="str">
        <f t="shared" si="119"/>
        <v>11-02-2021</v>
      </c>
      <c r="O1147" t="str">
        <f t="shared" si="122"/>
        <v>02</v>
      </c>
      <c r="P1147" t="str">
        <f t="shared" si="123"/>
        <v>2021</v>
      </c>
      <c r="Q1147" t="str">
        <f t="shared" si="120"/>
        <v>02</v>
      </c>
      <c r="R1147" t="str">
        <f t="shared" si="121"/>
        <v>-</v>
      </c>
      <c r="S1147" t="str">
        <f t="shared" si="124"/>
        <v/>
      </c>
    </row>
    <row r="1148" spans="1:19" x14ac:dyDescent="0.3">
      <c r="A1148" t="s">
        <v>2972</v>
      </c>
      <c r="B1148" t="s">
        <v>113</v>
      </c>
      <c r="C1148" s="4">
        <v>44682.343055555553</v>
      </c>
      <c r="D1148" t="s">
        <v>12</v>
      </c>
      <c r="E1148" t="s">
        <v>114</v>
      </c>
      <c r="F1148" t="s">
        <v>2973</v>
      </c>
      <c r="G1148" t="s">
        <v>28</v>
      </c>
      <c r="H1148" s="1" t="s">
        <v>283</v>
      </c>
      <c r="I1148" s="3">
        <v>0.34342592592592591</v>
      </c>
      <c r="J1148" s="1">
        <v>44682</v>
      </c>
      <c r="K1148" s="2">
        <v>0.34305555555555556</v>
      </c>
      <c r="L1148" s="2" t="s">
        <v>12021</v>
      </c>
      <c r="M1148" t="str">
        <f t="shared" si="125"/>
        <v>Dec</v>
      </c>
      <c r="N1148" t="str">
        <f t="shared" si="119"/>
        <v>13-12-2021</v>
      </c>
      <c r="O1148" t="str">
        <f t="shared" si="122"/>
        <v>12</v>
      </c>
      <c r="P1148" t="str">
        <f t="shared" si="123"/>
        <v>2021</v>
      </c>
      <c r="Q1148" t="str">
        <f t="shared" si="120"/>
        <v>08</v>
      </c>
      <c r="R1148" t="str">
        <f t="shared" si="121"/>
        <v>01-05-2022</v>
      </c>
      <c r="S1148" t="str">
        <f t="shared" si="124"/>
        <v>05</v>
      </c>
    </row>
    <row r="1149" spans="1:19" x14ac:dyDescent="0.3">
      <c r="A1149" t="s">
        <v>2974</v>
      </c>
      <c r="B1149" t="s">
        <v>220</v>
      </c>
      <c r="C1149" t="s">
        <v>11241</v>
      </c>
      <c r="D1149" t="s">
        <v>12</v>
      </c>
      <c r="E1149" t="s">
        <v>174</v>
      </c>
      <c r="F1149" t="s">
        <v>2975</v>
      </c>
      <c r="G1149" t="s">
        <v>28</v>
      </c>
      <c r="H1149" s="1" t="s">
        <v>2976</v>
      </c>
      <c r="I1149" s="3">
        <v>0.31517361111111108</v>
      </c>
      <c r="J1149" s="1" t="s">
        <v>1578</v>
      </c>
      <c r="K1149" s="2">
        <v>0.31517361111111108</v>
      </c>
      <c r="L1149" s="2" t="s">
        <v>12021</v>
      </c>
      <c r="M1149" t="str">
        <f t="shared" si="125"/>
        <v>Aug</v>
      </c>
      <c r="N1149" t="str">
        <f t="shared" si="119"/>
        <v>26-08-2021</v>
      </c>
      <c r="O1149" t="str">
        <f t="shared" si="122"/>
        <v>08</v>
      </c>
      <c r="P1149" t="str">
        <f t="shared" si="123"/>
        <v>2021</v>
      </c>
      <c r="Q1149" t="str">
        <f t="shared" si="120"/>
        <v>07</v>
      </c>
      <c r="R1149" t="str">
        <f t="shared" si="121"/>
        <v>23-09-2021</v>
      </c>
      <c r="S1149" t="str">
        <f t="shared" si="124"/>
        <v>09</v>
      </c>
    </row>
    <row r="1150" spans="1:19" x14ac:dyDescent="0.3">
      <c r="A1150" t="s">
        <v>2977</v>
      </c>
      <c r="B1150" t="s">
        <v>188</v>
      </c>
      <c r="C1150" s="4">
        <v>43993.741666666669</v>
      </c>
      <c r="D1150" t="s">
        <v>12</v>
      </c>
      <c r="E1150" t="s">
        <v>114</v>
      </c>
      <c r="F1150" t="s">
        <v>2978</v>
      </c>
      <c r="G1150" t="s">
        <v>28</v>
      </c>
      <c r="H1150" s="1">
        <v>44022</v>
      </c>
      <c r="I1150" s="3">
        <v>0.7416666666666667</v>
      </c>
      <c r="J1150" s="1">
        <v>43993</v>
      </c>
      <c r="K1150" s="2">
        <v>0.7416666666666667</v>
      </c>
      <c r="L1150" s="2" t="s">
        <v>12021</v>
      </c>
      <c r="M1150" t="str">
        <f t="shared" si="125"/>
        <v>Jul</v>
      </c>
      <c r="N1150" t="str">
        <f t="shared" si="119"/>
        <v>10-07-2020</v>
      </c>
      <c r="O1150" t="str">
        <f t="shared" si="122"/>
        <v>07</v>
      </c>
      <c r="P1150" t="str">
        <f t="shared" si="123"/>
        <v>2020</v>
      </c>
      <c r="Q1150" t="str">
        <f t="shared" si="120"/>
        <v>17</v>
      </c>
      <c r="R1150" t="str">
        <f t="shared" si="121"/>
        <v>11-06-2020</v>
      </c>
      <c r="S1150" t="str">
        <f t="shared" si="124"/>
        <v>06</v>
      </c>
    </row>
    <row r="1151" spans="1:19" x14ac:dyDescent="0.3">
      <c r="A1151" t="s">
        <v>2979</v>
      </c>
      <c r="B1151" t="s">
        <v>11</v>
      </c>
      <c r="C1151" s="4">
        <v>45238.67291666667</v>
      </c>
      <c r="D1151" t="s">
        <v>12</v>
      </c>
      <c r="E1151" t="s">
        <v>13</v>
      </c>
      <c r="F1151" t="s">
        <v>2980</v>
      </c>
      <c r="G1151" t="s">
        <v>28</v>
      </c>
      <c r="H1151" s="1" t="s">
        <v>2749</v>
      </c>
      <c r="I1151" s="3">
        <v>0.67318287037037039</v>
      </c>
      <c r="J1151" s="1">
        <v>45238</v>
      </c>
      <c r="K1151" s="2">
        <v>0.67291666666666672</v>
      </c>
      <c r="L1151" s="2" t="s">
        <v>12021</v>
      </c>
      <c r="M1151" t="str">
        <f t="shared" si="125"/>
        <v>Jul</v>
      </c>
      <c r="N1151" t="str">
        <f t="shared" si="119"/>
        <v>15-07-2023</v>
      </c>
      <c r="O1151" t="str">
        <f t="shared" si="122"/>
        <v>07</v>
      </c>
      <c r="P1151" t="str">
        <f t="shared" si="123"/>
        <v>2023</v>
      </c>
      <c r="Q1151" t="str">
        <f t="shared" si="120"/>
        <v>16</v>
      </c>
      <c r="R1151" t="str">
        <f t="shared" si="121"/>
        <v>08-11-2023</v>
      </c>
      <c r="S1151" t="str">
        <f t="shared" si="124"/>
        <v>11</v>
      </c>
    </row>
    <row r="1152" spans="1:19" x14ac:dyDescent="0.3">
      <c r="A1152" t="s">
        <v>2981</v>
      </c>
      <c r="B1152" t="s">
        <v>220</v>
      </c>
      <c r="C1152" t="s">
        <v>12021</v>
      </c>
      <c r="D1152" t="s">
        <v>12</v>
      </c>
      <c r="E1152" t="s">
        <v>174</v>
      </c>
      <c r="F1152" t="s">
        <v>2982</v>
      </c>
      <c r="G1152" t="s">
        <v>15</v>
      </c>
      <c r="H1152" s="1" t="s">
        <v>1480</v>
      </c>
      <c r="I1152" s="3">
        <v>0.27584490740740741</v>
      </c>
      <c r="J1152" s="1" t="s">
        <v>12021</v>
      </c>
      <c r="K1152" s="2" t="s">
        <v>12021</v>
      </c>
      <c r="L1152" s="2" t="s">
        <v>12021</v>
      </c>
      <c r="M1152" t="str">
        <f t="shared" si="125"/>
        <v>Feb</v>
      </c>
      <c r="N1152" t="str">
        <f t="shared" si="119"/>
        <v>14-02-2023</v>
      </c>
      <c r="O1152" t="str">
        <f t="shared" si="122"/>
        <v>02</v>
      </c>
      <c r="P1152" t="str">
        <f t="shared" si="123"/>
        <v>2023</v>
      </c>
      <c r="Q1152" t="str">
        <f t="shared" si="120"/>
        <v>06</v>
      </c>
      <c r="R1152" t="str">
        <f t="shared" si="121"/>
        <v>-</v>
      </c>
      <c r="S1152" t="str">
        <f t="shared" si="124"/>
        <v/>
      </c>
    </row>
    <row r="1153" spans="1:19" x14ac:dyDescent="0.3">
      <c r="A1153" t="s">
        <v>2983</v>
      </c>
      <c r="B1153" t="s">
        <v>194</v>
      </c>
      <c r="C1153" t="s">
        <v>12021</v>
      </c>
      <c r="D1153" t="s">
        <v>49</v>
      </c>
      <c r="E1153" t="s">
        <v>65</v>
      </c>
      <c r="F1153" t="s">
        <v>2984</v>
      </c>
      <c r="G1153" t="s">
        <v>15</v>
      </c>
      <c r="H1153" s="1">
        <v>44075</v>
      </c>
      <c r="I1153" s="3">
        <v>0.64444444444444449</v>
      </c>
      <c r="J1153" s="1" t="s">
        <v>12021</v>
      </c>
      <c r="K1153" s="2" t="s">
        <v>12021</v>
      </c>
      <c r="L1153" s="2" t="s">
        <v>12021</v>
      </c>
      <c r="M1153" t="str">
        <f t="shared" si="125"/>
        <v>Sep</v>
      </c>
      <c r="N1153" t="str">
        <f t="shared" si="119"/>
        <v>01-09-2020</v>
      </c>
      <c r="O1153" t="str">
        <f t="shared" si="122"/>
        <v>09</v>
      </c>
      <c r="P1153" t="str">
        <f t="shared" si="123"/>
        <v>2020</v>
      </c>
      <c r="Q1153" t="str">
        <f t="shared" si="120"/>
        <v>15</v>
      </c>
      <c r="R1153" t="str">
        <f t="shared" si="121"/>
        <v>-</v>
      </c>
      <c r="S1153" t="str">
        <f t="shared" si="124"/>
        <v/>
      </c>
    </row>
    <row r="1154" spans="1:19" x14ac:dyDescent="0.3">
      <c r="A1154" t="s">
        <v>2985</v>
      </c>
      <c r="B1154" t="s">
        <v>126</v>
      </c>
      <c r="C1154" t="s">
        <v>12021</v>
      </c>
      <c r="D1154" t="s">
        <v>33</v>
      </c>
      <c r="E1154" t="s">
        <v>127</v>
      </c>
      <c r="F1154" t="s">
        <v>2986</v>
      </c>
      <c r="G1154" t="s">
        <v>15</v>
      </c>
      <c r="H1154" s="1" t="s">
        <v>2987</v>
      </c>
      <c r="I1154" s="3">
        <v>0.87361111111111112</v>
      </c>
      <c r="J1154" s="1" t="s">
        <v>12021</v>
      </c>
      <c r="K1154" s="2" t="s">
        <v>12021</v>
      </c>
      <c r="L1154" s="2" t="s">
        <v>12021</v>
      </c>
      <c r="M1154" t="str">
        <f t="shared" si="125"/>
        <v>Oct</v>
      </c>
      <c r="N1154" t="str">
        <f t="shared" ref="N1154:N1217" si="126">TEXT(H1154,"DD-MM-YYYY")</f>
        <v>20-10-2022</v>
      </c>
      <c r="O1154" t="str">
        <f t="shared" si="122"/>
        <v>10</v>
      </c>
      <c r="P1154" t="str">
        <f t="shared" si="123"/>
        <v>2022</v>
      </c>
      <c r="Q1154" t="str">
        <f t="shared" ref="Q1154:Q1217" si="127">TEXT(I1154,"HH")</f>
        <v>20</v>
      </c>
      <c r="R1154" t="str">
        <f t="shared" ref="R1154:R1217" si="128">TEXT(J1154,"DD-MM-YYYY")</f>
        <v>-</v>
      </c>
      <c r="S1154" t="str">
        <f t="shared" si="124"/>
        <v/>
      </c>
    </row>
    <row r="1155" spans="1:19" x14ac:dyDescent="0.3">
      <c r="A1155" t="s">
        <v>2988</v>
      </c>
      <c r="B1155" t="s">
        <v>97</v>
      </c>
      <c r="C1155" t="s">
        <v>12021</v>
      </c>
      <c r="D1155" t="s">
        <v>19</v>
      </c>
      <c r="E1155" t="s">
        <v>20</v>
      </c>
      <c r="F1155" t="s">
        <v>2989</v>
      </c>
      <c r="G1155" t="s">
        <v>15</v>
      </c>
      <c r="H1155" s="1" t="s">
        <v>818</v>
      </c>
      <c r="I1155" s="3">
        <v>0.17626157407407408</v>
      </c>
      <c r="J1155" s="1" t="s">
        <v>12021</v>
      </c>
      <c r="K1155" s="2" t="s">
        <v>12021</v>
      </c>
      <c r="L1155" s="2" t="s">
        <v>12021</v>
      </c>
      <c r="M1155" t="str">
        <f t="shared" si="125"/>
        <v>Sep</v>
      </c>
      <c r="N1155" t="str">
        <f t="shared" si="126"/>
        <v>18-09-2024</v>
      </c>
      <c r="O1155" t="str">
        <f t="shared" ref="O1155:O1218" si="129">MID(N1155,4,2)</f>
        <v>09</v>
      </c>
      <c r="P1155" t="str">
        <f t="shared" ref="P1155:P1218" si="130">RIGHT(N1155,4)</f>
        <v>2024</v>
      </c>
      <c r="Q1155" t="str">
        <f t="shared" si="127"/>
        <v>04</v>
      </c>
      <c r="R1155" t="str">
        <f t="shared" si="128"/>
        <v>-</v>
      </c>
      <c r="S1155" t="str">
        <f t="shared" ref="S1155:S1218" si="131">MID(R1155,4,2)</f>
        <v/>
      </c>
    </row>
    <row r="1156" spans="1:19" x14ac:dyDescent="0.3">
      <c r="A1156" t="s">
        <v>2990</v>
      </c>
      <c r="B1156" t="s">
        <v>173</v>
      </c>
      <c r="C1156" t="s">
        <v>12021</v>
      </c>
      <c r="D1156" t="s">
        <v>12</v>
      </c>
      <c r="E1156" t="s">
        <v>174</v>
      </c>
      <c r="F1156" t="s">
        <v>2991</v>
      </c>
      <c r="G1156" t="s">
        <v>15</v>
      </c>
      <c r="H1156" s="1" t="s">
        <v>2992</v>
      </c>
      <c r="I1156" s="3">
        <v>0.21509259259259259</v>
      </c>
      <c r="J1156" s="1" t="s">
        <v>12021</v>
      </c>
      <c r="K1156" s="2" t="s">
        <v>12021</v>
      </c>
      <c r="L1156" s="2" t="s">
        <v>12021</v>
      </c>
      <c r="M1156" t="str">
        <f t="shared" si="125"/>
        <v>Jun</v>
      </c>
      <c r="N1156" t="str">
        <f t="shared" si="126"/>
        <v>29-06-2021</v>
      </c>
      <c r="O1156" t="str">
        <f t="shared" si="129"/>
        <v>06</v>
      </c>
      <c r="P1156" t="str">
        <f t="shared" si="130"/>
        <v>2021</v>
      </c>
      <c r="Q1156" t="str">
        <f t="shared" si="127"/>
        <v>05</v>
      </c>
      <c r="R1156" t="str">
        <f t="shared" si="128"/>
        <v>-</v>
      </c>
      <c r="S1156" t="str">
        <f t="shared" si="131"/>
        <v/>
      </c>
    </row>
    <row r="1157" spans="1:19" x14ac:dyDescent="0.3">
      <c r="A1157" t="s">
        <v>2993</v>
      </c>
      <c r="B1157" t="s">
        <v>149</v>
      </c>
      <c r="C1157" t="s">
        <v>12021</v>
      </c>
      <c r="D1157" t="s">
        <v>49</v>
      </c>
      <c r="E1157" t="s">
        <v>69</v>
      </c>
      <c r="F1157" t="s">
        <v>2994</v>
      </c>
      <c r="G1157" t="s">
        <v>15</v>
      </c>
      <c r="H1157" s="1">
        <v>44170</v>
      </c>
      <c r="I1157" s="3">
        <v>0.22291666666666668</v>
      </c>
      <c r="J1157" s="1" t="s">
        <v>12021</v>
      </c>
      <c r="K1157" s="2" t="s">
        <v>12021</v>
      </c>
      <c r="L1157" s="2" t="s">
        <v>12021</v>
      </c>
      <c r="M1157" t="str">
        <f t="shared" ref="M1157:M1220" si="132">TEXT(H1157,"MMM")</f>
        <v>Dec</v>
      </c>
      <c r="N1157" t="str">
        <f t="shared" si="126"/>
        <v>05-12-2020</v>
      </c>
      <c r="O1157" t="str">
        <f t="shared" si="129"/>
        <v>12</v>
      </c>
      <c r="P1157" t="str">
        <f t="shared" si="130"/>
        <v>2020</v>
      </c>
      <c r="Q1157" t="str">
        <f t="shared" si="127"/>
        <v>05</v>
      </c>
      <c r="R1157" t="str">
        <f t="shared" si="128"/>
        <v>-</v>
      </c>
      <c r="S1157" t="str">
        <f t="shared" si="131"/>
        <v/>
      </c>
    </row>
    <row r="1158" spans="1:19" x14ac:dyDescent="0.3">
      <c r="A1158" t="s">
        <v>2995</v>
      </c>
      <c r="B1158" t="s">
        <v>11</v>
      </c>
      <c r="C1158" t="s">
        <v>12021</v>
      </c>
      <c r="D1158" t="s">
        <v>12</v>
      </c>
      <c r="E1158" t="s">
        <v>13</v>
      </c>
      <c r="F1158" t="s">
        <v>2996</v>
      </c>
      <c r="G1158" t="s">
        <v>22</v>
      </c>
      <c r="H1158" s="1" t="s">
        <v>2997</v>
      </c>
      <c r="I1158" s="3">
        <v>0.96685185185185185</v>
      </c>
      <c r="J1158" s="1" t="s">
        <v>12021</v>
      </c>
      <c r="K1158" s="2" t="s">
        <v>12021</v>
      </c>
      <c r="L1158" s="2" t="s">
        <v>12021</v>
      </c>
      <c r="M1158" t="str">
        <f t="shared" si="132"/>
        <v>Jan</v>
      </c>
      <c r="N1158" t="str">
        <f t="shared" si="126"/>
        <v>22-01-2020</v>
      </c>
      <c r="O1158" t="str">
        <f t="shared" si="129"/>
        <v>01</v>
      </c>
      <c r="P1158" t="str">
        <f t="shared" si="130"/>
        <v>2020</v>
      </c>
      <c r="Q1158" t="str">
        <f t="shared" si="127"/>
        <v>23</v>
      </c>
      <c r="R1158" t="str">
        <f t="shared" si="128"/>
        <v>-</v>
      </c>
      <c r="S1158" t="str">
        <f t="shared" si="131"/>
        <v/>
      </c>
    </row>
    <row r="1159" spans="1:19" x14ac:dyDescent="0.3">
      <c r="A1159" t="s">
        <v>2998</v>
      </c>
      <c r="B1159" t="s">
        <v>135</v>
      </c>
      <c r="C1159" t="s">
        <v>12021</v>
      </c>
      <c r="D1159" t="s">
        <v>33</v>
      </c>
      <c r="E1159" t="s">
        <v>38</v>
      </c>
      <c r="F1159" t="s">
        <v>2999</v>
      </c>
      <c r="G1159" t="s">
        <v>22</v>
      </c>
      <c r="H1159" s="1" t="s">
        <v>3000</v>
      </c>
      <c r="I1159" s="3">
        <v>8.4432870370370366E-2</v>
      </c>
      <c r="J1159" s="1" t="s">
        <v>12021</v>
      </c>
      <c r="K1159" s="2" t="s">
        <v>12021</v>
      </c>
      <c r="L1159" s="2" t="s">
        <v>12021</v>
      </c>
      <c r="M1159" t="str">
        <f t="shared" si="132"/>
        <v>Nov</v>
      </c>
      <c r="N1159" t="str">
        <f t="shared" si="126"/>
        <v>27-11-2024</v>
      </c>
      <c r="O1159" t="str">
        <f t="shared" si="129"/>
        <v>11</v>
      </c>
      <c r="P1159" t="str">
        <f t="shared" si="130"/>
        <v>2024</v>
      </c>
      <c r="Q1159" t="str">
        <f t="shared" si="127"/>
        <v>02</v>
      </c>
      <c r="R1159" t="str">
        <f t="shared" si="128"/>
        <v>-</v>
      </c>
      <c r="S1159" t="str">
        <f t="shared" si="131"/>
        <v/>
      </c>
    </row>
    <row r="1160" spans="1:19" x14ac:dyDescent="0.3">
      <c r="A1160" t="s">
        <v>3001</v>
      </c>
      <c r="B1160" t="s">
        <v>68</v>
      </c>
      <c r="C1160" s="4">
        <v>43870.994444444441</v>
      </c>
      <c r="D1160" t="s">
        <v>49</v>
      </c>
      <c r="E1160" t="s">
        <v>69</v>
      </c>
      <c r="F1160" t="s">
        <v>3002</v>
      </c>
      <c r="G1160" t="s">
        <v>28</v>
      </c>
      <c r="H1160" s="1">
        <v>44173</v>
      </c>
      <c r="I1160" s="3">
        <v>0.99444444444444446</v>
      </c>
      <c r="J1160" s="1">
        <v>43870</v>
      </c>
      <c r="K1160" s="2">
        <v>0.99444444444444446</v>
      </c>
      <c r="L1160" s="2" t="s">
        <v>12021</v>
      </c>
      <c r="M1160" t="str">
        <f t="shared" si="132"/>
        <v>Dec</v>
      </c>
      <c r="N1160" t="str">
        <f t="shared" si="126"/>
        <v>08-12-2020</v>
      </c>
      <c r="O1160" t="str">
        <f t="shared" si="129"/>
        <v>12</v>
      </c>
      <c r="P1160" t="str">
        <f t="shared" si="130"/>
        <v>2020</v>
      </c>
      <c r="Q1160" t="str">
        <f t="shared" si="127"/>
        <v>23</v>
      </c>
      <c r="R1160" t="str">
        <f t="shared" si="128"/>
        <v>09-02-2020</v>
      </c>
      <c r="S1160" t="str">
        <f t="shared" si="131"/>
        <v>02</v>
      </c>
    </row>
    <row r="1161" spans="1:19" x14ac:dyDescent="0.3">
      <c r="A1161" t="s">
        <v>3003</v>
      </c>
      <c r="B1161" t="s">
        <v>37</v>
      </c>
      <c r="C1161" t="s">
        <v>12021</v>
      </c>
      <c r="D1161" t="s">
        <v>33</v>
      </c>
      <c r="E1161" t="s">
        <v>38</v>
      </c>
      <c r="F1161" t="s">
        <v>3004</v>
      </c>
      <c r="G1161" t="s">
        <v>22</v>
      </c>
      <c r="H1161" s="1" t="s">
        <v>3005</v>
      </c>
      <c r="I1161" s="3">
        <v>0.49135416666666665</v>
      </c>
      <c r="J1161" s="1" t="s">
        <v>12021</v>
      </c>
      <c r="K1161" s="2" t="s">
        <v>12021</v>
      </c>
      <c r="L1161" s="2" t="s">
        <v>12021</v>
      </c>
      <c r="M1161" t="str">
        <f t="shared" si="132"/>
        <v>Aug</v>
      </c>
      <c r="N1161" t="str">
        <f t="shared" si="126"/>
        <v>29-08-2022</v>
      </c>
      <c r="O1161" t="str">
        <f t="shared" si="129"/>
        <v>08</v>
      </c>
      <c r="P1161" t="str">
        <f t="shared" si="130"/>
        <v>2022</v>
      </c>
      <c r="Q1161" t="str">
        <f t="shared" si="127"/>
        <v>11</v>
      </c>
      <c r="R1161" t="str">
        <f t="shared" si="128"/>
        <v>-</v>
      </c>
      <c r="S1161" t="str">
        <f t="shared" si="131"/>
        <v/>
      </c>
    </row>
    <row r="1162" spans="1:19" x14ac:dyDescent="0.3">
      <c r="A1162" t="s">
        <v>3006</v>
      </c>
      <c r="B1162" t="s">
        <v>404</v>
      </c>
      <c r="C1162" s="4">
        <v>43899.301388888889</v>
      </c>
      <c r="D1162" t="s">
        <v>12</v>
      </c>
      <c r="E1162" t="s">
        <v>174</v>
      </c>
      <c r="F1162" t="s">
        <v>3007</v>
      </c>
      <c r="G1162" t="s">
        <v>28</v>
      </c>
      <c r="H1162" s="1" t="s">
        <v>2054</v>
      </c>
      <c r="I1162" s="3">
        <v>0.30197916666666669</v>
      </c>
      <c r="J1162" s="1">
        <v>43899</v>
      </c>
      <c r="K1162" s="2">
        <v>0.30138888888888887</v>
      </c>
      <c r="L1162" s="2" t="s">
        <v>12021</v>
      </c>
      <c r="M1162" t="str">
        <f t="shared" si="132"/>
        <v>Aug</v>
      </c>
      <c r="N1162" t="str">
        <f t="shared" si="126"/>
        <v>29-08-2020</v>
      </c>
      <c r="O1162" t="str">
        <f t="shared" si="129"/>
        <v>08</v>
      </c>
      <c r="P1162" t="str">
        <f t="shared" si="130"/>
        <v>2020</v>
      </c>
      <c r="Q1162" t="str">
        <f t="shared" si="127"/>
        <v>07</v>
      </c>
      <c r="R1162" t="str">
        <f t="shared" si="128"/>
        <v>09-03-2020</v>
      </c>
      <c r="S1162" t="str">
        <f t="shared" si="131"/>
        <v>03</v>
      </c>
    </row>
    <row r="1163" spans="1:19" x14ac:dyDescent="0.3">
      <c r="A1163" t="s">
        <v>3008</v>
      </c>
      <c r="B1163" t="s">
        <v>110</v>
      </c>
      <c r="C1163" t="s">
        <v>12021</v>
      </c>
      <c r="D1163" t="s">
        <v>33</v>
      </c>
      <c r="E1163" t="s">
        <v>34</v>
      </c>
      <c r="F1163" t="s">
        <v>3009</v>
      </c>
      <c r="G1163" t="s">
        <v>22</v>
      </c>
      <c r="H1163" s="1" t="s">
        <v>3010</v>
      </c>
      <c r="I1163" s="3">
        <v>0.2003587962962963</v>
      </c>
      <c r="J1163" s="1" t="s">
        <v>12021</v>
      </c>
      <c r="K1163" s="2" t="s">
        <v>12021</v>
      </c>
      <c r="L1163" s="2" t="s">
        <v>12021</v>
      </c>
      <c r="M1163" t="str">
        <f t="shared" si="132"/>
        <v>Oct</v>
      </c>
      <c r="N1163" t="str">
        <f t="shared" si="126"/>
        <v>31-10-2022</v>
      </c>
      <c r="O1163" t="str">
        <f t="shared" si="129"/>
        <v>10</v>
      </c>
      <c r="P1163" t="str">
        <f t="shared" si="130"/>
        <v>2022</v>
      </c>
      <c r="Q1163" t="str">
        <f t="shared" si="127"/>
        <v>04</v>
      </c>
      <c r="R1163" t="str">
        <f t="shared" si="128"/>
        <v>-</v>
      </c>
      <c r="S1163" t="str">
        <f t="shared" si="131"/>
        <v/>
      </c>
    </row>
    <row r="1164" spans="1:19" x14ac:dyDescent="0.3">
      <c r="A1164" t="s">
        <v>3011</v>
      </c>
      <c r="B1164" t="s">
        <v>146</v>
      </c>
      <c r="C1164" s="4" t="s">
        <v>12021</v>
      </c>
      <c r="D1164" t="s">
        <v>19</v>
      </c>
      <c r="E1164" t="s">
        <v>140</v>
      </c>
      <c r="F1164" t="s">
        <v>3012</v>
      </c>
      <c r="G1164" t="s">
        <v>22</v>
      </c>
      <c r="H1164" s="1" t="s">
        <v>1534</v>
      </c>
      <c r="I1164" s="3">
        <v>0.74414351851851857</v>
      </c>
      <c r="J1164" s="1" t="s">
        <v>12021</v>
      </c>
      <c r="K1164" s="2" t="s">
        <v>12021</v>
      </c>
      <c r="L1164" s="2" t="s">
        <v>12021</v>
      </c>
      <c r="M1164" t="str">
        <f t="shared" si="132"/>
        <v>Mar</v>
      </c>
      <c r="N1164" t="str">
        <f t="shared" si="126"/>
        <v>20-03-2024</v>
      </c>
      <c r="O1164" t="str">
        <f t="shared" si="129"/>
        <v>03</v>
      </c>
      <c r="P1164" t="str">
        <f t="shared" si="130"/>
        <v>2024</v>
      </c>
      <c r="Q1164" t="str">
        <f t="shared" si="127"/>
        <v>17</v>
      </c>
      <c r="R1164" t="str">
        <f t="shared" si="128"/>
        <v>-</v>
      </c>
      <c r="S1164" t="str">
        <f t="shared" si="131"/>
        <v/>
      </c>
    </row>
    <row r="1165" spans="1:19" x14ac:dyDescent="0.3">
      <c r="A1165" t="s">
        <v>3013</v>
      </c>
      <c r="B1165" t="s">
        <v>73</v>
      </c>
      <c r="C1165" t="s">
        <v>12021</v>
      </c>
      <c r="D1165" t="s">
        <v>49</v>
      </c>
      <c r="E1165" t="s">
        <v>50</v>
      </c>
      <c r="F1165" t="s">
        <v>3014</v>
      </c>
      <c r="G1165" t="s">
        <v>15</v>
      </c>
      <c r="H1165" s="1" t="s">
        <v>744</v>
      </c>
      <c r="I1165" s="3">
        <v>0.4241435185185185</v>
      </c>
      <c r="J1165" s="1" t="s">
        <v>12021</v>
      </c>
      <c r="K1165" s="2" t="s">
        <v>12021</v>
      </c>
      <c r="L1165" s="2" t="s">
        <v>12021</v>
      </c>
      <c r="M1165" t="str">
        <f t="shared" si="132"/>
        <v>Nov</v>
      </c>
      <c r="N1165" t="str">
        <f t="shared" si="126"/>
        <v>22-11-2022</v>
      </c>
      <c r="O1165" t="str">
        <f t="shared" si="129"/>
        <v>11</v>
      </c>
      <c r="P1165" t="str">
        <f t="shared" si="130"/>
        <v>2022</v>
      </c>
      <c r="Q1165" t="str">
        <f t="shared" si="127"/>
        <v>10</v>
      </c>
      <c r="R1165" t="str">
        <f t="shared" si="128"/>
        <v>-</v>
      </c>
      <c r="S1165" t="str">
        <f t="shared" si="131"/>
        <v/>
      </c>
    </row>
    <row r="1166" spans="1:19" x14ac:dyDescent="0.3">
      <c r="A1166" t="s">
        <v>3015</v>
      </c>
      <c r="B1166" t="s">
        <v>53</v>
      </c>
      <c r="C1166" s="4" t="s">
        <v>12021</v>
      </c>
      <c r="D1166" t="s">
        <v>12</v>
      </c>
      <c r="E1166" t="s">
        <v>13</v>
      </c>
      <c r="F1166" t="s">
        <v>3016</v>
      </c>
      <c r="G1166" t="s">
        <v>15</v>
      </c>
      <c r="H1166" s="1">
        <v>45514</v>
      </c>
      <c r="I1166" s="3">
        <v>0.3263888888888889</v>
      </c>
      <c r="J1166" s="1" t="s">
        <v>12021</v>
      </c>
      <c r="K1166" s="2" t="s">
        <v>12021</v>
      </c>
      <c r="L1166" s="2" t="s">
        <v>12021</v>
      </c>
      <c r="M1166" t="str">
        <f t="shared" si="132"/>
        <v>Aug</v>
      </c>
      <c r="N1166" t="str">
        <f t="shared" si="126"/>
        <v>10-08-2024</v>
      </c>
      <c r="O1166" t="str">
        <f t="shared" si="129"/>
        <v>08</v>
      </c>
      <c r="P1166" t="str">
        <f t="shared" si="130"/>
        <v>2024</v>
      </c>
      <c r="Q1166" t="str">
        <f t="shared" si="127"/>
        <v>07</v>
      </c>
      <c r="R1166" t="str">
        <f t="shared" si="128"/>
        <v>-</v>
      </c>
      <c r="S1166" t="str">
        <f t="shared" si="131"/>
        <v/>
      </c>
    </row>
    <row r="1167" spans="1:19" x14ac:dyDescent="0.3">
      <c r="A1167" t="s">
        <v>3017</v>
      </c>
      <c r="B1167" t="s">
        <v>135</v>
      </c>
      <c r="C1167" t="s">
        <v>12021</v>
      </c>
      <c r="D1167" t="s">
        <v>33</v>
      </c>
      <c r="E1167" t="s">
        <v>38</v>
      </c>
      <c r="F1167" t="s">
        <v>3018</v>
      </c>
      <c r="G1167" t="s">
        <v>15</v>
      </c>
      <c r="H1167" s="1">
        <v>45479</v>
      </c>
      <c r="I1167" s="3">
        <v>0.71597222222222223</v>
      </c>
      <c r="J1167" s="1" t="s">
        <v>12021</v>
      </c>
      <c r="K1167" s="2" t="s">
        <v>12021</v>
      </c>
      <c r="L1167" s="2" t="s">
        <v>12021</v>
      </c>
      <c r="M1167" t="str">
        <f t="shared" si="132"/>
        <v>Jul</v>
      </c>
      <c r="N1167" t="str">
        <f t="shared" si="126"/>
        <v>06-07-2024</v>
      </c>
      <c r="O1167" t="str">
        <f t="shared" si="129"/>
        <v>07</v>
      </c>
      <c r="P1167" t="str">
        <f t="shared" si="130"/>
        <v>2024</v>
      </c>
      <c r="Q1167" t="str">
        <f t="shared" si="127"/>
        <v>17</v>
      </c>
      <c r="R1167" t="str">
        <f t="shared" si="128"/>
        <v>-</v>
      </c>
      <c r="S1167" t="str">
        <f t="shared" si="131"/>
        <v/>
      </c>
    </row>
    <row r="1168" spans="1:19" x14ac:dyDescent="0.3">
      <c r="A1168" t="s">
        <v>3019</v>
      </c>
      <c r="B1168" t="s">
        <v>202</v>
      </c>
      <c r="C1168" s="4">
        <v>44988.938194444447</v>
      </c>
      <c r="D1168" t="s">
        <v>33</v>
      </c>
      <c r="E1168" t="s">
        <v>127</v>
      </c>
      <c r="F1168" t="s">
        <v>3020</v>
      </c>
      <c r="G1168" t="s">
        <v>28</v>
      </c>
      <c r="H1168" s="1">
        <v>45048</v>
      </c>
      <c r="I1168" s="3">
        <v>0.93819444444444444</v>
      </c>
      <c r="J1168" s="1">
        <v>44988</v>
      </c>
      <c r="K1168" s="2">
        <v>0.93819444444444444</v>
      </c>
      <c r="L1168" s="2" t="s">
        <v>12021</v>
      </c>
      <c r="M1168" t="str">
        <f t="shared" si="132"/>
        <v>May</v>
      </c>
      <c r="N1168" t="str">
        <f t="shared" si="126"/>
        <v>02-05-2023</v>
      </c>
      <c r="O1168" t="str">
        <f t="shared" si="129"/>
        <v>05</v>
      </c>
      <c r="P1168" t="str">
        <f t="shared" si="130"/>
        <v>2023</v>
      </c>
      <c r="Q1168" t="str">
        <f t="shared" si="127"/>
        <v>22</v>
      </c>
      <c r="R1168" t="str">
        <f t="shared" si="128"/>
        <v>03-03-2023</v>
      </c>
      <c r="S1168" t="str">
        <f t="shared" si="131"/>
        <v>03</v>
      </c>
    </row>
    <row r="1169" spans="1:19" x14ac:dyDescent="0.3">
      <c r="A1169" t="s">
        <v>3021</v>
      </c>
      <c r="B1169" t="s">
        <v>256</v>
      </c>
      <c r="C1169" t="s">
        <v>12021</v>
      </c>
      <c r="D1169" t="s">
        <v>19</v>
      </c>
      <c r="E1169" t="s">
        <v>20</v>
      </c>
      <c r="F1169" t="s">
        <v>3022</v>
      </c>
      <c r="G1169" t="s">
        <v>15</v>
      </c>
      <c r="H1169" s="1">
        <v>43838</v>
      </c>
      <c r="I1169" s="3">
        <v>0.80277777777777781</v>
      </c>
      <c r="J1169" s="1" t="s">
        <v>12021</v>
      </c>
      <c r="K1169" s="2" t="s">
        <v>12021</v>
      </c>
      <c r="L1169" s="2" t="s">
        <v>12021</v>
      </c>
      <c r="M1169" t="str">
        <f t="shared" si="132"/>
        <v>Jan</v>
      </c>
      <c r="N1169" t="str">
        <f t="shared" si="126"/>
        <v>08-01-2020</v>
      </c>
      <c r="O1169" t="str">
        <f t="shared" si="129"/>
        <v>01</v>
      </c>
      <c r="P1169" t="str">
        <f t="shared" si="130"/>
        <v>2020</v>
      </c>
      <c r="Q1169" t="str">
        <f t="shared" si="127"/>
        <v>19</v>
      </c>
      <c r="R1169" t="str">
        <f t="shared" si="128"/>
        <v>-</v>
      </c>
      <c r="S1169" t="str">
        <f t="shared" si="131"/>
        <v/>
      </c>
    </row>
    <row r="1170" spans="1:19" x14ac:dyDescent="0.3">
      <c r="A1170" t="s">
        <v>3023</v>
      </c>
      <c r="B1170" t="s">
        <v>139</v>
      </c>
      <c r="C1170" s="4" t="s">
        <v>12021</v>
      </c>
      <c r="D1170" t="s">
        <v>19</v>
      </c>
      <c r="E1170" t="s">
        <v>140</v>
      </c>
      <c r="F1170" t="s">
        <v>3024</v>
      </c>
      <c r="G1170" t="s">
        <v>15</v>
      </c>
      <c r="H1170" s="1" t="s">
        <v>2422</v>
      </c>
      <c r="I1170" s="3">
        <v>0.54615740740740737</v>
      </c>
      <c r="J1170" s="1" t="s">
        <v>12021</v>
      </c>
      <c r="K1170" s="2" t="s">
        <v>12021</v>
      </c>
      <c r="L1170" s="2" t="s">
        <v>12021</v>
      </c>
      <c r="M1170" t="str">
        <f t="shared" si="132"/>
        <v>Jan</v>
      </c>
      <c r="N1170" t="str">
        <f t="shared" si="126"/>
        <v>23-01-2024</v>
      </c>
      <c r="O1170" t="str">
        <f t="shared" si="129"/>
        <v>01</v>
      </c>
      <c r="P1170" t="str">
        <f t="shared" si="130"/>
        <v>2024</v>
      </c>
      <c r="Q1170" t="str">
        <f t="shared" si="127"/>
        <v>13</v>
      </c>
      <c r="R1170" t="str">
        <f t="shared" si="128"/>
        <v>-</v>
      </c>
      <c r="S1170" t="str">
        <f t="shared" si="131"/>
        <v/>
      </c>
    </row>
    <row r="1171" spans="1:19" x14ac:dyDescent="0.3">
      <c r="A1171" t="s">
        <v>3025</v>
      </c>
      <c r="B1171" t="s">
        <v>249</v>
      </c>
      <c r="C1171" t="s">
        <v>12021</v>
      </c>
      <c r="D1171" t="s">
        <v>19</v>
      </c>
      <c r="E1171" t="s">
        <v>26</v>
      </c>
      <c r="F1171" t="s">
        <v>3026</v>
      </c>
      <c r="G1171" t="s">
        <v>22</v>
      </c>
      <c r="H1171" s="1" t="s">
        <v>165</v>
      </c>
      <c r="I1171" s="3">
        <v>0.10229166666666667</v>
      </c>
      <c r="J1171" s="1" t="s">
        <v>12021</v>
      </c>
      <c r="K1171" s="2" t="s">
        <v>12021</v>
      </c>
      <c r="L1171" s="2" t="s">
        <v>12021</v>
      </c>
      <c r="M1171" t="str">
        <f t="shared" si="132"/>
        <v>Jul</v>
      </c>
      <c r="N1171" t="str">
        <f t="shared" si="126"/>
        <v>17-07-2021</v>
      </c>
      <c r="O1171" t="str">
        <f t="shared" si="129"/>
        <v>07</v>
      </c>
      <c r="P1171" t="str">
        <f t="shared" si="130"/>
        <v>2021</v>
      </c>
      <c r="Q1171" t="str">
        <f t="shared" si="127"/>
        <v>02</v>
      </c>
      <c r="R1171" t="str">
        <f t="shared" si="128"/>
        <v>-</v>
      </c>
      <c r="S1171" t="str">
        <f t="shared" si="131"/>
        <v/>
      </c>
    </row>
    <row r="1172" spans="1:19" x14ac:dyDescent="0.3">
      <c r="A1172" t="s">
        <v>3027</v>
      </c>
      <c r="B1172" t="s">
        <v>110</v>
      </c>
      <c r="C1172" t="s">
        <v>11242</v>
      </c>
      <c r="D1172" t="s">
        <v>33</v>
      </c>
      <c r="E1172" t="s">
        <v>34</v>
      </c>
      <c r="F1172" t="s">
        <v>2475</v>
      </c>
      <c r="G1172" t="s">
        <v>28</v>
      </c>
      <c r="H1172" s="1" t="s">
        <v>3028</v>
      </c>
      <c r="I1172" s="3">
        <v>0.60592592592592598</v>
      </c>
      <c r="J1172" s="1" t="s">
        <v>485</v>
      </c>
      <c r="K1172" s="2">
        <v>0.60592592592592598</v>
      </c>
      <c r="L1172" s="2" t="s">
        <v>12021</v>
      </c>
      <c r="M1172" t="str">
        <f t="shared" si="132"/>
        <v>Nov</v>
      </c>
      <c r="N1172" t="str">
        <f t="shared" si="126"/>
        <v>13-11-2024</v>
      </c>
      <c r="O1172" t="str">
        <f t="shared" si="129"/>
        <v>11</v>
      </c>
      <c r="P1172" t="str">
        <f t="shared" si="130"/>
        <v>2024</v>
      </c>
      <c r="Q1172" t="str">
        <f t="shared" si="127"/>
        <v>14</v>
      </c>
      <c r="R1172" t="str">
        <f t="shared" si="128"/>
        <v>15-11-2024</v>
      </c>
      <c r="S1172" t="str">
        <f t="shared" si="131"/>
        <v>11</v>
      </c>
    </row>
    <row r="1173" spans="1:19" x14ac:dyDescent="0.3">
      <c r="A1173" t="s">
        <v>3029</v>
      </c>
      <c r="B1173" t="s">
        <v>11</v>
      </c>
      <c r="C1173" t="s">
        <v>12021</v>
      </c>
      <c r="D1173" t="s">
        <v>12</v>
      </c>
      <c r="E1173" t="s">
        <v>13</v>
      </c>
      <c r="F1173" t="s">
        <v>3030</v>
      </c>
      <c r="G1173" t="s">
        <v>22</v>
      </c>
      <c r="H1173" s="1" t="s">
        <v>1883</v>
      </c>
      <c r="I1173" s="3">
        <v>0.74068287037037039</v>
      </c>
      <c r="J1173" s="1" t="s">
        <v>12021</v>
      </c>
      <c r="K1173" s="2" t="s">
        <v>12021</v>
      </c>
      <c r="L1173" s="2" t="s">
        <v>12021</v>
      </c>
      <c r="M1173" t="str">
        <f t="shared" si="132"/>
        <v>Oct</v>
      </c>
      <c r="N1173" t="str">
        <f t="shared" si="126"/>
        <v>24-10-2022</v>
      </c>
      <c r="O1173" t="str">
        <f t="shared" si="129"/>
        <v>10</v>
      </c>
      <c r="P1173" t="str">
        <f t="shared" si="130"/>
        <v>2022</v>
      </c>
      <c r="Q1173" t="str">
        <f t="shared" si="127"/>
        <v>17</v>
      </c>
      <c r="R1173" t="str">
        <f t="shared" si="128"/>
        <v>-</v>
      </c>
      <c r="S1173" t="str">
        <f t="shared" si="131"/>
        <v/>
      </c>
    </row>
    <row r="1174" spans="1:19" x14ac:dyDescent="0.3">
      <c r="A1174" t="s">
        <v>3031</v>
      </c>
      <c r="B1174" t="s">
        <v>113</v>
      </c>
      <c r="C1174" s="4">
        <v>44869.25277777778</v>
      </c>
      <c r="D1174" t="s">
        <v>12</v>
      </c>
      <c r="E1174" t="s">
        <v>114</v>
      </c>
      <c r="F1174" t="s">
        <v>3032</v>
      </c>
      <c r="G1174" t="s">
        <v>28</v>
      </c>
      <c r="H1174" s="1" t="s">
        <v>3033</v>
      </c>
      <c r="I1174" s="3">
        <v>0.25325231481481481</v>
      </c>
      <c r="J1174" s="1">
        <v>44869</v>
      </c>
      <c r="K1174" s="2">
        <v>0.25277777777777777</v>
      </c>
      <c r="L1174" s="2" t="s">
        <v>12021</v>
      </c>
      <c r="M1174" t="str">
        <f t="shared" si="132"/>
        <v>Mar</v>
      </c>
      <c r="N1174" t="str">
        <f t="shared" si="126"/>
        <v>18-03-2022</v>
      </c>
      <c r="O1174" t="str">
        <f t="shared" si="129"/>
        <v>03</v>
      </c>
      <c r="P1174" t="str">
        <f t="shared" si="130"/>
        <v>2022</v>
      </c>
      <c r="Q1174" t="str">
        <f t="shared" si="127"/>
        <v>06</v>
      </c>
      <c r="R1174" t="str">
        <f t="shared" si="128"/>
        <v>04-11-2022</v>
      </c>
      <c r="S1174" t="str">
        <f t="shared" si="131"/>
        <v>11</v>
      </c>
    </row>
    <row r="1175" spans="1:19" x14ac:dyDescent="0.3">
      <c r="A1175" t="s">
        <v>3034</v>
      </c>
      <c r="B1175" t="s">
        <v>110</v>
      </c>
      <c r="C1175" t="s">
        <v>11243</v>
      </c>
      <c r="D1175" t="s">
        <v>33</v>
      </c>
      <c r="E1175" t="s">
        <v>34</v>
      </c>
      <c r="F1175" t="s">
        <v>3035</v>
      </c>
      <c r="G1175" t="s">
        <v>28</v>
      </c>
      <c r="H1175" s="1">
        <v>43897</v>
      </c>
      <c r="I1175" s="3">
        <v>6.2500000000000003E-3</v>
      </c>
      <c r="J1175" s="1" t="s">
        <v>3036</v>
      </c>
      <c r="K1175" s="2">
        <v>6.6203703703703702E-3</v>
      </c>
      <c r="L1175" s="2" t="s">
        <v>12021</v>
      </c>
      <c r="M1175" t="str">
        <f t="shared" si="132"/>
        <v>Mar</v>
      </c>
      <c r="N1175" t="str">
        <f t="shared" si="126"/>
        <v>07-03-2020</v>
      </c>
      <c r="O1175" t="str">
        <f t="shared" si="129"/>
        <v>03</v>
      </c>
      <c r="P1175" t="str">
        <f t="shared" si="130"/>
        <v>2020</v>
      </c>
      <c r="Q1175" t="str">
        <f t="shared" si="127"/>
        <v>00</v>
      </c>
      <c r="R1175" t="str">
        <f t="shared" si="128"/>
        <v>31-07-2020</v>
      </c>
      <c r="S1175" t="str">
        <f t="shared" si="131"/>
        <v>07</v>
      </c>
    </row>
    <row r="1176" spans="1:19" x14ac:dyDescent="0.3">
      <c r="A1176" t="s">
        <v>3037</v>
      </c>
      <c r="B1176" t="s">
        <v>256</v>
      </c>
      <c r="C1176" t="s">
        <v>12021</v>
      </c>
      <c r="D1176" t="s">
        <v>19</v>
      </c>
      <c r="E1176" t="s">
        <v>20</v>
      </c>
      <c r="F1176" t="s">
        <v>3038</v>
      </c>
      <c r="G1176" t="s">
        <v>15</v>
      </c>
      <c r="H1176" s="1" t="s">
        <v>445</v>
      </c>
      <c r="I1176" s="3">
        <v>0.57141203703703702</v>
      </c>
      <c r="J1176" s="1" t="s">
        <v>12021</v>
      </c>
      <c r="K1176" s="2" t="s">
        <v>12021</v>
      </c>
      <c r="L1176" s="2" t="s">
        <v>12021</v>
      </c>
      <c r="M1176" t="str">
        <f t="shared" si="132"/>
        <v>Sep</v>
      </c>
      <c r="N1176" t="str">
        <f t="shared" si="126"/>
        <v>27-09-2024</v>
      </c>
      <c r="O1176" t="str">
        <f t="shared" si="129"/>
        <v>09</v>
      </c>
      <c r="P1176" t="str">
        <f t="shared" si="130"/>
        <v>2024</v>
      </c>
      <c r="Q1176" t="str">
        <f t="shared" si="127"/>
        <v>13</v>
      </c>
      <c r="R1176" t="str">
        <f t="shared" si="128"/>
        <v>-</v>
      </c>
      <c r="S1176" t="str">
        <f t="shared" si="131"/>
        <v/>
      </c>
    </row>
    <row r="1177" spans="1:19" x14ac:dyDescent="0.3">
      <c r="A1177" t="s">
        <v>3039</v>
      </c>
      <c r="B1177" t="s">
        <v>18</v>
      </c>
      <c r="C1177" s="4">
        <v>44626.033333333333</v>
      </c>
      <c r="D1177" t="s">
        <v>19</v>
      </c>
      <c r="E1177" t="s">
        <v>20</v>
      </c>
      <c r="F1177" t="s">
        <v>3040</v>
      </c>
      <c r="G1177" t="s">
        <v>28</v>
      </c>
      <c r="H1177" s="1" t="s">
        <v>3041</v>
      </c>
      <c r="I1177" s="3">
        <v>3.3449074074074076E-2</v>
      </c>
      <c r="J1177" s="1">
        <v>44626</v>
      </c>
      <c r="K1177" s="2">
        <v>3.3333333333333333E-2</v>
      </c>
      <c r="L1177" s="2" t="s">
        <v>12021</v>
      </c>
      <c r="M1177" t="str">
        <f t="shared" si="132"/>
        <v>May</v>
      </c>
      <c r="N1177" t="str">
        <f t="shared" si="126"/>
        <v>15-05-2022</v>
      </c>
      <c r="O1177" t="str">
        <f t="shared" si="129"/>
        <v>05</v>
      </c>
      <c r="P1177" t="str">
        <f t="shared" si="130"/>
        <v>2022</v>
      </c>
      <c r="Q1177" t="str">
        <f t="shared" si="127"/>
        <v>00</v>
      </c>
      <c r="R1177" t="str">
        <f t="shared" si="128"/>
        <v>06-03-2022</v>
      </c>
      <c r="S1177" t="str">
        <f t="shared" si="131"/>
        <v>03</v>
      </c>
    </row>
    <row r="1178" spans="1:19" x14ac:dyDescent="0.3">
      <c r="A1178" t="s">
        <v>3042</v>
      </c>
      <c r="B1178" t="s">
        <v>123</v>
      </c>
      <c r="C1178" t="s">
        <v>12021</v>
      </c>
      <c r="D1178" t="s">
        <v>33</v>
      </c>
      <c r="E1178" t="s">
        <v>34</v>
      </c>
      <c r="F1178" t="s">
        <v>3043</v>
      </c>
      <c r="G1178" t="s">
        <v>22</v>
      </c>
      <c r="H1178" s="1">
        <v>44563</v>
      </c>
      <c r="I1178" s="3">
        <v>0.37638888888888888</v>
      </c>
      <c r="J1178" s="1" t="s">
        <v>12021</v>
      </c>
      <c r="K1178" s="2" t="s">
        <v>12021</v>
      </c>
      <c r="L1178" s="2" t="s">
        <v>12021</v>
      </c>
      <c r="M1178" t="str">
        <f t="shared" si="132"/>
        <v>Jan</v>
      </c>
      <c r="N1178" t="str">
        <f t="shared" si="126"/>
        <v>02-01-2022</v>
      </c>
      <c r="O1178" t="str">
        <f t="shared" si="129"/>
        <v>01</v>
      </c>
      <c r="P1178" t="str">
        <f t="shared" si="130"/>
        <v>2022</v>
      </c>
      <c r="Q1178" t="str">
        <f t="shared" si="127"/>
        <v>09</v>
      </c>
      <c r="R1178" t="str">
        <f t="shared" si="128"/>
        <v>-</v>
      </c>
      <c r="S1178" t="str">
        <f t="shared" si="131"/>
        <v/>
      </c>
    </row>
    <row r="1179" spans="1:19" x14ac:dyDescent="0.3">
      <c r="A1179" t="s">
        <v>3044</v>
      </c>
      <c r="B1179" t="s">
        <v>404</v>
      </c>
      <c r="C1179" t="s">
        <v>12021</v>
      </c>
      <c r="D1179" t="s">
        <v>12</v>
      </c>
      <c r="E1179" t="s">
        <v>174</v>
      </c>
      <c r="F1179" t="s">
        <v>3045</v>
      </c>
      <c r="G1179" t="s">
        <v>15</v>
      </c>
      <c r="H1179" s="1" t="s">
        <v>869</v>
      </c>
      <c r="I1179" s="3">
        <v>0.18172453703703703</v>
      </c>
      <c r="J1179" s="1" t="s">
        <v>12021</v>
      </c>
      <c r="K1179" s="2" t="s">
        <v>12021</v>
      </c>
      <c r="L1179" s="2" t="s">
        <v>12021</v>
      </c>
      <c r="M1179" t="str">
        <f t="shared" si="132"/>
        <v>May</v>
      </c>
      <c r="N1179" t="str">
        <f t="shared" si="126"/>
        <v>31-05-2020</v>
      </c>
      <c r="O1179" t="str">
        <f t="shared" si="129"/>
        <v>05</v>
      </c>
      <c r="P1179" t="str">
        <f t="shared" si="130"/>
        <v>2020</v>
      </c>
      <c r="Q1179" t="str">
        <f t="shared" si="127"/>
        <v>04</v>
      </c>
      <c r="R1179" t="str">
        <f t="shared" si="128"/>
        <v>-</v>
      </c>
      <c r="S1179" t="str">
        <f t="shared" si="131"/>
        <v/>
      </c>
    </row>
    <row r="1180" spans="1:19" x14ac:dyDescent="0.3">
      <c r="A1180" t="s">
        <v>3046</v>
      </c>
      <c r="B1180" t="s">
        <v>68</v>
      </c>
      <c r="C1180" t="s">
        <v>12021</v>
      </c>
      <c r="D1180" t="s">
        <v>49</v>
      </c>
      <c r="E1180" t="s">
        <v>69</v>
      </c>
      <c r="F1180" t="s">
        <v>3047</v>
      </c>
      <c r="G1180" t="s">
        <v>22</v>
      </c>
      <c r="H1180" s="1" t="s">
        <v>1408</v>
      </c>
      <c r="I1180" s="3">
        <v>0.38055555555555554</v>
      </c>
      <c r="J1180" s="1" t="s">
        <v>12021</v>
      </c>
      <c r="K1180" s="2" t="s">
        <v>12021</v>
      </c>
      <c r="L1180" s="2" t="s">
        <v>12021</v>
      </c>
      <c r="M1180" t="str">
        <f t="shared" si="132"/>
        <v>Nov</v>
      </c>
      <c r="N1180" t="str">
        <f t="shared" si="126"/>
        <v>16-11-2024</v>
      </c>
      <c r="O1180" t="str">
        <f t="shared" si="129"/>
        <v>11</v>
      </c>
      <c r="P1180" t="str">
        <f t="shared" si="130"/>
        <v>2024</v>
      </c>
      <c r="Q1180" t="str">
        <f t="shared" si="127"/>
        <v>09</v>
      </c>
      <c r="R1180" t="str">
        <f t="shared" si="128"/>
        <v>-</v>
      </c>
      <c r="S1180" t="str">
        <f t="shared" si="131"/>
        <v/>
      </c>
    </row>
    <row r="1181" spans="1:19" x14ac:dyDescent="0.3">
      <c r="A1181" t="s">
        <v>3048</v>
      </c>
      <c r="B1181" t="s">
        <v>404</v>
      </c>
      <c r="C1181" t="s">
        <v>12021</v>
      </c>
      <c r="D1181" t="s">
        <v>12</v>
      </c>
      <c r="E1181" t="s">
        <v>174</v>
      </c>
      <c r="F1181" t="s">
        <v>3049</v>
      </c>
      <c r="G1181" t="s">
        <v>15</v>
      </c>
      <c r="H1181" s="1" t="s">
        <v>1910</v>
      </c>
      <c r="I1181" s="3">
        <v>0.93049768518518516</v>
      </c>
      <c r="J1181" s="1" t="s">
        <v>12021</v>
      </c>
      <c r="K1181" s="2" t="s">
        <v>12021</v>
      </c>
      <c r="L1181" s="2" t="s">
        <v>12021</v>
      </c>
      <c r="M1181" t="str">
        <f t="shared" si="132"/>
        <v>Aug</v>
      </c>
      <c r="N1181" t="str">
        <f t="shared" si="126"/>
        <v>29-08-2024</v>
      </c>
      <c r="O1181" t="str">
        <f t="shared" si="129"/>
        <v>08</v>
      </c>
      <c r="P1181" t="str">
        <f t="shared" si="130"/>
        <v>2024</v>
      </c>
      <c r="Q1181" t="str">
        <f t="shared" si="127"/>
        <v>22</v>
      </c>
      <c r="R1181" t="str">
        <f t="shared" si="128"/>
        <v>-</v>
      </c>
      <c r="S1181" t="str">
        <f t="shared" si="131"/>
        <v/>
      </c>
    </row>
    <row r="1182" spans="1:19" x14ac:dyDescent="0.3">
      <c r="A1182" t="s">
        <v>3050</v>
      </c>
      <c r="B1182" t="s">
        <v>64</v>
      </c>
      <c r="C1182" t="s">
        <v>12021</v>
      </c>
      <c r="D1182" t="s">
        <v>49</v>
      </c>
      <c r="E1182" t="s">
        <v>65</v>
      </c>
      <c r="F1182" t="s">
        <v>3051</v>
      </c>
      <c r="G1182" t="s">
        <v>22</v>
      </c>
      <c r="H1182" s="1">
        <v>44260</v>
      </c>
      <c r="I1182" s="3">
        <v>0.73472222222222228</v>
      </c>
      <c r="J1182" s="1" t="s">
        <v>12021</v>
      </c>
      <c r="K1182" s="2" t="s">
        <v>12021</v>
      </c>
      <c r="L1182" s="2" t="s">
        <v>12021</v>
      </c>
      <c r="M1182" t="str">
        <f t="shared" si="132"/>
        <v>Mar</v>
      </c>
      <c r="N1182" t="str">
        <f t="shared" si="126"/>
        <v>05-03-2021</v>
      </c>
      <c r="O1182" t="str">
        <f t="shared" si="129"/>
        <v>03</v>
      </c>
      <c r="P1182" t="str">
        <f t="shared" si="130"/>
        <v>2021</v>
      </c>
      <c r="Q1182" t="str">
        <f t="shared" si="127"/>
        <v>17</v>
      </c>
      <c r="R1182" t="str">
        <f t="shared" si="128"/>
        <v>-</v>
      </c>
      <c r="S1182" t="str">
        <f t="shared" si="131"/>
        <v/>
      </c>
    </row>
    <row r="1183" spans="1:19" x14ac:dyDescent="0.3">
      <c r="A1183" t="s">
        <v>3052</v>
      </c>
      <c r="B1183" t="s">
        <v>173</v>
      </c>
      <c r="C1183" t="s">
        <v>11244</v>
      </c>
      <c r="D1183" t="s">
        <v>12</v>
      </c>
      <c r="E1183" t="s">
        <v>174</v>
      </c>
      <c r="F1183" t="s">
        <v>3053</v>
      </c>
      <c r="G1183" t="s">
        <v>28</v>
      </c>
      <c r="H1183" s="1">
        <v>45108</v>
      </c>
      <c r="I1183" s="3">
        <v>0.15902777777777777</v>
      </c>
      <c r="J1183" s="1" t="s">
        <v>906</v>
      </c>
      <c r="K1183" s="2">
        <v>0.15910879629629629</v>
      </c>
      <c r="L1183" s="2" t="s">
        <v>12021</v>
      </c>
      <c r="M1183" t="str">
        <f t="shared" si="132"/>
        <v>Jul</v>
      </c>
      <c r="N1183" t="str">
        <f t="shared" si="126"/>
        <v>01-07-2023</v>
      </c>
      <c r="O1183" t="str">
        <f t="shared" si="129"/>
        <v>07</v>
      </c>
      <c r="P1183" t="str">
        <f t="shared" si="130"/>
        <v>2023</v>
      </c>
      <c r="Q1183" t="str">
        <f t="shared" si="127"/>
        <v>03</v>
      </c>
      <c r="R1183" t="str">
        <f t="shared" si="128"/>
        <v>29-01-2023</v>
      </c>
      <c r="S1183" t="str">
        <f t="shared" si="131"/>
        <v>01</v>
      </c>
    </row>
    <row r="1184" spans="1:19" x14ac:dyDescent="0.3">
      <c r="A1184" t="s">
        <v>3054</v>
      </c>
      <c r="B1184" t="s">
        <v>64</v>
      </c>
      <c r="C1184" t="s">
        <v>12021</v>
      </c>
      <c r="D1184" t="s">
        <v>49</v>
      </c>
      <c r="E1184" t="s">
        <v>65</v>
      </c>
      <c r="F1184" t="s">
        <v>3055</v>
      </c>
      <c r="G1184" t="s">
        <v>15</v>
      </c>
      <c r="H1184" s="1">
        <v>44997</v>
      </c>
      <c r="I1184" s="3">
        <v>0.98402777777777772</v>
      </c>
      <c r="J1184" s="1" t="s">
        <v>12021</v>
      </c>
      <c r="K1184" s="2" t="s">
        <v>12021</v>
      </c>
      <c r="L1184" s="2" t="s">
        <v>12021</v>
      </c>
      <c r="M1184" t="str">
        <f t="shared" si="132"/>
        <v>Mar</v>
      </c>
      <c r="N1184" t="str">
        <f t="shared" si="126"/>
        <v>12-03-2023</v>
      </c>
      <c r="O1184" t="str">
        <f t="shared" si="129"/>
        <v>03</v>
      </c>
      <c r="P1184" t="str">
        <f t="shared" si="130"/>
        <v>2023</v>
      </c>
      <c r="Q1184" t="str">
        <f t="shared" si="127"/>
        <v>23</v>
      </c>
      <c r="R1184" t="str">
        <f t="shared" si="128"/>
        <v>-</v>
      </c>
      <c r="S1184" t="str">
        <f t="shared" si="131"/>
        <v/>
      </c>
    </row>
    <row r="1185" spans="1:19" x14ac:dyDescent="0.3">
      <c r="A1185" t="s">
        <v>3056</v>
      </c>
      <c r="B1185" t="s">
        <v>68</v>
      </c>
      <c r="C1185" s="4">
        <v>44567.507638888892</v>
      </c>
      <c r="D1185" t="s">
        <v>49</v>
      </c>
      <c r="E1185" t="s">
        <v>69</v>
      </c>
      <c r="F1185" t="s">
        <v>3057</v>
      </c>
      <c r="G1185" t="s">
        <v>28</v>
      </c>
      <c r="H1185" s="1">
        <v>44870</v>
      </c>
      <c r="I1185" s="3">
        <v>0.50763888888888886</v>
      </c>
      <c r="J1185" s="1">
        <v>44567</v>
      </c>
      <c r="K1185" s="2">
        <v>0.50763888888888886</v>
      </c>
      <c r="L1185" s="2" t="s">
        <v>12021</v>
      </c>
      <c r="M1185" t="str">
        <f t="shared" si="132"/>
        <v>Nov</v>
      </c>
      <c r="N1185" t="str">
        <f t="shared" si="126"/>
        <v>05-11-2022</v>
      </c>
      <c r="O1185" t="str">
        <f t="shared" si="129"/>
        <v>11</v>
      </c>
      <c r="P1185" t="str">
        <f t="shared" si="130"/>
        <v>2022</v>
      </c>
      <c r="Q1185" t="str">
        <f t="shared" si="127"/>
        <v>12</v>
      </c>
      <c r="R1185" t="str">
        <f t="shared" si="128"/>
        <v>06-01-2022</v>
      </c>
      <c r="S1185" t="str">
        <f t="shared" si="131"/>
        <v>01</v>
      </c>
    </row>
    <row r="1186" spans="1:19" x14ac:dyDescent="0.3">
      <c r="A1186" t="s">
        <v>3058</v>
      </c>
      <c r="B1186" t="s">
        <v>194</v>
      </c>
      <c r="C1186" s="4">
        <v>44287.202777777777</v>
      </c>
      <c r="D1186" t="s">
        <v>49</v>
      </c>
      <c r="E1186" t="s">
        <v>65</v>
      </c>
      <c r="F1186" t="s">
        <v>3059</v>
      </c>
      <c r="G1186" t="s">
        <v>28</v>
      </c>
      <c r="H1186" s="1" t="s">
        <v>3060</v>
      </c>
      <c r="I1186" s="3">
        <v>0.203125</v>
      </c>
      <c r="J1186" s="1">
        <v>44287</v>
      </c>
      <c r="K1186" s="2">
        <v>0.20277777777777778</v>
      </c>
      <c r="L1186" s="2" t="s">
        <v>12021</v>
      </c>
      <c r="M1186" t="str">
        <f t="shared" si="132"/>
        <v>Dec</v>
      </c>
      <c r="N1186" t="str">
        <f t="shared" si="126"/>
        <v>26-12-2020</v>
      </c>
      <c r="O1186" t="str">
        <f t="shared" si="129"/>
        <v>12</v>
      </c>
      <c r="P1186" t="str">
        <f t="shared" si="130"/>
        <v>2020</v>
      </c>
      <c r="Q1186" t="str">
        <f t="shared" si="127"/>
        <v>04</v>
      </c>
      <c r="R1186" t="str">
        <f t="shared" si="128"/>
        <v>01-04-2021</v>
      </c>
      <c r="S1186" t="str">
        <f t="shared" si="131"/>
        <v>04</v>
      </c>
    </row>
    <row r="1187" spans="1:19" x14ac:dyDescent="0.3">
      <c r="A1187" t="s">
        <v>3061</v>
      </c>
      <c r="B1187" t="s">
        <v>113</v>
      </c>
      <c r="C1187" t="s">
        <v>12021</v>
      </c>
      <c r="D1187" t="s">
        <v>12</v>
      </c>
      <c r="E1187" t="s">
        <v>114</v>
      </c>
      <c r="F1187" t="s">
        <v>3062</v>
      </c>
      <c r="G1187" t="s">
        <v>22</v>
      </c>
      <c r="H1187" s="1" t="s">
        <v>1013</v>
      </c>
      <c r="I1187" s="3">
        <v>0.78824074074074069</v>
      </c>
      <c r="J1187" s="1" t="s">
        <v>12021</v>
      </c>
      <c r="K1187" s="2" t="s">
        <v>12021</v>
      </c>
      <c r="L1187" s="2" t="s">
        <v>12021</v>
      </c>
      <c r="M1187" t="str">
        <f t="shared" si="132"/>
        <v>Jan</v>
      </c>
      <c r="N1187" t="str">
        <f t="shared" si="126"/>
        <v>31-01-2021</v>
      </c>
      <c r="O1187" t="str">
        <f t="shared" si="129"/>
        <v>01</v>
      </c>
      <c r="P1187" t="str">
        <f t="shared" si="130"/>
        <v>2021</v>
      </c>
      <c r="Q1187" t="str">
        <f t="shared" si="127"/>
        <v>18</v>
      </c>
      <c r="R1187" t="str">
        <f t="shared" si="128"/>
        <v>-</v>
      </c>
      <c r="S1187" t="str">
        <f t="shared" si="131"/>
        <v/>
      </c>
    </row>
    <row r="1188" spans="1:19" x14ac:dyDescent="0.3">
      <c r="A1188" t="s">
        <v>3063</v>
      </c>
      <c r="B1188" t="s">
        <v>194</v>
      </c>
      <c r="C1188" t="s">
        <v>12021</v>
      </c>
      <c r="D1188" t="s">
        <v>49</v>
      </c>
      <c r="E1188" t="s">
        <v>65</v>
      </c>
      <c r="F1188" t="s">
        <v>3064</v>
      </c>
      <c r="G1188" t="s">
        <v>15</v>
      </c>
      <c r="H1188" s="1" t="s">
        <v>603</v>
      </c>
      <c r="I1188" s="3">
        <v>0.53983796296296294</v>
      </c>
      <c r="J1188" s="1" t="s">
        <v>12021</v>
      </c>
      <c r="K1188" s="2" t="s">
        <v>12021</v>
      </c>
      <c r="L1188" s="2" t="s">
        <v>12021</v>
      </c>
      <c r="M1188" t="str">
        <f t="shared" si="132"/>
        <v>Mar</v>
      </c>
      <c r="N1188" t="str">
        <f t="shared" si="126"/>
        <v>18-03-2021</v>
      </c>
      <c r="O1188" t="str">
        <f t="shared" si="129"/>
        <v>03</v>
      </c>
      <c r="P1188" t="str">
        <f t="shared" si="130"/>
        <v>2021</v>
      </c>
      <c r="Q1188" t="str">
        <f t="shared" si="127"/>
        <v>12</v>
      </c>
      <c r="R1188" t="str">
        <f t="shared" si="128"/>
        <v>-</v>
      </c>
      <c r="S1188" t="str">
        <f t="shared" si="131"/>
        <v/>
      </c>
    </row>
    <row r="1189" spans="1:19" x14ac:dyDescent="0.3">
      <c r="A1189" t="s">
        <v>3065</v>
      </c>
      <c r="B1189" t="s">
        <v>18</v>
      </c>
      <c r="C1189" t="s">
        <v>11245</v>
      </c>
      <c r="D1189" t="s">
        <v>19</v>
      </c>
      <c r="E1189" t="s">
        <v>20</v>
      </c>
      <c r="F1189" t="s">
        <v>3066</v>
      </c>
      <c r="G1189" t="s">
        <v>28</v>
      </c>
      <c r="H1189" s="1">
        <v>45329</v>
      </c>
      <c r="I1189" s="3">
        <v>0.50277777777777777</v>
      </c>
      <c r="J1189" s="1" t="s">
        <v>1831</v>
      </c>
      <c r="K1189" s="2">
        <v>0.50324074074074077</v>
      </c>
      <c r="L1189" s="2" t="s">
        <v>12021</v>
      </c>
      <c r="M1189" t="str">
        <f t="shared" si="132"/>
        <v>Feb</v>
      </c>
      <c r="N1189" t="str">
        <f t="shared" si="126"/>
        <v>07-02-2024</v>
      </c>
      <c r="O1189" t="str">
        <f t="shared" si="129"/>
        <v>02</v>
      </c>
      <c r="P1189" t="str">
        <f t="shared" si="130"/>
        <v>2024</v>
      </c>
      <c r="Q1189" t="str">
        <f t="shared" si="127"/>
        <v>12</v>
      </c>
      <c r="R1189" t="str">
        <f t="shared" si="128"/>
        <v>18-07-2024</v>
      </c>
      <c r="S1189" t="str">
        <f t="shared" si="131"/>
        <v>07</v>
      </c>
    </row>
    <row r="1190" spans="1:19" x14ac:dyDescent="0.3">
      <c r="A1190" t="s">
        <v>3067</v>
      </c>
      <c r="B1190" t="s">
        <v>73</v>
      </c>
      <c r="C1190" t="s">
        <v>12021</v>
      </c>
      <c r="D1190" t="s">
        <v>49</v>
      </c>
      <c r="E1190" t="s">
        <v>50</v>
      </c>
      <c r="F1190" t="s">
        <v>3068</v>
      </c>
      <c r="G1190" t="s">
        <v>15</v>
      </c>
      <c r="H1190" s="1">
        <v>44473</v>
      </c>
      <c r="I1190" s="3">
        <v>0.84861111111111109</v>
      </c>
      <c r="J1190" s="1" t="s">
        <v>12021</v>
      </c>
      <c r="K1190" s="2" t="s">
        <v>12021</v>
      </c>
      <c r="L1190" s="2" t="s">
        <v>12021</v>
      </c>
      <c r="M1190" t="str">
        <f t="shared" si="132"/>
        <v>Oct</v>
      </c>
      <c r="N1190" t="str">
        <f t="shared" si="126"/>
        <v>04-10-2021</v>
      </c>
      <c r="O1190" t="str">
        <f t="shared" si="129"/>
        <v>10</v>
      </c>
      <c r="P1190" t="str">
        <f t="shared" si="130"/>
        <v>2021</v>
      </c>
      <c r="Q1190" t="str">
        <f t="shared" si="127"/>
        <v>20</v>
      </c>
      <c r="R1190" t="str">
        <f t="shared" si="128"/>
        <v>-</v>
      </c>
      <c r="S1190" t="str">
        <f t="shared" si="131"/>
        <v/>
      </c>
    </row>
    <row r="1191" spans="1:19" x14ac:dyDescent="0.3">
      <c r="A1191" t="s">
        <v>3069</v>
      </c>
      <c r="B1191" t="s">
        <v>404</v>
      </c>
      <c r="C1191" t="s">
        <v>12021</v>
      </c>
      <c r="D1191" t="s">
        <v>12</v>
      </c>
      <c r="E1191" t="s">
        <v>174</v>
      </c>
      <c r="F1191" t="s">
        <v>3070</v>
      </c>
      <c r="G1191" t="s">
        <v>22</v>
      </c>
      <c r="H1191" s="1">
        <v>44930</v>
      </c>
      <c r="I1191" s="3">
        <v>0.90277777777777779</v>
      </c>
      <c r="J1191" s="1" t="s">
        <v>12021</v>
      </c>
      <c r="K1191" s="2" t="s">
        <v>12021</v>
      </c>
      <c r="L1191" s="2" t="s">
        <v>12021</v>
      </c>
      <c r="M1191" t="str">
        <f t="shared" si="132"/>
        <v>Jan</v>
      </c>
      <c r="N1191" t="str">
        <f t="shared" si="126"/>
        <v>04-01-2023</v>
      </c>
      <c r="O1191" t="str">
        <f t="shared" si="129"/>
        <v>01</v>
      </c>
      <c r="P1191" t="str">
        <f t="shared" si="130"/>
        <v>2023</v>
      </c>
      <c r="Q1191" t="str">
        <f t="shared" si="127"/>
        <v>21</v>
      </c>
      <c r="R1191" t="str">
        <f t="shared" si="128"/>
        <v>-</v>
      </c>
      <c r="S1191" t="str">
        <f t="shared" si="131"/>
        <v/>
      </c>
    </row>
    <row r="1192" spans="1:19" x14ac:dyDescent="0.3">
      <c r="A1192" t="s">
        <v>3071</v>
      </c>
      <c r="B1192" t="s">
        <v>110</v>
      </c>
      <c r="C1192" t="s">
        <v>12021</v>
      </c>
      <c r="D1192" t="s">
        <v>33</v>
      </c>
      <c r="E1192" t="s">
        <v>34</v>
      </c>
      <c r="F1192" t="s">
        <v>3072</v>
      </c>
      <c r="G1192" t="s">
        <v>22</v>
      </c>
      <c r="H1192" s="1">
        <v>45383</v>
      </c>
      <c r="I1192" s="3">
        <v>0.98263888888888884</v>
      </c>
      <c r="J1192" s="1" t="s">
        <v>12021</v>
      </c>
      <c r="K1192" s="2" t="s">
        <v>12021</v>
      </c>
      <c r="L1192" s="2" t="s">
        <v>12021</v>
      </c>
      <c r="M1192" t="str">
        <f t="shared" si="132"/>
        <v>Apr</v>
      </c>
      <c r="N1192" t="str">
        <f t="shared" si="126"/>
        <v>01-04-2024</v>
      </c>
      <c r="O1192" t="str">
        <f t="shared" si="129"/>
        <v>04</v>
      </c>
      <c r="P1192" t="str">
        <f t="shared" si="130"/>
        <v>2024</v>
      </c>
      <c r="Q1192" t="str">
        <f t="shared" si="127"/>
        <v>23</v>
      </c>
      <c r="R1192" t="str">
        <f t="shared" si="128"/>
        <v>-</v>
      </c>
      <c r="S1192" t="str">
        <f t="shared" si="131"/>
        <v/>
      </c>
    </row>
    <row r="1193" spans="1:19" x14ac:dyDescent="0.3">
      <c r="A1193" t="s">
        <v>3073</v>
      </c>
      <c r="B1193" t="s">
        <v>256</v>
      </c>
      <c r="C1193" t="s">
        <v>12021</v>
      </c>
      <c r="D1193" t="s">
        <v>19</v>
      </c>
      <c r="E1193" t="s">
        <v>20</v>
      </c>
      <c r="F1193" t="s">
        <v>3074</v>
      </c>
      <c r="G1193" t="s">
        <v>15</v>
      </c>
      <c r="H1193" s="1" t="s">
        <v>3075</v>
      </c>
      <c r="I1193" s="3">
        <v>7.1770833333333339E-2</v>
      </c>
      <c r="J1193" s="1" t="s">
        <v>12021</v>
      </c>
      <c r="K1193" s="2" t="s">
        <v>12021</v>
      </c>
      <c r="L1193" s="2" t="s">
        <v>12021</v>
      </c>
      <c r="M1193" t="str">
        <f t="shared" si="132"/>
        <v>Feb</v>
      </c>
      <c r="N1193" t="str">
        <f t="shared" si="126"/>
        <v>16-02-2020</v>
      </c>
      <c r="O1193" t="str">
        <f t="shared" si="129"/>
        <v>02</v>
      </c>
      <c r="P1193" t="str">
        <f t="shared" si="130"/>
        <v>2020</v>
      </c>
      <c r="Q1193" t="str">
        <f t="shared" si="127"/>
        <v>01</v>
      </c>
      <c r="R1193" t="str">
        <f t="shared" si="128"/>
        <v>-</v>
      </c>
      <c r="S1193" t="str">
        <f t="shared" si="131"/>
        <v/>
      </c>
    </row>
    <row r="1194" spans="1:19" x14ac:dyDescent="0.3">
      <c r="A1194" t="s">
        <v>3076</v>
      </c>
      <c r="B1194" t="s">
        <v>110</v>
      </c>
      <c r="C1194" t="s">
        <v>11246</v>
      </c>
      <c r="D1194" t="s">
        <v>33</v>
      </c>
      <c r="E1194" t="s">
        <v>34</v>
      </c>
      <c r="F1194" t="s">
        <v>3077</v>
      </c>
      <c r="G1194" t="s">
        <v>28</v>
      </c>
      <c r="H1194" s="1" t="s">
        <v>3078</v>
      </c>
      <c r="I1194" s="3">
        <v>0.38239583333333332</v>
      </c>
      <c r="J1194" s="1" t="s">
        <v>3079</v>
      </c>
      <c r="K1194" s="2">
        <v>0.38239583333333332</v>
      </c>
      <c r="L1194" s="2" t="s">
        <v>12021</v>
      </c>
      <c r="M1194" t="str">
        <f t="shared" si="132"/>
        <v>May</v>
      </c>
      <c r="N1194" t="str">
        <f t="shared" si="126"/>
        <v>23-05-2024</v>
      </c>
      <c r="O1194" t="str">
        <f t="shared" si="129"/>
        <v>05</v>
      </c>
      <c r="P1194" t="str">
        <f t="shared" si="130"/>
        <v>2024</v>
      </c>
      <c r="Q1194" t="str">
        <f t="shared" si="127"/>
        <v>09</v>
      </c>
      <c r="R1194" t="str">
        <f t="shared" si="128"/>
        <v>27-05-2024</v>
      </c>
      <c r="S1194" t="str">
        <f t="shared" si="131"/>
        <v>05</v>
      </c>
    </row>
    <row r="1195" spans="1:19" x14ac:dyDescent="0.3">
      <c r="A1195" t="s">
        <v>3080</v>
      </c>
      <c r="B1195" t="s">
        <v>53</v>
      </c>
      <c r="C1195" t="s">
        <v>12021</v>
      </c>
      <c r="D1195" t="s">
        <v>12</v>
      </c>
      <c r="E1195" t="s">
        <v>13</v>
      </c>
      <c r="F1195" t="s">
        <v>3081</v>
      </c>
      <c r="G1195" t="s">
        <v>15</v>
      </c>
      <c r="H1195" s="1" t="s">
        <v>1285</v>
      </c>
      <c r="I1195" s="3">
        <v>0.78815972222222219</v>
      </c>
      <c r="J1195" s="1" t="s">
        <v>12021</v>
      </c>
      <c r="K1195" s="2" t="s">
        <v>12021</v>
      </c>
      <c r="L1195" s="2" t="s">
        <v>12021</v>
      </c>
      <c r="M1195" t="str">
        <f t="shared" si="132"/>
        <v>Jan</v>
      </c>
      <c r="N1195" t="str">
        <f t="shared" si="126"/>
        <v>27-01-2021</v>
      </c>
      <c r="O1195" t="str">
        <f t="shared" si="129"/>
        <v>01</v>
      </c>
      <c r="P1195" t="str">
        <f t="shared" si="130"/>
        <v>2021</v>
      </c>
      <c r="Q1195" t="str">
        <f t="shared" si="127"/>
        <v>18</v>
      </c>
      <c r="R1195" t="str">
        <f t="shared" si="128"/>
        <v>-</v>
      </c>
      <c r="S1195" t="str">
        <f t="shared" si="131"/>
        <v/>
      </c>
    </row>
    <row r="1196" spans="1:19" x14ac:dyDescent="0.3">
      <c r="A1196" t="s">
        <v>3082</v>
      </c>
      <c r="B1196" t="s">
        <v>126</v>
      </c>
      <c r="C1196" t="s">
        <v>12021</v>
      </c>
      <c r="D1196" t="s">
        <v>33</v>
      </c>
      <c r="E1196" t="s">
        <v>127</v>
      </c>
      <c r="F1196" t="s">
        <v>3083</v>
      </c>
      <c r="G1196" t="s">
        <v>22</v>
      </c>
      <c r="H1196" s="1" t="s">
        <v>1231</v>
      </c>
      <c r="I1196" s="3">
        <v>0.3502777777777778</v>
      </c>
      <c r="J1196" s="1" t="s">
        <v>12021</v>
      </c>
      <c r="K1196" s="2" t="s">
        <v>12021</v>
      </c>
      <c r="L1196" s="2" t="s">
        <v>12021</v>
      </c>
      <c r="M1196" t="str">
        <f t="shared" si="132"/>
        <v>Jan</v>
      </c>
      <c r="N1196" t="str">
        <f t="shared" si="126"/>
        <v>19-01-2023</v>
      </c>
      <c r="O1196" t="str">
        <f t="shared" si="129"/>
        <v>01</v>
      </c>
      <c r="P1196" t="str">
        <f t="shared" si="130"/>
        <v>2023</v>
      </c>
      <c r="Q1196" t="str">
        <f t="shared" si="127"/>
        <v>08</v>
      </c>
      <c r="R1196" t="str">
        <f t="shared" si="128"/>
        <v>-</v>
      </c>
      <c r="S1196" t="str">
        <f t="shared" si="131"/>
        <v/>
      </c>
    </row>
    <row r="1197" spans="1:19" x14ac:dyDescent="0.3">
      <c r="A1197" t="s">
        <v>3084</v>
      </c>
      <c r="B1197" t="s">
        <v>126</v>
      </c>
      <c r="C1197" t="s">
        <v>12021</v>
      </c>
      <c r="D1197" t="s">
        <v>33</v>
      </c>
      <c r="E1197" t="s">
        <v>127</v>
      </c>
      <c r="F1197" t="s">
        <v>3085</v>
      </c>
      <c r="G1197" t="s">
        <v>22</v>
      </c>
      <c r="H1197" s="1">
        <v>44505</v>
      </c>
      <c r="I1197" s="3">
        <v>0.15555555555555556</v>
      </c>
      <c r="J1197" s="1" t="s">
        <v>12021</v>
      </c>
      <c r="K1197" s="2" t="s">
        <v>12021</v>
      </c>
      <c r="L1197" s="2" t="s">
        <v>12021</v>
      </c>
      <c r="M1197" t="str">
        <f t="shared" si="132"/>
        <v>Nov</v>
      </c>
      <c r="N1197" t="str">
        <f t="shared" si="126"/>
        <v>05-11-2021</v>
      </c>
      <c r="O1197" t="str">
        <f t="shared" si="129"/>
        <v>11</v>
      </c>
      <c r="P1197" t="str">
        <f t="shared" si="130"/>
        <v>2021</v>
      </c>
      <c r="Q1197" t="str">
        <f t="shared" si="127"/>
        <v>03</v>
      </c>
      <c r="R1197" t="str">
        <f t="shared" si="128"/>
        <v>-</v>
      </c>
      <c r="S1197" t="str">
        <f t="shared" si="131"/>
        <v/>
      </c>
    </row>
    <row r="1198" spans="1:19" x14ac:dyDescent="0.3">
      <c r="A1198" t="s">
        <v>3086</v>
      </c>
      <c r="B1198" t="s">
        <v>185</v>
      </c>
      <c r="C1198" t="s">
        <v>12021</v>
      </c>
      <c r="D1198" t="s">
        <v>12</v>
      </c>
      <c r="E1198" t="s">
        <v>13</v>
      </c>
      <c r="F1198" t="s">
        <v>1225</v>
      </c>
      <c r="G1198" t="s">
        <v>22</v>
      </c>
      <c r="H1198" s="1">
        <v>44106</v>
      </c>
      <c r="I1198" s="3">
        <v>0.86527777777777781</v>
      </c>
      <c r="J1198" s="1" t="s">
        <v>12021</v>
      </c>
      <c r="K1198" s="2" t="s">
        <v>12021</v>
      </c>
      <c r="L1198" s="2" t="s">
        <v>12021</v>
      </c>
      <c r="M1198" t="str">
        <f t="shared" si="132"/>
        <v>Oct</v>
      </c>
      <c r="N1198" t="str">
        <f t="shared" si="126"/>
        <v>02-10-2020</v>
      </c>
      <c r="O1198" t="str">
        <f t="shared" si="129"/>
        <v>10</v>
      </c>
      <c r="P1198" t="str">
        <f t="shared" si="130"/>
        <v>2020</v>
      </c>
      <c r="Q1198" t="str">
        <f t="shared" si="127"/>
        <v>20</v>
      </c>
      <c r="R1198" t="str">
        <f t="shared" si="128"/>
        <v>-</v>
      </c>
      <c r="S1198" t="str">
        <f t="shared" si="131"/>
        <v/>
      </c>
    </row>
    <row r="1199" spans="1:19" x14ac:dyDescent="0.3">
      <c r="A1199" t="s">
        <v>3087</v>
      </c>
      <c r="B1199" t="s">
        <v>249</v>
      </c>
      <c r="C1199" s="4">
        <v>43840.908333333333</v>
      </c>
      <c r="D1199" t="s">
        <v>19</v>
      </c>
      <c r="E1199" t="s">
        <v>26</v>
      </c>
      <c r="F1199" t="s">
        <v>3088</v>
      </c>
      <c r="G1199" t="s">
        <v>28</v>
      </c>
      <c r="H1199" s="1" t="s">
        <v>3089</v>
      </c>
      <c r="I1199" s="3">
        <v>0.90855324074074073</v>
      </c>
      <c r="J1199" s="1">
        <v>43840</v>
      </c>
      <c r="K1199" s="2">
        <v>0.90833333333333333</v>
      </c>
      <c r="L1199" s="2" t="s">
        <v>12021</v>
      </c>
      <c r="M1199" t="str">
        <f t="shared" si="132"/>
        <v>Sep</v>
      </c>
      <c r="N1199" t="str">
        <f t="shared" si="126"/>
        <v>17-09-2020</v>
      </c>
      <c r="O1199" t="str">
        <f t="shared" si="129"/>
        <v>09</v>
      </c>
      <c r="P1199" t="str">
        <f t="shared" si="130"/>
        <v>2020</v>
      </c>
      <c r="Q1199" t="str">
        <f t="shared" si="127"/>
        <v>21</v>
      </c>
      <c r="R1199" t="str">
        <f t="shared" si="128"/>
        <v>10-01-2020</v>
      </c>
      <c r="S1199" t="str">
        <f t="shared" si="131"/>
        <v>01</v>
      </c>
    </row>
    <row r="1200" spans="1:19" x14ac:dyDescent="0.3">
      <c r="A1200" t="s">
        <v>3090</v>
      </c>
      <c r="B1200" t="s">
        <v>256</v>
      </c>
      <c r="C1200" t="s">
        <v>12021</v>
      </c>
      <c r="D1200" t="s">
        <v>19</v>
      </c>
      <c r="E1200" t="s">
        <v>20</v>
      </c>
      <c r="F1200" t="s">
        <v>3091</v>
      </c>
      <c r="G1200" t="s">
        <v>15</v>
      </c>
      <c r="H1200" s="1">
        <v>45180</v>
      </c>
      <c r="I1200" s="3">
        <v>0.52430555555555558</v>
      </c>
      <c r="J1200" s="1" t="s">
        <v>12021</v>
      </c>
      <c r="K1200" s="2" t="s">
        <v>12021</v>
      </c>
      <c r="L1200" s="2" t="s">
        <v>12021</v>
      </c>
      <c r="M1200" t="str">
        <f t="shared" si="132"/>
        <v>Sep</v>
      </c>
      <c r="N1200" t="str">
        <f t="shared" si="126"/>
        <v>11-09-2023</v>
      </c>
      <c r="O1200" t="str">
        <f t="shared" si="129"/>
        <v>09</v>
      </c>
      <c r="P1200" t="str">
        <f t="shared" si="130"/>
        <v>2023</v>
      </c>
      <c r="Q1200" t="str">
        <f t="shared" si="127"/>
        <v>12</v>
      </c>
      <c r="R1200" t="str">
        <f t="shared" si="128"/>
        <v>-</v>
      </c>
      <c r="S1200" t="str">
        <f t="shared" si="131"/>
        <v/>
      </c>
    </row>
    <row r="1201" spans="1:19" x14ac:dyDescent="0.3">
      <c r="A1201" t="s">
        <v>3092</v>
      </c>
      <c r="B1201" t="s">
        <v>37</v>
      </c>
      <c r="C1201" t="s">
        <v>12021</v>
      </c>
      <c r="D1201" t="s">
        <v>33</v>
      </c>
      <c r="E1201" t="s">
        <v>38</v>
      </c>
      <c r="F1201" t="s">
        <v>3093</v>
      </c>
      <c r="G1201" t="s">
        <v>15</v>
      </c>
      <c r="H1201" s="1">
        <v>45383</v>
      </c>
      <c r="I1201" s="3">
        <v>0.59930555555555554</v>
      </c>
      <c r="J1201" s="1" t="s">
        <v>12021</v>
      </c>
      <c r="K1201" s="2" t="s">
        <v>12021</v>
      </c>
      <c r="L1201" s="2" t="s">
        <v>12021</v>
      </c>
      <c r="M1201" t="str">
        <f t="shared" si="132"/>
        <v>Apr</v>
      </c>
      <c r="N1201" t="str">
        <f t="shared" si="126"/>
        <v>01-04-2024</v>
      </c>
      <c r="O1201" t="str">
        <f t="shared" si="129"/>
        <v>04</v>
      </c>
      <c r="P1201" t="str">
        <f t="shared" si="130"/>
        <v>2024</v>
      </c>
      <c r="Q1201" t="str">
        <f t="shared" si="127"/>
        <v>14</v>
      </c>
      <c r="R1201" t="str">
        <f t="shared" si="128"/>
        <v>-</v>
      </c>
      <c r="S1201" t="str">
        <f t="shared" si="131"/>
        <v/>
      </c>
    </row>
    <row r="1202" spans="1:19" x14ac:dyDescent="0.3">
      <c r="A1202" t="s">
        <v>3094</v>
      </c>
      <c r="B1202" t="s">
        <v>188</v>
      </c>
      <c r="C1202" t="s">
        <v>12021</v>
      </c>
      <c r="D1202" t="s">
        <v>12</v>
      </c>
      <c r="E1202" t="s">
        <v>114</v>
      </c>
      <c r="F1202" t="s">
        <v>3095</v>
      </c>
      <c r="G1202" t="s">
        <v>22</v>
      </c>
      <c r="H1202" s="1">
        <v>43894</v>
      </c>
      <c r="I1202" s="3">
        <v>0.62986111111111109</v>
      </c>
      <c r="J1202" s="1" t="s">
        <v>12021</v>
      </c>
      <c r="K1202" s="2" t="s">
        <v>12021</v>
      </c>
      <c r="L1202" s="2" t="s">
        <v>12021</v>
      </c>
      <c r="M1202" t="str">
        <f t="shared" si="132"/>
        <v>Mar</v>
      </c>
      <c r="N1202" t="str">
        <f t="shared" si="126"/>
        <v>04-03-2020</v>
      </c>
      <c r="O1202" t="str">
        <f t="shared" si="129"/>
        <v>03</v>
      </c>
      <c r="P1202" t="str">
        <f t="shared" si="130"/>
        <v>2020</v>
      </c>
      <c r="Q1202" t="str">
        <f t="shared" si="127"/>
        <v>15</v>
      </c>
      <c r="R1202" t="str">
        <f t="shared" si="128"/>
        <v>-</v>
      </c>
      <c r="S1202" t="str">
        <f t="shared" si="131"/>
        <v/>
      </c>
    </row>
    <row r="1203" spans="1:19" x14ac:dyDescent="0.3">
      <c r="A1203" t="s">
        <v>3096</v>
      </c>
      <c r="B1203" t="s">
        <v>220</v>
      </c>
      <c r="C1203" t="s">
        <v>12021</v>
      </c>
      <c r="D1203" t="s">
        <v>12</v>
      </c>
      <c r="E1203" t="s">
        <v>174</v>
      </c>
      <c r="F1203" t="s">
        <v>3097</v>
      </c>
      <c r="G1203" t="s">
        <v>22</v>
      </c>
      <c r="H1203" s="1" t="s">
        <v>3098</v>
      </c>
      <c r="I1203" s="3">
        <v>0.19363425925925926</v>
      </c>
      <c r="J1203" s="1" t="s">
        <v>12021</v>
      </c>
      <c r="K1203" s="2" t="s">
        <v>12021</v>
      </c>
      <c r="L1203" s="2" t="s">
        <v>12021</v>
      </c>
      <c r="M1203" t="str">
        <f t="shared" si="132"/>
        <v>Aug</v>
      </c>
      <c r="N1203" t="str">
        <f t="shared" si="126"/>
        <v>17-08-2023</v>
      </c>
      <c r="O1203" t="str">
        <f t="shared" si="129"/>
        <v>08</v>
      </c>
      <c r="P1203" t="str">
        <f t="shared" si="130"/>
        <v>2023</v>
      </c>
      <c r="Q1203" t="str">
        <f t="shared" si="127"/>
        <v>04</v>
      </c>
      <c r="R1203" t="str">
        <f t="shared" si="128"/>
        <v>-</v>
      </c>
      <c r="S1203" t="str">
        <f t="shared" si="131"/>
        <v/>
      </c>
    </row>
    <row r="1204" spans="1:19" x14ac:dyDescent="0.3">
      <c r="A1204" t="s">
        <v>3099</v>
      </c>
      <c r="B1204" t="s">
        <v>73</v>
      </c>
      <c r="C1204" t="s">
        <v>12021</v>
      </c>
      <c r="D1204" t="s">
        <v>49</v>
      </c>
      <c r="E1204" t="s">
        <v>50</v>
      </c>
      <c r="F1204" t="s">
        <v>3100</v>
      </c>
      <c r="G1204" t="s">
        <v>22</v>
      </c>
      <c r="H1204" s="1" t="s">
        <v>900</v>
      </c>
      <c r="I1204" s="3">
        <v>0.21885416666666666</v>
      </c>
      <c r="J1204" s="1" t="s">
        <v>12021</v>
      </c>
      <c r="K1204" s="2" t="s">
        <v>12021</v>
      </c>
      <c r="L1204" s="2" t="s">
        <v>12021</v>
      </c>
      <c r="M1204" t="str">
        <f t="shared" si="132"/>
        <v>Sep</v>
      </c>
      <c r="N1204" t="str">
        <f t="shared" si="126"/>
        <v>26-09-2024</v>
      </c>
      <c r="O1204" t="str">
        <f t="shared" si="129"/>
        <v>09</v>
      </c>
      <c r="P1204" t="str">
        <f t="shared" si="130"/>
        <v>2024</v>
      </c>
      <c r="Q1204" t="str">
        <f t="shared" si="127"/>
        <v>05</v>
      </c>
      <c r="R1204" t="str">
        <f t="shared" si="128"/>
        <v>-</v>
      </c>
      <c r="S1204" t="str">
        <f t="shared" si="131"/>
        <v/>
      </c>
    </row>
    <row r="1205" spans="1:19" x14ac:dyDescent="0.3">
      <c r="A1205" t="s">
        <v>3101</v>
      </c>
      <c r="B1205" t="s">
        <v>32</v>
      </c>
      <c r="C1205" t="s">
        <v>12021</v>
      </c>
      <c r="D1205" t="s">
        <v>33</v>
      </c>
      <c r="E1205" t="s">
        <v>34</v>
      </c>
      <c r="F1205" t="s">
        <v>3102</v>
      </c>
      <c r="G1205" t="s">
        <v>22</v>
      </c>
      <c r="H1205" s="1">
        <v>45237</v>
      </c>
      <c r="I1205" s="3">
        <v>0.47708333333333336</v>
      </c>
      <c r="J1205" s="1" t="s">
        <v>12021</v>
      </c>
      <c r="K1205" s="2" t="s">
        <v>12021</v>
      </c>
      <c r="L1205" s="2" t="s">
        <v>12021</v>
      </c>
      <c r="M1205" t="str">
        <f t="shared" si="132"/>
        <v>Nov</v>
      </c>
      <c r="N1205" t="str">
        <f t="shared" si="126"/>
        <v>07-11-2023</v>
      </c>
      <c r="O1205" t="str">
        <f t="shared" si="129"/>
        <v>11</v>
      </c>
      <c r="P1205" t="str">
        <f t="shared" si="130"/>
        <v>2023</v>
      </c>
      <c r="Q1205" t="str">
        <f t="shared" si="127"/>
        <v>11</v>
      </c>
      <c r="R1205" t="str">
        <f t="shared" si="128"/>
        <v>-</v>
      </c>
      <c r="S1205" t="str">
        <f t="shared" si="131"/>
        <v/>
      </c>
    </row>
    <row r="1206" spans="1:19" x14ac:dyDescent="0.3">
      <c r="A1206" t="s">
        <v>3103</v>
      </c>
      <c r="B1206" t="s">
        <v>93</v>
      </c>
      <c r="C1206" t="s">
        <v>12021</v>
      </c>
      <c r="D1206" t="s">
        <v>19</v>
      </c>
      <c r="E1206" t="s">
        <v>26</v>
      </c>
      <c r="F1206" t="s">
        <v>3104</v>
      </c>
      <c r="G1206" t="s">
        <v>22</v>
      </c>
      <c r="H1206" s="1">
        <v>44201</v>
      </c>
      <c r="I1206" s="3">
        <v>0.16666666666666666</v>
      </c>
      <c r="J1206" s="1" t="s">
        <v>12021</v>
      </c>
      <c r="K1206" s="2" t="s">
        <v>12021</v>
      </c>
      <c r="L1206" s="2" t="s">
        <v>12021</v>
      </c>
      <c r="M1206" t="str">
        <f t="shared" si="132"/>
        <v>Jan</v>
      </c>
      <c r="N1206" t="str">
        <f t="shared" si="126"/>
        <v>05-01-2021</v>
      </c>
      <c r="O1206" t="str">
        <f t="shared" si="129"/>
        <v>01</v>
      </c>
      <c r="P1206" t="str">
        <f t="shared" si="130"/>
        <v>2021</v>
      </c>
      <c r="Q1206" t="str">
        <f t="shared" si="127"/>
        <v>04</v>
      </c>
      <c r="R1206" t="str">
        <f t="shared" si="128"/>
        <v>-</v>
      </c>
      <c r="S1206" t="str">
        <f t="shared" si="131"/>
        <v/>
      </c>
    </row>
    <row r="1207" spans="1:19" x14ac:dyDescent="0.3">
      <c r="A1207" t="s">
        <v>3105</v>
      </c>
      <c r="B1207" t="s">
        <v>123</v>
      </c>
      <c r="C1207" t="s">
        <v>12021</v>
      </c>
      <c r="D1207" t="s">
        <v>33</v>
      </c>
      <c r="E1207" t="s">
        <v>34</v>
      </c>
      <c r="F1207" t="s">
        <v>3106</v>
      </c>
      <c r="G1207" t="s">
        <v>22</v>
      </c>
      <c r="H1207" s="1" t="s">
        <v>1366</v>
      </c>
      <c r="I1207" s="3">
        <v>0.50456018518518519</v>
      </c>
      <c r="J1207" s="1" t="s">
        <v>12021</v>
      </c>
      <c r="K1207" s="2" t="s">
        <v>12021</v>
      </c>
      <c r="L1207" s="2" t="s">
        <v>12021</v>
      </c>
      <c r="M1207" t="str">
        <f t="shared" si="132"/>
        <v>Feb</v>
      </c>
      <c r="N1207" t="str">
        <f t="shared" si="126"/>
        <v>27-02-2023</v>
      </c>
      <c r="O1207" t="str">
        <f t="shared" si="129"/>
        <v>02</v>
      </c>
      <c r="P1207" t="str">
        <f t="shared" si="130"/>
        <v>2023</v>
      </c>
      <c r="Q1207" t="str">
        <f t="shared" si="127"/>
        <v>12</v>
      </c>
      <c r="R1207" t="str">
        <f t="shared" si="128"/>
        <v>-</v>
      </c>
      <c r="S1207" t="str">
        <f t="shared" si="131"/>
        <v/>
      </c>
    </row>
    <row r="1208" spans="1:19" x14ac:dyDescent="0.3">
      <c r="A1208" t="s">
        <v>3107</v>
      </c>
      <c r="B1208" t="s">
        <v>93</v>
      </c>
      <c r="C1208" t="s">
        <v>12021</v>
      </c>
      <c r="D1208" t="s">
        <v>19</v>
      </c>
      <c r="E1208" t="s">
        <v>26</v>
      </c>
      <c r="F1208" t="s">
        <v>3108</v>
      </c>
      <c r="G1208" t="s">
        <v>22</v>
      </c>
      <c r="H1208" s="1" t="s">
        <v>266</v>
      </c>
      <c r="I1208" s="3">
        <v>2.0254629629629629E-3</v>
      </c>
      <c r="J1208" s="1" t="s">
        <v>12021</v>
      </c>
      <c r="K1208" s="2" t="s">
        <v>12021</v>
      </c>
      <c r="L1208" s="2" t="s">
        <v>12021</v>
      </c>
      <c r="M1208" t="str">
        <f t="shared" si="132"/>
        <v>Aug</v>
      </c>
      <c r="N1208" t="str">
        <f t="shared" si="126"/>
        <v>30-08-2023</v>
      </c>
      <c r="O1208" t="str">
        <f t="shared" si="129"/>
        <v>08</v>
      </c>
      <c r="P1208" t="str">
        <f t="shared" si="130"/>
        <v>2023</v>
      </c>
      <c r="Q1208" t="str">
        <f t="shared" si="127"/>
        <v>00</v>
      </c>
      <c r="R1208" t="str">
        <f t="shared" si="128"/>
        <v>-</v>
      </c>
      <c r="S1208" t="str">
        <f t="shared" si="131"/>
        <v/>
      </c>
    </row>
    <row r="1209" spans="1:19" x14ac:dyDescent="0.3">
      <c r="A1209" t="s">
        <v>3109</v>
      </c>
      <c r="B1209" t="s">
        <v>11</v>
      </c>
      <c r="C1209" s="4">
        <v>45658.299305555556</v>
      </c>
      <c r="D1209" t="s">
        <v>12</v>
      </c>
      <c r="E1209" t="s">
        <v>13</v>
      </c>
      <c r="F1209" t="s">
        <v>3110</v>
      </c>
      <c r="G1209" t="s">
        <v>28</v>
      </c>
      <c r="H1209" s="1" t="s">
        <v>979</v>
      </c>
      <c r="I1209" s="3">
        <v>0.29946759259259259</v>
      </c>
      <c r="J1209" s="1">
        <v>45658</v>
      </c>
      <c r="K1209" s="2">
        <v>0.29930555555555555</v>
      </c>
      <c r="L1209" s="2" t="s">
        <v>12021</v>
      </c>
      <c r="M1209" t="str">
        <f t="shared" si="132"/>
        <v>Dec</v>
      </c>
      <c r="N1209" t="str">
        <f t="shared" si="126"/>
        <v>16-12-2024</v>
      </c>
      <c r="O1209" t="str">
        <f t="shared" si="129"/>
        <v>12</v>
      </c>
      <c r="P1209" t="str">
        <f t="shared" si="130"/>
        <v>2024</v>
      </c>
      <c r="Q1209" t="str">
        <f t="shared" si="127"/>
        <v>07</v>
      </c>
      <c r="R1209" t="str">
        <f t="shared" si="128"/>
        <v>01-01-2025</v>
      </c>
      <c r="S1209" t="str">
        <f t="shared" si="131"/>
        <v>01</v>
      </c>
    </row>
    <row r="1210" spans="1:19" x14ac:dyDescent="0.3">
      <c r="A1210" t="s">
        <v>3111</v>
      </c>
      <c r="B1210" t="s">
        <v>32</v>
      </c>
      <c r="C1210" t="s">
        <v>11247</v>
      </c>
      <c r="D1210" t="s">
        <v>33</v>
      </c>
      <c r="E1210" t="s">
        <v>34</v>
      </c>
      <c r="F1210" t="s">
        <v>3112</v>
      </c>
      <c r="G1210" t="s">
        <v>28</v>
      </c>
      <c r="H1210" s="1" t="s">
        <v>445</v>
      </c>
      <c r="I1210" s="3">
        <v>0.1411111111111111</v>
      </c>
      <c r="J1210" s="1" t="s">
        <v>1607</v>
      </c>
      <c r="K1210" s="2">
        <v>0.1411111111111111</v>
      </c>
      <c r="L1210" s="2" t="s">
        <v>12021</v>
      </c>
      <c r="M1210" t="str">
        <f t="shared" si="132"/>
        <v>Sep</v>
      </c>
      <c r="N1210" t="str">
        <f t="shared" si="126"/>
        <v>27-09-2024</v>
      </c>
      <c r="O1210" t="str">
        <f t="shared" si="129"/>
        <v>09</v>
      </c>
      <c r="P1210" t="str">
        <f t="shared" si="130"/>
        <v>2024</v>
      </c>
      <c r="Q1210" t="str">
        <f t="shared" si="127"/>
        <v>03</v>
      </c>
      <c r="R1210" t="str">
        <f t="shared" si="128"/>
        <v>27-10-2024</v>
      </c>
      <c r="S1210" t="str">
        <f t="shared" si="131"/>
        <v>10</v>
      </c>
    </row>
    <row r="1211" spans="1:19" x14ac:dyDescent="0.3">
      <c r="A1211" t="s">
        <v>3113</v>
      </c>
      <c r="B1211" t="s">
        <v>249</v>
      </c>
      <c r="C1211" t="s">
        <v>12021</v>
      </c>
      <c r="D1211" t="s">
        <v>19</v>
      </c>
      <c r="E1211" t="s">
        <v>26</v>
      </c>
      <c r="F1211" t="s">
        <v>3114</v>
      </c>
      <c r="G1211" t="s">
        <v>22</v>
      </c>
      <c r="H1211" s="1" t="s">
        <v>1361</v>
      </c>
      <c r="I1211" s="3">
        <v>1.207175925925926E-2</v>
      </c>
      <c r="J1211" s="1" t="s">
        <v>12021</v>
      </c>
      <c r="K1211" s="2" t="s">
        <v>12021</v>
      </c>
      <c r="L1211" s="2" t="s">
        <v>12021</v>
      </c>
      <c r="M1211" t="str">
        <f t="shared" si="132"/>
        <v>Apr</v>
      </c>
      <c r="N1211" t="str">
        <f t="shared" si="126"/>
        <v>28-04-2020</v>
      </c>
      <c r="O1211" t="str">
        <f t="shared" si="129"/>
        <v>04</v>
      </c>
      <c r="P1211" t="str">
        <f t="shared" si="130"/>
        <v>2020</v>
      </c>
      <c r="Q1211" t="str">
        <f t="shared" si="127"/>
        <v>00</v>
      </c>
      <c r="R1211" t="str">
        <f t="shared" si="128"/>
        <v>-</v>
      </c>
      <c r="S1211" t="str">
        <f t="shared" si="131"/>
        <v/>
      </c>
    </row>
    <row r="1212" spans="1:19" x14ac:dyDescent="0.3">
      <c r="A1212" t="s">
        <v>3115</v>
      </c>
      <c r="B1212" t="s">
        <v>53</v>
      </c>
      <c r="C1212" t="s">
        <v>12021</v>
      </c>
      <c r="D1212" t="s">
        <v>12</v>
      </c>
      <c r="E1212" t="s">
        <v>13</v>
      </c>
      <c r="F1212" t="s">
        <v>3116</v>
      </c>
      <c r="G1212" t="s">
        <v>22</v>
      </c>
      <c r="H1212" s="1" t="s">
        <v>30</v>
      </c>
      <c r="I1212" s="3">
        <v>0.59006944444444442</v>
      </c>
      <c r="J1212" s="1" t="s">
        <v>12021</v>
      </c>
      <c r="K1212" s="2" t="s">
        <v>12021</v>
      </c>
      <c r="L1212" s="2" t="s">
        <v>12021</v>
      </c>
      <c r="M1212" t="str">
        <f t="shared" si="132"/>
        <v>Feb</v>
      </c>
      <c r="N1212" t="str">
        <f t="shared" si="126"/>
        <v>16-02-2024</v>
      </c>
      <c r="O1212" t="str">
        <f t="shared" si="129"/>
        <v>02</v>
      </c>
      <c r="P1212" t="str">
        <f t="shared" si="130"/>
        <v>2024</v>
      </c>
      <c r="Q1212" t="str">
        <f t="shared" si="127"/>
        <v>14</v>
      </c>
      <c r="R1212" t="str">
        <f t="shared" si="128"/>
        <v>-</v>
      </c>
      <c r="S1212" t="str">
        <f t="shared" si="131"/>
        <v/>
      </c>
    </row>
    <row r="1213" spans="1:19" x14ac:dyDescent="0.3">
      <c r="A1213" t="s">
        <v>3117</v>
      </c>
      <c r="B1213" t="s">
        <v>139</v>
      </c>
      <c r="C1213" t="s">
        <v>11248</v>
      </c>
      <c r="D1213" t="s">
        <v>19</v>
      </c>
      <c r="E1213" t="s">
        <v>140</v>
      </c>
      <c r="F1213" t="s">
        <v>3118</v>
      </c>
      <c r="G1213" t="s">
        <v>28</v>
      </c>
      <c r="H1213" s="1">
        <v>44532</v>
      </c>
      <c r="I1213" s="3">
        <v>0.79097222222222219</v>
      </c>
      <c r="J1213" s="1" t="s">
        <v>3119</v>
      </c>
      <c r="K1213" s="2">
        <v>0.79118055555555555</v>
      </c>
      <c r="L1213" s="2" t="s">
        <v>12021</v>
      </c>
      <c r="M1213" t="str">
        <f t="shared" si="132"/>
        <v>Dec</v>
      </c>
      <c r="N1213" t="str">
        <f t="shared" si="126"/>
        <v>02-12-2021</v>
      </c>
      <c r="O1213" t="str">
        <f t="shared" si="129"/>
        <v>12</v>
      </c>
      <c r="P1213" t="str">
        <f t="shared" si="130"/>
        <v>2021</v>
      </c>
      <c r="Q1213" t="str">
        <f t="shared" si="127"/>
        <v>18</v>
      </c>
      <c r="R1213" t="str">
        <f t="shared" si="128"/>
        <v>27-02-2021</v>
      </c>
      <c r="S1213" t="str">
        <f t="shared" si="131"/>
        <v>02</v>
      </c>
    </row>
    <row r="1214" spans="1:19" x14ac:dyDescent="0.3">
      <c r="A1214" t="s">
        <v>3120</v>
      </c>
      <c r="B1214" t="s">
        <v>48</v>
      </c>
      <c r="C1214" t="s">
        <v>11249</v>
      </c>
      <c r="D1214" t="s">
        <v>49</v>
      </c>
      <c r="E1214" t="s">
        <v>50</v>
      </c>
      <c r="F1214" t="s">
        <v>3121</v>
      </c>
      <c r="G1214" t="s">
        <v>28</v>
      </c>
      <c r="H1214" s="1">
        <v>45139</v>
      </c>
      <c r="I1214" s="3">
        <v>0.24097222222222223</v>
      </c>
      <c r="J1214" s="1" t="s">
        <v>3122</v>
      </c>
      <c r="K1214" s="2">
        <v>0.24104166666666665</v>
      </c>
      <c r="L1214" s="2" t="s">
        <v>12021</v>
      </c>
      <c r="M1214" t="str">
        <f t="shared" si="132"/>
        <v>Aug</v>
      </c>
      <c r="N1214" t="str">
        <f t="shared" si="126"/>
        <v>01-08-2023</v>
      </c>
      <c r="O1214" t="str">
        <f t="shared" si="129"/>
        <v>08</v>
      </c>
      <c r="P1214" t="str">
        <f t="shared" si="130"/>
        <v>2023</v>
      </c>
      <c r="Q1214" t="str">
        <f t="shared" si="127"/>
        <v>05</v>
      </c>
      <c r="R1214" t="str">
        <f t="shared" si="128"/>
        <v>15-01-2023</v>
      </c>
      <c r="S1214" t="str">
        <f t="shared" si="131"/>
        <v>01</v>
      </c>
    </row>
    <row r="1215" spans="1:19" x14ac:dyDescent="0.3">
      <c r="A1215" t="s">
        <v>3123</v>
      </c>
      <c r="B1215" t="s">
        <v>25</v>
      </c>
      <c r="C1215" t="s">
        <v>12021</v>
      </c>
      <c r="D1215" t="s">
        <v>19</v>
      </c>
      <c r="E1215" t="s">
        <v>26</v>
      </c>
      <c r="F1215" t="s">
        <v>3124</v>
      </c>
      <c r="G1215" t="s">
        <v>15</v>
      </c>
      <c r="H1215" s="1">
        <v>44996</v>
      </c>
      <c r="I1215" s="3">
        <v>0.87152777777777779</v>
      </c>
      <c r="J1215" s="1" t="s">
        <v>12021</v>
      </c>
      <c r="K1215" s="2" t="s">
        <v>12021</v>
      </c>
      <c r="L1215" s="2" t="s">
        <v>12021</v>
      </c>
      <c r="M1215" t="str">
        <f t="shared" si="132"/>
        <v>Mar</v>
      </c>
      <c r="N1215" t="str">
        <f t="shared" si="126"/>
        <v>11-03-2023</v>
      </c>
      <c r="O1215" t="str">
        <f t="shared" si="129"/>
        <v>03</v>
      </c>
      <c r="P1215" t="str">
        <f t="shared" si="130"/>
        <v>2023</v>
      </c>
      <c r="Q1215" t="str">
        <f t="shared" si="127"/>
        <v>20</v>
      </c>
      <c r="R1215" t="str">
        <f t="shared" si="128"/>
        <v>-</v>
      </c>
      <c r="S1215" t="str">
        <f t="shared" si="131"/>
        <v/>
      </c>
    </row>
    <row r="1216" spans="1:19" x14ac:dyDescent="0.3">
      <c r="A1216" t="s">
        <v>3125</v>
      </c>
      <c r="B1216" t="s">
        <v>18</v>
      </c>
      <c r="C1216" t="s">
        <v>12021</v>
      </c>
      <c r="D1216" t="s">
        <v>19</v>
      </c>
      <c r="E1216" t="s">
        <v>20</v>
      </c>
      <c r="F1216" t="s">
        <v>3126</v>
      </c>
      <c r="G1216" t="s">
        <v>22</v>
      </c>
      <c r="H1216" s="1">
        <v>44413</v>
      </c>
      <c r="I1216" s="3">
        <v>0.64375000000000004</v>
      </c>
      <c r="J1216" s="1" t="s">
        <v>12021</v>
      </c>
      <c r="K1216" s="2" t="s">
        <v>12021</v>
      </c>
      <c r="L1216" s="2" t="s">
        <v>12021</v>
      </c>
      <c r="M1216" t="str">
        <f t="shared" si="132"/>
        <v>Aug</v>
      </c>
      <c r="N1216" t="str">
        <f t="shared" si="126"/>
        <v>05-08-2021</v>
      </c>
      <c r="O1216" t="str">
        <f t="shared" si="129"/>
        <v>08</v>
      </c>
      <c r="P1216" t="str">
        <f t="shared" si="130"/>
        <v>2021</v>
      </c>
      <c r="Q1216" t="str">
        <f t="shared" si="127"/>
        <v>15</v>
      </c>
      <c r="R1216" t="str">
        <f t="shared" si="128"/>
        <v>-</v>
      </c>
      <c r="S1216" t="str">
        <f t="shared" si="131"/>
        <v/>
      </c>
    </row>
    <row r="1217" spans="1:19" x14ac:dyDescent="0.3">
      <c r="A1217" t="s">
        <v>3127</v>
      </c>
      <c r="B1217" t="s">
        <v>249</v>
      </c>
      <c r="C1217" s="4">
        <v>44838.328472222223</v>
      </c>
      <c r="D1217" t="s">
        <v>19</v>
      </c>
      <c r="E1217" t="s">
        <v>26</v>
      </c>
      <c r="F1217" t="s">
        <v>3128</v>
      </c>
      <c r="G1217" t="s">
        <v>28</v>
      </c>
      <c r="H1217" s="1">
        <v>44655</v>
      </c>
      <c r="I1217" s="3">
        <v>0.32847222222222222</v>
      </c>
      <c r="J1217" s="1">
        <v>44838</v>
      </c>
      <c r="K1217" s="2">
        <v>0.32847222222222222</v>
      </c>
      <c r="L1217" s="2" t="s">
        <v>12021</v>
      </c>
      <c r="M1217" t="str">
        <f t="shared" si="132"/>
        <v>Apr</v>
      </c>
      <c r="N1217" t="str">
        <f t="shared" si="126"/>
        <v>04-04-2022</v>
      </c>
      <c r="O1217" t="str">
        <f t="shared" si="129"/>
        <v>04</v>
      </c>
      <c r="P1217" t="str">
        <f t="shared" si="130"/>
        <v>2022</v>
      </c>
      <c r="Q1217" t="str">
        <f t="shared" si="127"/>
        <v>07</v>
      </c>
      <c r="R1217" t="str">
        <f t="shared" si="128"/>
        <v>04-10-2022</v>
      </c>
      <c r="S1217" t="str">
        <f t="shared" si="131"/>
        <v>10</v>
      </c>
    </row>
    <row r="1218" spans="1:19" x14ac:dyDescent="0.3">
      <c r="A1218" t="s">
        <v>3129</v>
      </c>
      <c r="B1218" t="s">
        <v>123</v>
      </c>
      <c r="C1218" t="s">
        <v>11250</v>
      </c>
      <c r="D1218" t="s">
        <v>33</v>
      </c>
      <c r="E1218" t="s">
        <v>34</v>
      </c>
      <c r="F1218" t="s">
        <v>3130</v>
      </c>
      <c r="G1218" t="s">
        <v>28</v>
      </c>
      <c r="H1218" s="1" t="s">
        <v>262</v>
      </c>
      <c r="I1218" s="3">
        <v>9.8055555555555562E-2</v>
      </c>
      <c r="J1218" s="1" t="s">
        <v>2103</v>
      </c>
      <c r="K1218" s="2">
        <v>9.8055555555555562E-2</v>
      </c>
      <c r="L1218" s="2" t="s">
        <v>12021</v>
      </c>
      <c r="M1218" t="str">
        <f t="shared" si="132"/>
        <v>Jan</v>
      </c>
      <c r="N1218" t="str">
        <f t="shared" ref="N1218:N1281" si="133">TEXT(H1218,"DD-MM-YYYY")</f>
        <v>30-01-2022</v>
      </c>
      <c r="O1218" t="str">
        <f t="shared" si="129"/>
        <v>01</v>
      </c>
      <c r="P1218" t="str">
        <f t="shared" si="130"/>
        <v>2022</v>
      </c>
      <c r="Q1218" t="str">
        <f t="shared" ref="Q1218:Q1281" si="134">TEXT(I1218,"HH")</f>
        <v>02</v>
      </c>
      <c r="R1218" t="str">
        <f t="shared" ref="R1218:R1281" si="135">TEXT(J1218,"DD-MM-YYYY")</f>
        <v>21-02-2022</v>
      </c>
      <c r="S1218" t="str">
        <f t="shared" si="131"/>
        <v>02</v>
      </c>
    </row>
    <row r="1219" spans="1:19" x14ac:dyDescent="0.3">
      <c r="A1219" t="s">
        <v>3131</v>
      </c>
      <c r="B1219" t="s">
        <v>146</v>
      </c>
      <c r="C1219" t="s">
        <v>12021</v>
      </c>
      <c r="D1219" t="s">
        <v>19</v>
      </c>
      <c r="E1219" t="s">
        <v>140</v>
      </c>
      <c r="F1219" t="s">
        <v>3132</v>
      </c>
      <c r="G1219" t="s">
        <v>22</v>
      </c>
      <c r="H1219" s="1">
        <v>45327</v>
      </c>
      <c r="I1219" s="3">
        <v>0.28958333333333336</v>
      </c>
      <c r="J1219" s="1" t="s">
        <v>12021</v>
      </c>
      <c r="K1219" s="2" t="s">
        <v>12021</v>
      </c>
      <c r="L1219" s="2" t="s">
        <v>12021</v>
      </c>
      <c r="M1219" t="str">
        <f t="shared" si="132"/>
        <v>Feb</v>
      </c>
      <c r="N1219" t="str">
        <f t="shared" si="133"/>
        <v>05-02-2024</v>
      </c>
      <c r="O1219" t="str">
        <f t="shared" ref="O1219:O1282" si="136">MID(N1219,4,2)</f>
        <v>02</v>
      </c>
      <c r="P1219" t="str">
        <f t="shared" ref="P1219:P1282" si="137">RIGHT(N1219,4)</f>
        <v>2024</v>
      </c>
      <c r="Q1219" t="str">
        <f t="shared" si="134"/>
        <v>06</v>
      </c>
      <c r="R1219" t="str">
        <f t="shared" si="135"/>
        <v>-</v>
      </c>
      <c r="S1219" t="str">
        <f t="shared" ref="S1219:S1282" si="138">MID(R1219,4,2)</f>
        <v/>
      </c>
    </row>
    <row r="1220" spans="1:19" x14ac:dyDescent="0.3">
      <c r="A1220" t="s">
        <v>3133</v>
      </c>
      <c r="B1220" t="s">
        <v>149</v>
      </c>
      <c r="C1220" s="4">
        <v>44935.803472222222</v>
      </c>
      <c r="D1220" t="s">
        <v>49</v>
      </c>
      <c r="E1220" t="s">
        <v>69</v>
      </c>
      <c r="F1220" t="s">
        <v>3134</v>
      </c>
      <c r="G1220" t="s">
        <v>28</v>
      </c>
      <c r="H1220" s="1">
        <v>45115</v>
      </c>
      <c r="I1220" s="3">
        <v>0.80347222222222225</v>
      </c>
      <c r="J1220" s="1">
        <v>44935</v>
      </c>
      <c r="K1220" s="2">
        <v>0.80347222222222225</v>
      </c>
      <c r="L1220" s="2" t="s">
        <v>12021</v>
      </c>
      <c r="M1220" t="str">
        <f t="shared" si="132"/>
        <v>Jul</v>
      </c>
      <c r="N1220" t="str">
        <f t="shared" si="133"/>
        <v>08-07-2023</v>
      </c>
      <c r="O1220" t="str">
        <f t="shared" si="136"/>
        <v>07</v>
      </c>
      <c r="P1220" t="str">
        <f t="shared" si="137"/>
        <v>2023</v>
      </c>
      <c r="Q1220" t="str">
        <f t="shared" si="134"/>
        <v>19</v>
      </c>
      <c r="R1220" t="str">
        <f t="shared" si="135"/>
        <v>09-01-2023</v>
      </c>
      <c r="S1220" t="str">
        <f t="shared" si="138"/>
        <v>01</v>
      </c>
    </row>
    <row r="1221" spans="1:19" x14ac:dyDescent="0.3">
      <c r="A1221" t="s">
        <v>3135</v>
      </c>
      <c r="B1221" t="s">
        <v>135</v>
      </c>
      <c r="C1221" t="s">
        <v>12021</v>
      </c>
      <c r="D1221" t="s">
        <v>33</v>
      </c>
      <c r="E1221" t="s">
        <v>38</v>
      </c>
      <c r="F1221" t="s">
        <v>3136</v>
      </c>
      <c r="G1221" t="s">
        <v>15</v>
      </c>
      <c r="H1221" s="1">
        <v>43897</v>
      </c>
      <c r="I1221" s="3">
        <v>0.22361111111111112</v>
      </c>
      <c r="J1221" s="1" t="s">
        <v>12021</v>
      </c>
      <c r="K1221" s="2" t="s">
        <v>12021</v>
      </c>
      <c r="L1221" s="2" t="s">
        <v>12021</v>
      </c>
      <c r="M1221" t="str">
        <f t="shared" ref="M1221:M1284" si="139">TEXT(H1221,"MMM")</f>
        <v>Mar</v>
      </c>
      <c r="N1221" t="str">
        <f t="shared" si="133"/>
        <v>07-03-2020</v>
      </c>
      <c r="O1221" t="str">
        <f t="shared" si="136"/>
        <v>03</v>
      </c>
      <c r="P1221" t="str">
        <f t="shared" si="137"/>
        <v>2020</v>
      </c>
      <c r="Q1221" t="str">
        <f t="shared" si="134"/>
        <v>05</v>
      </c>
      <c r="R1221" t="str">
        <f t="shared" si="135"/>
        <v>-</v>
      </c>
      <c r="S1221" t="str">
        <f t="shared" si="138"/>
        <v/>
      </c>
    </row>
    <row r="1222" spans="1:19" x14ac:dyDescent="0.3">
      <c r="A1222" t="s">
        <v>3137</v>
      </c>
      <c r="B1222" t="s">
        <v>139</v>
      </c>
      <c r="C1222" t="s">
        <v>12021</v>
      </c>
      <c r="D1222" t="s">
        <v>19</v>
      </c>
      <c r="E1222" t="s">
        <v>140</v>
      </c>
      <c r="F1222" t="s">
        <v>3138</v>
      </c>
      <c r="G1222" t="s">
        <v>15</v>
      </c>
      <c r="H1222" s="1">
        <v>44778</v>
      </c>
      <c r="I1222" s="3">
        <v>0.96250000000000002</v>
      </c>
      <c r="J1222" s="1" t="s">
        <v>12021</v>
      </c>
      <c r="K1222" s="2" t="s">
        <v>12021</v>
      </c>
      <c r="L1222" s="2" t="s">
        <v>12021</v>
      </c>
      <c r="M1222" t="str">
        <f t="shared" si="139"/>
        <v>Aug</v>
      </c>
      <c r="N1222" t="str">
        <f t="shared" si="133"/>
        <v>05-08-2022</v>
      </c>
      <c r="O1222" t="str">
        <f t="shared" si="136"/>
        <v>08</v>
      </c>
      <c r="P1222" t="str">
        <f t="shared" si="137"/>
        <v>2022</v>
      </c>
      <c r="Q1222" t="str">
        <f t="shared" si="134"/>
        <v>23</v>
      </c>
      <c r="R1222" t="str">
        <f t="shared" si="135"/>
        <v>-</v>
      </c>
      <c r="S1222" t="str">
        <f t="shared" si="138"/>
        <v/>
      </c>
    </row>
    <row r="1223" spans="1:19" x14ac:dyDescent="0.3">
      <c r="A1223" t="s">
        <v>3139</v>
      </c>
      <c r="B1223" t="s">
        <v>301</v>
      </c>
      <c r="C1223" t="s">
        <v>12021</v>
      </c>
      <c r="D1223" t="s">
        <v>49</v>
      </c>
      <c r="E1223" t="s">
        <v>50</v>
      </c>
      <c r="F1223" t="s">
        <v>3140</v>
      </c>
      <c r="G1223" t="s">
        <v>22</v>
      </c>
      <c r="H1223" s="1">
        <v>45505</v>
      </c>
      <c r="I1223" s="3">
        <v>0.23402777777777778</v>
      </c>
      <c r="J1223" s="1" t="s">
        <v>12021</v>
      </c>
      <c r="K1223" s="2" t="s">
        <v>12021</v>
      </c>
      <c r="L1223" s="2" t="s">
        <v>12021</v>
      </c>
      <c r="M1223" t="str">
        <f t="shared" si="139"/>
        <v>Aug</v>
      </c>
      <c r="N1223" t="str">
        <f t="shared" si="133"/>
        <v>01-08-2024</v>
      </c>
      <c r="O1223" t="str">
        <f t="shared" si="136"/>
        <v>08</v>
      </c>
      <c r="P1223" t="str">
        <f t="shared" si="137"/>
        <v>2024</v>
      </c>
      <c r="Q1223" t="str">
        <f t="shared" si="134"/>
        <v>05</v>
      </c>
      <c r="R1223" t="str">
        <f t="shared" si="135"/>
        <v>-</v>
      </c>
      <c r="S1223" t="str">
        <f t="shared" si="138"/>
        <v/>
      </c>
    </row>
    <row r="1224" spans="1:19" x14ac:dyDescent="0.3">
      <c r="A1224" t="s">
        <v>3141</v>
      </c>
      <c r="B1224" t="s">
        <v>301</v>
      </c>
      <c r="C1224" s="4">
        <v>44595.64166666667</v>
      </c>
      <c r="D1224" t="s">
        <v>49</v>
      </c>
      <c r="E1224" t="s">
        <v>50</v>
      </c>
      <c r="F1224" t="s">
        <v>3142</v>
      </c>
      <c r="G1224" t="s">
        <v>28</v>
      </c>
      <c r="H1224" s="1">
        <v>44564</v>
      </c>
      <c r="I1224" s="3">
        <v>0.64166666666666672</v>
      </c>
      <c r="J1224" s="1">
        <v>44595</v>
      </c>
      <c r="K1224" s="2">
        <v>0.64166666666666672</v>
      </c>
      <c r="L1224" s="2" t="s">
        <v>12021</v>
      </c>
      <c r="M1224" t="str">
        <f t="shared" si="139"/>
        <v>Jan</v>
      </c>
      <c r="N1224" t="str">
        <f t="shared" si="133"/>
        <v>03-01-2022</v>
      </c>
      <c r="O1224" t="str">
        <f t="shared" si="136"/>
        <v>01</v>
      </c>
      <c r="P1224" t="str">
        <f t="shared" si="137"/>
        <v>2022</v>
      </c>
      <c r="Q1224" t="str">
        <f t="shared" si="134"/>
        <v>15</v>
      </c>
      <c r="R1224" t="str">
        <f t="shared" si="135"/>
        <v>03-02-2022</v>
      </c>
      <c r="S1224" t="str">
        <f t="shared" si="138"/>
        <v>02</v>
      </c>
    </row>
    <row r="1225" spans="1:19" x14ac:dyDescent="0.3">
      <c r="A1225" t="s">
        <v>3143</v>
      </c>
      <c r="B1225" t="s">
        <v>135</v>
      </c>
      <c r="C1225" s="4">
        <v>45301.789583333331</v>
      </c>
      <c r="D1225" t="s">
        <v>33</v>
      </c>
      <c r="E1225" t="s">
        <v>38</v>
      </c>
      <c r="F1225" t="s">
        <v>3144</v>
      </c>
      <c r="G1225" t="s">
        <v>28</v>
      </c>
      <c r="H1225" s="1">
        <v>45482</v>
      </c>
      <c r="I1225" s="3">
        <v>0.7895833333333333</v>
      </c>
      <c r="J1225" s="1">
        <v>45301</v>
      </c>
      <c r="K1225" s="2">
        <v>0.7895833333333333</v>
      </c>
      <c r="L1225" s="2" t="s">
        <v>12021</v>
      </c>
      <c r="M1225" t="str">
        <f t="shared" si="139"/>
        <v>Jul</v>
      </c>
      <c r="N1225" t="str">
        <f t="shared" si="133"/>
        <v>09-07-2024</v>
      </c>
      <c r="O1225" t="str">
        <f t="shared" si="136"/>
        <v>07</v>
      </c>
      <c r="P1225" t="str">
        <f t="shared" si="137"/>
        <v>2024</v>
      </c>
      <c r="Q1225" t="str">
        <f t="shared" si="134"/>
        <v>18</v>
      </c>
      <c r="R1225" t="str">
        <f t="shared" si="135"/>
        <v>10-01-2024</v>
      </c>
      <c r="S1225" t="str">
        <f t="shared" si="138"/>
        <v>01</v>
      </c>
    </row>
    <row r="1226" spans="1:19" x14ac:dyDescent="0.3">
      <c r="A1226" t="s">
        <v>3145</v>
      </c>
      <c r="B1226" t="s">
        <v>131</v>
      </c>
      <c r="C1226" t="s">
        <v>12021</v>
      </c>
      <c r="D1226" t="s">
        <v>12</v>
      </c>
      <c r="E1226" t="s">
        <v>114</v>
      </c>
      <c r="F1226" t="s">
        <v>3146</v>
      </c>
      <c r="G1226" t="s">
        <v>22</v>
      </c>
      <c r="H1226" s="1" t="s">
        <v>3147</v>
      </c>
      <c r="I1226" s="3">
        <v>0.27611111111111108</v>
      </c>
      <c r="J1226" s="1" t="s">
        <v>12021</v>
      </c>
      <c r="K1226" s="2" t="s">
        <v>12021</v>
      </c>
      <c r="L1226" s="2" t="s">
        <v>12021</v>
      </c>
      <c r="M1226" t="str">
        <f t="shared" si="139"/>
        <v>Nov</v>
      </c>
      <c r="N1226" t="str">
        <f t="shared" si="133"/>
        <v>23-11-2021</v>
      </c>
      <c r="O1226" t="str">
        <f t="shared" si="136"/>
        <v>11</v>
      </c>
      <c r="P1226" t="str">
        <f t="shared" si="137"/>
        <v>2021</v>
      </c>
      <c r="Q1226" t="str">
        <f t="shared" si="134"/>
        <v>06</v>
      </c>
      <c r="R1226" t="str">
        <f t="shared" si="135"/>
        <v>-</v>
      </c>
      <c r="S1226" t="str">
        <f t="shared" si="138"/>
        <v/>
      </c>
    </row>
    <row r="1227" spans="1:19" x14ac:dyDescent="0.3">
      <c r="A1227" t="s">
        <v>3148</v>
      </c>
      <c r="B1227" t="s">
        <v>68</v>
      </c>
      <c r="C1227" t="s">
        <v>11251</v>
      </c>
      <c r="D1227" t="s">
        <v>49</v>
      </c>
      <c r="E1227" t="s">
        <v>69</v>
      </c>
      <c r="F1227" t="s">
        <v>3149</v>
      </c>
      <c r="G1227" t="s">
        <v>28</v>
      </c>
      <c r="H1227" s="1">
        <v>45385</v>
      </c>
      <c r="I1227" s="3">
        <v>3.8194444444444448E-2</v>
      </c>
      <c r="J1227" s="1" t="s">
        <v>3150</v>
      </c>
      <c r="K1227" s="2">
        <v>3.8518518518518521E-2</v>
      </c>
      <c r="L1227" s="2" t="s">
        <v>12021</v>
      </c>
      <c r="M1227" t="str">
        <f t="shared" si="139"/>
        <v>Apr</v>
      </c>
      <c r="N1227" t="str">
        <f t="shared" si="133"/>
        <v>03-04-2024</v>
      </c>
      <c r="O1227" t="str">
        <f t="shared" si="136"/>
        <v>04</v>
      </c>
      <c r="P1227" t="str">
        <f t="shared" si="137"/>
        <v>2024</v>
      </c>
      <c r="Q1227" t="str">
        <f t="shared" si="134"/>
        <v>00</v>
      </c>
      <c r="R1227" t="str">
        <f t="shared" si="135"/>
        <v>15-03-2024</v>
      </c>
      <c r="S1227" t="str">
        <f t="shared" si="138"/>
        <v>03</v>
      </c>
    </row>
    <row r="1228" spans="1:19" x14ac:dyDescent="0.3">
      <c r="A1228" t="s">
        <v>3151</v>
      </c>
      <c r="B1228" t="s">
        <v>110</v>
      </c>
      <c r="C1228" t="s">
        <v>11252</v>
      </c>
      <c r="D1228" t="s">
        <v>33</v>
      </c>
      <c r="E1228" t="s">
        <v>34</v>
      </c>
      <c r="F1228" t="s">
        <v>3152</v>
      </c>
      <c r="G1228" t="s">
        <v>28</v>
      </c>
      <c r="H1228" s="1" t="s">
        <v>579</v>
      </c>
      <c r="I1228" s="3">
        <v>0.43138888888888888</v>
      </c>
      <c r="J1228" s="1" t="s">
        <v>3153</v>
      </c>
      <c r="K1228" s="2">
        <v>0.43138888888888888</v>
      </c>
      <c r="L1228" s="2" t="s">
        <v>12021</v>
      </c>
      <c r="M1228" t="str">
        <f t="shared" si="139"/>
        <v>Jul</v>
      </c>
      <c r="N1228" t="str">
        <f t="shared" si="133"/>
        <v>25-07-2020</v>
      </c>
      <c r="O1228" t="str">
        <f t="shared" si="136"/>
        <v>07</v>
      </c>
      <c r="P1228" t="str">
        <f t="shared" si="137"/>
        <v>2020</v>
      </c>
      <c r="Q1228" t="str">
        <f t="shared" si="134"/>
        <v>10</v>
      </c>
      <c r="R1228" t="str">
        <f t="shared" si="135"/>
        <v>28-07-2020</v>
      </c>
      <c r="S1228" t="str">
        <f t="shared" si="138"/>
        <v>07</v>
      </c>
    </row>
    <row r="1229" spans="1:19" x14ac:dyDescent="0.3">
      <c r="A1229" t="s">
        <v>3154</v>
      </c>
      <c r="B1229" t="s">
        <v>194</v>
      </c>
      <c r="C1229" t="s">
        <v>12021</v>
      </c>
      <c r="D1229" t="s">
        <v>49</v>
      </c>
      <c r="E1229" t="s">
        <v>65</v>
      </c>
      <c r="F1229" t="s">
        <v>3155</v>
      </c>
      <c r="G1229" t="s">
        <v>22</v>
      </c>
      <c r="H1229" s="1">
        <v>45058</v>
      </c>
      <c r="I1229" s="3">
        <v>0.5444444444444444</v>
      </c>
      <c r="J1229" s="1" t="s">
        <v>12021</v>
      </c>
      <c r="K1229" s="2" t="s">
        <v>12021</v>
      </c>
      <c r="L1229" s="2" t="s">
        <v>12021</v>
      </c>
      <c r="M1229" t="str">
        <f t="shared" si="139"/>
        <v>May</v>
      </c>
      <c r="N1229" t="str">
        <f t="shared" si="133"/>
        <v>12-05-2023</v>
      </c>
      <c r="O1229" t="str">
        <f t="shared" si="136"/>
        <v>05</v>
      </c>
      <c r="P1229" t="str">
        <f t="shared" si="137"/>
        <v>2023</v>
      </c>
      <c r="Q1229" t="str">
        <f t="shared" si="134"/>
        <v>13</v>
      </c>
      <c r="R1229" t="str">
        <f t="shared" si="135"/>
        <v>-</v>
      </c>
      <c r="S1229" t="str">
        <f t="shared" si="138"/>
        <v/>
      </c>
    </row>
    <row r="1230" spans="1:19" x14ac:dyDescent="0.3">
      <c r="A1230" t="s">
        <v>3156</v>
      </c>
      <c r="B1230" t="s">
        <v>97</v>
      </c>
      <c r="C1230" t="s">
        <v>12021</v>
      </c>
      <c r="D1230" t="s">
        <v>19</v>
      </c>
      <c r="E1230" t="s">
        <v>20</v>
      </c>
      <c r="F1230" t="s">
        <v>3157</v>
      </c>
      <c r="G1230" t="s">
        <v>22</v>
      </c>
      <c r="H1230" s="1">
        <v>44877</v>
      </c>
      <c r="I1230" s="3">
        <v>0.48402777777777778</v>
      </c>
      <c r="J1230" s="1" t="s">
        <v>12021</v>
      </c>
      <c r="K1230" s="2" t="s">
        <v>12021</v>
      </c>
      <c r="L1230" s="2" t="s">
        <v>12021</v>
      </c>
      <c r="M1230" t="str">
        <f t="shared" si="139"/>
        <v>Nov</v>
      </c>
      <c r="N1230" t="str">
        <f t="shared" si="133"/>
        <v>12-11-2022</v>
      </c>
      <c r="O1230" t="str">
        <f t="shared" si="136"/>
        <v>11</v>
      </c>
      <c r="P1230" t="str">
        <f t="shared" si="137"/>
        <v>2022</v>
      </c>
      <c r="Q1230" t="str">
        <f t="shared" si="134"/>
        <v>11</v>
      </c>
      <c r="R1230" t="str">
        <f t="shared" si="135"/>
        <v>-</v>
      </c>
      <c r="S1230" t="str">
        <f t="shared" si="138"/>
        <v/>
      </c>
    </row>
    <row r="1231" spans="1:19" x14ac:dyDescent="0.3">
      <c r="A1231" t="s">
        <v>3158</v>
      </c>
      <c r="B1231" t="s">
        <v>73</v>
      </c>
      <c r="C1231" s="4">
        <v>44533.981249999997</v>
      </c>
      <c r="D1231" t="s">
        <v>49</v>
      </c>
      <c r="E1231" t="s">
        <v>50</v>
      </c>
      <c r="F1231" t="s">
        <v>3159</v>
      </c>
      <c r="G1231" t="s">
        <v>28</v>
      </c>
      <c r="H1231" s="1" t="s">
        <v>3160</v>
      </c>
      <c r="I1231" s="3">
        <v>0.98179398148148145</v>
      </c>
      <c r="J1231" s="1">
        <v>44533</v>
      </c>
      <c r="K1231" s="2">
        <v>0.98124999999999996</v>
      </c>
      <c r="L1231" s="2" t="s">
        <v>12021</v>
      </c>
      <c r="M1231" t="str">
        <f t="shared" si="139"/>
        <v>Feb</v>
      </c>
      <c r="N1231" t="str">
        <f t="shared" si="133"/>
        <v>26-02-2021</v>
      </c>
      <c r="O1231" t="str">
        <f t="shared" si="136"/>
        <v>02</v>
      </c>
      <c r="P1231" t="str">
        <f t="shared" si="137"/>
        <v>2021</v>
      </c>
      <c r="Q1231" t="str">
        <f t="shared" si="134"/>
        <v>23</v>
      </c>
      <c r="R1231" t="str">
        <f t="shared" si="135"/>
        <v>03-12-2021</v>
      </c>
      <c r="S1231" t="str">
        <f t="shared" si="138"/>
        <v>12</v>
      </c>
    </row>
    <row r="1232" spans="1:19" x14ac:dyDescent="0.3">
      <c r="A1232" t="s">
        <v>3161</v>
      </c>
      <c r="B1232" t="s">
        <v>11</v>
      </c>
      <c r="C1232" t="s">
        <v>12021</v>
      </c>
      <c r="D1232" t="s">
        <v>12</v>
      </c>
      <c r="E1232" t="s">
        <v>13</v>
      </c>
      <c r="F1232" t="s">
        <v>3162</v>
      </c>
      <c r="G1232" t="s">
        <v>15</v>
      </c>
      <c r="H1232" s="1" t="s">
        <v>1794</v>
      </c>
      <c r="I1232" s="3">
        <v>0.94270833333333337</v>
      </c>
      <c r="J1232" s="1" t="s">
        <v>12021</v>
      </c>
      <c r="K1232" s="2" t="s">
        <v>12021</v>
      </c>
      <c r="L1232" s="2" t="s">
        <v>12021</v>
      </c>
      <c r="M1232" t="str">
        <f t="shared" si="139"/>
        <v>Oct</v>
      </c>
      <c r="N1232" t="str">
        <f t="shared" si="133"/>
        <v>23-10-2023</v>
      </c>
      <c r="O1232" t="str">
        <f t="shared" si="136"/>
        <v>10</v>
      </c>
      <c r="P1232" t="str">
        <f t="shared" si="137"/>
        <v>2023</v>
      </c>
      <c r="Q1232" t="str">
        <f t="shared" si="134"/>
        <v>22</v>
      </c>
      <c r="R1232" t="str">
        <f t="shared" si="135"/>
        <v>-</v>
      </c>
      <c r="S1232" t="str">
        <f t="shared" si="138"/>
        <v/>
      </c>
    </row>
    <row r="1233" spans="1:19" x14ac:dyDescent="0.3">
      <c r="A1233" t="s">
        <v>3163</v>
      </c>
      <c r="B1233" t="s">
        <v>185</v>
      </c>
      <c r="C1233" t="s">
        <v>12021</v>
      </c>
      <c r="D1233" t="s">
        <v>12</v>
      </c>
      <c r="E1233" t="s">
        <v>13</v>
      </c>
      <c r="F1233" t="s">
        <v>3164</v>
      </c>
      <c r="G1233" t="s">
        <v>22</v>
      </c>
      <c r="H1233" s="1" t="s">
        <v>2028</v>
      </c>
      <c r="I1233" s="3">
        <v>0.7424884259259259</v>
      </c>
      <c r="J1233" s="1" t="s">
        <v>12021</v>
      </c>
      <c r="K1233" s="2" t="s">
        <v>12021</v>
      </c>
      <c r="L1233" s="2" t="s">
        <v>12021</v>
      </c>
      <c r="M1233" t="str">
        <f t="shared" si="139"/>
        <v>Nov</v>
      </c>
      <c r="N1233" t="str">
        <f t="shared" si="133"/>
        <v>20-11-2022</v>
      </c>
      <c r="O1233" t="str">
        <f t="shared" si="136"/>
        <v>11</v>
      </c>
      <c r="P1233" t="str">
        <f t="shared" si="137"/>
        <v>2022</v>
      </c>
      <c r="Q1233" t="str">
        <f t="shared" si="134"/>
        <v>17</v>
      </c>
      <c r="R1233" t="str">
        <f t="shared" si="135"/>
        <v>-</v>
      </c>
      <c r="S1233" t="str">
        <f t="shared" si="138"/>
        <v/>
      </c>
    </row>
    <row r="1234" spans="1:19" x14ac:dyDescent="0.3">
      <c r="A1234" t="s">
        <v>3165</v>
      </c>
      <c r="B1234" t="s">
        <v>68</v>
      </c>
      <c r="C1234" t="s">
        <v>12021</v>
      </c>
      <c r="D1234" t="s">
        <v>49</v>
      </c>
      <c r="E1234" t="s">
        <v>69</v>
      </c>
      <c r="F1234" t="s">
        <v>3166</v>
      </c>
      <c r="G1234" t="s">
        <v>22</v>
      </c>
      <c r="H1234" s="1">
        <v>43897</v>
      </c>
      <c r="I1234" s="3">
        <v>6.6666666666666666E-2</v>
      </c>
      <c r="J1234" s="1" t="s">
        <v>12021</v>
      </c>
      <c r="K1234" s="2" t="s">
        <v>12021</v>
      </c>
      <c r="L1234" s="2" t="s">
        <v>12021</v>
      </c>
      <c r="M1234" t="str">
        <f t="shared" si="139"/>
        <v>Mar</v>
      </c>
      <c r="N1234" t="str">
        <f t="shared" si="133"/>
        <v>07-03-2020</v>
      </c>
      <c r="O1234" t="str">
        <f t="shared" si="136"/>
        <v>03</v>
      </c>
      <c r="P1234" t="str">
        <f t="shared" si="137"/>
        <v>2020</v>
      </c>
      <c r="Q1234" t="str">
        <f t="shared" si="134"/>
        <v>01</v>
      </c>
      <c r="R1234" t="str">
        <f t="shared" si="135"/>
        <v>-</v>
      </c>
      <c r="S1234" t="str">
        <f t="shared" si="138"/>
        <v/>
      </c>
    </row>
    <row r="1235" spans="1:19" x14ac:dyDescent="0.3">
      <c r="A1235" t="s">
        <v>3167</v>
      </c>
      <c r="B1235" t="s">
        <v>139</v>
      </c>
      <c r="C1235" t="s">
        <v>11253</v>
      </c>
      <c r="D1235" t="s">
        <v>19</v>
      </c>
      <c r="E1235" t="s">
        <v>140</v>
      </c>
      <c r="F1235" t="s">
        <v>3168</v>
      </c>
      <c r="G1235" t="s">
        <v>28</v>
      </c>
      <c r="H1235" s="1" t="s">
        <v>3169</v>
      </c>
      <c r="I1235" s="3">
        <v>0.26460648148148147</v>
      </c>
      <c r="J1235" s="1" t="s">
        <v>3170</v>
      </c>
      <c r="K1235" s="2">
        <v>0.26460648148148147</v>
      </c>
      <c r="L1235" s="2" t="s">
        <v>12021</v>
      </c>
      <c r="M1235" t="str">
        <f t="shared" si="139"/>
        <v>Feb</v>
      </c>
      <c r="N1235" t="str">
        <f t="shared" si="133"/>
        <v>20-02-2020</v>
      </c>
      <c r="O1235" t="str">
        <f t="shared" si="136"/>
        <v>02</v>
      </c>
      <c r="P1235" t="str">
        <f t="shared" si="137"/>
        <v>2020</v>
      </c>
      <c r="Q1235" t="str">
        <f t="shared" si="134"/>
        <v>06</v>
      </c>
      <c r="R1235" t="str">
        <f t="shared" si="135"/>
        <v>22-02-2020</v>
      </c>
      <c r="S1235" t="str">
        <f t="shared" si="138"/>
        <v>02</v>
      </c>
    </row>
    <row r="1236" spans="1:19" x14ac:dyDescent="0.3">
      <c r="A1236" t="s">
        <v>3171</v>
      </c>
      <c r="B1236" t="s">
        <v>301</v>
      </c>
      <c r="C1236" t="s">
        <v>12021</v>
      </c>
      <c r="D1236" t="s">
        <v>49</v>
      </c>
      <c r="E1236" t="s">
        <v>50</v>
      </c>
      <c r="F1236" t="s">
        <v>3172</v>
      </c>
      <c r="G1236" t="s">
        <v>22</v>
      </c>
      <c r="H1236" s="1" t="s">
        <v>1313</v>
      </c>
      <c r="I1236" s="3">
        <v>0.7630555555555556</v>
      </c>
      <c r="J1236" s="1" t="s">
        <v>12021</v>
      </c>
      <c r="K1236" s="2" t="s">
        <v>12021</v>
      </c>
      <c r="L1236" s="2" t="s">
        <v>12021</v>
      </c>
      <c r="M1236" t="str">
        <f t="shared" si="139"/>
        <v>Dec</v>
      </c>
      <c r="N1236" t="str">
        <f t="shared" si="133"/>
        <v>28-12-2021</v>
      </c>
      <c r="O1236" t="str">
        <f t="shared" si="136"/>
        <v>12</v>
      </c>
      <c r="P1236" t="str">
        <f t="shared" si="137"/>
        <v>2021</v>
      </c>
      <c r="Q1236" t="str">
        <f t="shared" si="134"/>
        <v>18</v>
      </c>
      <c r="R1236" t="str">
        <f t="shared" si="135"/>
        <v>-</v>
      </c>
      <c r="S1236" t="str">
        <f t="shared" si="138"/>
        <v/>
      </c>
    </row>
    <row r="1237" spans="1:19" x14ac:dyDescent="0.3">
      <c r="A1237" t="s">
        <v>3173</v>
      </c>
      <c r="B1237" t="s">
        <v>48</v>
      </c>
      <c r="C1237" t="s">
        <v>12021</v>
      </c>
      <c r="D1237" t="s">
        <v>49</v>
      </c>
      <c r="E1237" t="s">
        <v>50</v>
      </c>
      <c r="F1237" t="s">
        <v>3174</v>
      </c>
      <c r="G1237" t="s">
        <v>22</v>
      </c>
      <c r="H1237" s="1" t="s">
        <v>1361</v>
      </c>
      <c r="I1237" s="3">
        <v>0.13446759259259258</v>
      </c>
      <c r="J1237" s="1" t="s">
        <v>12021</v>
      </c>
      <c r="K1237" s="2" t="s">
        <v>12021</v>
      </c>
      <c r="L1237" s="2" t="s">
        <v>12021</v>
      </c>
      <c r="M1237" t="str">
        <f t="shared" si="139"/>
        <v>Apr</v>
      </c>
      <c r="N1237" t="str">
        <f t="shared" si="133"/>
        <v>28-04-2020</v>
      </c>
      <c r="O1237" t="str">
        <f t="shared" si="136"/>
        <v>04</v>
      </c>
      <c r="P1237" t="str">
        <f t="shared" si="137"/>
        <v>2020</v>
      </c>
      <c r="Q1237" t="str">
        <f t="shared" si="134"/>
        <v>03</v>
      </c>
      <c r="R1237" t="str">
        <f t="shared" si="135"/>
        <v>-</v>
      </c>
      <c r="S1237" t="str">
        <f t="shared" si="138"/>
        <v/>
      </c>
    </row>
    <row r="1238" spans="1:19" x14ac:dyDescent="0.3">
      <c r="A1238" t="s">
        <v>3175</v>
      </c>
      <c r="B1238" t="s">
        <v>32</v>
      </c>
      <c r="C1238" t="s">
        <v>12021</v>
      </c>
      <c r="D1238" t="s">
        <v>33</v>
      </c>
      <c r="E1238" t="s">
        <v>34</v>
      </c>
      <c r="F1238" t="s">
        <v>3176</v>
      </c>
      <c r="G1238" t="s">
        <v>22</v>
      </c>
      <c r="H1238" s="1">
        <v>44687</v>
      </c>
      <c r="I1238" s="3">
        <v>0.68680555555555556</v>
      </c>
      <c r="J1238" s="1" t="s">
        <v>12021</v>
      </c>
      <c r="K1238" s="2" t="s">
        <v>12021</v>
      </c>
      <c r="L1238" s="2" t="s">
        <v>12021</v>
      </c>
      <c r="M1238" t="str">
        <f t="shared" si="139"/>
        <v>May</v>
      </c>
      <c r="N1238" t="str">
        <f t="shared" si="133"/>
        <v>06-05-2022</v>
      </c>
      <c r="O1238" t="str">
        <f t="shared" si="136"/>
        <v>05</v>
      </c>
      <c r="P1238" t="str">
        <f t="shared" si="137"/>
        <v>2022</v>
      </c>
      <c r="Q1238" t="str">
        <f t="shared" si="134"/>
        <v>16</v>
      </c>
      <c r="R1238" t="str">
        <f t="shared" si="135"/>
        <v>-</v>
      </c>
      <c r="S1238" t="str">
        <f t="shared" si="138"/>
        <v/>
      </c>
    </row>
    <row r="1239" spans="1:19" x14ac:dyDescent="0.3">
      <c r="A1239" t="s">
        <v>3177</v>
      </c>
      <c r="B1239" t="s">
        <v>202</v>
      </c>
      <c r="C1239" t="s">
        <v>12021</v>
      </c>
      <c r="D1239" t="s">
        <v>33</v>
      </c>
      <c r="E1239" t="s">
        <v>127</v>
      </c>
      <c r="F1239" t="s">
        <v>3178</v>
      </c>
      <c r="G1239" t="s">
        <v>15</v>
      </c>
      <c r="H1239" s="1" t="s">
        <v>251</v>
      </c>
      <c r="I1239" s="3">
        <v>0.92931712962962965</v>
      </c>
      <c r="J1239" s="1" t="s">
        <v>12021</v>
      </c>
      <c r="K1239" s="2" t="s">
        <v>12021</v>
      </c>
      <c r="L1239" s="2" t="s">
        <v>12021</v>
      </c>
      <c r="M1239" t="str">
        <f t="shared" si="139"/>
        <v>Aug</v>
      </c>
      <c r="N1239" t="str">
        <f t="shared" si="133"/>
        <v>25-08-2024</v>
      </c>
      <c r="O1239" t="str">
        <f t="shared" si="136"/>
        <v>08</v>
      </c>
      <c r="P1239" t="str">
        <f t="shared" si="137"/>
        <v>2024</v>
      </c>
      <c r="Q1239" t="str">
        <f t="shared" si="134"/>
        <v>22</v>
      </c>
      <c r="R1239" t="str">
        <f t="shared" si="135"/>
        <v>-</v>
      </c>
      <c r="S1239" t="str">
        <f t="shared" si="138"/>
        <v/>
      </c>
    </row>
    <row r="1240" spans="1:19" x14ac:dyDescent="0.3">
      <c r="A1240" t="s">
        <v>3179</v>
      </c>
      <c r="B1240" t="s">
        <v>123</v>
      </c>
      <c r="C1240" t="s">
        <v>12021</v>
      </c>
      <c r="D1240" t="s">
        <v>33</v>
      </c>
      <c r="E1240" t="s">
        <v>34</v>
      </c>
      <c r="F1240" t="s">
        <v>3180</v>
      </c>
      <c r="G1240" t="s">
        <v>22</v>
      </c>
      <c r="H1240" s="1" t="s">
        <v>3181</v>
      </c>
      <c r="I1240" s="3">
        <v>0.98952546296296295</v>
      </c>
      <c r="J1240" s="1" t="s">
        <v>12021</v>
      </c>
      <c r="K1240" s="2" t="s">
        <v>12021</v>
      </c>
      <c r="L1240" s="2" t="s">
        <v>12021</v>
      </c>
      <c r="M1240" t="str">
        <f t="shared" si="139"/>
        <v>May</v>
      </c>
      <c r="N1240" t="str">
        <f t="shared" si="133"/>
        <v>21-05-2022</v>
      </c>
      <c r="O1240" t="str">
        <f t="shared" si="136"/>
        <v>05</v>
      </c>
      <c r="P1240" t="str">
        <f t="shared" si="137"/>
        <v>2022</v>
      </c>
      <c r="Q1240" t="str">
        <f t="shared" si="134"/>
        <v>23</v>
      </c>
      <c r="R1240" t="str">
        <f t="shared" si="135"/>
        <v>-</v>
      </c>
      <c r="S1240" t="str">
        <f t="shared" si="138"/>
        <v/>
      </c>
    </row>
    <row r="1241" spans="1:19" x14ac:dyDescent="0.3">
      <c r="A1241" t="s">
        <v>3182</v>
      </c>
      <c r="B1241" t="s">
        <v>48</v>
      </c>
      <c r="C1241" t="s">
        <v>11254</v>
      </c>
      <c r="D1241" t="s">
        <v>49</v>
      </c>
      <c r="E1241" t="s">
        <v>50</v>
      </c>
      <c r="F1241" t="s">
        <v>3183</v>
      </c>
      <c r="G1241" t="s">
        <v>28</v>
      </c>
      <c r="H1241" s="1">
        <v>45363</v>
      </c>
      <c r="I1241" s="3">
        <v>0.66319444444444442</v>
      </c>
      <c r="J1241" s="1" t="s">
        <v>979</v>
      </c>
      <c r="K1241" s="2">
        <v>0.66327546296296291</v>
      </c>
      <c r="L1241" s="2" t="s">
        <v>12021</v>
      </c>
      <c r="M1241" t="str">
        <f t="shared" si="139"/>
        <v>Mar</v>
      </c>
      <c r="N1241" t="str">
        <f t="shared" si="133"/>
        <v>12-03-2024</v>
      </c>
      <c r="O1241" t="str">
        <f t="shared" si="136"/>
        <v>03</v>
      </c>
      <c r="P1241" t="str">
        <f t="shared" si="137"/>
        <v>2024</v>
      </c>
      <c r="Q1241" t="str">
        <f t="shared" si="134"/>
        <v>15</v>
      </c>
      <c r="R1241" t="str">
        <f t="shared" si="135"/>
        <v>16-12-2024</v>
      </c>
      <c r="S1241" t="str">
        <f t="shared" si="138"/>
        <v>12</v>
      </c>
    </row>
    <row r="1242" spans="1:19" x14ac:dyDescent="0.3">
      <c r="A1242" t="s">
        <v>3184</v>
      </c>
      <c r="B1242" t="s">
        <v>25</v>
      </c>
      <c r="C1242" s="4">
        <v>43988.969444444447</v>
      </c>
      <c r="D1242" t="s">
        <v>19</v>
      </c>
      <c r="E1242" t="s">
        <v>26</v>
      </c>
      <c r="F1242" t="s">
        <v>3185</v>
      </c>
      <c r="G1242" t="s">
        <v>28</v>
      </c>
      <c r="H1242" s="1" t="s">
        <v>3186</v>
      </c>
      <c r="I1242" s="3">
        <v>0.97008101851851847</v>
      </c>
      <c r="J1242" s="1">
        <v>43988</v>
      </c>
      <c r="K1242" s="2">
        <v>0.96944444444444444</v>
      </c>
      <c r="L1242" s="2" t="s">
        <v>12021</v>
      </c>
      <c r="M1242" t="str">
        <f t="shared" si="139"/>
        <v>May</v>
      </c>
      <c r="N1242" t="str">
        <f t="shared" si="133"/>
        <v>24-05-2020</v>
      </c>
      <c r="O1242" t="str">
        <f t="shared" si="136"/>
        <v>05</v>
      </c>
      <c r="P1242" t="str">
        <f t="shared" si="137"/>
        <v>2020</v>
      </c>
      <c r="Q1242" t="str">
        <f t="shared" si="134"/>
        <v>23</v>
      </c>
      <c r="R1242" t="str">
        <f t="shared" si="135"/>
        <v>06-06-2020</v>
      </c>
      <c r="S1242" t="str">
        <f t="shared" si="138"/>
        <v>06</v>
      </c>
    </row>
    <row r="1243" spans="1:19" x14ac:dyDescent="0.3">
      <c r="A1243" t="s">
        <v>3187</v>
      </c>
      <c r="B1243" t="s">
        <v>123</v>
      </c>
      <c r="C1243" t="s">
        <v>12021</v>
      </c>
      <c r="D1243" t="s">
        <v>33</v>
      </c>
      <c r="E1243" t="s">
        <v>34</v>
      </c>
      <c r="F1243" t="s">
        <v>3188</v>
      </c>
      <c r="G1243" t="s">
        <v>15</v>
      </c>
      <c r="H1243" s="1">
        <v>45474</v>
      </c>
      <c r="I1243" s="3">
        <v>0.71458333333333335</v>
      </c>
      <c r="J1243" s="1" t="s">
        <v>12021</v>
      </c>
      <c r="K1243" s="2" t="s">
        <v>12021</v>
      </c>
      <c r="L1243" s="2" t="s">
        <v>12021</v>
      </c>
      <c r="M1243" t="str">
        <f t="shared" si="139"/>
        <v>Jul</v>
      </c>
      <c r="N1243" t="str">
        <f t="shared" si="133"/>
        <v>01-07-2024</v>
      </c>
      <c r="O1243" t="str">
        <f t="shared" si="136"/>
        <v>07</v>
      </c>
      <c r="P1243" t="str">
        <f t="shared" si="137"/>
        <v>2024</v>
      </c>
      <c r="Q1243" t="str">
        <f t="shared" si="134"/>
        <v>17</v>
      </c>
      <c r="R1243" t="str">
        <f t="shared" si="135"/>
        <v>-</v>
      </c>
      <c r="S1243" t="str">
        <f t="shared" si="138"/>
        <v/>
      </c>
    </row>
    <row r="1244" spans="1:19" x14ac:dyDescent="0.3">
      <c r="A1244" t="s">
        <v>3189</v>
      </c>
      <c r="B1244" t="s">
        <v>135</v>
      </c>
      <c r="C1244" s="4">
        <v>44478.441666666666</v>
      </c>
      <c r="D1244" t="s">
        <v>33</v>
      </c>
      <c r="E1244" t="s">
        <v>38</v>
      </c>
      <c r="F1244" t="s">
        <v>3190</v>
      </c>
      <c r="G1244" t="s">
        <v>28</v>
      </c>
      <c r="H1244" s="1" t="s">
        <v>2799</v>
      </c>
      <c r="I1244" s="3">
        <v>0.44226851851851851</v>
      </c>
      <c r="J1244" s="1">
        <v>44478</v>
      </c>
      <c r="K1244" s="2">
        <v>0.44166666666666665</v>
      </c>
      <c r="L1244" s="2" t="s">
        <v>12021</v>
      </c>
      <c r="M1244" t="str">
        <f t="shared" si="139"/>
        <v>Aug</v>
      </c>
      <c r="N1244" t="str">
        <f t="shared" si="133"/>
        <v>18-08-2021</v>
      </c>
      <c r="O1244" t="str">
        <f t="shared" si="136"/>
        <v>08</v>
      </c>
      <c r="P1244" t="str">
        <f t="shared" si="137"/>
        <v>2021</v>
      </c>
      <c r="Q1244" t="str">
        <f t="shared" si="134"/>
        <v>10</v>
      </c>
      <c r="R1244" t="str">
        <f t="shared" si="135"/>
        <v>09-10-2021</v>
      </c>
      <c r="S1244" t="str">
        <f t="shared" si="138"/>
        <v>10</v>
      </c>
    </row>
    <row r="1245" spans="1:19" x14ac:dyDescent="0.3">
      <c r="A1245" t="s">
        <v>3191</v>
      </c>
      <c r="B1245" t="s">
        <v>173</v>
      </c>
      <c r="C1245" t="s">
        <v>11255</v>
      </c>
      <c r="D1245" t="s">
        <v>12</v>
      </c>
      <c r="E1245" t="s">
        <v>174</v>
      </c>
      <c r="F1245" t="s">
        <v>3192</v>
      </c>
      <c r="G1245" t="s">
        <v>28</v>
      </c>
      <c r="H1245" s="1">
        <v>45028</v>
      </c>
      <c r="I1245" s="3">
        <v>0.58194444444444449</v>
      </c>
      <c r="J1245" s="1" t="s">
        <v>3193</v>
      </c>
      <c r="K1245" s="2">
        <v>0.5825231481481481</v>
      </c>
      <c r="L1245" s="2" t="s">
        <v>12021</v>
      </c>
      <c r="M1245" t="str">
        <f t="shared" si="139"/>
        <v>Apr</v>
      </c>
      <c r="N1245" t="str">
        <f t="shared" si="133"/>
        <v>12-04-2023</v>
      </c>
      <c r="O1245" t="str">
        <f t="shared" si="136"/>
        <v>04</v>
      </c>
      <c r="P1245" t="str">
        <f t="shared" si="137"/>
        <v>2023</v>
      </c>
      <c r="Q1245" t="str">
        <f t="shared" si="134"/>
        <v>13</v>
      </c>
      <c r="R1245" t="str">
        <f t="shared" si="135"/>
        <v>25-12-2023</v>
      </c>
      <c r="S1245" t="str">
        <f t="shared" si="138"/>
        <v>12</v>
      </c>
    </row>
    <row r="1246" spans="1:19" x14ac:dyDescent="0.3">
      <c r="A1246" t="s">
        <v>3194</v>
      </c>
      <c r="B1246" t="s">
        <v>158</v>
      </c>
      <c r="C1246" s="4" t="s">
        <v>12021</v>
      </c>
      <c r="D1246" t="s">
        <v>33</v>
      </c>
      <c r="E1246" t="s">
        <v>127</v>
      </c>
      <c r="F1246" t="s">
        <v>3195</v>
      </c>
      <c r="G1246" t="s">
        <v>22</v>
      </c>
      <c r="H1246" s="1">
        <v>43840</v>
      </c>
      <c r="I1246" s="3">
        <v>0.16319444444444445</v>
      </c>
      <c r="J1246" s="1" t="s">
        <v>12021</v>
      </c>
      <c r="K1246" s="2" t="s">
        <v>12021</v>
      </c>
      <c r="L1246" s="2" t="s">
        <v>12021</v>
      </c>
      <c r="M1246" t="str">
        <f t="shared" si="139"/>
        <v>Jan</v>
      </c>
      <c r="N1246" t="str">
        <f t="shared" si="133"/>
        <v>10-01-2020</v>
      </c>
      <c r="O1246" t="str">
        <f t="shared" si="136"/>
        <v>01</v>
      </c>
      <c r="P1246" t="str">
        <f t="shared" si="137"/>
        <v>2020</v>
      </c>
      <c r="Q1246" t="str">
        <f t="shared" si="134"/>
        <v>03</v>
      </c>
      <c r="R1246" t="str">
        <f t="shared" si="135"/>
        <v>-</v>
      </c>
      <c r="S1246" t="str">
        <f t="shared" si="138"/>
        <v/>
      </c>
    </row>
    <row r="1247" spans="1:19" x14ac:dyDescent="0.3">
      <c r="A1247" t="s">
        <v>3196</v>
      </c>
      <c r="B1247" t="s">
        <v>280</v>
      </c>
      <c r="C1247" t="s">
        <v>12021</v>
      </c>
      <c r="D1247" t="s">
        <v>49</v>
      </c>
      <c r="E1247" t="s">
        <v>65</v>
      </c>
      <c r="F1247" t="s">
        <v>3197</v>
      </c>
      <c r="G1247" t="s">
        <v>15</v>
      </c>
      <c r="H1247" s="1">
        <v>45293</v>
      </c>
      <c r="I1247" s="3">
        <v>0.9291666666666667</v>
      </c>
      <c r="J1247" s="1" t="s">
        <v>12021</v>
      </c>
      <c r="K1247" s="2" t="s">
        <v>12021</v>
      </c>
      <c r="L1247" s="2" t="s">
        <v>12021</v>
      </c>
      <c r="M1247" t="str">
        <f t="shared" si="139"/>
        <v>Jan</v>
      </c>
      <c r="N1247" t="str">
        <f t="shared" si="133"/>
        <v>02-01-2024</v>
      </c>
      <c r="O1247" t="str">
        <f t="shared" si="136"/>
        <v>01</v>
      </c>
      <c r="P1247" t="str">
        <f t="shared" si="137"/>
        <v>2024</v>
      </c>
      <c r="Q1247" t="str">
        <f t="shared" si="134"/>
        <v>22</v>
      </c>
      <c r="R1247" t="str">
        <f t="shared" si="135"/>
        <v>-</v>
      </c>
      <c r="S1247" t="str">
        <f t="shared" si="138"/>
        <v/>
      </c>
    </row>
    <row r="1248" spans="1:19" x14ac:dyDescent="0.3">
      <c r="A1248" t="s">
        <v>3198</v>
      </c>
      <c r="B1248" t="s">
        <v>48</v>
      </c>
      <c r="C1248" s="4" t="s">
        <v>12021</v>
      </c>
      <c r="D1248" t="s">
        <v>49</v>
      </c>
      <c r="E1248" t="s">
        <v>50</v>
      </c>
      <c r="F1248" t="s">
        <v>3199</v>
      </c>
      <c r="G1248" t="s">
        <v>22</v>
      </c>
      <c r="H1248" s="1">
        <v>43867</v>
      </c>
      <c r="I1248" s="3">
        <v>0.46041666666666664</v>
      </c>
      <c r="J1248" s="1" t="s">
        <v>12021</v>
      </c>
      <c r="K1248" s="2" t="s">
        <v>12021</v>
      </c>
      <c r="L1248" s="2" t="s">
        <v>12021</v>
      </c>
      <c r="M1248" t="str">
        <f t="shared" si="139"/>
        <v>Feb</v>
      </c>
      <c r="N1248" t="str">
        <f t="shared" si="133"/>
        <v>06-02-2020</v>
      </c>
      <c r="O1248" t="str">
        <f t="shared" si="136"/>
        <v>02</v>
      </c>
      <c r="P1248" t="str">
        <f t="shared" si="137"/>
        <v>2020</v>
      </c>
      <c r="Q1248" t="str">
        <f t="shared" si="134"/>
        <v>11</v>
      </c>
      <c r="R1248" t="str">
        <f t="shared" si="135"/>
        <v>-</v>
      </c>
      <c r="S1248" t="str">
        <f t="shared" si="138"/>
        <v/>
      </c>
    </row>
    <row r="1249" spans="1:19" x14ac:dyDescent="0.3">
      <c r="A1249" t="s">
        <v>3200</v>
      </c>
      <c r="B1249" t="s">
        <v>249</v>
      </c>
      <c r="C1249" t="s">
        <v>11256</v>
      </c>
      <c r="D1249" t="s">
        <v>19</v>
      </c>
      <c r="E1249" t="s">
        <v>26</v>
      </c>
      <c r="F1249" t="s">
        <v>3201</v>
      </c>
      <c r="G1249" t="s">
        <v>28</v>
      </c>
      <c r="H1249" s="1" t="s">
        <v>230</v>
      </c>
      <c r="I1249" s="3">
        <v>0.82743055555555556</v>
      </c>
      <c r="J1249" s="1" t="s">
        <v>1080</v>
      </c>
      <c r="K1249" s="2">
        <v>0.82743055555555556</v>
      </c>
      <c r="L1249" s="2" t="s">
        <v>12021</v>
      </c>
      <c r="M1249" t="str">
        <f t="shared" si="139"/>
        <v>Sep</v>
      </c>
      <c r="N1249" t="str">
        <f t="shared" si="133"/>
        <v>29-09-2022</v>
      </c>
      <c r="O1249" t="str">
        <f t="shared" si="136"/>
        <v>09</v>
      </c>
      <c r="P1249" t="str">
        <f t="shared" si="137"/>
        <v>2022</v>
      </c>
      <c r="Q1249" t="str">
        <f t="shared" si="134"/>
        <v>19</v>
      </c>
      <c r="R1249" t="str">
        <f t="shared" si="135"/>
        <v>14-10-2022</v>
      </c>
      <c r="S1249" t="str">
        <f t="shared" si="138"/>
        <v>10</v>
      </c>
    </row>
    <row r="1250" spans="1:19" x14ac:dyDescent="0.3">
      <c r="A1250" t="s">
        <v>3202</v>
      </c>
      <c r="B1250" t="s">
        <v>280</v>
      </c>
      <c r="C1250" s="4" t="s">
        <v>12021</v>
      </c>
      <c r="D1250" t="s">
        <v>49</v>
      </c>
      <c r="E1250" t="s">
        <v>65</v>
      </c>
      <c r="F1250" t="s">
        <v>3203</v>
      </c>
      <c r="G1250" t="s">
        <v>15</v>
      </c>
      <c r="H1250" s="1" t="s">
        <v>818</v>
      </c>
      <c r="I1250" s="3">
        <v>0.64653935185185185</v>
      </c>
      <c r="J1250" s="1" t="s">
        <v>12021</v>
      </c>
      <c r="K1250" s="2" t="s">
        <v>12021</v>
      </c>
      <c r="L1250" s="2" t="s">
        <v>12021</v>
      </c>
      <c r="M1250" t="str">
        <f t="shared" si="139"/>
        <v>Sep</v>
      </c>
      <c r="N1250" t="str">
        <f t="shared" si="133"/>
        <v>18-09-2024</v>
      </c>
      <c r="O1250" t="str">
        <f t="shared" si="136"/>
        <v>09</v>
      </c>
      <c r="P1250" t="str">
        <f t="shared" si="137"/>
        <v>2024</v>
      </c>
      <c r="Q1250" t="str">
        <f t="shared" si="134"/>
        <v>15</v>
      </c>
      <c r="R1250" t="str">
        <f t="shared" si="135"/>
        <v>-</v>
      </c>
      <c r="S1250" t="str">
        <f t="shared" si="138"/>
        <v/>
      </c>
    </row>
    <row r="1251" spans="1:19" x14ac:dyDescent="0.3">
      <c r="A1251" t="s">
        <v>3204</v>
      </c>
      <c r="B1251" t="s">
        <v>220</v>
      </c>
      <c r="C1251" t="s">
        <v>12021</v>
      </c>
      <c r="D1251" t="s">
        <v>12</v>
      </c>
      <c r="E1251" t="s">
        <v>174</v>
      </c>
      <c r="F1251" t="s">
        <v>3205</v>
      </c>
      <c r="G1251" t="s">
        <v>22</v>
      </c>
      <c r="H1251" s="1">
        <v>45506</v>
      </c>
      <c r="I1251" s="3">
        <v>0.19305555555555556</v>
      </c>
      <c r="J1251" s="1" t="s">
        <v>12021</v>
      </c>
      <c r="K1251" s="2" t="s">
        <v>12021</v>
      </c>
      <c r="L1251" s="2" t="s">
        <v>12021</v>
      </c>
      <c r="M1251" t="str">
        <f t="shared" si="139"/>
        <v>Aug</v>
      </c>
      <c r="N1251" t="str">
        <f t="shared" si="133"/>
        <v>02-08-2024</v>
      </c>
      <c r="O1251" t="str">
        <f t="shared" si="136"/>
        <v>08</v>
      </c>
      <c r="P1251" t="str">
        <f t="shared" si="137"/>
        <v>2024</v>
      </c>
      <c r="Q1251" t="str">
        <f t="shared" si="134"/>
        <v>04</v>
      </c>
      <c r="R1251" t="str">
        <f t="shared" si="135"/>
        <v>-</v>
      </c>
      <c r="S1251" t="str">
        <f t="shared" si="138"/>
        <v/>
      </c>
    </row>
    <row r="1252" spans="1:19" x14ac:dyDescent="0.3">
      <c r="A1252" t="s">
        <v>3206</v>
      </c>
      <c r="B1252" t="s">
        <v>205</v>
      </c>
      <c r="C1252" s="4">
        <v>45604.388888888891</v>
      </c>
      <c r="D1252" t="s">
        <v>19</v>
      </c>
      <c r="E1252" t="s">
        <v>140</v>
      </c>
      <c r="F1252" t="s">
        <v>3207</v>
      </c>
      <c r="G1252" t="s">
        <v>28</v>
      </c>
      <c r="H1252" s="1">
        <v>45451</v>
      </c>
      <c r="I1252" s="3">
        <v>0.3888888888888889</v>
      </c>
      <c r="J1252" s="1">
        <v>45604</v>
      </c>
      <c r="K1252" s="2">
        <v>0.3888888888888889</v>
      </c>
      <c r="L1252" s="2" t="s">
        <v>12021</v>
      </c>
      <c r="M1252" t="str">
        <f t="shared" si="139"/>
        <v>Jun</v>
      </c>
      <c r="N1252" t="str">
        <f t="shared" si="133"/>
        <v>08-06-2024</v>
      </c>
      <c r="O1252" t="str">
        <f t="shared" si="136"/>
        <v>06</v>
      </c>
      <c r="P1252" t="str">
        <f t="shared" si="137"/>
        <v>2024</v>
      </c>
      <c r="Q1252" t="str">
        <f t="shared" si="134"/>
        <v>09</v>
      </c>
      <c r="R1252" t="str">
        <f t="shared" si="135"/>
        <v>08-11-2024</v>
      </c>
      <c r="S1252" t="str">
        <f t="shared" si="138"/>
        <v>11</v>
      </c>
    </row>
    <row r="1253" spans="1:19" x14ac:dyDescent="0.3">
      <c r="A1253" t="s">
        <v>3208</v>
      </c>
      <c r="B1253" t="s">
        <v>68</v>
      </c>
      <c r="C1253" t="s">
        <v>12021</v>
      </c>
      <c r="D1253" t="s">
        <v>49</v>
      </c>
      <c r="E1253" t="s">
        <v>69</v>
      </c>
      <c r="F1253" t="s">
        <v>3209</v>
      </c>
      <c r="G1253" t="s">
        <v>15</v>
      </c>
      <c r="H1253" s="1">
        <v>44986</v>
      </c>
      <c r="I1253" s="3">
        <v>0.7055555555555556</v>
      </c>
      <c r="J1253" s="1" t="s">
        <v>12021</v>
      </c>
      <c r="K1253" s="2" t="s">
        <v>12021</v>
      </c>
      <c r="L1253" s="2" t="s">
        <v>12021</v>
      </c>
      <c r="M1253" t="str">
        <f t="shared" si="139"/>
        <v>Mar</v>
      </c>
      <c r="N1253" t="str">
        <f t="shared" si="133"/>
        <v>01-03-2023</v>
      </c>
      <c r="O1253" t="str">
        <f t="shared" si="136"/>
        <v>03</v>
      </c>
      <c r="P1253" t="str">
        <f t="shared" si="137"/>
        <v>2023</v>
      </c>
      <c r="Q1253" t="str">
        <f t="shared" si="134"/>
        <v>16</v>
      </c>
      <c r="R1253" t="str">
        <f t="shared" si="135"/>
        <v>-</v>
      </c>
      <c r="S1253" t="str">
        <f t="shared" si="138"/>
        <v/>
      </c>
    </row>
    <row r="1254" spans="1:19" x14ac:dyDescent="0.3">
      <c r="A1254" t="s">
        <v>3210</v>
      </c>
      <c r="B1254" t="s">
        <v>32</v>
      </c>
      <c r="C1254" t="s">
        <v>11257</v>
      </c>
      <c r="D1254" t="s">
        <v>33</v>
      </c>
      <c r="E1254" t="s">
        <v>34</v>
      </c>
      <c r="F1254" t="s">
        <v>3211</v>
      </c>
      <c r="G1254" t="s">
        <v>28</v>
      </c>
      <c r="H1254" s="1" t="s">
        <v>3212</v>
      </c>
      <c r="I1254" s="3">
        <v>0.37966435185185188</v>
      </c>
      <c r="J1254" s="1" t="s">
        <v>3213</v>
      </c>
      <c r="K1254" s="2">
        <v>0.37966435185185188</v>
      </c>
      <c r="L1254" s="2" t="s">
        <v>12021</v>
      </c>
      <c r="M1254" t="str">
        <f t="shared" si="139"/>
        <v>Nov</v>
      </c>
      <c r="N1254" t="str">
        <f t="shared" si="133"/>
        <v>16-11-2021</v>
      </c>
      <c r="O1254" t="str">
        <f t="shared" si="136"/>
        <v>11</v>
      </c>
      <c r="P1254" t="str">
        <f t="shared" si="137"/>
        <v>2021</v>
      </c>
      <c r="Q1254" t="str">
        <f t="shared" si="134"/>
        <v>09</v>
      </c>
      <c r="R1254" t="str">
        <f t="shared" si="135"/>
        <v>18-11-2021</v>
      </c>
      <c r="S1254" t="str">
        <f t="shared" si="138"/>
        <v>11</v>
      </c>
    </row>
    <row r="1255" spans="1:19" x14ac:dyDescent="0.3">
      <c r="A1255" t="s">
        <v>3214</v>
      </c>
      <c r="B1255" t="s">
        <v>194</v>
      </c>
      <c r="C1255" t="s">
        <v>12021</v>
      </c>
      <c r="D1255" t="s">
        <v>49</v>
      </c>
      <c r="E1255" t="s">
        <v>65</v>
      </c>
      <c r="F1255" t="s">
        <v>3215</v>
      </c>
      <c r="G1255" t="s">
        <v>22</v>
      </c>
      <c r="H1255" s="1">
        <v>44594</v>
      </c>
      <c r="I1255" s="3">
        <v>2.013888888888889E-2</v>
      </c>
      <c r="J1255" s="1" t="s">
        <v>12021</v>
      </c>
      <c r="K1255" s="2" t="s">
        <v>12021</v>
      </c>
      <c r="L1255" s="2" t="s">
        <v>12021</v>
      </c>
      <c r="M1255" t="str">
        <f t="shared" si="139"/>
        <v>Feb</v>
      </c>
      <c r="N1255" t="str">
        <f t="shared" si="133"/>
        <v>02-02-2022</v>
      </c>
      <c r="O1255" t="str">
        <f t="shared" si="136"/>
        <v>02</v>
      </c>
      <c r="P1255" t="str">
        <f t="shared" si="137"/>
        <v>2022</v>
      </c>
      <c r="Q1255" t="str">
        <f t="shared" si="134"/>
        <v>00</v>
      </c>
      <c r="R1255" t="str">
        <f t="shared" si="135"/>
        <v>-</v>
      </c>
      <c r="S1255" t="str">
        <f t="shared" si="138"/>
        <v/>
      </c>
    </row>
    <row r="1256" spans="1:19" x14ac:dyDescent="0.3">
      <c r="A1256" t="s">
        <v>3216</v>
      </c>
      <c r="B1256" t="s">
        <v>48</v>
      </c>
      <c r="C1256" t="s">
        <v>12021</v>
      </c>
      <c r="D1256" t="s">
        <v>49</v>
      </c>
      <c r="E1256" t="s">
        <v>50</v>
      </c>
      <c r="F1256" t="s">
        <v>3217</v>
      </c>
      <c r="G1256" t="s">
        <v>22</v>
      </c>
      <c r="H1256" s="1">
        <v>44233</v>
      </c>
      <c r="I1256" s="3">
        <v>0.97430555555555554</v>
      </c>
      <c r="J1256" s="1" t="s">
        <v>12021</v>
      </c>
      <c r="K1256" s="2" t="s">
        <v>12021</v>
      </c>
      <c r="L1256" s="2" t="s">
        <v>12021</v>
      </c>
      <c r="M1256" t="str">
        <f t="shared" si="139"/>
        <v>Feb</v>
      </c>
      <c r="N1256" t="str">
        <f t="shared" si="133"/>
        <v>06-02-2021</v>
      </c>
      <c r="O1256" t="str">
        <f t="shared" si="136"/>
        <v>02</v>
      </c>
      <c r="P1256" t="str">
        <f t="shared" si="137"/>
        <v>2021</v>
      </c>
      <c r="Q1256" t="str">
        <f t="shared" si="134"/>
        <v>23</v>
      </c>
      <c r="R1256" t="str">
        <f t="shared" si="135"/>
        <v>-</v>
      </c>
      <c r="S1256" t="str">
        <f t="shared" si="138"/>
        <v/>
      </c>
    </row>
    <row r="1257" spans="1:19" x14ac:dyDescent="0.3">
      <c r="A1257" t="s">
        <v>3218</v>
      </c>
      <c r="B1257" t="s">
        <v>68</v>
      </c>
      <c r="C1257" t="s">
        <v>12021</v>
      </c>
      <c r="D1257" t="s">
        <v>49</v>
      </c>
      <c r="E1257" t="s">
        <v>69</v>
      </c>
      <c r="F1257" t="s">
        <v>3219</v>
      </c>
      <c r="G1257" t="s">
        <v>22</v>
      </c>
      <c r="H1257" s="1">
        <v>45353</v>
      </c>
      <c r="I1257" s="3">
        <v>3.0555555555555555E-2</v>
      </c>
      <c r="J1257" s="1" t="s">
        <v>12021</v>
      </c>
      <c r="K1257" s="2" t="s">
        <v>12021</v>
      </c>
      <c r="L1257" s="2" t="s">
        <v>12021</v>
      </c>
      <c r="M1257" t="str">
        <f t="shared" si="139"/>
        <v>Mar</v>
      </c>
      <c r="N1257" t="str">
        <f t="shared" si="133"/>
        <v>02-03-2024</v>
      </c>
      <c r="O1257" t="str">
        <f t="shared" si="136"/>
        <v>03</v>
      </c>
      <c r="P1257" t="str">
        <f t="shared" si="137"/>
        <v>2024</v>
      </c>
      <c r="Q1257" t="str">
        <f t="shared" si="134"/>
        <v>00</v>
      </c>
      <c r="R1257" t="str">
        <f t="shared" si="135"/>
        <v>-</v>
      </c>
      <c r="S1257" t="str">
        <f t="shared" si="138"/>
        <v/>
      </c>
    </row>
    <row r="1258" spans="1:19" x14ac:dyDescent="0.3">
      <c r="A1258" t="s">
        <v>3220</v>
      </c>
      <c r="B1258" t="s">
        <v>173</v>
      </c>
      <c r="C1258" t="s">
        <v>11258</v>
      </c>
      <c r="D1258" t="s">
        <v>12</v>
      </c>
      <c r="E1258" t="s">
        <v>174</v>
      </c>
      <c r="F1258" t="s">
        <v>3221</v>
      </c>
      <c r="G1258" t="s">
        <v>28</v>
      </c>
      <c r="H1258" s="1" t="s">
        <v>1653</v>
      </c>
      <c r="I1258" s="3">
        <v>0.28395833333333331</v>
      </c>
      <c r="J1258" s="1" t="s">
        <v>903</v>
      </c>
      <c r="K1258" s="2">
        <v>0.28395833333333331</v>
      </c>
      <c r="L1258" s="2" t="s">
        <v>12021</v>
      </c>
      <c r="M1258" t="str">
        <f t="shared" si="139"/>
        <v>Jul</v>
      </c>
      <c r="N1258" t="str">
        <f t="shared" si="133"/>
        <v>23-07-2022</v>
      </c>
      <c r="O1258" t="str">
        <f t="shared" si="136"/>
        <v>07</v>
      </c>
      <c r="P1258" t="str">
        <f t="shared" si="137"/>
        <v>2022</v>
      </c>
      <c r="Q1258" t="str">
        <f t="shared" si="134"/>
        <v>06</v>
      </c>
      <c r="R1258" t="str">
        <f t="shared" si="135"/>
        <v>18-08-2022</v>
      </c>
      <c r="S1258" t="str">
        <f t="shared" si="138"/>
        <v>08</v>
      </c>
    </row>
    <row r="1259" spans="1:19" x14ac:dyDescent="0.3">
      <c r="A1259" t="s">
        <v>3222</v>
      </c>
      <c r="B1259" t="s">
        <v>25</v>
      </c>
      <c r="C1259" t="s">
        <v>11259</v>
      </c>
      <c r="D1259" t="s">
        <v>19</v>
      </c>
      <c r="E1259" t="s">
        <v>26</v>
      </c>
      <c r="F1259" t="s">
        <v>3223</v>
      </c>
      <c r="G1259" t="s">
        <v>28</v>
      </c>
      <c r="H1259" s="1" t="s">
        <v>3224</v>
      </c>
      <c r="I1259" s="3">
        <v>0.94328703703703709</v>
      </c>
      <c r="J1259" s="1" t="s">
        <v>328</v>
      </c>
      <c r="K1259" s="2">
        <v>0.94328703703703709</v>
      </c>
      <c r="L1259" s="2" t="s">
        <v>12021</v>
      </c>
      <c r="M1259" t="str">
        <f t="shared" si="139"/>
        <v>Apr</v>
      </c>
      <c r="N1259" t="str">
        <f t="shared" si="133"/>
        <v>22-04-2021</v>
      </c>
      <c r="O1259" t="str">
        <f t="shared" si="136"/>
        <v>04</v>
      </c>
      <c r="P1259" t="str">
        <f t="shared" si="137"/>
        <v>2021</v>
      </c>
      <c r="Q1259" t="str">
        <f t="shared" si="134"/>
        <v>22</v>
      </c>
      <c r="R1259" t="str">
        <f t="shared" si="135"/>
        <v>28-04-2021</v>
      </c>
      <c r="S1259" t="str">
        <f t="shared" si="138"/>
        <v>04</v>
      </c>
    </row>
    <row r="1260" spans="1:19" x14ac:dyDescent="0.3">
      <c r="A1260" t="s">
        <v>3225</v>
      </c>
      <c r="B1260" t="s">
        <v>205</v>
      </c>
      <c r="C1260" t="s">
        <v>12021</v>
      </c>
      <c r="D1260" t="s">
        <v>19</v>
      </c>
      <c r="E1260" t="s">
        <v>140</v>
      </c>
      <c r="F1260" t="s">
        <v>3226</v>
      </c>
      <c r="G1260" t="s">
        <v>22</v>
      </c>
      <c r="H1260" s="1" t="s">
        <v>3227</v>
      </c>
      <c r="I1260" s="3">
        <v>0.46704861111111112</v>
      </c>
      <c r="J1260" s="1" t="s">
        <v>12021</v>
      </c>
      <c r="K1260" s="2" t="s">
        <v>12021</v>
      </c>
      <c r="L1260" s="2" t="s">
        <v>12021</v>
      </c>
      <c r="M1260" t="str">
        <f t="shared" si="139"/>
        <v>Oct</v>
      </c>
      <c r="N1260" t="str">
        <f t="shared" si="133"/>
        <v>16-10-2020</v>
      </c>
      <c r="O1260" t="str">
        <f t="shared" si="136"/>
        <v>10</v>
      </c>
      <c r="P1260" t="str">
        <f t="shared" si="137"/>
        <v>2020</v>
      </c>
      <c r="Q1260" t="str">
        <f t="shared" si="134"/>
        <v>11</v>
      </c>
      <c r="R1260" t="str">
        <f t="shared" si="135"/>
        <v>-</v>
      </c>
      <c r="S1260" t="str">
        <f t="shared" si="138"/>
        <v/>
      </c>
    </row>
    <row r="1261" spans="1:19" x14ac:dyDescent="0.3">
      <c r="A1261" t="s">
        <v>3228</v>
      </c>
      <c r="B1261" t="s">
        <v>158</v>
      </c>
      <c r="C1261" s="4">
        <v>44509.447222222225</v>
      </c>
      <c r="D1261" t="s">
        <v>33</v>
      </c>
      <c r="E1261" t="s">
        <v>127</v>
      </c>
      <c r="F1261" t="s">
        <v>3229</v>
      </c>
      <c r="G1261" t="s">
        <v>28</v>
      </c>
      <c r="H1261" s="1">
        <v>44325</v>
      </c>
      <c r="I1261" s="3">
        <v>0.44722222222222224</v>
      </c>
      <c r="J1261" s="1">
        <v>44509</v>
      </c>
      <c r="K1261" s="2">
        <v>0.44722222222222224</v>
      </c>
      <c r="L1261" s="2" t="s">
        <v>12021</v>
      </c>
      <c r="M1261" t="str">
        <f t="shared" si="139"/>
        <v>May</v>
      </c>
      <c r="N1261" t="str">
        <f t="shared" si="133"/>
        <v>09-05-2021</v>
      </c>
      <c r="O1261" t="str">
        <f t="shared" si="136"/>
        <v>05</v>
      </c>
      <c r="P1261" t="str">
        <f t="shared" si="137"/>
        <v>2021</v>
      </c>
      <c r="Q1261" t="str">
        <f t="shared" si="134"/>
        <v>10</v>
      </c>
      <c r="R1261" t="str">
        <f t="shared" si="135"/>
        <v>09-11-2021</v>
      </c>
      <c r="S1261" t="str">
        <f t="shared" si="138"/>
        <v>11</v>
      </c>
    </row>
    <row r="1262" spans="1:19" x14ac:dyDescent="0.3">
      <c r="A1262" t="s">
        <v>3230</v>
      </c>
      <c r="B1262" t="s">
        <v>220</v>
      </c>
      <c r="C1262" t="s">
        <v>12021</v>
      </c>
      <c r="D1262" t="s">
        <v>12</v>
      </c>
      <c r="E1262" t="s">
        <v>174</v>
      </c>
      <c r="F1262" t="s">
        <v>3231</v>
      </c>
      <c r="G1262" t="s">
        <v>15</v>
      </c>
      <c r="H1262" s="1">
        <v>43838</v>
      </c>
      <c r="I1262" s="3">
        <v>0.80833333333333335</v>
      </c>
      <c r="J1262" s="1" t="s">
        <v>12021</v>
      </c>
      <c r="K1262" s="2" t="s">
        <v>12021</v>
      </c>
      <c r="L1262" s="2" t="s">
        <v>12021</v>
      </c>
      <c r="M1262" t="str">
        <f t="shared" si="139"/>
        <v>Jan</v>
      </c>
      <c r="N1262" t="str">
        <f t="shared" si="133"/>
        <v>08-01-2020</v>
      </c>
      <c r="O1262" t="str">
        <f t="shared" si="136"/>
        <v>01</v>
      </c>
      <c r="P1262" t="str">
        <f t="shared" si="137"/>
        <v>2020</v>
      </c>
      <c r="Q1262" t="str">
        <f t="shared" si="134"/>
        <v>19</v>
      </c>
      <c r="R1262" t="str">
        <f t="shared" si="135"/>
        <v>-</v>
      </c>
      <c r="S1262" t="str">
        <f t="shared" si="138"/>
        <v/>
      </c>
    </row>
    <row r="1263" spans="1:19" x14ac:dyDescent="0.3">
      <c r="A1263" t="s">
        <v>3232</v>
      </c>
      <c r="B1263" t="s">
        <v>256</v>
      </c>
      <c r="C1263" t="s">
        <v>11260</v>
      </c>
      <c r="D1263" t="s">
        <v>19</v>
      </c>
      <c r="E1263" t="s">
        <v>20</v>
      </c>
      <c r="F1263" t="s">
        <v>3233</v>
      </c>
      <c r="G1263" t="s">
        <v>28</v>
      </c>
      <c r="H1263" s="1" t="s">
        <v>3234</v>
      </c>
      <c r="I1263" s="3">
        <v>0.57936342592592593</v>
      </c>
      <c r="J1263" s="1" t="s">
        <v>853</v>
      </c>
      <c r="K1263" s="2">
        <v>0.57936342592592593</v>
      </c>
      <c r="L1263" s="2" t="s">
        <v>12021</v>
      </c>
      <c r="M1263" t="str">
        <f t="shared" si="139"/>
        <v>Jan</v>
      </c>
      <c r="N1263" t="str">
        <f t="shared" si="133"/>
        <v>23-01-2020</v>
      </c>
      <c r="O1263" t="str">
        <f t="shared" si="136"/>
        <v>01</v>
      </c>
      <c r="P1263" t="str">
        <f t="shared" si="137"/>
        <v>2020</v>
      </c>
      <c r="Q1263" t="str">
        <f t="shared" si="134"/>
        <v>13</v>
      </c>
      <c r="R1263" t="str">
        <f t="shared" si="135"/>
        <v>15-02-2020</v>
      </c>
      <c r="S1263" t="str">
        <f t="shared" si="138"/>
        <v>02</v>
      </c>
    </row>
    <row r="1264" spans="1:19" x14ac:dyDescent="0.3">
      <c r="A1264" t="s">
        <v>3235</v>
      </c>
      <c r="B1264" t="s">
        <v>87</v>
      </c>
      <c r="C1264" s="4">
        <v>44387.952777777777</v>
      </c>
      <c r="D1264" t="s">
        <v>33</v>
      </c>
      <c r="E1264" t="s">
        <v>38</v>
      </c>
      <c r="F1264" t="s">
        <v>3236</v>
      </c>
      <c r="G1264" t="s">
        <v>28</v>
      </c>
      <c r="H1264" s="1">
        <v>44478</v>
      </c>
      <c r="I1264" s="3">
        <v>0.95277777777777772</v>
      </c>
      <c r="J1264" s="1">
        <v>44387</v>
      </c>
      <c r="K1264" s="2">
        <v>0.95277777777777772</v>
      </c>
      <c r="L1264" s="2" t="s">
        <v>12021</v>
      </c>
      <c r="M1264" t="str">
        <f t="shared" si="139"/>
        <v>Oct</v>
      </c>
      <c r="N1264" t="str">
        <f t="shared" si="133"/>
        <v>09-10-2021</v>
      </c>
      <c r="O1264" t="str">
        <f t="shared" si="136"/>
        <v>10</v>
      </c>
      <c r="P1264" t="str">
        <f t="shared" si="137"/>
        <v>2021</v>
      </c>
      <c r="Q1264" t="str">
        <f t="shared" si="134"/>
        <v>22</v>
      </c>
      <c r="R1264" t="str">
        <f t="shared" si="135"/>
        <v>10-07-2021</v>
      </c>
      <c r="S1264" t="str">
        <f t="shared" si="138"/>
        <v>07</v>
      </c>
    </row>
    <row r="1265" spans="1:19" x14ac:dyDescent="0.3">
      <c r="A1265" t="s">
        <v>3237</v>
      </c>
      <c r="B1265" t="s">
        <v>139</v>
      </c>
      <c r="C1265" t="s">
        <v>11261</v>
      </c>
      <c r="D1265" t="s">
        <v>19</v>
      </c>
      <c r="E1265" t="s">
        <v>140</v>
      </c>
      <c r="F1265" t="s">
        <v>3238</v>
      </c>
      <c r="G1265" t="s">
        <v>28</v>
      </c>
      <c r="H1265" s="1" t="s">
        <v>1335</v>
      </c>
      <c r="I1265" s="3">
        <v>0.22167824074074075</v>
      </c>
      <c r="J1265" s="1" t="s">
        <v>1332</v>
      </c>
      <c r="K1265" s="2">
        <v>0.22167824074074075</v>
      </c>
      <c r="L1265" s="2" t="s">
        <v>12021</v>
      </c>
      <c r="M1265" t="str">
        <f t="shared" si="139"/>
        <v>Aug</v>
      </c>
      <c r="N1265" t="str">
        <f t="shared" si="133"/>
        <v>19-08-2022</v>
      </c>
      <c r="O1265" t="str">
        <f t="shared" si="136"/>
        <v>08</v>
      </c>
      <c r="P1265" t="str">
        <f t="shared" si="137"/>
        <v>2022</v>
      </c>
      <c r="Q1265" t="str">
        <f t="shared" si="134"/>
        <v>05</v>
      </c>
      <c r="R1265" t="str">
        <f t="shared" si="135"/>
        <v>31-08-2022</v>
      </c>
      <c r="S1265" t="str">
        <f t="shared" si="138"/>
        <v>08</v>
      </c>
    </row>
    <row r="1266" spans="1:19" x14ac:dyDescent="0.3">
      <c r="A1266" t="s">
        <v>3239</v>
      </c>
      <c r="B1266" t="s">
        <v>32</v>
      </c>
      <c r="C1266" t="s">
        <v>12021</v>
      </c>
      <c r="D1266" t="s">
        <v>33</v>
      </c>
      <c r="E1266" t="s">
        <v>34</v>
      </c>
      <c r="F1266" t="s">
        <v>3240</v>
      </c>
      <c r="G1266" t="s">
        <v>15</v>
      </c>
      <c r="H1266" s="1" t="s">
        <v>1637</v>
      </c>
      <c r="I1266" s="3">
        <v>0.5512731481481481</v>
      </c>
      <c r="J1266" s="1" t="s">
        <v>12021</v>
      </c>
      <c r="K1266" s="2" t="s">
        <v>12021</v>
      </c>
      <c r="L1266" s="2" t="s">
        <v>12021</v>
      </c>
      <c r="M1266" t="str">
        <f t="shared" si="139"/>
        <v>Feb</v>
      </c>
      <c r="N1266" t="str">
        <f t="shared" si="133"/>
        <v>15-02-2024</v>
      </c>
      <c r="O1266" t="str">
        <f t="shared" si="136"/>
        <v>02</v>
      </c>
      <c r="P1266" t="str">
        <f t="shared" si="137"/>
        <v>2024</v>
      </c>
      <c r="Q1266" t="str">
        <f t="shared" si="134"/>
        <v>13</v>
      </c>
      <c r="R1266" t="str">
        <f t="shared" si="135"/>
        <v>-</v>
      </c>
      <c r="S1266" t="str">
        <f t="shared" si="138"/>
        <v/>
      </c>
    </row>
    <row r="1267" spans="1:19" x14ac:dyDescent="0.3">
      <c r="A1267" t="s">
        <v>3241</v>
      </c>
      <c r="B1267" t="s">
        <v>139</v>
      </c>
      <c r="C1267" s="4">
        <v>45020.294444444444</v>
      </c>
      <c r="D1267" t="s">
        <v>19</v>
      </c>
      <c r="E1267" t="s">
        <v>140</v>
      </c>
      <c r="F1267" t="s">
        <v>3242</v>
      </c>
      <c r="G1267" t="s">
        <v>28</v>
      </c>
      <c r="H1267" s="1">
        <v>44989</v>
      </c>
      <c r="I1267" s="3">
        <v>0.29444444444444445</v>
      </c>
      <c r="J1267" s="1">
        <v>45020</v>
      </c>
      <c r="K1267" s="2">
        <v>0.29444444444444445</v>
      </c>
      <c r="L1267" s="2" t="s">
        <v>12021</v>
      </c>
      <c r="M1267" t="str">
        <f t="shared" si="139"/>
        <v>Mar</v>
      </c>
      <c r="N1267" t="str">
        <f t="shared" si="133"/>
        <v>04-03-2023</v>
      </c>
      <c r="O1267" t="str">
        <f t="shared" si="136"/>
        <v>03</v>
      </c>
      <c r="P1267" t="str">
        <f t="shared" si="137"/>
        <v>2023</v>
      </c>
      <c r="Q1267" t="str">
        <f t="shared" si="134"/>
        <v>07</v>
      </c>
      <c r="R1267" t="str">
        <f t="shared" si="135"/>
        <v>04-04-2023</v>
      </c>
      <c r="S1267" t="str">
        <f t="shared" si="138"/>
        <v>04</v>
      </c>
    </row>
    <row r="1268" spans="1:19" x14ac:dyDescent="0.3">
      <c r="A1268" t="s">
        <v>3243</v>
      </c>
      <c r="B1268" t="s">
        <v>188</v>
      </c>
      <c r="C1268" t="s">
        <v>12021</v>
      </c>
      <c r="D1268" t="s">
        <v>12</v>
      </c>
      <c r="E1268" t="s">
        <v>114</v>
      </c>
      <c r="F1268" t="s">
        <v>3244</v>
      </c>
      <c r="G1268" t="s">
        <v>15</v>
      </c>
      <c r="H1268" s="1" t="s">
        <v>3245</v>
      </c>
      <c r="I1268" s="3">
        <v>0.91478009259259263</v>
      </c>
      <c r="J1268" s="1" t="s">
        <v>12021</v>
      </c>
      <c r="K1268" s="2" t="s">
        <v>12021</v>
      </c>
      <c r="L1268" s="2" t="s">
        <v>12021</v>
      </c>
      <c r="M1268" t="str">
        <f t="shared" si="139"/>
        <v>Jun</v>
      </c>
      <c r="N1268" t="str">
        <f t="shared" si="133"/>
        <v>20-06-2022</v>
      </c>
      <c r="O1268" t="str">
        <f t="shared" si="136"/>
        <v>06</v>
      </c>
      <c r="P1268" t="str">
        <f t="shared" si="137"/>
        <v>2022</v>
      </c>
      <c r="Q1268" t="str">
        <f t="shared" si="134"/>
        <v>21</v>
      </c>
      <c r="R1268" t="str">
        <f t="shared" si="135"/>
        <v>-</v>
      </c>
      <c r="S1268" t="str">
        <f t="shared" si="138"/>
        <v/>
      </c>
    </row>
    <row r="1269" spans="1:19" x14ac:dyDescent="0.3">
      <c r="A1269" t="s">
        <v>3246</v>
      </c>
      <c r="B1269" t="s">
        <v>93</v>
      </c>
      <c r="C1269" s="4">
        <v>43866.39166666667</v>
      </c>
      <c r="D1269" t="s">
        <v>19</v>
      </c>
      <c r="E1269" t="s">
        <v>26</v>
      </c>
      <c r="F1269" t="s">
        <v>3247</v>
      </c>
      <c r="G1269" t="s">
        <v>28</v>
      </c>
      <c r="H1269" s="1" t="s">
        <v>3248</v>
      </c>
      <c r="I1269" s="3">
        <v>0.3916898148148148</v>
      </c>
      <c r="J1269" s="1">
        <v>43866</v>
      </c>
      <c r="K1269" s="2">
        <v>0.39166666666666666</v>
      </c>
      <c r="L1269" s="2" t="s">
        <v>12021</v>
      </c>
      <c r="M1269" t="str">
        <f t="shared" si="139"/>
        <v>Apr</v>
      </c>
      <c r="N1269" t="str">
        <f t="shared" si="133"/>
        <v>27-04-2020</v>
      </c>
      <c r="O1269" t="str">
        <f t="shared" si="136"/>
        <v>04</v>
      </c>
      <c r="P1269" t="str">
        <f t="shared" si="137"/>
        <v>2020</v>
      </c>
      <c r="Q1269" t="str">
        <f t="shared" si="134"/>
        <v>09</v>
      </c>
      <c r="R1269" t="str">
        <f t="shared" si="135"/>
        <v>05-02-2020</v>
      </c>
      <c r="S1269" t="str">
        <f t="shared" si="138"/>
        <v>02</v>
      </c>
    </row>
    <row r="1270" spans="1:19" x14ac:dyDescent="0.3">
      <c r="A1270" t="s">
        <v>3249</v>
      </c>
      <c r="B1270" t="s">
        <v>135</v>
      </c>
      <c r="C1270" t="s">
        <v>12021</v>
      </c>
      <c r="D1270" t="s">
        <v>33</v>
      </c>
      <c r="E1270" t="s">
        <v>38</v>
      </c>
      <c r="F1270" t="s">
        <v>3250</v>
      </c>
      <c r="G1270" t="s">
        <v>15</v>
      </c>
      <c r="H1270" s="1" t="s">
        <v>776</v>
      </c>
      <c r="I1270" s="3">
        <v>0.27221064814814816</v>
      </c>
      <c r="J1270" s="1" t="s">
        <v>12021</v>
      </c>
      <c r="K1270" s="2" t="s">
        <v>12021</v>
      </c>
      <c r="L1270" s="2" t="s">
        <v>12021</v>
      </c>
      <c r="M1270" t="str">
        <f t="shared" si="139"/>
        <v>Sep</v>
      </c>
      <c r="N1270" t="str">
        <f t="shared" si="133"/>
        <v>21-09-2023</v>
      </c>
      <c r="O1270" t="str">
        <f t="shared" si="136"/>
        <v>09</v>
      </c>
      <c r="P1270" t="str">
        <f t="shared" si="137"/>
        <v>2023</v>
      </c>
      <c r="Q1270" t="str">
        <f t="shared" si="134"/>
        <v>06</v>
      </c>
      <c r="R1270" t="str">
        <f t="shared" si="135"/>
        <v>-</v>
      </c>
      <c r="S1270" t="str">
        <f t="shared" si="138"/>
        <v/>
      </c>
    </row>
    <row r="1271" spans="1:19" x14ac:dyDescent="0.3">
      <c r="A1271" t="s">
        <v>3251</v>
      </c>
      <c r="B1271" t="s">
        <v>73</v>
      </c>
      <c r="C1271" s="4" t="s">
        <v>12021</v>
      </c>
      <c r="D1271" t="s">
        <v>49</v>
      </c>
      <c r="E1271" t="s">
        <v>50</v>
      </c>
      <c r="F1271" t="s">
        <v>3252</v>
      </c>
      <c r="G1271" t="s">
        <v>22</v>
      </c>
      <c r="H1271" s="1" t="s">
        <v>1194</v>
      </c>
      <c r="I1271" s="3">
        <v>0.24364583333333334</v>
      </c>
      <c r="J1271" s="1" t="s">
        <v>12021</v>
      </c>
      <c r="K1271" s="2" t="s">
        <v>12021</v>
      </c>
      <c r="L1271" s="2" t="s">
        <v>12021</v>
      </c>
      <c r="M1271" t="str">
        <f t="shared" si="139"/>
        <v>Aug</v>
      </c>
      <c r="N1271" t="str">
        <f t="shared" si="133"/>
        <v>15-08-2021</v>
      </c>
      <c r="O1271" t="str">
        <f t="shared" si="136"/>
        <v>08</v>
      </c>
      <c r="P1271" t="str">
        <f t="shared" si="137"/>
        <v>2021</v>
      </c>
      <c r="Q1271" t="str">
        <f t="shared" si="134"/>
        <v>05</v>
      </c>
      <c r="R1271" t="str">
        <f t="shared" si="135"/>
        <v>-</v>
      </c>
      <c r="S1271" t="str">
        <f t="shared" si="138"/>
        <v/>
      </c>
    </row>
    <row r="1272" spans="1:19" x14ac:dyDescent="0.3">
      <c r="A1272" t="s">
        <v>3253</v>
      </c>
      <c r="B1272" t="s">
        <v>25</v>
      </c>
      <c r="C1272" t="s">
        <v>12021</v>
      </c>
      <c r="D1272" t="s">
        <v>19</v>
      </c>
      <c r="E1272" t="s">
        <v>26</v>
      </c>
      <c r="F1272" t="s">
        <v>3254</v>
      </c>
      <c r="G1272" t="s">
        <v>22</v>
      </c>
      <c r="H1272" s="1" t="s">
        <v>2245</v>
      </c>
      <c r="I1272" s="3">
        <v>0.78422453703703698</v>
      </c>
      <c r="J1272" s="1" t="s">
        <v>12021</v>
      </c>
      <c r="K1272" s="2" t="s">
        <v>12021</v>
      </c>
      <c r="L1272" s="2" t="s">
        <v>12021</v>
      </c>
      <c r="M1272" t="str">
        <f t="shared" si="139"/>
        <v>Apr</v>
      </c>
      <c r="N1272" t="str">
        <f t="shared" si="133"/>
        <v>18-04-2020</v>
      </c>
      <c r="O1272" t="str">
        <f t="shared" si="136"/>
        <v>04</v>
      </c>
      <c r="P1272" t="str">
        <f t="shared" si="137"/>
        <v>2020</v>
      </c>
      <c r="Q1272" t="str">
        <f t="shared" si="134"/>
        <v>18</v>
      </c>
      <c r="R1272" t="str">
        <f t="shared" si="135"/>
        <v>-</v>
      </c>
      <c r="S1272" t="str">
        <f t="shared" si="138"/>
        <v/>
      </c>
    </row>
    <row r="1273" spans="1:19" x14ac:dyDescent="0.3">
      <c r="A1273" t="s">
        <v>3255</v>
      </c>
      <c r="B1273" t="s">
        <v>185</v>
      </c>
      <c r="C1273" s="4">
        <v>44535.87777777778</v>
      </c>
      <c r="D1273" t="s">
        <v>12</v>
      </c>
      <c r="E1273" t="s">
        <v>13</v>
      </c>
      <c r="F1273" t="s">
        <v>3256</v>
      </c>
      <c r="G1273" t="s">
        <v>28</v>
      </c>
      <c r="H1273" s="1" t="s">
        <v>3257</v>
      </c>
      <c r="I1273" s="3">
        <v>0.87820601851851854</v>
      </c>
      <c r="J1273" s="1">
        <v>44535</v>
      </c>
      <c r="K1273" s="2">
        <v>0.87777777777777777</v>
      </c>
      <c r="L1273" s="2" t="s">
        <v>12021</v>
      </c>
      <c r="M1273" t="str">
        <f t="shared" si="139"/>
        <v>Apr</v>
      </c>
      <c r="N1273" t="str">
        <f t="shared" si="133"/>
        <v>17-04-2021</v>
      </c>
      <c r="O1273" t="str">
        <f t="shared" si="136"/>
        <v>04</v>
      </c>
      <c r="P1273" t="str">
        <f t="shared" si="137"/>
        <v>2021</v>
      </c>
      <c r="Q1273" t="str">
        <f t="shared" si="134"/>
        <v>21</v>
      </c>
      <c r="R1273" t="str">
        <f t="shared" si="135"/>
        <v>05-12-2021</v>
      </c>
      <c r="S1273" t="str">
        <f t="shared" si="138"/>
        <v>12</v>
      </c>
    </row>
    <row r="1274" spans="1:19" x14ac:dyDescent="0.3">
      <c r="A1274" t="s">
        <v>3258</v>
      </c>
      <c r="B1274" t="s">
        <v>205</v>
      </c>
      <c r="C1274" t="s">
        <v>12021</v>
      </c>
      <c r="D1274" t="s">
        <v>19</v>
      </c>
      <c r="E1274" t="s">
        <v>140</v>
      </c>
      <c r="F1274" t="s">
        <v>3259</v>
      </c>
      <c r="G1274" t="s">
        <v>15</v>
      </c>
      <c r="H1274" s="1">
        <v>44294</v>
      </c>
      <c r="I1274" s="3">
        <v>0.37430555555555556</v>
      </c>
      <c r="J1274" s="1" t="s">
        <v>12021</v>
      </c>
      <c r="K1274" s="2" t="s">
        <v>12021</v>
      </c>
      <c r="L1274" s="2" t="s">
        <v>12021</v>
      </c>
      <c r="M1274" t="str">
        <f t="shared" si="139"/>
        <v>Apr</v>
      </c>
      <c r="N1274" t="str">
        <f t="shared" si="133"/>
        <v>08-04-2021</v>
      </c>
      <c r="O1274" t="str">
        <f t="shared" si="136"/>
        <v>04</v>
      </c>
      <c r="P1274" t="str">
        <f t="shared" si="137"/>
        <v>2021</v>
      </c>
      <c r="Q1274" t="str">
        <f t="shared" si="134"/>
        <v>08</v>
      </c>
      <c r="R1274" t="str">
        <f t="shared" si="135"/>
        <v>-</v>
      </c>
      <c r="S1274" t="str">
        <f t="shared" si="138"/>
        <v/>
      </c>
    </row>
    <row r="1275" spans="1:19" x14ac:dyDescent="0.3">
      <c r="A1275" t="s">
        <v>3260</v>
      </c>
      <c r="B1275" t="s">
        <v>149</v>
      </c>
      <c r="C1275" s="4" t="s">
        <v>12021</v>
      </c>
      <c r="D1275" t="s">
        <v>49</v>
      </c>
      <c r="E1275" t="s">
        <v>69</v>
      </c>
      <c r="F1275" t="s">
        <v>3261</v>
      </c>
      <c r="G1275" t="s">
        <v>22</v>
      </c>
      <c r="H1275" s="1">
        <v>43831</v>
      </c>
      <c r="I1275" s="3">
        <v>0.99305555555555558</v>
      </c>
      <c r="J1275" s="1" t="s">
        <v>12021</v>
      </c>
      <c r="K1275" s="2" t="s">
        <v>12021</v>
      </c>
      <c r="L1275" s="2" t="s">
        <v>12021</v>
      </c>
      <c r="M1275" t="str">
        <f t="shared" si="139"/>
        <v>Jan</v>
      </c>
      <c r="N1275" t="str">
        <f t="shared" si="133"/>
        <v>01-01-2020</v>
      </c>
      <c r="O1275" t="str">
        <f t="shared" si="136"/>
        <v>01</v>
      </c>
      <c r="P1275" t="str">
        <f t="shared" si="137"/>
        <v>2020</v>
      </c>
      <c r="Q1275" t="str">
        <f t="shared" si="134"/>
        <v>23</v>
      </c>
      <c r="R1275" t="str">
        <f t="shared" si="135"/>
        <v>-</v>
      </c>
      <c r="S1275" t="str">
        <f t="shared" si="138"/>
        <v/>
      </c>
    </row>
    <row r="1276" spans="1:19" x14ac:dyDescent="0.3">
      <c r="A1276" t="s">
        <v>3262</v>
      </c>
      <c r="B1276" t="s">
        <v>53</v>
      </c>
      <c r="C1276" t="s">
        <v>12021</v>
      </c>
      <c r="D1276" t="s">
        <v>12</v>
      </c>
      <c r="E1276" t="s">
        <v>13</v>
      </c>
      <c r="F1276" t="s">
        <v>3263</v>
      </c>
      <c r="G1276" t="s">
        <v>15</v>
      </c>
      <c r="H1276" s="1" t="s">
        <v>2299</v>
      </c>
      <c r="I1276" s="3">
        <v>0.88261574074074078</v>
      </c>
      <c r="J1276" s="1" t="s">
        <v>12021</v>
      </c>
      <c r="K1276" s="2" t="s">
        <v>12021</v>
      </c>
      <c r="L1276" s="2" t="s">
        <v>12021</v>
      </c>
      <c r="M1276" t="str">
        <f t="shared" si="139"/>
        <v>Dec</v>
      </c>
      <c r="N1276" t="str">
        <f t="shared" si="133"/>
        <v>22-12-2020</v>
      </c>
      <c r="O1276" t="str">
        <f t="shared" si="136"/>
        <v>12</v>
      </c>
      <c r="P1276" t="str">
        <f t="shared" si="137"/>
        <v>2020</v>
      </c>
      <c r="Q1276" t="str">
        <f t="shared" si="134"/>
        <v>21</v>
      </c>
      <c r="R1276" t="str">
        <f t="shared" si="135"/>
        <v>-</v>
      </c>
      <c r="S1276" t="str">
        <f t="shared" si="138"/>
        <v/>
      </c>
    </row>
    <row r="1277" spans="1:19" x14ac:dyDescent="0.3">
      <c r="A1277" t="s">
        <v>3264</v>
      </c>
      <c r="B1277" t="s">
        <v>188</v>
      </c>
      <c r="C1277" s="4" t="s">
        <v>12021</v>
      </c>
      <c r="D1277" t="s">
        <v>12</v>
      </c>
      <c r="E1277" t="s">
        <v>114</v>
      </c>
      <c r="F1277" t="s">
        <v>3265</v>
      </c>
      <c r="G1277" t="s">
        <v>15</v>
      </c>
      <c r="H1277" s="1">
        <v>44143</v>
      </c>
      <c r="I1277" s="3">
        <v>0.2951388888888889</v>
      </c>
      <c r="J1277" s="1" t="s">
        <v>12021</v>
      </c>
      <c r="K1277" s="2" t="s">
        <v>12021</v>
      </c>
      <c r="L1277" s="2" t="s">
        <v>12021</v>
      </c>
      <c r="M1277" t="str">
        <f t="shared" si="139"/>
        <v>Nov</v>
      </c>
      <c r="N1277" t="str">
        <f t="shared" si="133"/>
        <v>08-11-2020</v>
      </c>
      <c r="O1277" t="str">
        <f t="shared" si="136"/>
        <v>11</v>
      </c>
      <c r="P1277" t="str">
        <f t="shared" si="137"/>
        <v>2020</v>
      </c>
      <c r="Q1277" t="str">
        <f t="shared" si="134"/>
        <v>07</v>
      </c>
      <c r="R1277" t="str">
        <f t="shared" si="135"/>
        <v>-</v>
      </c>
      <c r="S1277" t="str">
        <f t="shared" si="138"/>
        <v/>
      </c>
    </row>
    <row r="1278" spans="1:19" x14ac:dyDescent="0.3">
      <c r="A1278" t="s">
        <v>3266</v>
      </c>
      <c r="B1278" t="s">
        <v>68</v>
      </c>
      <c r="C1278" t="s">
        <v>12021</v>
      </c>
      <c r="D1278" t="s">
        <v>49</v>
      </c>
      <c r="E1278" t="s">
        <v>69</v>
      </c>
      <c r="F1278" t="s">
        <v>3267</v>
      </c>
      <c r="G1278" t="s">
        <v>15</v>
      </c>
      <c r="H1278" s="1" t="s">
        <v>233</v>
      </c>
      <c r="I1278" s="3">
        <v>0.55759259259259264</v>
      </c>
      <c r="J1278" s="1" t="s">
        <v>12021</v>
      </c>
      <c r="K1278" s="2" t="s">
        <v>12021</v>
      </c>
      <c r="L1278" s="2" t="s">
        <v>12021</v>
      </c>
      <c r="M1278" t="str">
        <f t="shared" si="139"/>
        <v>Aug</v>
      </c>
      <c r="N1278" t="str">
        <f t="shared" si="133"/>
        <v>27-08-2021</v>
      </c>
      <c r="O1278" t="str">
        <f t="shared" si="136"/>
        <v>08</v>
      </c>
      <c r="P1278" t="str">
        <f t="shared" si="137"/>
        <v>2021</v>
      </c>
      <c r="Q1278" t="str">
        <f t="shared" si="134"/>
        <v>13</v>
      </c>
      <c r="R1278" t="str">
        <f t="shared" si="135"/>
        <v>-</v>
      </c>
      <c r="S1278" t="str">
        <f t="shared" si="138"/>
        <v/>
      </c>
    </row>
    <row r="1279" spans="1:19" x14ac:dyDescent="0.3">
      <c r="A1279" t="s">
        <v>3268</v>
      </c>
      <c r="B1279" t="s">
        <v>188</v>
      </c>
      <c r="C1279" s="4" t="s">
        <v>12021</v>
      </c>
      <c r="D1279" t="s">
        <v>12</v>
      </c>
      <c r="E1279" t="s">
        <v>114</v>
      </c>
      <c r="F1279" t="s">
        <v>3269</v>
      </c>
      <c r="G1279" t="s">
        <v>15</v>
      </c>
      <c r="H1279" s="1">
        <v>44448</v>
      </c>
      <c r="I1279" s="3">
        <v>0.75486111111111109</v>
      </c>
      <c r="J1279" s="1" t="s">
        <v>12021</v>
      </c>
      <c r="K1279" s="2" t="s">
        <v>12021</v>
      </c>
      <c r="L1279" s="2" t="s">
        <v>12021</v>
      </c>
      <c r="M1279" t="str">
        <f t="shared" si="139"/>
        <v>Sep</v>
      </c>
      <c r="N1279" t="str">
        <f t="shared" si="133"/>
        <v>09-09-2021</v>
      </c>
      <c r="O1279" t="str">
        <f t="shared" si="136"/>
        <v>09</v>
      </c>
      <c r="P1279" t="str">
        <f t="shared" si="137"/>
        <v>2021</v>
      </c>
      <c r="Q1279" t="str">
        <f t="shared" si="134"/>
        <v>18</v>
      </c>
      <c r="R1279" t="str">
        <f t="shared" si="135"/>
        <v>-</v>
      </c>
      <c r="S1279" t="str">
        <f t="shared" si="138"/>
        <v/>
      </c>
    </row>
    <row r="1280" spans="1:19" x14ac:dyDescent="0.3">
      <c r="A1280" t="s">
        <v>3270</v>
      </c>
      <c r="B1280" t="s">
        <v>97</v>
      </c>
      <c r="C1280" t="s">
        <v>12021</v>
      </c>
      <c r="D1280" t="s">
        <v>19</v>
      </c>
      <c r="E1280" t="s">
        <v>20</v>
      </c>
      <c r="F1280" t="s">
        <v>3271</v>
      </c>
      <c r="G1280" t="s">
        <v>22</v>
      </c>
      <c r="H1280" s="1">
        <v>44867</v>
      </c>
      <c r="I1280" s="3">
        <v>0.70486111111111116</v>
      </c>
      <c r="J1280" s="1" t="s">
        <v>12021</v>
      </c>
      <c r="K1280" s="2" t="s">
        <v>12021</v>
      </c>
      <c r="L1280" s="2" t="s">
        <v>12021</v>
      </c>
      <c r="M1280" t="str">
        <f t="shared" si="139"/>
        <v>Nov</v>
      </c>
      <c r="N1280" t="str">
        <f t="shared" si="133"/>
        <v>02-11-2022</v>
      </c>
      <c r="O1280" t="str">
        <f t="shared" si="136"/>
        <v>11</v>
      </c>
      <c r="P1280" t="str">
        <f t="shared" si="137"/>
        <v>2022</v>
      </c>
      <c r="Q1280" t="str">
        <f t="shared" si="134"/>
        <v>16</v>
      </c>
      <c r="R1280" t="str">
        <f t="shared" si="135"/>
        <v>-</v>
      </c>
      <c r="S1280" t="str">
        <f t="shared" si="138"/>
        <v/>
      </c>
    </row>
    <row r="1281" spans="1:19" x14ac:dyDescent="0.3">
      <c r="A1281" t="s">
        <v>3272</v>
      </c>
      <c r="B1281" t="s">
        <v>73</v>
      </c>
      <c r="C1281" s="4" t="s">
        <v>12021</v>
      </c>
      <c r="D1281" t="s">
        <v>49</v>
      </c>
      <c r="E1281" t="s">
        <v>50</v>
      </c>
      <c r="F1281" t="s">
        <v>3273</v>
      </c>
      <c r="G1281" t="s">
        <v>22</v>
      </c>
      <c r="H1281" s="1">
        <v>44810</v>
      </c>
      <c r="I1281" s="3">
        <v>1.3888888888888888E-2</v>
      </c>
      <c r="J1281" s="1" t="s">
        <v>12021</v>
      </c>
      <c r="K1281" s="2" t="s">
        <v>12021</v>
      </c>
      <c r="L1281" s="2" t="s">
        <v>12021</v>
      </c>
      <c r="M1281" t="str">
        <f t="shared" si="139"/>
        <v>Sep</v>
      </c>
      <c r="N1281" t="str">
        <f t="shared" si="133"/>
        <v>06-09-2022</v>
      </c>
      <c r="O1281" t="str">
        <f t="shared" si="136"/>
        <v>09</v>
      </c>
      <c r="P1281" t="str">
        <f t="shared" si="137"/>
        <v>2022</v>
      </c>
      <c r="Q1281" t="str">
        <f t="shared" si="134"/>
        <v>00</v>
      </c>
      <c r="R1281" t="str">
        <f t="shared" si="135"/>
        <v>-</v>
      </c>
      <c r="S1281" t="str">
        <f t="shared" si="138"/>
        <v/>
      </c>
    </row>
    <row r="1282" spans="1:19" x14ac:dyDescent="0.3">
      <c r="A1282" t="s">
        <v>3274</v>
      </c>
      <c r="B1282" t="s">
        <v>37</v>
      </c>
      <c r="C1282" t="s">
        <v>12021</v>
      </c>
      <c r="D1282" t="s">
        <v>33</v>
      </c>
      <c r="E1282" t="s">
        <v>38</v>
      </c>
      <c r="F1282" t="s">
        <v>3275</v>
      </c>
      <c r="G1282" t="s">
        <v>22</v>
      </c>
      <c r="H1282" s="1">
        <v>44568</v>
      </c>
      <c r="I1282" s="3">
        <v>0.7583333333333333</v>
      </c>
      <c r="J1282" s="1" t="s">
        <v>12021</v>
      </c>
      <c r="K1282" s="2" t="s">
        <v>12021</v>
      </c>
      <c r="L1282" s="2" t="s">
        <v>12021</v>
      </c>
      <c r="M1282" t="str">
        <f t="shared" si="139"/>
        <v>Jan</v>
      </c>
      <c r="N1282" t="str">
        <f t="shared" ref="N1282:N1345" si="140">TEXT(H1282,"DD-MM-YYYY")</f>
        <v>07-01-2022</v>
      </c>
      <c r="O1282" t="str">
        <f t="shared" si="136"/>
        <v>01</v>
      </c>
      <c r="P1282" t="str">
        <f t="shared" si="137"/>
        <v>2022</v>
      </c>
      <c r="Q1282" t="str">
        <f t="shared" ref="Q1282:Q1345" si="141">TEXT(I1282,"HH")</f>
        <v>18</v>
      </c>
      <c r="R1282" t="str">
        <f t="shared" ref="R1282:R1345" si="142">TEXT(J1282,"DD-MM-YYYY")</f>
        <v>-</v>
      </c>
      <c r="S1282" t="str">
        <f t="shared" si="138"/>
        <v/>
      </c>
    </row>
    <row r="1283" spans="1:19" x14ac:dyDescent="0.3">
      <c r="A1283" t="s">
        <v>3276</v>
      </c>
      <c r="B1283" t="s">
        <v>53</v>
      </c>
      <c r="C1283" s="4" t="s">
        <v>12021</v>
      </c>
      <c r="D1283" t="s">
        <v>12</v>
      </c>
      <c r="E1283" t="s">
        <v>13</v>
      </c>
      <c r="F1283" t="s">
        <v>3277</v>
      </c>
      <c r="G1283" t="s">
        <v>22</v>
      </c>
      <c r="H1283" s="1" t="s">
        <v>3278</v>
      </c>
      <c r="I1283" s="3">
        <v>0.40820601851851851</v>
      </c>
      <c r="J1283" s="1" t="s">
        <v>12021</v>
      </c>
      <c r="K1283" s="2" t="s">
        <v>12021</v>
      </c>
      <c r="L1283" s="2" t="s">
        <v>12021</v>
      </c>
      <c r="M1283" t="str">
        <f t="shared" si="139"/>
        <v>Jun</v>
      </c>
      <c r="N1283" t="str">
        <f t="shared" si="140"/>
        <v>28-06-2020</v>
      </c>
      <c r="O1283" t="str">
        <f t="shared" ref="O1283:O1346" si="143">MID(N1283,4,2)</f>
        <v>06</v>
      </c>
      <c r="P1283" t="str">
        <f t="shared" ref="P1283:P1346" si="144">RIGHT(N1283,4)</f>
        <v>2020</v>
      </c>
      <c r="Q1283" t="str">
        <f t="shared" si="141"/>
        <v>09</v>
      </c>
      <c r="R1283" t="str">
        <f t="shared" si="142"/>
        <v>-</v>
      </c>
      <c r="S1283" t="str">
        <f t="shared" ref="S1283:S1346" si="145">MID(R1283,4,2)</f>
        <v/>
      </c>
    </row>
    <row r="1284" spans="1:19" x14ac:dyDescent="0.3">
      <c r="A1284" t="s">
        <v>3279</v>
      </c>
      <c r="B1284" t="s">
        <v>73</v>
      </c>
      <c r="C1284" t="s">
        <v>11262</v>
      </c>
      <c r="D1284" t="s">
        <v>49</v>
      </c>
      <c r="E1284" t="s">
        <v>50</v>
      </c>
      <c r="F1284" t="s">
        <v>3280</v>
      </c>
      <c r="G1284" t="s">
        <v>28</v>
      </c>
      <c r="H1284" s="1" t="s">
        <v>1335</v>
      </c>
      <c r="I1284" s="3">
        <v>7.6990740740740735E-2</v>
      </c>
      <c r="J1284" s="1" t="s">
        <v>3281</v>
      </c>
      <c r="K1284" s="2">
        <v>7.6990740740740735E-2</v>
      </c>
      <c r="L1284" s="2" t="s">
        <v>12021</v>
      </c>
      <c r="M1284" t="str">
        <f t="shared" si="139"/>
        <v>Aug</v>
      </c>
      <c r="N1284" t="str">
        <f t="shared" si="140"/>
        <v>19-08-2022</v>
      </c>
      <c r="O1284" t="str">
        <f t="shared" si="143"/>
        <v>08</v>
      </c>
      <c r="P1284" t="str">
        <f t="shared" si="144"/>
        <v>2022</v>
      </c>
      <c r="Q1284" t="str">
        <f t="shared" si="141"/>
        <v>01</v>
      </c>
      <c r="R1284" t="str">
        <f t="shared" si="142"/>
        <v>23-08-2022</v>
      </c>
      <c r="S1284" t="str">
        <f t="shared" si="145"/>
        <v>08</v>
      </c>
    </row>
    <row r="1285" spans="1:19" x14ac:dyDescent="0.3">
      <c r="A1285" t="s">
        <v>3282</v>
      </c>
      <c r="B1285" t="s">
        <v>53</v>
      </c>
      <c r="C1285" s="4" t="s">
        <v>12021</v>
      </c>
      <c r="D1285" t="s">
        <v>12</v>
      </c>
      <c r="E1285" t="s">
        <v>13</v>
      </c>
      <c r="F1285" t="s">
        <v>3283</v>
      </c>
      <c r="G1285" t="s">
        <v>22</v>
      </c>
      <c r="H1285" s="1" t="s">
        <v>2273</v>
      </c>
      <c r="I1285" s="3">
        <v>0.55630787037037033</v>
      </c>
      <c r="J1285" s="1" t="s">
        <v>12021</v>
      </c>
      <c r="K1285" s="2" t="s">
        <v>12021</v>
      </c>
      <c r="L1285" s="2" t="s">
        <v>12021</v>
      </c>
      <c r="M1285" t="str">
        <f t="shared" ref="M1285:M1348" si="146">TEXT(H1285,"MMM")</f>
        <v>Jul</v>
      </c>
      <c r="N1285" t="str">
        <f t="shared" si="140"/>
        <v>19-07-2023</v>
      </c>
      <c r="O1285" t="str">
        <f t="shared" si="143"/>
        <v>07</v>
      </c>
      <c r="P1285" t="str">
        <f t="shared" si="144"/>
        <v>2023</v>
      </c>
      <c r="Q1285" t="str">
        <f t="shared" si="141"/>
        <v>13</v>
      </c>
      <c r="R1285" t="str">
        <f t="shared" si="142"/>
        <v>-</v>
      </c>
      <c r="S1285" t="str">
        <f t="shared" si="145"/>
        <v/>
      </c>
    </row>
    <row r="1286" spans="1:19" x14ac:dyDescent="0.3">
      <c r="A1286" t="s">
        <v>3284</v>
      </c>
      <c r="B1286" t="s">
        <v>11</v>
      </c>
      <c r="C1286" t="s">
        <v>12021</v>
      </c>
      <c r="D1286" t="s">
        <v>12</v>
      </c>
      <c r="E1286" t="s">
        <v>13</v>
      </c>
      <c r="F1286" t="s">
        <v>3285</v>
      </c>
      <c r="G1286" t="s">
        <v>15</v>
      </c>
      <c r="H1286" s="1">
        <v>45047</v>
      </c>
      <c r="I1286" s="3">
        <v>0.34583333333333333</v>
      </c>
      <c r="J1286" s="1" t="s">
        <v>12021</v>
      </c>
      <c r="K1286" s="2" t="s">
        <v>12021</v>
      </c>
      <c r="L1286" s="2" t="s">
        <v>12021</v>
      </c>
      <c r="M1286" t="str">
        <f t="shared" si="146"/>
        <v>May</v>
      </c>
      <c r="N1286" t="str">
        <f t="shared" si="140"/>
        <v>01-05-2023</v>
      </c>
      <c r="O1286" t="str">
        <f t="shared" si="143"/>
        <v>05</v>
      </c>
      <c r="P1286" t="str">
        <f t="shared" si="144"/>
        <v>2023</v>
      </c>
      <c r="Q1286" t="str">
        <f t="shared" si="141"/>
        <v>08</v>
      </c>
      <c r="R1286" t="str">
        <f t="shared" si="142"/>
        <v>-</v>
      </c>
      <c r="S1286" t="str">
        <f t="shared" si="145"/>
        <v/>
      </c>
    </row>
    <row r="1287" spans="1:19" x14ac:dyDescent="0.3">
      <c r="A1287" t="s">
        <v>3286</v>
      </c>
      <c r="B1287" t="s">
        <v>173</v>
      </c>
      <c r="C1287" s="4" t="s">
        <v>12021</v>
      </c>
      <c r="D1287" t="s">
        <v>12</v>
      </c>
      <c r="E1287" t="s">
        <v>174</v>
      </c>
      <c r="F1287" t="s">
        <v>3287</v>
      </c>
      <c r="G1287" t="s">
        <v>22</v>
      </c>
      <c r="H1287" s="1">
        <v>45387</v>
      </c>
      <c r="I1287" s="3">
        <v>0.3576388888888889</v>
      </c>
      <c r="J1287" s="1" t="s">
        <v>12021</v>
      </c>
      <c r="K1287" s="2" t="s">
        <v>12021</v>
      </c>
      <c r="L1287" s="2" t="s">
        <v>12021</v>
      </c>
      <c r="M1287" t="str">
        <f t="shared" si="146"/>
        <v>Apr</v>
      </c>
      <c r="N1287" t="str">
        <f t="shared" si="140"/>
        <v>05-04-2024</v>
      </c>
      <c r="O1287" t="str">
        <f t="shared" si="143"/>
        <v>04</v>
      </c>
      <c r="P1287" t="str">
        <f t="shared" si="144"/>
        <v>2024</v>
      </c>
      <c r="Q1287" t="str">
        <f t="shared" si="141"/>
        <v>08</v>
      </c>
      <c r="R1287" t="str">
        <f t="shared" si="142"/>
        <v>-</v>
      </c>
      <c r="S1287" t="str">
        <f t="shared" si="145"/>
        <v/>
      </c>
    </row>
    <row r="1288" spans="1:19" x14ac:dyDescent="0.3">
      <c r="A1288" t="s">
        <v>3288</v>
      </c>
      <c r="B1288" t="s">
        <v>205</v>
      </c>
      <c r="C1288" t="s">
        <v>12021</v>
      </c>
      <c r="D1288" t="s">
        <v>19</v>
      </c>
      <c r="E1288" t="s">
        <v>140</v>
      </c>
      <c r="F1288" t="s">
        <v>3289</v>
      </c>
      <c r="G1288" t="s">
        <v>22</v>
      </c>
      <c r="H1288" s="1">
        <v>45264</v>
      </c>
      <c r="I1288" s="3">
        <v>7.5694444444444439E-2</v>
      </c>
      <c r="J1288" s="1" t="s">
        <v>12021</v>
      </c>
      <c r="K1288" s="2" t="s">
        <v>12021</v>
      </c>
      <c r="L1288" s="2" t="s">
        <v>12021</v>
      </c>
      <c r="M1288" t="str">
        <f t="shared" si="146"/>
        <v>Dec</v>
      </c>
      <c r="N1288" t="str">
        <f t="shared" si="140"/>
        <v>04-12-2023</v>
      </c>
      <c r="O1288" t="str">
        <f t="shared" si="143"/>
        <v>12</v>
      </c>
      <c r="P1288" t="str">
        <f t="shared" si="144"/>
        <v>2023</v>
      </c>
      <c r="Q1288" t="str">
        <f t="shared" si="141"/>
        <v>01</v>
      </c>
      <c r="R1288" t="str">
        <f t="shared" si="142"/>
        <v>-</v>
      </c>
      <c r="S1288" t="str">
        <f t="shared" si="145"/>
        <v/>
      </c>
    </row>
    <row r="1289" spans="1:19" x14ac:dyDescent="0.3">
      <c r="A1289" t="s">
        <v>3290</v>
      </c>
      <c r="B1289" t="s">
        <v>404</v>
      </c>
      <c r="C1289" s="4" t="s">
        <v>12021</v>
      </c>
      <c r="D1289" t="s">
        <v>12</v>
      </c>
      <c r="E1289" t="s">
        <v>174</v>
      </c>
      <c r="F1289" t="s">
        <v>3291</v>
      </c>
      <c r="G1289" t="s">
        <v>15</v>
      </c>
      <c r="H1289" s="1">
        <v>45140</v>
      </c>
      <c r="I1289" s="3">
        <v>0.92708333333333337</v>
      </c>
      <c r="J1289" s="1" t="s">
        <v>12021</v>
      </c>
      <c r="K1289" s="2" t="s">
        <v>12021</v>
      </c>
      <c r="L1289" s="2" t="s">
        <v>12021</v>
      </c>
      <c r="M1289" t="str">
        <f t="shared" si="146"/>
        <v>Aug</v>
      </c>
      <c r="N1289" t="str">
        <f t="shared" si="140"/>
        <v>02-08-2023</v>
      </c>
      <c r="O1289" t="str">
        <f t="shared" si="143"/>
        <v>08</v>
      </c>
      <c r="P1289" t="str">
        <f t="shared" si="144"/>
        <v>2023</v>
      </c>
      <c r="Q1289" t="str">
        <f t="shared" si="141"/>
        <v>22</v>
      </c>
      <c r="R1289" t="str">
        <f t="shared" si="142"/>
        <v>-</v>
      </c>
      <c r="S1289" t="str">
        <f t="shared" si="145"/>
        <v/>
      </c>
    </row>
    <row r="1290" spans="1:19" x14ac:dyDescent="0.3">
      <c r="A1290" t="s">
        <v>3292</v>
      </c>
      <c r="B1290" t="s">
        <v>18</v>
      </c>
      <c r="C1290" t="s">
        <v>12021</v>
      </c>
      <c r="D1290" t="s">
        <v>19</v>
      </c>
      <c r="E1290" t="s">
        <v>20</v>
      </c>
      <c r="F1290" t="s">
        <v>3293</v>
      </c>
      <c r="G1290" t="s">
        <v>22</v>
      </c>
      <c r="H1290" s="1" t="s">
        <v>3294</v>
      </c>
      <c r="I1290" s="3">
        <v>0.72868055555555555</v>
      </c>
      <c r="J1290" s="1" t="s">
        <v>12021</v>
      </c>
      <c r="K1290" s="2" t="s">
        <v>12021</v>
      </c>
      <c r="L1290" s="2" t="s">
        <v>12021</v>
      </c>
      <c r="M1290" t="str">
        <f t="shared" si="146"/>
        <v>Aug</v>
      </c>
      <c r="N1290" t="str">
        <f t="shared" si="140"/>
        <v>24-08-2022</v>
      </c>
      <c r="O1290" t="str">
        <f t="shared" si="143"/>
        <v>08</v>
      </c>
      <c r="P1290" t="str">
        <f t="shared" si="144"/>
        <v>2022</v>
      </c>
      <c r="Q1290" t="str">
        <f t="shared" si="141"/>
        <v>17</v>
      </c>
      <c r="R1290" t="str">
        <f t="shared" si="142"/>
        <v>-</v>
      </c>
      <c r="S1290" t="str">
        <f t="shared" si="145"/>
        <v/>
      </c>
    </row>
    <row r="1291" spans="1:19" x14ac:dyDescent="0.3">
      <c r="A1291" t="s">
        <v>3295</v>
      </c>
      <c r="B1291" t="s">
        <v>135</v>
      </c>
      <c r="C1291" t="s">
        <v>11263</v>
      </c>
      <c r="D1291" t="s">
        <v>33</v>
      </c>
      <c r="E1291" t="s">
        <v>38</v>
      </c>
      <c r="F1291" t="s">
        <v>3296</v>
      </c>
      <c r="G1291" t="s">
        <v>28</v>
      </c>
      <c r="H1291" s="1" t="s">
        <v>3297</v>
      </c>
      <c r="I1291" s="3">
        <v>0.66280092592592588</v>
      </c>
      <c r="J1291" s="1" t="s">
        <v>3089</v>
      </c>
      <c r="K1291" s="2">
        <v>0.66280092592592588</v>
      </c>
      <c r="L1291" s="2" t="s">
        <v>12021</v>
      </c>
      <c r="M1291" t="str">
        <f t="shared" si="146"/>
        <v>Aug</v>
      </c>
      <c r="N1291" t="str">
        <f t="shared" si="140"/>
        <v>23-08-2020</v>
      </c>
      <c r="O1291" t="str">
        <f t="shared" si="143"/>
        <v>08</v>
      </c>
      <c r="P1291" t="str">
        <f t="shared" si="144"/>
        <v>2020</v>
      </c>
      <c r="Q1291" t="str">
        <f t="shared" si="141"/>
        <v>15</v>
      </c>
      <c r="R1291" t="str">
        <f t="shared" si="142"/>
        <v>17-09-2020</v>
      </c>
      <c r="S1291" t="str">
        <f t="shared" si="145"/>
        <v>09</v>
      </c>
    </row>
    <row r="1292" spans="1:19" x14ac:dyDescent="0.3">
      <c r="A1292" t="s">
        <v>3298</v>
      </c>
      <c r="B1292" t="s">
        <v>135</v>
      </c>
      <c r="C1292" s="4">
        <v>44753.288888888892</v>
      </c>
      <c r="D1292" t="s">
        <v>33</v>
      </c>
      <c r="E1292" t="s">
        <v>38</v>
      </c>
      <c r="F1292" t="s">
        <v>3299</v>
      </c>
      <c r="G1292" t="s">
        <v>28</v>
      </c>
      <c r="H1292" s="1">
        <v>44875</v>
      </c>
      <c r="I1292" s="3">
        <v>0.28888888888888886</v>
      </c>
      <c r="J1292" s="1">
        <v>44753</v>
      </c>
      <c r="K1292" s="2">
        <v>0.28888888888888886</v>
      </c>
      <c r="L1292" s="2" t="s">
        <v>12021</v>
      </c>
      <c r="M1292" t="str">
        <f t="shared" si="146"/>
        <v>Nov</v>
      </c>
      <c r="N1292" t="str">
        <f t="shared" si="140"/>
        <v>10-11-2022</v>
      </c>
      <c r="O1292" t="str">
        <f t="shared" si="143"/>
        <v>11</v>
      </c>
      <c r="P1292" t="str">
        <f t="shared" si="144"/>
        <v>2022</v>
      </c>
      <c r="Q1292" t="str">
        <f t="shared" si="141"/>
        <v>06</v>
      </c>
      <c r="R1292" t="str">
        <f t="shared" si="142"/>
        <v>11-07-2022</v>
      </c>
      <c r="S1292" t="str">
        <f t="shared" si="145"/>
        <v>07</v>
      </c>
    </row>
    <row r="1293" spans="1:19" x14ac:dyDescent="0.3">
      <c r="A1293" t="s">
        <v>3300</v>
      </c>
      <c r="B1293" t="s">
        <v>188</v>
      </c>
      <c r="C1293" s="4">
        <v>44199.870833333334</v>
      </c>
      <c r="D1293" t="s">
        <v>12</v>
      </c>
      <c r="E1293" t="s">
        <v>114</v>
      </c>
      <c r="F1293" t="s">
        <v>3301</v>
      </c>
      <c r="G1293" t="s">
        <v>28</v>
      </c>
      <c r="H1293" s="1">
        <v>44532</v>
      </c>
      <c r="I1293" s="3">
        <v>0.87083333333333335</v>
      </c>
      <c r="J1293" s="1">
        <v>44199</v>
      </c>
      <c r="K1293" s="2">
        <v>0.87083333333333335</v>
      </c>
      <c r="L1293" s="2" t="s">
        <v>12021</v>
      </c>
      <c r="M1293" t="str">
        <f t="shared" si="146"/>
        <v>Dec</v>
      </c>
      <c r="N1293" t="str">
        <f t="shared" si="140"/>
        <v>02-12-2021</v>
      </c>
      <c r="O1293" t="str">
        <f t="shared" si="143"/>
        <v>12</v>
      </c>
      <c r="P1293" t="str">
        <f t="shared" si="144"/>
        <v>2021</v>
      </c>
      <c r="Q1293" t="str">
        <f t="shared" si="141"/>
        <v>20</v>
      </c>
      <c r="R1293" t="str">
        <f t="shared" si="142"/>
        <v>03-01-2021</v>
      </c>
      <c r="S1293" t="str">
        <f t="shared" si="145"/>
        <v>01</v>
      </c>
    </row>
    <row r="1294" spans="1:19" x14ac:dyDescent="0.3">
      <c r="A1294" t="s">
        <v>3302</v>
      </c>
      <c r="B1294" t="s">
        <v>185</v>
      </c>
      <c r="C1294" t="s">
        <v>11264</v>
      </c>
      <c r="D1294" t="s">
        <v>12</v>
      </c>
      <c r="E1294" t="s">
        <v>13</v>
      </c>
      <c r="F1294" t="s">
        <v>3303</v>
      </c>
      <c r="G1294" t="s">
        <v>28</v>
      </c>
      <c r="H1294" s="1">
        <v>44140</v>
      </c>
      <c r="I1294" s="3">
        <v>0.24722222222222223</v>
      </c>
      <c r="J1294" s="1" t="s">
        <v>3304</v>
      </c>
      <c r="K1294" s="2">
        <v>0.24790509259259258</v>
      </c>
      <c r="L1294" s="2" t="s">
        <v>12021</v>
      </c>
      <c r="M1294" t="str">
        <f t="shared" si="146"/>
        <v>Nov</v>
      </c>
      <c r="N1294" t="str">
        <f t="shared" si="140"/>
        <v>05-11-2020</v>
      </c>
      <c r="O1294" t="str">
        <f t="shared" si="143"/>
        <v>11</v>
      </c>
      <c r="P1294" t="str">
        <f t="shared" si="144"/>
        <v>2020</v>
      </c>
      <c r="Q1294" t="str">
        <f t="shared" si="141"/>
        <v>05</v>
      </c>
      <c r="R1294" t="str">
        <f t="shared" si="142"/>
        <v>30-05-2020</v>
      </c>
      <c r="S1294" t="str">
        <f t="shared" si="145"/>
        <v>05</v>
      </c>
    </row>
    <row r="1295" spans="1:19" x14ac:dyDescent="0.3">
      <c r="A1295" t="s">
        <v>3305</v>
      </c>
      <c r="B1295" t="s">
        <v>301</v>
      </c>
      <c r="C1295" s="4">
        <v>45483.430555555555</v>
      </c>
      <c r="D1295" t="s">
        <v>49</v>
      </c>
      <c r="E1295" t="s">
        <v>50</v>
      </c>
      <c r="F1295" t="s">
        <v>3306</v>
      </c>
      <c r="G1295" t="s">
        <v>28</v>
      </c>
      <c r="H1295" s="1" t="s">
        <v>1290</v>
      </c>
      <c r="I1295" s="3">
        <v>0.4306828703703704</v>
      </c>
      <c r="J1295" s="1">
        <v>45483</v>
      </c>
      <c r="K1295" s="2">
        <v>0.43055555555555558</v>
      </c>
      <c r="L1295" s="2" t="s">
        <v>12021</v>
      </c>
      <c r="M1295" t="str">
        <f t="shared" si="146"/>
        <v>Sep</v>
      </c>
      <c r="N1295" t="str">
        <f t="shared" si="140"/>
        <v>17-09-2024</v>
      </c>
      <c r="O1295" t="str">
        <f t="shared" si="143"/>
        <v>09</v>
      </c>
      <c r="P1295" t="str">
        <f t="shared" si="144"/>
        <v>2024</v>
      </c>
      <c r="Q1295" t="str">
        <f t="shared" si="141"/>
        <v>10</v>
      </c>
      <c r="R1295" t="str">
        <f t="shared" si="142"/>
        <v>10-07-2024</v>
      </c>
      <c r="S1295" t="str">
        <f t="shared" si="145"/>
        <v>07</v>
      </c>
    </row>
    <row r="1296" spans="1:19" x14ac:dyDescent="0.3">
      <c r="A1296" t="s">
        <v>3307</v>
      </c>
      <c r="B1296" t="s">
        <v>93</v>
      </c>
      <c r="C1296" t="s">
        <v>12021</v>
      </c>
      <c r="D1296" t="s">
        <v>19</v>
      </c>
      <c r="E1296" t="s">
        <v>26</v>
      </c>
      <c r="F1296" t="s">
        <v>3308</v>
      </c>
      <c r="G1296" t="s">
        <v>15</v>
      </c>
      <c r="H1296" s="1">
        <v>44992</v>
      </c>
      <c r="I1296" s="3">
        <v>0.80972222222222223</v>
      </c>
      <c r="J1296" s="1" t="s">
        <v>12021</v>
      </c>
      <c r="K1296" s="2" t="s">
        <v>12021</v>
      </c>
      <c r="L1296" s="2" t="s">
        <v>12021</v>
      </c>
      <c r="M1296" t="str">
        <f t="shared" si="146"/>
        <v>Mar</v>
      </c>
      <c r="N1296" t="str">
        <f t="shared" si="140"/>
        <v>07-03-2023</v>
      </c>
      <c r="O1296" t="str">
        <f t="shared" si="143"/>
        <v>03</v>
      </c>
      <c r="P1296" t="str">
        <f t="shared" si="144"/>
        <v>2023</v>
      </c>
      <c r="Q1296" t="str">
        <f t="shared" si="141"/>
        <v>19</v>
      </c>
      <c r="R1296" t="str">
        <f t="shared" si="142"/>
        <v>-</v>
      </c>
      <c r="S1296" t="str">
        <f t="shared" si="145"/>
        <v/>
      </c>
    </row>
    <row r="1297" spans="1:19" x14ac:dyDescent="0.3">
      <c r="A1297" t="s">
        <v>3309</v>
      </c>
      <c r="B1297" t="s">
        <v>220</v>
      </c>
      <c r="C1297" t="s">
        <v>12021</v>
      </c>
      <c r="D1297" t="s">
        <v>12</v>
      </c>
      <c r="E1297" t="s">
        <v>174</v>
      </c>
      <c r="F1297" t="s">
        <v>3310</v>
      </c>
      <c r="G1297" t="s">
        <v>15</v>
      </c>
      <c r="H1297" s="1">
        <v>45545</v>
      </c>
      <c r="I1297" s="3">
        <v>0.62638888888888888</v>
      </c>
      <c r="J1297" s="1" t="s">
        <v>12021</v>
      </c>
      <c r="K1297" s="2" t="s">
        <v>12021</v>
      </c>
      <c r="L1297" s="2" t="s">
        <v>12021</v>
      </c>
      <c r="M1297" t="str">
        <f t="shared" si="146"/>
        <v>Sep</v>
      </c>
      <c r="N1297" t="str">
        <f t="shared" si="140"/>
        <v>10-09-2024</v>
      </c>
      <c r="O1297" t="str">
        <f t="shared" si="143"/>
        <v>09</v>
      </c>
      <c r="P1297" t="str">
        <f t="shared" si="144"/>
        <v>2024</v>
      </c>
      <c r="Q1297" t="str">
        <f t="shared" si="141"/>
        <v>15</v>
      </c>
      <c r="R1297" t="str">
        <f t="shared" si="142"/>
        <v>-</v>
      </c>
      <c r="S1297" t="str">
        <f t="shared" si="145"/>
        <v/>
      </c>
    </row>
    <row r="1298" spans="1:19" x14ac:dyDescent="0.3">
      <c r="A1298" t="s">
        <v>3311</v>
      </c>
      <c r="B1298" t="s">
        <v>205</v>
      </c>
      <c r="C1298" s="4">
        <v>45446.386111111111</v>
      </c>
      <c r="D1298" t="s">
        <v>19</v>
      </c>
      <c r="E1298" t="s">
        <v>140</v>
      </c>
      <c r="F1298" t="s">
        <v>3312</v>
      </c>
      <c r="G1298" t="s">
        <v>28</v>
      </c>
      <c r="H1298" s="1" t="s">
        <v>680</v>
      </c>
      <c r="I1298" s="3">
        <v>0.38665509259259262</v>
      </c>
      <c r="J1298" s="1">
        <v>45446</v>
      </c>
      <c r="K1298" s="2">
        <v>0.38611111111111113</v>
      </c>
      <c r="L1298" s="2" t="s">
        <v>12021</v>
      </c>
      <c r="M1298" t="str">
        <f t="shared" si="146"/>
        <v>Feb</v>
      </c>
      <c r="N1298" t="str">
        <f t="shared" si="140"/>
        <v>19-02-2024</v>
      </c>
      <c r="O1298" t="str">
        <f t="shared" si="143"/>
        <v>02</v>
      </c>
      <c r="P1298" t="str">
        <f t="shared" si="144"/>
        <v>2024</v>
      </c>
      <c r="Q1298" t="str">
        <f t="shared" si="141"/>
        <v>09</v>
      </c>
      <c r="R1298" t="str">
        <f t="shared" si="142"/>
        <v>03-06-2024</v>
      </c>
      <c r="S1298" t="str">
        <f t="shared" si="145"/>
        <v>06</v>
      </c>
    </row>
    <row r="1299" spans="1:19" x14ac:dyDescent="0.3">
      <c r="A1299" t="s">
        <v>3313</v>
      </c>
      <c r="B1299" t="s">
        <v>185</v>
      </c>
      <c r="C1299" t="s">
        <v>12021</v>
      </c>
      <c r="D1299" t="s">
        <v>12</v>
      </c>
      <c r="E1299" t="s">
        <v>13</v>
      </c>
      <c r="F1299" t="s">
        <v>2585</v>
      </c>
      <c r="G1299" t="s">
        <v>22</v>
      </c>
      <c r="H1299" s="1" t="s">
        <v>2115</v>
      </c>
      <c r="I1299" s="3">
        <v>0.24637731481481481</v>
      </c>
      <c r="J1299" s="1" t="s">
        <v>12021</v>
      </c>
      <c r="K1299" s="2" t="s">
        <v>12021</v>
      </c>
      <c r="L1299" s="2" t="s">
        <v>12021</v>
      </c>
      <c r="M1299" t="str">
        <f t="shared" si="146"/>
        <v>Dec</v>
      </c>
      <c r="N1299" t="str">
        <f t="shared" si="140"/>
        <v>20-12-2022</v>
      </c>
      <c r="O1299" t="str">
        <f t="shared" si="143"/>
        <v>12</v>
      </c>
      <c r="P1299" t="str">
        <f t="shared" si="144"/>
        <v>2022</v>
      </c>
      <c r="Q1299" t="str">
        <f t="shared" si="141"/>
        <v>05</v>
      </c>
      <c r="R1299" t="str">
        <f t="shared" si="142"/>
        <v>-</v>
      </c>
      <c r="S1299" t="str">
        <f t="shared" si="145"/>
        <v/>
      </c>
    </row>
    <row r="1300" spans="1:19" x14ac:dyDescent="0.3">
      <c r="A1300" t="s">
        <v>3314</v>
      </c>
      <c r="B1300" t="s">
        <v>185</v>
      </c>
      <c r="C1300" s="4">
        <v>44746.8</v>
      </c>
      <c r="D1300" t="s">
        <v>12</v>
      </c>
      <c r="E1300" t="s">
        <v>13</v>
      </c>
      <c r="F1300" t="s">
        <v>3315</v>
      </c>
      <c r="G1300" t="s">
        <v>28</v>
      </c>
      <c r="H1300" s="1">
        <v>44868</v>
      </c>
      <c r="I1300" s="3">
        <v>0.8</v>
      </c>
      <c r="J1300" s="1">
        <v>44746</v>
      </c>
      <c r="K1300" s="2">
        <v>0.8</v>
      </c>
      <c r="L1300" s="2" t="s">
        <v>12021</v>
      </c>
      <c r="M1300" t="str">
        <f t="shared" si="146"/>
        <v>Nov</v>
      </c>
      <c r="N1300" t="str">
        <f t="shared" si="140"/>
        <v>03-11-2022</v>
      </c>
      <c r="O1300" t="str">
        <f t="shared" si="143"/>
        <v>11</v>
      </c>
      <c r="P1300" t="str">
        <f t="shared" si="144"/>
        <v>2022</v>
      </c>
      <c r="Q1300" t="str">
        <f t="shared" si="141"/>
        <v>19</v>
      </c>
      <c r="R1300" t="str">
        <f t="shared" si="142"/>
        <v>04-07-2022</v>
      </c>
      <c r="S1300" t="str">
        <f t="shared" si="145"/>
        <v>07</v>
      </c>
    </row>
    <row r="1301" spans="1:19" x14ac:dyDescent="0.3">
      <c r="A1301" t="s">
        <v>3316</v>
      </c>
      <c r="B1301" t="s">
        <v>73</v>
      </c>
      <c r="C1301" t="s">
        <v>12021</v>
      </c>
      <c r="D1301" t="s">
        <v>49</v>
      </c>
      <c r="E1301" t="s">
        <v>50</v>
      </c>
      <c r="F1301" t="s">
        <v>3317</v>
      </c>
      <c r="G1301" t="s">
        <v>22</v>
      </c>
      <c r="H1301" s="1">
        <v>44293</v>
      </c>
      <c r="I1301" s="3">
        <v>0.31597222222222221</v>
      </c>
      <c r="J1301" s="1" t="s">
        <v>12021</v>
      </c>
      <c r="K1301" s="2" t="s">
        <v>12021</v>
      </c>
      <c r="L1301" s="2" t="s">
        <v>12021</v>
      </c>
      <c r="M1301" t="str">
        <f t="shared" si="146"/>
        <v>Apr</v>
      </c>
      <c r="N1301" t="str">
        <f t="shared" si="140"/>
        <v>07-04-2021</v>
      </c>
      <c r="O1301" t="str">
        <f t="shared" si="143"/>
        <v>04</v>
      </c>
      <c r="P1301" t="str">
        <f t="shared" si="144"/>
        <v>2021</v>
      </c>
      <c r="Q1301" t="str">
        <f t="shared" si="141"/>
        <v>07</v>
      </c>
      <c r="R1301" t="str">
        <f t="shared" si="142"/>
        <v>-</v>
      </c>
      <c r="S1301" t="str">
        <f t="shared" si="145"/>
        <v/>
      </c>
    </row>
    <row r="1302" spans="1:19" x14ac:dyDescent="0.3">
      <c r="A1302" t="s">
        <v>3318</v>
      </c>
      <c r="B1302" t="s">
        <v>185</v>
      </c>
      <c r="C1302" s="4" t="s">
        <v>12021</v>
      </c>
      <c r="D1302" t="s">
        <v>12</v>
      </c>
      <c r="E1302" t="s">
        <v>13</v>
      </c>
      <c r="F1302" t="s">
        <v>3319</v>
      </c>
      <c r="G1302" t="s">
        <v>15</v>
      </c>
      <c r="H1302" s="1">
        <v>45356</v>
      </c>
      <c r="I1302" s="3">
        <v>0.16111111111111112</v>
      </c>
      <c r="J1302" s="1" t="s">
        <v>12021</v>
      </c>
      <c r="K1302" s="2" t="s">
        <v>12021</v>
      </c>
      <c r="L1302" s="2" t="s">
        <v>12021</v>
      </c>
      <c r="M1302" t="str">
        <f t="shared" si="146"/>
        <v>Mar</v>
      </c>
      <c r="N1302" t="str">
        <f t="shared" si="140"/>
        <v>05-03-2024</v>
      </c>
      <c r="O1302" t="str">
        <f t="shared" si="143"/>
        <v>03</v>
      </c>
      <c r="P1302" t="str">
        <f t="shared" si="144"/>
        <v>2024</v>
      </c>
      <c r="Q1302" t="str">
        <f t="shared" si="141"/>
        <v>03</v>
      </c>
      <c r="R1302" t="str">
        <f t="shared" si="142"/>
        <v>-</v>
      </c>
      <c r="S1302" t="str">
        <f t="shared" si="145"/>
        <v/>
      </c>
    </row>
    <row r="1303" spans="1:19" x14ac:dyDescent="0.3">
      <c r="A1303" t="s">
        <v>3320</v>
      </c>
      <c r="B1303" t="s">
        <v>205</v>
      </c>
      <c r="C1303" t="s">
        <v>11265</v>
      </c>
      <c r="D1303" t="s">
        <v>19</v>
      </c>
      <c r="E1303" t="s">
        <v>140</v>
      </c>
      <c r="F1303" t="s">
        <v>3321</v>
      </c>
      <c r="G1303" t="s">
        <v>28</v>
      </c>
      <c r="H1303" s="1" t="s">
        <v>406</v>
      </c>
      <c r="I1303" s="3">
        <v>0.92820601851851847</v>
      </c>
      <c r="J1303" s="1" t="s">
        <v>2103</v>
      </c>
      <c r="K1303" s="2">
        <v>0.92820601851851847</v>
      </c>
      <c r="L1303" s="2" t="s">
        <v>12021</v>
      </c>
      <c r="M1303" t="str">
        <f t="shared" si="146"/>
        <v>Feb</v>
      </c>
      <c r="N1303" t="str">
        <f t="shared" si="140"/>
        <v>19-02-2022</v>
      </c>
      <c r="O1303" t="str">
        <f t="shared" si="143"/>
        <v>02</v>
      </c>
      <c r="P1303" t="str">
        <f t="shared" si="144"/>
        <v>2022</v>
      </c>
      <c r="Q1303" t="str">
        <f t="shared" si="141"/>
        <v>22</v>
      </c>
      <c r="R1303" t="str">
        <f t="shared" si="142"/>
        <v>21-02-2022</v>
      </c>
      <c r="S1303" t="str">
        <f t="shared" si="145"/>
        <v>02</v>
      </c>
    </row>
    <row r="1304" spans="1:19" x14ac:dyDescent="0.3">
      <c r="A1304" t="s">
        <v>3322</v>
      </c>
      <c r="B1304" t="s">
        <v>256</v>
      </c>
      <c r="C1304" s="4" t="s">
        <v>12021</v>
      </c>
      <c r="D1304" t="s">
        <v>19</v>
      </c>
      <c r="E1304" t="s">
        <v>20</v>
      </c>
      <c r="F1304" t="s">
        <v>3323</v>
      </c>
      <c r="G1304" t="s">
        <v>15</v>
      </c>
      <c r="H1304" s="1" t="s">
        <v>2021</v>
      </c>
      <c r="I1304" s="3">
        <v>0.15306712962962962</v>
      </c>
      <c r="J1304" s="1" t="s">
        <v>12021</v>
      </c>
      <c r="K1304" s="2" t="s">
        <v>12021</v>
      </c>
      <c r="L1304" s="2" t="s">
        <v>12021</v>
      </c>
      <c r="M1304" t="str">
        <f t="shared" si="146"/>
        <v>Nov</v>
      </c>
      <c r="N1304" t="str">
        <f t="shared" si="140"/>
        <v>24-11-2024</v>
      </c>
      <c r="O1304" t="str">
        <f t="shared" si="143"/>
        <v>11</v>
      </c>
      <c r="P1304" t="str">
        <f t="shared" si="144"/>
        <v>2024</v>
      </c>
      <c r="Q1304" t="str">
        <f t="shared" si="141"/>
        <v>03</v>
      </c>
      <c r="R1304" t="str">
        <f t="shared" si="142"/>
        <v>-</v>
      </c>
      <c r="S1304" t="str">
        <f t="shared" si="145"/>
        <v/>
      </c>
    </row>
    <row r="1305" spans="1:19" x14ac:dyDescent="0.3">
      <c r="A1305" t="s">
        <v>3324</v>
      </c>
      <c r="B1305" t="s">
        <v>149</v>
      </c>
      <c r="C1305" s="4">
        <v>44844.549305555556</v>
      </c>
      <c r="D1305" t="s">
        <v>49</v>
      </c>
      <c r="E1305" t="s">
        <v>69</v>
      </c>
      <c r="F1305" t="s">
        <v>3325</v>
      </c>
      <c r="G1305" t="s">
        <v>28</v>
      </c>
      <c r="H1305" s="1">
        <v>44602</v>
      </c>
      <c r="I1305" s="3">
        <v>0.5493055555555556</v>
      </c>
      <c r="J1305" s="1">
        <v>44844</v>
      </c>
      <c r="K1305" s="2">
        <v>0.5493055555555556</v>
      </c>
      <c r="L1305" s="2" t="s">
        <v>12021</v>
      </c>
      <c r="M1305" t="str">
        <f t="shared" si="146"/>
        <v>Feb</v>
      </c>
      <c r="N1305" t="str">
        <f t="shared" si="140"/>
        <v>10-02-2022</v>
      </c>
      <c r="O1305" t="str">
        <f t="shared" si="143"/>
        <v>02</v>
      </c>
      <c r="P1305" t="str">
        <f t="shared" si="144"/>
        <v>2022</v>
      </c>
      <c r="Q1305" t="str">
        <f t="shared" si="141"/>
        <v>13</v>
      </c>
      <c r="R1305" t="str">
        <f t="shared" si="142"/>
        <v>10-10-2022</v>
      </c>
      <c r="S1305" t="str">
        <f t="shared" si="145"/>
        <v>10</v>
      </c>
    </row>
    <row r="1306" spans="1:19" x14ac:dyDescent="0.3">
      <c r="A1306" t="s">
        <v>3326</v>
      </c>
      <c r="B1306" t="s">
        <v>205</v>
      </c>
      <c r="C1306" s="4">
        <v>44713.2</v>
      </c>
      <c r="D1306" t="s">
        <v>19</v>
      </c>
      <c r="E1306" t="s">
        <v>140</v>
      </c>
      <c r="F1306" t="s">
        <v>3327</v>
      </c>
      <c r="G1306" t="s">
        <v>28</v>
      </c>
      <c r="H1306" s="1" t="s">
        <v>3328</v>
      </c>
      <c r="I1306" s="3">
        <v>0.20038194444444443</v>
      </c>
      <c r="J1306" s="1">
        <v>44713</v>
      </c>
      <c r="K1306" s="2">
        <v>0.2</v>
      </c>
      <c r="L1306" s="2" t="s">
        <v>12021</v>
      </c>
      <c r="M1306" t="str">
        <f t="shared" si="146"/>
        <v>Dec</v>
      </c>
      <c r="N1306" t="str">
        <f t="shared" si="140"/>
        <v>30-12-2021</v>
      </c>
      <c r="O1306" t="str">
        <f t="shared" si="143"/>
        <v>12</v>
      </c>
      <c r="P1306" t="str">
        <f t="shared" si="144"/>
        <v>2021</v>
      </c>
      <c r="Q1306" t="str">
        <f t="shared" si="141"/>
        <v>04</v>
      </c>
      <c r="R1306" t="str">
        <f t="shared" si="142"/>
        <v>01-06-2022</v>
      </c>
      <c r="S1306" t="str">
        <f t="shared" si="145"/>
        <v>06</v>
      </c>
    </row>
    <row r="1307" spans="1:19" x14ac:dyDescent="0.3">
      <c r="A1307" t="s">
        <v>3329</v>
      </c>
      <c r="B1307" t="s">
        <v>173</v>
      </c>
      <c r="C1307" s="4" t="s">
        <v>12021</v>
      </c>
      <c r="D1307" t="s">
        <v>12</v>
      </c>
      <c r="E1307" t="s">
        <v>174</v>
      </c>
      <c r="F1307" t="s">
        <v>3330</v>
      </c>
      <c r="G1307" t="s">
        <v>22</v>
      </c>
      <c r="H1307" s="1" t="s">
        <v>872</v>
      </c>
      <c r="I1307" s="3">
        <v>0.10943287037037037</v>
      </c>
      <c r="J1307" s="1" t="s">
        <v>12021</v>
      </c>
      <c r="K1307" s="2" t="s">
        <v>12021</v>
      </c>
      <c r="L1307" s="2" t="s">
        <v>12021</v>
      </c>
      <c r="M1307" t="str">
        <f t="shared" si="146"/>
        <v>Dec</v>
      </c>
      <c r="N1307" t="str">
        <f t="shared" si="140"/>
        <v>13-12-2022</v>
      </c>
      <c r="O1307" t="str">
        <f t="shared" si="143"/>
        <v>12</v>
      </c>
      <c r="P1307" t="str">
        <f t="shared" si="144"/>
        <v>2022</v>
      </c>
      <c r="Q1307" t="str">
        <f t="shared" si="141"/>
        <v>02</v>
      </c>
      <c r="R1307" t="str">
        <f t="shared" si="142"/>
        <v>-</v>
      </c>
      <c r="S1307" t="str">
        <f t="shared" si="145"/>
        <v/>
      </c>
    </row>
    <row r="1308" spans="1:19" x14ac:dyDescent="0.3">
      <c r="A1308" t="s">
        <v>3331</v>
      </c>
      <c r="B1308" t="s">
        <v>110</v>
      </c>
      <c r="C1308" t="s">
        <v>11266</v>
      </c>
      <c r="D1308" t="s">
        <v>33</v>
      </c>
      <c r="E1308" t="s">
        <v>34</v>
      </c>
      <c r="F1308" t="s">
        <v>3332</v>
      </c>
      <c r="G1308" t="s">
        <v>28</v>
      </c>
      <c r="H1308" s="1">
        <v>43989</v>
      </c>
      <c r="I1308" s="3">
        <v>0.65763888888888888</v>
      </c>
      <c r="J1308" s="1" t="s">
        <v>3333</v>
      </c>
      <c r="K1308" s="2">
        <v>0.65795138888888893</v>
      </c>
      <c r="L1308" s="2" t="s">
        <v>12021</v>
      </c>
      <c r="M1308" t="str">
        <f t="shared" si="146"/>
        <v>Jun</v>
      </c>
      <c r="N1308" t="str">
        <f t="shared" si="140"/>
        <v>07-06-2020</v>
      </c>
      <c r="O1308" t="str">
        <f t="shared" si="143"/>
        <v>06</v>
      </c>
      <c r="P1308" t="str">
        <f t="shared" si="144"/>
        <v>2020</v>
      </c>
      <c r="Q1308" t="str">
        <f t="shared" si="141"/>
        <v>15</v>
      </c>
      <c r="R1308" t="str">
        <f t="shared" si="142"/>
        <v>19-07-2020</v>
      </c>
      <c r="S1308" t="str">
        <f t="shared" si="145"/>
        <v>07</v>
      </c>
    </row>
    <row r="1309" spans="1:19" x14ac:dyDescent="0.3">
      <c r="A1309" t="s">
        <v>3334</v>
      </c>
      <c r="B1309" t="s">
        <v>185</v>
      </c>
      <c r="C1309" s="4" t="s">
        <v>12021</v>
      </c>
      <c r="D1309" t="s">
        <v>12</v>
      </c>
      <c r="E1309" t="s">
        <v>13</v>
      </c>
      <c r="F1309" t="s">
        <v>3335</v>
      </c>
      <c r="G1309" t="s">
        <v>22</v>
      </c>
      <c r="H1309" s="1" t="s">
        <v>3336</v>
      </c>
      <c r="I1309" s="3">
        <v>0.45490740740740743</v>
      </c>
      <c r="J1309" s="1" t="s">
        <v>12021</v>
      </c>
      <c r="K1309" s="2" t="s">
        <v>12021</v>
      </c>
      <c r="L1309" s="2" t="s">
        <v>12021</v>
      </c>
      <c r="M1309" t="str">
        <f t="shared" si="146"/>
        <v>Aug</v>
      </c>
      <c r="N1309" t="str">
        <f t="shared" si="140"/>
        <v>30-08-2022</v>
      </c>
      <c r="O1309" t="str">
        <f t="shared" si="143"/>
        <v>08</v>
      </c>
      <c r="P1309" t="str">
        <f t="shared" si="144"/>
        <v>2022</v>
      </c>
      <c r="Q1309" t="str">
        <f t="shared" si="141"/>
        <v>10</v>
      </c>
      <c r="R1309" t="str">
        <f t="shared" si="142"/>
        <v>-</v>
      </c>
      <c r="S1309" t="str">
        <f t="shared" si="145"/>
        <v/>
      </c>
    </row>
    <row r="1310" spans="1:19" x14ac:dyDescent="0.3">
      <c r="A1310" t="s">
        <v>3337</v>
      </c>
      <c r="B1310" t="s">
        <v>73</v>
      </c>
      <c r="C1310" s="4" t="s">
        <v>12021</v>
      </c>
      <c r="D1310" t="s">
        <v>49</v>
      </c>
      <c r="E1310" t="s">
        <v>50</v>
      </c>
      <c r="F1310" t="s">
        <v>3338</v>
      </c>
      <c r="G1310" t="s">
        <v>22</v>
      </c>
      <c r="H1310" s="1" t="s">
        <v>3339</v>
      </c>
      <c r="I1310" s="3">
        <v>2.4988425925925924E-2</v>
      </c>
      <c r="J1310" s="1" t="s">
        <v>12021</v>
      </c>
      <c r="K1310" s="2" t="s">
        <v>12021</v>
      </c>
      <c r="L1310" s="2" t="s">
        <v>12021</v>
      </c>
      <c r="M1310" t="str">
        <f t="shared" si="146"/>
        <v>Jan</v>
      </c>
      <c r="N1310" t="str">
        <f t="shared" si="140"/>
        <v>26-01-2022</v>
      </c>
      <c r="O1310" t="str">
        <f t="shared" si="143"/>
        <v>01</v>
      </c>
      <c r="P1310" t="str">
        <f t="shared" si="144"/>
        <v>2022</v>
      </c>
      <c r="Q1310" t="str">
        <f t="shared" si="141"/>
        <v>00</v>
      </c>
      <c r="R1310" t="str">
        <f t="shared" si="142"/>
        <v>-</v>
      </c>
      <c r="S1310" t="str">
        <f t="shared" si="145"/>
        <v/>
      </c>
    </row>
    <row r="1311" spans="1:19" x14ac:dyDescent="0.3">
      <c r="A1311" t="s">
        <v>3340</v>
      </c>
      <c r="B1311" t="s">
        <v>93</v>
      </c>
      <c r="C1311" s="4" t="s">
        <v>12021</v>
      </c>
      <c r="D1311" t="s">
        <v>19</v>
      </c>
      <c r="E1311" t="s">
        <v>26</v>
      </c>
      <c r="F1311" t="s">
        <v>3341</v>
      </c>
      <c r="G1311" t="s">
        <v>15</v>
      </c>
      <c r="H1311" s="1" t="s">
        <v>2602</v>
      </c>
      <c r="I1311" s="3">
        <v>0.52428240740740739</v>
      </c>
      <c r="J1311" s="1" t="s">
        <v>12021</v>
      </c>
      <c r="K1311" s="2" t="s">
        <v>12021</v>
      </c>
      <c r="L1311" s="2" t="s">
        <v>12021</v>
      </c>
      <c r="M1311" t="str">
        <f t="shared" si="146"/>
        <v>Jan</v>
      </c>
      <c r="N1311" t="str">
        <f t="shared" si="140"/>
        <v>30-01-2023</v>
      </c>
      <c r="O1311" t="str">
        <f t="shared" si="143"/>
        <v>01</v>
      </c>
      <c r="P1311" t="str">
        <f t="shared" si="144"/>
        <v>2023</v>
      </c>
      <c r="Q1311" t="str">
        <f t="shared" si="141"/>
        <v>12</v>
      </c>
      <c r="R1311" t="str">
        <f t="shared" si="142"/>
        <v>-</v>
      </c>
      <c r="S1311" t="str">
        <f t="shared" si="145"/>
        <v/>
      </c>
    </row>
    <row r="1312" spans="1:19" x14ac:dyDescent="0.3">
      <c r="A1312" t="s">
        <v>3342</v>
      </c>
      <c r="B1312" t="s">
        <v>256</v>
      </c>
      <c r="C1312" s="4" t="s">
        <v>12021</v>
      </c>
      <c r="D1312" t="s">
        <v>19</v>
      </c>
      <c r="E1312" t="s">
        <v>20</v>
      </c>
      <c r="F1312" t="s">
        <v>3343</v>
      </c>
      <c r="G1312" t="s">
        <v>15</v>
      </c>
      <c r="H1312" s="1">
        <v>44230</v>
      </c>
      <c r="I1312" s="3">
        <v>0.13402777777777777</v>
      </c>
      <c r="J1312" s="1" t="s">
        <v>12021</v>
      </c>
      <c r="K1312" s="2" t="s">
        <v>12021</v>
      </c>
      <c r="L1312" s="2" t="s">
        <v>12021</v>
      </c>
      <c r="M1312" t="str">
        <f t="shared" si="146"/>
        <v>Feb</v>
      </c>
      <c r="N1312" t="str">
        <f t="shared" si="140"/>
        <v>03-02-2021</v>
      </c>
      <c r="O1312" t="str">
        <f t="shared" si="143"/>
        <v>02</v>
      </c>
      <c r="P1312" t="str">
        <f t="shared" si="144"/>
        <v>2021</v>
      </c>
      <c r="Q1312" t="str">
        <f t="shared" si="141"/>
        <v>03</v>
      </c>
      <c r="R1312" t="str">
        <f t="shared" si="142"/>
        <v>-</v>
      </c>
      <c r="S1312" t="str">
        <f t="shared" si="145"/>
        <v/>
      </c>
    </row>
    <row r="1313" spans="1:19" x14ac:dyDescent="0.3">
      <c r="A1313" t="s">
        <v>3344</v>
      </c>
      <c r="B1313" t="s">
        <v>131</v>
      </c>
      <c r="C1313" s="4" t="s">
        <v>12021</v>
      </c>
      <c r="D1313" t="s">
        <v>12</v>
      </c>
      <c r="E1313" t="s">
        <v>114</v>
      </c>
      <c r="F1313" t="s">
        <v>1961</v>
      </c>
      <c r="G1313" t="s">
        <v>15</v>
      </c>
      <c r="H1313" s="1">
        <v>45149</v>
      </c>
      <c r="I1313" s="3">
        <v>0.76944444444444449</v>
      </c>
      <c r="J1313" s="1" t="s">
        <v>12021</v>
      </c>
      <c r="K1313" s="2" t="s">
        <v>12021</v>
      </c>
      <c r="L1313" s="2" t="s">
        <v>12021</v>
      </c>
      <c r="M1313" t="str">
        <f t="shared" si="146"/>
        <v>Aug</v>
      </c>
      <c r="N1313" t="str">
        <f t="shared" si="140"/>
        <v>11-08-2023</v>
      </c>
      <c r="O1313" t="str">
        <f t="shared" si="143"/>
        <v>08</v>
      </c>
      <c r="P1313" t="str">
        <f t="shared" si="144"/>
        <v>2023</v>
      </c>
      <c r="Q1313" t="str">
        <f t="shared" si="141"/>
        <v>18</v>
      </c>
      <c r="R1313" t="str">
        <f t="shared" si="142"/>
        <v>-</v>
      </c>
      <c r="S1313" t="str">
        <f t="shared" si="145"/>
        <v/>
      </c>
    </row>
    <row r="1314" spans="1:19" x14ac:dyDescent="0.3">
      <c r="A1314" t="s">
        <v>3345</v>
      </c>
      <c r="B1314" t="s">
        <v>202</v>
      </c>
      <c r="C1314" s="4" t="s">
        <v>12021</v>
      </c>
      <c r="D1314" t="s">
        <v>33</v>
      </c>
      <c r="E1314" t="s">
        <v>127</v>
      </c>
      <c r="F1314" t="s">
        <v>3346</v>
      </c>
      <c r="G1314" t="s">
        <v>15</v>
      </c>
      <c r="H1314" s="1">
        <v>43832</v>
      </c>
      <c r="I1314" s="3">
        <v>0.42499999999999999</v>
      </c>
      <c r="J1314" s="1" t="s">
        <v>12021</v>
      </c>
      <c r="K1314" s="2" t="s">
        <v>12021</v>
      </c>
      <c r="L1314" s="2" t="s">
        <v>12021</v>
      </c>
      <c r="M1314" t="str">
        <f t="shared" si="146"/>
        <v>Jan</v>
      </c>
      <c r="N1314" t="str">
        <f t="shared" si="140"/>
        <v>02-01-2020</v>
      </c>
      <c r="O1314" t="str">
        <f t="shared" si="143"/>
        <v>01</v>
      </c>
      <c r="P1314" t="str">
        <f t="shared" si="144"/>
        <v>2020</v>
      </c>
      <c r="Q1314" t="str">
        <f t="shared" si="141"/>
        <v>10</v>
      </c>
      <c r="R1314" t="str">
        <f t="shared" si="142"/>
        <v>-</v>
      </c>
      <c r="S1314" t="str">
        <f t="shared" si="145"/>
        <v/>
      </c>
    </row>
    <row r="1315" spans="1:19" x14ac:dyDescent="0.3">
      <c r="A1315" t="s">
        <v>3347</v>
      </c>
      <c r="B1315" t="s">
        <v>123</v>
      </c>
      <c r="C1315" t="s">
        <v>11267</v>
      </c>
      <c r="D1315" t="s">
        <v>33</v>
      </c>
      <c r="E1315" t="s">
        <v>34</v>
      </c>
      <c r="F1315" t="s">
        <v>3348</v>
      </c>
      <c r="G1315" t="s">
        <v>28</v>
      </c>
      <c r="H1315" s="1" t="s">
        <v>3349</v>
      </c>
      <c r="I1315" s="3">
        <v>0.18094907407407407</v>
      </c>
      <c r="J1315" s="1" t="s">
        <v>1372</v>
      </c>
      <c r="K1315" s="2">
        <v>0.18094907407407407</v>
      </c>
      <c r="L1315" s="2" t="s">
        <v>12021</v>
      </c>
      <c r="M1315" t="str">
        <f t="shared" si="146"/>
        <v>Jan</v>
      </c>
      <c r="N1315" t="str">
        <f t="shared" si="140"/>
        <v>19-01-2020</v>
      </c>
      <c r="O1315" t="str">
        <f t="shared" si="143"/>
        <v>01</v>
      </c>
      <c r="P1315" t="str">
        <f t="shared" si="144"/>
        <v>2020</v>
      </c>
      <c r="Q1315" t="str">
        <f t="shared" si="141"/>
        <v>04</v>
      </c>
      <c r="R1315" t="str">
        <f t="shared" si="142"/>
        <v>18-02-2020</v>
      </c>
      <c r="S1315" t="str">
        <f t="shared" si="145"/>
        <v>02</v>
      </c>
    </row>
    <row r="1316" spans="1:19" x14ac:dyDescent="0.3">
      <c r="A1316" t="s">
        <v>3350</v>
      </c>
      <c r="B1316" t="s">
        <v>123</v>
      </c>
      <c r="C1316" s="4" t="s">
        <v>12021</v>
      </c>
      <c r="D1316" t="s">
        <v>33</v>
      </c>
      <c r="E1316" t="s">
        <v>34</v>
      </c>
      <c r="F1316" t="s">
        <v>3351</v>
      </c>
      <c r="G1316" t="s">
        <v>22</v>
      </c>
      <c r="H1316" s="1" t="s">
        <v>3352</v>
      </c>
      <c r="I1316" s="3">
        <v>0.6412268518518518</v>
      </c>
      <c r="J1316" s="1" t="s">
        <v>12021</v>
      </c>
      <c r="K1316" s="2" t="s">
        <v>12021</v>
      </c>
      <c r="L1316" s="2" t="s">
        <v>12021</v>
      </c>
      <c r="M1316" t="str">
        <f t="shared" si="146"/>
        <v>Jan</v>
      </c>
      <c r="N1316" t="str">
        <f t="shared" si="140"/>
        <v>30-01-2024</v>
      </c>
      <c r="O1316" t="str">
        <f t="shared" si="143"/>
        <v>01</v>
      </c>
      <c r="P1316" t="str">
        <f t="shared" si="144"/>
        <v>2024</v>
      </c>
      <c r="Q1316" t="str">
        <f t="shared" si="141"/>
        <v>15</v>
      </c>
      <c r="R1316" t="str">
        <f t="shared" si="142"/>
        <v>-</v>
      </c>
      <c r="S1316" t="str">
        <f t="shared" si="145"/>
        <v/>
      </c>
    </row>
    <row r="1317" spans="1:19" x14ac:dyDescent="0.3">
      <c r="A1317" t="s">
        <v>3353</v>
      </c>
      <c r="B1317" t="s">
        <v>113</v>
      </c>
      <c r="C1317" s="4" t="s">
        <v>12021</v>
      </c>
      <c r="D1317" t="s">
        <v>12</v>
      </c>
      <c r="E1317" t="s">
        <v>114</v>
      </c>
      <c r="F1317" t="s">
        <v>3354</v>
      </c>
      <c r="G1317" t="s">
        <v>15</v>
      </c>
      <c r="H1317" s="1" t="s">
        <v>2997</v>
      </c>
      <c r="I1317" s="3">
        <v>0.26730324074074074</v>
      </c>
      <c r="J1317" s="1" t="s">
        <v>12021</v>
      </c>
      <c r="K1317" s="2" t="s">
        <v>12021</v>
      </c>
      <c r="L1317" s="2" t="s">
        <v>12021</v>
      </c>
      <c r="M1317" t="str">
        <f t="shared" si="146"/>
        <v>Jan</v>
      </c>
      <c r="N1317" t="str">
        <f t="shared" si="140"/>
        <v>22-01-2020</v>
      </c>
      <c r="O1317" t="str">
        <f t="shared" si="143"/>
        <v>01</v>
      </c>
      <c r="P1317" t="str">
        <f t="shared" si="144"/>
        <v>2020</v>
      </c>
      <c r="Q1317" t="str">
        <f t="shared" si="141"/>
        <v>06</v>
      </c>
      <c r="R1317" t="str">
        <f t="shared" si="142"/>
        <v>-</v>
      </c>
      <c r="S1317" t="str">
        <f t="shared" si="145"/>
        <v/>
      </c>
    </row>
    <row r="1318" spans="1:19" x14ac:dyDescent="0.3">
      <c r="A1318" t="s">
        <v>3355</v>
      </c>
      <c r="B1318" t="s">
        <v>87</v>
      </c>
      <c r="C1318" s="4" t="s">
        <v>12021</v>
      </c>
      <c r="D1318" t="s">
        <v>33</v>
      </c>
      <c r="E1318" t="s">
        <v>38</v>
      </c>
      <c r="F1318" t="s">
        <v>3356</v>
      </c>
      <c r="G1318" t="s">
        <v>22</v>
      </c>
      <c r="H1318" s="1" t="s">
        <v>3357</v>
      </c>
      <c r="I1318" s="3">
        <v>0.60908564814814814</v>
      </c>
      <c r="J1318" s="1" t="s">
        <v>12021</v>
      </c>
      <c r="K1318" s="2" t="s">
        <v>12021</v>
      </c>
      <c r="L1318" s="2" t="s">
        <v>12021</v>
      </c>
      <c r="M1318" t="str">
        <f t="shared" si="146"/>
        <v>Apr</v>
      </c>
      <c r="N1318" t="str">
        <f t="shared" si="140"/>
        <v>22-04-2020</v>
      </c>
      <c r="O1318" t="str">
        <f t="shared" si="143"/>
        <v>04</v>
      </c>
      <c r="P1318" t="str">
        <f t="shared" si="144"/>
        <v>2020</v>
      </c>
      <c r="Q1318" t="str">
        <f t="shared" si="141"/>
        <v>14</v>
      </c>
      <c r="R1318" t="str">
        <f t="shared" si="142"/>
        <v>-</v>
      </c>
      <c r="S1318" t="str">
        <f t="shared" si="145"/>
        <v/>
      </c>
    </row>
    <row r="1319" spans="1:19" x14ac:dyDescent="0.3">
      <c r="A1319" t="s">
        <v>3358</v>
      </c>
      <c r="B1319" t="s">
        <v>113</v>
      </c>
      <c r="C1319" s="4" t="s">
        <v>12021</v>
      </c>
      <c r="D1319" t="s">
        <v>12</v>
      </c>
      <c r="E1319" t="s">
        <v>114</v>
      </c>
      <c r="F1319" t="s">
        <v>3359</v>
      </c>
      <c r="G1319" t="s">
        <v>22</v>
      </c>
      <c r="H1319" s="1" t="s">
        <v>1905</v>
      </c>
      <c r="I1319" s="3">
        <v>0.32569444444444445</v>
      </c>
      <c r="J1319" s="1" t="s">
        <v>12021</v>
      </c>
      <c r="K1319" s="2" t="s">
        <v>12021</v>
      </c>
      <c r="L1319" s="2" t="s">
        <v>12021</v>
      </c>
      <c r="M1319" t="str">
        <f t="shared" si="146"/>
        <v>Oct</v>
      </c>
      <c r="N1319" t="str">
        <f t="shared" si="140"/>
        <v>14-10-2024</v>
      </c>
      <c r="O1319" t="str">
        <f t="shared" si="143"/>
        <v>10</v>
      </c>
      <c r="P1319" t="str">
        <f t="shared" si="144"/>
        <v>2024</v>
      </c>
      <c r="Q1319" t="str">
        <f t="shared" si="141"/>
        <v>07</v>
      </c>
      <c r="R1319" t="str">
        <f t="shared" si="142"/>
        <v>-</v>
      </c>
      <c r="S1319" t="str">
        <f t="shared" si="145"/>
        <v/>
      </c>
    </row>
    <row r="1320" spans="1:19" x14ac:dyDescent="0.3">
      <c r="A1320" t="s">
        <v>3360</v>
      </c>
      <c r="B1320" t="s">
        <v>139</v>
      </c>
      <c r="C1320" t="s">
        <v>11268</v>
      </c>
      <c r="D1320" t="s">
        <v>19</v>
      </c>
      <c r="E1320" t="s">
        <v>140</v>
      </c>
      <c r="F1320" t="s">
        <v>3361</v>
      </c>
      <c r="G1320" t="s">
        <v>28</v>
      </c>
      <c r="H1320" s="1" t="s">
        <v>3362</v>
      </c>
      <c r="I1320" s="3">
        <v>0.22343750000000001</v>
      </c>
      <c r="J1320" s="1" t="s">
        <v>3363</v>
      </c>
      <c r="K1320" s="2">
        <v>0.22343750000000001</v>
      </c>
      <c r="L1320" s="2" t="s">
        <v>12021</v>
      </c>
      <c r="M1320" t="str">
        <f t="shared" si="146"/>
        <v>May</v>
      </c>
      <c r="N1320" t="str">
        <f t="shared" si="140"/>
        <v>26-05-2024</v>
      </c>
      <c r="O1320" t="str">
        <f t="shared" si="143"/>
        <v>05</v>
      </c>
      <c r="P1320" t="str">
        <f t="shared" si="144"/>
        <v>2024</v>
      </c>
      <c r="Q1320" t="str">
        <f t="shared" si="141"/>
        <v>05</v>
      </c>
      <c r="R1320" t="str">
        <f t="shared" si="142"/>
        <v>22-06-2024</v>
      </c>
      <c r="S1320" t="str">
        <f t="shared" si="145"/>
        <v>06</v>
      </c>
    </row>
    <row r="1321" spans="1:19" x14ac:dyDescent="0.3">
      <c r="A1321" t="s">
        <v>3364</v>
      </c>
      <c r="B1321" t="s">
        <v>139</v>
      </c>
      <c r="C1321" s="4" t="s">
        <v>12021</v>
      </c>
      <c r="D1321" t="s">
        <v>19</v>
      </c>
      <c r="E1321" t="s">
        <v>140</v>
      </c>
      <c r="F1321" t="s">
        <v>3365</v>
      </c>
      <c r="G1321" t="s">
        <v>15</v>
      </c>
      <c r="H1321" s="1">
        <v>45202</v>
      </c>
      <c r="I1321" s="3">
        <v>0.21527777777777779</v>
      </c>
      <c r="J1321" s="1" t="s">
        <v>12021</v>
      </c>
      <c r="K1321" s="2" t="s">
        <v>12021</v>
      </c>
      <c r="L1321" s="2" t="s">
        <v>12021</v>
      </c>
      <c r="M1321" t="str">
        <f t="shared" si="146"/>
        <v>Oct</v>
      </c>
      <c r="N1321" t="str">
        <f t="shared" si="140"/>
        <v>03-10-2023</v>
      </c>
      <c r="O1321" t="str">
        <f t="shared" si="143"/>
        <v>10</v>
      </c>
      <c r="P1321" t="str">
        <f t="shared" si="144"/>
        <v>2023</v>
      </c>
      <c r="Q1321" t="str">
        <f t="shared" si="141"/>
        <v>05</v>
      </c>
      <c r="R1321" t="str">
        <f t="shared" si="142"/>
        <v>-</v>
      </c>
      <c r="S1321" t="str">
        <f t="shared" si="145"/>
        <v/>
      </c>
    </row>
    <row r="1322" spans="1:19" x14ac:dyDescent="0.3">
      <c r="A1322" t="s">
        <v>3366</v>
      </c>
      <c r="B1322" t="s">
        <v>185</v>
      </c>
      <c r="C1322" s="4" t="s">
        <v>12021</v>
      </c>
      <c r="D1322" t="s">
        <v>12</v>
      </c>
      <c r="E1322" t="s">
        <v>13</v>
      </c>
      <c r="F1322" t="s">
        <v>3367</v>
      </c>
      <c r="G1322" t="s">
        <v>15</v>
      </c>
      <c r="H1322" s="1" t="s">
        <v>3368</v>
      </c>
      <c r="I1322" s="3">
        <v>0.78604166666666664</v>
      </c>
      <c r="J1322" s="1" t="s">
        <v>12021</v>
      </c>
      <c r="K1322" s="2" t="s">
        <v>12021</v>
      </c>
      <c r="L1322" s="2" t="s">
        <v>12021</v>
      </c>
      <c r="M1322" t="str">
        <f t="shared" si="146"/>
        <v>Aug</v>
      </c>
      <c r="N1322" t="str">
        <f t="shared" si="140"/>
        <v>13-08-2022</v>
      </c>
      <c r="O1322" t="str">
        <f t="shared" si="143"/>
        <v>08</v>
      </c>
      <c r="P1322" t="str">
        <f t="shared" si="144"/>
        <v>2022</v>
      </c>
      <c r="Q1322" t="str">
        <f t="shared" si="141"/>
        <v>18</v>
      </c>
      <c r="R1322" t="str">
        <f t="shared" si="142"/>
        <v>-</v>
      </c>
      <c r="S1322" t="str">
        <f t="shared" si="145"/>
        <v/>
      </c>
    </row>
    <row r="1323" spans="1:19" x14ac:dyDescent="0.3">
      <c r="A1323" t="s">
        <v>3369</v>
      </c>
      <c r="B1323" t="s">
        <v>73</v>
      </c>
      <c r="C1323" s="4">
        <v>44562.173611111109</v>
      </c>
      <c r="D1323" t="s">
        <v>49</v>
      </c>
      <c r="E1323" t="s">
        <v>50</v>
      </c>
      <c r="F1323" t="s">
        <v>3370</v>
      </c>
      <c r="G1323" t="s">
        <v>28</v>
      </c>
      <c r="H1323" s="1" t="s">
        <v>1581</v>
      </c>
      <c r="I1323" s="3">
        <v>0.17371527777777779</v>
      </c>
      <c r="J1323" s="1">
        <v>44562</v>
      </c>
      <c r="K1323" s="2">
        <v>0.1736111111111111</v>
      </c>
      <c r="L1323" s="2" t="s">
        <v>12021</v>
      </c>
      <c r="M1323" t="str">
        <f t="shared" si="146"/>
        <v>Dec</v>
      </c>
      <c r="N1323" t="str">
        <f t="shared" si="140"/>
        <v>27-12-2021</v>
      </c>
      <c r="O1323" t="str">
        <f t="shared" si="143"/>
        <v>12</v>
      </c>
      <c r="P1323" t="str">
        <f t="shared" si="144"/>
        <v>2021</v>
      </c>
      <c r="Q1323" t="str">
        <f t="shared" si="141"/>
        <v>04</v>
      </c>
      <c r="R1323" t="str">
        <f t="shared" si="142"/>
        <v>01-01-2022</v>
      </c>
      <c r="S1323" t="str">
        <f t="shared" si="145"/>
        <v>01</v>
      </c>
    </row>
    <row r="1324" spans="1:19" x14ac:dyDescent="0.3">
      <c r="A1324" t="s">
        <v>3371</v>
      </c>
      <c r="B1324" t="s">
        <v>185</v>
      </c>
      <c r="C1324" s="4" t="s">
        <v>12021</v>
      </c>
      <c r="D1324" t="s">
        <v>12</v>
      </c>
      <c r="E1324" t="s">
        <v>13</v>
      </c>
      <c r="F1324" t="s">
        <v>3372</v>
      </c>
      <c r="G1324" t="s">
        <v>22</v>
      </c>
      <c r="H1324" s="1">
        <v>44051</v>
      </c>
      <c r="I1324" s="3">
        <v>0.84027777777777779</v>
      </c>
      <c r="J1324" s="1" t="s">
        <v>12021</v>
      </c>
      <c r="K1324" s="2" t="s">
        <v>12021</v>
      </c>
      <c r="L1324" s="2" t="s">
        <v>12021</v>
      </c>
      <c r="M1324" t="str">
        <f t="shared" si="146"/>
        <v>Aug</v>
      </c>
      <c r="N1324" t="str">
        <f t="shared" si="140"/>
        <v>08-08-2020</v>
      </c>
      <c r="O1324" t="str">
        <f t="shared" si="143"/>
        <v>08</v>
      </c>
      <c r="P1324" t="str">
        <f t="shared" si="144"/>
        <v>2020</v>
      </c>
      <c r="Q1324" t="str">
        <f t="shared" si="141"/>
        <v>20</v>
      </c>
      <c r="R1324" t="str">
        <f t="shared" si="142"/>
        <v>-</v>
      </c>
      <c r="S1324" t="str">
        <f t="shared" si="145"/>
        <v/>
      </c>
    </row>
    <row r="1325" spans="1:19" x14ac:dyDescent="0.3">
      <c r="A1325" t="s">
        <v>3373</v>
      </c>
      <c r="B1325" t="s">
        <v>11</v>
      </c>
      <c r="C1325" s="4" t="s">
        <v>12021</v>
      </c>
      <c r="D1325" t="s">
        <v>12</v>
      </c>
      <c r="E1325" t="s">
        <v>13</v>
      </c>
      <c r="F1325" t="s">
        <v>3374</v>
      </c>
      <c r="G1325" t="s">
        <v>22</v>
      </c>
      <c r="H1325" s="1">
        <v>43987</v>
      </c>
      <c r="I1325" s="3">
        <v>0.34027777777777779</v>
      </c>
      <c r="J1325" s="1" t="s">
        <v>12021</v>
      </c>
      <c r="K1325" s="2" t="s">
        <v>12021</v>
      </c>
      <c r="L1325" s="2" t="s">
        <v>12021</v>
      </c>
      <c r="M1325" t="str">
        <f t="shared" si="146"/>
        <v>Jun</v>
      </c>
      <c r="N1325" t="str">
        <f t="shared" si="140"/>
        <v>05-06-2020</v>
      </c>
      <c r="O1325" t="str">
        <f t="shared" si="143"/>
        <v>06</v>
      </c>
      <c r="P1325" t="str">
        <f t="shared" si="144"/>
        <v>2020</v>
      </c>
      <c r="Q1325" t="str">
        <f t="shared" si="141"/>
        <v>08</v>
      </c>
      <c r="R1325" t="str">
        <f t="shared" si="142"/>
        <v>-</v>
      </c>
      <c r="S1325" t="str">
        <f t="shared" si="145"/>
        <v/>
      </c>
    </row>
    <row r="1326" spans="1:19" x14ac:dyDescent="0.3">
      <c r="A1326" t="s">
        <v>3375</v>
      </c>
      <c r="B1326" t="s">
        <v>64</v>
      </c>
      <c r="C1326" t="s">
        <v>11269</v>
      </c>
      <c r="D1326" t="s">
        <v>49</v>
      </c>
      <c r="E1326" t="s">
        <v>65</v>
      </c>
      <c r="F1326" t="s">
        <v>3376</v>
      </c>
      <c r="G1326" t="s">
        <v>28</v>
      </c>
      <c r="H1326" s="1" t="s">
        <v>3377</v>
      </c>
      <c r="I1326" s="3">
        <v>0.90297453703703701</v>
      </c>
      <c r="J1326" s="1" t="s">
        <v>3378</v>
      </c>
      <c r="K1326" s="2">
        <v>0.90297453703703701</v>
      </c>
      <c r="L1326" s="2" t="s">
        <v>12021</v>
      </c>
      <c r="M1326" t="str">
        <f t="shared" si="146"/>
        <v>Apr</v>
      </c>
      <c r="N1326" t="str">
        <f t="shared" si="140"/>
        <v>25-04-2022</v>
      </c>
      <c r="O1326" t="str">
        <f t="shared" si="143"/>
        <v>04</v>
      </c>
      <c r="P1326" t="str">
        <f t="shared" si="144"/>
        <v>2022</v>
      </c>
      <c r="Q1326" t="str">
        <f t="shared" si="141"/>
        <v>21</v>
      </c>
      <c r="R1326" t="str">
        <f t="shared" si="142"/>
        <v>16-05-2022</v>
      </c>
      <c r="S1326" t="str">
        <f t="shared" si="145"/>
        <v>05</v>
      </c>
    </row>
    <row r="1327" spans="1:19" x14ac:dyDescent="0.3">
      <c r="A1327" t="s">
        <v>3379</v>
      </c>
      <c r="B1327" t="s">
        <v>202</v>
      </c>
      <c r="C1327" s="4" t="s">
        <v>12021</v>
      </c>
      <c r="D1327" t="s">
        <v>33</v>
      </c>
      <c r="E1327" t="s">
        <v>127</v>
      </c>
      <c r="F1327" t="s">
        <v>3174</v>
      </c>
      <c r="G1327" t="s">
        <v>15</v>
      </c>
      <c r="H1327" s="1">
        <v>44018</v>
      </c>
      <c r="I1327" s="3">
        <v>0.59583333333333333</v>
      </c>
      <c r="J1327" s="1" t="s">
        <v>12021</v>
      </c>
      <c r="K1327" s="2" t="s">
        <v>12021</v>
      </c>
      <c r="L1327" s="2" t="s">
        <v>12021</v>
      </c>
      <c r="M1327" t="str">
        <f t="shared" si="146"/>
        <v>Jul</v>
      </c>
      <c r="N1327" t="str">
        <f t="shared" si="140"/>
        <v>06-07-2020</v>
      </c>
      <c r="O1327" t="str">
        <f t="shared" si="143"/>
        <v>07</v>
      </c>
      <c r="P1327" t="str">
        <f t="shared" si="144"/>
        <v>2020</v>
      </c>
      <c r="Q1327" t="str">
        <f t="shared" si="141"/>
        <v>14</v>
      </c>
      <c r="R1327" t="str">
        <f t="shared" si="142"/>
        <v>-</v>
      </c>
      <c r="S1327" t="str">
        <f t="shared" si="145"/>
        <v/>
      </c>
    </row>
    <row r="1328" spans="1:19" x14ac:dyDescent="0.3">
      <c r="A1328" t="s">
        <v>3380</v>
      </c>
      <c r="B1328" t="s">
        <v>131</v>
      </c>
      <c r="C1328" s="4" t="s">
        <v>12021</v>
      </c>
      <c r="D1328" t="s">
        <v>12</v>
      </c>
      <c r="E1328" t="s">
        <v>114</v>
      </c>
      <c r="F1328" t="s">
        <v>3381</v>
      </c>
      <c r="G1328" t="s">
        <v>15</v>
      </c>
      <c r="H1328" s="1" t="s">
        <v>3382</v>
      </c>
      <c r="I1328" s="3">
        <v>0.13991898148148149</v>
      </c>
      <c r="J1328" s="1" t="s">
        <v>12021</v>
      </c>
      <c r="K1328" s="2" t="s">
        <v>12021</v>
      </c>
      <c r="L1328" s="2" t="s">
        <v>12021</v>
      </c>
      <c r="M1328" t="str">
        <f t="shared" si="146"/>
        <v>May</v>
      </c>
      <c r="N1328" t="str">
        <f t="shared" si="140"/>
        <v>16-05-2020</v>
      </c>
      <c r="O1328" t="str">
        <f t="shared" si="143"/>
        <v>05</v>
      </c>
      <c r="P1328" t="str">
        <f t="shared" si="144"/>
        <v>2020</v>
      </c>
      <c r="Q1328" t="str">
        <f t="shared" si="141"/>
        <v>03</v>
      </c>
      <c r="R1328" t="str">
        <f t="shared" si="142"/>
        <v>-</v>
      </c>
      <c r="S1328" t="str">
        <f t="shared" si="145"/>
        <v/>
      </c>
    </row>
    <row r="1329" spans="1:19" x14ac:dyDescent="0.3">
      <c r="A1329" t="s">
        <v>3383</v>
      </c>
      <c r="B1329" t="s">
        <v>404</v>
      </c>
      <c r="C1329" s="4" t="s">
        <v>12021</v>
      </c>
      <c r="D1329" t="s">
        <v>12</v>
      </c>
      <c r="E1329" t="s">
        <v>174</v>
      </c>
      <c r="F1329" t="s">
        <v>3384</v>
      </c>
      <c r="G1329" t="s">
        <v>15</v>
      </c>
      <c r="H1329" s="1" t="s">
        <v>30</v>
      </c>
      <c r="I1329" s="3">
        <v>0.18895833333333334</v>
      </c>
      <c r="J1329" s="1" t="s">
        <v>12021</v>
      </c>
      <c r="K1329" s="2" t="s">
        <v>12021</v>
      </c>
      <c r="L1329" s="2" t="s">
        <v>12021</v>
      </c>
      <c r="M1329" t="str">
        <f t="shared" si="146"/>
        <v>Feb</v>
      </c>
      <c r="N1329" t="str">
        <f t="shared" si="140"/>
        <v>16-02-2024</v>
      </c>
      <c r="O1329" t="str">
        <f t="shared" si="143"/>
        <v>02</v>
      </c>
      <c r="P1329" t="str">
        <f t="shared" si="144"/>
        <v>2024</v>
      </c>
      <c r="Q1329" t="str">
        <f t="shared" si="141"/>
        <v>04</v>
      </c>
      <c r="R1329" t="str">
        <f t="shared" si="142"/>
        <v>-</v>
      </c>
      <c r="S1329" t="str">
        <f t="shared" si="145"/>
        <v/>
      </c>
    </row>
    <row r="1330" spans="1:19" x14ac:dyDescent="0.3">
      <c r="A1330" t="s">
        <v>3385</v>
      </c>
      <c r="B1330" t="s">
        <v>68</v>
      </c>
      <c r="C1330" t="s">
        <v>11270</v>
      </c>
      <c r="D1330" t="s">
        <v>49</v>
      </c>
      <c r="E1330" t="s">
        <v>69</v>
      </c>
      <c r="F1330" t="s">
        <v>3386</v>
      </c>
      <c r="G1330" t="s">
        <v>28</v>
      </c>
      <c r="H1330" s="1" t="s">
        <v>3387</v>
      </c>
      <c r="I1330" s="3">
        <v>5.4641203703703706E-2</v>
      </c>
      <c r="J1330" s="1" t="s">
        <v>536</v>
      </c>
      <c r="K1330" s="2">
        <v>5.4641203703703706E-2</v>
      </c>
      <c r="L1330" s="2" t="s">
        <v>12021</v>
      </c>
      <c r="M1330" t="str">
        <f t="shared" si="146"/>
        <v>Dec</v>
      </c>
      <c r="N1330" t="str">
        <f t="shared" si="140"/>
        <v>26-12-2021</v>
      </c>
      <c r="O1330" t="str">
        <f t="shared" si="143"/>
        <v>12</v>
      </c>
      <c r="P1330" t="str">
        <f t="shared" si="144"/>
        <v>2021</v>
      </c>
      <c r="Q1330" t="str">
        <f t="shared" si="141"/>
        <v>01</v>
      </c>
      <c r="R1330" t="str">
        <f t="shared" si="142"/>
        <v>24-01-2022</v>
      </c>
      <c r="S1330" t="str">
        <f t="shared" si="145"/>
        <v>01</v>
      </c>
    </row>
    <row r="1331" spans="1:19" x14ac:dyDescent="0.3">
      <c r="A1331" t="s">
        <v>3388</v>
      </c>
      <c r="B1331" t="s">
        <v>110</v>
      </c>
      <c r="C1331" s="4">
        <v>44931.696527777778</v>
      </c>
      <c r="D1331" t="s">
        <v>33</v>
      </c>
      <c r="E1331" t="s">
        <v>34</v>
      </c>
      <c r="F1331" t="s">
        <v>3389</v>
      </c>
      <c r="G1331" t="s">
        <v>28</v>
      </c>
      <c r="H1331" s="1" t="s">
        <v>3390</v>
      </c>
      <c r="I1331" s="3">
        <v>0.6967592592592593</v>
      </c>
      <c r="J1331" s="1">
        <v>44931</v>
      </c>
      <c r="K1331" s="2">
        <v>0.69652777777777775</v>
      </c>
      <c r="L1331" s="2" t="s">
        <v>12021</v>
      </c>
      <c r="M1331" t="str">
        <f t="shared" si="146"/>
        <v>Apr</v>
      </c>
      <c r="N1331" t="str">
        <f t="shared" si="140"/>
        <v>19-04-2023</v>
      </c>
      <c r="O1331" t="str">
        <f t="shared" si="143"/>
        <v>04</v>
      </c>
      <c r="P1331" t="str">
        <f t="shared" si="144"/>
        <v>2023</v>
      </c>
      <c r="Q1331" t="str">
        <f t="shared" si="141"/>
        <v>16</v>
      </c>
      <c r="R1331" t="str">
        <f t="shared" si="142"/>
        <v>05-01-2023</v>
      </c>
      <c r="S1331" t="str">
        <f t="shared" si="145"/>
        <v>01</v>
      </c>
    </row>
    <row r="1332" spans="1:19" x14ac:dyDescent="0.3">
      <c r="A1332" t="s">
        <v>3391</v>
      </c>
      <c r="B1332" t="s">
        <v>126</v>
      </c>
      <c r="C1332" s="4" t="s">
        <v>12021</v>
      </c>
      <c r="D1332" t="s">
        <v>33</v>
      </c>
      <c r="E1332" t="s">
        <v>127</v>
      </c>
      <c r="F1332" t="s">
        <v>3392</v>
      </c>
      <c r="G1332" t="s">
        <v>22</v>
      </c>
      <c r="H1332" s="1" t="s">
        <v>3393</v>
      </c>
      <c r="I1332" s="3">
        <v>0.90011574074074074</v>
      </c>
      <c r="J1332" s="1" t="s">
        <v>12021</v>
      </c>
      <c r="K1332" s="2" t="s">
        <v>12021</v>
      </c>
      <c r="L1332" s="2" t="s">
        <v>12021</v>
      </c>
      <c r="M1332" t="str">
        <f t="shared" si="146"/>
        <v>Jul</v>
      </c>
      <c r="N1332" t="str">
        <f t="shared" si="140"/>
        <v>27-07-2024</v>
      </c>
      <c r="O1332" t="str">
        <f t="shared" si="143"/>
        <v>07</v>
      </c>
      <c r="P1332" t="str">
        <f t="shared" si="144"/>
        <v>2024</v>
      </c>
      <c r="Q1332" t="str">
        <f t="shared" si="141"/>
        <v>21</v>
      </c>
      <c r="R1332" t="str">
        <f t="shared" si="142"/>
        <v>-</v>
      </c>
      <c r="S1332" t="str">
        <f t="shared" si="145"/>
        <v/>
      </c>
    </row>
    <row r="1333" spans="1:19" x14ac:dyDescent="0.3">
      <c r="A1333" t="s">
        <v>3394</v>
      </c>
      <c r="B1333" t="s">
        <v>301</v>
      </c>
      <c r="C1333" s="4" t="s">
        <v>12021</v>
      </c>
      <c r="D1333" t="s">
        <v>49</v>
      </c>
      <c r="E1333" t="s">
        <v>50</v>
      </c>
      <c r="F1333" t="s">
        <v>3395</v>
      </c>
      <c r="G1333" t="s">
        <v>15</v>
      </c>
      <c r="H1333" s="1">
        <v>45150</v>
      </c>
      <c r="I1333" s="3">
        <v>0.46319444444444446</v>
      </c>
      <c r="J1333" s="1" t="s">
        <v>12021</v>
      </c>
      <c r="K1333" s="2" t="s">
        <v>12021</v>
      </c>
      <c r="L1333" s="2" t="s">
        <v>12021</v>
      </c>
      <c r="M1333" t="str">
        <f t="shared" si="146"/>
        <v>Aug</v>
      </c>
      <c r="N1333" t="str">
        <f t="shared" si="140"/>
        <v>12-08-2023</v>
      </c>
      <c r="O1333" t="str">
        <f t="shared" si="143"/>
        <v>08</v>
      </c>
      <c r="P1333" t="str">
        <f t="shared" si="144"/>
        <v>2023</v>
      </c>
      <c r="Q1333" t="str">
        <f t="shared" si="141"/>
        <v>11</v>
      </c>
      <c r="R1333" t="str">
        <f t="shared" si="142"/>
        <v>-</v>
      </c>
      <c r="S1333" t="str">
        <f t="shared" si="145"/>
        <v/>
      </c>
    </row>
    <row r="1334" spans="1:19" x14ac:dyDescent="0.3">
      <c r="A1334" t="s">
        <v>3396</v>
      </c>
      <c r="B1334" t="s">
        <v>202</v>
      </c>
      <c r="C1334" s="4" t="s">
        <v>12021</v>
      </c>
      <c r="D1334" t="s">
        <v>33</v>
      </c>
      <c r="E1334" t="s">
        <v>127</v>
      </c>
      <c r="F1334" t="s">
        <v>3397</v>
      </c>
      <c r="G1334" t="s">
        <v>15</v>
      </c>
      <c r="H1334" s="1" t="s">
        <v>2425</v>
      </c>
      <c r="I1334" s="3">
        <v>0.4553935185185185</v>
      </c>
      <c r="J1334" s="1" t="s">
        <v>12021</v>
      </c>
      <c r="K1334" s="2" t="s">
        <v>12021</v>
      </c>
      <c r="L1334" s="2" t="s">
        <v>12021</v>
      </c>
      <c r="M1334" t="str">
        <f t="shared" si="146"/>
        <v>Nov</v>
      </c>
      <c r="N1334" t="str">
        <f t="shared" si="140"/>
        <v>13-11-2023</v>
      </c>
      <c r="O1334" t="str">
        <f t="shared" si="143"/>
        <v>11</v>
      </c>
      <c r="P1334" t="str">
        <f t="shared" si="144"/>
        <v>2023</v>
      </c>
      <c r="Q1334" t="str">
        <f t="shared" si="141"/>
        <v>10</v>
      </c>
      <c r="R1334" t="str">
        <f t="shared" si="142"/>
        <v>-</v>
      </c>
      <c r="S1334" t="str">
        <f t="shared" si="145"/>
        <v/>
      </c>
    </row>
    <row r="1335" spans="1:19" x14ac:dyDescent="0.3">
      <c r="A1335" t="s">
        <v>3398</v>
      </c>
      <c r="B1335" t="s">
        <v>93</v>
      </c>
      <c r="C1335" t="s">
        <v>11271</v>
      </c>
      <c r="D1335" t="s">
        <v>19</v>
      </c>
      <c r="E1335" t="s">
        <v>26</v>
      </c>
      <c r="F1335" t="s">
        <v>3399</v>
      </c>
      <c r="G1335" t="s">
        <v>28</v>
      </c>
      <c r="H1335" s="1" t="s">
        <v>3400</v>
      </c>
      <c r="I1335" s="3">
        <v>0.25645833333333334</v>
      </c>
      <c r="J1335" s="1" t="s">
        <v>3401</v>
      </c>
      <c r="K1335" s="2">
        <v>0.25645833333333334</v>
      </c>
      <c r="L1335" s="2" t="s">
        <v>12021</v>
      </c>
      <c r="M1335" t="str">
        <f t="shared" si="146"/>
        <v>Sep</v>
      </c>
      <c r="N1335" t="str">
        <f t="shared" si="140"/>
        <v>13-09-2022</v>
      </c>
      <c r="O1335" t="str">
        <f t="shared" si="143"/>
        <v>09</v>
      </c>
      <c r="P1335" t="str">
        <f t="shared" si="144"/>
        <v>2022</v>
      </c>
      <c r="Q1335" t="str">
        <f t="shared" si="141"/>
        <v>06</v>
      </c>
      <c r="R1335" t="str">
        <f t="shared" si="142"/>
        <v>28-09-2022</v>
      </c>
      <c r="S1335" t="str">
        <f t="shared" si="145"/>
        <v>09</v>
      </c>
    </row>
    <row r="1336" spans="1:19" x14ac:dyDescent="0.3">
      <c r="A1336" t="s">
        <v>3402</v>
      </c>
      <c r="B1336" t="s">
        <v>149</v>
      </c>
      <c r="C1336" s="4" t="s">
        <v>12021</v>
      </c>
      <c r="D1336" t="s">
        <v>49</v>
      </c>
      <c r="E1336" t="s">
        <v>69</v>
      </c>
      <c r="F1336" t="s">
        <v>3403</v>
      </c>
      <c r="G1336" t="s">
        <v>22</v>
      </c>
      <c r="H1336" s="1" t="s">
        <v>628</v>
      </c>
      <c r="I1336" s="3">
        <v>8.1018518518518516E-5</v>
      </c>
      <c r="J1336" s="1" t="s">
        <v>12021</v>
      </c>
      <c r="K1336" s="2" t="s">
        <v>12021</v>
      </c>
      <c r="L1336" s="2" t="s">
        <v>12021</v>
      </c>
      <c r="M1336" t="str">
        <f t="shared" si="146"/>
        <v>Jan</v>
      </c>
      <c r="N1336" t="str">
        <f t="shared" si="140"/>
        <v>28-01-2023</v>
      </c>
      <c r="O1336" t="str">
        <f t="shared" si="143"/>
        <v>01</v>
      </c>
      <c r="P1336" t="str">
        <f t="shared" si="144"/>
        <v>2023</v>
      </c>
      <c r="Q1336" t="str">
        <f t="shared" si="141"/>
        <v>00</v>
      </c>
      <c r="R1336" t="str">
        <f t="shared" si="142"/>
        <v>-</v>
      </c>
      <c r="S1336" t="str">
        <f t="shared" si="145"/>
        <v/>
      </c>
    </row>
    <row r="1337" spans="1:19" x14ac:dyDescent="0.3">
      <c r="A1337" t="s">
        <v>3404</v>
      </c>
      <c r="B1337" t="s">
        <v>113</v>
      </c>
      <c r="C1337" s="4" t="s">
        <v>12021</v>
      </c>
      <c r="D1337" t="s">
        <v>12</v>
      </c>
      <c r="E1337" t="s">
        <v>114</v>
      </c>
      <c r="F1337" t="s">
        <v>3405</v>
      </c>
      <c r="G1337" t="s">
        <v>15</v>
      </c>
      <c r="H1337" s="1" t="s">
        <v>1475</v>
      </c>
      <c r="I1337" s="3">
        <v>0.39775462962962965</v>
      </c>
      <c r="J1337" s="1" t="s">
        <v>12021</v>
      </c>
      <c r="K1337" s="2" t="s">
        <v>12021</v>
      </c>
      <c r="L1337" s="2" t="s">
        <v>12021</v>
      </c>
      <c r="M1337" t="str">
        <f t="shared" si="146"/>
        <v>Mar</v>
      </c>
      <c r="N1337" t="str">
        <f t="shared" si="140"/>
        <v>30-03-2024</v>
      </c>
      <c r="O1337" t="str">
        <f t="shared" si="143"/>
        <v>03</v>
      </c>
      <c r="P1337" t="str">
        <f t="shared" si="144"/>
        <v>2024</v>
      </c>
      <c r="Q1337" t="str">
        <f t="shared" si="141"/>
        <v>09</v>
      </c>
      <c r="R1337" t="str">
        <f t="shared" si="142"/>
        <v>-</v>
      </c>
      <c r="S1337" t="str">
        <f t="shared" si="145"/>
        <v/>
      </c>
    </row>
    <row r="1338" spans="1:19" x14ac:dyDescent="0.3">
      <c r="A1338" t="s">
        <v>3406</v>
      </c>
      <c r="B1338" t="s">
        <v>126</v>
      </c>
      <c r="C1338" t="s">
        <v>11272</v>
      </c>
      <c r="D1338" t="s">
        <v>33</v>
      </c>
      <c r="E1338" t="s">
        <v>127</v>
      </c>
      <c r="F1338" t="s">
        <v>3407</v>
      </c>
      <c r="G1338" t="s">
        <v>28</v>
      </c>
      <c r="H1338" s="1">
        <v>44840</v>
      </c>
      <c r="I1338" s="3">
        <v>1.5277777777777777E-2</v>
      </c>
      <c r="J1338" s="1" t="s">
        <v>3408</v>
      </c>
      <c r="K1338" s="2">
        <v>1.5844907407407408E-2</v>
      </c>
      <c r="L1338" s="2" t="s">
        <v>12021</v>
      </c>
      <c r="M1338" t="str">
        <f t="shared" si="146"/>
        <v>Oct</v>
      </c>
      <c r="N1338" t="str">
        <f t="shared" si="140"/>
        <v>06-10-2022</v>
      </c>
      <c r="O1338" t="str">
        <f t="shared" si="143"/>
        <v>10</v>
      </c>
      <c r="P1338" t="str">
        <f t="shared" si="144"/>
        <v>2022</v>
      </c>
      <c r="Q1338" t="str">
        <f t="shared" si="141"/>
        <v>00</v>
      </c>
      <c r="R1338" t="str">
        <f t="shared" si="142"/>
        <v>24-06-2022</v>
      </c>
      <c r="S1338" t="str">
        <f t="shared" si="145"/>
        <v>06</v>
      </c>
    </row>
    <row r="1339" spans="1:19" x14ac:dyDescent="0.3">
      <c r="A1339" t="s">
        <v>3409</v>
      </c>
      <c r="B1339" t="s">
        <v>220</v>
      </c>
      <c r="C1339" s="4" t="s">
        <v>12021</v>
      </c>
      <c r="D1339" t="s">
        <v>12</v>
      </c>
      <c r="E1339" t="s">
        <v>174</v>
      </c>
      <c r="F1339" t="s">
        <v>3410</v>
      </c>
      <c r="G1339" t="s">
        <v>15</v>
      </c>
      <c r="H1339" s="1" t="s">
        <v>3411</v>
      </c>
      <c r="I1339" s="3">
        <v>0.80758101851851849</v>
      </c>
      <c r="J1339" s="1" t="s">
        <v>12021</v>
      </c>
      <c r="K1339" s="2" t="s">
        <v>12021</v>
      </c>
      <c r="L1339" s="2" t="s">
        <v>12021</v>
      </c>
      <c r="M1339" t="str">
        <f t="shared" si="146"/>
        <v>Apr</v>
      </c>
      <c r="N1339" t="str">
        <f t="shared" si="140"/>
        <v>28-04-2023</v>
      </c>
      <c r="O1339" t="str">
        <f t="shared" si="143"/>
        <v>04</v>
      </c>
      <c r="P1339" t="str">
        <f t="shared" si="144"/>
        <v>2023</v>
      </c>
      <c r="Q1339" t="str">
        <f t="shared" si="141"/>
        <v>19</v>
      </c>
      <c r="R1339" t="str">
        <f t="shared" si="142"/>
        <v>-</v>
      </c>
      <c r="S1339" t="str">
        <f t="shared" si="145"/>
        <v/>
      </c>
    </row>
    <row r="1340" spans="1:19" x14ac:dyDescent="0.3">
      <c r="A1340" t="s">
        <v>3412</v>
      </c>
      <c r="B1340" t="s">
        <v>64</v>
      </c>
      <c r="C1340" s="4" t="s">
        <v>12021</v>
      </c>
      <c r="D1340" t="s">
        <v>49</v>
      </c>
      <c r="E1340" t="s">
        <v>65</v>
      </c>
      <c r="F1340" t="s">
        <v>3413</v>
      </c>
      <c r="G1340" t="s">
        <v>15</v>
      </c>
      <c r="H1340" s="1" t="s">
        <v>3414</v>
      </c>
      <c r="I1340" s="3">
        <v>0.92190972222222223</v>
      </c>
      <c r="J1340" s="1" t="s">
        <v>12021</v>
      </c>
      <c r="K1340" s="2" t="s">
        <v>12021</v>
      </c>
      <c r="L1340" s="2" t="s">
        <v>12021</v>
      </c>
      <c r="M1340" t="str">
        <f t="shared" si="146"/>
        <v>Dec</v>
      </c>
      <c r="N1340" t="str">
        <f t="shared" si="140"/>
        <v>13-12-2023</v>
      </c>
      <c r="O1340" t="str">
        <f t="shared" si="143"/>
        <v>12</v>
      </c>
      <c r="P1340" t="str">
        <f t="shared" si="144"/>
        <v>2023</v>
      </c>
      <c r="Q1340" t="str">
        <f t="shared" si="141"/>
        <v>22</v>
      </c>
      <c r="R1340" t="str">
        <f t="shared" si="142"/>
        <v>-</v>
      </c>
      <c r="S1340" t="str">
        <f t="shared" si="145"/>
        <v/>
      </c>
    </row>
    <row r="1341" spans="1:19" x14ac:dyDescent="0.3">
      <c r="A1341" t="s">
        <v>3415</v>
      </c>
      <c r="B1341" t="s">
        <v>37</v>
      </c>
      <c r="C1341" s="4" t="s">
        <v>12021</v>
      </c>
      <c r="D1341" t="s">
        <v>33</v>
      </c>
      <c r="E1341" t="s">
        <v>38</v>
      </c>
      <c r="F1341" t="s">
        <v>3416</v>
      </c>
      <c r="G1341" t="s">
        <v>22</v>
      </c>
      <c r="H1341" s="1">
        <v>44715</v>
      </c>
      <c r="I1341" s="3">
        <v>0.4597222222222222</v>
      </c>
      <c r="J1341" s="1" t="s">
        <v>12021</v>
      </c>
      <c r="K1341" s="2" t="s">
        <v>12021</v>
      </c>
      <c r="L1341" s="2" t="s">
        <v>12021</v>
      </c>
      <c r="M1341" t="str">
        <f t="shared" si="146"/>
        <v>Jun</v>
      </c>
      <c r="N1341" t="str">
        <f t="shared" si="140"/>
        <v>03-06-2022</v>
      </c>
      <c r="O1341" t="str">
        <f t="shared" si="143"/>
        <v>06</v>
      </c>
      <c r="P1341" t="str">
        <f t="shared" si="144"/>
        <v>2022</v>
      </c>
      <c r="Q1341" t="str">
        <f t="shared" si="141"/>
        <v>11</v>
      </c>
      <c r="R1341" t="str">
        <f t="shared" si="142"/>
        <v>-</v>
      </c>
      <c r="S1341" t="str">
        <f t="shared" si="145"/>
        <v/>
      </c>
    </row>
    <row r="1342" spans="1:19" x14ac:dyDescent="0.3">
      <c r="A1342" t="s">
        <v>3417</v>
      </c>
      <c r="B1342" t="s">
        <v>404</v>
      </c>
      <c r="C1342" t="s">
        <v>11273</v>
      </c>
      <c r="D1342" t="s">
        <v>12</v>
      </c>
      <c r="E1342" t="s">
        <v>174</v>
      </c>
      <c r="F1342" t="s">
        <v>3418</v>
      </c>
      <c r="G1342" t="s">
        <v>28</v>
      </c>
      <c r="H1342" s="1">
        <v>45236</v>
      </c>
      <c r="I1342" s="3">
        <v>3.6111111111111108E-2</v>
      </c>
      <c r="J1342" s="1" t="s">
        <v>1820</v>
      </c>
      <c r="K1342" s="2">
        <v>3.6666666666666667E-2</v>
      </c>
      <c r="L1342" s="2" t="s">
        <v>12021</v>
      </c>
      <c r="M1342" t="str">
        <f t="shared" si="146"/>
        <v>Nov</v>
      </c>
      <c r="N1342" t="str">
        <f t="shared" si="140"/>
        <v>06-11-2023</v>
      </c>
      <c r="O1342" t="str">
        <f t="shared" si="143"/>
        <v>11</v>
      </c>
      <c r="P1342" t="str">
        <f t="shared" si="144"/>
        <v>2023</v>
      </c>
      <c r="Q1342" t="str">
        <f t="shared" si="141"/>
        <v>00</v>
      </c>
      <c r="R1342" t="str">
        <f t="shared" si="142"/>
        <v>13-06-2023</v>
      </c>
      <c r="S1342" t="str">
        <f t="shared" si="145"/>
        <v>06</v>
      </c>
    </row>
    <row r="1343" spans="1:19" x14ac:dyDescent="0.3">
      <c r="A1343" t="s">
        <v>3419</v>
      </c>
      <c r="B1343" t="s">
        <v>220</v>
      </c>
      <c r="C1343" s="4" t="s">
        <v>12021</v>
      </c>
      <c r="D1343" t="s">
        <v>12</v>
      </c>
      <c r="E1343" t="s">
        <v>174</v>
      </c>
      <c r="F1343" t="s">
        <v>3420</v>
      </c>
      <c r="G1343" t="s">
        <v>22</v>
      </c>
      <c r="H1343" s="1" t="s">
        <v>2843</v>
      </c>
      <c r="I1343" s="3">
        <v>0.57109953703703709</v>
      </c>
      <c r="J1343" s="1" t="s">
        <v>12021</v>
      </c>
      <c r="K1343" s="2" t="s">
        <v>12021</v>
      </c>
      <c r="L1343" s="2" t="s">
        <v>12021</v>
      </c>
      <c r="M1343" t="str">
        <f t="shared" si="146"/>
        <v>Jan</v>
      </c>
      <c r="N1343" t="str">
        <f t="shared" si="140"/>
        <v>27-01-2024</v>
      </c>
      <c r="O1343" t="str">
        <f t="shared" si="143"/>
        <v>01</v>
      </c>
      <c r="P1343" t="str">
        <f t="shared" si="144"/>
        <v>2024</v>
      </c>
      <c r="Q1343" t="str">
        <f t="shared" si="141"/>
        <v>13</v>
      </c>
      <c r="R1343" t="str">
        <f t="shared" si="142"/>
        <v>-</v>
      </c>
      <c r="S1343" t="str">
        <f t="shared" si="145"/>
        <v/>
      </c>
    </row>
    <row r="1344" spans="1:19" x14ac:dyDescent="0.3">
      <c r="A1344" t="s">
        <v>3421</v>
      </c>
      <c r="B1344" t="s">
        <v>53</v>
      </c>
      <c r="C1344" s="4" t="s">
        <v>12021</v>
      </c>
      <c r="D1344" t="s">
        <v>12</v>
      </c>
      <c r="E1344" t="s">
        <v>13</v>
      </c>
      <c r="F1344" t="s">
        <v>3422</v>
      </c>
      <c r="G1344" t="s">
        <v>22</v>
      </c>
      <c r="H1344" s="1" t="s">
        <v>529</v>
      </c>
      <c r="I1344" s="3">
        <v>0.17538194444444444</v>
      </c>
      <c r="J1344" s="1" t="s">
        <v>12021</v>
      </c>
      <c r="K1344" s="2" t="s">
        <v>12021</v>
      </c>
      <c r="L1344" s="2" t="s">
        <v>12021</v>
      </c>
      <c r="M1344" t="str">
        <f t="shared" si="146"/>
        <v>Jan</v>
      </c>
      <c r="N1344" t="str">
        <f t="shared" si="140"/>
        <v>24-01-2023</v>
      </c>
      <c r="O1344" t="str">
        <f t="shared" si="143"/>
        <v>01</v>
      </c>
      <c r="P1344" t="str">
        <f t="shared" si="144"/>
        <v>2023</v>
      </c>
      <c r="Q1344" t="str">
        <f t="shared" si="141"/>
        <v>04</v>
      </c>
      <c r="R1344" t="str">
        <f t="shared" si="142"/>
        <v>-</v>
      </c>
      <c r="S1344" t="str">
        <f t="shared" si="145"/>
        <v/>
      </c>
    </row>
    <row r="1345" spans="1:19" x14ac:dyDescent="0.3">
      <c r="A1345" t="s">
        <v>3423</v>
      </c>
      <c r="B1345" t="s">
        <v>249</v>
      </c>
      <c r="C1345" s="4" t="s">
        <v>12021</v>
      </c>
      <c r="D1345" t="s">
        <v>19</v>
      </c>
      <c r="E1345" t="s">
        <v>26</v>
      </c>
      <c r="F1345" t="s">
        <v>3424</v>
      </c>
      <c r="G1345" t="s">
        <v>15</v>
      </c>
      <c r="H1345" s="1" t="s">
        <v>1568</v>
      </c>
      <c r="I1345" s="3">
        <v>0.93842592592592589</v>
      </c>
      <c r="J1345" s="1" t="s">
        <v>12021</v>
      </c>
      <c r="K1345" s="2" t="s">
        <v>12021</v>
      </c>
      <c r="L1345" s="2" t="s">
        <v>12021</v>
      </c>
      <c r="M1345" t="str">
        <f t="shared" si="146"/>
        <v>Jul</v>
      </c>
      <c r="N1345" t="str">
        <f t="shared" si="140"/>
        <v>20-07-2023</v>
      </c>
      <c r="O1345" t="str">
        <f t="shared" si="143"/>
        <v>07</v>
      </c>
      <c r="P1345" t="str">
        <f t="shared" si="144"/>
        <v>2023</v>
      </c>
      <c r="Q1345" t="str">
        <f t="shared" si="141"/>
        <v>22</v>
      </c>
      <c r="R1345" t="str">
        <f t="shared" si="142"/>
        <v>-</v>
      </c>
      <c r="S1345" t="str">
        <f t="shared" si="145"/>
        <v/>
      </c>
    </row>
    <row r="1346" spans="1:19" x14ac:dyDescent="0.3">
      <c r="A1346" t="s">
        <v>3425</v>
      </c>
      <c r="B1346" t="s">
        <v>123</v>
      </c>
      <c r="C1346" s="4" t="s">
        <v>12021</v>
      </c>
      <c r="D1346" t="s">
        <v>33</v>
      </c>
      <c r="E1346" t="s">
        <v>34</v>
      </c>
      <c r="F1346" t="s">
        <v>3426</v>
      </c>
      <c r="G1346" t="s">
        <v>15</v>
      </c>
      <c r="H1346" s="1" t="s">
        <v>3427</v>
      </c>
      <c r="I1346" s="3">
        <v>0.30245370370370372</v>
      </c>
      <c r="J1346" s="1" t="s">
        <v>12021</v>
      </c>
      <c r="K1346" s="2" t="s">
        <v>12021</v>
      </c>
      <c r="L1346" s="2" t="s">
        <v>12021</v>
      </c>
      <c r="M1346" t="str">
        <f t="shared" si="146"/>
        <v>Aug</v>
      </c>
      <c r="N1346" t="str">
        <f t="shared" ref="N1346:N1409" si="147">TEXT(H1346,"DD-MM-YYYY")</f>
        <v>21-08-2024</v>
      </c>
      <c r="O1346" t="str">
        <f t="shared" si="143"/>
        <v>08</v>
      </c>
      <c r="P1346" t="str">
        <f t="shared" si="144"/>
        <v>2024</v>
      </c>
      <c r="Q1346" t="str">
        <f t="shared" ref="Q1346:Q1409" si="148">TEXT(I1346,"HH")</f>
        <v>07</v>
      </c>
      <c r="R1346" t="str">
        <f t="shared" ref="R1346:R1409" si="149">TEXT(J1346,"DD-MM-YYYY")</f>
        <v>-</v>
      </c>
      <c r="S1346" t="str">
        <f t="shared" si="145"/>
        <v/>
      </c>
    </row>
    <row r="1347" spans="1:19" x14ac:dyDescent="0.3">
      <c r="A1347" t="s">
        <v>3428</v>
      </c>
      <c r="B1347" t="s">
        <v>53</v>
      </c>
      <c r="C1347" s="4" t="s">
        <v>12021</v>
      </c>
      <c r="D1347" t="s">
        <v>12</v>
      </c>
      <c r="E1347" t="s">
        <v>13</v>
      </c>
      <c r="F1347" t="s">
        <v>3429</v>
      </c>
      <c r="G1347" t="s">
        <v>15</v>
      </c>
      <c r="H1347" s="1" t="s">
        <v>2764</v>
      </c>
      <c r="I1347" s="3">
        <v>0.49565972222222221</v>
      </c>
      <c r="J1347" s="1" t="s">
        <v>12021</v>
      </c>
      <c r="K1347" s="2" t="s">
        <v>12021</v>
      </c>
      <c r="L1347" s="2" t="s">
        <v>12021</v>
      </c>
      <c r="M1347" t="str">
        <f t="shared" si="146"/>
        <v>May</v>
      </c>
      <c r="N1347" t="str">
        <f t="shared" si="147"/>
        <v>28-05-2021</v>
      </c>
      <c r="O1347" t="str">
        <f t="shared" ref="O1347:O1410" si="150">MID(N1347,4,2)</f>
        <v>05</v>
      </c>
      <c r="P1347" t="str">
        <f t="shared" ref="P1347:P1410" si="151">RIGHT(N1347,4)</f>
        <v>2021</v>
      </c>
      <c r="Q1347" t="str">
        <f t="shared" si="148"/>
        <v>11</v>
      </c>
      <c r="R1347" t="str">
        <f t="shared" si="149"/>
        <v>-</v>
      </c>
      <c r="S1347" t="str">
        <f t="shared" ref="S1347:S1410" si="152">MID(R1347,4,2)</f>
        <v/>
      </c>
    </row>
    <row r="1348" spans="1:19" x14ac:dyDescent="0.3">
      <c r="A1348" t="s">
        <v>3430</v>
      </c>
      <c r="B1348" t="s">
        <v>73</v>
      </c>
      <c r="C1348" s="4">
        <v>45332.810416666667</v>
      </c>
      <c r="D1348" t="s">
        <v>49</v>
      </c>
      <c r="E1348" t="s">
        <v>50</v>
      </c>
      <c r="F1348" t="s">
        <v>3431</v>
      </c>
      <c r="G1348" t="s">
        <v>28</v>
      </c>
      <c r="H1348" s="1">
        <v>45301</v>
      </c>
      <c r="I1348" s="3">
        <v>0.81041666666666667</v>
      </c>
      <c r="J1348" s="1">
        <v>45332</v>
      </c>
      <c r="K1348" s="2">
        <v>0.81041666666666667</v>
      </c>
      <c r="L1348" s="2" t="s">
        <v>12021</v>
      </c>
      <c r="M1348" t="str">
        <f t="shared" si="146"/>
        <v>Jan</v>
      </c>
      <c r="N1348" t="str">
        <f t="shared" si="147"/>
        <v>10-01-2024</v>
      </c>
      <c r="O1348" t="str">
        <f t="shared" si="150"/>
        <v>01</v>
      </c>
      <c r="P1348" t="str">
        <f t="shared" si="151"/>
        <v>2024</v>
      </c>
      <c r="Q1348" t="str">
        <f t="shared" si="148"/>
        <v>19</v>
      </c>
      <c r="R1348" t="str">
        <f t="shared" si="149"/>
        <v>10-02-2024</v>
      </c>
      <c r="S1348" t="str">
        <f t="shared" si="152"/>
        <v>02</v>
      </c>
    </row>
    <row r="1349" spans="1:19" x14ac:dyDescent="0.3">
      <c r="A1349" t="s">
        <v>3432</v>
      </c>
      <c r="B1349" t="s">
        <v>11</v>
      </c>
      <c r="C1349" s="4" t="s">
        <v>12021</v>
      </c>
      <c r="D1349" t="s">
        <v>12</v>
      </c>
      <c r="E1349" t="s">
        <v>13</v>
      </c>
      <c r="F1349" t="s">
        <v>3433</v>
      </c>
      <c r="G1349" t="s">
        <v>22</v>
      </c>
      <c r="H1349" s="1" t="s">
        <v>2670</v>
      </c>
      <c r="I1349" s="3">
        <v>3.4560185185185187E-2</v>
      </c>
      <c r="J1349" s="1" t="s">
        <v>12021</v>
      </c>
      <c r="K1349" s="2" t="s">
        <v>12021</v>
      </c>
      <c r="L1349" s="2" t="s">
        <v>12021</v>
      </c>
      <c r="M1349" t="str">
        <f t="shared" ref="M1349:M1412" si="153">TEXT(H1349,"MMM")</f>
        <v>Mar</v>
      </c>
      <c r="N1349" t="str">
        <f t="shared" si="147"/>
        <v>23-03-2020</v>
      </c>
      <c r="O1349" t="str">
        <f t="shared" si="150"/>
        <v>03</v>
      </c>
      <c r="P1349" t="str">
        <f t="shared" si="151"/>
        <v>2020</v>
      </c>
      <c r="Q1349" t="str">
        <f t="shared" si="148"/>
        <v>00</v>
      </c>
      <c r="R1349" t="str">
        <f t="shared" si="149"/>
        <v>-</v>
      </c>
      <c r="S1349" t="str">
        <f t="shared" si="152"/>
        <v/>
      </c>
    </row>
    <row r="1350" spans="1:19" x14ac:dyDescent="0.3">
      <c r="A1350" t="s">
        <v>3434</v>
      </c>
      <c r="B1350" t="s">
        <v>173</v>
      </c>
      <c r="C1350" s="4" t="s">
        <v>12021</v>
      </c>
      <c r="D1350" t="s">
        <v>12</v>
      </c>
      <c r="E1350" t="s">
        <v>174</v>
      </c>
      <c r="F1350" t="s">
        <v>3435</v>
      </c>
      <c r="G1350" t="s">
        <v>22</v>
      </c>
      <c r="H1350" s="1">
        <v>44475</v>
      </c>
      <c r="I1350" s="3">
        <v>0.71458333333333335</v>
      </c>
      <c r="J1350" s="1" t="s">
        <v>12021</v>
      </c>
      <c r="K1350" s="2" t="s">
        <v>12021</v>
      </c>
      <c r="L1350" s="2" t="s">
        <v>12021</v>
      </c>
      <c r="M1350" t="str">
        <f t="shared" si="153"/>
        <v>Oct</v>
      </c>
      <c r="N1350" t="str">
        <f t="shared" si="147"/>
        <v>06-10-2021</v>
      </c>
      <c r="O1350" t="str">
        <f t="shared" si="150"/>
        <v>10</v>
      </c>
      <c r="P1350" t="str">
        <f t="shared" si="151"/>
        <v>2021</v>
      </c>
      <c r="Q1350" t="str">
        <f t="shared" si="148"/>
        <v>17</v>
      </c>
      <c r="R1350" t="str">
        <f t="shared" si="149"/>
        <v>-</v>
      </c>
      <c r="S1350" t="str">
        <f t="shared" si="152"/>
        <v/>
      </c>
    </row>
    <row r="1351" spans="1:19" x14ac:dyDescent="0.3">
      <c r="A1351" t="s">
        <v>3436</v>
      </c>
      <c r="B1351" t="s">
        <v>48</v>
      </c>
      <c r="C1351" s="4">
        <v>44383.606944444444</v>
      </c>
      <c r="D1351" t="s">
        <v>49</v>
      </c>
      <c r="E1351" t="s">
        <v>50</v>
      </c>
      <c r="F1351" t="s">
        <v>3437</v>
      </c>
      <c r="G1351" t="s">
        <v>28</v>
      </c>
      <c r="H1351" s="1" t="s">
        <v>3438</v>
      </c>
      <c r="I1351" s="3">
        <v>0.6076273148148148</v>
      </c>
      <c r="J1351" s="1">
        <v>44383</v>
      </c>
      <c r="K1351" s="2">
        <v>0.6069444444444444</v>
      </c>
      <c r="L1351" s="2" t="s">
        <v>12021</v>
      </c>
      <c r="M1351" t="str">
        <f t="shared" si="153"/>
        <v>May</v>
      </c>
      <c r="N1351" t="str">
        <f t="shared" si="147"/>
        <v>16-05-2021</v>
      </c>
      <c r="O1351" t="str">
        <f t="shared" si="150"/>
        <v>05</v>
      </c>
      <c r="P1351" t="str">
        <f t="shared" si="151"/>
        <v>2021</v>
      </c>
      <c r="Q1351" t="str">
        <f t="shared" si="148"/>
        <v>14</v>
      </c>
      <c r="R1351" t="str">
        <f t="shared" si="149"/>
        <v>06-07-2021</v>
      </c>
      <c r="S1351" t="str">
        <f t="shared" si="152"/>
        <v>07</v>
      </c>
    </row>
    <row r="1352" spans="1:19" x14ac:dyDescent="0.3">
      <c r="A1352" t="s">
        <v>3439</v>
      </c>
      <c r="B1352" t="s">
        <v>139</v>
      </c>
      <c r="C1352" s="4" t="s">
        <v>12021</v>
      </c>
      <c r="D1352" t="s">
        <v>19</v>
      </c>
      <c r="E1352" t="s">
        <v>140</v>
      </c>
      <c r="F1352" t="s">
        <v>3440</v>
      </c>
      <c r="G1352" t="s">
        <v>15</v>
      </c>
      <c r="H1352" s="1" t="s">
        <v>876</v>
      </c>
      <c r="I1352" s="3">
        <v>0.81665509259259261</v>
      </c>
      <c r="J1352" s="1" t="s">
        <v>12021</v>
      </c>
      <c r="K1352" s="2" t="s">
        <v>12021</v>
      </c>
      <c r="L1352" s="2" t="s">
        <v>12021</v>
      </c>
      <c r="M1352" t="str">
        <f t="shared" si="153"/>
        <v>Jul</v>
      </c>
      <c r="N1352" t="str">
        <f t="shared" si="147"/>
        <v>16-07-2020</v>
      </c>
      <c r="O1352" t="str">
        <f t="shared" si="150"/>
        <v>07</v>
      </c>
      <c r="P1352" t="str">
        <f t="shared" si="151"/>
        <v>2020</v>
      </c>
      <c r="Q1352" t="str">
        <f t="shared" si="148"/>
        <v>19</v>
      </c>
      <c r="R1352" t="str">
        <f t="shared" si="149"/>
        <v>-</v>
      </c>
      <c r="S1352" t="str">
        <f t="shared" si="152"/>
        <v/>
      </c>
    </row>
    <row r="1353" spans="1:19" x14ac:dyDescent="0.3">
      <c r="A1353" t="s">
        <v>3441</v>
      </c>
      <c r="B1353" t="s">
        <v>131</v>
      </c>
      <c r="C1353" t="s">
        <v>11274</v>
      </c>
      <c r="D1353" t="s">
        <v>12</v>
      </c>
      <c r="E1353" t="s">
        <v>114</v>
      </c>
      <c r="F1353" t="s">
        <v>3442</v>
      </c>
      <c r="G1353" t="s">
        <v>28</v>
      </c>
      <c r="H1353" s="1">
        <v>44815</v>
      </c>
      <c r="I1353" s="3">
        <v>0.33888888888888891</v>
      </c>
      <c r="J1353" s="1" t="s">
        <v>744</v>
      </c>
      <c r="K1353" s="2">
        <v>0.33944444444444444</v>
      </c>
      <c r="L1353" s="2" t="s">
        <v>12021</v>
      </c>
      <c r="M1353" t="str">
        <f t="shared" si="153"/>
        <v>Sep</v>
      </c>
      <c r="N1353" t="str">
        <f t="shared" si="147"/>
        <v>11-09-2022</v>
      </c>
      <c r="O1353" t="str">
        <f t="shared" si="150"/>
        <v>09</v>
      </c>
      <c r="P1353" t="str">
        <f t="shared" si="151"/>
        <v>2022</v>
      </c>
      <c r="Q1353" t="str">
        <f t="shared" si="148"/>
        <v>08</v>
      </c>
      <c r="R1353" t="str">
        <f t="shared" si="149"/>
        <v>22-11-2022</v>
      </c>
      <c r="S1353" t="str">
        <f t="shared" si="152"/>
        <v>11</v>
      </c>
    </row>
    <row r="1354" spans="1:19" x14ac:dyDescent="0.3">
      <c r="A1354" t="s">
        <v>3443</v>
      </c>
      <c r="B1354" t="s">
        <v>194</v>
      </c>
      <c r="C1354" s="4">
        <v>44597.553472222222</v>
      </c>
      <c r="D1354" t="s">
        <v>49</v>
      </c>
      <c r="E1354" t="s">
        <v>65</v>
      </c>
      <c r="F1354" t="s">
        <v>3444</v>
      </c>
      <c r="G1354" t="s">
        <v>28</v>
      </c>
      <c r="H1354" s="1">
        <v>44624</v>
      </c>
      <c r="I1354" s="3">
        <v>0.55347222222222225</v>
      </c>
      <c r="J1354" s="1">
        <v>44597</v>
      </c>
      <c r="K1354" s="2">
        <v>0.55347222222222225</v>
      </c>
      <c r="L1354" s="2" t="s">
        <v>12021</v>
      </c>
      <c r="M1354" t="str">
        <f t="shared" si="153"/>
        <v>Mar</v>
      </c>
      <c r="N1354" t="str">
        <f t="shared" si="147"/>
        <v>04-03-2022</v>
      </c>
      <c r="O1354" t="str">
        <f t="shared" si="150"/>
        <v>03</v>
      </c>
      <c r="P1354" t="str">
        <f t="shared" si="151"/>
        <v>2022</v>
      </c>
      <c r="Q1354" t="str">
        <f t="shared" si="148"/>
        <v>13</v>
      </c>
      <c r="R1354" t="str">
        <f t="shared" si="149"/>
        <v>05-02-2022</v>
      </c>
      <c r="S1354" t="str">
        <f t="shared" si="152"/>
        <v>02</v>
      </c>
    </row>
    <row r="1355" spans="1:19" x14ac:dyDescent="0.3">
      <c r="A1355" t="s">
        <v>3445</v>
      </c>
      <c r="B1355" t="s">
        <v>68</v>
      </c>
      <c r="C1355" s="4" t="s">
        <v>12021</v>
      </c>
      <c r="D1355" t="s">
        <v>49</v>
      </c>
      <c r="E1355" t="s">
        <v>69</v>
      </c>
      <c r="F1355" t="s">
        <v>3446</v>
      </c>
      <c r="G1355" t="s">
        <v>22</v>
      </c>
      <c r="H1355" s="1">
        <v>44630</v>
      </c>
      <c r="I1355" s="3">
        <v>0.52500000000000002</v>
      </c>
      <c r="J1355" s="1" t="s">
        <v>12021</v>
      </c>
      <c r="K1355" s="2" t="s">
        <v>12021</v>
      </c>
      <c r="L1355" s="2" t="s">
        <v>12021</v>
      </c>
      <c r="M1355" t="str">
        <f t="shared" si="153"/>
        <v>Mar</v>
      </c>
      <c r="N1355" t="str">
        <f t="shared" si="147"/>
        <v>10-03-2022</v>
      </c>
      <c r="O1355" t="str">
        <f t="shared" si="150"/>
        <v>03</v>
      </c>
      <c r="P1355" t="str">
        <f t="shared" si="151"/>
        <v>2022</v>
      </c>
      <c r="Q1355" t="str">
        <f t="shared" si="148"/>
        <v>12</v>
      </c>
      <c r="R1355" t="str">
        <f t="shared" si="149"/>
        <v>-</v>
      </c>
      <c r="S1355" t="str">
        <f t="shared" si="152"/>
        <v/>
      </c>
    </row>
    <row r="1356" spans="1:19" x14ac:dyDescent="0.3">
      <c r="A1356" t="s">
        <v>3447</v>
      </c>
      <c r="B1356" t="s">
        <v>158</v>
      </c>
      <c r="C1356" s="4" t="s">
        <v>12021</v>
      </c>
      <c r="D1356" t="s">
        <v>33</v>
      </c>
      <c r="E1356" t="s">
        <v>127</v>
      </c>
      <c r="F1356" t="s">
        <v>3448</v>
      </c>
      <c r="G1356" t="s">
        <v>15</v>
      </c>
      <c r="H1356" s="1">
        <v>43932</v>
      </c>
      <c r="I1356" s="3">
        <v>1.3194444444444444E-2</v>
      </c>
      <c r="J1356" s="1" t="s">
        <v>12021</v>
      </c>
      <c r="K1356" s="2" t="s">
        <v>12021</v>
      </c>
      <c r="L1356" s="2" t="s">
        <v>12021</v>
      </c>
      <c r="M1356" t="str">
        <f t="shared" si="153"/>
        <v>Apr</v>
      </c>
      <c r="N1356" t="str">
        <f t="shared" si="147"/>
        <v>11-04-2020</v>
      </c>
      <c r="O1356" t="str">
        <f t="shared" si="150"/>
        <v>04</v>
      </c>
      <c r="P1356" t="str">
        <f t="shared" si="151"/>
        <v>2020</v>
      </c>
      <c r="Q1356" t="str">
        <f t="shared" si="148"/>
        <v>00</v>
      </c>
      <c r="R1356" t="str">
        <f t="shared" si="149"/>
        <v>-</v>
      </c>
      <c r="S1356" t="str">
        <f t="shared" si="152"/>
        <v/>
      </c>
    </row>
    <row r="1357" spans="1:19" x14ac:dyDescent="0.3">
      <c r="A1357" t="s">
        <v>3449</v>
      </c>
      <c r="B1357" t="s">
        <v>53</v>
      </c>
      <c r="C1357" s="4" t="s">
        <v>12021</v>
      </c>
      <c r="D1357" t="s">
        <v>12</v>
      </c>
      <c r="E1357" t="s">
        <v>13</v>
      </c>
      <c r="F1357" t="s">
        <v>3450</v>
      </c>
      <c r="G1357" t="s">
        <v>22</v>
      </c>
      <c r="H1357" s="1" t="s">
        <v>3451</v>
      </c>
      <c r="I1357" s="3">
        <v>0.55913194444444447</v>
      </c>
      <c r="J1357" s="1" t="s">
        <v>12021</v>
      </c>
      <c r="K1357" s="2" t="s">
        <v>12021</v>
      </c>
      <c r="L1357" s="2" t="s">
        <v>12021</v>
      </c>
      <c r="M1357" t="str">
        <f t="shared" si="153"/>
        <v>Jun</v>
      </c>
      <c r="N1357" t="str">
        <f t="shared" si="147"/>
        <v>16-06-2021</v>
      </c>
      <c r="O1357" t="str">
        <f t="shared" si="150"/>
        <v>06</v>
      </c>
      <c r="P1357" t="str">
        <f t="shared" si="151"/>
        <v>2021</v>
      </c>
      <c r="Q1357" t="str">
        <f t="shared" si="148"/>
        <v>13</v>
      </c>
      <c r="R1357" t="str">
        <f t="shared" si="149"/>
        <v>-</v>
      </c>
      <c r="S1357" t="str">
        <f t="shared" si="152"/>
        <v/>
      </c>
    </row>
    <row r="1358" spans="1:19" x14ac:dyDescent="0.3">
      <c r="A1358" t="s">
        <v>3452</v>
      </c>
      <c r="B1358" t="s">
        <v>188</v>
      </c>
      <c r="C1358" s="4" t="s">
        <v>12021</v>
      </c>
      <c r="D1358" t="s">
        <v>12</v>
      </c>
      <c r="E1358" t="s">
        <v>114</v>
      </c>
      <c r="F1358" t="s">
        <v>3453</v>
      </c>
      <c r="G1358" t="s">
        <v>15</v>
      </c>
      <c r="H1358" s="1" t="s">
        <v>445</v>
      </c>
      <c r="I1358" s="3">
        <v>0.91858796296296297</v>
      </c>
      <c r="J1358" s="1" t="s">
        <v>12021</v>
      </c>
      <c r="K1358" s="2" t="s">
        <v>12021</v>
      </c>
      <c r="L1358" s="2" t="s">
        <v>12021</v>
      </c>
      <c r="M1358" t="str">
        <f t="shared" si="153"/>
        <v>Sep</v>
      </c>
      <c r="N1358" t="str">
        <f t="shared" si="147"/>
        <v>27-09-2024</v>
      </c>
      <c r="O1358" t="str">
        <f t="shared" si="150"/>
        <v>09</v>
      </c>
      <c r="P1358" t="str">
        <f t="shared" si="151"/>
        <v>2024</v>
      </c>
      <c r="Q1358" t="str">
        <f t="shared" si="148"/>
        <v>22</v>
      </c>
      <c r="R1358" t="str">
        <f t="shared" si="149"/>
        <v>-</v>
      </c>
      <c r="S1358" t="str">
        <f t="shared" si="152"/>
        <v/>
      </c>
    </row>
    <row r="1359" spans="1:19" x14ac:dyDescent="0.3">
      <c r="A1359" t="s">
        <v>3454</v>
      </c>
      <c r="B1359" t="s">
        <v>18</v>
      </c>
      <c r="C1359" s="4">
        <v>44778.375694444447</v>
      </c>
      <c r="D1359" t="s">
        <v>19</v>
      </c>
      <c r="E1359" t="s">
        <v>20</v>
      </c>
      <c r="F1359" t="s">
        <v>3455</v>
      </c>
      <c r="G1359" t="s">
        <v>28</v>
      </c>
      <c r="H1359" s="1" t="s">
        <v>3456</v>
      </c>
      <c r="I1359" s="3">
        <v>0.37611111111111112</v>
      </c>
      <c r="J1359" s="1">
        <v>44778</v>
      </c>
      <c r="K1359" s="2">
        <v>0.37569444444444444</v>
      </c>
      <c r="L1359" s="2" t="s">
        <v>12021</v>
      </c>
      <c r="M1359" t="str">
        <f t="shared" si="153"/>
        <v>Apr</v>
      </c>
      <c r="N1359" t="str">
        <f t="shared" si="147"/>
        <v>23-04-2022</v>
      </c>
      <c r="O1359" t="str">
        <f t="shared" si="150"/>
        <v>04</v>
      </c>
      <c r="P1359" t="str">
        <f t="shared" si="151"/>
        <v>2022</v>
      </c>
      <c r="Q1359" t="str">
        <f t="shared" si="148"/>
        <v>09</v>
      </c>
      <c r="R1359" t="str">
        <f t="shared" si="149"/>
        <v>05-08-2022</v>
      </c>
      <c r="S1359" t="str">
        <f t="shared" si="152"/>
        <v>08</v>
      </c>
    </row>
    <row r="1360" spans="1:19" x14ac:dyDescent="0.3">
      <c r="A1360" t="s">
        <v>3457</v>
      </c>
      <c r="B1360" t="s">
        <v>185</v>
      </c>
      <c r="C1360" s="4" t="s">
        <v>12021</v>
      </c>
      <c r="D1360" t="s">
        <v>12</v>
      </c>
      <c r="E1360" t="s">
        <v>13</v>
      </c>
      <c r="F1360" t="s">
        <v>3458</v>
      </c>
      <c r="G1360" t="s">
        <v>22</v>
      </c>
      <c r="H1360" s="1">
        <v>44171</v>
      </c>
      <c r="I1360" s="3">
        <v>5.2777777777777778E-2</v>
      </c>
      <c r="J1360" s="1" t="s">
        <v>12021</v>
      </c>
      <c r="K1360" s="2" t="s">
        <v>12021</v>
      </c>
      <c r="L1360" s="2" t="s">
        <v>12021</v>
      </c>
      <c r="M1360" t="str">
        <f t="shared" si="153"/>
        <v>Dec</v>
      </c>
      <c r="N1360" t="str">
        <f t="shared" si="147"/>
        <v>06-12-2020</v>
      </c>
      <c r="O1360" t="str">
        <f t="shared" si="150"/>
        <v>12</v>
      </c>
      <c r="P1360" t="str">
        <f t="shared" si="151"/>
        <v>2020</v>
      </c>
      <c r="Q1360" t="str">
        <f t="shared" si="148"/>
        <v>01</v>
      </c>
      <c r="R1360" t="str">
        <f t="shared" si="149"/>
        <v>-</v>
      </c>
      <c r="S1360" t="str">
        <f t="shared" si="152"/>
        <v/>
      </c>
    </row>
    <row r="1361" spans="1:19" x14ac:dyDescent="0.3">
      <c r="A1361" t="s">
        <v>3459</v>
      </c>
      <c r="B1361" t="s">
        <v>32</v>
      </c>
      <c r="C1361" s="4" t="s">
        <v>12021</v>
      </c>
      <c r="D1361" t="s">
        <v>33</v>
      </c>
      <c r="E1361" t="s">
        <v>34</v>
      </c>
      <c r="F1361" t="s">
        <v>3460</v>
      </c>
      <c r="G1361" t="s">
        <v>15</v>
      </c>
      <c r="H1361" s="1" t="s">
        <v>3461</v>
      </c>
      <c r="I1361" s="3">
        <v>0.85164351851851849</v>
      </c>
      <c r="J1361" s="1" t="s">
        <v>12021</v>
      </c>
      <c r="K1361" s="2" t="s">
        <v>12021</v>
      </c>
      <c r="L1361" s="2" t="s">
        <v>12021</v>
      </c>
      <c r="M1361" t="str">
        <f t="shared" si="153"/>
        <v>Apr</v>
      </c>
      <c r="N1361" t="str">
        <f t="shared" si="147"/>
        <v>27-04-2023</v>
      </c>
      <c r="O1361" t="str">
        <f t="shared" si="150"/>
        <v>04</v>
      </c>
      <c r="P1361" t="str">
        <f t="shared" si="151"/>
        <v>2023</v>
      </c>
      <c r="Q1361" t="str">
        <f t="shared" si="148"/>
        <v>20</v>
      </c>
      <c r="R1361" t="str">
        <f t="shared" si="149"/>
        <v>-</v>
      </c>
      <c r="S1361" t="str">
        <f t="shared" si="152"/>
        <v/>
      </c>
    </row>
    <row r="1362" spans="1:19" x14ac:dyDescent="0.3">
      <c r="A1362" t="s">
        <v>3462</v>
      </c>
      <c r="B1362" t="s">
        <v>173</v>
      </c>
      <c r="C1362" s="4" t="s">
        <v>12021</v>
      </c>
      <c r="D1362" t="s">
        <v>12</v>
      </c>
      <c r="E1362" t="s">
        <v>174</v>
      </c>
      <c r="F1362" t="s">
        <v>3463</v>
      </c>
      <c r="G1362" t="s">
        <v>22</v>
      </c>
      <c r="H1362" s="1" t="s">
        <v>3464</v>
      </c>
      <c r="I1362" s="3">
        <v>0.39180555555555557</v>
      </c>
      <c r="J1362" s="1" t="s">
        <v>12021</v>
      </c>
      <c r="K1362" s="2" t="s">
        <v>12021</v>
      </c>
      <c r="L1362" s="2" t="s">
        <v>12021</v>
      </c>
      <c r="M1362" t="str">
        <f t="shared" si="153"/>
        <v>Feb</v>
      </c>
      <c r="N1362" t="str">
        <f t="shared" si="147"/>
        <v>22-02-2021</v>
      </c>
      <c r="O1362" t="str">
        <f t="shared" si="150"/>
        <v>02</v>
      </c>
      <c r="P1362" t="str">
        <f t="shared" si="151"/>
        <v>2021</v>
      </c>
      <c r="Q1362" t="str">
        <f t="shared" si="148"/>
        <v>09</v>
      </c>
      <c r="R1362" t="str">
        <f t="shared" si="149"/>
        <v>-</v>
      </c>
      <c r="S1362" t="str">
        <f t="shared" si="152"/>
        <v/>
      </c>
    </row>
    <row r="1363" spans="1:19" x14ac:dyDescent="0.3">
      <c r="A1363" t="s">
        <v>3465</v>
      </c>
      <c r="B1363" t="s">
        <v>37</v>
      </c>
      <c r="C1363" s="4">
        <v>45057.070138888892</v>
      </c>
      <c r="D1363" t="s">
        <v>33</v>
      </c>
      <c r="E1363" t="s">
        <v>38</v>
      </c>
      <c r="F1363" t="s">
        <v>3466</v>
      </c>
      <c r="G1363" t="s">
        <v>28</v>
      </c>
      <c r="H1363" s="1" t="s">
        <v>1543</v>
      </c>
      <c r="I1363" s="3">
        <v>7.013888888888889E-2</v>
      </c>
      <c r="J1363" s="1">
        <v>45057</v>
      </c>
      <c r="K1363" s="2">
        <v>7.013888888888889E-2</v>
      </c>
      <c r="L1363" s="2" t="s">
        <v>12021</v>
      </c>
      <c r="M1363" t="str">
        <f t="shared" si="153"/>
        <v>Oct</v>
      </c>
      <c r="N1363" t="str">
        <f t="shared" si="147"/>
        <v>26-10-2023</v>
      </c>
      <c r="O1363" t="str">
        <f t="shared" si="150"/>
        <v>10</v>
      </c>
      <c r="P1363" t="str">
        <f t="shared" si="151"/>
        <v>2023</v>
      </c>
      <c r="Q1363" t="str">
        <f t="shared" si="148"/>
        <v>01</v>
      </c>
      <c r="R1363" t="str">
        <f t="shared" si="149"/>
        <v>11-05-2023</v>
      </c>
      <c r="S1363" t="str">
        <f t="shared" si="152"/>
        <v>05</v>
      </c>
    </row>
    <row r="1364" spans="1:19" x14ac:dyDescent="0.3">
      <c r="A1364" t="s">
        <v>3467</v>
      </c>
      <c r="B1364" t="s">
        <v>202</v>
      </c>
      <c r="C1364" s="4" t="s">
        <v>12021</v>
      </c>
      <c r="D1364" t="s">
        <v>33</v>
      </c>
      <c r="E1364" t="s">
        <v>127</v>
      </c>
      <c r="F1364" t="s">
        <v>3468</v>
      </c>
      <c r="G1364" t="s">
        <v>15</v>
      </c>
      <c r="H1364" s="1" t="s">
        <v>1335</v>
      </c>
      <c r="I1364" s="3">
        <v>0.43113425925925924</v>
      </c>
      <c r="J1364" s="1" t="s">
        <v>12021</v>
      </c>
      <c r="K1364" s="2" t="s">
        <v>12021</v>
      </c>
      <c r="L1364" s="2" t="s">
        <v>12021</v>
      </c>
      <c r="M1364" t="str">
        <f t="shared" si="153"/>
        <v>Aug</v>
      </c>
      <c r="N1364" t="str">
        <f t="shared" si="147"/>
        <v>19-08-2022</v>
      </c>
      <c r="O1364" t="str">
        <f t="shared" si="150"/>
        <v>08</v>
      </c>
      <c r="P1364" t="str">
        <f t="shared" si="151"/>
        <v>2022</v>
      </c>
      <c r="Q1364" t="str">
        <f t="shared" si="148"/>
        <v>10</v>
      </c>
      <c r="R1364" t="str">
        <f t="shared" si="149"/>
        <v>-</v>
      </c>
      <c r="S1364" t="str">
        <f t="shared" si="152"/>
        <v/>
      </c>
    </row>
    <row r="1365" spans="1:19" x14ac:dyDescent="0.3">
      <c r="A1365" t="s">
        <v>3469</v>
      </c>
      <c r="B1365" t="s">
        <v>205</v>
      </c>
      <c r="C1365" s="4" t="s">
        <v>12021</v>
      </c>
      <c r="D1365" t="s">
        <v>19</v>
      </c>
      <c r="E1365" t="s">
        <v>140</v>
      </c>
      <c r="F1365" t="s">
        <v>3470</v>
      </c>
      <c r="G1365" t="s">
        <v>22</v>
      </c>
      <c r="H1365" s="1" t="s">
        <v>1592</v>
      </c>
      <c r="I1365" s="3">
        <v>0.74192129629629633</v>
      </c>
      <c r="J1365" s="1" t="s">
        <v>12021</v>
      </c>
      <c r="K1365" s="2" t="s">
        <v>12021</v>
      </c>
      <c r="L1365" s="2" t="s">
        <v>12021</v>
      </c>
      <c r="M1365" t="str">
        <f t="shared" si="153"/>
        <v>Aug</v>
      </c>
      <c r="N1365" t="str">
        <f t="shared" si="147"/>
        <v>22-08-2023</v>
      </c>
      <c r="O1365" t="str">
        <f t="shared" si="150"/>
        <v>08</v>
      </c>
      <c r="P1365" t="str">
        <f t="shared" si="151"/>
        <v>2023</v>
      </c>
      <c r="Q1365" t="str">
        <f t="shared" si="148"/>
        <v>17</v>
      </c>
      <c r="R1365" t="str">
        <f t="shared" si="149"/>
        <v>-</v>
      </c>
      <c r="S1365" t="str">
        <f t="shared" si="152"/>
        <v/>
      </c>
    </row>
    <row r="1366" spans="1:19" x14ac:dyDescent="0.3">
      <c r="A1366" t="s">
        <v>3471</v>
      </c>
      <c r="B1366" t="s">
        <v>93</v>
      </c>
      <c r="C1366" s="4" t="s">
        <v>12021</v>
      </c>
      <c r="D1366" t="s">
        <v>19</v>
      </c>
      <c r="E1366" t="s">
        <v>26</v>
      </c>
      <c r="F1366" t="s">
        <v>3472</v>
      </c>
      <c r="G1366" t="s">
        <v>15</v>
      </c>
      <c r="H1366" s="1">
        <v>44718</v>
      </c>
      <c r="I1366" s="3">
        <v>0.81597222222222221</v>
      </c>
      <c r="J1366" s="1" t="s">
        <v>12021</v>
      </c>
      <c r="K1366" s="2" t="s">
        <v>12021</v>
      </c>
      <c r="L1366" s="2" t="s">
        <v>12021</v>
      </c>
      <c r="M1366" t="str">
        <f t="shared" si="153"/>
        <v>Jun</v>
      </c>
      <c r="N1366" t="str">
        <f t="shared" si="147"/>
        <v>06-06-2022</v>
      </c>
      <c r="O1366" t="str">
        <f t="shared" si="150"/>
        <v>06</v>
      </c>
      <c r="P1366" t="str">
        <f t="shared" si="151"/>
        <v>2022</v>
      </c>
      <c r="Q1366" t="str">
        <f t="shared" si="148"/>
        <v>19</v>
      </c>
      <c r="R1366" t="str">
        <f t="shared" si="149"/>
        <v>-</v>
      </c>
      <c r="S1366" t="str">
        <f t="shared" si="152"/>
        <v/>
      </c>
    </row>
    <row r="1367" spans="1:19" x14ac:dyDescent="0.3">
      <c r="A1367" t="s">
        <v>3473</v>
      </c>
      <c r="B1367" t="s">
        <v>73</v>
      </c>
      <c r="C1367" s="4" t="s">
        <v>12021</v>
      </c>
      <c r="D1367" t="s">
        <v>49</v>
      </c>
      <c r="E1367" t="s">
        <v>50</v>
      </c>
      <c r="F1367" t="s">
        <v>3474</v>
      </c>
      <c r="G1367" t="s">
        <v>22</v>
      </c>
      <c r="H1367" s="1" t="s">
        <v>2112</v>
      </c>
      <c r="I1367" s="3">
        <v>0.41371527777777778</v>
      </c>
      <c r="J1367" s="1" t="s">
        <v>12021</v>
      </c>
      <c r="K1367" s="2" t="s">
        <v>12021</v>
      </c>
      <c r="L1367" s="2" t="s">
        <v>12021</v>
      </c>
      <c r="M1367" t="str">
        <f t="shared" si="153"/>
        <v>Aug</v>
      </c>
      <c r="N1367" t="str">
        <f t="shared" si="147"/>
        <v>14-08-2021</v>
      </c>
      <c r="O1367" t="str">
        <f t="shared" si="150"/>
        <v>08</v>
      </c>
      <c r="P1367" t="str">
        <f t="shared" si="151"/>
        <v>2021</v>
      </c>
      <c r="Q1367" t="str">
        <f t="shared" si="148"/>
        <v>09</v>
      </c>
      <c r="R1367" t="str">
        <f t="shared" si="149"/>
        <v>-</v>
      </c>
      <c r="S1367" t="str">
        <f t="shared" si="152"/>
        <v/>
      </c>
    </row>
    <row r="1368" spans="1:19" x14ac:dyDescent="0.3">
      <c r="A1368" t="s">
        <v>3475</v>
      </c>
      <c r="B1368" t="s">
        <v>188</v>
      </c>
      <c r="C1368" t="s">
        <v>11275</v>
      </c>
      <c r="D1368" t="s">
        <v>12</v>
      </c>
      <c r="E1368" t="s">
        <v>114</v>
      </c>
      <c r="F1368" t="s">
        <v>3476</v>
      </c>
      <c r="G1368" t="s">
        <v>28</v>
      </c>
      <c r="H1368" s="1" t="s">
        <v>3477</v>
      </c>
      <c r="I1368" s="3">
        <v>0.55307870370370371</v>
      </c>
      <c r="J1368" s="1" t="s">
        <v>2528</v>
      </c>
      <c r="K1368" s="2">
        <v>0.55307870370370371</v>
      </c>
      <c r="L1368" s="2" t="s">
        <v>12021</v>
      </c>
      <c r="M1368" t="str">
        <f t="shared" si="153"/>
        <v>Jul</v>
      </c>
      <c r="N1368" t="str">
        <f t="shared" si="147"/>
        <v>20-07-2020</v>
      </c>
      <c r="O1368" t="str">
        <f t="shared" si="150"/>
        <v>07</v>
      </c>
      <c r="P1368" t="str">
        <f t="shared" si="151"/>
        <v>2020</v>
      </c>
      <c r="Q1368" t="str">
        <f t="shared" si="148"/>
        <v>13</v>
      </c>
      <c r="R1368" t="str">
        <f t="shared" si="149"/>
        <v>29-07-2020</v>
      </c>
      <c r="S1368" t="str">
        <f t="shared" si="152"/>
        <v>07</v>
      </c>
    </row>
    <row r="1369" spans="1:19" x14ac:dyDescent="0.3">
      <c r="A1369" t="s">
        <v>3478</v>
      </c>
      <c r="B1369" t="s">
        <v>301</v>
      </c>
      <c r="C1369" t="s">
        <v>11276</v>
      </c>
      <c r="D1369" t="s">
        <v>49</v>
      </c>
      <c r="E1369" t="s">
        <v>50</v>
      </c>
      <c r="F1369" t="s">
        <v>3479</v>
      </c>
      <c r="G1369" t="s">
        <v>28</v>
      </c>
      <c r="H1369" s="1" t="s">
        <v>1389</v>
      </c>
      <c r="I1369" s="3">
        <v>0.16483796296296296</v>
      </c>
      <c r="J1369" s="1" t="s">
        <v>2563</v>
      </c>
      <c r="K1369" s="2">
        <v>0.16483796296296296</v>
      </c>
      <c r="L1369" s="2" t="s">
        <v>12021</v>
      </c>
      <c r="M1369" t="str">
        <f t="shared" si="153"/>
        <v>Mar</v>
      </c>
      <c r="N1369" t="str">
        <f t="shared" si="147"/>
        <v>29-03-2021</v>
      </c>
      <c r="O1369" t="str">
        <f t="shared" si="150"/>
        <v>03</v>
      </c>
      <c r="P1369" t="str">
        <f t="shared" si="151"/>
        <v>2021</v>
      </c>
      <c r="Q1369" t="str">
        <f t="shared" si="148"/>
        <v>03</v>
      </c>
      <c r="R1369" t="str">
        <f t="shared" si="149"/>
        <v>13-04-2021</v>
      </c>
      <c r="S1369" t="str">
        <f t="shared" si="152"/>
        <v>04</v>
      </c>
    </row>
    <row r="1370" spans="1:19" x14ac:dyDescent="0.3">
      <c r="A1370" t="s">
        <v>3480</v>
      </c>
      <c r="B1370" t="s">
        <v>146</v>
      </c>
      <c r="C1370" s="4" t="s">
        <v>12021</v>
      </c>
      <c r="D1370" t="s">
        <v>19</v>
      </c>
      <c r="E1370" t="s">
        <v>140</v>
      </c>
      <c r="F1370" t="s">
        <v>3481</v>
      </c>
      <c r="G1370" t="s">
        <v>15</v>
      </c>
      <c r="H1370" s="1" t="s">
        <v>3482</v>
      </c>
      <c r="I1370" s="3">
        <v>0.70981481481481479</v>
      </c>
      <c r="J1370" s="1" t="s">
        <v>12021</v>
      </c>
      <c r="K1370" s="2" t="s">
        <v>12021</v>
      </c>
      <c r="L1370" s="2" t="s">
        <v>12021</v>
      </c>
      <c r="M1370" t="str">
        <f t="shared" si="153"/>
        <v>May</v>
      </c>
      <c r="N1370" t="str">
        <f t="shared" si="147"/>
        <v>30-05-2022</v>
      </c>
      <c r="O1370" t="str">
        <f t="shared" si="150"/>
        <v>05</v>
      </c>
      <c r="P1370" t="str">
        <f t="shared" si="151"/>
        <v>2022</v>
      </c>
      <c r="Q1370" t="str">
        <f t="shared" si="148"/>
        <v>17</v>
      </c>
      <c r="R1370" t="str">
        <f t="shared" si="149"/>
        <v>-</v>
      </c>
      <c r="S1370" t="str">
        <f t="shared" si="152"/>
        <v/>
      </c>
    </row>
    <row r="1371" spans="1:19" x14ac:dyDescent="0.3">
      <c r="A1371" t="s">
        <v>3483</v>
      </c>
      <c r="B1371" t="s">
        <v>202</v>
      </c>
      <c r="C1371" s="4" t="s">
        <v>12021</v>
      </c>
      <c r="D1371" t="s">
        <v>33</v>
      </c>
      <c r="E1371" t="s">
        <v>127</v>
      </c>
      <c r="F1371" t="s">
        <v>3484</v>
      </c>
      <c r="G1371" t="s">
        <v>22</v>
      </c>
      <c r="H1371" s="1" t="s">
        <v>3485</v>
      </c>
      <c r="I1371" s="3">
        <v>0.63916666666666666</v>
      </c>
      <c r="J1371" s="1" t="s">
        <v>12021</v>
      </c>
      <c r="K1371" s="2" t="s">
        <v>12021</v>
      </c>
      <c r="L1371" s="2" t="s">
        <v>12021</v>
      </c>
      <c r="M1371" t="str">
        <f t="shared" si="153"/>
        <v>Nov</v>
      </c>
      <c r="N1371" t="str">
        <f t="shared" si="147"/>
        <v>13-11-2021</v>
      </c>
      <c r="O1371" t="str">
        <f t="shared" si="150"/>
        <v>11</v>
      </c>
      <c r="P1371" t="str">
        <f t="shared" si="151"/>
        <v>2021</v>
      </c>
      <c r="Q1371" t="str">
        <f t="shared" si="148"/>
        <v>15</v>
      </c>
      <c r="R1371" t="str">
        <f t="shared" si="149"/>
        <v>-</v>
      </c>
      <c r="S1371" t="str">
        <f t="shared" si="152"/>
        <v/>
      </c>
    </row>
    <row r="1372" spans="1:19" x14ac:dyDescent="0.3">
      <c r="A1372" t="s">
        <v>3486</v>
      </c>
      <c r="B1372" t="s">
        <v>123</v>
      </c>
      <c r="C1372" s="4" t="s">
        <v>12021</v>
      </c>
      <c r="D1372" t="s">
        <v>33</v>
      </c>
      <c r="E1372" t="s">
        <v>34</v>
      </c>
      <c r="F1372" t="s">
        <v>3487</v>
      </c>
      <c r="G1372" t="s">
        <v>22</v>
      </c>
      <c r="H1372" s="1" t="s">
        <v>466</v>
      </c>
      <c r="I1372" s="3">
        <v>0.95923611111111107</v>
      </c>
      <c r="J1372" s="1" t="s">
        <v>12021</v>
      </c>
      <c r="K1372" s="2" t="s">
        <v>12021</v>
      </c>
      <c r="L1372" s="2" t="s">
        <v>12021</v>
      </c>
      <c r="M1372" t="str">
        <f t="shared" si="153"/>
        <v>Nov</v>
      </c>
      <c r="N1372" t="str">
        <f t="shared" si="147"/>
        <v>21-11-2020</v>
      </c>
      <c r="O1372" t="str">
        <f t="shared" si="150"/>
        <v>11</v>
      </c>
      <c r="P1372" t="str">
        <f t="shared" si="151"/>
        <v>2020</v>
      </c>
      <c r="Q1372" t="str">
        <f t="shared" si="148"/>
        <v>23</v>
      </c>
      <c r="R1372" t="str">
        <f t="shared" si="149"/>
        <v>-</v>
      </c>
      <c r="S1372" t="str">
        <f t="shared" si="152"/>
        <v/>
      </c>
    </row>
    <row r="1373" spans="1:19" x14ac:dyDescent="0.3">
      <c r="A1373" t="s">
        <v>3488</v>
      </c>
      <c r="B1373" t="s">
        <v>64</v>
      </c>
      <c r="C1373" s="4" t="s">
        <v>12021</v>
      </c>
      <c r="D1373" t="s">
        <v>49</v>
      </c>
      <c r="E1373" t="s">
        <v>65</v>
      </c>
      <c r="F1373" t="s">
        <v>3489</v>
      </c>
      <c r="G1373" t="s">
        <v>22</v>
      </c>
      <c r="H1373" s="1" t="s">
        <v>3490</v>
      </c>
      <c r="I1373" s="3">
        <v>7.083333333333333E-3</v>
      </c>
      <c r="J1373" s="1" t="s">
        <v>12021</v>
      </c>
      <c r="K1373" s="2" t="s">
        <v>12021</v>
      </c>
      <c r="L1373" s="2" t="s">
        <v>12021</v>
      </c>
      <c r="M1373" t="str">
        <f t="shared" si="153"/>
        <v>Sep</v>
      </c>
      <c r="N1373" t="str">
        <f t="shared" si="147"/>
        <v>29-09-2020</v>
      </c>
      <c r="O1373" t="str">
        <f t="shared" si="150"/>
        <v>09</v>
      </c>
      <c r="P1373" t="str">
        <f t="shared" si="151"/>
        <v>2020</v>
      </c>
      <c r="Q1373" t="str">
        <f t="shared" si="148"/>
        <v>00</v>
      </c>
      <c r="R1373" t="str">
        <f t="shared" si="149"/>
        <v>-</v>
      </c>
      <c r="S1373" t="str">
        <f t="shared" si="152"/>
        <v/>
      </c>
    </row>
    <row r="1374" spans="1:19" x14ac:dyDescent="0.3">
      <c r="A1374" t="s">
        <v>3491</v>
      </c>
      <c r="B1374" t="s">
        <v>32</v>
      </c>
      <c r="C1374" s="4" t="s">
        <v>12021</v>
      </c>
      <c r="D1374" t="s">
        <v>33</v>
      </c>
      <c r="E1374" t="s">
        <v>34</v>
      </c>
      <c r="F1374" t="s">
        <v>3492</v>
      </c>
      <c r="G1374" t="s">
        <v>22</v>
      </c>
      <c r="H1374" s="1" t="s">
        <v>3493</v>
      </c>
      <c r="I1374" s="3">
        <v>0.87368055555555557</v>
      </c>
      <c r="J1374" s="1" t="s">
        <v>12021</v>
      </c>
      <c r="K1374" s="2" t="s">
        <v>12021</v>
      </c>
      <c r="L1374" s="2" t="s">
        <v>12021</v>
      </c>
      <c r="M1374" t="str">
        <f t="shared" si="153"/>
        <v>Feb</v>
      </c>
      <c r="N1374" t="str">
        <f t="shared" si="147"/>
        <v>15-02-2021</v>
      </c>
      <c r="O1374" t="str">
        <f t="shared" si="150"/>
        <v>02</v>
      </c>
      <c r="P1374" t="str">
        <f t="shared" si="151"/>
        <v>2021</v>
      </c>
      <c r="Q1374" t="str">
        <f t="shared" si="148"/>
        <v>20</v>
      </c>
      <c r="R1374" t="str">
        <f t="shared" si="149"/>
        <v>-</v>
      </c>
      <c r="S1374" t="str">
        <f t="shared" si="152"/>
        <v/>
      </c>
    </row>
    <row r="1375" spans="1:19" x14ac:dyDescent="0.3">
      <c r="A1375" t="s">
        <v>3494</v>
      </c>
      <c r="B1375" t="s">
        <v>87</v>
      </c>
      <c r="C1375" s="4" t="s">
        <v>12021</v>
      </c>
      <c r="D1375" t="s">
        <v>33</v>
      </c>
      <c r="E1375" t="s">
        <v>38</v>
      </c>
      <c r="F1375" t="s">
        <v>3495</v>
      </c>
      <c r="G1375" t="s">
        <v>15</v>
      </c>
      <c r="H1375" s="1">
        <v>45055</v>
      </c>
      <c r="I1375" s="3">
        <v>0.64444444444444449</v>
      </c>
      <c r="J1375" s="1" t="s">
        <v>12021</v>
      </c>
      <c r="K1375" s="2" t="s">
        <v>12021</v>
      </c>
      <c r="L1375" s="2" t="s">
        <v>12021</v>
      </c>
      <c r="M1375" t="str">
        <f t="shared" si="153"/>
        <v>May</v>
      </c>
      <c r="N1375" t="str">
        <f t="shared" si="147"/>
        <v>09-05-2023</v>
      </c>
      <c r="O1375" t="str">
        <f t="shared" si="150"/>
        <v>05</v>
      </c>
      <c r="P1375" t="str">
        <f t="shared" si="151"/>
        <v>2023</v>
      </c>
      <c r="Q1375" t="str">
        <f t="shared" si="148"/>
        <v>15</v>
      </c>
      <c r="R1375" t="str">
        <f t="shared" si="149"/>
        <v>-</v>
      </c>
      <c r="S1375" t="str">
        <f t="shared" si="152"/>
        <v/>
      </c>
    </row>
    <row r="1376" spans="1:19" x14ac:dyDescent="0.3">
      <c r="A1376" t="s">
        <v>3496</v>
      </c>
      <c r="B1376" t="s">
        <v>404</v>
      </c>
      <c r="C1376" s="4" t="s">
        <v>12021</v>
      </c>
      <c r="D1376" t="s">
        <v>12</v>
      </c>
      <c r="E1376" t="s">
        <v>174</v>
      </c>
      <c r="F1376" t="s">
        <v>3497</v>
      </c>
      <c r="G1376" t="s">
        <v>22</v>
      </c>
      <c r="H1376" s="1" t="s">
        <v>3498</v>
      </c>
      <c r="I1376" s="3">
        <v>0.82047453703703699</v>
      </c>
      <c r="J1376" s="1" t="s">
        <v>12021</v>
      </c>
      <c r="K1376" s="2" t="s">
        <v>12021</v>
      </c>
      <c r="L1376" s="2" t="s">
        <v>12021</v>
      </c>
      <c r="M1376" t="str">
        <f t="shared" si="153"/>
        <v>Dec</v>
      </c>
      <c r="N1376" t="str">
        <f t="shared" si="147"/>
        <v>20-12-2024</v>
      </c>
      <c r="O1376" t="str">
        <f t="shared" si="150"/>
        <v>12</v>
      </c>
      <c r="P1376" t="str">
        <f t="shared" si="151"/>
        <v>2024</v>
      </c>
      <c r="Q1376" t="str">
        <f t="shared" si="148"/>
        <v>19</v>
      </c>
      <c r="R1376" t="str">
        <f t="shared" si="149"/>
        <v>-</v>
      </c>
      <c r="S1376" t="str">
        <f t="shared" si="152"/>
        <v/>
      </c>
    </row>
    <row r="1377" spans="1:19" x14ac:dyDescent="0.3">
      <c r="A1377" t="s">
        <v>3499</v>
      </c>
      <c r="B1377" t="s">
        <v>68</v>
      </c>
      <c r="C1377" s="4" t="s">
        <v>12021</v>
      </c>
      <c r="D1377" t="s">
        <v>49</v>
      </c>
      <c r="E1377" t="s">
        <v>69</v>
      </c>
      <c r="F1377" t="s">
        <v>3500</v>
      </c>
      <c r="G1377" t="s">
        <v>15</v>
      </c>
      <c r="H1377" s="1" t="s">
        <v>3501</v>
      </c>
      <c r="I1377" s="3">
        <v>0.7613657407407407</v>
      </c>
      <c r="J1377" s="1" t="s">
        <v>12021</v>
      </c>
      <c r="K1377" s="2" t="s">
        <v>12021</v>
      </c>
      <c r="L1377" s="2" t="s">
        <v>12021</v>
      </c>
      <c r="M1377" t="str">
        <f t="shared" si="153"/>
        <v>Aug</v>
      </c>
      <c r="N1377" t="str">
        <f t="shared" si="147"/>
        <v>16-08-2021</v>
      </c>
      <c r="O1377" t="str">
        <f t="shared" si="150"/>
        <v>08</v>
      </c>
      <c r="P1377" t="str">
        <f t="shared" si="151"/>
        <v>2021</v>
      </c>
      <c r="Q1377" t="str">
        <f t="shared" si="148"/>
        <v>18</v>
      </c>
      <c r="R1377" t="str">
        <f t="shared" si="149"/>
        <v>-</v>
      </c>
      <c r="S1377" t="str">
        <f t="shared" si="152"/>
        <v/>
      </c>
    </row>
    <row r="1378" spans="1:19" x14ac:dyDescent="0.3">
      <c r="A1378" t="s">
        <v>3502</v>
      </c>
      <c r="B1378" t="s">
        <v>194</v>
      </c>
      <c r="C1378" s="4" t="s">
        <v>12021</v>
      </c>
      <c r="D1378" t="s">
        <v>49</v>
      </c>
      <c r="E1378" t="s">
        <v>65</v>
      </c>
      <c r="F1378" t="s">
        <v>3503</v>
      </c>
      <c r="G1378" t="s">
        <v>15</v>
      </c>
      <c r="H1378" s="1" t="s">
        <v>1081</v>
      </c>
      <c r="I1378" s="3">
        <v>0.23604166666666668</v>
      </c>
      <c r="J1378" s="1" t="s">
        <v>12021</v>
      </c>
      <c r="K1378" s="2" t="s">
        <v>12021</v>
      </c>
      <c r="L1378" s="2" t="s">
        <v>12021</v>
      </c>
      <c r="M1378" t="str">
        <f t="shared" si="153"/>
        <v>Oct</v>
      </c>
      <c r="N1378" t="str">
        <f t="shared" si="147"/>
        <v>15-10-2022</v>
      </c>
      <c r="O1378" t="str">
        <f t="shared" si="150"/>
        <v>10</v>
      </c>
      <c r="P1378" t="str">
        <f t="shared" si="151"/>
        <v>2022</v>
      </c>
      <c r="Q1378" t="str">
        <f t="shared" si="148"/>
        <v>05</v>
      </c>
      <c r="R1378" t="str">
        <f t="shared" si="149"/>
        <v>-</v>
      </c>
      <c r="S1378" t="str">
        <f t="shared" si="152"/>
        <v/>
      </c>
    </row>
    <row r="1379" spans="1:19" x14ac:dyDescent="0.3">
      <c r="A1379" t="s">
        <v>3504</v>
      </c>
      <c r="B1379" t="s">
        <v>220</v>
      </c>
      <c r="C1379" s="4" t="s">
        <v>12021</v>
      </c>
      <c r="D1379" t="s">
        <v>12</v>
      </c>
      <c r="E1379" t="s">
        <v>174</v>
      </c>
      <c r="F1379" t="s">
        <v>3505</v>
      </c>
      <c r="G1379" t="s">
        <v>22</v>
      </c>
      <c r="H1379" s="1" t="s">
        <v>1318</v>
      </c>
      <c r="I1379" s="3">
        <v>0.73239583333333336</v>
      </c>
      <c r="J1379" s="1" t="s">
        <v>12021</v>
      </c>
      <c r="K1379" s="2" t="s">
        <v>12021</v>
      </c>
      <c r="L1379" s="2" t="s">
        <v>12021</v>
      </c>
      <c r="M1379" t="str">
        <f t="shared" si="153"/>
        <v>Aug</v>
      </c>
      <c r="N1379" t="str">
        <f t="shared" si="147"/>
        <v>31-08-2023</v>
      </c>
      <c r="O1379" t="str">
        <f t="shared" si="150"/>
        <v>08</v>
      </c>
      <c r="P1379" t="str">
        <f t="shared" si="151"/>
        <v>2023</v>
      </c>
      <c r="Q1379" t="str">
        <f t="shared" si="148"/>
        <v>17</v>
      </c>
      <c r="R1379" t="str">
        <f t="shared" si="149"/>
        <v>-</v>
      </c>
      <c r="S1379" t="str">
        <f t="shared" si="152"/>
        <v/>
      </c>
    </row>
    <row r="1380" spans="1:19" x14ac:dyDescent="0.3">
      <c r="A1380" t="s">
        <v>3506</v>
      </c>
      <c r="B1380" t="s">
        <v>73</v>
      </c>
      <c r="C1380" s="4" t="s">
        <v>12021</v>
      </c>
      <c r="D1380" t="s">
        <v>49</v>
      </c>
      <c r="E1380" t="s">
        <v>50</v>
      </c>
      <c r="F1380" t="s">
        <v>3507</v>
      </c>
      <c r="G1380" t="s">
        <v>22</v>
      </c>
      <c r="H1380" s="1">
        <v>44413</v>
      </c>
      <c r="I1380" s="3">
        <v>0.61041666666666672</v>
      </c>
      <c r="J1380" s="1" t="s">
        <v>12021</v>
      </c>
      <c r="K1380" s="2" t="s">
        <v>12021</v>
      </c>
      <c r="L1380" s="2" t="s">
        <v>12021</v>
      </c>
      <c r="M1380" t="str">
        <f t="shared" si="153"/>
        <v>Aug</v>
      </c>
      <c r="N1380" t="str">
        <f t="shared" si="147"/>
        <v>05-08-2021</v>
      </c>
      <c r="O1380" t="str">
        <f t="shared" si="150"/>
        <v>08</v>
      </c>
      <c r="P1380" t="str">
        <f t="shared" si="151"/>
        <v>2021</v>
      </c>
      <c r="Q1380" t="str">
        <f t="shared" si="148"/>
        <v>14</v>
      </c>
      <c r="R1380" t="str">
        <f t="shared" si="149"/>
        <v>-</v>
      </c>
      <c r="S1380" t="str">
        <f t="shared" si="152"/>
        <v/>
      </c>
    </row>
    <row r="1381" spans="1:19" x14ac:dyDescent="0.3">
      <c r="A1381" t="s">
        <v>3508</v>
      </c>
      <c r="B1381" t="s">
        <v>64</v>
      </c>
      <c r="C1381" s="4" t="s">
        <v>12021</v>
      </c>
      <c r="D1381" t="s">
        <v>49</v>
      </c>
      <c r="E1381" t="s">
        <v>65</v>
      </c>
      <c r="F1381" t="s">
        <v>3509</v>
      </c>
      <c r="G1381" t="s">
        <v>15</v>
      </c>
      <c r="H1381" s="1" t="s">
        <v>2476</v>
      </c>
      <c r="I1381" s="3">
        <v>3.6793981481481483E-2</v>
      </c>
      <c r="J1381" s="1" t="s">
        <v>12021</v>
      </c>
      <c r="K1381" s="2" t="s">
        <v>12021</v>
      </c>
      <c r="L1381" s="2" t="s">
        <v>12021</v>
      </c>
      <c r="M1381" t="str">
        <f t="shared" si="153"/>
        <v>Oct</v>
      </c>
      <c r="N1381" t="str">
        <f t="shared" si="147"/>
        <v>26-10-2022</v>
      </c>
      <c r="O1381" t="str">
        <f t="shared" si="150"/>
        <v>10</v>
      </c>
      <c r="P1381" t="str">
        <f t="shared" si="151"/>
        <v>2022</v>
      </c>
      <c r="Q1381" t="str">
        <f t="shared" si="148"/>
        <v>00</v>
      </c>
      <c r="R1381" t="str">
        <f t="shared" si="149"/>
        <v>-</v>
      </c>
      <c r="S1381" t="str">
        <f t="shared" si="152"/>
        <v/>
      </c>
    </row>
    <row r="1382" spans="1:19" x14ac:dyDescent="0.3">
      <c r="A1382" t="s">
        <v>3510</v>
      </c>
      <c r="B1382" t="s">
        <v>126</v>
      </c>
      <c r="C1382" s="4" t="s">
        <v>12021</v>
      </c>
      <c r="D1382" t="s">
        <v>33</v>
      </c>
      <c r="E1382" t="s">
        <v>127</v>
      </c>
      <c r="F1382" t="s">
        <v>3511</v>
      </c>
      <c r="G1382" t="s">
        <v>22</v>
      </c>
      <c r="H1382" s="1" t="s">
        <v>3456</v>
      </c>
      <c r="I1382" s="3">
        <v>0.49156250000000001</v>
      </c>
      <c r="J1382" s="1" t="s">
        <v>12021</v>
      </c>
      <c r="K1382" s="2" t="s">
        <v>12021</v>
      </c>
      <c r="L1382" s="2" t="s">
        <v>12021</v>
      </c>
      <c r="M1382" t="str">
        <f t="shared" si="153"/>
        <v>Apr</v>
      </c>
      <c r="N1382" t="str">
        <f t="shared" si="147"/>
        <v>23-04-2022</v>
      </c>
      <c r="O1382" t="str">
        <f t="shared" si="150"/>
        <v>04</v>
      </c>
      <c r="P1382" t="str">
        <f t="shared" si="151"/>
        <v>2022</v>
      </c>
      <c r="Q1382" t="str">
        <f t="shared" si="148"/>
        <v>11</v>
      </c>
      <c r="R1382" t="str">
        <f t="shared" si="149"/>
        <v>-</v>
      </c>
      <c r="S1382" t="str">
        <f t="shared" si="152"/>
        <v/>
      </c>
    </row>
    <row r="1383" spans="1:19" x14ac:dyDescent="0.3">
      <c r="A1383" t="s">
        <v>3512</v>
      </c>
      <c r="B1383" t="s">
        <v>32</v>
      </c>
      <c r="C1383" s="4" t="s">
        <v>12021</v>
      </c>
      <c r="D1383" t="s">
        <v>33</v>
      </c>
      <c r="E1383" t="s">
        <v>34</v>
      </c>
      <c r="F1383" t="s">
        <v>3513</v>
      </c>
      <c r="G1383" t="s">
        <v>15</v>
      </c>
      <c r="H1383" s="1" t="s">
        <v>2070</v>
      </c>
      <c r="I1383" s="3">
        <v>0.16020833333333334</v>
      </c>
      <c r="J1383" s="1" t="s">
        <v>12021</v>
      </c>
      <c r="K1383" s="2" t="s">
        <v>12021</v>
      </c>
      <c r="L1383" s="2" t="s">
        <v>12021</v>
      </c>
      <c r="M1383" t="str">
        <f t="shared" si="153"/>
        <v>Aug</v>
      </c>
      <c r="N1383" t="str">
        <f t="shared" si="147"/>
        <v>13-08-2021</v>
      </c>
      <c r="O1383" t="str">
        <f t="shared" si="150"/>
        <v>08</v>
      </c>
      <c r="P1383" t="str">
        <f t="shared" si="151"/>
        <v>2021</v>
      </c>
      <c r="Q1383" t="str">
        <f t="shared" si="148"/>
        <v>03</v>
      </c>
      <c r="R1383" t="str">
        <f t="shared" si="149"/>
        <v>-</v>
      </c>
      <c r="S1383" t="str">
        <f t="shared" si="152"/>
        <v/>
      </c>
    </row>
    <row r="1384" spans="1:19" x14ac:dyDescent="0.3">
      <c r="A1384" t="s">
        <v>3514</v>
      </c>
      <c r="B1384" t="s">
        <v>139</v>
      </c>
      <c r="C1384" s="4">
        <v>44198.911111111112</v>
      </c>
      <c r="D1384" t="s">
        <v>19</v>
      </c>
      <c r="E1384" t="s">
        <v>140</v>
      </c>
      <c r="F1384" t="s">
        <v>3515</v>
      </c>
      <c r="G1384" t="s">
        <v>28</v>
      </c>
      <c r="H1384" s="1" t="s">
        <v>1587</v>
      </c>
      <c r="I1384" s="3">
        <v>0.91170138888888885</v>
      </c>
      <c r="J1384" s="1">
        <v>44198</v>
      </c>
      <c r="K1384" s="2">
        <v>0.91111111111111109</v>
      </c>
      <c r="L1384" s="2" t="s">
        <v>12021</v>
      </c>
      <c r="M1384" t="str">
        <f t="shared" si="153"/>
        <v>Jan</v>
      </c>
      <c r="N1384" t="str">
        <f t="shared" si="147"/>
        <v>28-01-2021</v>
      </c>
      <c r="O1384" t="str">
        <f t="shared" si="150"/>
        <v>01</v>
      </c>
      <c r="P1384" t="str">
        <f t="shared" si="151"/>
        <v>2021</v>
      </c>
      <c r="Q1384" t="str">
        <f t="shared" si="148"/>
        <v>21</v>
      </c>
      <c r="R1384" t="str">
        <f t="shared" si="149"/>
        <v>02-01-2021</v>
      </c>
      <c r="S1384" t="str">
        <f t="shared" si="152"/>
        <v>01</v>
      </c>
    </row>
    <row r="1385" spans="1:19" x14ac:dyDescent="0.3">
      <c r="A1385" t="s">
        <v>3516</v>
      </c>
      <c r="B1385" t="s">
        <v>280</v>
      </c>
      <c r="C1385" s="4">
        <v>44968.32708333333</v>
      </c>
      <c r="D1385" t="s">
        <v>49</v>
      </c>
      <c r="E1385" t="s">
        <v>65</v>
      </c>
      <c r="F1385" t="s">
        <v>3517</v>
      </c>
      <c r="G1385" t="s">
        <v>28</v>
      </c>
      <c r="H1385" s="1" t="s">
        <v>3518</v>
      </c>
      <c r="I1385" s="3">
        <v>0.32711805555555556</v>
      </c>
      <c r="J1385" s="1">
        <v>44968</v>
      </c>
      <c r="K1385" s="2">
        <v>0.32708333333333334</v>
      </c>
      <c r="L1385" s="2" t="s">
        <v>12021</v>
      </c>
      <c r="M1385" t="str">
        <f t="shared" si="153"/>
        <v>Oct</v>
      </c>
      <c r="N1385" t="str">
        <f t="shared" si="147"/>
        <v>18-10-2023</v>
      </c>
      <c r="O1385" t="str">
        <f t="shared" si="150"/>
        <v>10</v>
      </c>
      <c r="P1385" t="str">
        <f t="shared" si="151"/>
        <v>2023</v>
      </c>
      <c r="Q1385" t="str">
        <f t="shared" si="148"/>
        <v>07</v>
      </c>
      <c r="R1385" t="str">
        <f t="shared" si="149"/>
        <v>11-02-2023</v>
      </c>
      <c r="S1385" t="str">
        <f t="shared" si="152"/>
        <v>02</v>
      </c>
    </row>
    <row r="1386" spans="1:19" x14ac:dyDescent="0.3">
      <c r="A1386" t="s">
        <v>3519</v>
      </c>
      <c r="B1386" t="s">
        <v>123</v>
      </c>
      <c r="C1386" s="4" t="s">
        <v>12021</v>
      </c>
      <c r="D1386" t="s">
        <v>33</v>
      </c>
      <c r="E1386" t="s">
        <v>34</v>
      </c>
      <c r="F1386" t="s">
        <v>3520</v>
      </c>
      <c r="G1386" t="s">
        <v>15</v>
      </c>
      <c r="H1386" s="1">
        <v>45332</v>
      </c>
      <c r="I1386" s="3">
        <v>0.18124999999999999</v>
      </c>
      <c r="J1386" s="1" t="s">
        <v>12021</v>
      </c>
      <c r="K1386" s="2" t="s">
        <v>12021</v>
      </c>
      <c r="L1386" s="2" t="s">
        <v>12021</v>
      </c>
      <c r="M1386" t="str">
        <f t="shared" si="153"/>
        <v>Feb</v>
      </c>
      <c r="N1386" t="str">
        <f t="shared" si="147"/>
        <v>10-02-2024</v>
      </c>
      <c r="O1386" t="str">
        <f t="shared" si="150"/>
        <v>02</v>
      </c>
      <c r="P1386" t="str">
        <f t="shared" si="151"/>
        <v>2024</v>
      </c>
      <c r="Q1386" t="str">
        <f t="shared" si="148"/>
        <v>04</v>
      </c>
      <c r="R1386" t="str">
        <f t="shared" si="149"/>
        <v>-</v>
      </c>
      <c r="S1386" t="str">
        <f t="shared" si="152"/>
        <v/>
      </c>
    </row>
    <row r="1387" spans="1:19" x14ac:dyDescent="0.3">
      <c r="A1387" t="s">
        <v>3521</v>
      </c>
      <c r="B1387" t="s">
        <v>73</v>
      </c>
      <c r="C1387" s="4" t="s">
        <v>12021</v>
      </c>
      <c r="D1387" t="s">
        <v>49</v>
      </c>
      <c r="E1387" t="s">
        <v>50</v>
      </c>
      <c r="F1387" t="s">
        <v>3522</v>
      </c>
      <c r="G1387" t="s">
        <v>22</v>
      </c>
      <c r="H1387" s="1" t="s">
        <v>3523</v>
      </c>
      <c r="I1387" s="3">
        <v>0.80409722222222224</v>
      </c>
      <c r="J1387" s="1" t="s">
        <v>12021</v>
      </c>
      <c r="K1387" s="2" t="s">
        <v>12021</v>
      </c>
      <c r="L1387" s="2" t="s">
        <v>12021</v>
      </c>
      <c r="M1387" t="str">
        <f t="shared" si="153"/>
        <v>Jun</v>
      </c>
      <c r="N1387" t="str">
        <f t="shared" si="147"/>
        <v>13-06-2022</v>
      </c>
      <c r="O1387" t="str">
        <f t="shared" si="150"/>
        <v>06</v>
      </c>
      <c r="P1387" t="str">
        <f t="shared" si="151"/>
        <v>2022</v>
      </c>
      <c r="Q1387" t="str">
        <f t="shared" si="148"/>
        <v>19</v>
      </c>
      <c r="R1387" t="str">
        <f t="shared" si="149"/>
        <v>-</v>
      </c>
      <c r="S1387" t="str">
        <f t="shared" si="152"/>
        <v/>
      </c>
    </row>
    <row r="1388" spans="1:19" x14ac:dyDescent="0.3">
      <c r="A1388" t="s">
        <v>3524</v>
      </c>
      <c r="B1388" t="s">
        <v>37</v>
      </c>
      <c r="C1388" s="4" t="s">
        <v>12021</v>
      </c>
      <c r="D1388" t="s">
        <v>33</v>
      </c>
      <c r="E1388" t="s">
        <v>38</v>
      </c>
      <c r="F1388" t="s">
        <v>3525</v>
      </c>
      <c r="G1388" t="s">
        <v>22</v>
      </c>
      <c r="H1388" s="1">
        <v>45080</v>
      </c>
      <c r="I1388" s="3">
        <v>0.13333333333333333</v>
      </c>
      <c r="J1388" s="1" t="s">
        <v>12021</v>
      </c>
      <c r="K1388" s="2" t="s">
        <v>12021</v>
      </c>
      <c r="L1388" s="2" t="s">
        <v>12021</v>
      </c>
      <c r="M1388" t="str">
        <f t="shared" si="153"/>
        <v>Jun</v>
      </c>
      <c r="N1388" t="str">
        <f t="shared" si="147"/>
        <v>03-06-2023</v>
      </c>
      <c r="O1388" t="str">
        <f t="shared" si="150"/>
        <v>06</v>
      </c>
      <c r="P1388" t="str">
        <f t="shared" si="151"/>
        <v>2023</v>
      </c>
      <c r="Q1388" t="str">
        <f t="shared" si="148"/>
        <v>03</v>
      </c>
      <c r="R1388" t="str">
        <f t="shared" si="149"/>
        <v>-</v>
      </c>
      <c r="S1388" t="str">
        <f t="shared" si="152"/>
        <v/>
      </c>
    </row>
    <row r="1389" spans="1:19" x14ac:dyDescent="0.3">
      <c r="A1389" t="s">
        <v>3526</v>
      </c>
      <c r="B1389" t="s">
        <v>11</v>
      </c>
      <c r="C1389" t="s">
        <v>11277</v>
      </c>
      <c r="D1389" t="s">
        <v>12</v>
      </c>
      <c r="E1389" t="s">
        <v>13</v>
      </c>
      <c r="F1389" t="s">
        <v>3527</v>
      </c>
      <c r="G1389" t="s">
        <v>28</v>
      </c>
      <c r="H1389" s="1">
        <v>44962</v>
      </c>
      <c r="I1389" s="3">
        <v>0.98611111111111116</v>
      </c>
      <c r="J1389" s="1" t="s">
        <v>3528</v>
      </c>
      <c r="K1389" s="2">
        <v>0.98635416666666664</v>
      </c>
      <c r="L1389" s="2" t="s">
        <v>12021</v>
      </c>
      <c r="M1389" t="str">
        <f t="shared" si="153"/>
        <v>Feb</v>
      </c>
      <c r="N1389" t="str">
        <f t="shared" si="147"/>
        <v>05-02-2023</v>
      </c>
      <c r="O1389" t="str">
        <f t="shared" si="150"/>
        <v>02</v>
      </c>
      <c r="P1389" t="str">
        <f t="shared" si="151"/>
        <v>2023</v>
      </c>
      <c r="Q1389" t="str">
        <f t="shared" si="148"/>
        <v>23</v>
      </c>
      <c r="R1389" t="str">
        <f t="shared" si="149"/>
        <v>29-05-2023</v>
      </c>
      <c r="S1389" t="str">
        <f t="shared" si="152"/>
        <v>05</v>
      </c>
    </row>
    <row r="1390" spans="1:19" x14ac:dyDescent="0.3">
      <c r="A1390" t="s">
        <v>3529</v>
      </c>
      <c r="B1390" t="s">
        <v>301</v>
      </c>
      <c r="C1390" s="4" t="s">
        <v>12021</v>
      </c>
      <c r="D1390" t="s">
        <v>49</v>
      </c>
      <c r="E1390" t="s">
        <v>50</v>
      </c>
      <c r="F1390" t="s">
        <v>3530</v>
      </c>
      <c r="G1390" t="s">
        <v>15</v>
      </c>
      <c r="H1390" s="1">
        <v>44931</v>
      </c>
      <c r="I1390" s="3">
        <v>0.69305555555555554</v>
      </c>
      <c r="J1390" s="1" t="s">
        <v>12021</v>
      </c>
      <c r="K1390" s="2" t="s">
        <v>12021</v>
      </c>
      <c r="L1390" s="2" t="s">
        <v>12021</v>
      </c>
      <c r="M1390" t="str">
        <f t="shared" si="153"/>
        <v>Jan</v>
      </c>
      <c r="N1390" t="str">
        <f t="shared" si="147"/>
        <v>05-01-2023</v>
      </c>
      <c r="O1390" t="str">
        <f t="shared" si="150"/>
        <v>01</v>
      </c>
      <c r="P1390" t="str">
        <f t="shared" si="151"/>
        <v>2023</v>
      </c>
      <c r="Q1390" t="str">
        <f t="shared" si="148"/>
        <v>16</v>
      </c>
      <c r="R1390" t="str">
        <f t="shared" si="149"/>
        <v>-</v>
      </c>
      <c r="S1390" t="str">
        <f t="shared" si="152"/>
        <v/>
      </c>
    </row>
    <row r="1391" spans="1:19" x14ac:dyDescent="0.3">
      <c r="A1391" t="s">
        <v>3531</v>
      </c>
      <c r="B1391" t="s">
        <v>110</v>
      </c>
      <c r="C1391" s="4">
        <v>45638.675694444442</v>
      </c>
      <c r="D1391" t="s">
        <v>33</v>
      </c>
      <c r="E1391" t="s">
        <v>34</v>
      </c>
      <c r="F1391" t="s">
        <v>3532</v>
      </c>
      <c r="G1391" t="s">
        <v>28</v>
      </c>
      <c r="H1391" s="1" t="s">
        <v>170</v>
      </c>
      <c r="I1391" s="3">
        <v>0.67622685185185183</v>
      </c>
      <c r="J1391" s="1">
        <v>45638</v>
      </c>
      <c r="K1391" s="2">
        <v>0.67569444444444449</v>
      </c>
      <c r="L1391" s="2" t="s">
        <v>12021</v>
      </c>
      <c r="M1391" t="str">
        <f t="shared" si="153"/>
        <v>Nov</v>
      </c>
      <c r="N1391" t="str">
        <f t="shared" si="147"/>
        <v>19-11-2024</v>
      </c>
      <c r="O1391" t="str">
        <f t="shared" si="150"/>
        <v>11</v>
      </c>
      <c r="P1391" t="str">
        <f t="shared" si="151"/>
        <v>2024</v>
      </c>
      <c r="Q1391" t="str">
        <f t="shared" si="148"/>
        <v>16</v>
      </c>
      <c r="R1391" t="str">
        <f t="shared" si="149"/>
        <v>12-12-2024</v>
      </c>
      <c r="S1391" t="str">
        <f t="shared" si="152"/>
        <v>12</v>
      </c>
    </row>
    <row r="1392" spans="1:19" x14ac:dyDescent="0.3">
      <c r="A1392" t="s">
        <v>3533</v>
      </c>
      <c r="B1392" t="s">
        <v>37</v>
      </c>
      <c r="C1392" s="4" t="s">
        <v>12021</v>
      </c>
      <c r="D1392" t="s">
        <v>33</v>
      </c>
      <c r="E1392" t="s">
        <v>38</v>
      </c>
      <c r="F1392" t="s">
        <v>3534</v>
      </c>
      <c r="G1392" t="s">
        <v>22</v>
      </c>
      <c r="H1392" s="1">
        <v>45416</v>
      </c>
      <c r="I1392" s="3">
        <v>0.8125</v>
      </c>
      <c r="J1392" s="1" t="s">
        <v>12021</v>
      </c>
      <c r="K1392" s="2" t="s">
        <v>12021</v>
      </c>
      <c r="L1392" s="2" t="s">
        <v>12021</v>
      </c>
      <c r="M1392" t="str">
        <f t="shared" si="153"/>
        <v>May</v>
      </c>
      <c r="N1392" t="str">
        <f t="shared" si="147"/>
        <v>04-05-2024</v>
      </c>
      <c r="O1392" t="str">
        <f t="shared" si="150"/>
        <v>05</v>
      </c>
      <c r="P1392" t="str">
        <f t="shared" si="151"/>
        <v>2024</v>
      </c>
      <c r="Q1392" t="str">
        <f t="shared" si="148"/>
        <v>19</v>
      </c>
      <c r="R1392" t="str">
        <f t="shared" si="149"/>
        <v>-</v>
      </c>
      <c r="S1392" t="str">
        <f t="shared" si="152"/>
        <v/>
      </c>
    </row>
    <row r="1393" spans="1:19" x14ac:dyDescent="0.3">
      <c r="A1393" t="s">
        <v>3535</v>
      </c>
      <c r="B1393" t="s">
        <v>32</v>
      </c>
      <c r="C1393" s="4" t="s">
        <v>12021</v>
      </c>
      <c r="D1393" t="s">
        <v>33</v>
      </c>
      <c r="E1393" t="s">
        <v>34</v>
      </c>
      <c r="F1393" t="s">
        <v>3536</v>
      </c>
      <c r="G1393" t="s">
        <v>22</v>
      </c>
      <c r="H1393" s="1">
        <v>44208</v>
      </c>
      <c r="I1393" s="3">
        <v>0.18888888888888888</v>
      </c>
      <c r="J1393" s="1" t="s">
        <v>12021</v>
      </c>
      <c r="K1393" s="2" t="s">
        <v>12021</v>
      </c>
      <c r="L1393" s="2" t="s">
        <v>12021</v>
      </c>
      <c r="M1393" t="str">
        <f t="shared" si="153"/>
        <v>Jan</v>
      </c>
      <c r="N1393" t="str">
        <f t="shared" si="147"/>
        <v>12-01-2021</v>
      </c>
      <c r="O1393" t="str">
        <f t="shared" si="150"/>
        <v>01</v>
      </c>
      <c r="P1393" t="str">
        <f t="shared" si="151"/>
        <v>2021</v>
      </c>
      <c r="Q1393" t="str">
        <f t="shared" si="148"/>
        <v>04</v>
      </c>
      <c r="R1393" t="str">
        <f t="shared" si="149"/>
        <v>-</v>
      </c>
      <c r="S1393" t="str">
        <f t="shared" si="152"/>
        <v/>
      </c>
    </row>
    <row r="1394" spans="1:19" x14ac:dyDescent="0.3">
      <c r="A1394" t="s">
        <v>3537</v>
      </c>
      <c r="B1394" t="s">
        <v>249</v>
      </c>
      <c r="C1394" s="4" t="s">
        <v>12021</v>
      </c>
      <c r="D1394" t="s">
        <v>19</v>
      </c>
      <c r="E1394" t="s">
        <v>26</v>
      </c>
      <c r="F1394" t="s">
        <v>3538</v>
      </c>
      <c r="G1394" t="s">
        <v>22</v>
      </c>
      <c r="H1394" s="1" t="s">
        <v>2353</v>
      </c>
      <c r="I1394" s="3">
        <v>0.81665509259259261</v>
      </c>
      <c r="J1394" s="1" t="s">
        <v>12021</v>
      </c>
      <c r="K1394" s="2" t="s">
        <v>12021</v>
      </c>
      <c r="L1394" s="2" t="s">
        <v>12021</v>
      </c>
      <c r="M1394" t="str">
        <f t="shared" si="153"/>
        <v>Apr</v>
      </c>
      <c r="N1394" t="str">
        <f t="shared" si="147"/>
        <v>22-04-2024</v>
      </c>
      <c r="O1394" t="str">
        <f t="shared" si="150"/>
        <v>04</v>
      </c>
      <c r="P1394" t="str">
        <f t="shared" si="151"/>
        <v>2024</v>
      </c>
      <c r="Q1394" t="str">
        <f t="shared" si="148"/>
        <v>19</v>
      </c>
      <c r="R1394" t="str">
        <f t="shared" si="149"/>
        <v>-</v>
      </c>
      <c r="S1394" t="str">
        <f t="shared" si="152"/>
        <v/>
      </c>
    </row>
    <row r="1395" spans="1:19" x14ac:dyDescent="0.3">
      <c r="A1395" t="s">
        <v>3539</v>
      </c>
      <c r="B1395" t="s">
        <v>97</v>
      </c>
      <c r="C1395" s="4">
        <v>45541.165277777778</v>
      </c>
      <c r="D1395" t="s">
        <v>19</v>
      </c>
      <c r="E1395" t="s">
        <v>20</v>
      </c>
      <c r="F1395" t="s">
        <v>3540</v>
      </c>
      <c r="G1395" t="s">
        <v>28</v>
      </c>
      <c r="H1395" s="1" t="s">
        <v>3541</v>
      </c>
      <c r="I1395" s="3">
        <v>0.16575231481481481</v>
      </c>
      <c r="J1395" s="1">
        <v>45541</v>
      </c>
      <c r="K1395" s="2">
        <v>0.16527777777777777</v>
      </c>
      <c r="L1395" s="2" t="s">
        <v>12021</v>
      </c>
      <c r="M1395" t="str">
        <f t="shared" si="153"/>
        <v>May</v>
      </c>
      <c r="N1395" t="str">
        <f t="shared" si="147"/>
        <v>29-05-2024</v>
      </c>
      <c r="O1395" t="str">
        <f t="shared" si="150"/>
        <v>05</v>
      </c>
      <c r="P1395" t="str">
        <f t="shared" si="151"/>
        <v>2024</v>
      </c>
      <c r="Q1395" t="str">
        <f t="shared" si="148"/>
        <v>03</v>
      </c>
      <c r="R1395" t="str">
        <f t="shared" si="149"/>
        <v>06-09-2024</v>
      </c>
      <c r="S1395" t="str">
        <f t="shared" si="152"/>
        <v>09</v>
      </c>
    </row>
    <row r="1396" spans="1:19" x14ac:dyDescent="0.3">
      <c r="A1396" t="s">
        <v>3542</v>
      </c>
      <c r="B1396" t="s">
        <v>93</v>
      </c>
      <c r="C1396" s="4" t="s">
        <v>12021</v>
      </c>
      <c r="D1396" t="s">
        <v>19</v>
      </c>
      <c r="E1396" t="s">
        <v>26</v>
      </c>
      <c r="F1396" t="s">
        <v>3543</v>
      </c>
      <c r="G1396" t="s">
        <v>15</v>
      </c>
      <c r="H1396" s="1" t="s">
        <v>1751</v>
      </c>
      <c r="I1396" s="3">
        <v>0.85562499999999997</v>
      </c>
      <c r="J1396" s="1" t="s">
        <v>12021</v>
      </c>
      <c r="K1396" s="2" t="s">
        <v>12021</v>
      </c>
      <c r="L1396" s="2" t="s">
        <v>12021</v>
      </c>
      <c r="M1396" t="str">
        <f t="shared" si="153"/>
        <v>Jun</v>
      </c>
      <c r="N1396" t="str">
        <f t="shared" si="147"/>
        <v>25-06-2020</v>
      </c>
      <c r="O1396" t="str">
        <f t="shared" si="150"/>
        <v>06</v>
      </c>
      <c r="P1396" t="str">
        <f t="shared" si="151"/>
        <v>2020</v>
      </c>
      <c r="Q1396" t="str">
        <f t="shared" si="148"/>
        <v>20</v>
      </c>
      <c r="R1396" t="str">
        <f t="shared" si="149"/>
        <v>-</v>
      </c>
      <c r="S1396" t="str">
        <f t="shared" si="152"/>
        <v/>
      </c>
    </row>
    <row r="1397" spans="1:19" x14ac:dyDescent="0.3">
      <c r="A1397" t="s">
        <v>3544</v>
      </c>
      <c r="B1397" t="s">
        <v>289</v>
      </c>
      <c r="C1397" s="4">
        <v>45543.286805555559</v>
      </c>
      <c r="D1397" t="s">
        <v>49</v>
      </c>
      <c r="E1397" t="s">
        <v>69</v>
      </c>
      <c r="F1397" t="s">
        <v>3545</v>
      </c>
      <c r="G1397" t="s">
        <v>28</v>
      </c>
      <c r="H1397" s="1" t="s">
        <v>3546</v>
      </c>
      <c r="I1397" s="3">
        <v>0.28706018518518517</v>
      </c>
      <c r="J1397" s="1">
        <v>45543</v>
      </c>
      <c r="K1397" s="2">
        <v>0.28680555555555554</v>
      </c>
      <c r="L1397" s="2" t="s">
        <v>12021</v>
      </c>
      <c r="M1397" t="str">
        <f t="shared" si="153"/>
        <v>Jul</v>
      </c>
      <c r="N1397" t="str">
        <f t="shared" si="147"/>
        <v>16-07-2024</v>
      </c>
      <c r="O1397" t="str">
        <f t="shared" si="150"/>
        <v>07</v>
      </c>
      <c r="P1397" t="str">
        <f t="shared" si="151"/>
        <v>2024</v>
      </c>
      <c r="Q1397" t="str">
        <f t="shared" si="148"/>
        <v>06</v>
      </c>
      <c r="R1397" t="str">
        <f t="shared" si="149"/>
        <v>08-09-2024</v>
      </c>
      <c r="S1397" t="str">
        <f t="shared" si="152"/>
        <v>09</v>
      </c>
    </row>
    <row r="1398" spans="1:19" x14ac:dyDescent="0.3">
      <c r="A1398" t="s">
        <v>3547</v>
      </c>
      <c r="B1398" t="s">
        <v>146</v>
      </c>
      <c r="C1398" s="4" t="s">
        <v>12021</v>
      </c>
      <c r="D1398" t="s">
        <v>19</v>
      </c>
      <c r="E1398" t="s">
        <v>140</v>
      </c>
      <c r="F1398" t="s">
        <v>3548</v>
      </c>
      <c r="G1398" t="s">
        <v>22</v>
      </c>
      <c r="H1398" s="1" t="s">
        <v>2997</v>
      </c>
      <c r="I1398" s="3">
        <v>0.4060185185185185</v>
      </c>
      <c r="J1398" s="1" t="s">
        <v>12021</v>
      </c>
      <c r="K1398" s="2" t="s">
        <v>12021</v>
      </c>
      <c r="L1398" s="2" t="s">
        <v>12021</v>
      </c>
      <c r="M1398" t="str">
        <f t="shared" si="153"/>
        <v>Jan</v>
      </c>
      <c r="N1398" t="str">
        <f t="shared" si="147"/>
        <v>22-01-2020</v>
      </c>
      <c r="O1398" t="str">
        <f t="shared" si="150"/>
        <v>01</v>
      </c>
      <c r="P1398" t="str">
        <f t="shared" si="151"/>
        <v>2020</v>
      </c>
      <c r="Q1398" t="str">
        <f t="shared" si="148"/>
        <v>09</v>
      </c>
      <c r="R1398" t="str">
        <f t="shared" si="149"/>
        <v>-</v>
      </c>
      <c r="S1398" t="str">
        <f t="shared" si="152"/>
        <v/>
      </c>
    </row>
    <row r="1399" spans="1:19" x14ac:dyDescent="0.3">
      <c r="A1399" t="s">
        <v>3549</v>
      </c>
      <c r="B1399" t="s">
        <v>37</v>
      </c>
      <c r="C1399" s="4">
        <v>45447.345833333333</v>
      </c>
      <c r="D1399" t="s">
        <v>33</v>
      </c>
      <c r="E1399" t="s">
        <v>38</v>
      </c>
      <c r="F1399" t="s">
        <v>3550</v>
      </c>
      <c r="G1399" t="s">
        <v>28</v>
      </c>
      <c r="H1399" s="1" t="s">
        <v>1707</v>
      </c>
      <c r="I1399" s="3">
        <v>0.34589120370370369</v>
      </c>
      <c r="J1399" s="1">
        <v>45447</v>
      </c>
      <c r="K1399" s="2">
        <v>0.34583333333333333</v>
      </c>
      <c r="L1399" s="2" t="s">
        <v>12021</v>
      </c>
      <c r="M1399" t="str">
        <f t="shared" si="153"/>
        <v>Mar</v>
      </c>
      <c r="N1399" t="str">
        <f t="shared" si="147"/>
        <v>23-03-2024</v>
      </c>
      <c r="O1399" t="str">
        <f t="shared" si="150"/>
        <v>03</v>
      </c>
      <c r="P1399" t="str">
        <f t="shared" si="151"/>
        <v>2024</v>
      </c>
      <c r="Q1399" t="str">
        <f t="shared" si="148"/>
        <v>08</v>
      </c>
      <c r="R1399" t="str">
        <f t="shared" si="149"/>
        <v>04-06-2024</v>
      </c>
      <c r="S1399" t="str">
        <f t="shared" si="152"/>
        <v>06</v>
      </c>
    </row>
    <row r="1400" spans="1:19" x14ac:dyDescent="0.3">
      <c r="A1400" t="s">
        <v>3551</v>
      </c>
      <c r="B1400" t="s">
        <v>97</v>
      </c>
      <c r="C1400" t="s">
        <v>12021</v>
      </c>
      <c r="D1400" t="s">
        <v>19</v>
      </c>
      <c r="E1400" t="s">
        <v>20</v>
      </c>
      <c r="F1400" t="s">
        <v>3552</v>
      </c>
      <c r="G1400" t="s">
        <v>22</v>
      </c>
      <c r="H1400" s="1" t="s">
        <v>949</v>
      </c>
      <c r="I1400" s="3">
        <v>0.78115740740740736</v>
      </c>
      <c r="J1400" s="1" t="s">
        <v>12021</v>
      </c>
      <c r="K1400" s="2" t="s">
        <v>12021</v>
      </c>
      <c r="L1400" s="2" t="s">
        <v>12021</v>
      </c>
      <c r="M1400" t="str">
        <f t="shared" si="153"/>
        <v>Aug</v>
      </c>
      <c r="N1400" t="str">
        <f t="shared" si="147"/>
        <v>14-08-2023</v>
      </c>
      <c r="O1400" t="str">
        <f t="shared" si="150"/>
        <v>08</v>
      </c>
      <c r="P1400" t="str">
        <f t="shared" si="151"/>
        <v>2023</v>
      </c>
      <c r="Q1400" t="str">
        <f t="shared" si="148"/>
        <v>18</v>
      </c>
      <c r="R1400" t="str">
        <f t="shared" si="149"/>
        <v>-</v>
      </c>
      <c r="S1400" t="str">
        <f t="shared" si="152"/>
        <v/>
      </c>
    </row>
    <row r="1401" spans="1:19" x14ac:dyDescent="0.3">
      <c r="A1401" t="s">
        <v>3553</v>
      </c>
      <c r="B1401" t="s">
        <v>202</v>
      </c>
      <c r="C1401" s="4" t="s">
        <v>12021</v>
      </c>
      <c r="D1401" t="s">
        <v>33</v>
      </c>
      <c r="E1401" t="s">
        <v>127</v>
      </c>
      <c r="F1401" t="s">
        <v>3554</v>
      </c>
      <c r="G1401" t="s">
        <v>22</v>
      </c>
      <c r="H1401" s="1">
        <v>45086</v>
      </c>
      <c r="I1401" s="3">
        <v>0.15347222222222223</v>
      </c>
      <c r="J1401" s="1" t="s">
        <v>12021</v>
      </c>
      <c r="K1401" s="2" t="s">
        <v>12021</v>
      </c>
      <c r="L1401" s="2" t="s">
        <v>12021</v>
      </c>
      <c r="M1401" t="str">
        <f t="shared" si="153"/>
        <v>Jun</v>
      </c>
      <c r="N1401" t="str">
        <f t="shared" si="147"/>
        <v>09-06-2023</v>
      </c>
      <c r="O1401" t="str">
        <f t="shared" si="150"/>
        <v>06</v>
      </c>
      <c r="P1401" t="str">
        <f t="shared" si="151"/>
        <v>2023</v>
      </c>
      <c r="Q1401" t="str">
        <f t="shared" si="148"/>
        <v>03</v>
      </c>
      <c r="R1401" t="str">
        <f t="shared" si="149"/>
        <v>-</v>
      </c>
      <c r="S1401" t="str">
        <f t="shared" si="152"/>
        <v/>
      </c>
    </row>
    <row r="1402" spans="1:19" x14ac:dyDescent="0.3">
      <c r="A1402" t="s">
        <v>3555</v>
      </c>
      <c r="B1402" t="s">
        <v>220</v>
      </c>
      <c r="C1402" s="4" t="s">
        <v>12021</v>
      </c>
      <c r="D1402" t="s">
        <v>12</v>
      </c>
      <c r="E1402" t="s">
        <v>174</v>
      </c>
      <c r="F1402" t="s">
        <v>3556</v>
      </c>
      <c r="G1402" t="s">
        <v>15</v>
      </c>
      <c r="H1402" s="1" t="s">
        <v>442</v>
      </c>
      <c r="I1402" s="3">
        <v>0.37365740740740738</v>
      </c>
      <c r="J1402" s="1" t="s">
        <v>12021</v>
      </c>
      <c r="K1402" s="2" t="s">
        <v>12021</v>
      </c>
      <c r="L1402" s="2" t="s">
        <v>12021</v>
      </c>
      <c r="M1402" t="str">
        <f t="shared" si="153"/>
        <v>Mar</v>
      </c>
      <c r="N1402" t="str">
        <f t="shared" si="147"/>
        <v>18-03-2023</v>
      </c>
      <c r="O1402" t="str">
        <f t="shared" si="150"/>
        <v>03</v>
      </c>
      <c r="P1402" t="str">
        <f t="shared" si="151"/>
        <v>2023</v>
      </c>
      <c r="Q1402" t="str">
        <f t="shared" si="148"/>
        <v>08</v>
      </c>
      <c r="R1402" t="str">
        <f t="shared" si="149"/>
        <v>-</v>
      </c>
      <c r="S1402" t="str">
        <f t="shared" si="152"/>
        <v/>
      </c>
    </row>
    <row r="1403" spans="1:19" x14ac:dyDescent="0.3">
      <c r="A1403" t="s">
        <v>3557</v>
      </c>
      <c r="B1403" t="s">
        <v>73</v>
      </c>
      <c r="C1403" s="4" t="s">
        <v>12021</v>
      </c>
      <c r="D1403" t="s">
        <v>49</v>
      </c>
      <c r="E1403" t="s">
        <v>50</v>
      </c>
      <c r="F1403" t="s">
        <v>3558</v>
      </c>
      <c r="G1403" t="s">
        <v>15</v>
      </c>
      <c r="H1403" s="1">
        <v>45602</v>
      </c>
      <c r="I1403" s="3">
        <v>0.80694444444444446</v>
      </c>
      <c r="J1403" s="1" t="s">
        <v>12021</v>
      </c>
      <c r="K1403" s="2" t="s">
        <v>12021</v>
      </c>
      <c r="L1403" s="2" t="s">
        <v>12021</v>
      </c>
      <c r="M1403" t="str">
        <f t="shared" si="153"/>
        <v>Nov</v>
      </c>
      <c r="N1403" t="str">
        <f t="shared" si="147"/>
        <v>06-11-2024</v>
      </c>
      <c r="O1403" t="str">
        <f t="shared" si="150"/>
        <v>11</v>
      </c>
      <c r="P1403" t="str">
        <f t="shared" si="151"/>
        <v>2024</v>
      </c>
      <c r="Q1403" t="str">
        <f t="shared" si="148"/>
        <v>19</v>
      </c>
      <c r="R1403" t="str">
        <f t="shared" si="149"/>
        <v>-</v>
      </c>
      <c r="S1403" t="str">
        <f t="shared" si="152"/>
        <v/>
      </c>
    </row>
    <row r="1404" spans="1:19" x14ac:dyDescent="0.3">
      <c r="A1404" t="s">
        <v>3559</v>
      </c>
      <c r="B1404" t="s">
        <v>249</v>
      </c>
      <c r="C1404" s="4" t="s">
        <v>12021</v>
      </c>
      <c r="D1404" t="s">
        <v>19</v>
      </c>
      <c r="E1404" t="s">
        <v>26</v>
      </c>
      <c r="F1404" t="s">
        <v>3560</v>
      </c>
      <c r="G1404" t="s">
        <v>15</v>
      </c>
      <c r="H1404" s="1" t="s">
        <v>153</v>
      </c>
      <c r="I1404" s="3">
        <v>0.57114583333333335</v>
      </c>
      <c r="J1404" s="1" t="s">
        <v>12021</v>
      </c>
      <c r="K1404" s="2" t="s">
        <v>12021</v>
      </c>
      <c r="L1404" s="2" t="s">
        <v>12021</v>
      </c>
      <c r="M1404" t="str">
        <f t="shared" si="153"/>
        <v>May</v>
      </c>
      <c r="N1404" t="str">
        <f t="shared" si="147"/>
        <v>26-05-2020</v>
      </c>
      <c r="O1404" t="str">
        <f t="shared" si="150"/>
        <v>05</v>
      </c>
      <c r="P1404" t="str">
        <f t="shared" si="151"/>
        <v>2020</v>
      </c>
      <c r="Q1404" t="str">
        <f t="shared" si="148"/>
        <v>13</v>
      </c>
      <c r="R1404" t="str">
        <f t="shared" si="149"/>
        <v>-</v>
      </c>
      <c r="S1404" t="str">
        <f t="shared" si="152"/>
        <v/>
      </c>
    </row>
    <row r="1405" spans="1:19" x14ac:dyDescent="0.3">
      <c r="A1405" t="s">
        <v>3561</v>
      </c>
      <c r="B1405" t="s">
        <v>205</v>
      </c>
      <c r="C1405" s="4" t="s">
        <v>12021</v>
      </c>
      <c r="D1405" t="s">
        <v>19</v>
      </c>
      <c r="E1405" t="s">
        <v>140</v>
      </c>
      <c r="F1405" t="s">
        <v>3562</v>
      </c>
      <c r="G1405" t="s">
        <v>22</v>
      </c>
      <c r="H1405" s="1">
        <v>44898</v>
      </c>
      <c r="I1405" s="3">
        <v>0.18333333333333332</v>
      </c>
      <c r="J1405" s="1" t="s">
        <v>12021</v>
      </c>
      <c r="K1405" s="2" t="s">
        <v>12021</v>
      </c>
      <c r="L1405" s="2" t="s">
        <v>12021</v>
      </c>
      <c r="M1405" t="str">
        <f t="shared" si="153"/>
        <v>Dec</v>
      </c>
      <c r="N1405" t="str">
        <f t="shared" si="147"/>
        <v>03-12-2022</v>
      </c>
      <c r="O1405" t="str">
        <f t="shared" si="150"/>
        <v>12</v>
      </c>
      <c r="P1405" t="str">
        <f t="shared" si="151"/>
        <v>2022</v>
      </c>
      <c r="Q1405" t="str">
        <f t="shared" si="148"/>
        <v>04</v>
      </c>
      <c r="R1405" t="str">
        <f t="shared" si="149"/>
        <v>-</v>
      </c>
      <c r="S1405" t="str">
        <f t="shared" si="152"/>
        <v/>
      </c>
    </row>
    <row r="1406" spans="1:19" x14ac:dyDescent="0.3">
      <c r="A1406" t="s">
        <v>3563</v>
      </c>
      <c r="B1406" t="s">
        <v>173</v>
      </c>
      <c r="C1406" s="4" t="s">
        <v>12021</v>
      </c>
      <c r="D1406" t="s">
        <v>12</v>
      </c>
      <c r="E1406" t="s">
        <v>174</v>
      </c>
      <c r="F1406" t="s">
        <v>3564</v>
      </c>
      <c r="G1406" t="s">
        <v>15</v>
      </c>
      <c r="H1406" s="1" t="s">
        <v>1081</v>
      </c>
      <c r="I1406" s="3">
        <v>0.61321759259259256</v>
      </c>
      <c r="J1406" s="1" t="s">
        <v>12021</v>
      </c>
      <c r="K1406" s="2" t="s">
        <v>12021</v>
      </c>
      <c r="L1406" s="2" t="s">
        <v>12021</v>
      </c>
      <c r="M1406" t="str">
        <f t="shared" si="153"/>
        <v>Oct</v>
      </c>
      <c r="N1406" t="str">
        <f t="shared" si="147"/>
        <v>15-10-2022</v>
      </c>
      <c r="O1406" t="str">
        <f t="shared" si="150"/>
        <v>10</v>
      </c>
      <c r="P1406" t="str">
        <f t="shared" si="151"/>
        <v>2022</v>
      </c>
      <c r="Q1406" t="str">
        <f t="shared" si="148"/>
        <v>14</v>
      </c>
      <c r="R1406" t="str">
        <f t="shared" si="149"/>
        <v>-</v>
      </c>
      <c r="S1406" t="str">
        <f t="shared" si="152"/>
        <v/>
      </c>
    </row>
    <row r="1407" spans="1:19" x14ac:dyDescent="0.3">
      <c r="A1407" t="s">
        <v>3565</v>
      </c>
      <c r="B1407" t="s">
        <v>249</v>
      </c>
      <c r="C1407" s="4" t="s">
        <v>12021</v>
      </c>
      <c r="D1407" t="s">
        <v>19</v>
      </c>
      <c r="E1407" t="s">
        <v>26</v>
      </c>
      <c r="F1407" t="s">
        <v>3566</v>
      </c>
      <c r="G1407" t="s">
        <v>22</v>
      </c>
      <c r="H1407" s="1">
        <v>45571</v>
      </c>
      <c r="I1407" s="3">
        <v>0.28958333333333336</v>
      </c>
      <c r="J1407" s="1" t="s">
        <v>12021</v>
      </c>
      <c r="K1407" s="2" t="s">
        <v>12021</v>
      </c>
      <c r="L1407" s="2" t="s">
        <v>12021</v>
      </c>
      <c r="M1407" t="str">
        <f t="shared" si="153"/>
        <v>Oct</v>
      </c>
      <c r="N1407" t="str">
        <f t="shared" si="147"/>
        <v>06-10-2024</v>
      </c>
      <c r="O1407" t="str">
        <f t="shared" si="150"/>
        <v>10</v>
      </c>
      <c r="P1407" t="str">
        <f t="shared" si="151"/>
        <v>2024</v>
      </c>
      <c r="Q1407" t="str">
        <f t="shared" si="148"/>
        <v>06</v>
      </c>
      <c r="R1407" t="str">
        <f t="shared" si="149"/>
        <v>-</v>
      </c>
      <c r="S1407" t="str">
        <f t="shared" si="152"/>
        <v/>
      </c>
    </row>
    <row r="1408" spans="1:19" x14ac:dyDescent="0.3">
      <c r="A1408" t="s">
        <v>3567</v>
      </c>
      <c r="B1408" t="s">
        <v>135</v>
      </c>
      <c r="C1408" s="4" t="s">
        <v>12021</v>
      </c>
      <c r="D1408" t="s">
        <v>33</v>
      </c>
      <c r="E1408" t="s">
        <v>38</v>
      </c>
      <c r="F1408" t="s">
        <v>3568</v>
      </c>
      <c r="G1408" t="s">
        <v>22</v>
      </c>
      <c r="H1408" s="1" t="s">
        <v>3498</v>
      </c>
      <c r="I1408" s="3">
        <v>0.36380787037037038</v>
      </c>
      <c r="J1408" s="1" t="s">
        <v>12021</v>
      </c>
      <c r="K1408" s="2" t="s">
        <v>12021</v>
      </c>
      <c r="L1408" s="2" t="s">
        <v>12021</v>
      </c>
      <c r="M1408" t="str">
        <f t="shared" si="153"/>
        <v>Dec</v>
      </c>
      <c r="N1408" t="str">
        <f t="shared" si="147"/>
        <v>20-12-2024</v>
      </c>
      <c r="O1408" t="str">
        <f t="shared" si="150"/>
        <v>12</v>
      </c>
      <c r="P1408" t="str">
        <f t="shared" si="151"/>
        <v>2024</v>
      </c>
      <c r="Q1408" t="str">
        <f t="shared" si="148"/>
        <v>08</v>
      </c>
      <c r="R1408" t="str">
        <f t="shared" si="149"/>
        <v>-</v>
      </c>
      <c r="S1408" t="str">
        <f t="shared" si="152"/>
        <v/>
      </c>
    </row>
    <row r="1409" spans="1:19" x14ac:dyDescent="0.3">
      <c r="A1409" t="s">
        <v>3569</v>
      </c>
      <c r="B1409" t="s">
        <v>11</v>
      </c>
      <c r="C1409" s="4" t="s">
        <v>12021</v>
      </c>
      <c r="D1409" t="s">
        <v>12</v>
      </c>
      <c r="E1409" t="s">
        <v>13</v>
      </c>
      <c r="F1409" t="s">
        <v>1694</v>
      </c>
      <c r="G1409" t="s">
        <v>22</v>
      </c>
      <c r="H1409" s="1">
        <v>44442</v>
      </c>
      <c r="I1409" s="3">
        <v>0.95902777777777781</v>
      </c>
      <c r="J1409" s="1" t="s">
        <v>12021</v>
      </c>
      <c r="K1409" s="2" t="s">
        <v>12021</v>
      </c>
      <c r="L1409" s="2" t="s">
        <v>12021</v>
      </c>
      <c r="M1409" t="str">
        <f t="shared" si="153"/>
        <v>Sep</v>
      </c>
      <c r="N1409" t="str">
        <f t="shared" si="147"/>
        <v>03-09-2021</v>
      </c>
      <c r="O1409" t="str">
        <f t="shared" si="150"/>
        <v>09</v>
      </c>
      <c r="P1409" t="str">
        <f t="shared" si="151"/>
        <v>2021</v>
      </c>
      <c r="Q1409" t="str">
        <f t="shared" si="148"/>
        <v>23</v>
      </c>
      <c r="R1409" t="str">
        <f t="shared" si="149"/>
        <v>-</v>
      </c>
      <c r="S1409" t="str">
        <f t="shared" si="152"/>
        <v/>
      </c>
    </row>
    <row r="1410" spans="1:19" x14ac:dyDescent="0.3">
      <c r="A1410" t="s">
        <v>3570</v>
      </c>
      <c r="B1410" t="s">
        <v>32</v>
      </c>
      <c r="C1410" s="4" t="s">
        <v>12021</v>
      </c>
      <c r="D1410" t="s">
        <v>33</v>
      </c>
      <c r="E1410" t="s">
        <v>34</v>
      </c>
      <c r="F1410" t="s">
        <v>3571</v>
      </c>
      <c r="G1410" t="s">
        <v>22</v>
      </c>
      <c r="H1410" s="1" t="s">
        <v>3572</v>
      </c>
      <c r="I1410" s="3">
        <v>0.53347222222222224</v>
      </c>
      <c r="J1410" s="1" t="s">
        <v>12021</v>
      </c>
      <c r="K1410" s="2" t="s">
        <v>12021</v>
      </c>
      <c r="L1410" s="2" t="s">
        <v>12021</v>
      </c>
      <c r="M1410" t="str">
        <f t="shared" si="153"/>
        <v>May</v>
      </c>
      <c r="N1410" t="str">
        <f t="shared" ref="N1410:N1473" si="154">TEXT(H1410,"DD-MM-YYYY")</f>
        <v>22-05-2020</v>
      </c>
      <c r="O1410" t="str">
        <f t="shared" si="150"/>
        <v>05</v>
      </c>
      <c r="P1410" t="str">
        <f t="shared" si="151"/>
        <v>2020</v>
      </c>
      <c r="Q1410" t="str">
        <f t="shared" ref="Q1410:Q1473" si="155">TEXT(I1410,"HH")</f>
        <v>12</v>
      </c>
      <c r="R1410" t="str">
        <f t="shared" ref="R1410:R1473" si="156">TEXT(J1410,"DD-MM-YYYY")</f>
        <v>-</v>
      </c>
      <c r="S1410" t="str">
        <f t="shared" si="152"/>
        <v/>
      </c>
    </row>
    <row r="1411" spans="1:19" x14ac:dyDescent="0.3">
      <c r="A1411" t="s">
        <v>3573</v>
      </c>
      <c r="B1411" t="s">
        <v>158</v>
      </c>
      <c r="C1411" s="4" t="s">
        <v>12021</v>
      </c>
      <c r="D1411" t="s">
        <v>33</v>
      </c>
      <c r="E1411" t="s">
        <v>127</v>
      </c>
      <c r="F1411" t="s">
        <v>3574</v>
      </c>
      <c r="G1411" t="s">
        <v>15</v>
      </c>
      <c r="H1411" s="1">
        <v>45206</v>
      </c>
      <c r="I1411" s="3">
        <v>0.10486111111111111</v>
      </c>
      <c r="J1411" s="1" t="s">
        <v>12021</v>
      </c>
      <c r="K1411" s="2" t="s">
        <v>12021</v>
      </c>
      <c r="L1411" s="2" t="s">
        <v>12021</v>
      </c>
      <c r="M1411" t="str">
        <f t="shared" si="153"/>
        <v>Oct</v>
      </c>
      <c r="N1411" t="str">
        <f t="shared" si="154"/>
        <v>07-10-2023</v>
      </c>
      <c r="O1411" t="str">
        <f t="shared" ref="O1411:O1474" si="157">MID(N1411,4,2)</f>
        <v>10</v>
      </c>
      <c r="P1411" t="str">
        <f t="shared" ref="P1411:P1474" si="158">RIGHT(N1411,4)</f>
        <v>2023</v>
      </c>
      <c r="Q1411" t="str">
        <f t="shared" si="155"/>
        <v>02</v>
      </c>
      <c r="R1411" t="str">
        <f t="shared" si="156"/>
        <v>-</v>
      </c>
      <c r="S1411" t="str">
        <f t="shared" ref="S1411:S1474" si="159">MID(R1411,4,2)</f>
        <v/>
      </c>
    </row>
    <row r="1412" spans="1:19" x14ac:dyDescent="0.3">
      <c r="A1412" t="s">
        <v>3575</v>
      </c>
      <c r="B1412" t="s">
        <v>202</v>
      </c>
      <c r="C1412" t="s">
        <v>11278</v>
      </c>
      <c r="D1412" t="s">
        <v>33</v>
      </c>
      <c r="E1412" t="s">
        <v>127</v>
      </c>
      <c r="F1412" t="s">
        <v>3576</v>
      </c>
      <c r="G1412" t="s">
        <v>28</v>
      </c>
      <c r="H1412" s="1" t="s">
        <v>446</v>
      </c>
      <c r="I1412" s="3">
        <v>0.85855324074074069</v>
      </c>
      <c r="J1412" s="1" t="s">
        <v>1607</v>
      </c>
      <c r="K1412" s="2">
        <v>0.85855324074074069</v>
      </c>
      <c r="L1412" s="2" t="s">
        <v>12021</v>
      </c>
      <c r="M1412" t="str">
        <f t="shared" si="153"/>
        <v>Oct</v>
      </c>
      <c r="N1412" t="str">
        <f t="shared" si="154"/>
        <v>23-10-2024</v>
      </c>
      <c r="O1412" t="str">
        <f t="shared" si="157"/>
        <v>10</v>
      </c>
      <c r="P1412" t="str">
        <f t="shared" si="158"/>
        <v>2024</v>
      </c>
      <c r="Q1412" t="str">
        <f t="shared" si="155"/>
        <v>20</v>
      </c>
      <c r="R1412" t="str">
        <f t="shared" si="156"/>
        <v>27-10-2024</v>
      </c>
      <c r="S1412" t="str">
        <f t="shared" si="159"/>
        <v>10</v>
      </c>
    </row>
    <row r="1413" spans="1:19" x14ac:dyDescent="0.3">
      <c r="A1413" t="s">
        <v>3577</v>
      </c>
      <c r="B1413" t="s">
        <v>404</v>
      </c>
      <c r="C1413" s="4" t="s">
        <v>12021</v>
      </c>
      <c r="D1413" t="s">
        <v>12</v>
      </c>
      <c r="E1413" t="s">
        <v>174</v>
      </c>
      <c r="F1413" t="s">
        <v>3578</v>
      </c>
      <c r="G1413" t="s">
        <v>22</v>
      </c>
      <c r="H1413" s="1" t="s">
        <v>56</v>
      </c>
      <c r="I1413" s="3">
        <v>0.93469907407407404</v>
      </c>
      <c r="J1413" s="1" t="s">
        <v>12021</v>
      </c>
      <c r="K1413" s="2" t="s">
        <v>12021</v>
      </c>
      <c r="L1413" s="2" t="s">
        <v>12021</v>
      </c>
      <c r="M1413" t="str">
        <f t="shared" ref="M1413:M1476" si="160">TEXT(H1413,"MMM")</f>
        <v>Dec</v>
      </c>
      <c r="N1413" t="str">
        <f t="shared" si="154"/>
        <v>15-12-2020</v>
      </c>
      <c r="O1413" t="str">
        <f t="shared" si="157"/>
        <v>12</v>
      </c>
      <c r="P1413" t="str">
        <f t="shared" si="158"/>
        <v>2020</v>
      </c>
      <c r="Q1413" t="str">
        <f t="shared" si="155"/>
        <v>22</v>
      </c>
      <c r="R1413" t="str">
        <f t="shared" si="156"/>
        <v>-</v>
      </c>
      <c r="S1413" t="str">
        <f t="shared" si="159"/>
        <v/>
      </c>
    </row>
    <row r="1414" spans="1:19" x14ac:dyDescent="0.3">
      <c r="A1414" t="s">
        <v>3579</v>
      </c>
      <c r="B1414" t="s">
        <v>139</v>
      </c>
      <c r="C1414" s="4" t="s">
        <v>12021</v>
      </c>
      <c r="D1414" t="s">
        <v>19</v>
      </c>
      <c r="E1414" t="s">
        <v>140</v>
      </c>
      <c r="F1414" t="s">
        <v>3580</v>
      </c>
      <c r="G1414" t="s">
        <v>15</v>
      </c>
      <c r="H1414" s="1" t="s">
        <v>1483</v>
      </c>
      <c r="I1414" s="3">
        <v>0.53292824074074074</v>
      </c>
      <c r="J1414" s="1" t="s">
        <v>12021</v>
      </c>
      <c r="K1414" s="2" t="s">
        <v>12021</v>
      </c>
      <c r="L1414" s="2" t="s">
        <v>12021</v>
      </c>
      <c r="M1414" t="str">
        <f t="shared" si="160"/>
        <v>Jun</v>
      </c>
      <c r="N1414" t="str">
        <f t="shared" si="154"/>
        <v>26-06-2024</v>
      </c>
      <c r="O1414" t="str">
        <f t="shared" si="157"/>
        <v>06</v>
      </c>
      <c r="P1414" t="str">
        <f t="shared" si="158"/>
        <v>2024</v>
      </c>
      <c r="Q1414" t="str">
        <f t="shared" si="155"/>
        <v>12</v>
      </c>
      <c r="R1414" t="str">
        <f t="shared" si="156"/>
        <v>-</v>
      </c>
      <c r="S1414" t="str">
        <f t="shared" si="159"/>
        <v/>
      </c>
    </row>
    <row r="1415" spans="1:19" x14ac:dyDescent="0.3">
      <c r="A1415" t="s">
        <v>3581</v>
      </c>
      <c r="B1415" t="s">
        <v>97</v>
      </c>
      <c r="C1415" s="4" t="s">
        <v>12021</v>
      </c>
      <c r="D1415" t="s">
        <v>19</v>
      </c>
      <c r="E1415" t="s">
        <v>20</v>
      </c>
      <c r="F1415" t="s">
        <v>3582</v>
      </c>
      <c r="G1415" t="s">
        <v>15</v>
      </c>
      <c r="H1415" s="1" t="s">
        <v>1006</v>
      </c>
      <c r="I1415" s="3">
        <v>0.93873842592592593</v>
      </c>
      <c r="J1415" s="1" t="s">
        <v>12021</v>
      </c>
      <c r="K1415" s="2" t="s">
        <v>12021</v>
      </c>
      <c r="L1415" s="2" t="s">
        <v>12021</v>
      </c>
      <c r="M1415" t="str">
        <f t="shared" si="160"/>
        <v>Mar</v>
      </c>
      <c r="N1415" t="str">
        <f t="shared" si="154"/>
        <v>27-03-2021</v>
      </c>
      <c r="O1415" t="str">
        <f t="shared" si="157"/>
        <v>03</v>
      </c>
      <c r="P1415" t="str">
        <f t="shared" si="158"/>
        <v>2021</v>
      </c>
      <c r="Q1415" t="str">
        <f t="shared" si="155"/>
        <v>22</v>
      </c>
      <c r="R1415" t="str">
        <f t="shared" si="156"/>
        <v>-</v>
      </c>
      <c r="S1415" t="str">
        <f t="shared" si="159"/>
        <v/>
      </c>
    </row>
    <row r="1416" spans="1:19" x14ac:dyDescent="0.3">
      <c r="A1416" t="s">
        <v>3583</v>
      </c>
      <c r="B1416" t="s">
        <v>146</v>
      </c>
      <c r="C1416" s="4" t="s">
        <v>12021</v>
      </c>
      <c r="D1416" t="s">
        <v>19</v>
      </c>
      <c r="E1416" t="s">
        <v>140</v>
      </c>
      <c r="F1416" t="s">
        <v>3584</v>
      </c>
      <c r="G1416" t="s">
        <v>15</v>
      </c>
      <c r="H1416" s="1" t="s">
        <v>843</v>
      </c>
      <c r="I1416" s="3">
        <v>0.67508101851851854</v>
      </c>
      <c r="J1416" s="1" t="s">
        <v>12021</v>
      </c>
      <c r="K1416" s="2" t="s">
        <v>12021</v>
      </c>
      <c r="L1416" s="2" t="s">
        <v>12021</v>
      </c>
      <c r="M1416" t="str">
        <f t="shared" si="160"/>
        <v>Jan</v>
      </c>
      <c r="N1416" t="str">
        <f t="shared" si="154"/>
        <v>26-01-2020</v>
      </c>
      <c r="O1416" t="str">
        <f t="shared" si="157"/>
        <v>01</v>
      </c>
      <c r="P1416" t="str">
        <f t="shared" si="158"/>
        <v>2020</v>
      </c>
      <c r="Q1416" t="str">
        <f t="shared" si="155"/>
        <v>16</v>
      </c>
      <c r="R1416" t="str">
        <f t="shared" si="156"/>
        <v>-</v>
      </c>
      <c r="S1416" t="str">
        <f t="shared" si="159"/>
        <v/>
      </c>
    </row>
    <row r="1417" spans="1:19" x14ac:dyDescent="0.3">
      <c r="A1417" t="s">
        <v>3585</v>
      </c>
      <c r="B1417" t="s">
        <v>249</v>
      </c>
      <c r="C1417" s="4" t="s">
        <v>12021</v>
      </c>
      <c r="D1417" t="s">
        <v>19</v>
      </c>
      <c r="E1417" t="s">
        <v>26</v>
      </c>
      <c r="F1417" t="s">
        <v>3586</v>
      </c>
      <c r="G1417" t="s">
        <v>22</v>
      </c>
      <c r="H1417" s="1">
        <v>44629</v>
      </c>
      <c r="I1417" s="3">
        <v>0.70277777777777772</v>
      </c>
      <c r="J1417" s="1" t="s">
        <v>12021</v>
      </c>
      <c r="K1417" s="2" t="s">
        <v>12021</v>
      </c>
      <c r="L1417" s="2" t="s">
        <v>12021</v>
      </c>
      <c r="M1417" t="str">
        <f t="shared" si="160"/>
        <v>Mar</v>
      </c>
      <c r="N1417" t="str">
        <f t="shared" si="154"/>
        <v>09-03-2022</v>
      </c>
      <c r="O1417" t="str">
        <f t="shared" si="157"/>
        <v>03</v>
      </c>
      <c r="P1417" t="str">
        <f t="shared" si="158"/>
        <v>2022</v>
      </c>
      <c r="Q1417" t="str">
        <f t="shared" si="155"/>
        <v>16</v>
      </c>
      <c r="R1417" t="str">
        <f t="shared" si="156"/>
        <v>-</v>
      </c>
      <c r="S1417" t="str">
        <f t="shared" si="159"/>
        <v/>
      </c>
    </row>
    <row r="1418" spans="1:19" x14ac:dyDescent="0.3">
      <c r="A1418" t="s">
        <v>3587</v>
      </c>
      <c r="B1418" t="s">
        <v>37</v>
      </c>
      <c r="C1418" s="4" t="s">
        <v>12021</v>
      </c>
      <c r="D1418" t="s">
        <v>33</v>
      </c>
      <c r="E1418" t="s">
        <v>38</v>
      </c>
      <c r="F1418" t="s">
        <v>3588</v>
      </c>
      <c r="G1418" t="s">
        <v>15</v>
      </c>
      <c r="H1418" s="1" t="s">
        <v>3589</v>
      </c>
      <c r="I1418" s="3">
        <v>0.36355324074074075</v>
      </c>
      <c r="J1418" s="1" t="s">
        <v>12021</v>
      </c>
      <c r="K1418" s="2" t="s">
        <v>12021</v>
      </c>
      <c r="L1418" s="2" t="s">
        <v>12021</v>
      </c>
      <c r="M1418" t="str">
        <f t="shared" si="160"/>
        <v>Jun</v>
      </c>
      <c r="N1418" t="str">
        <f t="shared" si="154"/>
        <v>14-06-2022</v>
      </c>
      <c r="O1418" t="str">
        <f t="shared" si="157"/>
        <v>06</v>
      </c>
      <c r="P1418" t="str">
        <f t="shared" si="158"/>
        <v>2022</v>
      </c>
      <c r="Q1418" t="str">
        <f t="shared" si="155"/>
        <v>08</v>
      </c>
      <c r="R1418" t="str">
        <f t="shared" si="156"/>
        <v>-</v>
      </c>
      <c r="S1418" t="str">
        <f t="shared" si="159"/>
        <v/>
      </c>
    </row>
    <row r="1419" spans="1:19" x14ac:dyDescent="0.3">
      <c r="A1419" t="s">
        <v>3590</v>
      </c>
      <c r="B1419" t="s">
        <v>194</v>
      </c>
      <c r="C1419" s="4" t="s">
        <v>12021</v>
      </c>
      <c r="D1419" t="s">
        <v>49</v>
      </c>
      <c r="E1419" t="s">
        <v>65</v>
      </c>
      <c r="F1419" t="s">
        <v>3591</v>
      </c>
      <c r="G1419" t="s">
        <v>15</v>
      </c>
      <c r="H1419" s="1">
        <v>45635</v>
      </c>
      <c r="I1419" s="3">
        <v>0.65763888888888888</v>
      </c>
      <c r="J1419" s="1" t="s">
        <v>12021</v>
      </c>
      <c r="K1419" s="2" t="s">
        <v>12021</v>
      </c>
      <c r="L1419" s="2" t="s">
        <v>12021</v>
      </c>
      <c r="M1419" t="str">
        <f t="shared" si="160"/>
        <v>Dec</v>
      </c>
      <c r="N1419" t="str">
        <f t="shared" si="154"/>
        <v>09-12-2024</v>
      </c>
      <c r="O1419" t="str">
        <f t="shared" si="157"/>
        <v>12</v>
      </c>
      <c r="P1419" t="str">
        <f t="shared" si="158"/>
        <v>2024</v>
      </c>
      <c r="Q1419" t="str">
        <f t="shared" si="155"/>
        <v>15</v>
      </c>
      <c r="R1419" t="str">
        <f t="shared" si="156"/>
        <v>-</v>
      </c>
      <c r="S1419" t="str">
        <f t="shared" si="159"/>
        <v/>
      </c>
    </row>
    <row r="1420" spans="1:19" x14ac:dyDescent="0.3">
      <c r="A1420" t="s">
        <v>3592</v>
      </c>
      <c r="B1420" t="s">
        <v>149</v>
      </c>
      <c r="C1420" s="4" t="s">
        <v>12021</v>
      </c>
      <c r="D1420" t="s">
        <v>49</v>
      </c>
      <c r="E1420" t="s">
        <v>69</v>
      </c>
      <c r="F1420" t="s">
        <v>3593</v>
      </c>
      <c r="G1420" t="s">
        <v>15</v>
      </c>
      <c r="H1420" s="1">
        <v>44077</v>
      </c>
      <c r="I1420" s="3">
        <v>0.42708333333333331</v>
      </c>
      <c r="J1420" s="1" t="s">
        <v>12021</v>
      </c>
      <c r="K1420" s="2" t="s">
        <v>12021</v>
      </c>
      <c r="L1420" s="2" t="s">
        <v>12021</v>
      </c>
      <c r="M1420" t="str">
        <f t="shared" si="160"/>
        <v>Sep</v>
      </c>
      <c r="N1420" t="str">
        <f t="shared" si="154"/>
        <v>03-09-2020</v>
      </c>
      <c r="O1420" t="str">
        <f t="shared" si="157"/>
        <v>09</v>
      </c>
      <c r="P1420" t="str">
        <f t="shared" si="158"/>
        <v>2020</v>
      </c>
      <c r="Q1420" t="str">
        <f t="shared" si="155"/>
        <v>10</v>
      </c>
      <c r="R1420" t="str">
        <f t="shared" si="156"/>
        <v>-</v>
      </c>
      <c r="S1420" t="str">
        <f t="shared" si="159"/>
        <v/>
      </c>
    </row>
    <row r="1421" spans="1:19" x14ac:dyDescent="0.3">
      <c r="A1421" t="s">
        <v>3594</v>
      </c>
      <c r="B1421" t="s">
        <v>139</v>
      </c>
      <c r="C1421" s="4" t="s">
        <v>12021</v>
      </c>
      <c r="D1421" t="s">
        <v>19</v>
      </c>
      <c r="E1421" t="s">
        <v>140</v>
      </c>
      <c r="F1421" t="s">
        <v>3595</v>
      </c>
      <c r="G1421" t="s">
        <v>15</v>
      </c>
      <c r="H1421" s="1">
        <v>44602</v>
      </c>
      <c r="I1421" s="3">
        <v>0.56319444444444444</v>
      </c>
      <c r="J1421" s="1" t="s">
        <v>12021</v>
      </c>
      <c r="K1421" s="2" t="s">
        <v>12021</v>
      </c>
      <c r="L1421" s="2" t="s">
        <v>12021</v>
      </c>
      <c r="M1421" t="str">
        <f t="shared" si="160"/>
        <v>Feb</v>
      </c>
      <c r="N1421" t="str">
        <f t="shared" si="154"/>
        <v>10-02-2022</v>
      </c>
      <c r="O1421" t="str">
        <f t="shared" si="157"/>
        <v>02</v>
      </c>
      <c r="P1421" t="str">
        <f t="shared" si="158"/>
        <v>2022</v>
      </c>
      <c r="Q1421" t="str">
        <f t="shared" si="155"/>
        <v>13</v>
      </c>
      <c r="R1421" t="str">
        <f t="shared" si="156"/>
        <v>-</v>
      </c>
      <c r="S1421" t="str">
        <f t="shared" si="159"/>
        <v/>
      </c>
    </row>
    <row r="1422" spans="1:19" x14ac:dyDescent="0.3">
      <c r="A1422" t="s">
        <v>3596</v>
      </c>
      <c r="B1422" t="s">
        <v>289</v>
      </c>
      <c r="C1422" t="s">
        <v>11279</v>
      </c>
      <c r="D1422" t="s">
        <v>49</v>
      </c>
      <c r="E1422" t="s">
        <v>69</v>
      </c>
      <c r="F1422" t="s">
        <v>3597</v>
      </c>
      <c r="G1422" t="s">
        <v>28</v>
      </c>
      <c r="H1422" s="1" t="s">
        <v>1898</v>
      </c>
      <c r="I1422" s="3">
        <v>0.56331018518518516</v>
      </c>
      <c r="J1422" s="1" t="s">
        <v>2265</v>
      </c>
      <c r="K1422" s="2">
        <v>0.56331018518518516</v>
      </c>
      <c r="L1422" s="2" t="s">
        <v>12021</v>
      </c>
      <c r="M1422" t="str">
        <f t="shared" si="160"/>
        <v>Aug</v>
      </c>
      <c r="N1422" t="str">
        <f t="shared" si="154"/>
        <v>25-08-2022</v>
      </c>
      <c r="O1422" t="str">
        <f t="shared" si="157"/>
        <v>08</v>
      </c>
      <c r="P1422" t="str">
        <f t="shared" si="158"/>
        <v>2022</v>
      </c>
      <c r="Q1422" t="str">
        <f t="shared" si="155"/>
        <v>13</v>
      </c>
      <c r="R1422" t="str">
        <f t="shared" si="156"/>
        <v>15-09-2022</v>
      </c>
      <c r="S1422" t="str">
        <f t="shared" si="159"/>
        <v>09</v>
      </c>
    </row>
    <row r="1423" spans="1:19" x14ac:dyDescent="0.3">
      <c r="A1423" t="s">
        <v>3598</v>
      </c>
      <c r="B1423" t="s">
        <v>126</v>
      </c>
      <c r="C1423" s="4" t="s">
        <v>12021</v>
      </c>
      <c r="D1423" t="s">
        <v>33</v>
      </c>
      <c r="E1423" t="s">
        <v>127</v>
      </c>
      <c r="F1423" t="s">
        <v>3599</v>
      </c>
      <c r="G1423" t="s">
        <v>22</v>
      </c>
      <c r="H1423" s="1">
        <v>44325</v>
      </c>
      <c r="I1423" s="3">
        <v>8.7499999999999994E-2</v>
      </c>
      <c r="J1423" s="1" t="s">
        <v>12021</v>
      </c>
      <c r="K1423" s="2" t="s">
        <v>12021</v>
      </c>
      <c r="L1423" s="2" t="s">
        <v>12021</v>
      </c>
      <c r="M1423" t="str">
        <f t="shared" si="160"/>
        <v>May</v>
      </c>
      <c r="N1423" t="str">
        <f t="shared" si="154"/>
        <v>09-05-2021</v>
      </c>
      <c r="O1423" t="str">
        <f t="shared" si="157"/>
        <v>05</v>
      </c>
      <c r="P1423" t="str">
        <f t="shared" si="158"/>
        <v>2021</v>
      </c>
      <c r="Q1423" t="str">
        <f t="shared" si="155"/>
        <v>02</v>
      </c>
      <c r="R1423" t="str">
        <f t="shared" si="156"/>
        <v>-</v>
      </c>
      <c r="S1423" t="str">
        <f t="shared" si="159"/>
        <v/>
      </c>
    </row>
    <row r="1424" spans="1:19" x14ac:dyDescent="0.3">
      <c r="A1424" t="s">
        <v>3600</v>
      </c>
      <c r="B1424" t="s">
        <v>185</v>
      </c>
      <c r="C1424" s="4" t="s">
        <v>12021</v>
      </c>
      <c r="D1424" t="s">
        <v>12</v>
      </c>
      <c r="E1424" t="s">
        <v>13</v>
      </c>
      <c r="F1424" t="s">
        <v>3601</v>
      </c>
      <c r="G1424" t="s">
        <v>15</v>
      </c>
      <c r="H1424" s="1">
        <v>45210</v>
      </c>
      <c r="I1424" s="3">
        <v>0.73958333333333337</v>
      </c>
      <c r="J1424" s="1" t="s">
        <v>12021</v>
      </c>
      <c r="K1424" s="2" t="s">
        <v>12021</v>
      </c>
      <c r="L1424" s="2" t="s">
        <v>12021</v>
      </c>
      <c r="M1424" t="str">
        <f t="shared" si="160"/>
        <v>Oct</v>
      </c>
      <c r="N1424" t="str">
        <f t="shared" si="154"/>
        <v>11-10-2023</v>
      </c>
      <c r="O1424" t="str">
        <f t="shared" si="157"/>
        <v>10</v>
      </c>
      <c r="P1424" t="str">
        <f t="shared" si="158"/>
        <v>2023</v>
      </c>
      <c r="Q1424" t="str">
        <f t="shared" si="155"/>
        <v>17</v>
      </c>
      <c r="R1424" t="str">
        <f t="shared" si="156"/>
        <v>-</v>
      </c>
      <c r="S1424" t="str">
        <f t="shared" si="159"/>
        <v/>
      </c>
    </row>
    <row r="1425" spans="1:19" x14ac:dyDescent="0.3">
      <c r="A1425" t="s">
        <v>3602</v>
      </c>
      <c r="B1425" t="s">
        <v>87</v>
      </c>
      <c r="C1425" s="4">
        <v>44903.509722222225</v>
      </c>
      <c r="D1425" t="s">
        <v>33</v>
      </c>
      <c r="E1425" t="s">
        <v>38</v>
      </c>
      <c r="F1425" t="s">
        <v>3603</v>
      </c>
      <c r="G1425" t="s">
        <v>28</v>
      </c>
      <c r="H1425" s="1" t="s">
        <v>3604</v>
      </c>
      <c r="I1425" s="3">
        <v>0.50991898148148151</v>
      </c>
      <c r="J1425" s="1">
        <v>44903</v>
      </c>
      <c r="K1425" s="2">
        <v>0.50972222222222219</v>
      </c>
      <c r="L1425" s="2" t="s">
        <v>12021</v>
      </c>
      <c r="M1425" t="str">
        <f t="shared" si="160"/>
        <v>Jul</v>
      </c>
      <c r="N1425" t="str">
        <f t="shared" si="154"/>
        <v>31-07-2022</v>
      </c>
      <c r="O1425" t="str">
        <f t="shared" si="157"/>
        <v>07</v>
      </c>
      <c r="P1425" t="str">
        <f t="shared" si="158"/>
        <v>2022</v>
      </c>
      <c r="Q1425" t="str">
        <f t="shared" si="155"/>
        <v>12</v>
      </c>
      <c r="R1425" t="str">
        <f t="shared" si="156"/>
        <v>08-12-2022</v>
      </c>
      <c r="S1425" t="str">
        <f t="shared" si="159"/>
        <v>12</v>
      </c>
    </row>
    <row r="1426" spans="1:19" x14ac:dyDescent="0.3">
      <c r="A1426" t="s">
        <v>3605</v>
      </c>
      <c r="B1426" t="s">
        <v>87</v>
      </c>
      <c r="C1426" s="4" t="s">
        <v>12021</v>
      </c>
      <c r="D1426" t="s">
        <v>33</v>
      </c>
      <c r="E1426" t="s">
        <v>38</v>
      </c>
      <c r="F1426" t="s">
        <v>3606</v>
      </c>
      <c r="G1426" t="s">
        <v>22</v>
      </c>
      <c r="H1426" s="1">
        <v>45234</v>
      </c>
      <c r="I1426" s="3">
        <v>0.85347222222222219</v>
      </c>
      <c r="J1426" s="1" t="s">
        <v>12021</v>
      </c>
      <c r="K1426" s="2" t="s">
        <v>12021</v>
      </c>
      <c r="L1426" s="2" t="s">
        <v>12021</v>
      </c>
      <c r="M1426" t="str">
        <f t="shared" si="160"/>
        <v>Nov</v>
      </c>
      <c r="N1426" t="str">
        <f t="shared" si="154"/>
        <v>04-11-2023</v>
      </c>
      <c r="O1426" t="str">
        <f t="shared" si="157"/>
        <v>11</v>
      </c>
      <c r="P1426" t="str">
        <f t="shared" si="158"/>
        <v>2023</v>
      </c>
      <c r="Q1426" t="str">
        <f t="shared" si="155"/>
        <v>20</v>
      </c>
      <c r="R1426" t="str">
        <f t="shared" si="156"/>
        <v>-</v>
      </c>
      <c r="S1426" t="str">
        <f t="shared" si="159"/>
        <v/>
      </c>
    </row>
    <row r="1427" spans="1:19" x14ac:dyDescent="0.3">
      <c r="A1427" t="s">
        <v>3607</v>
      </c>
      <c r="B1427" t="s">
        <v>93</v>
      </c>
      <c r="C1427" s="4" t="s">
        <v>12021</v>
      </c>
      <c r="D1427" t="s">
        <v>19</v>
      </c>
      <c r="E1427" t="s">
        <v>26</v>
      </c>
      <c r="F1427" t="s">
        <v>3608</v>
      </c>
      <c r="G1427" t="s">
        <v>15</v>
      </c>
      <c r="H1427" s="1">
        <v>44354</v>
      </c>
      <c r="I1427" s="3">
        <v>9.5138888888888884E-2</v>
      </c>
      <c r="J1427" s="1" t="s">
        <v>12021</v>
      </c>
      <c r="K1427" s="2" t="s">
        <v>12021</v>
      </c>
      <c r="L1427" s="2" t="s">
        <v>12021</v>
      </c>
      <c r="M1427" t="str">
        <f t="shared" si="160"/>
        <v>Jun</v>
      </c>
      <c r="N1427" t="str">
        <f t="shared" si="154"/>
        <v>07-06-2021</v>
      </c>
      <c r="O1427" t="str">
        <f t="shared" si="157"/>
        <v>06</v>
      </c>
      <c r="P1427" t="str">
        <f t="shared" si="158"/>
        <v>2021</v>
      </c>
      <c r="Q1427" t="str">
        <f t="shared" si="155"/>
        <v>02</v>
      </c>
      <c r="R1427" t="str">
        <f t="shared" si="156"/>
        <v>-</v>
      </c>
      <c r="S1427" t="str">
        <f t="shared" si="159"/>
        <v/>
      </c>
    </row>
    <row r="1428" spans="1:19" x14ac:dyDescent="0.3">
      <c r="A1428" t="s">
        <v>3609</v>
      </c>
      <c r="B1428" t="s">
        <v>220</v>
      </c>
      <c r="C1428" t="s">
        <v>11280</v>
      </c>
      <c r="D1428" t="s">
        <v>12</v>
      </c>
      <c r="E1428" t="s">
        <v>174</v>
      </c>
      <c r="F1428" t="s">
        <v>3610</v>
      </c>
      <c r="G1428" t="s">
        <v>28</v>
      </c>
      <c r="H1428" s="1" t="s">
        <v>3611</v>
      </c>
      <c r="I1428" s="3">
        <v>0.43106481481481479</v>
      </c>
      <c r="J1428" s="1" t="s">
        <v>3612</v>
      </c>
      <c r="K1428" s="2">
        <v>0.43106481481481479</v>
      </c>
      <c r="L1428" s="2" t="s">
        <v>12021</v>
      </c>
      <c r="M1428" t="str">
        <f t="shared" si="160"/>
        <v>Aug</v>
      </c>
      <c r="N1428" t="str">
        <f t="shared" si="154"/>
        <v>22-08-2020</v>
      </c>
      <c r="O1428" t="str">
        <f t="shared" si="157"/>
        <v>08</v>
      </c>
      <c r="P1428" t="str">
        <f t="shared" si="158"/>
        <v>2020</v>
      </c>
      <c r="Q1428" t="str">
        <f t="shared" si="155"/>
        <v>10</v>
      </c>
      <c r="R1428" t="str">
        <f t="shared" si="156"/>
        <v>18-09-2020</v>
      </c>
      <c r="S1428" t="str">
        <f t="shared" si="159"/>
        <v>09</v>
      </c>
    </row>
    <row r="1429" spans="1:19" x14ac:dyDescent="0.3">
      <c r="A1429" t="s">
        <v>3613</v>
      </c>
      <c r="B1429" t="s">
        <v>48</v>
      </c>
      <c r="C1429" s="4" t="s">
        <v>12021</v>
      </c>
      <c r="D1429" t="s">
        <v>49</v>
      </c>
      <c r="E1429" t="s">
        <v>50</v>
      </c>
      <c r="F1429" t="s">
        <v>3614</v>
      </c>
      <c r="G1429" t="s">
        <v>22</v>
      </c>
      <c r="H1429" s="1">
        <v>44625</v>
      </c>
      <c r="I1429" s="3">
        <v>0.99444444444444446</v>
      </c>
      <c r="J1429" s="1" t="s">
        <v>12021</v>
      </c>
      <c r="K1429" s="2" t="s">
        <v>12021</v>
      </c>
      <c r="L1429" s="2" t="s">
        <v>12021</v>
      </c>
      <c r="M1429" t="str">
        <f t="shared" si="160"/>
        <v>Mar</v>
      </c>
      <c r="N1429" t="str">
        <f t="shared" si="154"/>
        <v>05-03-2022</v>
      </c>
      <c r="O1429" t="str">
        <f t="shared" si="157"/>
        <v>03</v>
      </c>
      <c r="P1429" t="str">
        <f t="shared" si="158"/>
        <v>2022</v>
      </c>
      <c r="Q1429" t="str">
        <f t="shared" si="155"/>
        <v>23</v>
      </c>
      <c r="R1429" t="str">
        <f t="shared" si="156"/>
        <v>-</v>
      </c>
      <c r="S1429" t="str">
        <f t="shared" si="159"/>
        <v/>
      </c>
    </row>
    <row r="1430" spans="1:19" x14ac:dyDescent="0.3">
      <c r="A1430" t="s">
        <v>3615</v>
      </c>
      <c r="B1430" t="s">
        <v>256</v>
      </c>
      <c r="C1430" t="s">
        <v>11281</v>
      </c>
      <c r="D1430" t="s">
        <v>19</v>
      </c>
      <c r="E1430" t="s">
        <v>20</v>
      </c>
      <c r="F1430" t="s">
        <v>3616</v>
      </c>
      <c r="G1430" t="s">
        <v>28</v>
      </c>
      <c r="H1430" s="1" t="s">
        <v>1223</v>
      </c>
      <c r="I1430" s="3">
        <v>0.59120370370370368</v>
      </c>
      <c r="J1430" s="1" t="s">
        <v>1088</v>
      </c>
      <c r="K1430" s="2">
        <v>0.59120370370370368</v>
      </c>
      <c r="L1430" s="2" t="s">
        <v>12021</v>
      </c>
      <c r="M1430" t="str">
        <f t="shared" si="160"/>
        <v>Sep</v>
      </c>
      <c r="N1430" t="str">
        <f t="shared" si="154"/>
        <v>22-09-2021</v>
      </c>
      <c r="O1430" t="str">
        <f t="shared" si="157"/>
        <v>09</v>
      </c>
      <c r="P1430" t="str">
        <f t="shared" si="158"/>
        <v>2021</v>
      </c>
      <c r="Q1430" t="str">
        <f t="shared" si="155"/>
        <v>14</v>
      </c>
      <c r="R1430" t="str">
        <f t="shared" si="156"/>
        <v>27-09-2021</v>
      </c>
      <c r="S1430" t="str">
        <f t="shared" si="159"/>
        <v>09</v>
      </c>
    </row>
    <row r="1431" spans="1:19" x14ac:dyDescent="0.3">
      <c r="A1431" t="s">
        <v>3617</v>
      </c>
      <c r="B1431" t="s">
        <v>126</v>
      </c>
      <c r="C1431" s="4" t="s">
        <v>12021</v>
      </c>
      <c r="D1431" t="s">
        <v>33</v>
      </c>
      <c r="E1431" t="s">
        <v>127</v>
      </c>
      <c r="F1431" t="s">
        <v>3618</v>
      </c>
      <c r="G1431" t="s">
        <v>15</v>
      </c>
      <c r="H1431" s="1" t="s">
        <v>3619</v>
      </c>
      <c r="I1431" s="3">
        <v>0.43827546296296294</v>
      </c>
      <c r="J1431" s="1" t="s">
        <v>12021</v>
      </c>
      <c r="K1431" s="2" t="s">
        <v>12021</v>
      </c>
      <c r="L1431" s="2" t="s">
        <v>12021</v>
      </c>
      <c r="M1431" t="str">
        <f t="shared" si="160"/>
        <v>Jul</v>
      </c>
      <c r="N1431" t="str">
        <f t="shared" si="154"/>
        <v>24-07-2023</v>
      </c>
      <c r="O1431" t="str">
        <f t="shared" si="157"/>
        <v>07</v>
      </c>
      <c r="P1431" t="str">
        <f t="shared" si="158"/>
        <v>2023</v>
      </c>
      <c r="Q1431" t="str">
        <f t="shared" si="155"/>
        <v>10</v>
      </c>
      <c r="R1431" t="str">
        <f t="shared" si="156"/>
        <v>-</v>
      </c>
      <c r="S1431" t="str">
        <f t="shared" si="159"/>
        <v/>
      </c>
    </row>
    <row r="1432" spans="1:19" x14ac:dyDescent="0.3">
      <c r="A1432" t="s">
        <v>3620</v>
      </c>
      <c r="B1432" t="s">
        <v>32</v>
      </c>
      <c r="C1432" t="s">
        <v>12021</v>
      </c>
      <c r="D1432" t="s">
        <v>33</v>
      </c>
      <c r="E1432" t="s">
        <v>34</v>
      </c>
      <c r="F1432" t="s">
        <v>3621</v>
      </c>
      <c r="G1432" t="s">
        <v>22</v>
      </c>
      <c r="H1432" s="1" t="s">
        <v>3622</v>
      </c>
      <c r="I1432" s="3">
        <v>0.17288194444444444</v>
      </c>
      <c r="J1432" s="1" t="s">
        <v>12021</v>
      </c>
      <c r="K1432" s="2" t="s">
        <v>12021</v>
      </c>
      <c r="L1432" s="2" t="s">
        <v>12021</v>
      </c>
      <c r="M1432" t="str">
        <f t="shared" si="160"/>
        <v>Feb</v>
      </c>
      <c r="N1432" t="str">
        <f t="shared" si="154"/>
        <v>20-02-2022</v>
      </c>
      <c r="O1432" t="str">
        <f t="shared" si="157"/>
        <v>02</v>
      </c>
      <c r="P1432" t="str">
        <f t="shared" si="158"/>
        <v>2022</v>
      </c>
      <c r="Q1432" t="str">
        <f t="shared" si="155"/>
        <v>04</v>
      </c>
      <c r="R1432" t="str">
        <f t="shared" si="156"/>
        <v>-</v>
      </c>
      <c r="S1432" t="str">
        <f t="shared" si="159"/>
        <v/>
      </c>
    </row>
    <row r="1433" spans="1:19" x14ac:dyDescent="0.3">
      <c r="A1433" t="s">
        <v>3623</v>
      </c>
      <c r="B1433" t="s">
        <v>139</v>
      </c>
      <c r="C1433" s="4" t="s">
        <v>12021</v>
      </c>
      <c r="D1433" t="s">
        <v>19</v>
      </c>
      <c r="E1433" t="s">
        <v>140</v>
      </c>
      <c r="F1433" t="s">
        <v>3624</v>
      </c>
      <c r="G1433" t="s">
        <v>22</v>
      </c>
      <c r="H1433" s="1" t="s">
        <v>3625</v>
      </c>
      <c r="I1433" s="3">
        <v>0.48850694444444442</v>
      </c>
      <c r="J1433" s="1" t="s">
        <v>12021</v>
      </c>
      <c r="K1433" s="2" t="s">
        <v>12021</v>
      </c>
      <c r="L1433" s="2" t="s">
        <v>12021</v>
      </c>
      <c r="M1433" t="str">
        <f t="shared" si="160"/>
        <v>Nov</v>
      </c>
      <c r="N1433" t="str">
        <f t="shared" si="154"/>
        <v>26-11-2021</v>
      </c>
      <c r="O1433" t="str">
        <f t="shared" si="157"/>
        <v>11</v>
      </c>
      <c r="P1433" t="str">
        <f t="shared" si="158"/>
        <v>2021</v>
      </c>
      <c r="Q1433" t="str">
        <f t="shared" si="155"/>
        <v>11</v>
      </c>
      <c r="R1433" t="str">
        <f t="shared" si="156"/>
        <v>-</v>
      </c>
      <c r="S1433" t="str">
        <f t="shared" si="159"/>
        <v/>
      </c>
    </row>
    <row r="1434" spans="1:19" x14ac:dyDescent="0.3">
      <c r="A1434" t="s">
        <v>3626</v>
      </c>
      <c r="B1434" t="s">
        <v>48</v>
      </c>
      <c r="C1434" t="s">
        <v>11282</v>
      </c>
      <c r="D1434" t="s">
        <v>49</v>
      </c>
      <c r="E1434" t="s">
        <v>50</v>
      </c>
      <c r="F1434" t="s">
        <v>3627</v>
      </c>
      <c r="G1434" t="s">
        <v>28</v>
      </c>
      <c r="H1434" s="1">
        <v>44234</v>
      </c>
      <c r="I1434" s="3">
        <v>0.35902777777777778</v>
      </c>
      <c r="J1434" s="1" t="s">
        <v>3628</v>
      </c>
      <c r="K1434" s="2">
        <v>0.35927083333333332</v>
      </c>
      <c r="L1434" s="2" t="s">
        <v>12021</v>
      </c>
      <c r="M1434" t="str">
        <f t="shared" si="160"/>
        <v>Feb</v>
      </c>
      <c r="N1434" t="str">
        <f t="shared" si="154"/>
        <v>07-02-2021</v>
      </c>
      <c r="O1434" t="str">
        <f t="shared" si="157"/>
        <v>02</v>
      </c>
      <c r="P1434" t="str">
        <f t="shared" si="158"/>
        <v>2021</v>
      </c>
      <c r="Q1434" t="str">
        <f t="shared" si="155"/>
        <v>08</v>
      </c>
      <c r="R1434" t="str">
        <f t="shared" si="156"/>
        <v>18-07-2021</v>
      </c>
      <c r="S1434" t="str">
        <f t="shared" si="159"/>
        <v>07</v>
      </c>
    </row>
    <row r="1435" spans="1:19" x14ac:dyDescent="0.3">
      <c r="A1435" t="s">
        <v>3629</v>
      </c>
      <c r="B1435" t="s">
        <v>146</v>
      </c>
      <c r="C1435" s="4" t="s">
        <v>12021</v>
      </c>
      <c r="D1435" t="s">
        <v>19</v>
      </c>
      <c r="E1435" t="s">
        <v>140</v>
      </c>
      <c r="F1435" t="s">
        <v>3630</v>
      </c>
      <c r="G1435" t="s">
        <v>15</v>
      </c>
      <c r="H1435" s="1">
        <v>44205</v>
      </c>
      <c r="I1435" s="3">
        <v>0.85069444444444442</v>
      </c>
      <c r="J1435" s="1" t="s">
        <v>12021</v>
      </c>
      <c r="K1435" s="2" t="s">
        <v>12021</v>
      </c>
      <c r="L1435" s="2" t="s">
        <v>12021</v>
      </c>
      <c r="M1435" t="str">
        <f t="shared" si="160"/>
        <v>Jan</v>
      </c>
      <c r="N1435" t="str">
        <f t="shared" si="154"/>
        <v>09-01-2021</v>
      </c>
      <c r="O1435" t="str">
        <f t="shared" si="157"/>
        <v>01</v>
      </c>
      <c r="P1435" t="str">
        <f t="shared" si="158"/>
        <v>2021</v>
      </c>
      <c r="Q1435" t="str">
        <f t="shared" si="155"/>
        <v>20</v>
      </c>
      <c r="R1435" t="str">
        <f t="shared" si="156"/>
        <v>-</v>
      </c>
      <c r="S1435" t="str">
        <f t="shared" si="159"/>
        <v/>
      </c>
    </row>
    <row r="1436" spans="1:19" x14ac:dyDescent="0.3">
      <c r="A1436" t="s">
        <v>3631</v>
      </c>
      <c r="B1436" t="s">
        <v>149</v>
      </c>
      <c r="C1436" t="s">
        <v>12021</v>
      </c>
      <c r="D1436" t="s">
        <v>49</v>
      </c>
      <c r="E1436" t="s">
        <v>69</v>
      </c>
      <c r="F1436" t="s">
        <v>3632</v>
      </c>
      <c r="G1436" t="s">
        <v>22</v>
      </c>
      <c r="H1436" s="1">
        <v>44411</v>
      </c>
      <c r="I1436" s="3">
        <v>0.72430555555555554</v>
      </c>
      <c r="J1436" s="1" t="s">
        <v>12021</v>
      </c>
      <c r="K1436" s="2" t="s">
        <v>12021</v>
      </c>
      <c r="L1436" s="2" t="s">
        <v>12021</v>
      </c>
      <c r="M1436" t="str">
        <f t="shared" si="160"/>
        <v>Aug</v>
      </c>
      <c r="N1436" t="str">
        <f t="shared" si="154"/>
        <v>03-08-2021</v>
      </c>
      <c r="O1436" t="str">
        <f t="shared" si="157"/>
        <v>08</v>
      </c>
      <c r="P1436" t="str">
        <f t="shared" si="158"/>
        <v>2021</v>
      </c>
      <c r="Q1436" t="str">
        <f t="shared" si="155"/>
        <v>17</v>
      </c>
      <c r="R1436" t="str">
        <f t="shared" si="156"/>
        <v>-</v>
      </c>
      <c r="S1436" t="str">
        <f t="shared" si="159"/>
        <v/>
      </c>
    </row>
    <row r="1437" spans="1:19" x14ac:dyDescent="0.3">
      <c r="A1437" t="s">
        <v>3633</v>
      </c>
      <c r="B1437" t="s">
        <v>249</v>
      </c>
      <c r="C1437" s="4">
        <v>44378.238194444442</v>
      </c>
      <c r="D1437" t="s">
        <v>19</v>
      </c>
      <c r="E1437" t="s">
        <v>26</v>
      </c>
      <c r="F1437" t="s">
        <v>3634</v>
      </c>
      <c r="G1437" t="s">
        <v>28</v>
      </c>
      <c r="H1437" s="1" t="s">
        <v>2299</v>
      </c>
      <c r="I1437" s="3">
        <v>0.23872685185185186</v>
      </c>
      <c r="J1437" s="1">
        <v>44378</v>
      </c>
      <c r="K1437" s="2">
        <v>0.23819444444444443</v>
      </c>
      <c r="L1437" s="2" t="s">
        <v>12021</v>
      </c>
      <c r="M1437" t="str">
        <f t="shared" si="160"/>
        <v>Dec</v>
      </c>
      <c r="N1437" t="str">
        <f t="shared" si="154"/>
        <v>22-12-2020</v>
      </c>
      <c r="O1437" t="str">
        <f t="shared" si="157"/>
        <v>12</v>
      </c>
      <c r="P1437" t="str">
        <f t="shared" si="158"/>
        <v>2020</v>
      </c>
      <c r="Q1437" t="str">
        <f t="shared" si="155"/>
        <v>05</v>
      </c>
      <c r="R1437" t="str">
        <f t="shared" si="156"/>
        <v>01-07-2021</v>
      </c>
      <c r="S1437" t="str">
        <f t="shared" si="159"/>
        <v>07</v>
      </c>
    </row>
    <row r="1438" spans="1:19" x14ac:dyDescent="0.3">
      <c r="A1438" t="s">
        <v>3635</v>
      </c>
      <c r="B1438" t="s">
        <v>249</v>
      </c>
      <c r="C1438" t="s">
        <v>12021</v>
      </c>
      <c r="D1438" t="s">
        <v>19</v>
      </c>
      <c r="E1438" t="s">
        <v>26</v>
      </c>
      <c r="F1438" t="s">
        <v>3636</v>
      </c>
      <c r="G1438" t="s">
        <v>15</v>
      </c>
      <c r="H1438" s="1" t="s">
        <v>1853</v>
      </c>
      <c r="I1438" s="3">
        <v>0.56870370370370371</v>
      </c>
      <c r="J1438" s="1" t="s">
        <v>12021</v>
      </c>
      <c r="K1438" s="2" t="s">
        <v>12021</v>
      </c>
      <c r="L1438" s="2" t="s">
        <v>12021</v>
      </c>
      <c r="M1438" t="str">
        <f t="shared" si="160"/>
        <v>Jun</v>
      </c>
      <c r="N1438" t="str">
        <f t="shared" si="154"/>
        <v>23-06-2021</v>
      </c>
      <c r="O1438" t="str">
        <f t="shared" si="157"/>
        <v>06</v>
      </c>
      <c r="P1438" t="str">
        <f t="shared" si="158"/>
        <v>2021</v>
      </c>
      <c r="Q1438" t="str">
        <f t="shared" si="155"/>
        <v>13</v>
      </c>
      <c r="R1438" t="str">
        <f t="shared" si="156"/>
        <v>-</v>
      </c>
      <c r="S1438" t="str">
        <f t="shared" si="159"/>
        <v/>
      </c>
    </row>
    <row r="1439" spans="1:19" x14ac:dyDescent="0.3">
      <c r="A1439" t="s">
        <v>3637</v>
      </c>
      <c r="B1439" t="s">
        <v>135</v>
      </c>
      <c r="C1439" s="4" t="s">
        <v>12021</v>
      </c>
      <c r="D1439" t="s">
        <v>33</v>
      </c>
      <c r="E1439" t="s">
        <v>38</v>
      </c>
      <c r="F1439" t="s">
        <v>3638</v>
      </c>
      <c r="G1439" t="s">
        <v>15</v>
      </c>
      <c r="H1439" s="1">
        <v>44776</v>
      </c>
      <c r="I1439" s="3">
        <v>0.95277777777777772</v>
      </c>
      <c r="J1439" s="1" t="s">
        <v>12021</v>
      </c>
      <c r="K1439" s="2" t="s">
        <v>12021</v>
      </c>
      <c r="L1439" s="2" t="s">
        <v>12021</v>
      </c>
      <c r="M1439" t="str">
        <f t="shared" si="160"/>
        <v>Aug</v>
      </c>
      <c r="N1439" t="str">
        <f t="shared" si="154"/>
        <v>03-08-2022</v>
      </c>
      <c r="O1439" t="str">
        <f t="shared" si="157"/>
        <v>08</v>
      </c>
      <c r="P1439" t="str">
        <f t="shared" si="158"/>
        <v>2022</v>
      </c>
      <c r="Q1439" t="str">
        <f t="shared" si="155"/>
        <v>22</v>
      </c>
      <c r="R1439" t="str">
        <f t="shared" si="156"/>
        <v>-</v>
      </c>
      <c r="S1439" t="str">
        <f t="shared" si="159"/>
        <v/>
      </c>
    </row>
    <row r="1440" spans="1:19" x14ac:dyDescent="0.3">
      <c r="A1440" t="s">
        <v>3639</v>
      </c>
      <c r="B1440" t="s">
        <v>123</v>
      </c>
      <c r="C1440" t="s">
        <v>11283</v>
      </c>
      <c r="D1440" t="s">
        <v>33</v>
      </c>
      <c r="E1440" t="s">
        <v>34</v>
      </c>
      <c r="F1440" t="s">
        <v>3640</v>
      </c>
      <c r="G1440" t="s">
        <v>28</v>
      </c>
      <c r="H1440" s="1">
        <v>45601</v>
      </c>
      <c r="I1440" s="3">
        <v>0.78541666666666665</v>
      </c>
      <c r="J1440" s="1" t="s">
        <v>3641</v>
      </c>
      <c r="K1440" s="2">
        <v>0.78567129629629628</v>
      </c>
      <c r="L1440" s="2" t="s">
        <v>12021</v>
      </c>
      <c r="M1440" t="str">
        <f t="shared" si="160"/>
        <v>Nov</v>
      </c>
      <c r="N1440" t="str">
        <f t="shared" si="154"/>
        <v>05-11-2024</v>
      </c>
      <c r="O1440" t="str">
        <f t="shared" si="157"/>
        <v>11</v>
      </c>
      <c r="P1440" t="str">
        <f t="shared" si="158"/>
        <v>2024</v>
      </c>
      <c r="Q1440" t="str">
        <f t="shared" si="155"/>
        <v>18</v>
      </c>
      <c r="R1440" t="str">
        <f t="shared" si="156"/>
        <v>22-05-2024</v>
      </c>
      <c r="S1440" t="str">
        <f t="shared" si="159"/>
        <v>05</v>
      </c>
    </row>
    <row r="1441" spans="1:19" x14ac:dyDescent="0.3">
      <c r="A1441" t="s">
        <v>3642</v>
      </c>
      <c r="B1441" t="s">
        <v>53</v>
      </c>
      <c r="C1441" s="4" t="s">
        <v>12021</v>
      </c>
      <c r="D1441" t="s">
        <v>12</v>
      </c>
      <c r="E1441" t="s">
        <v>13</v>
      </c>
      <c r="F1441" t="s">
        <v>3643</v>
      </c>
      <c r="G1441" t="s">
        <v>15</v>
      </c>
      <c r="H1441" s="1">
        <v>45485</v>
      </c>
      <c r="I1441" s="3">
        <v>0.53680555555555554</v>
      </c>
      <c r="J1441" s="1" t="s">
        <v>12021</v>
      </c>
      <c r="K1441" s="2" t="s">
        <v>12021</v>
      </c>
      <c r="L1441" s="2" t="s">
        <v>12021</v>
      </c>
      <c r="M1441" t="str">
        <f t="shared" si="160"/>
        <v>Jul</v>
      </c>
      <c r="N1441" t="str">
        <f t="shared" si="154"/>
        <v>12-07-2024</v>
      </c>
      <c r="O1441" t="str">
        <f t="shared" si="157"/>
        <v>07</v>
      </c>
      <c r="P1441" t="str">
        <f t="shared" si="158"/>
        <v>2024</v>
      </c>
      <c r="Q1441" t="str">
        <f t="shared" si="155"/>
        <v>12</v>
      </c>
      <c r="R1441" t="str">
        <f t="shared" si="156"/>
        <v>-</v>
      </c>
      <c r="S1441" t="str">
        <f t="shared" si="159"/>
        <v/>
      </c>
    </row>
    <row r="1442" spans="1:19" x14ac:dyDescent="0.3">
      <c r="A1442" t="s">
        <v>3644</v>
      </c>
      <c r="B1442" t="s">
        <v>289</v>
      </c>
      <c r="C1442" t="s">
        <v>12021</v>
      </c>
      <c r="D1442" t="s">
        <v>49</v>
      </c>
      <c r="E1442" t="s">
        <v>69</v>
      </c>
      <c r="F1442" t="s">
        <v>3645</v>
      </c>
      <c r="G1442" t="s">
        <v>15</v>
      </c>
      <c r="H1442" s="1" t="s">
        <v>3646</v>
      </c>
      <c r="I1442" s="3">
        <v>0.19219907407407408</v>
      </c>
      <c r="J1442" s="1" t="s">
        <v>12021</v>
      </c>
      <c r="K1442" s="2" t="s">
        <v>12021</v>
      </c>
      <c r="L1442" s="2" t="s">
        <v>12021</v>
      </c>
      <c r="M1442" t="str">
        <f t="shared" si="160"/>
        <v>Jun</v>
      </c>
      <c r="N1442" t="str">
        <f t="shared" si="154"/>
        <v>13-06-2024</v>
      </c>
      <c r="O1442" t="str">
        <f t="shared" si="157"/>
        <v>06</v>
      </c>
      <c r="P1442" t="str">
        <f t="shared" si="158"/>
        <v>2024</v>
      </c>
      <c r="Q1442" t="str">
        <f t="shared" si="155"/>
        <v>04</v>
      </c>
      <c r="R1442" t="str">
        <f t="shared" si="156"/>
        <v>-</v>
      </c>
      <c r="S1442" t="str">
        <f t="shared" si="159"/>
        <v/>
      </c>
    </row>
    <row r="1443" spans="1:19" x14ac:dyDescent="0.3">
      <c r="A1443" t="s">
        <v>3647</v>
      </c>
      <c r="B1443" t="s">
        <v>135</v>
      </c>
      <c r="C1443" s="4" t="s">
        <v>12021</v>
      </c>
      <c r="D1443" t="s">
        <v>33</v>
      </c>
      <c r="E1443" t="s">
        <v>38</v>
      </c>
      <c r="F1443" t="s">
        <v>1539</v>
      </c>
      <c r="G1443" t="s">
        <v>22</v>
      </c>
      <c r="H1443" s="1" t="s">
        <v>2057</v>
      </c>
      <c r="I1443" s="3">
        <v>7.5312500000000004E-2</v>
      </c>
      <c r="J1443" s="1" t="s">
        <v>12021</v>
      </c>
      <c r="K1443" s="2" t="s">
        <v>12021</v>
      </c>
      <c r="L1443" s="2" t="s">
        <v>12021</v>
      </c>
      <c r="M1443" t="str">
        <f t="shared" si="160"/>
        <v>Feb</v>
      </c>
      <c r="N1443" t="str">
        <f t="shared" si="154"/>
        <v>21-02-2020</v>
      </c>
      <c r="O1443" t="str">
        <f t="shared" si="157"/>
        <v>02</v>
      </c>
      <c r="P1443" t="str">
        <f t="shared" si="158"/>
        <v>2020</v>
      </c>
      <c r="Q1443" t="str">
        <f t="shared" si="155"/>
        <v>01</v>
      </c>
      <c r="R1443" t="str">
        <f t="shared" si="156"/>
        <v>-</v>
      </c>
      <c r="S1443" t="str">
        <f t="shared" si="159"/>
        <v/>
      </c>
    </row>
    <row r="1444" spans="1:19" x14ac:dyDescent="0.3">
      <c r="A1444" t="s">
        <v>3648</v>
      </c>
      <c r="B1444" t="s">
        <v>185</v>
      </c>
      <c r="C1444" s="4">
        <v>45234.665972222225</v>
      </c>
      <c r="D1444" t="s">
        <v>12</v>
      </c>
      <c r="E1444" t="s">
        <v>13</v>
      </c>
      <c r="F1444" t="s">
        <v>3649</v>
      </c>
      <c r="G1444" t="s">
        <v>28</v>
      </c>
      <c r="H1444" s="1">
        <v>45020</v>
      </c>
      <c r="I1444" s="3">
        <v>0.66597222222222219</v>
      </c>
      <c r="J1444" s="1">
        <v>45234</v>
      </c>
      <c r="K1444" s="2">
        <v>0.66597222222222219</v>
      </c>
      <c r="L1444" s="2" t="s">
        <v>12021</v>
      </c>
      <c r="M1444" t="str">
        <f t="shared" si="160"/>
        <v>Apr</v>
      </c>
      <c r="N1444" t="str">
        <f t="shared" si="154"/>
        <v>04-04-2023</v>
      </c>
      <c r="O1444" t="str">
        <f t="shared" si="157"/>
        <v>04</v>
      </c>
      <c r="P1444" t="str">
        <f t="shared" si="158"/>
        <v>2023</v>
      </c>
      <c r="Q1444" t="str">
        <f t="shared" si="155"/>
        <v>15</v>
      </c>
      <c r="R1444" t="str">
        <f t="shared" si="156"/>
        <v>04-11-2023</v>
      </c>
      <c r="S1444" t="str">
        <f t="shared" si="159"/>
        <v>11</v>
      </c>
    </row>
    <row r="1445" spans="1:19" x14ac:dyDescent="0.3">
      <c r="A1445" t="s">
        <v>3650</v>
      </c>
      <c r="B1445" t="s">
        <v>256</v>
      </c>
      <c r="C1445" t="s">
        <v>11284</v>
      </c>
      <c r="D1445" t="s">
        <v>19</v>
      </c>
      <c r="E1445" t="s">
        <v>20</v>
      </c>
      <c r="F1445" t="s">
        <v>3651</v>
      </c>
      <c r="G1445" t="s">
        <v>28</v>
      </c>
      <c r="H1445" s="1">
        <v>45272</v>
      </c>
      <c r="I1445" s="3">
        <v>0.82013888888888886</v>
      </c>
      <c r="J1445" s="1" t="s">
        <v>2469</v>
      </c>
      <c r="K1445" s="2">
        <v>0.82034722222222223</v>
      </c>
      <c r="L1445" s="2" t="s">
        <v>12021</v>
      </c>
      <c r="M1445" t="str">
        <f t="shared" si="160"/>
        <v>Dec</v>
      </c>
      <c r="N1445" t="str">
        <f t="shared" si="154"/>
        <v>12-12-2023</v>
      </c>
      <c r="O1445" t="str">
        <f t="shared" si="157"/>
        <v>12</v>
      </c>
      <c r="P1445" t="str">
        <f t="shared" si="158"/>
        <v>2023</v>
      </c>
      <c r="Q1445" t="str">
        <f t="shared" si="155"/>
        <v>19</v>
      </c>
      <c r="R1445" t="str">
        <f t="shared" si="156"/>
        <v>21-12-2023</v>
      </c>
      <c r="S1445" t="str">
        <f t="shared" si="159"/>
        <v>12</v>
      </c>
    </row>
    <row r="1446" spans="1:19" x14ac:dyDescent="0.3">
      <c r="A1446" t="s">
        <v>3652</v>
      </c>
      <c r="B1446" t="s">
        <v>289</v>
      </c>
      <c r="C1446" t="s">
        <v>11285</v>
      </c>
      <c r="D1446" t="s">
        <v>49</v>
      </c>
      <c r="E1446" t="s">
        <v>69</v>
      </c>
      <c r="F1446" t="s">
        <v>3653</v>
      </c>
      <c r="G1446" t="s">
        <v>28</v>
      </c>
      <c r="H1446" s="1">
        <v>44206</v>
      </c>
      <c r="I1446" s="3">
        <v>0.27500000000000002</v>
      </c>
      <c r="J1446" s="1" t="s">
        <v>2759</v>
      </c>
      <c r="K1446" s="2">
        <v>0.27528935185185183</v>
      </c>
      <c r="L1446" s="2" t="s">
        <v>12021</v>
      </c>
      <c r="M1446" t="str">
        <f t="shared" si="160"/>
        <v>Jan</v>
      </c>
      <c r="N1446" t="str">
        <f t="shared" si="154"/>
        <v>10-01-2021</v>
      </c>
      <c r="O1446" t="str">
        <f t="shared" si="157"/>
        <v>01</v>
      </c>
      <c r="P1446" t="str">
        <f t="shared" si="158"/>
        <v>2021</v>
      </c>
      <c r="Q1446" t="str">
        <f t="shared" si="155"/>
        <v>06</v>
      </c>
      <c r="R1446" t="str">
        <f t="shared" si="156"/>
        <v>31-10-2021</v>
      </c>
      <c r="S1446" t="str">
        <f t="shared" si="159"/>
        <v>10</v>
      </c>
    </row>
    <row r="1447" spans="1:19" x14ac:dyDescent="0.3">
      <c r="A1447" t="s">
        <v>3654</v>
      </c>
      <c r="B1447" t="s">
        <v>249</v>
      </c>
      <c r="C1447" t="s">
        <v>12021</v>
      </c>
      <c r="D1447" t="s">
        <v>19</v>
      </c>
      <c r="E1447" t="s">
        <v>26</v>
      </c>
      <c r="F1447" t="s">
        <v>3655</v>
      </c>
      <c r="G1447" t="s">
        <v>15</v>
      </c>
      <c r="H1447" s="1" t="s">
        <v>2305</v>
      </c>
      <c r="I1447" s="3">
        <v>0.78453703703703703</v>
      </c>
      <c r="J1447" s="1" t="s">
        <v>12021</v>
      </c>
      <c r="K1447" s="2" t="s">
        <v>12021</v>
      </c>
      <c r="L1447" s="2" t="s">
        <v>12021</v>
      </c>
      <c r="M1447" t="str">
        <f t="shared" si="160"/>
        <v>Sep</v>
      </c>
      <c r="N1447" t="str">
        <f t="shared" si="154"/>
        <v>29-09-2023</v>
      </c>
      <c r="O1447" t="str">
        <f t="shared" si="157"/>
        <v>09</v>
      </c>
      <c r="P1447" t="str">
        <f t="shared" si="158"/>
        <v>2023</v>
      </c>
      <c r="Q1447" t="str">
        <f t="shared" si="155"/>
        <v>18</v>
      </c>
      <c r="R1447" t="str">
        <f t="shared" si="156"/>
        <v>-</v>
      </c>
      <c r="S1447" t="str">
        <f t="shared" si="159"/>
        <v/>
      </c>
    </row>
    <row r="1448" spans="1:19" x14ac:dyDescent="0.3">
      <c r="A1448" t="s">
        <v>3656</v>
      </c>
      <c r="B1448" t="s">
        <v>37</v>
      </c>
      <c r="C1448" t="s">
        <v>12021</v>
      </c>
      <c r="D1448" t="s">
        <v>33</v>
      </c>
      <c r="E1448" t="s">
        <v>38</v>
      </c>
      <c r="F1448" t="s">
        <v>3657</v>
      </c>
      <c r="G1448" t="s">
        <v>15</v>
      </c>
      <c r="H1448" s="1">
        <v>45477</v>
      </c>
      <c r="I1448" s="3">
        <v>0.32500000000000001</v>
      </c>
      <c r="J1448" s="1" t="s">
        <v>12021</v>
      </c>
      <c r="K1448" s="2" t="s">
        <v>12021</v>
      </c>
      <c r="L1448" s="2" t="s">
        <v>12021</v>
      </c>
      <c r="M1448" t="str">
        <f t="shared" si="160"/>
        <v>Jul</v>
      </c>
      <c r="N1448" t="str">
        <f t="shared" si="154"/>
        <v>04-07-2024</v>
      </c>
      <c r="O1448" t="str">
        <f t="shared" si="157"/>
        <v>07</v>
      </c>
      <c r="P1448" t="str">
        <f t="shared" si="158"/>
        <v>2024</v>
      </c>
      <c r="Q1448" t="str">
        <f t="shared" si="155"/>
        <v>07</v>
      </c>
      <c r="R1448" t="str">
        <f t="shared" si="156"/>
        <v>-</v>
      </c>
      <c r="S1448" t="str">
        <f t="shared" si="159"/>
        <v/>
      </c>
    </row>
    <row r="1449" spans="1:19" x14ac:dyDescent="0.3">
      <c r="A1449" t="s">
        <v>3658</v>
      </c>
      <c r="B1449" t="s">
        <v>48</v>
      </c>
      <c r="C1449" t="s">
        <v>12021</v>
      </c>
      <c r="D1449" t="s">
        <v>49</v>
      </c>
      <c r="E1449" t="s">
        <v>50</v>
      </c>
      <c r="F1449" t="s">
        <v>3659</v>
      </c>
      <c r="G1449" t="s">
        <v>15</v>
      </c>
      <c r="H1449" s="1">
        <v>44021</v>
      </c>
      <c r="I1449" s="3">
        <v>0.73055555555555551</v>
      </c>
      <c r="J1449" s="1" t="s">
        <v>12021</v>
      </c>
      <c r="K1449" s="2" t="s">
        <v>12021</v>
      </c>
      <c r="L1449" s="2" t="s">
        <v>12021</v>
      </c>
      <c r="M1449" t="str">
        <f t="shared" si="160"/>
        <v>Jul</v>
      </c>
      <c r="N1449" t="str">
        <f t="shared" si="154"/>
        <v>09-07-2020</v>
      </c>
      <c r="O1449" t="str">
        <f t="shared" si="157"/>
        <v>07</v>
      </c>
      <c r="P1449" t="str">
        <f t="shared" si="158"/>
        <v>2020</v>
      </c>
      <c r="Q1449" t="str">
        <f t="shared" si="155"/>
        <v>17</v>
      </c>
      <c r="R1449" t="str">
        <f t="shared" si="156"/>
        <v>-</v>
      </c>
      <c r="S1449" t="str">
        <f t="shared" si="159"/>
        <v/>
      </c>
    </row>
    <row r="1450" spans="1:19" x14ac:dyDescent="0.3">
      <c r="A1450" t="s">
        <v>3660</v>
      </c>
      <c r="B1450" t="s">
        <v>135</v>
      </c>
      <c r="C1450" s="4">
        <v>44317.103472222225</v>
      </c>
      <c r="D1450" t="s">
        <v>33</v>
      </c>
      <c r="E1450" t="s">
        <v>38</v>
      </c>
      <c r="F1450" t="s">
        <v>3661</v>
      </c>
      <c r="G1450" t="s">
        <v>28</v>
      </c>
      <c r="H1450" s="1" t="s">
        <v>2867</v>
      </c>
      <c r="I1450" s="3">
        <v>0.10359953703703703</v>
      </c>
      <c r="J1450" s="1">
        <v>44317</v>
      </c>
      <c r="K1450" s="2">
        <v>0.10347222222222222</v>
      </c>
      <c r="L1450" s="2" t="s">
        <v>12021</v>
      </c>
      <c r="M1450" t="str">
        <f t="shared" si="160"/>
        <v>Dec</v>
      </c>
      <c r="N1450" t="str">
        <f t="shared" si="154"/>
        <v>23-12-2020</v>
      </c>
      <c r="O1450" t="str">
        <f t="shared" si="157"/>
        <v>12</v>
      </c>
      <c r="P1450" t="str">
        <f t="shared" si="158"/>
        <v>2020</v>
      </c>
      <c r="Q1450" t="str">
        <f t="shared" si="155"/>
        <v>02</v>
      </c>
      <c r="R1450" t="str">
        <f t="shared" si="156"/>
        <v>01-05-2021</v>
      </c>
      <c r="S1450" t="str">
        <f t="shared" si="159"/>
        <v>05</v>
      </c>
    </row>
    <row r="1451" spans="1:19" x14ac:dyDescent="0.3">
      <c r="A1451" t="s">
        <v>3662</v>
      </c>
      <c r="B1451" t="s">
        <v>146</v>
      </c>
      <c r="C1451" t="s">
        <v>12021</v>
      </c>
      <c r="D1451" t="s">
        <v>19</v>
      </c>
      <c r="E1451" t="s">
        <v>140</v>
      </c>
      <c r="F1451" t="s">
        <v>3663</v>
      </c>
      <c r="G1451" t="s">
        <v>15</v>
      </c>
      <c r="H1451" s="1">
        <v>45265</v>
      </c>
      <c r="I1451" s="3">
        <v>0.92986111111111114</v>
      </c>
      <c r="J1451" s="1" t="s">
        <v>12021</v>
      </c>
      <c r="K1451" s="2" t="s">
        <v>12021</v>
      </c>
      <c r="L1451" s="2" t="s">
        <v>12021</v>
      </c>
      <c r="M1451" t="str">
        <f t="shared" si="160"/>
        <v>Dec</v>
      </c>
      <c r="N1451" t="str">
        <f t="shared" si="154"/>
        <v>05-12-2023</v>
      </c>
      <c r="O1451" t="str">
        <f t="shared" si="157"/>
        <v>12</v>
      </c>
      <c r="P1451" t="str">
        <f t="shared" si="158"/>
        <v>2023</v>
      </c>
      <c r="Q1451" t="str">
        <f t="shared" si="155"/>
        <v>22</v>
      </c>
      <c r="R1451" t="str">
        <f t="shared" si="156"/>
        <v>-</v>
      </c>
      <c r="S1451" t="str">
        <f t="shared" si="159"/>
        <v/>
      </c>
    </row>
    <row r="1452" spans="1:19" x14ac:dyDescent="0.3">
      <c r="A1452" t="s">
        <v>3664</v>
      </c>
      <c r="B1452" t="s">
        <v>404</v>
      </c>
      <c r="C1452" t="s">
        <v>11286</v>
      </c>
      <c r="D1452" t="s">
        <v>12</v>
      </c>
      <c r="E1452" t="s">
        <v>174</v>
      </c>
      <c r="F1452" t="s">
        <v>3665</v>
      </c>
      <c r="G1452" t="s">
        <v>28</v>
      </c>
      <c r="H1452" s="1" t="s">
        <v>75</v>
      </c>
      <c r="I1452" s="3">
        <v>0.87400462962962966</v>
      </c>
      <c r="J1452" s="1" t="s">
        <v>3666</v>
      </c>
      <c r="K1452" s="2">
        <v>0.87400462962962966</v>
      </c>
      <c r="L1452" s="2" t="s">
        <v>12021</v>
      </c>
      <c r="M1452" t="str">
        <f t="shared" si="160"/>
        <v>Dec</v>
      </c>
      <c r="N1452" t="str">
        <f t="shared" si="154"/>
        <v>29-12-2024</v>
      </c>
      <c r="O1452" t="str">
        <f t="shared" si="157"/>
        <v>12</v>
      </c>
      <c r="P1452" t="str">
        <f t="shared" si="158"/>
        <v>2024</v>
      </c>
      <c r="Q1452" t="str">
        <f t="shared" si="155"/>
        <v>20</v>
      </c>
      <c r="R1452" t="str">
        <f t="shared" si="156"/>
        <v>21-01-2025</v>
      </c>
      <c r="S1452" t="str">
        <f t="shared" si="159"/>
        <v>01</v>
      </c>
    </row>
    <row r="1453" spans="1:19" x14ac:dyDescent="0.3">
      <c r="A1453" t="s">
        <v>3667</v>
      </c>
      <c r="B1453" t="s">
        <v>146</v>
      </c>
      <c r="C1453" t="s">
        <v>12021</v>
      </c>
      <c r="D1453" t="s">
        <v>19</v>
      </c>
      <c r="E1453" t="s">
        <v>140</v>
      </c>
      <c r="F1453" t="s">
        <v>3668</v>
      </c>
      <c r="G1453" t="s">
        <v>22</v>
      </c>
      <c r="H1453" s="1" t="s">
        <v>3669</v>
      </c>
      <c r="I1453" s="3">
        <v>0.42679398148148145</v>
      </c>
      <c r="J1453" s="1" t="s">
        <v>12021</v>
      </c>
      <c r="K1453" s="2" t="s">
        <v>12021</v>
      </c>
      <c r="L1453" s="2" t="s">
        <v>12021</v>
      </c>
      <c r="M1453" t="str">
        <f t="shared" si="160"/>
        <v>Dec</v>
      </c>
      <c r="N1453" t="str">
        <f t="shared" si="154"/>
        <v>27-12-2023</v>
      </c>
      <c r="O1453" t="str">
        <f t="shared" si="157"/>
        <v>12</v>
      </c>
      <c r="P1453" t="str">
        <f t="shared" si="158"/>
        <v>2023</v>
      </c>
      <c r="Q1453" t="str">
        <f t="shared" si="155"/>
        <v>10</v>
      </c>
      <c r="R1453" t="str">
        <f t="shared" si="156"/>
        <v>-</v>
      </c>
      <c r="S1453" t="str">
        <f t="shared" si="159"/>
        <v/>
      </c>
    </row>
    <row r="1454" spans="1:19" x14ac:dyDescent="0.3">
      <c r="A1454" t="s">
        <v>3670</v>
      </c>
      <c r="B1454" t="s">
        <v>149</v>
      </c>
      <c r="C1454" t="s">
        <v>12021</v>
      </c>
      <c r="D1454" t="s">
        <v>49</v>
      </c>
      <c r="E1454" t="s">
        <v>69</v>
      </c>
      <c r="F1454" t="s">
        <v>3671</v>
      </c>
      <c r="G1454" t="s">
        <v>22</v>
      </c>
      <c r="H1454" s="1" t="s">
        <v>3672</v>
      </c>
      <c r="I1454" s="3">
        <v>0.21209490740740741</v>
      </c>
      <c r="J1454" s="1" t="s">
        <v>12021</v>
      </c>
      <c r="K1454" s="2" t="s">
        <v>12021</v>
      </c>
      <c r="L1454" s="2" t="s">
        <v>12021</v>
      </c>
      <c r="M1454" t="str">
        <f t="shared" si="160"/>
        <v>May</v>
      </c>
      <c r="N1454" t="str">
        <f t="shared" si="154"/>
        <v>23-05-2023</v>
      </c>
      <c r="O1454" t="str">
        <f t="shared" si="157"/>
        <v>05</v>
      </c>
      <c r="P1454" t="str">
        <f t="shared" si="158"/>
        <v>2023</v>
      </c>
      <c r="Q1454" t="str">
        <f t="shared" si="155"/>
        <v>05</v>
      </c>
      <c r="R1454" t="str">
        <f t="shared" si="156"/>
        <v>-</v>
      </c>
      <c r="S1454" t="str">
        <f t="shared" si="159"/>
        <v/>
      </c>
    </row>
    <row r="1455" spans="1:19" x14ac:dyDescent="0.3">
      <c r="A1455" t="s">
        <v>3673</v>
      </c>
      <c r="B1455" t="s">
        <v>289</v>
      </c>
      <c r="C1455" t="s">
        <v>12021</v>
      </c>
      <c r="D1455" t="s">
        <v>49</v>
      </c>
      <c r="E1455" t="s">
        <v>69</v>
      </c>
      <c r="F1455" t="s">
        <v>3674</v>
      </c>
      <c r="G1455" t="s">
        <v>15</v>
      </c>
      <c r="H1455" s="1" t="s">
        <v>3675</v>
      </c>
      <c r="I1455" s="3">
        <v>0.32469907407407406</v>
      </c>
      <c r="J1455" s="1" t="s">
        <v>12021</v>
      </c>
      <c r="K1455" s="2" t="s">
        <v>12021</v>
      </c>
      <c r="L1455" s="2" t="s">
        <v>12021</v>
      </c>
      <c r="M1455" t="str">
        <f t="shared" si="160"/>
        <v>Jun</v>
      </c>
      <c r="N1455" t="str">
        <f t="shared" si="154"/>
        <v>27-06-2023</v>
      </c>
      <c r="O1455" t="str">
        <f t="shared" si="157"/>
        <v>06</v>
      </c>
      <c r="P1455" t="str">
        <f t="shared" si="158"/>
        <v>2023</v>
      </c>
      <c r="Q1455" t="str">
        <f t="shared" si="155"/>
        <v>07</v>
      </c>
      <c r="R1455" t="str">
        <f t="shared" si="156"/>
        <v>-</v>
      </c>
      <c r="S1455" t="str">
        <f t="shared" si="159"/>
        <v/>
      </c>
    </row>
    <row r="1456" spans="1:19" x14ac:dyDescent="0.3">
      <c r="A1456" t="s">
        <v>3676</v>
      </c>
      <c r="B1456" t="s">
        <v>404</v>
      </c>
      <c r="C1456" t="s">
        <v>12021</v>
      </c>
      <c r="D1456" t="s">
        <v>12</v>
      </c>
      <c r="E1456" t="s">
        <v>174</v>
      </c>
      <c r="F1456" t="s">
        <v>3677</v>
      </c>
      <c r="G1456" t="s">
        <v>15</v>
      </c>
      <c r="H1456" s="1" t="s">
        <v>1983</v>
      </c>
      <c r="I1456" s="3">
        <v>0.14649305555555556</v>
      </c>
      <c r="J1456" s="1" t="s">
        <v>12021</v>
      </c>
      <c r="K1456" s="2" t="s">
        <v>12021</v>
      </c>
      <c r="L1456" s="2" t="s">
        <v>12021</v>
      </c>
      <c r="M1456" t="str">
        <f t="shared" si="160"/>
        <v>Nov</v>
      </c>
      <c r="N1456" t="str">
        <f t="shared" si="154"/>
        <v>27-11-2021</v>
      </c>
      <c r="O1456" t="str">
        <f t="shared" si="157"/>
        <v>11</v>
      </c>
      <c r="P1456" t="str">
        <f t="shared" si="158"/>
        <v>2021</v>
      </c>
      <c r="Q1456" t="str">
        <f t="shared" si="155"/>
        <v>03</v>
      </c>
      <c r="R1456" t="str">
        <f t="shared" si="156"/>
        <v>-</v>
      </c>
      <c r="S1456" t="str">
        <f t="shared" si="159"/>
        <v/>
      </c>
    </row>
    <row r="1457" spans="1:19" x14ac:dyDescent="0.3">
      <c r="A1457" t="s">
        <v>3678</v>
      </c>
      <c r="B1457" t="s">
        <v>131</v>
      </c>
      <c r="C1457" t="s">
        <v>11287</v>
      </c>
      <c r="D1457" t="s">
        <v>12</v>
      </c>
      <c r="E1457" t="s">
        <v>114</v>
      </c>
      <c r="F1457" t="s">
        <v>3679</v>
      </c>
      <c r="G1457" t="s">
        <v>28</v>
      </c>
      <c r="H1457" s="1" t="s">
        <v>2137</v>
      </c>
      <c r="I1457" s="3">
        <v>0.81351851851851853</v>
      </c>
      <c r="J1457" s="1" t="s">
        <v>3680</v>
      </c>
      <c r="K1457" s="2">
        <v>0.81351851851851853</v>
      </c>
      <c r="L1457" s="2" t="s">
        <v>12021</v>
      </c>
      <c r="M1457" t="str">
        <f t="shared" si="160"/>
        <v>Jul</v>
      </c>
      <c r="N1457" t="str">
        <f t="shared" si="154"/>
        <v>29-07-2022</v>
      </c>
      <c r="O1457" t="str">
        <f t="shared" si="157"/>
        <v>07</v>
      </c>
      <c r="P1457" t="str">
        <f t="shared" si="158"/>
        <v>2022</v>
      </c>
      <c r="Q1457" t="str">
        <f t="shared" si="155"/>
        <v>19</v>
      </c>
      <c r="R1457" t="str">
        <f t="shared" si="156"/>
        <v>28-08-2022</v>
      </c>
      <c r="S1457" t="str">
        <f t="shared" si="159"/>
        <v>08</v>
      </c>
    </row>
    <row r="1458" spans="1:19" x14ac:dyDescent="0.3">
      <c r="A1458" t="s">
        <v>3681</v>
      </c>
      <c r="B1458" t="s">
        <v>139</v>
      </c>
      <c r="C1458" t="s">
        <v>12021</v>
      </c>
      <c r="D1458" t="s">
        <v>19</v>
      </c>
      <c r="E1458" t="s">
        <v>140</v>
      </c>
      <c r="F1458" t="s">
        <v>3682</v>
      </c>
      <c r="G1458" t="s">
        <v>15</v>
      </c>
      <c r="H1458" s="1">
        <v>44777</v>
      </c>
      <c r="I1458" s="3">
        <v>0.36319444444444443</v>
      </c>
      <c r="J1458" s="1" t="s">
        <v>12021</v>
      </c>
      <c r="K1458" s="2" t="s">
        <v>12021</v>
      </c>
      <c r="L1458" s="2" t="s">
        <v>12021</v>
      </c>
      <c r="M1458" t="str">
        <f t="shared" si="160"/>
        <v>Aug</v>
      </c>
      <c r="N1458" t="str">
        <f t="shared" si="154"/>
        <v>04-08-2022</v>
      </c>
      <c r="O1458" t="str">
        <f t="shared" si="157"/>
        <v>08</v>
      </c>
      <c r="P1458" t="str">
        <f t="shared" si="158"/>
        <v>2022</v>
      </c>
      <c r="Q1458" t="str">
        <f t="shared" si="155"/>
        <v>08</v>
      </c>
      <c r="R1458" t="str">
        <f t="shared" si="156"/>
        <v>-</v>
      </c>
      <c r="S1458" t="str">
        <f t="shared" si="159"/>
        <v/>
      </c>
    </row>
    <row r="1459" spans="1:19" x14ac:dyDescent="0.3">
      <c r="A1459" t="s">
        <v>3683</v>
      </c>
      <c r="B1459" t="s">
        <v>256</v>
      </c>
      <c r="C1459" t="s">
        <v>12021</v>
      </c>
      <c r="D1459" t="s">
        <v>19</v>
      </c>
      <c r="E1459" t="s">
        <v>20</v>
      </c>
      <c r="F1459" t="s">
        <v>3684</v>
      </c>
      <c r="G1459" t="s">
        <v>22</v>
      </c>
      <c r="H1459" s="1">
        <v>45394</v>
      </c>
      <c r="I1459" s="3">
        <v>0.22777777777777777</v>
      </c>
      <c r="J1459" s="1" t="s">
        <v>12021</v>
      </c>
      <c r="K1459" s="2" t="s">
        <v>12021</v>
      </c>
      <c r="L1459" s="2" t="s">
        <v>12021</v>
      </c>
      <c r="M1459" t="str">
        <f t="shared" si="160"/>
        <v>Apr</v>
      </c>
      <c r="N1459" t="str">
        <f t="shared" si="154"/>
        <v>12-04-2024</v>
      </c>
      <c r="O1459" t="str">
        <f t="shared" si="157"/>
        <v>04</v>
      </c>
      <c r="P1459" t="str">
        <f t="shared" si="158"/>
        <v>2024</v>
      </c>
      <c r="Q1459" t="str">
        <f t="shared" si="155"/>
        <v>05</v>
      </c>
      <c r="R1459" t="str">
        <f t="shared" si="156"/>
        <v>-</v>
      </c>
      <c r="S1459" t="str">
        <f t="shared" si="159"/>
        <v/>
      </c>
    </row>
    <row r="1460" spans="1:19" x14ac:dyDescent="0.3">
      <c r="A1460" t="s">
        <v>3685</v>
      </c>
      <c r="B1460" t="s">
        <v>68</v>
      </c>
      <c r="C1460" t="s">
        <v>12021</v>
      </c>
      <c r="D1460" t="s">
        <v>49</v>
      </c>
      <c r="E1460" t="s">
        <v>69</v>
      </c>
      <c r="F1460" t="s">
        <v>3686</v>
      </c>
      <c r="G1460" t="s">
        <v>22</v>
      </c>
      <c r="H1460" s="1">
        <v>45263</v>
      </c>
      <c r="I1460" s="3">
        <v>0.5</v>
      </c>
      <c r="J1460" s="1" t="s">
        <v>12021</v>
      </c>
      <c r="K1460" s="2" t="s">
        <v>12021</v>
      </c>
      <c r="L1460" s="2" t="s">
        <v>12021</v>
      </c>
      <c r="M1460" t="str">
        <f t="shared" si="160"/>
        <v>Dec</v>
      </c>
      <c r="N1460" t="str">
        <f t="shared" si="154"/>
        <v>03-12-2023</v>
      </c>
      <c r="O1460" t="str">
        <f t="shared" si="157"/>
        <v>12</v>
      </c>
      <c r="P1460" t="str">
        <f t="shared" si="158"/>
        <v>2023</v>
      </c>
      <c r="Q1460" t="str">
        <f t="shared" si="155"/>
        <v>12</v>
      </c>
      <c r="R1460" t="str">
        <f t="shared" si="156"/>
        <v>-</v>
      </c>
      <c r="S1460" t="str">
        <f t="shared" si="159"/>
        <v/>
      </c>
    </row>
    <row r="1461" spans="1:19" x14ac:dyDescent="0.3">
      <c r="A1461" t="s">
        <v>3687</v>
      </c>
      <c r="B1461" t="s">
        <v>110</v>
      </c>
      <c r="C1461" t="s">
        <v>12021</v>
      </c>
      <c r="D1461" t="s">
        <v>33</v>
      </c>
      <c r="E1461" t="s">
        <v>34</v>
      </c>
      <c r="F1461" t="s">
        <v>3688</v>
      </c>
      <c r="G1461" t="s">
        <v>15</v>
      </c>
      <c r="H1461" s="1" t="s">
        <v>3589</v>
      </c>
      <c r="I1461" s="3">
        <v>0.2429513888888889</v>
      </c>
      <c r="J1461" s="1" t="s">
        <v>12021</v>
      </c>
      <c r="K1461" s="2" t="s">
        <v>12021</v>
      </c>
      <c r="L1461" s="2" t="s">
        <v>12021</v>
      </c>
      <c r="M1461" t="str">
        <f t="shared" si="160"/>
        <v>Jun</v>
      </c>
      <c r="N1461" t="str">
        <f t="shared" si="154"/>
        <v>14-06-2022</v>
      </c>
      <c r="O1461" t="str">
        <f t="shared" si="157"/>
        <v>06</v>
      </c>
      <c r="P1461" t="str">
        <f t="shared" si="158"/>
        <v>2022</v>
      </c>
      <c r="Q1461" t="str">
        <f t="shared" si="155"/>
        <v>05</v>
      </c>
      <c r="R1461" t="str">
        <f t="shared" si="156"/>
        <v>-</v>
      </c>
      <c r="S1461" t="str">
        <f t="shared" si="159"/>
        <v/>
      </c>
    </row>
    <row r="1462" spans="1:19" x14ac:dyDescent="0.3">
      <c r="A1462" t="s">
        <v>3689</v>
      </c>
      <c r="B1462" t="s">
        <v>280</v>
      </c>
      <c r="C1462" t="s">
        <v>12021</v>
      </c>
      <c r="D1462" t="s">
        <v>49</v>
      </c>
      <c r="E1462" t="s">
        <v>65</v>
      </c>
      <c r="F1462" t="s">
        <v>3690</v>
      </c>
      <c r="G1462" t="s">
        <v>22</v>
      </c>
      <c r="H1462" s="1">
        <v>45536</v>
      </c>
      <c r="I1462" s="3">
        <v>0.78749999999999998</v>
      </c>
      <c r="J1462" s="1" t="s">
        <v>12021</v>
      </c>
      <c r="K1462" s="2" t="s">
        <v>12021</v>
      </c>
      <c r="L1462" s="2" t="s">
        <v>12021</v>
      </c>
      <c r="M1462" t="str">
        <f t="shared" si="160"/>
        <v>Sep</v>
      </c>
      <c r="N1462" t="str">
        <f t="shared" si="154"/>
        <v>01-09-2024</v>
      </c>
      <c r="O1462" t="str">
        <f t="shared" si="157"/>
        <v>09</v>
      </c>
      <c r="P1462" t="str">
        <f t="shared" si="158"/>
        <v>2024</v>
      </c>
      <c r="Q1462" t="str">
        <f t="shared" si="155"/>
        <v>18</v>
      </c>
      <c r="R1462" t="str">
        <f t="shared" si="156"/>
        <v>-</v>
      </c>
      <c r="S1462" t="str">
        <f t="shared" si="159"/>
        <v/>
      </c>
    </row>
    <row r="1463" spans="1:19" x14ac:dyDescent="0.3">
      <c r="A1463" t="s">
        <v>3691</v>
      </c>
      <c r="B1463" t="s">
        <v>256</v>
      </c>
      <c r="C1463" t="s">
        <v>12021</v>
      </c>
      <c r="D1463" t="s">
        <v>19</v>
      </c>
      <c r="E1463" t="s">
        <v>20</v>
      </c>
      <c r="F1463" t="s">
        <v>3692</v>
      </c>
      <c r="G1463" t="s">
        <v>22</v>
      </c>
      <c r="H1463" s="1">
        <v>44596</v>
      </c>
      <c r="I1463" s="3">
        <v>0.40486111111111112</v>
      </c>
      <c r="J1463" s="1" t="s">
        <v>12021</v>
      </c>
      <c r="K1463" s="2" t="s">
        <v>12021</v>
      </c>
      <c r="L1463" s="2" t="s">
        <v>12021</v>
      </c>
      <c r="M1463" t="str">
        <f t="shared" si="160"/>
        <v>Feb</v>
      </c>
      <c r="N1463" t="str">
        <f t="shared" si="154"/>
        <v>04-02-2022</v>
      </c>
      <c r="O1463" t="str">
        <f t="shared" si="157"/>
        <v>02</v>
      </c>
      <c r="P1463" t="str">
        <f t="shared" si="158"/>
        <v>2022</v>
      </c>
      <c r="Q1463" t="str">
        <f t="shared" si="155"/>
        <v>09</v>
      </c>
      <c r="R1463" t="str">
        <f t="shared" si="156"/>
        <v>-</v>
      </c>
      <c r="S1463" t="str">
        <f t="shared" si="159"/>
        <v/>
      </c>
    </row>
    <row r="1464" spans="1:19" x14ac:dyDescent="0.3">
      <c r="A1464" t="s">
        <v>3693</v>
      </c>
      <c r="B1464" t="s">
        <v>93</v>
      </c>
      <c r="C1464" t="s">
        <v>12021</v>
      </c>
      <c r="D1464" t="s">
        <v>19</v>
      </c>
      <c r="E1464" t="s">
        <v>26</v>
      </c>
      <c r="F1464" t="s">
        <v>3694</v>
      </c>
      <c r="G1464" t="s">
        <v>22</v>
      </c>
      <c r="H1464" s="1">
        <v>43959</v>
      </c>
      <c r="I1464" s="3">
        <v>0.5395833333333333</v>
      </c>
      <c r="J1464" s="1" t="s">
        <v>12021</v>
      </c>
      <c r="K1464" s="2" t="s">
        <v>12021</v>
      </c>
      <c r="L1464" s="2" t="s">
        <v>12021</v>
      </c>
      <c r="M1464" t="str">
        <f t="shared" si="160"/>
        <v>May</v>
      </c>
      <c r="N1464" t="str">
        <f t="shared" si="154"/>
        <v>08-05-2020</v>
      </c>
      <c r="O1464" t="str">
        <f t="shared" si="157"/>
        <v>05</v>
      </c>
      <c r="P1464" t="str">
        <f t="shared" si="158"/>
        <v>2020</v>
      </c>
      <c r="Q1464" t="str">
        <f t="shared" si="155"/>
        <v>12</v>
      </c>
      <c r="R1464" t="str">
        <f t="shared" si="156"/>
        <v>-</v>
      </c>
      <c r="S1464" t="str">
        <f t="shared" si="159"/>
        <v/>
      </c>
    </row>
    <row r="1465" spans="1:19" x14ac:dyDescent="0.3">
      <c r="A1465" t="s">
        <v>3695</v>
      </c>
      <c r="B1465" t="s">
        <v>68</v>
      </c>
      <c r="C1465" t="s">
        <v>12021</v>
      </c>
      <c r="D1465" t="s">
        <v>49</v>
      </c>
      <c r="E1465" t="s">
        <v>69</v>
      </c>
      <c r="F1465" t="s">
        <v>3696</v>
      </c>
      <c r="G1465" t="s">
        <v>15</v>
      </c>
      <c r="H1465" s="1">
        <v>45332</v>
      </c>
      <c r="I1465" s="3">
        <v>0.88611111111111107</v>
      </c>
      <c r="J1465" s="1" t="s">
        <v>12021</v>
      </c>
      <c r="K1465" s="2" t="s">
        <v>12021</v>
      </c>
      <c r="L1465" s="2" t="s">
        <v>12021</v>
      </c>
      <c r="M1465" t="str">
        <f t="shared" si="160"/>
        <v>Feb</v>
      </c>
      <c r="N1465" t="str">
        <f t="shared" si="154"/>
        <v>10-02-2024</v>
      </c>
      <c r="O1465" t="str">
        <f t="shared" si="157"/>
        <v>02</v>
      </c>
      <c r="P1465" t="str">
        <f t="shared" si="158"/>
        <v>2024</v>
      </c>
      <c r="Q1465" t="str">
        <f t="shared" si="155"/>
        <v>21</v>
      </c>
      <c r="R1465" t="str">
        <f t="shared" si="156"/>
        <v>-</v>
      </c>
      <c r="S1465" t="str">
        <f t="shared" si="159"/>
        <v/>
      </c>
    </row>
    <row r="1466" spans="1:19" x14ac:dyDescent="0.3">
      <c r="A1466" t="s">
        <v>3697</v>
      </c>
      <c r="B1466" t="s">
        <v>123</v>
      </c>
      <c r="C1466" t="s">
        <v>12021</v>
      </c>
      <c r="D1466" t="s">
        <v>33</v>
      </c>
      <c r="E1466" t="s">
        <v>34</v>
      </c>
      <c r="F1466" t="s">
        <v>3698</v>
      </c>
      <c r="G1466" t="s">
        <v>15</v>
      </c>
      <c r="H1466" s="1">
        <v>44868</v>
      </c>
      <c r="I1466" s="3">
        <v>0.31388888888888888</v>
      </c>
      <c r="J1466" s="1" t="s">
        <v>12021</v>
      </c>
      <c r="K1466" s="2" t="s">
        <v>12021</v>
      </c>
      <c r="L1466" s="2" t="s">
        <v>12021</v>
      </c>
      <c r="M1466" t="str">
        <f t="shared" si="160"/>
        <v>Nov</v>
      </c>
      <c r="N1466" t="str">
        <f t="shared" si="154"/>
        <v>03-11-2022</v>
      </c>
      <c r="O1466" t="str">
        <f t="shared" si="157"/>
        <v>11</v>
      </c>
      <c r="P1466" t="str">
        <f t="shared" si="158"/>
        <v>2022</v>
      </c>
      <c r="Q1466" t="str">
        <f t="shared" si="155"/>
        <v>07</v>
      </c>
      <c r="R1466" t="str">
        <f t="shared" si="156"/>
        <v>-</v>
      </c>
      <c r="S1466" t="str">
        <f t="shared" si="159"/>
        <v/>
      </c>
    </row>
    <row r="1467" spans="1:19" x14ac:dyDescent="0.3">
      <c r="A1467" t="s">
        <v>3699</v>
      </c>
      <c r="B1467" t="s">
        <v>249</v>
      </c>
      <c r="C1467" t="s">
        <v>12021</v>
      </c>
      <c r="D1467" t="s">
        <v>19</v>
      </c>
      <c r="E1467" t="s">
        <v>26</v>
      </c>
      <c r="F1467" t="s">
        <v>3700</v>
      </c>
      <c r="G1467" t="s">
        <v>22</v>
      </c>
      <c r="H1467" s="1">
        <v>44263</v>
      </c>
      <c r="I1467" s="3">
        <v>0.16111111111111112</v>
      </c>
      <c r="J1467" s="1" t="s">
        <v>12021</v>
      </c>
      <c r="K1467" s="2" t="s">
        <v>12021</v>
      </c>
      <c r="L1467" s="2" t="s">
        <v>12021</v>
      </c>
      <c r="M1467" t="str">
        <f t="shared" si="160"/>
        <v>Mar</v>
      </c>
      <c r="N1467" t="str">
        <f t="shared" si="154"/>
        <v>08-03-2021</v>
      </c>
      <c r="O1467" t="str">
        <f t="shared" si="157"/>
        <v>03</v>
      </c>
      <c r="P1467" t="str">
        <f t="shared" si="158"/>
        <v>2021</v>
      </c>
      <c r="Q1467" t="str">
        <f t="shared" si="155"/>
        <v>03</v>
      </c>
      <c r="R1467" t="str">
        <f t="shared" si="156"/>
        <v>-</v>
      </c>
      <c r="S1467" t="str">
        <f t="shared" si="159"/>
        <v/>
      </c>
    </row>
    <row r="1468" spans="1:19" x14ac:dyDescent="0.3">
      <c r="A1468" t="s">
        <v>3701</v>
      </c>
      <c r="B1468" t="s">
        <v>158</v>
      </c>
      <c r="C1468" t="s">
        <v>12021</v>
      </c>
      <c r="D1468" t="s">
        <v>33</v>
      </c>
      <c r="E1468" t="s">
        <v>127</v>
      </c>
      <c r="F1468" t="s">
        <v>3702</v>
      </c>
      <c r="G1468" t="s">
        <v>15</v>
      </c>
      <c r="H1468" s="1">
        <v>45020</v>
      </c>
      <c r="I1468" s="3">
        <v>0.35486111111111113</v>
      </c>
      <c r="J1468" s="1" t="s">
        <v>12021</v>
      </c>
      <c r="K1468" s="2" t="s">
        <v>12021</v>
      </c>
      <c r="L1468" s="2" t="s">
        <v>12021</v>
      </c>
      <c r="M1468" t="str">
        <f t="shared" si="160"/>
        <v>Apr</v>
      </c>
      <c r="N1468" t="str">
        <f t="shared" si="154"/>
        <v>04-04-2023</v>
      </c>
      <c r="O1468" t="str">
        <f t="shared" si="157"/>
        <v>04</v>
      </c>
      <c r="P1468" t="str">
        <f t="shared" si="158"/>
        <v>2023</v>
      </c>
      <c r="Q1468" t="str">
        <f t="shared" si="155"/>
        <v>08</v>
      </c>
      <c r="R1468" t="str">
        <f t="shared" si="156"/>
        <v>-</v>
      </c>
      <c r="S1468" t="str">
        <f t="shared" si="159"/>
        <v/>
      </c>
    </row>
    <row r="1469" spans="1:19" x14ac:dyDescent="0.3">
      <c r="A1469" t="s">
        <v>3703</v>
      </c>
      <c r="B1469" t="s">
        <v>87</v>
      </c>
      <c r="C1469" t="s">
        <v>12021</v>
      </c>
      <c r="D1469" t="s">
        <v>33</v>
      </c>
      <c r="E1469" t="s">
        <v>38</v>
      </c>
      <c r="F1469" t="s">
        <v>3704</v>
      </c>
      <c r="G1469" t="s">
        <v>22</v>
      </c>
      <c r="H1469" s="1">
        <v>45334</v>
      </c>
      <c r="I1469" s="3">
        <v>0.92222222222222228</v>
      </c>
      <c r="J1469" s="1" t="s">
        <v>12021</v>
      </c>
      <c r="K1469" s="2" t="s">
        <v>12021</v>
      </c>
      <c r="L1469" s="2" t="s">
        <v>12021</v>
      </c>
      <c r="M1469" t="str">
        <f t="shared" si="160"/>
        <v>Feb</v>
      </c>
      <c r="N1469" t="str">
        <f t="shared" si="154"/>
        <v>12-02-2024</v>
      </c>
      <c r="O1469" t="str">
        <f t="shared" si="157"/>
        <v>02</v>
      </c>
      <c r="P1469" t="str">
        <f t="shared" si="158"/>
        <v>2024</v>
      </c>
      <c r="Q1469" t="str">
        <f t="shared" si="155"/>
        <v>22</v>
      </c>
      <c r="R1469" t="str">
        <f t="shared" si="156"/>
        <v>-</v>
      </c>
      <c r="S1469" t="str">
        <f t="shared" si="159"/>
        <v/>
      </c>
    </row>
    <row r="1470" spans="1:19" x14ac:dyDescent="0.3">
      <c r="A1470" t="s">
        <v>3705</v>
      </c>
      <c r="B1470" t="s">
        <v>289</v>
      </c>
      <c r="C1470" t="s">
        <v>12021</v>
      </c>
      <c r="D1470" t="s">
        <v>49</v>
      </c>
      <c r="E1470" t="s">
        <v>69</v>
      </c>
      <c r="F1470" t="s">
        <v>3706</v>
      </c>
      <c r="G1470" t="s">
        <v>15</v>
      </c>
      <c r="H1470" s="1">
        <v>44598</v>
      </c>
      <c r="I1470" s="3">
        <v>0.47708333333333336</v>
      </c>
      <c r="J1470" s="1" t="s">
        <v>12021</v>
      </c>
      <c r="K1470" s="2" t="s">
        <v>12021</v>
      </c>
      <c r="L1470" s="2" t="s">
        <v>12021</v>
      </c>
      <c r="M1470" t="str">
        <f t="shared" si="160"/>
        <v>Feb</v>
      </c>
      <c r="N1470" t="str">
        <f t="shared" si="154"/>
        <v>06-02-2022</v>
      </c>
      <c r="O1470" t="str">
        <f t="shared" si="157"/>
        <v>02</v>
      </c>
      <c r="P1470" t="str">
        <f t="shared" si="158"/>
        <v>2022</v>
      </c>
      <c r="Q1470" t="str">
        <f t="shared" si="155"/>
        <v>11</v>
      </c>
      <c r="R1470" t="str">
        <f t="shared" si="156"/>
        <v>-</v>
      </c>
      <c r="S1470" t="str">
        <f t="shared" si="159"/>
        <v/>
      </c>
    </row>
    <row r="1471" spans="1:19" x14ac:dyDescent="0.3">
      <c r="A1471" t="s">
        <v>3707</v>
      </c>
      <c r="B1471" t="s">
        <v>135</v>
      </c>
      <c r="C1471" t="s">
        <v>12021</v>
      </c>
      <c r="D1471" t="s">
        <v>33</v>
      </c>
      <c r="E1471" t="s">
        <v>38</v>
      </c>
      <c r="F1471" t="s">
        <v>3708</v>
      </c>
      <c r="G1471" t="s">
        <v>22</v>
      </c>
      <c r="H1471" s="1" t="s">
        <v>1318</v>
      </c>
      <c r="I1471" s="3">
        <v>0.25181712962962965</v>
      </c>
      <c r="J1471" s="1" t="s">
        <v>12021</v>
      </c>
      <c r="K1471" s="2" t="s">
        <v>12021</v>
      </c>
      <c r="L1471" s="2" t="s">
        <v>12021</v>
      </c>
      <c r="M1471" t="str">
        <f t="shared" si="160"/>
        <v>Aug</v>
      </c>
      <c r="N1471" t="str">
        <f t="shared" si="154"/>
        <v>31-08-2023</v>
      </c>
      <c r="O1471" t="str">
        <f t="shared" si="157"/>
        <v>08</v>
      </c>
      <c r="P1471" t="str">
        <f t="shared" si="158"/>
        <v>2023</v>
      </c>
      <c r="Q1471" t="str">
        <f t="shared" si="155"/>
        <v>06</v>
      </c>
      <c r="R1471" t="str">
        <f t="shared" si="156"/>
        <v>-</v>
      </c>
      <c r="S1471" t="str">
        <f t="shared" si="159"/>
        <v/>
      </c>
    </row>
    <row r="1472" spans="1:19" x14ac:dyDescent="0.3">
      <c r="A1472" t="s">
        <v>3709</v>
      </c>
      <c r="B1472" t="s">
        <v>146</v>
      </c>
      <c r="C1472" t="s">
        <v>12021</v>
      </c>
      <c r="D1472" t="s">
        <v>19</v>
      </c>
      <c r="E1472" t="s">
        <v>140</v>
      </c>
      <c r="F1472" t="s">
        <v>3710</v>
      </c>
      <c r="G1472" t="s">
        <v>22</v>
      </c>
      <c r="H1472" s="1">
        <v>45388</v>
      </c>
      <c r="I1472" s="3">
        <v>0.73750000000000004</v>
      </c>
      <c r="J1472" s="1" t="s">
        <v>12021</v>
      </c>
      <c r="K1472" s="2" t="s">
        <v>12021</v>
      </c>
      <c r="L1472" s="2" t="s">
        <v>12021</v>
      </c>
      <c r="M1472" t="str">
        <f t="shared" si="160"/>
        <v>Apr</v>
      </c>
      <c r="N1472" t="str">
        <f t="shared" si="154"/>
        <v>06-04-2024</v>
      </c>
      <c r="O1472" t="str">
        <f t="shared" si="157"/>
        <v>04</v>
      </c>
      <c r="P1472" t="str">
        <f t="shared" si="158"/>
        <v>2024</v>
      </c>
      <c r="Q1472" t="str">
        <f t="shared" si="155"/>
        <v>17</v>
      </c>
      <c r="R1472" t="str">
        <f t="shared" si="156"/>
        <v>-</v>
      </c>
      <c r="S1472" t="str">
        <f t="shared" si="159"/>
        <v/>
      </c>
    </row>
    <row r="1473" spans="1:19" x14ac:dyDescent="0.3">
      <c r="A1473" t="s">
        <v>3711</v>
      </c>
      <c r="B1473" t="s">
        <v>289</v>
      </c>
      <c r="C1473" t="s">
        <v>12021</v>
      </c>
      <c r="D1473" t="s">
        <v>49</v>
      </c>
      <c r="E1473" t="s">
        <v>69</v>
      </c>
      <c r="F1473" t="s">
        <v>3712</v>
      </c>
      <c r="G1473" t="s">
        <v>22</v>
      </c>
      <c r="H1473" s="1" t="s">
        <v>879</v>
      </c>
      <c r="I1473" s="3">
        <v>0.47115740740740741</v>
      </c>
      <c r="J1473" s="1" t="s">
        <v>12021</v>
      </c>
      <c r="K1473" s="2" t="s">
        <v>12021</v>
      </c>
      <c r="L1473" s="2" t="s">
        <v>12021</v>
      </c>
      <c r="M1473" t="str">
        <f t="shared" si="160"/>
        <v>Oct</v>
      </c>
      <c r="N1473" t="str">
        <f t="shared" si="154"/>
        <v>22-10-2020</v>
      </c>
      <c r="O1473" t="str">
        <f t="shared" si="157"/>
        <v>10</v>
      </c>
      <c r="P1473" t="str">
        <f t="shared" si="158"/>
        <v>2020</v>
      </c>
      <c r="Q1473" t="str">
        <f t="shared" si="155"/>
        <v>11</v>
      </c>
      <c r="R1473" t="str">
        <f t="shared" si="156"/>
        <v>-</v>
      </c>
      <c r="S1473" t="str">
        <f t="shared" si="159"/>
        <v/>
      </c>
    </row>
    <row r="1474" spans="1:19" x14ac:dyDescent="0.3">
      <c r="A1474" t="s">
        <v>3713</v>
      </c>
      <c r="B1474" t="s">
        <v>131</v>
      </c>
      <c r="C1474" t="s">
        <v>12021</v>
      </c>
      <c r="D1474" t="s">
        <v>12</v>
      </c>
      <c r="E1474" t="s">
        <v>114</v>
      </c>
      <c r="F1474" t="s">
        <v>3714</v>
      </c>
      <c r="G1474" t="s">
        <v>15</v>
      </c>
      <c r="H1474" s="1" t="s">
        <v>2096</v>
      </c>
      <c r="I1474" s="3">
        <v>0.73476851851851854</v>
      </c>
      <c r="J1474" s="1" t="s">
        <v>12021</v>
      </c>
      <c r="K1474" s="2" t="s">
        <v>12021</v>
      </c>
      <c r="L1474" s="2" t="s">
        <v>12021</v>
      </c>
      <c r="M1474" t="str">
        <f t="shared" si="160"/>
        <v>Nov</v>
      </c>
      <c r="N1474" t="str">
        <f t="shared" ref="N1474:N1537" si="161">TEXT(H1474,"DD-MM-YYYY")</f>
        <v>26-11-2024</v>
      </c>
      <c r="O1474" t="str">
        <f t="shared" si="157"/>
        <v>11</v>
      </c>
      <c r="P1474" t="str">
        <f t="shared" si="158"/>
        <v>2024</v>
      </c>
      <c r="Q1474" t="str">
        <f t="shared" ref="Q1474:Q1537" si="162">TEXT(I1474,"HH")</f>
        <v>17</v>
      </c>
      <c r="R1474" t="str">
        <f t="shared" ref="R1474:R1537" si="163">TEXT(J1474,"DD-MM-YYYY")</f>
        <v>-</v>
      </c>
      <c r="S1474" t="str">
        <f t="shared" si="159"/>
        <v/>
      </c>
    </row>
    <row r="1475" spans="1:19" x14ac:dyDescent="0.3">
      <c r="A1475" t="s">
        <v>3715</v>
      </c>
      <c r="B1475" t="s">
        <v>123</v>
      </c>
      <c r="C1475" s="4">
        <v>43865.640277777777</v>
      </c>
      <c r="D1475" t="s">
        <v>33</v>
      </c>
      <c r="E1475" t="s">
        <v>34</v>
      </c>
      <c r="F1475" t="s">
        <v>3716</v>
      </c>
      <c r="G1475" t="s">
        <v>28</v>
      </c>
      <c r="H1475" s="1" t="s">
        <v>1697</v>
      </c>
      <c r="I1475" s="3">
        <v>0.64052083333333332</v>
      </c>
      <c r="J1475" s="1">
        <v>43865</v>
      </c>
      <c r="K1475" s="2">
        <v>0.64027777777777772</v>
      </c>
      <c r="L1475" s="2" t="s">
        <v>12021</v>
      </c>
      <c r="M1475" t="str">
        <f t="shared" si="160"/>
        <v>Mar</v>
      </c>
      <c r="N1475" t="str">
        <f t="shared" si="161"/>
        <v>30-03-2020</v>
      </c>
      <c r="O1475" t="str">
        <f t="shared" ref="O1475:O1538" si="164">MID(N1475,4,2)</f>
        <v>03</v>
      </c>
      <c r="P1475" t="str">
        <f t="shared" ref="P1475:P1538" si="165">RIGHT(N1475,4)</f>
        <v>2020</v>
      </c>
      <c r="Q1475" t="str">
        <f t="shared" si="162"/>
        <v>15</v>
      </c>
      <c r="R1475" t="str">
        <f t="shared" si="163"/>
        <v>04-02-2020</v>
      </c>
      <c r="S1475" t="str">
        <f t="shared" ref="S1475:S1538" si="166">MID(R1475,4,2)</f>
        <v>02</v>
      </c>
    </row>
    <row r="1476" spans="1:19" x14ac:dyDescent="0.3">
      <c r="A1476" t="s">
        <v>3717</v>
      </c>
      <c r="B1476" t="s">
        <v>135</v>
      </c>
      <c r="C1476" t="s">
        <v>12021</v>
      </c>
      <c r="D1476" t="s">
        <v>33</v>
      </c>
      <c r="E1476" t="s">
        <v>38</v>
      </c>
      <c r="F1476" t="s">
        <v>3718</v>
      </c>
      <c r="G1476" t="s">
        <v>15</v>
      </c>
      <c r="H1476" s="1" t="s">
        <v>1578</v>
      </c>
      <c r="I1476" s="3">
        <v>0.73739583333333336</v>
      </c>
      <c r="J1476" s="1" t="s">
        <v>12021</v>
      </c>
      <c r="K1476" s="2" t="s">
        <v>12021</v>
      </c>
      <c r="L1476" s="2" t="s">
        <v>12021</v>
      </c>
      <c r="M1476" t="str">
        <f t="shared" si="160"/>
        <v>Sep</v>
      </c>
      <c r="N1476" t="str">
        <f t="shared" si="161"/>
        <v>23-09-2021</v>
      </c>
      <c r="O1476" t="str">
        <f t="shared" si="164"/>
        <v>09</v>
      </c>
      <c r="P1476" t="str">
        <f t="shared" si="165"/>
        <v>2021</v>
      </c>
      <c r="Q1476" t="str">
        <f t="shared" si="162"/>
        <v>17</v>
      </c>
      <c r="R1476" t="str">
        <f t="shared" si="163"/>
        <v>-</v>
      </c>
      <c r="S1476" t="str">
        <f t="shared" si="166"/>
        <v/>
      </c>
    </row>
    <row r="1477" spans="1:19" x14ac:dyDescent="0.3">
      <c r="A1477" t="s">
        <v>3719</v>
      </c>
      <c r="B1477" t="s">
        <v>220</v>
      </c>
      <c r="C1477" t="s">
        <v>11288</v>
      </c>
      <c r="D1477" t="s">
        <v>12</v>
      </c>
      <c r="E1477" t="s">
        <v>174</v>
      </c>
      <c r="F1477" t="s">
        <v>3720</v>
      </c>
      <c r="G1477" t="s">
        <v>28</v>
      </c>
      <c r="H1477" s="1" t="s">
        <v>1581</v>
      </c>
      <c r="I1477" s="3">
        <v>0.61048611111111106</v>
      </c>
      <c r="J1477" s="1" t="s">
        <v>2345</v>
      </c>
      <c r="K1477" s="2">
        <v>0.61048611111111106</v>
      </c>
      <c r="L1477" s="2" t="s">
        <v>12021</v>
      </c>
      <c r="M1477" t="str">
        <f t="shared" ref="M1477:M1540" si="167">TEXT(H1477,"MMM")</f>
        <v>Dec</v>
      </c>
      <c r="N1477" t="str">
        <f t="shared" si="161"/>
        <v>27-12-2021</v>
      </c>
      <c r="O1477" t="str">
        <f t="shared" si="164"/>
        <v>12</v>
      </c>
      <c r="P1477" t="str">
        <f t="shared" si="165"/>
        <v>2021</v>
      </c>
      <c r="Q1477" t="str">
        <f t="shared" si="162"/>
        <v>14</v>
      </c>
      <c r="R1477" t="str">
        <f t="shared" si="163"/>
        <v>16-01-2022</v>
      </c>
      <c r="S1477" t="str">
        <f t="shared" si="166"/>
        <v>01</v>
      </c>
    </row>
    <row r="1478" spans="1:19" x14ac:dyDescent="0.3">
      <c r="A1478" t="s">
        <v>3721</v>
      </c>
      <c r="B1478" t="s">
        <v>37</v>
      </c>
      <c r="C1478" t="s">
        <v>12021</v>
      </c>
      <c r="D1478" t="s">
        <v>33</v>
      </c>
      <c r="E1478" t="s">
        <v>38</v>
      </c>
      <c r="F1478" t="s">
        <v>3722</v>
      </c>
      <c r="G1478" t="s">
        <v>22</v>
      </c>
      <c r="H1478" s="1">
        <v>45238</v>
      </c>
      <c r="I1478" s="3">
        <v>0.66666666666666663</v>
      </c>
      <c r="J1478" s="1" t="s">
        <v>12021</v>
      </c>
      <c r="K1478" s="2" t="s">
        <v>12021</v>
      </c>
      <c r="L1478" s="2" t="s">
        <v>12021</v>
      </c>
      <c r="M1478" t="str">
        <f t="shared" si="167"/>
        <v>Nov</v>
      </c>
      <c r="N1478" t="str">
        <f t="shared" si="161"/>
        <v>08-11-2023</v>
      </c>
      <c r="O1478" t="str">
        <f t="shared" si="164"/>
        <v>11</v>
      </c>
      <c r="P1478" t="str">
        <f t="shared" si="165"/>
        <v>2023</v>
      </c>
      <c r="Q1478" t="str">
        <f t="shared" si="162"/>
        <v>16</v>
      </c>
      <c r="R1478" t="str">
        <f t="shared" si="163"/>
        <v>-</v>
      </c>
      <c r="S1478" t="str">
        <f t="shared" si="166"/>
        <v/>
      </c>
    </row>
    <row r="1479" spans="1:19" x14ac:dyDescent="0.3">
      <c r="A1479" t="s">
        <v>3723</v>
      </c>
      <c r="B1479" t="s">
        <v>404</v>
      </c>
      <c r="C1479" t="s">
        <v>12021</v>
      </c>
      <c r="D1479" t="s">
        <v>12</v>
      </c>
      <c r="E1479" t="s">
        <v>174</v>
      </c>
      <c r="F1479" t="s">
        <v>3724</v>
      </c>
      <c r="G1479" t="s">
        <v>15</v>
      </c>
      <c r="H1479" s="1" t="s">
        <v>815</v>
      </c>
      <c r="I1479" s="3">
        <v>0.22672453703703704</v>
      </c>
      <c r="J1479" s="1" t="s">
        <v>12021</v>
      </c>
      <c r="K1479" s="2" t="s">
        <v>12021</v>
      </c>
      <c r="L1479" s="2" t="s">
        <v>12021</v>
      </c>
      <c r="M1479" t="str">
        <f t="shared" si="167"/>
        <v>Jan</v>
      </c>
      <c r="N1479" t="str">
        <f t="shared" si="161"/>
        <v>31-01-2020</v>
      </c>
      <c r="O1479" t="str">
        <f t="shared" si="164"/>
        <v>01</v>
      </c>
      <c r="P1479" t="str">
        <f t="shared" si="165"/>
        <v>2020</v>
      </c>
      <c r="Q1479" t="str">
        <f t="shared" si="162"/>
        <v>05</v>
      </c>
      <c r="R1479" t="str">
        <f t="shared" si="163"/>
        <v>-</v>
      </c>
      <c r="S1479" t="str">
        <f t="shared" si="166"/>
        <v/>
      </c>
    </row>
    <row r="1480" spans="1:19" x14ac:dyDescent="0.3">
      <c r="A1480" t="s">
        <v>3725</v>
      </c>
      <c r="B1480" t="s">
        <v>73</v>
      </c>
      <c r="C1480" s="4">
        <v>45393.911805555559</v>
      </c>
      <c r="D1480" t="s">
        <v>49</v>
      </c>
      <c r="E1480" t="s">
        <v>50</v>
      </c>
      <c r="F1480" t="s">
        <v>3726</v>
      </c>
      <c r="G1480" t="s">
        <v>28</v>
      </c>
      <c r="H1480" s="1">
        <v>45453</v>
      </c>
      <c r="I1480" s="3">
        <v>0.91180555555555554</v>
      </c>
      <c r="J1480" s="1">
        <v>45393</v>
      </c>
      <c r="K1480" s="2">
        <v>0.91180555555555554</v>
      </c>
      <c r="L1480" s="2" t="s">
        <v>12021</v>
      </c>
      <c r="M1480" t="str">
        <f t="shared" si="167"/>
        <v>Jun</v>
      </c>
      <c r="N1480" t="str">
        <f t="shared" si="161"/>
        <v>10-06-2024</v>
      </c>
      <c r="O1480" t="str">
        <f t="shared" si="164"/>
        <v>06</v>
      </c>
      <c r="P1480" t="str">
        <f t="shared" si="165"/>
        <v>2024</v>
      </c>
      <c r="Q1480" t="str">
        <f t="shared" si="162"/>
        <v>21</v>
      </c>
      <c r="R1480" t="str">
        <f t="shared" si="163"/>
        <v>11-04-2024</v>
      </c>
      <c r="S1480" t="str">
        <f t="shared" si="166"/>
        <v>04</v>
      </c>
    </row>
    <row r="1481" spans="1:19" x14ac:dyDescent="0.3">
      <c r="A1481" t="s">
        <v>3727</v>
      </c>
      <c r="B1481" t="s">
        <v>97</v>
      </c>
      <c r="C1481" t="s">
        <v>12021</v>
      </c>
      <c r="D1481" t="s">
        <v>19</v>
      </c>
      <c r="E1481" t="s">
        <v>20</v>
      </c>
      <c r="F1481" t="s">
        <v>3728</v>
      </c>
      <c r="G1481" t="s">
        <v>15</v>
      </c>
      <c r="H1481" s="1" t="s">
        <v>3729</v>
      </c>
      <c r="I1481" s="3">
        <v>0.76293981481481477</v>
      </c>
      <c r="J1481" s="1" t="s">
        <v>12021</v>
      </c>
      <c r="K1481" s="2" t="s">
        <v>12021</v>
      </c>
      <c r="L1481" s="2" t="s">
        <v>12021</v>
      </c>
      <c r="M1481" t="str">
        <f t="shared" si="167"/>
        <v>Sep</v>
      </c>
      <c r="N1481" t="str">
        <f t="shared" si="161"/>
        <v>15-09-2023</v>
      </c>
      <c r="O1481" t="str">
        <f t="shared" si="164"/>
        <v>09</v>
      </c>
      <c r="P1481" t="str">
        <f t="shared" si="165"/>
        <v>2023</v>
      </c>
      <c r="Q1481" t="str">
        <f t="shared" si="162"/>
        <v>18</v>
      </c>
      <c r="R1481" t="str">
        <f t="shared" si="163"/>
        <v>-</v>
      </c>
      <c r="S1481" t="str">
        <f t="shared" si="166"/>
        <v/>
      </c>
    </row>
    <row r="1482" spans="1:19" x14ac:dyDescent="0.3">
      <c r="A1482" t="s">
        <v>3730</v>
      </c>
      <c r="B1482" t="s">
        <v>135</v>
      </c>
      <c r="C1482" t="s">
        <v>12021</v>
      </c>
      <c r="D1482" t="s">
        <v>33</v>
      </c>
      <c r="E1482" t="s">
        <v>38</v>
      </c>
      <c r="F1482" t="s">
        <v>3731</v>
      </c>
      <c r="G1482" t="s">
        <v>15</v>
      </c>
      <c r="H1482" s="1" t="s">
        <v>3732</v>
      </c>
      <c r="I1482" s="3">
        <v>0.81594907407407402</v>
      </c>
      <c r="J1482" s="1" t="s">
        <v>12021</v>
      </c>
      <c r="K1482" s="2" t="s">
        <v>12021</v>
      </c>
      <c r="L1482" s="2" t="s">
        <v>12021</v>
      </c>
      <c r="M1482" t="str">
        <f t="shared" si="167"/>
        <v>Dec</v>
      </c>
      <c r="N1482" t="str">
        <f t="shared" si="161"/>
        <v>31-12-2020</v>
      </c>
      <c r="O1482" t="str">
        <f t="shared" si="164"/>
        <v>12</v>
      </c>
      <c r="P1482" t="str">
        <f t="shared" si="165"/>
        <v>2020</v>
      </c>
      <c r="Q1482" t="str">
        <f t="shared" si="162"/>
        <v>19</v>
      </c>
      <c r="R1482" t="str">
        <f t="shared" si="163"/>
        <v>-</v>
      </c>
      <c r="S1482" t="str">
        <f t="shared" si="166"/>
        <v/>
      </c>
    </row>
    <row r="1483" spans="1:19" x14ac:dyDescent="0.3">
      <c r="A1483" t="s">
        <v>3733</v>
      </c>
      <c r="B1483" t="s">
        <v>280</v>
      </c>
      <c r="C1483" t="s">
        <v>12021</v>
      </c>
      <c r="D1483" t="s">
        <v>49</v>
      </c>
      <c r="E1483" t="s">
        <v>65</v>
      </c>
      <c r="F1483" t="s">
        <v>3734</v>
      </c>
      <c r="G1483" t="s">
        <v>22</v>
      </c>
      <c r="H1483" s="1">
        <v>44262</v>
      </c>
      <c r="I1483" s="3">
        <v>0.61041666666666672</v>
      </c>
      <c r="J1483" s="1" t="s">
        <v>12021</v>
      </c>
      <c r="K1483" s="2" t="s">
        <v>12021</v>
      </c>
      <c r="L1483" s="2" t="s">
        <v>12021</v>
      </c>
      <c r="M1483" t="str">
        <f t="shared" si="167"/>
        <v>Mar</v>
      </c>
      <c r="N1483" t="str">
        <f t="shared" si="161"/>
        <v>07-03-2021</v>
      </c>
      <c r="O1483" t="str">
        <f t="shared" si="164"/>
        <v>03</v>
      </c>
      <c r="P1483" t="str">
        <f t="shared" si="165"/>
        <v>2021</v>
      </c>
      <c r="Q1483" t="str">
        <f t="shared" si="162"/>
        <v>14</v>
      </c>
      <c r="R1483" t="str">
        <f t="shared" si="163"/>
        <v>-</v>
      </c>
      <c r="S1483" t="str">
        <f t="shared" si="166"/>
        <v/>
      </c>
    </row>
    <row r="1484" spans="1:19" x14ac:dyDescent="0.3">
      <c r="A1484" t="s">
        <v>3735</v>
      </c>
      <c r="B1484" t="s">
        <v>123</v>
      </c>
      <c r="C1484" t="s">
        <v>12021</v>
      </c>
      <c r="D1484" t="s">
        <v>33</v>
      </c>
      <c r="E1484" t="s">
        <v>34</v>
      </c>
      <c r="F1484" t="s">
        <v>3736</v>
      </c>
      <c r="G1484" t="s">
        <v>22</v>
      </c>
      <c r="H1484" s="1" t="s">
        <v>3737</v>
      </c>
      <c r="I1484" s="3">
        <v>0.71868055555555554</v>
      </c>
      <c r="J1484" s="1" t="s">
        <v>12021</v>
      </c>
      <c r="K1484" s="2" t="s">
        <v>12021</v>
      </c>
      <c r="L1484" s="2" t="s">
        <v>12021</v>
      </c>
      <c r="M1484" t="str">
        <f t="shared" si="167"/>
        <v>Jul</v>
      </c>
      <c r="N1484" t="str">
        <f t="shared" si="161"/>
        <v>30-07-2021</v>
      </c>
      <c r="O1484" t="str">
        <f t="shared" si="164"/>
        <v>07</v>
      </c>
      <c r="P1484" t="str">
        <f t="shared" si="165"/>
        <v>2021</v>
      </c>
      <c r="Q1484" t="str">
        <f t="shared" si="162"/>
        <v>17</v>
      </c>
      <c r="R1484" t="str">
        <f t="shared" si="163"/>
        <v>-</v>
      </c>
      <c r="S1484" t="str">
        <f t="shared" si="166"/>
        <v/>
      </c>
    </row>
    <row r="1485" spans="1:19" x14ac:dyDescent="0.3">
      <c r="A1485" t="s">
        <v>3738</v>
      </c>
      <c r="B1485" t="s">
        <v>301</v>
      </c>
      <c r="C1485" t="s">
        <v>11289</v>
      </c>
      <c r="D1485" t="s">
        <v>49</v>
      </c>
      <c r="E1485" t="s">
        <v>50</v>
      </c>
      <c r="F1485" t="s">
        <v>3739</v>
      </c>
      <c r="G1485" t="s">
        <v>28</v>
      </c>
      <c r="H1485" s="1" t="s">
        <v>3740</v>
      </c>
      <c r="I1485" s="3">
        <v>0.64725694444444448</v>
      </c>
      <c r="J1485" s="1" t="s">
        <v>2987</v>
      </c>
      <c r="K1485" s="2">
        <v>0.64725694444444448</v>
      </c>
      <c r="L1485" s="2" t="s">
        <v>12021</v>
      </c>
      <c r="M1485" t="str">
        <f t="shared" si="167"/>
        <v>Sep</v>
      </c>
      <c r="N1485" t="str">
        <f t="shared" si="161"/>
        <v>25-09-2022</v>
      </c>
      <c r="O1485" t="str">
        <f t="shared" si="164"/>
        <v>09</v>
      </c>
      <c r="P1485" t="str">
        <f t="shared" si="165"/>
        <v>2022</v>
      </c>
      <c r="Q1485" t="str">
        <f t="shared" si="162"/>
        <v>15</v>
      </c>
      <c r="R1485" t="str">
        <f t="shared" si="163"/>
        <v>20-10-2022</v>
      </c>
      <c r="S1485" t="str">
        <f t="shared" si="166"/>
        <v>10</v>
      </c>
    </row>
    <row r="1486" spans="1:19" x14ac:dyDescent="0.3">
      <c r="A1486" t="s">
        <v>3741</v>
      </c>
      <c r="B1486" t="s">
        <v>110</v>
      </c>
      <c r="C1486" t="s">
        <v>12021</v>
      </c>
      <c r="D1486" t="s">
        <v>33</v>
      </c>
      <c r="E1486" t="s">
        <v>34</v>
      </c>
      <c r="F1486" t="s">
        <v>3742</v>
      </c>
      <c r="G1486" t="s">
        <v>22</v>
      </c>
      <c r="H1486" s="1" t="s">
        <v>340</v>
      </c>
      <c r="I1486" s="3">
        <v>0.46967592592592594</v>
      </c>
      <c r="J1486" s="1" t="s">
        <v>12021</v>
      </c>
      <c r="K1486" s="2" t="s">
        <v>12021</v>
      </c>
      <c r="L1486" s="2" t="s">
        <v>12021</v>
      </c>
      <c r="M1486" t="str">
        <f t="shared" si="167"/>
        <v>Apr</v>
      </c>
      <c r="N1486" t="str">
        <f t="shared" si="161"/>
        <v>21-04-2022</v>
      </c>
      <c r="O1486" t="str">
        <f t="shared" si="164"/>
        <v>04</v>
      </c>
      <c r="P1486" t="str">
        <f t="shared" si="165"/>
        <v>2022</v>
      </c>
      <c r="Q1486" t="str">
        <f t="shared" si="162"/>
        <v>11</v>
      </c>
      <c r="R1486" t="str">
        <f t="shared" si="163"/>
        <v>-</v>
      </c>
      <c r="S1486" t="str">
        <f t="shared" si="166"/>
        <v/>
      </c>
    </row>
    <row r="1487" spans="1:19" x14ac:dyDescent="0.3">
      <c r="A1487" t="s">
        <v>3743</v>
      </c>
      <c r="B1487" t="s">
        <v>87</v>
      </c>
      <c r="C1487" s="4">
        <v>45385.707638888889</v>
      </c>
      <c r="D1487" t="s">
        <v>33</v>
      </c>
      <c r="E1487" t="s">
        <v>38</v>
      </c>
      <c r="F1487" t="s">
        <v>3744</v>
      </c>
      <c r="G1487" t="s">
        <v>28</v>
      </c>
      <c r="H1487" s="1" t="s">
        <v>666</v>
      </c>
      <c r="I1487" s="3">
        <v>0.70811342592592597</v>
      </c>
      <c r="J1487" s="1">
        <v>45385</v>
      </c>
      <c r="K1487" s="2">
        <v>0.70763888888888893</v>
      </c>
      <c r="L1487" s="2" t="s">
        <v>12021</v>
      </c>
      <c r="M1487" t="str">
        <f t="shared" si="167"/>
        <v>Feb</v>
      </c>
      <c r="N1487" t="str">
        <f t="shared" si="161"/>
        <v>29-02-2024</v>
      </c>
      <c r="O1487" t="str">
        <f t="shared" si="164"/>
        <v>02</v>
      </c>
      <c r="P1487" t="str">
        <f t="shared" si="165"/>
        <v>2024</v>
      </c>
      <c r="Q1487" t="str">
        <f t="shared" si="162"/>
        <v>16</v>
      </c>
      <c r="R1487" t="str">
        <f t="shared" si="163"/>
        <v>03-04-2024</v>
      </c>
      <c r="S1487" t="str">
        <f t="shared" si="166"/>
        <v>04</v>
      </c>
    </row>
    <row r="1488" spans="1:19" x14ac:dyDescent="0.3">
      <c r="A1488" t="s">
        <v>3745</v>
      </c>
      <c r="B1488" t="s">
        <v>48</v>
      </c>
      <c r="C1488" t="s">
        <v>12021</v>
      </c>
      <c r="D1488" t="s">
        <v>49</v>
      </c>
      <c r="E1488" t="s">
        <v>50</v>
      </c>
      <c r="F1488" t="s">
        <v>3746</v>
      </c>
      <c r="G1488" t="s">
        <v>22</v>
      </c>
      <c r="H1488" s="1">
        <v>44563</v>
      </c>
      <c r="I1488" s="3">
        <v>0.44444444444444442</v>
      </c>
      <c r="J1488" s="1" t="s">
        <v>12021</v>
      </c>
      <c r="K1488" s="2" t="s">
        <v>12021</v>
      </c>
      <c r="L1488" s="2" t="s">
        <v>12021</v>
      </c>
      <c r="M1488" t="str">
        <f t="shared" si="167"/>
        <v>Jan</v>
      </c>
      <c r="N1488" t="str">
        <f t="shared" si="161"/>
        <v>02-01-2022</v>
      </c>
      <c r="O1488" t="str">
        <f t="shared" si="164"/>
        <v>01</v>
      </c>
      <c r="P1488" t="str">
        <f t="shared" si="165"/>
        <v>2022</v>
      </c>
      <c r="Q1488" t="str">
        <f t="shared" si="162"/>
        <v>10</v>
      </c>
      <c r="R1488" t="str">
        <f t="shared" si="163"/>
        <v>-</v>
      </c>
      <c r="S1488" t="str">
        <f t="shared" si="166"/>
        <v/>
      </c>
    </row>
    <row r="1489" spans="1:19" x14ac:dyDescent="0.3">
      <c r="A1489" t="s">
        <v>3747</v>
      </c>
      <c r="B1489" t="s">
        <v>404</v>
      </c>
      <c r="C1489" t="s">
        <v>12021</v>
      </c>
      <c r="D1489" t="s">
        <v>12</v>
      </c>
      <c r="E1489" t="s">
        <v>174</v>
      </c>
      <c r="F1489" t="s">
        <v>3748</v>
      </c>
      <c r="G1489" t="s">
        <v>22</v>
      </c>
      <c r="H1489" s="1" t="s">
        <v>1820</v>
      </c>
      <c r="I1489" s="3">
        <v>4.6273148148148147E-2</v>
      </c>
      <c r="J1489" s="1" t="s">
        <v>12021</v>
      </c>
      <c r="K1489" s="2" t="s">
        <v>12021</v>
      </c>
      <c r="L1489" s="2" t="s">
        <v>12021</v>
      </c>
      <c r="M1489" t="str">
        <f t="shared" si="167"/>
        <v>Jun</v>
      </c>
      <c r="N1489" t="str">
        <f t="shared" si="161"/>
        <v>13-06-2023</v>
      </c>
      <c r="O1489" t="str">
        <f t="shared" si="164"/>
        <v>06</v>
      </c>
      <c r="P1489" t="str">
        <f t="shared" si="165"/>
        <v>2023</v>
      </c>
      <c r="Q1489" t="str">
        <f t="shared" si="162"/>
        <v>01</v>
      </c>
      <c r="R1489" t="str">
        <f t="shared" si="163"/>
        <v>-</v>
      </c>
      <c r="S1489" t="str">
        <f t="shared" si="166"/>
        <v/>
      </c>
    </row>
    <row r="1490" spans="1:19" x14ac:dyDescent="0.3">
      <c r="A1490" t="s">
        <v>3749</v>
      </c>
      <c r="B1490" t="s">
        <v>123</v>
      </c>
      <c r="C1490" t="s">
        <v>12021</v>
      </c>
      <c r="D1490" t="s">
        <v>33</v>
      </c>
      <c r="E1490" t="s">
        <v>34</v>
      </c>
      <c r="F1490" t="s">
        <v>3750</v>
      </c>
      <c r="G1490" t="s">
        <v>15</v>
      </c>
      <c r="H1490" s="1" t="s">
        <v>1164</v>
      </c>
      <c r="I1490" s="3">
        <v>6.8495370370370373E-2</v>
      </c>
      <c r="J1490" s="1" t="s">
        <v>12021</v>
      </c>
      <c r="K1490" s="2" t="s">
        <v>12021</v>
      </c>
      <c r="L1490" s="2" t="s">
        <v>12021</v>
      </c>
      <c r="M1490" t="str">
        <f t="shared" si="167"/>
        <v>Jan</v>
      </c>
      <c r="N1490" t="str">
        <f t="shared" si="161"/>
        <v>13-01-2023</v>
      </c>
      <c r="O1490" t="str">
        <f t="shared" si="164"/>
        <v>01</v>
      </c>
      <c r="P1490" t="str">
        <f t="shared" si="165"/>
        <v>2023</v>
      </c>
      <c r="Q1490" t="str">
        <f t="shared" si="162"/>
        <v>01</v>
      </c>
      <c r="R1490" t="str">
        <f t="shared" si="163"/>
        <v>-</v>
      </c>
      <c r="S1490" t="str">
        <f t="shared" si="166"/>
        <v/>
      </c>
    </row>
    <row r="1491" spans="1:19" x14ac:dyDescent="0.3">
      <c r="A1491" t="s">
        <v>3751</v>
      </c>
      <c r="B1491" t="s">
        <v>185</v>
      </c>
      <c r="C1491" t="s">
        <v>12021</v>
      </c>
      <c r="D1491" t="s">
        <v>12</v>
      </c>
      <c r="E1491" t="s">
        <v>13</v>
      </c>
      <c r="F1491" t="s">
        <v>3752</v>
      </c>
      <c r="G1491" t="s">
        <v>15</v>
      </c>
      <c r="H1491" s="1">
        <v>44539</v>
      </c>
      <c r="I1491" s="3">
        <v>0.96666666666666667</v>
      </c>
      <c r="J1491" s="1" t="s">
        <v>12021</v>
      </c>
      <c r="K1491" s="2" t="s">
        <v>12021</v>
      </c>
      <c r="L1491" s="2" t="s">
        <v>12021</v>
      </c>
      <c r="M1491" t="str">
        <f t="shared" si="167"/>
        <v>Dec</v>
      </c>
      <c r="N1491" t="str">
        <f t="shared" si="161"/>
        <v>09-12-2021</v>
      </c>
      <c r="O1491" t="str">
        <f t="shared" si="164"/>
        <v>12</v>
      </c>
      <c r="P1491" t="str">
        <f t="shared" si="165"/>
        <v>2021</v>
      </c>
      <c r="Q1491" t="str">
        <f t="shared" si="162"/>
        <v>23</v>
      </c>
      <c r="R1491" t="str">
        <f t="shared" si="163"/>
        <v>-</v>
      </c>
      <c r="S1491" t="str">
        <f t="shared" si="166"/>
        <v/>
      </c>
    </row>
    <row r="1492" spans="1:19" x14ac:dyDescent="0.3">
      <c r="A1492" t="s">
        <v>3753</v>
      </c>
      <c r="B1492" t="s">
        <v>202</v>
      </c>
      <c r="C1492" t="s">
        <v>12021</v>
      </c>
      <c r="D1492" t="s">
        <v>33</v>
      </c>
      <c r="E1492" t="s">
        <v>127</v>
      </c>
      <c r="F1492" t="s">
        <v>3754</v>
      </c>
      <c r="G1492" t="s">
        <v>15</v>
      </c>
      <c r="H1492" s="1" t="s">
        <v>3755</v>
      </c>
      <c r="I1492" s="3">
        <v>0.42327546296296298</v>
      </c>
      <c r="J1492" s="1" t="s">
        <v>12021</v>
      </c>
      <c r="K1492" s="2" t="s">
        <v>12021</v>
      </c>
      <c r="L1492" s="2" t="s">
        <v>12021</v>
      </c>
      <c r="M1492" t="str">
        <f t="shared" si="167"/>
        <v>Jul</v>
      </c>
      <c r="N1492" t="str">
        <f t="shared" si="161"/>
        <v>15-07-2024</v>
      </c>
      <c r="O1492" t="str">
        <f t="shared" si="164"/>
        <v>07</v>
      </c>
      <c r="P1492" t="str">
        <f t="shared" si="165"/>
        <v>2024</v>
      </c>
      <c r="Q1492" t="str">
        <f t="shared" si="162"/>
        <v>10</v>
      </c>
      <c r="R1492" t="str">
        <f t="shared" si="163"/>
        <v>-</v>
      </c>
      <c r="S1492" t="str">
        <f t="shared" si="166"/>
        <v/>
      </c>
    </row>
    <row r="1493" spans="1:19" x14ac:dyDescent="0.3">
      <c r="A1493" t="s">
        <v>3756</v>
      </c>
      <c r="B1493" t="s">
        <v>146</v>
      </c>
      <c r="C1493" t="s">
        <v>12021</v>
      </c>
      <c r="D1493" t="s">
        <v>19</v>
      </c>
      <c r="E1493" t="s">
        <v>140</v>
      </c>
      <c r="F1493" t="s">
        <v>3757</v>
      </c>
      <c r="G1493" t="s">
        <v>22</v>
      </c>
      <c r="H1493" s="1" t="s">
        <v>3758</v>
      </c>
      <c r="I1493" s="3">
        <v>0.36902777777777779</v>
      </c>
      <c r="J1493" s="1" t="s">
        <v>12021</v>
      </c>
      <c r="K1493" s="2" t="s">
        <v>12021</v>
      </c>
      <c r="L1493" s="2" t="s">
        <v>12021</v>
      </c>
      <c r="M1493" t="str">
        <f t="shared" si="167"/>
        <v>Jan</v>
      </c>
      <c r="N1493" t="str">
        <f t="shared" si="161"/>
        <v>25-01-2022</v>
      </c>
      <c r="O1493" t="str">
        <f t="shared" si="164"/>
        <v>01</v>
      </c>
      <c r="P1493" t="str">
        <f t="shared" si="165"/>
        <v>2022</v>
      </c>
      <c r="Q1493" t="str">
        <f t="shared" si="162"/>
        <v>08</v>
      </c>
      <c r="R1493" t="str">
        <f t="shared" si="163"/>
        <v>-</v>
      </c>
      <c r="S1493" t="str">
        <f t="shared" si="166"/>
        <v/>
      </c>
    </row>
    <row r="1494" spans="1:19" x14ac:dyDescent="0.3">
      <c r="A1494" t="s">
        <v>3759</v>
      </c>
      <c r="B1494" t="s">
        <v>188</v>
      </c>
      <c r="C1494" t="s">
        <v>12021</v>
      </c>
      <c r="D1494" t="s">
        <v>12</v>
      </c>
      <c r="E1494" t="s">
        <v>114</v>
      </c>
      <c r="F1494" t="s">
        <v>3760</v>
      </c>
      <c r="G1494" t="s">
        <v>15</v>
      </c>
      <c r="H1494" s="1" t="s">
        <v>3669</v>
      </c>
      <c r="I1494" s="3">
        <v>0.96837962962962965</v>
      </c>
      <c r="J1494" s="1" t="s">
        <v>12021</v>
      </c>
      <c r="K1494" s="2" t="s">
        <v>12021</v>
      </c>
      <c r="L1494" s="2" t="s">
        <v>12021</v>
      </c>
      <c r="M1494" t="str">
        <f t="shared" si="167"/>
        <v>Dec</v>
      </c>
      <c r="N1494" t="str">
        <f t="shared" si="161"/>
        <v>27-12-2023</v>
      </c>
      <c r="O1494" t="str">
        <f t="shared" si="164"/>
        <v>12</v>
      </c>
      <c r="P1494" t="str">
        <f t="shared" si="165"/>
        <v>2023</v>
      </c>
      <c r="Q1494" t="str">
        <f t="shared" si="162"/>
        <v>23</v>
      </c>
      <c r="R1494" t="str">
        <f t="shared" si="163"/>
        <v>-</v>
      </c>
      <c r="S1494" t="str">
        <f t="shared" si="166"/>
        <v/>
      </c>
    </row>
    <row r="1495" spans="1:19" x14ac:dyDescent="0.3">
      <c r="A1495" t="s">
        <v>3761</v>
      </c>
      <c r="B1495" t="s">
        <v>249</v>
      </c>
      <c r="C1495" t="s">
        <v>12021</v>
      </c>
      <c r="D1495" t="s">
        <v>19</v>
      </c>
      <c r="E1495" t="s">
        <v>26</v>
      </c>
      <c r="F1495" t="s">
        <v>3762</v>
      </c>
      <c r="G1495" t="s">
        <v>22</v>
      </c>
      <c r="H1495" s="1">
        <v>44567</v>
      </c>
      <c r="I1495" s="3">
        <v>0.73611111111111116</v>
      </c>
      <c r="J1495" s="1" t="s">
        <v>12021</v>
      </c>
      <c r="K1495" s="2" t="s">
        <v>12021</v>
      </c>
      <c r="L1495" s="2" t="s">
        <v>12021</v>
      </c>
      <c r="M1495" t="str">
        <f t="shared" si="167"/>
        <v>Jan</v>
      </c>
      <c r="N1495" t="str">
        <f t="shared" si="161"/>
        <v>06-01-2022</v>
      </c>
      <c r="O1495" t="str">
        <f t="shared" si="164"/>
        <v>01</v>
      </c>
      <c r="P1495" t="str">
        <f t="shared" si="165"/>
        <v>2022</v>
      </c>
      <c r="Q1495" t="str">
        <f t="shared" si="162"/>
        <v>17</v>
      </c>
      <c r="R1495" t="str">
        <f t="shared" si="163"/>
        <v>-</v>
      </c>
      <c r="S1495" t="str">
        <f t="shared" si="166"/>
        <v/>
      </c>
    </row>
    <row r="1496" spans="1:19" x14ac:dyDescent="0.3">
      <c r="A1496" t="s">
        <v>3763</v>
      </c>
      <c r="B1496" t="s">
        <v>149</v>
      </c>
      <c r="C1496" t="s">
        <v>11290</v>
      </c>
      <c r="D1496" t="s">
        <v>49</v>
      </c>
      <c r="E1496" t="s">
        <v>69</v>
      </c>
      <c r="F1496" t="s">
        <v>3764</v>
      </c>
      <c r="G1496" t="s">
        <v>28</v>
      </c>
      <c r="H1496" s="1" t="s">
        <v>3765</v>
      </c>
      <c r="I1496" s="3">
        <v>0.99979166666666663</v>
      </c>
      <c r="J1496" s="1" t="s">
        <v>1413</v>
      </c>
      <c r="K1496" s="2">
        <v>0.99979166666666663</v>
      </c>
      <c r="L1496" s="2" t="s">
        <v>12021</v>
      </c>
      <c r="M1496" t="str">
        <f t="shared" si="167"/>
        <v>Mar</v>
      </c>
      <c r="N1496" t="str">
        <f t="shared" si="161"/>
        <v>24-03-2022</v>
      </c>
      <c r="O1496" t="str">
        <f t="shared" si="164"/>
        <v>03</v>
      </c>
      <c r="P1496" t="str">
        <f t="shared" si="165"/>
        <v>2022</v>
      </c>
      <c r="Q1496" t="str">
        <f t="shared" si="162"/>
        <v>23</v>
      </c>
      <c r="R1496" t="str">
        <f t="shared" si="163"/>
        <v>25-03-2022</v>
      </c>
      <c r="S1496" t="str">
        <f t="shared" si="166"/>
        <v>03</v>
      </c>
    </row>
    <row r="1497" spans="1:19" x14ac:dyDescent="0.3">
      <c r="A1497" t="s">
        <v>3766</v>
      </c>
      <c r="B1497" t="s">
        <v>11</v>
      </c>
      <c r="C1497" t="s">
        <v>12021</v>
      </c>
      <c r="D1497" t="s">
        <v>12</v>
      </c>
      <c r="E1497" t="s">
        <v>13</v>
      </c>
      <c r="F1497" t="s">
        <v>3767</v>
      </c>
      <c r="G1497" t="s">
        <v>15</v>
      </c>
      <c r="H1497" s="1" t="s">
        <v>565</v>
      </c>
      <c r="I1497" s="3">
        <v>0.33421296296296299</v>
      </c>
      <c r="J1497" s="1" t="s">
        <v>12021</v>
      </c>
      <c r="K1497" s="2" t="s">
        <v>12021</v>
      </c>
      <c r="L1497" s="2" t="s">
        <v>12021</v>
      </c>
      <c r="M1497" t="str">
        <f t="shared" si="167"/>
        <v>May</v>
      </c>
      <c r="N1497" t="str">
        <f t="shared" si="161"/>
        <v>28-05-2023</v>
      </c>
      <c r="O1497" t="str">
        <f t="shared" si="164"/>
        <v>05</v>
      </c>
      <c r="P1497" t="str">
        <f t="shared" si="165"/>
        <v>2023</v>
      </c>
      <c r="Q1497" t="str">
        <f t="shared" si="162"/>
        <v>08</v>
      </c>
      <c r="R1497" t="str">
        <f t="shared" si="163"/>
        <v>-</v>
      </c>
      <c r="S1497" t="str">
        <f t="shared" si="166"/>
        <v/>
      </c>
    </row>
    <row r="1498" spans="1:19" x14ac:dyDescent="0.3">
      <c r="A1498" t="s">
        <v>3768</v>
      </c>
      <c r="B1498" t="s">
        <v>139</v>
      </c>
      <c r="C1498" t="s">
        <v>12021</v>
      </c>
      <c r="D1498" t="s">
        <v>19</v>
      </c>
      <c r="E1498" t="s">
        <v>140</v>
      </c>
      <c r="F1498" t="s">
        <v>3769</v>
      </c>
      <c r="G1498" t="s">
        <v>15</v>
      </c>
      <c r="H1498" s="1" t="s">
        <v>3078</v>
      </c>
      <c r="I1498" s="3">
        <v>5.0925925925925923E-2</v>
      </c>
      <c r="J1498" s="1" t="s">
        <v>12021</v>
      </c>
      <c r="K1498" s="2" t="s">
        <v>12021</v>
      </c>
      <c r="L1498" s="2" t="s">
        <v>12021</v>
      </c>
      <c r="M1498" t="str">
        <f t="shared" si="167"/>
        <v>May</v>
      </c>
      <c r="N1498" t="str">
        <f t="shared" si="161"/>
        <v>23-05-2024</v>
      </c>
      <c r="O1498" t="str">
        <f t="shared" si="164"/>
        <v>05</v>
      </c>
      <c r="P1498" t="str">
        <f t="shared" si="165"/>
        <v>2024</v>
      </c>
      <c r="Q1498" t="str">
        <f t="shared" si="162"/>
        <v>01</v>
      </c>
      <c r="R1498" t="str">
        <f t="shared" si="163"/>
        <v>-</v>
      </c>
      <c r="S1498" t="str">
        <f t="shared" si="166"/>
        <v/>
      </c>
    </row>
    <row r="1499" spans="1:19" x14ac:dyDescent="0.3">
      <c r="A1499" t="s">
        <v>3770</v>
      </c>
      <c r="B1499" t="s">
        <v>185</v>
      </c>
      <c r="C1499" t="s">
        <v>12021</v>
      </c>
      <c r="D1499" t="s">
        <v>12</v>
      </c>
      <c r="E1499" t="s">
        <v>13</v>
      </c>
      <c r="F1499" t="s">
        <v>3771</v>
      </c>
      <c r="G1499" t="s">
        <v>22</v>
      </c>
      <c r="H1499" s="1" t="s">
        <v>474</v>
      </c>
      <c r="I1499" s="3">
        <v>0.45719907407407406</v>
      </c>
      <c r="J1499" s="1" t="s">
        <v>12021</v>
      </c>
      <c r="K1499" s="2" t="s">
        <v>12021</v>
      </c>
      <c r="L1499" s="2" t="s">
        <v>12021</v>
      </c>
      <c r="M1499" t="str">
        <f t="shared" si="167"/>
        <v>Aug</v>
      </c>
      <c r="N1499" t="str">
        <f t="shared" si="161"/>
        <v>22-08-2022</v>
      </c>
      <c r="O1499" t="str">
        <f t="shared" si="164"/>
        <v>08</v>
      </c>
      <c r="P1499" t="str">
        <f t="shared" si="165"/>
        <v>2022</v>
      </c>
      <c r="Q1499" t="str">
        <f t="shared" si="162"/>
        <v>10</v>
      </c>
      <c r="R1499" t="str">
        <f t="shared" si="163"/>
        <v>-</v>
      </c>
      <c r="S1499" t="str">
        <f t="shared" si="166"/>
        <v/>
      </c>
    </row>
    <row r="1500" spans="1:19" x14ac:dyDescent="0.3">
      <c r="A1500" t="s">
        <v>3772</v>
      </c>
      <c r="B1500" t="s">
        <v>25</v>
      </c>
      <c r="C1500" t="s">
        <v>12021</v>
      </c>
      <c r="D1500" t="s">
        <v>19</v>
      </c>
      <c r="E1500" t="s">
        <v>26</v>
      </c>
      <c r="F1500" t="s">
        <v>3773</v>
      </c>
      <c r="G1500" t="s">
        <v>22</v>
      </c>
      <c r="H1500" s="1" t="s">
        <v>1313</v>
      </c>
      <c r="I1500" s="3">
        <v>0.63650462962962961</v>
      </c>
      <c r="J1500" s="1" t="s">
        <v>12021</v>
      </c>
      <c r="K1500" s="2" t="s">
        <v>12021</v>
      </c>
      <c r="L1500" s="2" t="s">
        <v>12021</v>
      </c>
      <c r="M1500" t="str">
        <f t="shared" si="167"/>
        <v>Dec</v>
      </c>
      <c r="N1500" t="str">
        <f t="shared" si="161"/>
        <v>28-12-2021</v>
      </c>
      <c r="O1500" t="str">
        <f t="shared" si="164"/>
        <v>12</v>
      </c>
      <c r="P1500" t="str">
        <f t="shared" si="165"/>
        <v>2021</v>
      </c>
      <c r="Q1500" t="str">
        <f t="shared" si="162"/>
        <v>15</v>
      </c>
      <c r="R1500" t="str">
        <f t="shared" si="163"/>
        <v>-</v>
      </c>
      <c r="S1500" t="str">
        <f t="shared" si="166"/>
        <v/>
      </c>
    </row>
    <row r="1501" spans="1:19" x14ac:dyDescent="0.3">
      <c r="A1501" t="s">
        <v>3774</v>
      </c>
      <c r="B1501" t="s">
        <v>220</v>
      </c>
      <c r="C1501" t="s">
        <v>12021</v>
      </c>
      <c r="D1501" t="s">
        <v>12</v>
      </c>
      <c r="E1501" t="s">
        <v>174</v>
      </c>
      <c r="F1501" t="s">
        <v>3775</v>
      </c>
      <c r="G1501" t="s">
        <v>15</v>
      </c>
      <c r="H1501" s="1" t="s">
        <v>2630</v>
      </c>
      <c r="I1501" s="3">
        <v>0.43186342592592591</v>
      </c>
      <c r="J1501" s="1" t="s">
        <v>12021</v>
      </c>
      <c r="K1501" s="2" t="s">
        <v>12021</v>
      </c>
      <c r="L1501" s="2" t="s">
        <v>12021</v>
      </c>
      <c r="M1501" t="str">
        <f t="shared" si="167"/>
        <v>Dec</v>
      </c>
      <c r="N1501" t="str">
        <f t="shared" si="161"/>
        <v>19-12-2021</v>
      </c>
      <c r="O1501" t="str">
        <f t="shared" si="164"/>
        <v>12</v>
      </c>
      <c r="P1501" t="str">
        <f t="shared" si="165"/>
        <v>2021</v>
      </c>
      <c r="Q1501" t="str">
        <f t="shared" si="162"/>
        <v>10</v>
      </c>
      <c r="R1501" t="str">
        <f t="shared" si="163"/>
        <v>-</v>
      </c>
      <c r="S1501" t="str">
        <f t="shared" si="166"/>
        <v/>
      </c>
    </row>
    <row r="1502" spans="1:19" x14ac:dyDescent="0.3">
      <c r="A1502" t="s">
        <v>3776</v>
      </c>
      <c r="B1502" t="s">
        <v>68</v>
      </c>
      <c r="C1502" t="s">
        <v>12021</v>
      </c>
      <c r="D1502" t="s">
        <v>49</v>
      </c>
      <c r="E1502" t="s">
        <v>69</v>
      </c>
      <c r="F1502" t="s">
        <v>3777</v>
      </c>
      <c r="G1502" t="s">
        <v>22</v>
      </c>
      <c r="H1502" s="1" t="s">
        <v>698</v>
      </c>
      <c r="I1502" s="3">
        <v>0.59444444444444444</v>
      </c>
      <c r="J1502" s="1" t="s">
        <v>12021</v>
      </c>
      <c r="K1502" s="2" t="s">
        <v>12021</v>
      </c>
      <c r="L1502" s="2" t="s">
        <v>12021</v>
      </c>
      <c r="M1502" t="str">
        <f t="shared" si="167"/>
        <v>Aug</v>
      </c>
      <c r="N1502" t="str">
        <f t="shared" si="161"/>
        <v>27-08-2023</v>
      </c>
      <c r="O1502" t="str">
        <f t="shared" si="164"/>
        <v>08</v>
      </c>
      <c r="P1502" t="str">
        <f t="shared" si="165"/>
        <v>2023</v>
      </c>
      <c r="Q1502" t="str">
        <f t="shared" si="162"/>
        <v>14</v>
      </c>
      <c r="R1502" t="str">
        <f t="shared" si="163"/>
        <v>-</v>
      </c>
      <c r="S1502" t="str">
        <f t="shared" si="166"/>
        <v/>
      </c>
    </row>
    <row r="1503" spans="1:19" x14ac:dyDescent="0.3">
      <c r="A1503" t="s">
        <v>3778</v>
      </c>
      <c r="B1503" t="s">
        <v>110</v>
      </c>
      <c r="C1503" s="4">
        <v>45201.099305555559</v>
      </c>
      <c r="D1503" t="s">
        <v>33</v>
      </c>
      <c r="E1503" t="s">
        <v>34</v>
      </c>
      <c r="F1503" t="s">
        <v>3779</v>
      </c>
      <c r="G1503" t="s">
        <v>28</v>
      </c>
      <c r="H1503" s="1">
        <v>44928</v>
      </c>
      <c r="I1503" s="3">
        <v>9.930555555555555E-2</v>
      </c>
      <c r="J1503" s="1">
        <v>45201</v>
      </c>
      <c r="K1503" s="2">
        <v>9.930555555555555E-2</v>
      </c>
      <c r="L1503" s="2" t="s">
        <v>12021</v>
      </c>
      <c r="M1503" t="str">
        <f t="shared" si="167"/>
        <v>Jan</v>
      </c>
      <c r="N1503" t="str">
        <f t="shared" si="161"/>
        <v>02-01-2023</v>
      </c>
      <c r="O1503" t="str">
        <f t="shared" si="164"/>
        <v>01</v>
      </c>
      <c r="P1503" t="str">
        <f t="shared" si="165"/>
        <v>2023</v>
      </c>
      <c r="Q1503" t="str">
        <f t="shared" si="162"/>
        <v>02</v>
      </c>
      <c r="R1503" t="str">
        <f t="shared" si="163"/>
        <v>02-10-2023</v>
      </c>
      <c r="S1503" t="str">
        <f t="shared" si="166"/>
        <v>10</v>
      </c>
    </row>
    <row r="1504" spans="1:19" x14ac:dyDescent="0.3">
      <c r="A1504" t="s">
        <v>3780</v>
      </c>
      <c r="B1504" t="s">
        <v>404</v>
      </c>
      <c r="C1504" t="s">
        <v>11291</v>
      </c>
      <c r="D1504" t="s">
        <v>12</v>
      </c>
      <c r="E1504" t="s">
        <v>174</v>
      </c>
      <c r="F1504" t="s">
        <v>3781</v>
      </c>
      <c r="G1504" t="s">
        <v>28</v>
      </c>
      <c r="H1504" s="1">
        <v>45567</v>
      </c>
      <c r="I1504" s="3">
        <v>0.45624999999999999</v>
      </c>
      <c r="J1504" s="1" t="s">
        <v>3782</v>
      </c>
      <c r="K1504" s="2">
        <v>0.45686342592592594</v>
      </c>
      <c r="L1504" s="2" t="s">
        <v>12021</v>
      </c>
      <c r="M1504" t="str">
        <f t="shared" si="167"/>
        <v>Oct</v>
      </c>
      <c r="N1504" t="str">
        <f t="shared" si="161"/>
        <v>02-10-2024</v>
      </c>
      <c r="O1504" t="str">
        <f t="shared" si="164"/>
        <v>10</v>
      </c>
      <c r="P1504" t="str">
        <f t="shared" si="165"/>
        <v>2024</v>
      </c>
      <c r="Q1504" t="str">
        <f t="shared" si="162"/>
        <v>10</v>
      </c>
      <c r="R1504" t="str">
        <f t="shared" si="163"/>
        <v>14-02-2024</v>
      </c>
      <c r="S1504" t="str">
        <f t="shared" si="166"/>
        <v>02</v>
      </c>
    </row>
    <row r="1505" spans="1:19" x14ac:dyDescent="0.3">
      <c r="A1505" t="s">
        <v>3783</v>
      </c>
      <c r="B1505" t="s">
        <v>256</v>
      </c>
      <c r="C1505" t="s">
        <v>12021</v>
      </c>
      <c r="D1505" t="s">
        <v>19</v>
      </c>
      <c r="E1505" t="s">
        <v>20</v>
      </c>
      <c r="F1505" t="s">
        <v>3784</v>
      </c>
      <c r="G1505" t="s">
        <v>15</v>
      </c>
      <c r="H1505" s="1">
        <v>44752</v>
      </c>
      <c r="I1505" s="3">
        <v>0.43472222222222223</v>
      </c>
      <c r="J1505" s="1" t="s">
        <v>12021</v>
      </c>
      <c r="K1505" s="2" t="s">
        <v>12021</v>
      </c>
      <c r="L1505" s="2" t="s">
        <v>12021</v>
      </c>
      <c r="M1505" t="str">
        <f t="shared" si="167"/>
        <v>Jul</v>
      </c>
      <c r="N1505" t="str">
        <f t="shared" si="161"/>
        <v>10-07-2022</v>
      </c>
      <c r="O1505" t="str">
        <f t="shared" si="164"/>
        <v>07</v>
      </c>
      <c r="P1505" t="str">
        <f t="shared" si="165"/>
        <v>2022</v>
      </c>
      <c r="Q1505" t="str">
        <f t="shared" si="162"/>
        <v>10</v>
      </c>
      <c r="R1505" t="str">
        <f t="shared" si="163"/>
        <v>-</v>
      </c>
      <c r="S1505" t="str">
        <f t="shared" si="166"/>
        <v/>
      </c>
    </row>
    <row r="1506" spans="1:19" x14ac:dyDescent="0.3">
      <c r="A1506" t="s">
        <v>3785</v>
      </c>
      <c r="B1506" t="s">
        <v>87</v>
      </c>
      <c r="C1506" t="s">
        <v>12021</v>
      </c>
      <c r="D1506" t="s">
        <v>33</v>
      </c>
      <c r="E1506" t="s">
        <v>38</v>
      </c>
      <c r="F1506" t="s">
        <v>3786</v>
      </c>
      <c r="G1506" t="s">
        <v>22</v>
      </c>
      <c r="H1506" s="1" t="s">
        <v>3787</v>
      </c>
      <c r="I1506" s="3">
        <v>0.52572916666666669</v>
      </c>
      <c r="J1506" s="1" t="s">
        <v>12021</v>
      </c>
      <c r="K1506" s="2" t="s">
        <v>12021</v>
      </c>
      <c r="L1506" s="2" t="s">
        <v>12021</v>
      </c>
      <c r="M1506" t="str">
        <f t="shared" si="167"/>
        <v>Dec</v>
      </c>
      <c r="N1506" t="str">
        <f t="shared" si="161"/>
        <v>20-12-2020</v>
      </c>
      <c r="O1506" t="str">
        <f t="shared" si="164"/>
        <v>12</v>
      </c>
      <c r="P1506" t="str">
        <f t="shared" si="165"/>
        <v>2020</v>
      </c>
      <c r="Q1506" t="str">
        <f t="shared" si="162"/>
        <v>12</v>
      </c>
      <c r="R1506" t="str">
        <f t="shared" si="163"/>
        <v>-</v>
      </c>
      <c r="S1506" t="str">
        <f t="shared" si="166"/>
        <v/>
      </c>
    </row>
    <row r="1507" spans="1:19" x14ac:dyDescent="0.3">
      <c r="A1507" t="s">
        <v>3788</v>
      </c>
      <c r="B1507" t="s">
        <v>68</v>
      </c>
      <c r="C1507" t="s">
        <v>12021</v>
      </c>
      <c r="D1507" t="s">
        <v>49</v>
      </c>
      <c r="E1507" t="s">
        <v>69</v>
      </c>
      <c r="F1507" t="s">
        <v>3789</v>
      </c>
      <c r="G1507" t="s">
        <v>15</v>
      </c>
      <c r="H1507" s="1">
        <v>44237</v>
      </c>
      <c r="I1507" s="3">
        <v>0.27638888888888891</v>
      </c>
      <c r="J1507" s="1" t="s">
        <v>12021</v>
      </c>
      <c r="K1507" s="2" t="s">
        <v>12021</v>
      </c>
      <c r="L1507" s="2" t="s">
        <v>12021</v>
      </c>
      <c r="M1507" t="str">
        <f t="shared" si="167"/>
        <v>Feb</v>
      </c>
      <c r="N1507" t="str">
        <f t="shared" si="161"/>
        <v>10-02-2021</v>
      </c>
      <c r="O1507" t="str">
        <f t="shared" si="164"/>
        <v>02</v>
      </c>
      <c r="P1507" t="str">
        <f t="shared" si="165"/>
        <v>2021</v>
      </c>
      <c r="Q1507" t="str">
        <f t="shared" si="162"/>
        <v>06</v>
      </c>
      <c r="R1507" t="str">
        <f t="shared" si="163"/>
        <v>-</v>
      </c>
      <c r="S1507" t="str">
        <f t="shared" si="166"/>
        <v/>
      </c>
    </row>
    <row r="1508" spans="1:19" x14ac:dyDescent="0.3">
      <c r="A1508" t="s">
        <v>3790</v>
      </c>
      <c r="B1508" t="s">
        <v>97</v>
      </c>
      <c r="C1508" t="s">
        <v>11292</v>
      </c>
      <c r="D1508" t="s">
        <v>19</v>
      </c>
      <c r="E1508" t="s">
        <v>20</v>
      </c>
      <c r="F1508" t="s">
        <v>3791</v>
      </c>
      <c r="G1508" t="s">
        <v>28</v>
      </c>
      <c r="H1508" s="1" t="s">
        <v>3328</v>
      </c>
      <c r="I1508" s="3">
        <v>0.24546296296296297</v>
      </c>
      <c r="J1508" s="1" t="s">
        <v>3792</v>
      </c>
      <c r="K1508" s="2">
        <v>0.24546296296296297</v>
      </c>
      <c r="L1508" s="2" t="s">
        <v>12021</v>
      </c>
      <c r="M1508" t="str">
        <f t="shared" si="167"/>
        <v>Dec</v>
      </c>
      <c r="N1508" t="str">
        <f t="shared" si="161"/>
        <v>30-12-2021</v>
      </c>
      <c r="O1508" t="str">
        <f t="shared" si="164"/>
        <v>12</v>
      </c>
      <c r="P1508" t="str">
        <f t="shared" si="165"/>
        <v>2021</v>
      </c>
      <c r="Q1508" t="str">
        <f t="shared" si="162"/>
        <v>05</v>
      </c>
      <c r="R1508" t="str">
        <f t="shared" si="163"/>
        <v>23-01-2022</v>
      </c>
      <c r="S1508" t="str">
        <f t="shared" si="166"/>
        <v>01</v>
      </c>
    </row>
    <row r="1509" spans="1:19" x14ac:dyDescent="0.3">
      <c r="A1509" t="s">
        <v>3793</v>
      </c>
      <c r="B1509" t="s">
        <v>123</v>
      </c>
      <c r="C1509" t="s">
        <v>11293</v>
      </c>
      <c r="D1509" t="s">
        <v>33</v>
      </c>
      <c r="E1509" t="s">
        <v>34</v>
      </c>
      <c r="F1509" t="s">
        <v>3794</v>
      </c>
      <c r="G1509" t="s">
        <v>28</v>
      </c>
      <c r="H1509" s="1" t="s">
        <v>1171</v>
      </c>
      <c r="I1509" s="3">
        <v>0.78068287037037032</v>
      </c>
      <c r="J1509" s="1" t="s">
        <v>3795</v>
      </c>
      <c r="K1509" s="2">
        <v>0.78068287037037032</v>
      </c>
      <c r="L1509" s="2" t="s">
        <v>12021</v>
      </c>
      <c r="M1509" t="str">
        <f t="shared" si="167"/>
        <v>Dec</v>
      </c>
      <c r="N1509" t="str">
        <f t="shared" si="161"/>
        <v>17-12-2024</v>
      </c>
      <c r="O1509" t="str">
        <f t="shared" si="164"/>
        <v>12</v>
      </c>
      <c r="P1509" t="str">
        <f t="shared" si="165"/>
        <v>2024</v>
      </c>
      <c r="Q1509" t="str">
        <f t="shared" si="162"/>
        <v>18</v>
      </c>
      <c r="R1509" t="str">
        <f t="shared" si="163"/>
        <v>19-12-2024</v>
      </c>
      <c r="S1509" t="str">
        <f t="shared" si="166"/>
        <v>12</v>
      </c>
    </row>
    <row r="1510" spans="1:19" x14ac:dyDescent="0.3">
      <c r="A1510" t="s">
        <v>3796</v>
      </c>
      <c r="B1510" t="s">
        <v>11</v>
      </c>
      <c r="C1510" t="s">
        <v>12021</v>
      </c>
      <c r="D1510" t="s">
        <v>12</v>
      </c>
      <c r="E1510" t="s">
        <v>13</v>
      </c>
      <c r="F1510" t="s">
        <v>3797</v>
      </c>
      <c r="G1510" t="s">
        <v>22</v>
      </c>
      <c r="H1510" s="1">
        <v>44296</v>
      </c>
      <c r="I1510" s="3">
        <v>0.27569444444444446</v>
      </c>
      <c r="J1510" s="1" t="s">
        <v>12021</v>
      </c>
      <c r="K1510" s="2" t="s">
        <v>12021</v>
      </c>
      <c r="L1510" s="2" t="s">
        <v>12021</v>
      </c>
      <c r="M1510" t="str">
        <f t="shared" si="167"/>
        <v>Apr</v>
      </c>
      <c r="N1510" t="str">
        <f t="shared" si="161"/>
        <v>10-04-2021</v>
      </c>
      <c r="O1510" t="str">
        <f t="shared" si="164"/>
        <v>04</v>
      </c>
      <c r="P1510" t="str">
        <f t="shared" si="165"/>
        <v>2021</v>
      </c>
      <c r="Q1510" t="str">
        <f t="shared" si="162"/>
        <v>06</v>
      </c>
      <c r="R1510" t="str">
        <f t="shared" si="163"/>
        <v>-</v>
      </c>
      <c r="S1510" t="str">
        <f t="shared" si="166"/>
        <v/>
      </c>
    </row>
    <row r="1511" spans="1:19" x14ac:dyDescent="0.3">
      <c r="A1511" t="s">
        <v>3798</v>
      </c>
      <c r="B1511" t="s">
        <v>97</v>
      </c>
      <c r="C1511" t="s">
        <v>12021</v>
      </c>
      <c r="D1511" t="s">
        <v>19</v>
      </c>
      <c r="E1511" t="s">
        <v>20</v>
      </c>
      <c r="F1511" t="s">
        <v>3799</v>
      </c>
      <c r="G1511" t="s">
        <v>22</v>
      </c>
      <c r="H1511" s="1" t="s">
        <v>3800</v>
      </c>
      <c r="I1511" s="3">
        <v>0.87853009259259263</v>
      </c>
      <c r="J1511" s="1" t="s">
        <v>12021</v>
      </c>
      <c r="K1511" s="2" t="s">
        <v>12021</v>
      </c>
      <c r="L1511" s="2" t="s">
        <v>12021</v>
      </c>
      <c r="M1511" t="str">
        <f t="shared" si="167"/>
        <v>Jun</v>
      </c>
      <c r="N1511" t="str">
        <f t="shared" si="161"/>
        <v>27-06-2022</v>
      </c>
      <c r="O1511" t="str">
        <f t="shared" si="164"/>
        <v>06</v>
      </c>
      <c r="P1511" t="str">
        <f t="shared" si="165"/>
        <v>2022</v>
      </c>
      <c r="Q1511" t="str">
        <f t="shared" si="162"/>
        <v>21</v>
      </c>
      <c r="R1511" t="str">
        <f t="shared" si="163"/>
        <v>-</v>
      </c>
      <c r="S1511" t="str">
        <f t="shared" si="166"/>
        <v/>
      </c>
    </row>
    <row r="1512" spans="1:19" x14ac:dyDescent="0.3">
      <c r="A1512" t="s">
        <v>3801</v>
      </c>
      <c r="B1512" t="s">
        <v>194</v>
      </c>
      <c r="C1512" t="s">
        <v>11294</v>
      </c>
      <c r="D1512" t="s">
        <v>49</v>
      </c>
      <c r="E1512" t="s">
        <v>65</v>
      </c>
      <c r="F1512" t="s">
        <v>3802</v>
      </c>
      <c r="G1512" t="s">
        <v>28</v>
      </c>
      <c r="H1512" s="1">
        <v>44602</v>
      </c>
      <c r="I1512" s="3">
        <v>0.95347222222222228</v>
      </c>
      <c r="J1512" s="1" t="s">
        <v>1228</v>
      </c>
      <c r="K1512" s="2">
        <v>0.95405092592592589</v>
      </c>
      <c r="L1512" s="2" t="s">
        <v>12021</v>
      </c>
      <c r="M1512" t="str">
        <f t="shared" si="167"/>
        <v>Feb</v>
      </c>
      <c r="N1512" t="str">
        <f t="shared" si="161"/>
        <v>10-02-2022</v>
      </c>
      <c r="O1512" t="str">
        <f t="shared" si="164"/>
        <v>02</v>
      </c>
      <c r="P1512" t="str">
        <f t="shared" si="165"/>
        <v>2022</v>
      </c>
      <c r="Q1512" t="str">
        <f t="shared" si="162"/>
        <v>22</v>
      </c>
      <c r="R1512" t="str">
        <f t="shared" si="163"/>
        <v>18-10-2022</v>
      </c>
      <c r="S1512" t="str">
        <f t="shared" si="166"/>
        <v>10</v>
      </c>
    </row>
    <row r="1513" spans="1:19" x14ac:dyDescent="0.3">
      <c r="A1513" t="s">
        <v>3803</v>
      </c>
      <c r="B1513" t="s">
        <v>301</v>
      </c>
      <c r="C1513" t="s">
        <v>12021</v>
      </c>
      <c r="D1513" t="s">
        <v>49</v>
      </c>
      <c r="E1513" t="s">
        <v>50</v>
      </c>
      <c r="F1513" t="s">
        <v>3804</v>
      </c>
      <c r="G1513" t="s">
        <v>15</v>
      </c>
      <c r="H1513" s="1">
        <v>44598</v>
      </c>
      <c r="I1513" s="3">
        <v>0.51666666666666672</v>
      </c>
      <c r="J1513" s="1" t="s">
        <v>12021</v>
      </c>
      <c r="K1513" s="2" t="s">
        <v>12021</v>
      </c>
      <c r="L1513" s="2" t="s">
        <v>12021</v>
      </c>
      <c r="M1513" t="str">
        <f t="shared" si="167"/>
        <v>Feb</v>
      </c>
      <c r="N1513" t="str">
        <f t="shared" si="161"/>
        <v>06-02-2022</v>
      </c>
      <c r="O1513" t="str">
        <f t="shared" si="164"/>
        <v>02</v>
      </c>
      <c r="P1513" t="str">
        <f t="shared" si="165"/>
        <v>2022</v>
      </c>
      <c r="Q1513" t="str">
        <f t="shared" si="162"/>
        <v>12</v>
      </c>
      <c r="R1513" t="str">
        <f t="shared" si="163"/>
        <v>-</v>
      </c>
      <c r="S1513" t="str">
        <f t="shared" si="166"/>
        <v/>
      </c>
    </row>
    <row r="1514" spans="1:19" x14ac:dyDescent="0.3">
      <c r="A1514" t="s">
        <v>3805</v>
      </c>
      <c r="B1514" t="s">
        <v>126</v>
      </c>
      <c r="C1514" t="s">
        <v>12021</v>
      </c>
      <c r="D1514" t="s">
        <v>33</v>
      </c>
      <c r="E1514" t="s">
        <v>127</v>
      </c>
      <c r="F1514" t="s">
        <v>3806</v>
      </c>
      <c r="G1514" t="s">
        <v>22</v>
      </c>
      <c r="H1514" s="1">
        <v>45328</v>
      </c>
      <c r="I1514" s="3">
        <v>0.37708333333333333</v>
      </c>
      <c r="J1514" s="1" t="s">
        <v>12021</v>
      </c>
      <c r="K1514" s="2" t="s">
        <v>12021</v>
      </c>
      <c r="L1514" s="2" t="s">
        <v>12021</v>
      </c>
      <c r="M1514" t="str">
        <f t="shared" si="167"/>
        <v>Feb</v>
      </c>
      <c r="N1514" t="str">
        <f t="shared" si="161"/>
        <v>06-02-2024</v>
      </c>
      <c r="O1514" t="str">
        <f t="shared" si="164"/>
        <v>02</v>
      </c>
      <c r="P1514" t="str">
        <f t="shared" si="165"/>
        <v>2024</v>
      </c>
      <c r="Q1514" t="str">
        <f t="shared" si="162"/>
        <v>09</v>
      </c>
      <c r="R1514" t="str">
        <f t="shared" si="163"/>
        <v>-</v>
      </c>
      <c r="S1514" t="str">
        <f t="shared" si="166"/>
        <v/>
      </c>
    </row>
    <row r="1515" spans="1:19" x14ac:dyDescent="0.3">
      <c r="A1515" t="s">
        <v>3807</v>
      </c>
      <c r="B1515" t="s">
        <v>123</v>
      </c>
      <c r="C1515" t="s">
        <v>12021</v>
      </c>
      <c r="D1515" t="s">
        <v>33</v>
      </c>
      <c r="E1515" t="s">
        <v>34</v>
      </c>
      <c r="F1515" t="s">
        <v>3808</v>
      </c>
      <c r="G1515" t="s">
        <v>15</v>
      </c>
      <c r="H1515" s="1" t="s">
        <v>1072</v>
      </c>
      <c r="I1515" s="3">
        <v>0.92722222222222217</v>
      </c>
      <c r="J1515" s="1" t="s">
        <v>12021</v>
      </c>
      <c r="K1515" s="2" t="s">
        <v>12021</v>
      </c>
      <c r="L1515" s="2" t="s">
        <v>12021</v>
      </c>
      <c r="M1515" t="str">
        <f t="shared" si="167"/>
        <v>May</v>
      </c>
      <c r="N1515" t="str">
        <f t="shared" si="161"/>
        <v>23-05-2022</v>
      </c>
      <c r="O1515" t="str">
        <f t="shared" si="164"/>
        <v>05</v>
      </c>
      <c r="P1515" t="str">
        <f t="shared" si="165"/>
        <v>2022</v>
      </c>
      <c r="Q1515" t="str">
        <f t="shared" si="162"/>
        <v>22</v>
      </c>
      <c r="R1515" t="str">
        <f t="shared" si="163"/>
        <v>-</v>
      </c>
      <c r="S1515" t="str">
        <f t="shared" si="166"/>
        <v/>
      </c>
    </row>
    <row r="1516" spans="1:19" x14ac:dyDescent="0.3">
      <c r="A1516" t="s">
        <v>3809</v>
      </c>
      <c r="B1516" t="s">
        <v>158</v>
      </c>
      <c r="C1516" t="s">
        <v>11295</v>
      </c>
      <c r="D1516" t="s">
        <v>33</v>
      </c>
      <c r="E1516" t="s">
        <v>127</v>
      </c>
      <c r="F1516" t="s">
        <v>3810</v>
      </c>
      <c r="G1516" t="s">
        <v>28</v>
      </c>
      <c r="H1516" s="1" t="s">
        <v>3811</v>
      </c>
      <c r="I1516" s="3">
        <v>0.61148148148148151</v>
      </c>
      <c r="J1516" s="1" t="s">
        <v>3812</v>
      </c>
      <c r="K1516" s="2">
        <v>0.61148148148148151</v>
      </c>
      <c r="L1516" s="2" t="s">
        <v>12021</v>
      </c>
      <c r="M1516" t="str">
        <f t="shared" si="167"/>
        <v>Feb</v>
      </c>
      <c r="N1516" t="str">
        <f t="shared" si="161"/>
        <v>29-02-2020</v>
      </c>
      <c r="O1516" t="str">
        <f t="shared" si="164"/>
        <v>02</v>
      </c>
      <c r="P1516" t="str">
        <f t="shared" si="165"/>
        <v>2020</v>
      </c>
      <c r="Q1516" t="str">
        <f t="shared" si="162"/>
        <v>14</v>
      </c>
      <c r="R1516" t="str">
        <f t="shared" si="163"/>
        <v>13-03-2020</v>
      </c>
      <c r="S1516" t="str">
        <f t="shared" si="166"/>
        <v>03</v>
      </c>
    </row>
    <row r="1517" spans="1:19" x14ac:dyDescent="0.3">
      <c r="A1517" t="s">
        <v>3813</v>
      </c>
      <c r="B1517" t="s">
        <v>146</v>
      </c>
      <c r="C1517" t="s">
        <v>12021</v>
      </c>
      <c r="D1517" t="s">
        <v>19</v>
      </c>
      <c r="E1517" t="s">
        <v>140</v>
      </c>
      <c r="F1517" t="s">
        <v>3814</v>
      </c>
      <c r="G1517" t="s">
        <v>15</v>
      </c>
      <c r="H1517" s="1">
        <v>44355</v>
      </c>
      <c r="I1517" s="3">
        <v>0.71458333333333335</v>
      </c>
      <c r="J1517" s="1" t="s">
        <v>12021</v>
      </c>
      <c r="K1517" s="2" t="s">
        <v>12021</v>
      </c>
      <c r="L1517" s="2" t="s">
        <v>12021</v>
      </c>
      <c r="M1517" t="str">
        <f t="shared" si="167"/>
        <v>Jun</v>
      </c>
      <c r="N1517" t="str">
        <f t="shared" si="161"/>
        <v>08-06-2021</v>
      </c>
      <c r="O1517" t="str">
        <f t="shared" si="164"/>
        <v>06</v>
      </c>
      <c r="P1517" t="str">
        <f t="shared" si="165"/>
        <v>2021</v>
      </c>
      <c r="Q1517" t="str">
        <f t="shared" si="162"/>
        <v>17</v>
      </c>
      <c r="R1517" t="str">
        <f t="shared" si="163"/>
        <v>-</v>
      </c>
      <c r="S1517" t="str">
        <f t="shared" si="166"/>
        <v/>
      </c>
    </row>
    <row r="1518" spans="1:19" x14ac:dyDescent="0.3">
      <c r="A1518" t="s">
        <v>3815</v>
      </c>
      <c r="B1518" t="s">
        <v>113</v>
      </c>
      <c r="C1518" t="s">
        <v>12021</v>
      </c>
      <c r="D1518" t="s">
        <v>12</v>
      </c>
      <c r="E1518" t="s">
        <v>114</v>
      </c>
      <c r="F1518" t="s">
        <v>3816</v>
      </c>
      <c r="G1518" t="s">
        <v>15</v>
      </c>
      <c r="H1518" s="1" t="s">
        <v>3817</v>
      </c>
      <c r="I1518" s="3">
        <v>0.78069444444444447</v>
      </c>
      <c r="J1518" s="1" t="s">
        <v>12021</v>
      </c>
      <c r="K1518" s="2" t="s">
        <v>12021</v>
      </c>
      <c r="L1518" s="2" t="s">
        <v>12021</v>
      </c>
      <c r="M1518" t="str">
        <f t="shared" si="167"/>
        <v>Aug</v>
      </c>
      <c r="N1518" t="str">
        <f t="shared" si="161"/>
        <v>18-08-2020</v>
      </c>
      <c r="O1518" t="str">
        <f t="shared" si="164"/>
        <v>08</v>
      </c>
      <c r="P1518" t="str">
        <f t="shared" si="165"/>
        <v>2020</v>
      </c>
      <c r="Q1518" t="str">
        <f t="shared" si="162"/>
        <v>18</v>
      </c>
      <c r="R1518" t="str">
        <f t="shared" si="163"/>
        <v>-</v>
      </c>
      <c r="S1518" t="str">
        <f t="shared" si="166"/>
        <v/>
      </c>
    </row>
    <row r="1519" spans="1:19" x14ac:dyDescent="0.3">
      <c r="A1519" t="s">
        <v>3818</v>
      </c>
      <c r="B1519" t="s">
        <v>139</v>
      </c>
      <c r="C1519" t="s">
        <v>12021</v>
      </c>
      <c r="D1519" t="s">
        <v>19</v>
      </c>
      <c r="E1519" t="s">
        <v>140</v>
      </c>
      <c r="F1519" t="s">
        <v>3819</v>
      </c>
      <c r="G1519" t="s">
        <v>15</v>
      </c>
      <c r="H1519" s="1" t="s">
        <v>3625</v>
      </c>
      <c r="I1519" s="3">
        <v>0.15688657407407408</v>
      </c>
      <c r="J1519" s="1" t="s">
        <v>12021</v>
      </c>
      <c r="K1519" s="2" t="s">
        <v>12021</v>
      </c>
      <c r="L1519" s="2" t="s">
        <v>12021</v>
      </c>
      <c r="M1519" t="str">
        <f t="shared" si="167"/>
        <v>Nov</v>
      </c>
      <c r="N1519" t="str">
        <f t="shared" si="161"/>
        <v>26-11-2021</v>
      </c>
      <c r="O1519" t="str">
        <f t="shared" si="164"/>
        <v>11</v>
      </c>
      <c r="P1519" t="str">
        <f t="shared" si="165"/>
        <v>2021</v>
      </c>
      <c r="Q1519" t="str">
        <f t="shared" si="162"/>
        <v>03</v>
      </c>
      <c r="R1519" t="str">
        <f t="shared" si="163"/>
        <v>-</v>
      </c>
      <c r="S1519" t="str">
        <f t="shared" si="166"/>
        <v/>
      </c>
    </row>
    <row r="1520" spans="1:19" x14ac:dyDescent="0.3">
      <c r="A1520" t="s">
        <v>3820</v>
      </c>
      <c r="B1520" t="s">
        <v>113</v>
      </c>
      <c r="C1520" t="s">
        <v>11296</v>
      </c>
      <c r="D1520" t="s">
        <v>12</v>
      </c>
      <c r="E1520" t="s">
        <v>114</v>
      </c>
      <c r="F1520" t="s">
        <v>3821</v>
      </c>
      <c r="G1520" t="s">
        <v>28</v>
      </c>
      <c r="H1520" s="1">
        <v>44114</v>
      </c>
      <c r="I1520" s="3">
        <v>0.46041666666666664</v>
      </c>
      <c r="J1520" s="1" t="s">
        <v>3822</v>
      </c>
      <c r="K1520" s="2">
        <v>0.46086805555555554</v>
      </c>
      <c r="L1520" s="2" t="s">
        <v>12021</v>
      </c>
      <c r="M1520" t="str">
        <f t="shared" si="167"/>
        <v>Oct</v>
      </c>
      <c r="N1520" t="str">
        <f t="shared" si="161"/>
        <v>10-10-2020</v>
      </c>
      <c r="O1520" t="str">
        <f t="shared" si="164"/>
        <v>10</v>
      </c>
      <c r="P1520" t="str">
        <f t="shared" si="165"/>
        <v>2020</v>
      </c>
      <c r="Q1520" t="str">
        <f t="shared" si="162"/>
        <v>11</v>
      </c>
      <c r="R1520" t="str">
        <f t="shared" si="163"/>
        <v>26-10-2020</v>
      </c>
      <c r="S1520" t="str">
        <f t="shared" si="166"/>
        <v>10</v>
      </c>
    </row>
    <row r="1521" spans="1:19" x14ac:dyDescent="0.3">
      <c r="A1521" t="s">
        <v>3823</v>
      </c>
      <c r="B1521" t="s">
        <v>139</v>
      </c>
      <c r="C1521" t="s">
        <v>11297</v>
      </c>
      <c r="D1521" t="s">
        <v>19</v>
      </c>
      <c r="E1521" t="s">
        <v>140</v>
      </c>
      <c r="F1521" t="s">
        <v>3824</v>
      </c>
      <c r="G1521" t="s">
        <v>28</v>
      </c>
      <c r="H1521" s="1" t="s">
        <v>1752</v>
      </c>
      <c r="I1521" s="3">
        <v>0.28872685185185187</v>
      </c>
      <c r="J1521" s="1" t="s">
        <v>1986</v>
      </c>
      <c r="K1521" s="2">
        <v>0.28872685185185187</v>
      </c>
      <c r="L1521" s="2" t="s">
        <v>12021</v>
      </c>
      <c r="M1521" t="str">
        <f t="shared" si="167"/>
        <v>Jul</v>
      </c>
      <c r="N1521" t="str">
        <f t="shared" si="161"/>
        <v>22-07-2020</v>
      </c>
      <c r="O1521" t="str">
        <f t="shared" si="164"/>
        <v>07</v>
      </c>
      <c r="P1521" t="str">
        <f t="shared" si="165"/>
        <v>2020</v>
      </c>
      <c r="Q1521" t="str">
        <f t="shared" si="162"/>
        <v>06</v>
      </c>
      <c r="R1521" t="str">
        <f t="shared" si="163"/>
        <v>13-08-2020</v>
      </c>
      <c r="S1521" t="str">
        <f t="shared" si="166"/>
        <v>08</v>
      </c>
    </row>
    <row r="1522" spans="1:19" x14ac:dyDescent="0.3">
      <c r="A1522" t="s">
        <v>3825</v>
      </c>
      <c r="B1522" t="s">
        <v>146</v>
      </c>
      <c r="C1522" t="s">
        <v>11298</v>
      </c>
      <c r="D1522" t="s">
        <v>19</v>
      </c>
      <c r="E1522" t="s">
        <v>140</v>
      </c>
      <c r="F1522" t="s">
        <v>3826</v>
      </c>
      <c r="G1522" t="s">
        <v>28</v>
      </c>
      <c r="H1522" s="1" t="s">
        <v>462</v>
      </c>
      <c r="I1522" s="3">
        <v>0.17225694444444445</v>
      </c>
      <c r="J1522" s="1" t="s">
        <v>1447</v>
      </c>
      <c r="K1522" s="2">
        <v>0.17225694444444445</v>
      </c>
      <c r="L1522" s="2" t="s">
        <v>12021</v>
      </c>
      <c r="M1522" t="str">
        <f t="shared" si="167"/>
        <v>Apr</v>
      </c>
      <c r="N1522" t="str">
        <f t="shared" si="161"/>
        <v>16-04-2021</v>
      </c>
      <c r="O1522" t="str">
        <f t="shared" si="164"/>
        <v>04</v>
      </c>
      <c r="P1522" t="str">
        <f t="shared" si="165"/>
        <v>2021</v>
      </c>
      <c r="Q1522" t="str">
        <f t="shared" si="162"/>
        <v>04</v>
      </c>
      <c r="R1522" t="str">
        <f t="shared" si="163"/>
        <v>25-04-2021</v>
      </c>
      <c r="S1522" t="str">
        <f t="shared" si="166"/>
        <v>04</v>
      </c>
    </row>
    <row r="1523" spans="1:19" x14ac:dyDescent="0.3">
      <c r="A1523" t="s">
        <v>3827</v>
      </c>
      <c r="B1523" t="s">
        <v>149</v>
      </c>
      <c r="C1523" t="s">
        <v>11299</v>
      </c>
      <c r="D1523" t="s">
        <v>49</v>
      </c>
      <c r="E1523" t="s">
        <v>69</v>
      </c>
      <c r="F1523" t="s">
        <v>3828</v>
      </c>
      <c r="G1523" t="s">
        <v>28</v>
      </c>
      <c r="H1523" s="1" t="s">
        <v>3829</v>
      </c>
      <c r="I1523" s="3">
        <v>4.6365740740740742E-2</v>
      </c>
      <c r="J1523" s="1" t="s">
        <v>3830</v>
      </c>
      <c r="K1523" s="2">
        <v>4.6365740740740742E-2</v>
      </c>
      <c r="L1523" s="2" t="s">
        <v>12021</v>
      </c>
      <c r="M1523" t="str">
        <f t="shared" si="167"/>
        <v>May</v>
      </c>
      <c r="N1523" t="str">
        <f t="shared" si="161"/>
        <v>31-05-2021</v>
      </c>
      <c r="O1523" t="str">
        <f t="shared" si="164"/>
        <v>05</v>
      </c>
      <c r="P1523" t="str">
        <f t="shared" si="165"/>
        <v>2021</v>
      </c>
      <c r="Q1523" t="str">
        <f t="shared" si="162"/>
        <v>01</v>
      </c>
      <c r="R1523" t="str">
        <f t="shared" si="163"/>
        <v>20-06-2021</v>
      </c>
      <c r="S1523" t="str">
        <f t="shared" si="166"/>
        <v>06</v>
      </c>
    </row>
    <row r="1524" spans="1:19" x14ac:dyDescent="0.3">
      <c r="A1524" t="s">
        <v>3831</v>
      </c>
      <c r="B1524" t="s">
        <v>249</v>
      </c>
      <c r="C1524" t="s">
        <v>12021</v>
      </c>
      <c r="D1524" t="s">
        <v>19</v>
      </c>
      <c r="E1524" t="s">
        <v>26</v>
      </c>
      <c r="F1524" t="s">
        <v>3832</v>
      </c>
      <c r="G1524" t="s">
        <v>15</v>
      </c>
      <c r="H1524" s="1" t="s">
        <v>495</v>
      </c>
      <c r="I1524" s="3">
        <v>0.84918981481481481</v>
      </c>
      <c r="J1524" s="1" t="s">
        <v>12021</v>
      </c>
      <c r="K1524" s="2" t="s">
        <v>12021</v>
      </c>
      <c r="L1524" s="2" t="s">
        <v>12021</v>
      </c>
      <c r="M1524" t="str">
        <f t="shared" si="167"/>
        <v>Jan</v>
      </c>
      <c r="N1524" t="str">
        <f t="shared" si="161"/>
        <v>21-01-2022</v>
      </c>
      <c r="O1524" t="str">
        <f t="shared" si="164"/>
        <v>01</v>
      </c>
      <c r="P1524" t="str">
        <f t="shared" si="165"/>
        <v>2022</v>
      </c>
      <c r="Q1524" t="str">
        <f t="shared" si="162"/>
        <v>20</v>
      </c>
      <c r="R1524" t="str">
        <f t="shared" si="163"/>
        <v>-</v>
      </c>
      <c r="S1524" t="str">
        <f t="shared" si="166"/>
        <v/>
      </c>
    </row>
    <row r="1525" spans="1:19" x14ac:dyDescent="0.3">
      <c r="A1525" t="s">
        <v>3833</v>
      </c>
      <c r="B1525" t="s">
        <v>87</v>
      </c>
      <c r="C1525" t="s">
        <v>12021</v>
      </c>
      <c r="D1525" t="s">
        <v>33</v>
      </c>
      <c r="E1525" t="s">
        <v>38</v>
      </c>
      <c r="F1525" t="s">
        <v>3834</v>
      </c>
      <c r="G1525" t="s">
        <v>22</v>
      </c>
      <c r="H1525" s="1" t="s">
        <v>3461</v>
      </c>
      <c r="I1525" s="3">
        <v>0.26001157407407405</v>
      </c>
      <c r="J1525" s="1" t="s">
        <v>12021</v>
      </c>
      <c r="K1525" s="2" t="s">
        <v>12021</v>
      </c>
      <c r="L1525" s="2" t="s">
        <v>12021</v>
      </c>
      <c r="M1525" t="str">
        <f t="shared" si="167"/>
        <v>Apr</v>
      </c>
      <c r="N1525" t="str">
        <f t="shared" si="161"/>
        <v>27-04-2023</v>
      </c>
      <c r="O1525" t="str">
        <f t="shared" si="164"/>
        <v>04</v>
      </c>
      <c r="P1525" t="str">
        <f t="shared" si="165"/>
        <v>2023</v>
      </c>
      <c r="Q1525" t="str">
        <f t="shared" si="162"/>
        <v>06</v>
      </c>
      <c r="R1525" t="str">
        <f t="shared" si="163"/>
        <v>-</v>
      </c>
      <c r="S1525" t="str">
        <f t="shared" si="166"/>
        <v/>
      </c>
    </row>
    <row r="1526" spans="1:19" x14ac:dyDescent="0.3">
      <c r="A1526" t="s">
        <v>3835</v>
      </c>
      <c r="B1526" t="s">
        <v>280</v>
      </c>
      <c r="C1526" t="s">
        <v>12021</v>
      </c>
      <c r="D1526" t="s">
        <v>49</v>
      </c>
      <c r="E1526" t="s">
        <v>65</v>
      </c>
      <c r="F1526" t="s">
        <v>3836</v>
      </c>
      <c r="G1526" t="s">
        <v>22</v>
      </c>
      <c r="H1526" s="1" t="s">
        <v>2961</v>
      </c>
      <c r="I1526" s="3">
        <v>0.94634259259259257</v>
      </c>
      <c r="J1526" s="1" t="s">
        <v>12021</v>
      </c>
      <c r="K1526" s="2" t="s">
        <v>12021</v>
      </c>
      <c r="L1526" s="2" t="s">
        <v>12021</v>
      </c>
      <c r="M1526" t="str">
        <f t="shared" si="167"/>
        <v>Feb</v>
      </c>
      <c r="N1526" t="str">
        <f t="shared" si="161"/>
        <v>20-02-2021</v>
      </c>
      <c r="O1526" t="str">
        <f t="shared" si="164"/>
        <v>02</v>
      </c>
      <c r="P1526" t="str">
        <f t="shared" si="165"/>
        <v>2021</v>
      </c>
      <c r="Q1526" t="str">
        <f t="shared" si="162"/>
        <v>22</v>
      </c>
      <c r="R1526" t="str">
        <f t="shared" si="163"/>
        <v>-</v>
      </c>
      <c r="S1526" t="str">
        <f t="shared" si="166"/>
        <v/>
      </c>
    </row>
    <row r="1527" spans="1:19" x14ac:dyDescent="0.3">
      <c r="A1527" t="s">
        <v>3837</v>
      </c>
      <c r="B1527" t="s">
        <v>149</v>
      </c>
      <c r="C1527" t="s">
        <v>12021</v>
      </c>
      <c r="D1527" t="s">
        <v>49</v>
      </c>
      <c r="E1527" t="s">
        <v>69</v>
      </c>
      <c r="F1527" t="s">
        <v>3838</v>
      </c>
      <c r="G1527" t="s">
        <v>15</v>
      </c>
      <c r="H1527" s="1" t="s">
        <v>3839</v>
      </c>
      <c r="I1527" s="3">
        <v>0.51606481481481481</v>
      </c>
      <c r="J1527" s="1" t="s">
        <v>12021</v>
      </c>
      <c r="K1527" s="2" t="s">
        <v>12021</v>
      </c>
      <c r="L1527" s="2" t="s">
        <v>12021</v>
      </c>
      <c r="M1527" t="str">
        <f t="shared" si="167"/>
        <v>May</v>
      </c>
      <c r="N1527" t="str">
        <f t="shared" si="161"/>
        <v>19-05-2022</v>
      </c>
      <c r="O1527" t="str">
        <f t="shared" si="164"/>
        <v>05</v>
      </c>
      <c r="P1527" t="str">
        <f t="shared" si="165"/>
        <v>2022</v>
      </c>
      <c r="Q1527" t="str">
        <f t="shared" si="162"/>
        <v>12</v>
      </c>
      <c r="R1527" t="str">
        <f t="shared" si="163"/>
        <v>-</v>
      </c>
      <c r="S1527" t="str">
        <f t="shared" si="166"/>
        <v/>
      </c>
    </row>
    <row r="1528" spans="1:19" x14ac:dyDescent="0.3">
      <c r="A1528" t="s">
        <v>3840</v>
      </c>
      <c r="B1528" t="s">
        <v>202</v>
      </c>
      <c r="C1528" t="s">
        <v>12021</v>
      </c>
      <c r="D1528" t="s">
        <v>33</v>
      </c>
      <c r="E1528" t="s">
        <v>127</v>
      </c>
      <c r="F1528" t="s">
        <v>3841</v>
      </c>
      <c r="G1528" t="s">
        <v>22</v>
      </c>
      <c r="H1528" s="1" t="s">
        <v>3842</v>
      </c>
      <c r="I1528" s="3">
        <v>0.20465277777777777</v>
      </c>
      <c r="J1528" s="1" t="s">
        <v>12021</v>
      </c>
      <c r="K1528" s="2" t="s">
        <v>12021</v>
      </c>
      <c r="L1528" s="2" t="s">
        <v>12021</v>
      </c>
      <c r="M1528" t="str">
        <f t="shared" si="167"/>
        <v>Dec</v>
      </c>
      <c r="N1528" t="str">
        <f t="shared" si="161"/>
        <v>22-12-2024</v>
      </c>
      <c r="O1528" t="str">
        <f t="shared" si="164"/>
        <v>12</v>
      </c>
      <c r="P1528" t="str">
        <f t="shared" si="165"/>
        <v>2024</v>
      </c>
      <c r="Q1528" t="str">
        <f t="shared" si="162"/>
        <v>04</v>
      </c>
      <c r="R1528" t="str">
        <f t="shared" si="163"/>
        <v>-</v>
      </c>
      <c r="S1528" t="str">
        <f t="shared" si="166"/>
        <v/>
      </c>
    </row>
    <row r="1529" spans="1:19" x14ac:dyDescent="0.3">
      <c r="A1529" t="s">
        <v>3843</v>
      </c>
      <c r="B1529" t="s">
        <v>173</v>
      </c>
      <c r="C1529" t="s">
        <v>12021</v>
      </c>
      <c r="D1529" t="s">
        <v>12</v>
      </c>
      <c r="E1529" t="s">
        <v>174</v>
      </c>
      <c r="F1529" t="s">
        <v>3844</v>
      </c>
      <c r="G1529" t="s">
        <v>15</v>
      </c>
      <c r="H1529" s="1" t="s">
        <v>900</v>
      </c>
      <c r="I1529" s="3">
        <v>0.72693287037037035</v>
      </c>
      <c r="J1529" s="1" t="s">
        <v>12021</v>
      </c>
      <c r="K1529" s="2" t="s">
        <v>12021</v>
      </c>
      <c r="L1529" s="2" t="s">
        <v>12021</v>
      </c>
      <c r="M1529" t="str">
        <f t="shared" si="167"/>
        <v>Sep</v>
      </c>
      <c r="N1529" t="str">
        <f t="shared" si="161"/>
        <v>26-09-2024</v>
      </c>
      <c r="O1529" t="str">
        <f t="shared" si="164"/>
        <v>09</v>
      </c>
      <c r="P1529" t="str">
        <f t="shared" si="165"/>
        <v>2024</v>
      </c>
      <c r="Q1529" t="str">
        <f t="shared" si="162"/>
        <v>17</v>
      </c>
      <c r="R1529" t="str">
        <f t="shared" si="163"/>
        <v>-</v>
      </c>
      <c r="S1529" t="str">
        <f t="shared" si="166"/>
        <v/>
      </c>
    </row>
    <row r="1530" spans="1:19" x14ac:dyDescent="0.3">
      <c r="A1530" t="s">
        <v>3845</v>
      </c>
      <c r="B1530" t="s">
        <v>256</v>
      </c>
      <c r="C1530" t="s">
        <v>12021</v>
      </c>
      <c r="D1530" t="s">
        <v>19</v>
      </c>
      <c r="E1530" t="s">
        <v>20</v>
      </c>
      <c r="F1530" t="s">
        <v>3846</v>
      </c>
      <c r="G1530" t="s">
        <v>15</v>
      </c>
      <c r="H1530" s="1" t="s">
        <v>3847</v>
      </c>
      <c r="I1530" s="3">
        <v>0.48732638888888891</v>
      </c>
      <c r="J1530" s="1" t="s">
        <v>12021</v>
      </c>
      <c r="K1530" s="2" t="s">
        <v>12021</v>
      </c>
      <c r="L1530" s="2" t="s">
        <v>12021</v>
      </c>
      <c r="M1530" t="str">
        <f t="shared" si="167"/>
        <v>Apr</v>
      </c>
      <c r="N1530" t="str">
        <f t="shared" si="161"/>
        <v>13-04-2023</v>
      </c>
      <c r="O1530" t="str">
        <f t="shared" si="164"/>
        <v>04</v>
      </c>
      <c r="P1530" t="str">
        <f t="shared" si="165"/>
        <v>2023</v>
      </c>
      <c r="Q1530" t="str">
        <f t="shared" si="162"/>
        <v>11</v>
      </c>
      <c r="R1530" t="str">
        <f t="shared" si="163"/>
        <v>-</v>
      </c>
      <c r="S1530" t="str">
        <f t="shared" si="166"/>
        <v/>
      </c>
    </row>
    <row r="1531" spans="1:19" x14ac:dyDescent="0.3">
      <c r="A1531" t="s">
        <v>3848</v>
      </c>
      <c r="B1531" t="s">
        <v>93</v>
      </c>
      <c r="C1531" t="s">
        <v>12021</v>
      </c>
      <c r="D1531" t="s">
        <v>19</v>
      </c>
      <c r="E1531" t="s">
        <v>26</v>
      </c>
      <c r="F1531" t="s">
        <v>3849</v>
      </c>
      <c r="G1531" t="s">
        <v>22</v>
      </c>
      <c r="H1531" s="1">
        <v>44263</v>
      </c>
      <c r="I1531" s="3">
        <v>0.71180555555555558</v>
      </c>
      <c r="J1531" s="1" t="s">
        <v>12021</v>
      </c>
      <c r="K1531" s="2" t="s">
        <v>12021</v>
      </c>
      <c r="L1531" s="2" t="s">
        <v>12021</v>
      </c>
      <c r="M1531" t="str">
        <f t="shared" si="167"/>
        <v>Mar</v>
      </c>
      <c r="N1531" t="str">
        <f t="shared" si="161"/>
        <v>08-03-2021</v>
      </c>
      <c r="O1531" t="str">
        <f t="shared" si="164"/>
        <v>03</v>
      </c>
      <c r="P1531" t="str">
        <f t="shared" si="165"/>
        <v>2021</v>
      </c>
      <c r="Q1531" t="str">
        <f t="shared" si="162"/>
        <v>17</v>
      </c>
      <c r="R1531" t="str">
        <f t="shared" si="163"/>
        <v>-</v>
      </c>
      <c r="S1531" t="str">
        <f t="shared" si="166"/>
        <v/>
      </c>
    </row>
    <row r="1532" spans="1:19" x14ac:dyDescent="0.3">
      <c r="A1532" t="s">
        <v>3850</v>
      </c>
      <c r="B1532" t="s">
        <v>97</v>
      </c>
      <c r="C1532" t="s">
        <v>12021</v>
      </c>
      <c r="D1532" t="s">
        <v>19</v>
      </c>
      <c r="E1532" t="s">
        <v>20</v>
      </c>
      <c r="F1532" t="s">
        <v>3851</v>
      </c>
      <c r="G1532" t="s">
        <v>22</v>
      </c>
      <c r="H1532" s="1">
        <v>44840</v>
      </c>
      <c r="I1532" s="3">
        <v>0.57291666666666663</v>
      </c>
      <c r="J1532" s="1" t="s">
        <v>12021</v>
      </c>
      <c r="K1532" s="2" t="s">
        <v>12021</v>
      </c>
      <c r="L1532" s="2" t="s">
        <v>12021</v>
      </c>
      <c r="M1532" t="str">
        <f t="shared" si="167"/>
        <v>Oct</v>
      </c>
      <c r="N1532" t="str">
        <f t="shared" si="161"/>
        <v>06-10-2022</v>
      </c>
      <c r="O1532" t="str">
        <f t="shared" si="164"/>
        <v>10</v>
      </c>
      <c r="P1532" t="str">
        <f t="shared" si="165"/>
        <v>2022</v>
      </c>
      <c r="Q1532" t="str">
        <f t="shared" si="162"/>
        <v>13</v>
      </c>
      <c r="R1532" t="str">
        <f t="shared" si="163"/>
        <v>-</v>
      </c>
      <c r="S1532" t="str">
        <f t="shared" si="166"/>
        <v/>
      </c>
    </row>
    <row r="1533" spans="1:19" x14ac:dyDescent="0.3">
      <c r="A1533" t="s">
        <v>3852</v>
      </c>
      <c r="B1533" t="s">
        <v>11</v>
      </c>
      <c r="C1533" t="s">
        <v>12021</v>
      </c>
      <c r="D1533" t="s">
        <v>12</v>
      </c>
      <c r="E1533" t="s">
        <v>13</v>
      </c>
      <c r="F1533" t="s">
        <v>3853</v>
      </c>
      <c r="G1533" t="s">
        <v>22</v>
      </c>
      <c r="H1533" s="1">
        <v>44877</v>
      </c>
      <c r="I1533" s="3">
        <v>0.93819444444444444</v>
      </c>
      <c r="J1533" s="1" t="s">
        <v>12021</v>
      </c>
      <c r="K1533" s="2" t="s">
        <v>12021</v>
      </c>
      <c r="L1533" s="2" t="s">
        <v>12021</v>
      </c>
      <c r="M1533" t="str">
        <f t="shared" si="167"/>
        <v>Nov</v>
      </c>
      <c r="N1533" t="str">
        <f t="shared" si="161"/>
        <v>12-11-2022</v>
      </c>
      <c r="O1533" t="str">
        <f t="shared" si="164"/>
        <v>11</v>
      </c>
      <c r="P1533" t="str">
        <f t="shared" si="165"/>
        <v>2022</v>
      </c>
      <c r="Q1533" t="str">
        <f t="shared" si="162"/>
        <v>22</v>
      </c>
      <c r="R1533" t="str">
        <f t="shared" si="163"/>
        <v>-</v>
      </c>
      <c r="S1533" t="str">
        <f t="shared" si="166"/>
        <v/>
      </c>
    </row>
    <row r="1534" spans="1:19" x14ac:dyDescent="0.3">
      <c r="A1534" t="s">
        <v>3854</v>
      </c>
      <c r="B1534" t="s">
        <v>73</v>
      </c>
      <c r="C1534" t="s">
        <v>12021</v>
      </c>
      <c r="D1534" t="s">
        <v>49</v>
      </c>
      <c r="E1534" t="s">
        <v>50</v>
      </c>
      <c r="F1534" t="s">
        <v>3855</v>
      </c>
      <c r="G1534" t="s">
        <v>22</v>
      </c>
      <c r="H1534" s="1" t="s">
        <v>3856</v>
      </c>
      <c r="I1534" s="3">
        <v>0.53199074074074071</v>
      </c>
      <c r="J1534" s="1" t="s">
        <v>12021</v>
      </c>
      <c r="K1534" s="2" t="s">
        <v>12021</v>
      </c>
      <c r="L1534" s="2" t="s">
        <v>12021</v>
      </c>
      <c r="M1534" t="str">
        <f t="shared" si="167"/>
        <v>Sep</v>
      </c>
      <c r="N1534" t="str">
        <f t="shared" si="161"/>
        <v>30-09-2020</v>
      </c>
      <c r="O1534" t="str">
        <f t="shared" si="164"/>
        <v>09</v>
      </c>
      <c r="P1534" t="str">
        <f t="shared" si="165"/>
        <v>2020</v>
      </c>
      <c r="Q1534" t="str">
        <f t="shared" si="162"/>
        <v>12</v>
      </c>
      <c r="R1534" t="str">
        <f t="shared" si="163"/>
        <v>-</v>
      </c>
      <c r="S1534" t="str">
        <f t="shared" si="166"/>
        <v/>
      </c>
    </row>
    <row r="1535" spans="1:19" x14ac:dyDescent="0.3">
      <c r="A1535" t="s">
        <v>3857</v>
      </c>
      <c r="B1535" t="s">
        <v>256</v>
      </c>
      <c r="C1535" t="s">
        <v>12021</v>
      </c>
      <c r="D1535" t="s">
        <v>19</v>
      </c>
      <c r="E1535" t="s">
        <v>20</v>
      </c>
      <c r="F1535" t="s">
        <v>3858</v>
      </c>
      <c r="G1535" t="s">
        <v>15</v>
      </c>
      <c r="H1535" s="1" t="s">
        <v>485</v>
      </c>
      <c r="I1535" s="3">
        <v>0.21241898148148147</v>
      </c>
      <c r="J1535" s="1" t="s">
        <v>12021</v>
      </c>
      <c r="K1535" s="2" t="s">
        <v>12021</v>
      </c>
      <c r="L1535" s="2" t="s">
        <v>12021</v>
      </c>
      <c r="M1535" t="str">
        <f t="shared" si="167"/>
        <v>Nov</v>
      </c>
      <c r="N1535" t="str">
        <f t="shared" si="161"/>
        <v>15-11-2024</v>
      </c>
      <c r="O1535" t="str">
        <f t="shared" si="164"/>
        <v>11</v>
      </c>
      <c r="P1535" t="str">
        <f t="shared" si="165"/>
        <v>2024</v>
      </c>
      <c r="Q1535" t="str">
        <f t="shared" si="162"/>
        <v>05</v>
      </c>
      <c r="R1535" t="str">
        <f t="shared" si="163"/>
        <v>-</v>
      </c>
      <c r="S1535" t="str">
        <f t="shared" si="166"/>
        <v/>
      </c>
    </row>
    <row r="1536" spans="1:19" x14ac:dyDescent="0.3">
      <c r="A1536" t="s">
        <v>3859</v>
      </c>
      <c r="B1536" t="s">
        <v>301</v>
      </c>
      <c r="C1536" t="s">
        <v>12021</v>
      </c>
      <c r="D1536" t="s">
        <v>49</v>
      </c>
      <c r="E1536" t="s">
        <v>50</v>
      </c>
      <c r="F1536" t="s">
        <v>3860</v>
      </c>
      <c r="G1536" t="s">
        <v>22</v>
      </c>
      <c r="H1536" s="1">
        <v>45081</v>
      </c>
      <c r="I1536" s="3">
        <v>0.15347222222222223</v>
      </c>
      <c r="J1536" s="1" t="s">
        <v>12021</v>
      </c>
      <c r="K1536" s="2" t="s">
        <v>12021</v>
      </c>
      <c r="L1536" s="2" t="s">
        <v>12021</v>
      </c>
      <c r="M1536" t="str">
        <f t="shared" si="167"/>
        <v>Jun</v>
      </c>
      <c r="N1536" t="str">
        <f t="shared" si="161"/>
        <v>04-06-2023</v>
      </c>
      <c r="O1536" t="str">
        <f t="shared" si="164"/>
        <v>06</v>
      </c>
      <c r="P1536" t="str">
        <f t="shared" si="165"/>
        <v>2023</v>
      </c>
      <c r="Q1536" t="str">
        <f t="shared" si="162"/>
        <v>03</v>
      </c>
      <c r="R1536" t="str">
        <f t="shared" si="163"/>
        <v>-</v>
      </c>
      <c r="S1536" t="str">
        <f t="shared" si="166"/>
        <v/>
      </c>
    </row>
    <row r="1537" spans="1:19" x14ac:dyDescent="0.3">
      <c r="A1537" t="s">
        <v>3861</v>
      </c>
      <c r="B1537" t="s">
        <v>202</v>
      </c>
      <c r="C1537" t="s">
        <v>11300</v>
      </c>
      <c r="D1537" t="s">
        <v>33</v>
      </c>
      <c r="E1537" t="s">
        <v>127</v>
      </c>
      <c r="F1537" t="s">
        <v>3862</v>
      </c>
      <c r="G1537" t="s">
        <v>28</v>
      </c>
      <c r="H1537" s="1" t="s">
        <v>1299</v>
      </c>
      <c r="I1537" s="3">
        <v>0.22802083333333334</v>
      </c>
      <c r="J1537" s="1" t="s">
        <v>339</v>
      </c>
      <c r="K1537" s="2">
        <v>0.22802083333333334</v>
      </c>
      <c r="L1537" s="2" t="s">
        <v>12021</v>
      </c>
      <c r="M1537" t="str">
        <f t="shared" si="167"/>
        <v>Mar</v>
      </c>
      <c r="N1537" t="str">
        <f t="shared" si="161"/>
        <v>16-03-2022</v>
      </c>
      <c r="O1537" t="str">
        <f t="shared" si="164"/>
        <v>03</v>
      </c>
      <c r="P1537" t="str">
        <f t="shared" si="165"/>
        <v>2022</v>
      </c>
      <c r="Q1537" t="str">
        <f t="shared" si="162"/>
        <v>05</v>
      </c>
      <c r="R1537" t="str">
        <f t="shared" si="163"/>
        <v>15-04-2022</v>
      </c>
      <c r="S1537" t="str">
        <f t="shared" si="166"/>
        <v>04</v>
      </c>
    </row>
    <row r="1538" spans="1:19" x14ac:dyDescent="0.3">
      <c r="A1538" t="s">
        <v>3863</v>
      </c>
      <c r="B1538" t="s">
        <v>404</v>
      </c>
      <c r="C1538" t="s">
        <v>12021</v>
      </c>
      <c r="D1538" t="s">
        <v>12</v>
      </c>
      <c r="E1538" t="s">
        <v>174</v>
      </c>
      <c r="F1538" t="s">
        <v>3864</v>
      </c>
      <c r="G1538" t="s">
        <v>22</v>
      </c>
      <c r="H1538" s="1" t="s">
        <v>3865</v>
      </c>
      <c r="I1538" s="3">
        <v>0.24212962962962964</v>
      </c>
      <c r="J1538" s="1" t="s">
        <v>12021</v>
      </c>
      <c r="K1538" s="2" t="s">
        <v>12021</v>
      </c>
      <c r="L1538" s="2" t="s">
        <v>12021</v>
      </c>
      <c r="M1538" t="str">
        <f t="shared" si="167"/>
        <v>Dec</v>
      </c>
      <c r="N1538" t="str">
        <f t="shared" ref="N1538:N1601" si="168">TEXT(H1538,"DD-MM-YYYY")</f>
        <v>23-12-2023</v>
      </c>
      <c r="O1538" t="str">
        <f t="shared" si="164"/>
        <v>12</v>
      </c>
      <c r="P1538" t="str">
        <f t="shared" si="165"/>
        <v>2023</v>
      </c>
      <c r="Q1538" t="str">
        <f t="shared" ref="Q1538:Q1601" si="169">TEXT(I1538,"HH")</f>
        <v>05</v>
      </c>
      <c r="R1538" t="str">
        <f t="shared" ref="R1538:R1601" si="170">TEXT(J1538,"DD-MM-YYYY")</f>
        <v>-</v>
      </c>
      <c r="S1538" t="str">
        <f t="shared" si="166"/>
        <v/>
      </c>
    </row>
    <row r="1539" spans="1:19" x14ac:dyDescent="0.3">
      <c r="A1539" t="s">
        <v>3866</v>
      </c>
      <c r="B1539" t="s">
        <v>73</v>
      </c>
      <c r="C1539" t="s">
        <v>11301</v>
      </c>
      <c r="D1539" t="s">
        <v>49</v>
      </c>
      <c r="E1539" t="s">
        <v>50</v>
      </c>
      <c r="F1539" t="s">
        <v>3867</v>
      </c>
      <c r="G1539" t="s">
        <v>28</v>
      </c>
      <c r="H1539" s="1" t="s">
        <v>3868</v>
      </c>
      <c r="I1539" s="3">
        <v>0.38112268518518516</v>
      </c>
      <c r="J1539" s="1" t="s">
        <v>3869</v>
      </c>
      <c r="K1539" s="2">
        <v>0.38112268518518516</v>
      </c>
      <c r="L1539" s="2" t="s">
        <v>12021</v>
      </c>
      <c r="M1539" t="str">
        <f t="shared" si="167"/>
        <v>Nov</v>
      </c>
      <c r="N1539" t="str">
        <f t="shared" si="168"/>
        <v>17-11-2024</v>
      </c>
      <c r="O1539" t="str">
        <f t="shared" ref="O1539:O1602" si="171">MID(N1539,4,2)</f>
        <v>11</v>
      </c>
      <c r="P1539" t="str">
        <f t="shared" ref="P1539:P1602" si="172">RIGHT(N1539,4)</f>
        <v>2024</v>
      </c>
      <c r="Q1539" t="str">
        <f t="shared" si="169"/>
        <v>09</v>
      </c>
      <c r="R1539" t="str">
        <f t="shared" si="170"/>
        <v>18-11-2024</v>
      </c>
      <c r="S1539" t="str">
        <f t="shared" ref="S1539:S1602" si="173">MID(R1539,4,2)</f>
        <v>11</v>
      </c>
    </row>
    <row r="1540" spans="1:19" x14ac:dyDescent="0.3">
      <c r="A1540" t="s">
        <v>3870</v>
      </c>
      <c r="B1540" t="s">
        <v>97</v>
      </c>
      <c r="C1540" t="s">
        <v>12021</v>
      </c>
      <c r="D1540" t="s">
        <v>19</v>
      </c>
      <c r="E1540" t="s">
        <v>20</v>
      </c>
      <c r="F1540" t="s">
        <v>3871</v>
      </c>
      <c r="G1540" t="s">
        <v>15</v>
      </c>
      <c r="H1540" s="1" t="s">
        <v>3872</v>
      </c>
      <c r="I1540" s="3">
        <v>0.94951388888888888</v>
      </c>
      <c r="J1540" s="1" t="s">
        <v>12021</v>
      </c>
      <c r="K1540" s="2" t="s">
        <v>12021</v>
      </c>
      <c r="L1540" s="2" t="s">
        <v>12021</v>
      </c>
      <c r="M1540" t="str">
        <f t="shared" si="167"/>
        <v>Jul</v>
      </c>
      <c r="N1540" t="str">
        <f t="shared" si="168"/>
        <v>14-07-2022</v>
      </c>
      <c r="O1540" t="str">
        <f t="shared" si="171"/>
        <v>07</v>
      </c>
      <c r="P1540" t="str">
        <f t="shared" si="172"/>
        <v>2022</v>
      </c>
      <c r="Q1540" t="str">
        <f t="shared" si="169"/>
        <v>22</v>
      </c>
      <c r="R1540" t="str">
        <f t="shared" si="170"/>
        <v>-</v>
      </c>
      <c r="S1540" t="str">
        <f t="shared" si="173"/>
        <v/>
      </c>
    </row>
    <row r="1541" spans="1:19" x14ac:dyDescent="0.3">
      <c r="A1541" t="s">
        <v>3873</v>
      </c>
      <c r="B1541" t="s">
        <v>220</v>
      </c>
      <c r="C1541" t="s">
        <v>12021</v>
      </c>
      <c r="D1541" t="s">
        <v>12</v>
      </c>
      <c r="E1541" t="s">
        <v>174</v>
      </c>
      <c r="F1541" t="s">
        <v>3874</v>
      </c>
      <c r="G1541" t="s">
        <v>15</v>
      </c>
      <c r="H1541" s="1" t="s">
        <v>3875</v>
      </c>
      <c r="I1541" s="3">
        <v>0.97942129629629626</v>
      </c>
      <c r="J1541" s="1" t="s">
        <v>12021</v>
      </c>
      <c r="K1541" s="2" t="s">
        <v>12021</v>
      </c>
      <c r="L1541" s="2" t="s">
        <v>12021</v>
      </c>
      <c r="M1541" t="str">
        <f t="shared" ref="M1541:M1604" si="174">TEXT(H1541,"MMM")</f>
        <v>Sep</v>
      </c>
      <c r="N1541" t="str">
        <f t="shared" si="168"/>
        <v>16-09-2020</v>
      </c>
      <c r="O1541" t="str">
        <f t="shared" si="171"/>
        <v>09</v>
      </c>
      <c r="P1541" t="str">
        <f t="shared" si="172"/>
        <v>2020</v>
      </c>
      <c r="Q1541" t="str">
        <f t="shared" si="169"/>
        <v>23</v>
      </c>
      <c r="R1541" t="str">
        <f t="shared" si="170"/>
        <v>-</v>
      </c>
      <c r="S1541" t="str">
        <f t="shared" si="173"/>
        <v/>
      </c>
    </row>
    <row r="1542" spans="1:19" x14ac:dyDescent="0.3">
      <c r="A1542" t="s">
        <v>3876</v>
      </c>
      <c r="B1542" t="s">
        <v>87</v>
      </c>
      <c r="C1542" s="4">
        <v>43933.625</v>
      </c>
      <c r="D1542" t="s">
        <v>33</v>
      </c>
      <c r="E1542" t="s">
        <v>38</v>
      </c>
      <c r="F1542" t="s">
        <v>3877</v>
      </c>
      <c r="G1542" t="s">
        <v>28</v>
      </c>
      <c r="H1542" s="1">
        <v>44115</v>
      </c>
      <c r="I1542" s="3">
        <v>0.625</v>
      </c>
      <c r="J1542" s="1">
        <v>43933</v>
      </c>
      <c r="K1542" s="2">
        <v>0.625</v>
      </c>
      <c r="L1542" s="2" t="s">
        <v>12021</v>
      </c>
      <c r="M1542" t="str">
        <f t="shared" si="174"/>
        <v>Oct</v>
      </c>
      <c r="N1542" t="str">
        <f t="shared" si="168"/>
        <v>11-10-2020</v>
      </c>
      <c r="O1542" t="str">
        <f t="shared" si="171"/>
        <v>10</v>
      </c>
      <c r="P1542" t="str">
        <f t="shared" si="172"/>
        <v>2020</v>
      </c>
      <c r="Q1542" t="str">
        <f t="shared" si="169"/>
        <v>15</v>
      </c>
      <c r="R1542" t="str">
        <f t="shared" si="170"/>
        <v>12-04-2020</v>
      </c>
      <c r="S1542" t="str">
        <f t="shared" si="173"/>
        <v>04</v>
      </c>
    </row>
    <row r="1543" spans="1:19" x14ac:dyDescent="0.3">
      <c r="A1543" t="s">
        <v>3878</v>
      </c>
      <c r="B1543" t="s">
        <v>280</v>
      </c>
      <c r="C1543" t="s">
        <v>12021</v>
      </c>
      <c r="D1543" t="s">
        <v>49</v>
      </c>
      <c r="E1543" t="s">
        <v>65</v>
      </c>
      <c r="F1543" t="s">
        <v>3879</v>
      </c>
      <c r="G1543" t="s">
        <v>22</v>
      </c>
      <c r="H1543" s="1">
        <v>44387</v>
      </c>
      <c r="I1543" s="3">
        <v>0.82291666666666663</v>
      </c>
      <c r="J1543" s="1" t="s">
        <v>12021</v>
      </c>
      <c r="K1543" s="2" t="s">
        <v>12021</v>
      </c>
      <c r="L1543" s="2" t="s">
        <v>12021</v>
      </c>
      <c r="M1543" t="str">
        <f t="shared" si="174"/>
        <v>Jul</v>
      </c>
      <c r="N1543" t="str">
        <f t="shared" si="168"/>
        <v>10-07-2021</v>
      </c>
      <c r="O1543" t="str">
        <f t="shared" si="171"/>
        <v>07</v>
      </c>
      <c r="P1543" t="str">
        <f t="shared" si="172"/>
        <v>2021</v>
      </c>
      <c r="Q1543" t="str">
        <f t="shared" si="169"/>
        <v>19</v>
      </c>
      <c r="R1543" t="str">
        <f t="shared" si="170"/>
        <v>-</v>
      </c>
      <c r="S1543" t="str">
        <f t="shared" si="173"/>
        <v/>
      </c>
    </row>
    <row r="1544" spans="1:19" x14ac:dyDescent="0.3">
      <c r="A1544" t="s">
        <v>3880</v>
      </c>
      <c r="B1544" t="s">
        <v>48</v>
      </c>
      <c r="C1544" t="s">
        <v>12021</v>
      </c>
      <c r="D1544" t="s">
        <v>49</v>
      </c>
      <c r="E1544" t="s">
        <v>50</v>
      </c>
      <c r="F1544" t="s">
        <v>3881</v>
      </c>
      <c r="G1544" t="s">
        <v>15</v>
      </c>
      <c r="H1544" s="1" t="s">
        <v>3882</v>
      </c>
      <c r="I1544" s="3">
        <v>0.34414351851851854</v>
      </c>
      <c r="J1544" s="1" t="s">
        <v>12021</v>
      </c>
      <c r="K1544" s="2" t="s">
        <v>12021</v>
      </c>
      <c r="L1544" s="2" t="s">
        <v>12021</v>
      </c>
      <c r="M1544" t="str">
        <f t="shared" si="174"/>
        <v>May</v>
      </c>
      <c r="N1544" t="str">
        <f t="shared" si="168"/>
        <v>14-05-2023</v>
      </c>
      <c r="O1544" t="str">
        <f t="shared" si="171"/>
        <v>05</v>
      </c>
      <c r="P1544" t="str">
        <f t="shared" si="172"/>
        <v>2023</v>
      </c>
      <c r="Q1544" t="str">
        <f t="shared" si="169"/>
        <v>08</v>
      </c>
      <c r="R1544" t="str">
        <f t="shared" si="170"/>
        <v>-</v>
      </c>
      <c r="S1544" t="str">
        <f t="shared" si="173"/>
        <v/>
      </c>
    </row>
    <row r="1545" spans="1:19" x14ac:dyDescent="0.3">
      <c r="A1545" t="s">
        <v>3883</v>
      </c>
      <c r="B1545" t="s">
        <v>18</v>
      </c>
      <c r="C1545" s="4">
        <v>45450.522916666669</v>
      </c>
      <c r="D1545" t="s">
        <v>19</v>
      </c>
      <c r="E1545" t="s">
        <v>20</v>
      </c>
      <c r="F1545" t="s">
        <v>3884</v>
      </c>
      <c r="G1545" t="s">
        <v>28</v>
      </c>
      <c r="H1545" s="1" t="s">
        <v>2248</v>
      </c>
      <c r="I1545" s="3">
        <v>0.52344907407407404</v>
      </c>
      <c r="J1545" s="1">
        <v>45450</v>
      </c>
      <c r="K1545" s="2">
        <v>0.5229166666666667</v>
      </c>
      <c r="L1545" s="2" t="s">
        <v>12021</v>
      </c>
      <c r="M1545" t="str">
        <f t="shared" si="174"/>
        <v>Jun</v>
      </c>
      <c r="N1545" t="str">
        <f t="shared" si="168"/>
        <v>16-06-2024</v>
      </c>
      <c r="O1545" t="str">
        <f t="shared" si="171"/>
        <v>06</v>
      </c>
      <c r="P1545" t="str">
        <f t="shared" si="172"/>
        <v>2024</v>
      </c>
      <c r="Q1545" t="str">
        <f t="shared" si="169"/>
        <v>12</v>
      </c>
      <c r="R1545" t="str">
        <f t="shared" si="170"/>
        <v>07-06-2024</v>
      </c>
      <c r="S1545" t="str">
        <f t="shared" si="173"/>
        <v>06</v>
      </c>
    </row>
    <row r="1546" spans="1:19" x14ac:dyDescent="0.3">
      <c r="A1546" t="s">
        <v>3885</v>
      </c>
      <c r="B1546" t="s">
        <v>32</v>
      </c>
      <c r="C1546" t="s">
        <v>12021</v>
      </c>
      <c r="D1546" t="s">
        <v>33</v>
      </c>
      <c r="E1546" t="s">
        <v>34</v>
      </c>
      <c r="F1546" t="s">
        <v>3886</v>
      </c>
      <c r="G1546" t="s">
        <v>15</v>
      </c>
      <c r="H1546" s="1" t="s">
        <v>1642</v>
      </c>
      <c r="I1546" s="3">
        <v>0.75150462962962961</v>
      </c>
      <c r="J1546" s="1" t="s">
        <v>12021</v>
      </c>
      <c r="K1546" s="2" t="s">
        <v>12021</v>
      </c>
      <c r="L1546" s="2" t="s">
        <v>12021</v>
      </c>
      <c r="M1546" t="str">
        <f t="shared" si="174"/>
        <v>Dec</v>
      </c>
      <c r="N1546" t="str">
        <f t="shared" si="168"/>
        <v>27-12-2020</v>
      </c>
      <c r="O1546" t="str">
        <f t="shared" si="171"/>
        <v>12</v>
      </c>
      <c r="P1546" t="str">
        <f t="shared" si="172"/>
        <v>2020</v>
      </c>
      <c r="Q1546" t="str">
        <f t="shared" si="169"/>
        <v>18</v>
      </c>
      <c r="R1546" t="str">
        <f t="shared" si="170"/>
        <v>-</v>
      </c>
      <c r="S1546" t="str">
        <f t="shared" si="173"/>
        <v/>
      </c>
    </row>
    <row r="1547" spans="1:19" x14ac:dyDescent="0.3">
      <c r="A1547" t="s">
        <v>3887</v>
      </c>
      <c r="B1547" t="s">
        <v>97</v>
      </c>
      <c r="C1547" t="s">
        <v>11302</v>
      </c>
      <c r="D1547" t="s">
        <v>19</v>
      </c>
      <c r="E1547" t="s">
        <v>20</v>
      </c>
      <c r="F1547" t="s">
        <v>3888</v>
      </c>
      <c r="G1547" t="s">
        <v>28</v>
      </c>
      <c r="H1547" s="1">
        <v>44146</v>
      </c>
      <c r="I1547" s="3">
        <v>5.9027777777777776E-2</v>
      </c>
      <c r="J1547" s="1" t="s">
        <v>2451</v>
      </c>
      <c r="K1547" s="2">
        <v>5.9548611111111108E-2</v>
      </c>
      <c r="L1547" s="2" t="s">
        <v>12021</v>
      </c>
      <c r="M1547" t="str">
        <f t="shared" si="174"/>
        <v>Nov</v>
      </c>
      <c r="N1547" t="str">
        <f t="shared" si="168"/>
        <v>11-11-2020</v>
      </c>
      <c r="O1547" t="str">
        <f t="shared" si="171"/>
        <v>11</v>
      </c>
      <c r="P1547" t="str">
        <f t="shared" si="172"/>
        <v>2020</v>
      </c>
      <c r="Q1547" t="str">
        <f t="shared" si="169"/>
        <v>01</v>
      </c>
      <c r="R1547" t="str">
        <f t="shared" si="170"/>
        <v>24-11-2020</v>
      </c>
      <c r="S1547" t="str">
        <f t="shared" si="173"/>
        <v>11</v>
      </c>
    </row>
    <row r="1548" spans="1:19" x14ac:dyDescent="0.3">
      <c r="A1548" t="s">
        <v>3889</v>
      </c>
      <c r="B1548" t="s">
        <v>301</v>
      </c>
      <c r="C1548" t="s">
        <v>12021</v>
      </c>
      <c r="D1548" t="s">
        <v>49</v>
      </c>
      <c r="E1548" t="s">
        <v>50</v>
      </c>
      <c r="F1548" t="s">
        <v>3890</v>
      </c>
      <c r="G1548" t="s">
        <v>22</v>
      </c>
      <c r="H1548" s="1">
        <v>44046</v>
      </c>
      <c r="I1548" s="3">
        <v>0.75972222222222219</v>
      </c>
      <c r="J1548" s="1" t="s">
        <v>12021</v>
      </c>
      <c r="K1548" s="2" t="s">
        <v>12021</v>
      </c>
      <c r="L1548" s="2" t="s">
        <v>12021</v>
      </c>
      <c r="M1548" t="str">
        <f t="shared" si="174"/>
        <v>Aug</v>
      </c>
      <c r="N1548" t="str">
        <f t="shared" si="168"/>
        <v>03-08-2020</v>
      </c>
      <c r="O1548" t="str">
        <f t="shared" si="171"/>
        <v>08</v>
      </c>
      <c r="P1548" t="str">
        <f t="shared" si="172"/>
        <v>2020</v>
      </c>
      <c r="Q1548" t="str">
        <f t="shared" si="169"/>
        <v>18</v>
      </c>
      <c r="R1548" t="str">
        <f t="shared" si="170"/>
        <v>-</v>
      </c>
      <c r="S1548" t="str">
        <f t="shared" si="173"/>
        <v/>
      </c>
    </row>
    <row r="1549" spans="1:19" x14ac:dyDescent="0.3">
      <c r="A1549" t="s">
        <v>3891</v>
      </c>
      <c r="B1549" t="s">
        <v>289</v>
      </c>
      <c r="C1549" t="s">
        <v>12021</v>
      </c>
      <c r="D1549" t="s">
        <v>49</v>
      </c>
      <c r="E1549" t="s">
        <v>69</v>
      </c>
      <c r="F1549" t="s">
        <v>3892</v>
      </c>
      <c r="G1549" t="s">
        <v>15</v>
      </c>
      <c r="H1549" s="1" t="s">
        <v>3893</v>
      </c>
      <c r="I1549" s="3">
        <v>0.16313657407407409</v>
      </c>
      <c r="J1549" s="1" t="s">
        <v>12021</v>
      </c>
      <c r="K1549" s="2" t="s">
        <v>12021</v>
      </c>
      <c r="L1549" s="2" t="s">
        <v>12021</v>
      </c>
      <c r="M1549" t="str">
        <f t="shared" si="174"/>
        <v>Mar</v>
      </c>
      <c r="N1549" t="str">
        <f t="shared" si="168"/>
        <v>28-03-2023</v>
      </c>
      <c r="O1549" t="str">
        <f t="shared" si="171"/>
        <v>03</v>
      </c>
      <c r="P1549" t="str">
        <f t="shared" si="172"/>
        <v>2023</v>
      </c>
      <c r="Q1549" t="str">
        <f t="shared" si="169"/>
        <v>03</v>
      </c>
      <c r="R1549" t="str">
        <f t="shared" si="170"/>
        <v>-</v>
      </c>
      <c r="S1549" t="str">
        <f t="shared" si="173"/>
        <v/>
      </c>
    </row>
    <row r="1550" spans="1:19" x14ac:dyDescent="0.3">
      <c r="A1550" t="s">
        <v>3894</v>
      </c>
      <c r="B1550" t="s">
        <v>256</v>
      </c>
      <c r="C1550" t="s">
        <v>11303</v>
      </c>
      <c r="D1550" t="s">
        <v>19</v>
      </c>
      <c r="E1550" t="s">
        <v>20</v>
      </c>
      <c r="F1550" t="s">
        <v>3895</v>
      </c>
      <c r="G1550" t="s">
        <v>28</v>
      </c>
      <c r="H1550" s="1" t="s">
        <v>1191</v>
      </c>
      <c r="I1550" s="3">
        <v>0.75883101851851853</v>
      </c>
      <c r="J1550" s="1" t="s">
        <v>1466</v>
      </c>
      <c r="K1550" s="2">
        <v>0.75883101851851853</v>
      </c>
      <c r="L1550" s="2" t="s">
        <v>12021</v>
      </c>
      <c r="M1550" t="str">
        <f t="shared" si="174"/>
        <v>Oct</v>
      </c>
      <c r="N1550" t="str">
        <f t="shared" si="168"/>
        <v>18-10-2020</v>
      </c>
      <c r="O1550" t="str">
        <f t="shared" si="171"/>
        <v>10</v>
      </c>
      <c r="P1550" t="str">
        <f t="shared" si="172"/>
        <v>2020</v>
      </c>
      <c r="Q1550" t="str">
        <f t="shared" si="169"/>
        <v>18</v>
      </c>
      <c r="R1550" t="str">
        <f t="shared" si="170"/>
        <v>29-10-2020</v>
      </c>
      <c r="S1550" t="str">
        <f t="shared" si="173"/>
        <v>10</v>
      </c>
    </row>
    <row r="1551" spans="1:19" x14ac:dyDescent="0.3">
      <c r="A1551" t="s">
        <v>3896</v>
      </c>
      <c r="B1551" t="s">
        <v>135</v>
      </c>
      <c r="C1551" t="s">
        <v>12021</v>
      </c>
      <c r="D1551" t="s">
        <v>33</v>
      </c>
      <c r="E1551" t="s">
        <v>38</v>
      </c>
      <c r="F1551" t="s">
        <v>3897</v>
      </c>
      <c r="G1551" t="s">
        <v>15</v>
      </c>
      <c r="H1551" s="1">
        <v>45515</v>
      </c>
      <c r="I1551" s="3">
        <v>0.75</v>
      </c>
      <c r="J1551" s="1" t="s">
        <v>12021</v>
      </c>
      <c r="K1551" s="2" t="s">
        <v>12021</v>
      </c>
      <c r="L1551" s="2" t="s">
        <v>12021</v>
      </c>
      <c r="M1551" t="str">
        <f t="shared" si="174"/>
        <v>Aug</v>
      </c>
      <c r="N1551" t="str">
        <f t="shared" si="168"/>
        <v>11-08-2024</v>
      </c>
      <c r="O1551" t="str">
        <f t="shared" si="171"/>
        <v>08</v>
      </c>
      <c r="P1551" t="str">
        <f t="shared" si="172"/>
        <v>2024</v>
      </c>
      <c r="Q1551" t="str">
        <f t="shared" si="169"/>
        <v>18</v>
      </c>
      <c r="R1551" t="str">
        <f t="shared" si="170"/>
        <v>-</v>
      </c>
      <c r="S1551" t="str">
        <f t="shared" si="173"/>
        <v/>
      </c>
    </row>
    <row r="1552" spans="1:19" x14ac:dyDescent="0.3">
      <c r="A1552" t="s">
        <v>3898</v>
      </c>
      <c r="B1552" t="s">
        <v>131</v>
      </c>
      <c r="C1552" t="s">
        <v>11304</v>
      </c>
      <c r="D1552" t="s">
        <v>12</v>
      </c>
      <c r="E1552" t="s">
        <v>114</v>
      </c>
      <c r="F1552" t="s">
        <v>3899</v>
      </c>
      <c r="G1552" t="s">
        <v>28</v>
      </c>
      <c r="H1552" s="1" t="s">
        <v>1345</v>
      </c>
      <c r="I1552" s="3">
        <v>0.34254629629629629</v>
      </c>
      <c r="J1552" s="1" t="s">
        <v>55</v>
      </c>
      <c r="K1552" s="2">
        <v>0.34254629629629629</v>
      </c>
      <c r="L1552" s="2" t="s">
        <v>12021</v>
      </c>
      <c r="M1552" t="str">
        <f t="shared" si="174"/>
        <v>Nov</v>
      </c>
      <c r="N1552" t="str">
        <f t="shared" si="168"/>
        <v>17-11-2020</v>
      </c>
      <c r="O1552" t="str">
        <f t="shared" si="171"/>
        <v>11</v>
      </c>
      <c r="P1552" t="str">
        <f t="shared" si="172"/>
        <v>2020</v>
      </c>
      <c r="Q1552" t="str">
        <f t="shared" si="169"/>
        <v>08</v>
      </c>
      <c r="R1552" t="str">
        <f t="shared" si="170"/>
        <v>28-11-2020</v>
      </c>
      <c r="S1552" t="str">
        <f t="shared" si="173"/>
        <v>11</v>
      </c>
    </row>
    <row r="1553" spans="1:19" x14ac:dyDescent="0.3">
      <c r="A1553" t="s">
        <v>3900</v>
      </c>
      <c r="B1553" t="s">
        <v>188</v>
      </c>
      <c r="C1553" t="s">
        <v>12021</v>
      </c>
      <c r="D1553" t="s">
        <v>12</v>
      </c>
      <c r="E1553" t="s">
        <v>114</v>
      </c>
      <c r="F1553" t="s">
        <v>3901</v>
      </c>
      <c r="G1553" t="s">
        <v>22</v>
      </c>
      <c r="H1553" s="1" t="s">
        <v>3817</v>
      </c>
      <c r="I1553" s="3">
        <v>0.12258101851851852</v>
      </c>
      <c r="J1553" s="1" t="s">
        <v>12021</v>
      </c>
      <c r="K1553" s="2" t="s">
        <v>12021</v>
      </c>
      <c r="L1553" s="2" t="s">
        <v>12021</v>
      </c>
      <c r="M1553" t="str">
        <f t="shared" si="174"/>
        <v>Aug</v>
      </c>
      <c r="N1553" t="str">
        <f t="shared" si="168"/>
        <v>18-08-2020</v>
      </c>
      <c r="O1553" t="str">
        <f t="shared" si="171"/>
        <v>08</v>
      </c>
      <c r="P1553" t="str">
        <f t="shared" si="172"/>
        <v>2020</v>
      </c>
      <c r="Q1553" t="str">
        <f t="shared" si="169"/>
        <v>02</v>
      </c>
      <c r="R1553" t="str">
        <f t="shared" si="170"/>
        <v>-</v>
      </c>
      <c r="S1553" t="str">
        <f t="shared" si="173"/>
        <v/>
      </c>
    </row>
    <row r="1554" spans="1:19" x14ac:dyDescent="0.3">
      <c r="A1554" t="s">
        <v>3902</v>
      </c>
      <c r="B1554" t="s">
        <v>87</v>
      </c>
      <c r="C1554" t="s">
        <v>12021</v>
      </c>
      <c r="D1554" t="s">
        <v>33</v>
      </c>
      <c r="E1554" t="s">
        <v>38</v>
      </c>
      <c r="F1554" t="s">
        <v>3903</v>
      </c>
      <c r="G1554" t="s">
        <v>22</v>
      </c>
      <c r="H1554" s="1" t="s">
        <v>479</v>
      </c>
      <c r="I1554" s="3">
        <v>0.43233796296296295</v>
      </c>
      <c r="J1554" s="1" t="s">
        <v>12021</v>
      </c>
      <c r="K1554" s="2" t="s">
        <v>12021</v>
      </c>
      <c r="L1554" s="2" t="s">
        <v>12021</v>
      </c>
      <c r="M1554" t="str">
        <f t="shared" si="174"/>
        <v>Dec</v>
      </c>
      <c r="N1554" t="str">
        <f t="shared" si="168"/>
        <v>21-12-2020</v>
      </c>
      <c r="O1554" t="str">
        <f t="shared" si="171"/>
        <v>12</v>
      </c>
      <c r="P1554" t="str">
        <f t="shared" si="172"/>
        <v>2020</v>
      </c>
      <c r="Q1554" t="str">
        <f t="shared" si="169"/>
        <v>10</v>
      </c>
      <c r="R1554" t="str">
        <f t="shared" si="170"/>
        <v>-</v>
      </c>
      <c r="S1554" t="str">
        <f t="shared" si="173"/>
        <v/>
      </c>
    </row>
    <row r="1555" spans="1:19" x14ac:dyDescent="0.3">
      <c r="A1555" t="s">
        <v>3904</v>
      </c>
      <c r="B1555" t="s">
        <v>25</v>
      </c>
      <c r="C1555" t="s">
        <v>11305</v>
      </c>
      <c r="D1555" t="s">
        <v>19</v>
      </c>
      <c r="E1555" t="s">
        <v>26</v>
      </c>
      <c r="F1555" t="s">
        <v>3905</v>
      </c>
      <c r="G1555" t="s">
        <v>28</v>
      </c>
      <c r="H1555" s="1" t="s">
        <v>3906</v>
      </c>
      <c r="I1555" s="3">
        <v>0.62930555555555556</v>
      </c>
      <c r="J1555" s="1" t="s">
        <v>1751</v>
      </c>
      <c r="K1555" s="2">
        <v>0.62930555555555556</v>
      </c>
      <c r="L1555" s="2" t="s">
        <v>12021</v>
      </c>
      <c r="M1555" t="str">
        <f t="shared" si="174"/>
        <v>Jun</v>
      </c>
      <c r="N1555" t="str">
        <f t="shared" si="168"/>
        <v>16-06-2020</v>
      </c>
      <c r="O1555" t="str">
        <f t="shared" si="171"/>
        <v>06</v>
      </c>
      <c r="P1555" t="str">
        <f t="shared" si="172"/>
        <v>2020</v>
      </c>
      <c r="Q1555" t="str">
        <f t="shared" si="169"/>
        <v>15</v>
      </c>
      <c r="R1555" t="str">
        <f t="shared" si="170"/>
        <v>25-06-2020</v>
      </c>
      <c r="S1555" t="str">
        <f t="shared" si="173"/>
        <v>06</v>
      </c>
    </row>
    <row r="1556" spans="1:19" x14ac:dyDescent="0.3">
      <c r="A1556" t="s">
        <v>3907</v>
      </c>
      <c r="B1556" t="s">
        <v>110</v>
      </c>
      <c r="C1556" t="s">
        <v>12021</v>
      </c>
      <c r="D1556" t="s">
        <v>33</v>
      </c>
      <c r="E1556" t="s">
        <v>34</v>
      </c>
      <c r="F1556" t="s">
        <v>3908</v>
      </c>
      <c r="G1556" t="s">
        <v>22</v>
      </c>
      <c r="H1556" s="1" t="s">
        <v>438</v>
      </c>
      <c r="I1556" s="3">
        <v>0.82597222222222222</v>
      </c>
      <c r="J1556" s="1" t="s">
        <v>12021</v>
      </c>
      <c r="K1556" s="2" t="s">
        <v>12021</v>
      </c>
      <c r="L1556" s="2" t="s">
        <v>12021</v>
      </c>
      <c r="M1556" t="str">
        <f t="shared" si="174"/>
        <v>Aug</v>
      </c>
      <c r="N1556" t="str">
        <f t="shared" si="168"/>
        <v>23-08-2021</v>
      </c>
      <c r="O1556" t="str">
        <f t="shared" si="171"/>
        <v>08</v>
      </c>
      <c r="P1556" t="str">
        <f t="shared" si="172"/>
        <v>2021</v>
      </c>
      <c r="Q1556" t="str">
        <f t="shared" si="169"/>
        <v>19</v>
      </c>
      <c r="R1556" t="str">
        <f t="shared" si="170"/>
        <v>-</v>
      </c>
      <c r="S1556" t="str">
        <f t="shared" si="173"/>
        <v/>
      </c>
    </row>
    <row r="1557" spans="1:19" x14ac:dyDescent="0.3">
      <c r="A1557" t="s">
        <v>3909</v>
      </c>
      <c r="B1557" t="s">
        <v>64</v>
      </c>
      <c r="C1557" t="s">
        <v>12021</v>
      </c>
      <c r="D1557" t="s">
        <v>49</v>
      </c>
      <c r="E1557" t="s">
        <v>65</v>
      </c>
      <c r="F1557" t="s">
        <v>3910</v>
      </c>
      <c r="G1557" t="s">
        <v>22</v>
      </c>
      <c r="H1557" s="1" t="s">
        <v>3911</v>
      </c>
      <c r="I1557" s="3">
        <v>0.46458333333333335</v>
      </c>
      <c r="J1557" s="1" t="s">
        <v>12021</v>
      </c>
      <c r="K1557" s="2" t="s">
        <v>12021</v>
      </c>
      <c r="L1557" s="2" t="s">
        <v>12021</v>
      </c>
      <c r="M1557" t="str">
        <f t="shared" si="174"/>
        <v>Feb</v>
      </c>
      <c r="N1557" t="str">
        <f t="shared" si="168"/>
        <v>27-02-2024</v>
      </c>
      <c r="O1557" t="str">
        <f t="shared" si="171"/>
        <v>02</v>
      </c>
      <c r="P1557" t="str">
        <f t="shared" si="172"/>
        <v>2024</v>
      </c>
      <c r="Q1557" t="str">
        <f t="shared" si="169"/>
        <v>11</v>
      </c>
      <c r="R1557" t="str">
        <f t="shared" si="170"/>
        <v>-</v>
      </c>
      <c r="S1557" t="str">
        <f t="shared" si="173"/>
        <v/>
      </c>
    </row>
    <row r="1558" spans="1:19" x14ac:dyDescent="0.3">
      <c r="A1558" t="s">
        <v>3912</v>
      </c>
      <c r="B1558" t="s">
        <v>188</v>
      </c>
      <c r="C1558" t="s">
        <v>12021</v>
      </c>
      <c r="D1558" t="s">
        <v>12</v>
      </c>
      <c r="E1558" t="s">
        <v>114</v>
      </c>
      <c r="F1558" t="s">
        <v>3913</v>
      </c>
      <c r="G1558" t="s">
        <v>22</v>
      </c>
      <c r="H1558" s="1" t="s">
        <v>1783</v>
      </c>
      <c r="I1558" s="3">
        <v>1.0173611111111111E-2</v>
      </c>
      <c r="J1558" s="1" t="s">
        <v>12021</v>
      </c>
      <c r="K1558" s="2" t="s">
        <v>12021</v>
      </c>
      <c r="L1558" s="2" t="s">
        <v>12021</v>
      </c>
      <c r="M1558" t="str">
        <f t="shared" si="174"/>
        <v>Jun</v>
      </c>
      <c r="N1558" t="str">
        <f t="shared" si="168"/>
        <v>24-06-2024</v>
      </c>
      <c r="O1558" t="str">
        <f t="shared" si="171"/>
        <v>06</v>
      </c>
      <c r="P1558" t="str">
        <f t="shared" si="172"/>
        <v>2024</v>
      </c>
      <c r="Q1558" t="str">
        <f t="shared" si="169"/>
        <v>00</v>
      </c>
      <c r="R1558" t="str">
        <f t="shared" si="170"/>
        <v>-</v>
      </c>
      <c r="S1558" t="str">
        <f t="shared" si="173"/>
        <v/>
      </c>
    </row>
    <row r="1559" spans="1:19" x14ac:dyDescent="0.3">
      <c r="A1559" t="s">
        <v>3914</v>
      </c>
      <c r="B1559" t="s">
        <v>131</v>
      </c>
      <c r="C1559" t="s">
        <v>12021</v>
      </c>
      <c r="D1559" t="s">
        <v>12</v>
      </c>
      <c r="E1559" t="s">
        <v>114</v>
      </c>
      <c r="F1559" t="s">
        <v>3915</v>
      </c>
      <c r="G1559" t="s">
        <v>15</v>
      </c>
      <c r="H1559" s="1" t="s">
        <v>3916</v>
      </c>
      <c r="I1559" s="3">
        <v>0.71232638888888888</v>
      </c>
      <c r="J1559" s="1" t="s">
        <v>12021</v>
      </c>
      <c r="K1559" s="2" t="s">
        <v>12021</v>
      </c>
      <c r="L1559" s="2" t="s">
        <v>12021</v>
      </c>
      <c r="M1559" t="str">
        <f t="shared" si="174"/>
        <v>Jul</v>
      </c>
      <c r="N1559" t="str">
        <f t="shared" si="168"/>
        <v>22-07-2022</v>
      </c>
      <c r="O1559" t="str">
        <f t="shared" si="171"/>
        <v>07</v>
      </c>
      <c r="P1559" t="str">
        <f t="shared" si="172"/>
        <v>2022</v>
      </c>
      <c r="Q1559" t="str">
        <f t="shared" si="169"/>
        <v>17</v>
      </c>
      <c r="R1559" t="str">
        <f t="shared" si="170"/>
        <v>-</v>
      </c>
      <c r="S1559" t="str">
        <f t="shared" si="173"/>
        <v/>
      </c>
    </row>
    <row r="1560" spans="1:19" x14ac:dyDescent="0.3">
      <c r="A1560" t="s">
        <v>3917</v>
      </c>
      <c r="B1560" t="s">
        <v>149</v>
      </c>
      <c r="C1560" t="s">
        <v>12021</v>
      </c>
      <c r="D1560" t="s">
        <v>49</v>
      </c>
      <c r="E1560" t="s">
        <v>69</v>
      </c>
      <c r="F1560" t="s">
        <v>3918</v>
      </c>
      <c r="G1560" t="s">
        <v>22</v>
      </c>
      <c r="H1560" s="1" t="s">
        <v>3919</v>
      </c>
      <c r="I1560" s="3">
        <v>0.49686342592592592</v>
      </c>
      <c r="J1560" s="1" t="s">
        <v>12021</v>
      </c>
      <c r="K1560" s="2" t="s">
        <v>12021</v>
      </c>
      <c r="L1560" s="2" t="s">
        <v>12021</v>
      </c>
      <c r="M1560" t="str">
        <f t="shared" si="174"/>
        <v>Nov</v>
      </c>
      <c r="N1560" t="str">
        <f t="shared" si="168"/>
        <v>30-11-2022</v>
      </c>
      <c r="O1560" t="str">
        <f t="shared" si="171"/>
        <v>11</v>
      </c>
      <c r="P1560" t="str">
        <f t="shared" si="172"/>
        <v>2022</v>
      </c>
      <c r="Q1560" t="str">
        <f t="shared" si="169"/>
        <v>11</v>
      </c>
      <c r="R1560" t="str">
        <f t="shared" si="170"/>
        <v>-</v>
      </c>
      <c r="S1560" t="str">
        <f t="shared" si="173"/>
        <v/>
      </c>
    </row>
    <row r="1561" spans="1:19" x14ac:dyDescent="0.3">
      <c r="A1561" t="s">
        <v>3920</v>
      </c>
      <c r="B1561" t="s">
        <v>68</v>
      </c>
      <c r="C1561" t="s">
        <v>11306</v>
      </c>
      <c r="D1561" t="s">
        <v>49</v>
      </c>
      <c r="E1561" t="s">
        <v>69</v>
      </c>
      <c r="F1561" t="s">
        <v>3921</v>
      </c>
      <c r="G1561" t="s">
        <v>28</v>
      </c>
      <c r="H1561" s="1" t="s">
        <v>3922</v>
      </c>
      <c r="I1561" s="3">
        <v>0.27771990740740743</v>
      </c>
      <c r="J1561" s="1" t="s">
        <v>3427</v>
      </c>
      <c r="K1561" s="2">
        <v>0.27771990740740743</v>
      </c>
      <c r="L1561" s="2" t="s">
        <v>12021</v>
      </c>
      <c r="M1561" t="str">
        <f t="shared" si="174"/>
        <v>Aug</v>
      </c>
      <c r="N1561" t="str">
        <f t="shared" si="168"/>
        <v>17-08-2024</v>
      </c>
      <c r="O1561" t="str">
        <f t="shared" si="171"/>
        <v>08</v>
      </c>
      <c r="P1561" t="str">
        <f t="shared" si="172"/>
        <v>2024</v>
      </c>
      <c r="Q1561" t="str">
        <f t="shared" si="169"/>
        <v>06</v>
      </c>
      <c r="R1561" t="str">
        <f t="shared" si="170"/>
        <v>21-08-2024</v>
      </c>
      <c r="S1561" t="str">
        <f t="shared" si="173"/>
        <v>08</v>
      </c>
    </row>
    <row r="1562" spans="1:19" x14ac:dyDescent="0.3">
      <c r="A1562" t="s">
        <v>3923</v>
      </c>
      <c r="B1562" t="s">
        <v>68</v>
      </c>
      <c r="C1562" s="4">
        <v>45019.015972222223</v>
      </c>
      <c r="D1562" t="s">
        <v>49</v>
      </c>
      <c r="E1562" t="s">
        <v>69</v>
      </c>
      <c r="F1562" t="s">
        <v>3924</v>
      </c>
      <c r="G1562" t="s">
        <v>28</v>
      </c>
      <c r="H1562" s="1" t="s">
        <v>108</v>
      </c>
      <c r="I1562" s="3">
        <v>1.6423611111111111E-2</v>
      </c>
      <c r="J1562" s="1">
        <v>45019</v>
      </c>
      <c r="K1562" s="2">
        <v>1.5972222222222221E-2</v>
      </c>
      <c r="L1562" s="2" t="s">
        <v>12021</v>
      </c>
      <c r="M1562" t="str">
        <f t="shared" si="174"/>
        <v>Feb</v>
      </c>
      <c r="N1562" t="str">
        <f t="shared" si="168"/>
        <v>23-02-2023</v>
      </c>
      <c r="O1562" t="str">
        <f t="shared" si="171"/>
        <v>02</v>
      </c>
      <c r="P1562" t="str">
        <f t="shared" si="172"/>
        <v>2023</v>
      </c>
      <c r="Q1562" t="str">
        <f t="shared" si="169"/>
        <v>00</v>
      </c>
      <c r="R1562" t="str">
        <f t="shared" si="170"/>
        <v>03-04-2023</v>
      </c>
      <c r="S1562" t="str">
        <f t="shared" si="173"/>
        <v>04</v>
      </c>
    </row>
    <row r="1563" spans="1:19" x14ac:dyDescent="0.3">
      <c r="A1563" t="s">
        <v>3925</v>
      </c>
      <c r="B1563" t="s">
        <v>173</v>
      </c>
      <c r="C1563" t="s">
        <v>12021</v>
      </c>
      <c r="D1563" t="s">
        <v>12</v>
      </c>
      <c r="E1563" t="s">
        <v>174</v>
      </c>
      <c r="F1563" t="s">
        <v>3926</v>
      </c>
      <c r="G1563" t="s">
        <v>22</v>
      </c>
      <c r="H1563" s="1" t="s">
        <v>3927</v>
      </c>
      <c r="I1563" s="3">
        <v>0.14184027777777777</v>
      </c>
      <c r="J1563" s="1" t="s">
        <v>12021</v>
      </c>
      <c r="K1563" s="2" t="s">
        <v>12021</v>
      </c>
      <c r="L1563" s="2" t="s">
        <v>12021</v>
      </c>
      <c r="M1563" t="str">
        <f t="shared" si="174"/>
        <v>Oct</v>
      </c>
      <c r="N1563" t="str">
        <f t="shared" si="168"/>
        <v>20-10-2024</v>
      </c>
      <c r="O1563" t="str">
        <f t="shared" si="171"/>
        <v>10</v>
      </c>
      <c r="P1563" t="str">
        <f t="shared" si="172"/>
        <v>2024</v>
      </c>
      <c r="Q1563" t="str">
        <f t="shared" si="169"/>
        <v>03</v>
      </c>
      <c r="R1563" t="str">
        <f t="shared" si="170"/>
        <v>-</v>
      </c>
      <c r="S1563" t="str">
        <f t="shared" si="173"/>
        <v/>
      </c>
    </row>
    <row r="1564" spans="1:19" x14ac:dyDescent="0.3">
      <c r="A1564" t="s">
        <v>3928</v>
      </c>
      <c r="B1564" t="s">
        <v>53</v>
      </c>
      <c r="C1564" t="s">
        <v>12021</v>
      </c>
      <c r="D1564" t="s">
        <v>12</v>
      </c>
      <c r="E1564" t="s">
        <v>13</v>
      </c>
      <c r="F1564" t="s">
        <v>3929</v>
      </c>
      <c r="G1564" t="s">
        <v>15</v>
      </c>
      <c r="H1564" s="1" t="s">
        <v>3930</v>
      </c>
      <c r="I1564" s="3">
        <v>0.80418981481481477</v>
      </c>
      <c r="J1564" s="1" t="s">
        <v>12021</v>
      </c>
      <c r="K1564" s="2" t="s">
        <v>12021</v>
      </c>
      <c r="L1564" s="2" t="s">
        <v>12021</v>
      </c>
      <c r="M1564" t="str">
        <f t="shared" si="174"/>
        <v>Sep</v>
      </c>
      <c r="N1564" t="str">
        <f t="shared" si="168"/>
        <v>26-09-2022</v>
      </c>
      <c r="O1564" t="str">
        <f t="shared" si="171"/>
        <v>09</v>
      </c>
      <c r="P1564" t="str">
        <f t="shared" si="172"/>
        <v>2022</v>
      </c>
      <c r="Q1564" t="str">
        <f t="shared" si="169"/>
        <v>19</v>
      </c>
      <c r="R1564" t="str">
        <f t="shared" si="170"/>
        <v>-</v>
      </c>
      <c r="S1564" t="str">
        <f t="shared" si="173"/>
        <v/>
      </c>
    </row>
    <row r="1565" spans="1:19" x14ac:dyDescent="0.3">
      <c r="A1565" t="s">
        <v>3931</v>
      </c>
      <c r="B1565" t="s">
        <v>135</v>
      </c>
      <c r="C1565" t="s">
        <v>12021</v>
      </c>
      <c r="D1565" t="s">
        <v>33</v>
      </c>
      <c r="E1565" t="s">
        <v>38</v>
      </c>
      <c r="F1565" t="s">
        <v>3932</v>
      </c>
      <c r="G1565" t="s">
        <v>15</v>
      </c>
      <c r="H1565" s="1">
        <v>44688</v>
      </c>
      <c r="I1565" s="3">
        <v>8.0555555555555561E-2</v>
      </c>
      <c r="J1565" s="1" t="s">
        <v>12021</v>
      </c>
      <c r="K1565" s="2" t="s">
        <v>12021</v>
      </c>
      <c r="L1565" s="2" t="s">
        <v>12021</v>
      </c>
      <c r="M1565" t="str">
        <f t="shared" si="174"/>
        <v>May</v>
      </c>
      <c r="N1565" t="str">
        <f t="shared" si="168"/>
        <v>07-05-2022</v>
      </c>
      <c r="O1565" t="str">
        <f t="shared" si="171"/>
        <v>05</v>
      </c>
      <c r="P1565" t="str">
        <f t="shared" si="172"/>
        <v>2022</v>
      </c>
      <c r="Q1565" t="str">
        <f t="shared" si="169"/>
        <v>01</v>
      </c>
      <c r="R1565" t="str">
        <f t="shared" si="170"/>
        <v>-</v>
      </c>
      <c r="S1565" t="str">
        <f t="shared" si="173"/>
        <v/>
      </c>
    </row>
    <row r="1566" spans="1:19" x14ac:dyDescent="0.3">
      <c r="A1566" t="s">
        <v>3933</v>
      </c>
      <c r="B1566" t="s">
        <v>280</v>
      </c>
      <c r="C1566" t="s">
        <v>12021</v>
      </c>
      <c r="D1566" t="s">
        <v>49</v>
      </c>
      <c r="E1566" t="s">
        <v>65</v>
      </c>
      <c r="F1566" t="s">
        <v>3934</v>
      </c>
      <c r="G1566" t="s">
        <v>15</v>
      </c>
      <c r="H1566" s="1" t="s">
        <v>3935</v>
      </c>
      <c r="I1566" s="3">
        <v>0.38052083333333331</v>
      </c>
      <c r="J1566" s="1" t="s">
        <v>12021</v>
      </c>
      <c r="K1566" s="2" t="s">
        <v>12021</v>
      </c>
      <c r="L1566" s="2" t="s">
        <v>12021</v>
      </c>
      <c r="M1566" t="str">
        <f t="shared" si="174"/>
        <v>Jan</v>
      </c>
      <c r="N1566" t="str">
        <f t="shared" si="168"/>
        <v>16-01-2023</v>
      </c>
      <c r="O1566" t="str">
        <f t="shared" si="171"/>
        <v>01</v>
      </c>
      <c r="P1566" t="str">
        <f t="shared" si="172"/>
        <v>2023</v>
      </c>
      <c r="Q1566" t="str">
        <f t="shared" si="169"/>
        <v>09</v>
      </c>
      <c r="R1566" t="str">
        <f t="shared" si="170"/>
        <v>-</v>
      </c>
      <c r="S1566" t="str">
        <f t="shared" si="173"/>
        <v/>
      </c>
    </row>
    <row r="1567" spans="1:19" x14ac:dyDescent="0.3">
      <c r="A1567" t="s">
        <v>3936</v>
      </c>
      <c r="B1567" t="s">
        <v>220</v>
      </c>
      <c r="C1567" t="s">
        <v>11307</v>
      </c>
      <c r="D1567" t="s">
        <v>12</v>
      </c>
      <c r="E1567" t="s">
        <v>174</v>
      </c>
      <c r="F1567" t="s">
        <v>3937</v>
      </c>
      <c r="G1567" t="s">
        <v>28</v>
      </c>
      <c r="H1567" s="1" t="s">
        <v>569</v>
      </c>
      <c r="I1567" s="3">
        <v>0.73854166666666665</v>
      </c>
      <c r="J1567" s="1" t="s">
        <v>3938</v>
      </c>
      <c r="K1567" s="2">
        <v>0.73854166666666665</v>
      </c>
      <c r="L1567" s="2" t="s">
        <v>12021</v>
      </c>
      <c r="M1567" t="str">
        <f t="shared" si="174"/>
        <v>Oct</v>
      </c>
      <c r="N1567" t="str">
        <f t="shared" si="168"/>
        <v>30-10-2023</v>
      </c>
      <c r="O1567" t="str">
        <f t="shared" si="171"/>
        <v>10</v>
      </c>
      <c r="P1567" t="str">
        <f t="shared" si="172"/>
        <v>2023</v>
      </c>
      <c r="Q1567" t="str">
        <f t="shared" si="169"/>
        <v>17</v>
      </c>
      <c r="R1567" t="str">
        <f t="shared" si="170"/>
        <v>18-11-2023</v>
      </c>
      <c r="S1567" t="str">
        <f t="shared" si="173"/>
        <v>11</v>
      </c>
    </row>
    <row r="1568" spans="1:19" x14ac:dyDescent="0.3">
      <c r="A1568" t="s">
        <v>3939</v>
      </c>
      <c r="B1568" t="s">
        <v>37</v>
      </c>
      <c r="C1568" t="s">
        <v>12021</v>
      </c>
      <c r="D1568" t="s">
        <v>33</v>
      </c>
      <c r="E1568" t="s">
        <v>38</v>
      </c>
      <c r="F1568" t="s">
        <v>3940</v>
      </c>
      <c r="G1568" t="s">
        <v>22</v>
      </c>
      <c r="H1568" s="1" t="s">
        <v>3401</v>
      </c>
      <c r="I1568" s="3">
        <v>1.2858796296296297E-2</v>
      </c>
      <c r="J1568" s="1" t="s">
        <v>12021</v>
      </c>
      <c r="K1568" s="2" t="s">
        <v>12021</v>
      </c>
      <c r="L1568" s="2" t="s">
        <v>12021</v>
      </c>
      <c r="M1568" t="str">
        <f t="shared" si="174"/>
        <v>Sep</v>
      </c>
      <c r="N1568" t="str">
        <f t="shared" si="168"/>
        <v>28-09-2022</v>
      </c>
      <c r="O1568" t="str">
        <f t="shared" si="171"/>
        <v>09</v>
      </c>
      <c r="P1568" t="str">
        <f t="shared" si="172"/>
        <v>2022</v>
      </c>
      <c r="Q1568" t="str">
        <f t="shared" si="169"/>
        <v>00</v>
      </c>
      <c r="R1568" t="str">
        <f t="shared" si="170"/>
        <v>-</v>
      </c>
      <c r="S1568" t="str">
        <f t="shared" si="173"/>
        <v/>
      </c>
    </row>
    <row r="1569" spans="1:19" x14ac:dyDescent="0.3">
      <c r="A1569" t="s">
        <v>3941</v>
      </c>
      <c r="B1569" t="s">
        <v>73</v>
      </c>
      <c r="C1569" t="s">
        <v>11308</v>
      </c>
      <c r="D1569" t="s">
        <v>49</v>
      </c>
      <c r="E1569" t="s">
        <v>50</v>
      </c>
      <c r="F1569" t="s">
        <v>3942</v>
      </c>
      <c r="G1569" t="s">
        <v>28</v>
      </c>
      <c r="H1569" s="1" t="s">
        <v>3943</v>
      </c>
      <c r="I1569" s="3">
        <v>0.82625000000000004</v>
      </c>
      <c r="J1569" s="1" t="s">
        <v>3944</v>
      </c>
      <c r="K1569" s="2">
        <v>0.82625000000000004</v>
      </c>
      <c r="L1569" s="2" t="s">
        <v>12021</v>
      </c>
      <c r="M1569" t="str">
        <f t="shared" si="174"/>
        <v>May</v>
      </c>
      <c r="N1569" t="str">
        <f t="shared" si="168"/>
        <v>21-05-2021</v>
      </c>
      <c r="O1569" t="str">
        <f t="shared" si="171"/>
        <v>05</v>
      </c>
      <c r="P1569" t="str">
        <f t="shared" si="172"/>
        <v>2021</v>
      </c>
      <c r="Q1569" t="str">
        <f t="shared" si="169"/>
        <v>19</v>
      </c>
      <c r="R1569" t="str">
        <f t="shared" si="170"/>
        <v>29-05-2021</v>
      </c>
      <c r="S1569" t="str">
        <f t="shared" si="173"/>
        <v>05</v>
      </c>
    </row>
    <row r="1570" spans="1:19" x14ac:dyDescent="0.3">
      <c r="A1570" t="s">
        <v>3945</v>
      </c>
      <c r="B1570" t="s">
        <v>158</v>
      </c>
      <c r="C1570" t="s">
        <v>11309</v>
      </c>
      <c r="D1570" t="s">
        <v>33</v>
      </c>
      <c r="E1570" t="s">
        <v>127</v>
      </c>
      <c r="F1570" t="s">
        <v>3946</v>
      </c>
      <c r="G1570" t="s">
        <v>28</v>
      </c>
      <c r="H1570" s="1">
        <v>44539</v>
      </c>
      <c r="I1570" s="3">
        <v>0.55277777777777781</v>
      </c>
      <c r="J1570" s="1" t="s">
        <v>303</v>
      </c>
      <c r="K1570" s="2">
        <v>0.55339120370370365</v>
      </c>
      <c r="L1570" s="2" t="s">
        <v>12021</v>
      </c>
      <c r="M1570" t="str">
        <f t="shared" si="174"/>
        <v>Dec</v>
      </c>
      <c r="N1570" t="str">
        <f t="shared" si="168"/>
        <v>09-12-2021</v>
      </c>
      <c r="O1570" t="str">
        <f t="shared" si="171"/>
        <v>12</v>
      </c>
      <c r="P1570" t="str">
        <f t="shared" si="172"/>
        <v>2021</v>
      </c>
      <c r="Q1570" t="str">
        <f t="shared" si="169"/>
        <v>13</v>
      </c>
      <c r="R1570" t="str">
        <f t="shared" si="170"/>
        <v>28-09-2021</v>
      </c>
      <c r="S1570" t="str">
        <f t="shared" si="173"/>
        <v>09</v>
      </c>
    </row>
    <row r="1571" spans="1:19" x14ac:dyDescent="0.3">
      <c r="A1571" t="s">
        <v>3947</v>
      </c>
      <c r="B1571" t="s">
        <v>404</v>
      </c>
      <c r="C1571" t="s">
        <v>12021</v>
      </c>
      <c r="D1571" t="s">
        <v>12</v>
      </c>
      <c r="E1571" t="s">
        <v>174</v>
      </c>
      <c r="F1571" t="s">
        <v>3948</v>
      </c>
      <c r="G1571" t="s">
        <v>22</v>
      </c>
      <c r="H1571" s="1" t="s">
        <v>2051</v>
      </c>
      <c r="I1571" s="3">
        <v>0.84116898148148145</v>
      </c>
      <c r="J1571" s="1" t="s">
        <v>12021</v>
      </c>
      <c r="K1571" s="2" t="s">
        <v>12021</v>
      </c>
      <c r="L1571" s="2" t="s">
        <v>12021</v>
      </c>
      <c r="M1571" t="str">
        <f t="shared" si="174"/>
        <v>May</v>
      </c>
      <c r="N1571" t="str">
        <f t="shared" si="168"/>
        <v>20-05-2020</v>
      </c>
      <c r="O1571" t="str">
        <f t="shared" si="171"/>
        <v>05</v>
      </c>
      <c r="P1571" t="str">
        <f t="shared" si="172"/>
        <v>2020</v>
      </c>
      <c r="Q1571" t="str">
        <f t="shared" si="169"/>
        <v>20</v>
      </c>
      <c r="R1571" t="str">
        <f t="shared" si="170"/>
        <v>-</v>
      </c>
      <c r="S1571" t="str">
        <f t="shared" si="173"/>
        <v/>
      </c>
    </row>
    <row r="1572" spans="1:19" x14ac:dyDescent="0.3">
      <c r="A1572" t="s">
        <v>3949</v>
      </c>
      <c r="B1572" t="s">
        <v>11</v>
      </c>
      <c r="C1572" t="s">
        <v>12021</v>
      </c>
      <c r="D1572" t="s">
        <v>12</v>
      </c>
      <c r="E1572" t="s">
        <v>13</v>
      </c>
      <c r="F1572" t="s">
        <v>3950</v>
      </c>
      <c r="G1572" t="s">
        <v>15</v>
      </c>
      <c r="H1572" s="1" t="s">
        <v>3951</v>
      </c>
      <c r="I1572" s="3">
        <v>0.79212962962962963</v>
      </c>
      <c r="J1572" s="1" t="s">
        <v>12021</v>
      </c>
      <c r="K1572" s="2" t="s">
        <v>12021</v>
      </c>
      <c r="L1572" s="2" t="s">
        <v>12021</v>
      </c>
      <c r="M1572" t="str">
        <f t="shared" si="174"/>
        <v>Nov</v>
      </c>
      <c r="N1572" t="str">
        <f t="shared" si="168"/>
        <v>23-11-2023</v>
      </c>
      <c r="O1572" t="str">
        <f t="shared" si="171"/>
        <v>11</v>
      </c>
      <c r="P1572" t="str">
        <f t="shared" si="172"/>
        <v>2023</v>
      </c>
      <c r="Q1572" t="str">
        <f t="shared" si="169"/>
        <v>19</v>
      </c>
      <c r="R1572" t="str">
        <f t="shared" si="170"/>
        <v>-</v>
      </c>
      <c r="S1572" t="str">
        <f t="shared" si="173"/>
        <v/>
      </c>
    </row>
    <row r="1573" spans="1:19" x14ac:dyDescent="0.3">
      <c r="A1573" t="s">
        <v>3952</v>
      </c>
      <c r="B1573" t="s">
        <v>301</v>
      </c>
      <c r="C1573" t="s">
        <v>11310</v>
      </c>
      <c r="D1573" t="s">
        <v>49</v>
      </c>
      <c r="E1573" t="s">
        <v>50</v>
      </c>
      <c r="F1573" t="s">
        <v>3953</v>
      </c>
      <c r="G1573" t="s">
        <v>28</v>
      </c>
      <c r="H1573" s="1">
        <v>44259</v>
      </c>
      <c r="I1573" s="3">
        <v>0.29791666666666666</v>
      </c>
      <c r="J1573" s="1" t="s">
        <v>3954</v>
      </c>
      <c r="K1573" s="2">
        <v>0.29821759259259262</v>
      </c>
      <c r="L1573" s="2" t="s">
        <v>12021</v>
      </c>
      <c r="M1573" t="str">
        <f t="shared" si="174"/>
        <v>Mar</v>
      </c>
      <c r="N1573" t="str">
        <f t="shared" si="168"/>
        <v>04-03-2021</v>
      </c>
      <c r="O1573" t="str">
        <f t="shared" si="171"/>
        <v>03</v>
      </c>
      <c r="P1573" t="str">
        <f t="shared" si="172"/>
        <v>2021</v>
      </c>
      <c r="Q1573" t="str">
        <f t="shared" si="169"/>
        <v>07</v>
      </c>
      <c r="R1573" t="str">
        <f t="shared" si="170"/>
        <v>23-04-2021</v>
      </c>
      <c r="S1573" t="str">
        <f t="shared" si="173"/>
        <v>04</v>
      </c>
    </row>
    <row r="1574" spans="1:19" x14ac:dyDescent="0.3">
      <c r="A1574" t="s">
        <v>3955</v>
      </c>
      <c r="B1574" t="s">
        <v>135</v>
      </c>
      <c r="C1574" t="s">
        <v>11311</v>
      </c>
      <c r="D1574" t="s">
        <v>33</v>
      </c>
      <c r="E1574" t="s">
        <v>38</v>
      </c>
      <c r="F1574" t="s">
        <v>3956</v>
      </c>
      <c r="G1574" t="s">
        <v>28</v>
      </c>
      <c r="H1574" s="1" t="s">
        <v>3957</v>
      </c>
      <c r="I1574" s="3">
        <v>0.39109953703703704</v>
      </c>
      <c r="J1574" s="1" t="s">
        <v>3958</v>
      </c>
      <c r="K1574" s="2">
        <v>0.39109953703703704</v>
      </c>
      <c r="L1574" s="2" t="s">
        <v>12021</v>
      </c>
      <c r="M1574" t="str">
        <f t="shared" si="174"/>
        <v>Apr</v>
      </c>
      <c r="N1574" t="str">
        <f t="shared" si="168"/>
        <v>24-04-2023</v>
      </c>
      <c r="O1574" t="str">
        <f t="shared" si="171"/>
        <v>04</v>
      </c>
      <c r="P1574" t="str">
        <f t="shared" si="172"/>
        <v>2023</v>
      </c>
      <c r="Q1574" t="str">
        <f t="shared" si="169"/>
        <v>09</v>
      </c>
      <c r="R1574" t="str">
        <f t="shared" si="170"/>
        <v>26-04-2023</v>
      </c>
      <c r="S1574" t="str">
        <f t="shared" si="173"/>
        <v>04</v>
      </c>
    </row>
    <row r="1575" spans="1:19" x14ac:dyDescent="0.3">
      <c r="A1575" t="s">
        <v>3959</v>
      </c>
      <c r="B1575" t="s">
        <v>97</v>
      </c>
      <c r="C1575" t="s">
        <v>12021</v>
      </c>
      <c r="D1575" t="s">
        <v>19</v>
      </c>
      <c r="E1575" t="s">
        <v>20</v>
      </c>
      <c r="F1575" t="s">
        <v>3960</v>
      </c>
      <c r="G1575" t="s">
        <v>22</v>
      </c>
      <c r="H1575" s="1" t="s">
        <v>2958</v>
      </c>
      <c r="I1575" s="3">
        <v>0.61944444444444446</v>
      </c>
      <c r="J1575" s="1" t="s">
        <v>12021</v>
      </c>
      <c r="K1575" s="2" t="s">
        <v>12021</v>
      </c>
      <c r="L1575" s="2" t="s">
        <v>12021</v>
      </c>
      <c r="M1575" t="str">
        <f t="shared" si="174"/>
        <v>Aug</v>
      </c>
      <c r="N1575" t="str">
        <f t="shared" si="168"/>
        <v>25-08-2020</v>
      </c>
      <c r="O1575" t="str">
        <f t="shared" si="171"/>
        <v>08</v>
      </c>
      <c r="P1575" t="str">
        <f t="shared" si="172"/>
        <v>2020</v>
      </c>
      <c r="Q1575" t="str">
        <f t="shared" si="169"/>
        <v>14</v>
      </c>
      <c r="R1575" t="str">
        <f t="shared" si="170"/>
        <v>-</v>
      </c>
      <c r="S1575" t="str">
        <f t="shared" si="173"/>
        <v/>
      </c>
    </row>
    <row r="1576" spans="1:19" x14ac:dyDescent="0.3">
      <c r="A1576" t="s">
        <v>3961</v>
      </c>
      <c r="B1576" t="s">
        <v>173</v>
      </c>
      <c r="C1576" t="s">
        <v>11312</v>
      </c>
      <c r="D1576" t="s">
        <v>12</v>
      </c>
      <c r="E1576" t="s">
        <v>174</v>
      </c>
      <c r="F1576" t="s">
        <v>3962</v>
      </c>
      <c r="G1576" t="s">
        <v>28</v>
      </c>
      <c r="H1576" s="1" t="s">
        <v>3963</v>
      </c>
      <c r="I1576" s="3">
        <v>0.7431712962962963</v>
      </c>
      <c r="J1576" s="1" t="s">
        <v>3964</v>
      </c>
      <c r="K1576" s="2">
        <v>0.7431712962962963</v>
      </c>
      <c r="L1576" s="2" t="s">
        <v>12021</v>
      </c>
      <c r="M1576" t="str">
        <f t="shared" si="174"/>
        <v>Mar</v>
      </c>
      <c r="N1576" t="str">
        <f t="shared" si="168"/>
        <v>29-03-2020</v>
      </c>
      <c r="O1576" t="str">
        <f t="shared" si="171"/>
        <v>03</v>
      </c>
      <c r="P1576" t="str">
        <f t="shared" si="172"/>
        <v>2020</v>
      </c>
      <c r="Q1576" t="str">
        <f t="shared" si="169"/>
        <v>17</v>
      </c>
      <c r="R1576" t="str">
        <f t="shared" si="170"/>
        <v>23-04-2020</v>
      </c>
      <c r="S1576" t="str">
        <f t="shared" si="173"/>
        <v>04</v>
      </c>
    </row>
    <row r="1577" spans="1:19" x14ac:dyDescent="0.3">
      <c r="A1577" t="s">
        <v>3965</v>
      </c>
      <c r="B1577" t="s">
        <v>289</v>
      </c>
      <c r="C1577" t="s">
        <v>12021</v>
      </c>
      <c r="D1577" t="s">
        <v>49</v>
      </c>
      <c r="E1577" t="s">
        <v>69</v>
      </c>
      <c r="F1577" t="s">
        <v>3966</v>
      </c>
      <c r="G1577" t="s">
        <v>22</v>
      </c>
      <c r="H1577" s="1" t="s">
        <v>3967</v>
      </c>
      <c r="I1577" s="3">
        <v>4.5879629629629631E-2</v>
      </c>
      <c r="J1577" s="1" t="s">
        <v>12021</v>
      </c>
      <c r="K1577" s="2" t="s">
        <v>12021</v>
      </c>
      <c r="L1577" s="2" t="s">
        <v>12021</v>
      </c>
      <c r="M1577" t="str">
        <f t="shared" si="174"/>
        <v>Jun</v>
      </c>
      <c r="N1577" t="str">
        <f t="shared" si="168"/>
        <v>24-06-2023</v>
      </c>
      <c r="O1577" t="str">
        <f t="shared" si="171"/>
        <v>06</v>
      </c>
      <c r="P1577" t="str">
        <f t="shared" si="172"/>
        <v>2023</v>
      </c>
      <c r="Q1577" t="str">
        <f t="shared" si="169"/>
        <v>01</v>
      </c>
      <c r="R1577" t="str">
        <f t="shared" si="170"/>
        <v>-</v>
      </c>
      <c r="S1577" t="str">
        <f t="shared" si="173"/>
        <v/>
      </c>
    </row>
    <row r="1578" spans="1:19" x14ac:dyDescent="0.3">
      <c r="A1578" t="s">
        <v>3968</v>
      </c>
      <c r="B1578" t="s">
        <v>135</v>
      </c>
      <c r="C1578" t="s">
        <v>12021</v>
      </c>
      <c r="D1578" t="s">
        <v>33</v>
      </c>
      <c r="E1578" t="s">
        <v>38</v>
      </c>
      <c r="F1578" t="s">
        <v>3969</v>
      </c>
      <c r="G1578" t="s">
        <v>15</v>
      </c>
      <c r="H1578" s="1" t="s">
        <v>1412</v>
      </c>
      <c r="I1578" s="3">
        <v>0.57833333333333337</v>
      </c>
      <c r="J1578" s="1" t="s">
        <v>12021</v>
      </c>
      <c r="K1578" s="2" t="s">
        <v>12021</v>
      </c>
      <c r="L1578" s="2" t="s">
        <v>12021</v>
      </c>
      <c r="M1578" t="str">
        <f t="shared" si="174"/>
        <v>Mar</v>
      </c>
      <c r="N1578" t="str">
        <f t="shared" si="168"/>
        <v>14-03-2022</v>
      </c>
      <c r="O1578" t="str">
        <f t="shared" si="171"/>
        <v>03</v>
      </c>
      <c r="P1578" t="str">
        <f t="shared" si="172"/>
        <v>2022</v>
      </c>
      <c r="Q1578" t="str">
        <f t="shared" si="169"/>
        <v>13</v>
      </c>
      <c r="R1578" t="str">
        <f t="shared" si="170"/>
        <v>-</v>
      </c>
      <c r="S1578" t="str">
        <f t="shared" si="173"/>
        <v/>
      </c>
    </row>
    <row r="1579" spans="1:19" x14ac:dyDescent="0.3">
      <c r="A1579" t="s">
        <v>3970</v>
      </c>
      <c r="B1579" t="s">
        <v>68</v>
      </c>
      <c r="C1579" t="s">
        <v>12021</v>
      </c>
      <c r="D1579" t="s">
        <v>49</v>
      </c>
      <c r="E1579" t="s">
        <v>69</v>
      </c>
      <c r="F1579" t="s">
        <v>3971</v>
      </c>
      <c r="G1579" t="s">
        <v>22</v>
      </c>
      <c r="H1579" s="1">
        <v>44264</v>
      </c>
      <c r="I1579" s="3">
        <v>0.37916666666666665</v>
      </c>
      <c r="J1579" s="1" t="s">
        <v>12021</v>
      </c>
      <c r="K1579" s="2" t="s">
        <v>12021</v>
      </c>
      <c r="L1579" s="2" t="s">
        <v>12021</v>
      </c>
      <c r="M1579" t="str">
        <f t="shared" si="174"/>
        <v>Mar</v>
      </c>
      <c r="N1579" t="str">
        <f t="shared" si="168"/>
        <v>09-03-2021</v>
      </c>
      <c r="O1579" t="str">
        <f t="shared" si="171"/>
        <v>03</v>
      </c>
      <c r="P1579" t="str">
        <f t="shared" si="172"/>
        <v>2021</v>
      </c>
      <c r="Q1579" t="str">
        <f t="shared" si="169"/>
        <v>09</v>
      </c>
      <c r="R1579" t="str">
        <f t="shared" si="170"/>
        <v>-</v>
      </c>
      <c r="S1579" t="str">
        <f t="shared" si="173"/>
        <v/>
      </c>
    </row>
    <row r="1580" spans="1:19" x14ac:dyDescent="0.3">
      <c r="A1580" t="s">
        <v>3972</v>
      </c>
      <c r="B1580" t="s">
        <v>205</v>
      </c>
      <c r="C1580" t="s">
        <v>11313</v>
      </c>
      <c r="D1580" t="s">
        <v>19</v>
      </c>
      <c r="E1580" t="s">
        <v>140</v>
      </c>
      <c r="F1580" t="s">
        <v>3973</v>
      </c>
      <c r="G1580" t="s">
        <v>28</v>
      </c>
      <c r="H1580" s="1" t="s">
        <v>2921</v>
      </c>
      <c r="I1580" s="3">
        <v>0.78989583333333335</v>
      </c>
      <c r="J1580" s="1" t="s">
        <v>3974</v>
      </c>
      <c r="K1580" s="2">
        <v>0.78989583333333335</v>
      </c>
      <c r="L1580" s="2" t="s">
        <v>12021</v>
      </c>
      <c r="M1580" t="str">
        <f t="shared" si="174"/>
        <v>Apr</v>
      </c>
      <c r="N1580" t="str">
        <f t="shared" si="168"/>
        <v>13-04-2020</v>
      </c>
      <c r="O1580" t="str">
        <f t="shared" si="171"/>
        <v>04</v>
      </c>
      <c r="P1580" t="str">
        <f t="shared" si="172"/>
        <v>2020</v>
      </c>
      <c r="Q1580" t="str">
        <f t="shared" si="169"/>
        <v>18</v>
      </c>
      <c r="R1580" t="str">
        <f t="shared" si="170"/>
        <v>15-04-2020</v>
      </c>
      <c r="S1580" t="str">
        <f t="shared" si="173"/>
        <v>04</v>
      </c>
    </row>
    <row r="1581" spans="1:19" x14ac:dyDescent="0.3">
      <c r="A1581" t="s">
        <v>3975</v>
      </c>
      <c r="B1581" t="s">
        <v>126</v>
      </c>
      <c r="C1581" t="s">
        <v>12021</v>
      </c>
      <c r="D1581" t="s">
        <v>33</v>
      </c>
      <c r="E1581" t="s">
        <v>127</v>
      </c>
      <c r="F1581" t="s">
        <v>3976</v>
      </c>
      <c r="G1581" t="s">
        <v>15</v>
      </c>
      <c r="H1581" s="1">
        <v>45542</v>
      </c>
      <c r="I1581" s="3">
        <v>0.36527777777777776</v>
      </c>
      <c r="J1581" s="1" t="s">
        <v>12021</v>
      </c>
      <c r="K1581" s="2" t="s">
        <v>12021</v>
      </c>
      <c r="L1581" s="2" t="s">
        <v>12021</v>
      </c>
      <c r="M1581" t="str">
        <f t="shared" si="174"/>
        <v>Sep</v>
      </c>
      <c r="N1581" t="str">
        <f t="shared" si="168"/>
        <v>07-09-2024</v>
      </c>
      <c r="O1581" t="str">
        <f t="shared" si="171"/>
        <v>09</v>
      </c>
      <c r="P1581" t="str">
        <f t="shared" si="172"/>
        <v>2024</v>
      </c>
      <c r="Q1581" t="str">
        <f t="shared" si="169"/>
        <v>08</v>
      </c>
      <c r="R1581" t="str">
        <f t="shared" si="170"/>
        <v>-</v>
      </c>
      <c r="S1581" t="str">
        <f t="shared" si="173"/>
        <v/>
      </c>
    </row>
    <row r="1582" spans="1:19" x14ac:dyDescent="0.3">
      <c r="A1582" t="s">
        <v>3977</v>
      </c>
      <c r="B1582" t="s">
        <v>53</v>
      </c>
      <c r="C1582" t="s">
        <v>11314</v>
      </c>
      <c r="D1582" t="s">
        <v>12</v>
      </c>
      <c r="E1582" t="s">
        <v>13</v>
      </c>
      <c r="F1582" t="s">
        <v>3978</v>
      </c>
      <c r="G1582" t="s">
        <v>28</v>
      </c>
      <c r="H1582" s="1" t="s">
        <v>1543</v>
      </c>
      <c r="I1582" s="3">
        <v>3.9560185185185184E-2</v>
      </c>
      <c r="J1582" s="1" t="s">
        <v>2362</v>
      </c>
      <c r="K1582" s="2">
        <v>3.9560185185185184E-2</v>
      </c>
      <c r="L1582" s="2" t="s">
        <v>12021</v>
      </c>
      <c r="M1582" t="str">
        <f t="shared" si="174"/>
        <v>Oct</v>
      </c>
      <c r="N1582" t="str">
        <f t="shared" si="168"/>
        <v>26-10-2023</v>
      </c>
      <c r="O1582" t="str">
        <f t="shared" si="171"/>
        <v>10</v>
      </c>
      <c r="P1582" t="str">
        <f t="shared" si="172"/>
        <v>2023</v>
      </c>
      <c r="Q1582" t="str">
        <f t="shared" si="169"/>
        <v>00</v>
      </c>
      <c r="R1582" t="str">
        <f t="shared" si="170"/>
        <v>29-10-2023</v>
      </c>
      <c r="S1582" t="str">
        <f t="shared" si="173"/>
        <v>10</v>
      </c>
    </row>
    <row r="1583" spans="1:19" x14ac:dyDescent="0.3">
      <c r="A1583" t="s">
        <v>3979</v>
      </c>
      <c r="B1583" t="s">
        <v>146</v>
      </c>
      <c r="C1583" t="s">
        <v>11315</v>
      </c>
      <c r="D1583" t="s">
        <v>19</v>
      </c>
      <c r="E1583" t="s">
        <v>140</v>
      </c>
      <c r="F1583" t="s">
        <v>3980</v>
      </c>
      <c r="G1583" t="s">
        <v>28</v>
      </c>
      <c r="H1583" s="1" t="s">
        <v>1332</v>
      </c>
      <c r="I1583" s="3">
        <v>0.20188657407407407</v>
      </c>
      <c r="J1583" s="1" t="s">
        <v>2710</v>
      </c>
      <c r="K1583" s="2">
        <v>0.20188657407407407</v>
      </c>
      <c r="L1583" s="2" t="s">
        <v>12021</v>
      </c>
      <c r="M1583" t="str">
        <f t="shared" si="174"/>
        <v>Aug</v>
      </c>
      <c r="N1583" t="str">
        <f t="shared" si="168"/>
        <v>31-08-2022</v>
      </c>
      <c r="O1583" t="str">
        <f t="shared" si="171"/>
        <v>08</v>
      </c>
      <c r="P1583" t="str">
        <f t="shared" si="172"/>
        <v>2022</v>
      </c>
      <c r="Q1583" t="str">
        <f t="shared" si="169"/>
        <v>04</v>
      </c>
      <c r="R1583" t="str">
        <f t="shared" si="170"/>
        <v>24-09-2022</v>
      </c>
      <c r="S1583" t="str">
        <f t="shared" si="173"/>
        <v>09</v>
      </c>
    </row>
    <row r="1584" spans="1:19" x14ac:dyDescent="0.3">
      <c r="A1584" t="s">
        <v>3981</v>
      </c>
      <c r="B1584" t="s">
        <v>202</v>
      </c>
      <c r="C1584" t="s">
        <v>12021</v>
      </c>
      <c r="D1584" t="s">
        <v>33</v>
      </c>
      <c r="E1584" t="s">
        <v>127</v>
      </c>
      <c r="F1584" t="s">
        <v>3982</v>
      </c>
      <c r="G1584" t="s">
        <v>15</v>
      </c>
      <c r="H1584" s="1">
        <v>44569</v>
      </c>
      <c r="I1584" s="3">
        <v>0.26041666666666669</v>
      </c>
      <c r="J1584" s="1" t="s">
        <v>12021</v>
      </c>
      <c r="K1584" s="2" t="s">
        <v>12021</v>
      </c>
      <c r="L1584" s="2" t="s">
        <v>12021</v>
      </c>
      <c r="M1584" t="str">
        <f t="shared" si="174"/>
        <v>Jan</v>
      </c>
      <c r="N1584" t="str">
        <f t="shared" si="168"/>
        <v>08-01-2022</v>
      </c>
      <c r="O1584" t="str">
        <f t="shared" si="171"/>
        <v>01</v>
      </c>
      <c r="P1584" t="str">
        <f t="shared" si="172"/>
        <v>2022</v>
      </c>
      <c r="Q1584" t="str">
        <f t="shared" si="169"/>
        <v>06</v>
      </c>
      <c r="R1584" t="str">
        <f t="shared" si="170"/>
        <v>-</v>
      </c>
      <c r="S1584" t="str">
        <f t="shared" si="173"/>
        <v/>
      </c>
    </row>
    <row r="1585" spans="1:19" x14ac:dyDescent="0.3">
      <c r="A1585" t="s">
        <v>3983</v>
      </c>
      <c r="B1585" t="s">
        <v>404</v>
      </c>
      <c r="C1585" t="s">
        <v>12021</v>
      </c>
      <c r="D1585" t="s">
        <v>12</v>
      </c>
      <c r="E1585" t="s">
        <v>174</v>
      </c>
      <c r="F1585" t="s">
        <v>3984</v>
      </c>
      <c r="G1585" t="s">
        <v>22</v>
      </c>
      <c r="H1585" s="1" t="s">
        <v>3985</v>
      </c>
      <c r="I1585" s="3">
        <v>2.435185185185185E-2</v>
      </c>
      <c r="J1585" s="1" t="s">
        <v>12021</v>
      </c>
      <c r="K1585" s="2" t="s">
        <v>12021</v>
      </c>
      <c r="L1585" s="2" t="s">
        <v>12021</v>
      </c>
      <c r="M1585" t="str">
        <f t="shared" si="174"/>
        <v>Sep</v>
      </c>
      <c r="N1585" t="str">
        <f t="shared" si="168"/>
        <v>24-09-2023</v>
      </c>
      <c r="O1585" t="str">
        <f t="shared" si="171"/>
        <v>09</v>
      </c>
      <c r="P1585" t="str">
        <f t="shared" si="172"/>
        <v>2023</v>
      </c>
      <c r="Q1585" t="str">
        <f t="shared" si="169"/>
        <v>00</v>
      </c>
      <c r="R1585" t="str">
        <f t="shared" si="170"/>
        <v>-</v>
      </c>
      <c r="S1585" t="str">
        <f t="shared" si="173"/>
        <v/>
      </c>
    </row>
    <row r="1586" spans="1:19" x14ac:dyDescent="0.3">
      <c r="A1586" t="s">
        <v>3986</v>
      </c>
      <c r="B1586" t="s">
        <v>135</v>
      </c>
      <c r="C1586" t="s">
        <v>11316</v>
      </c>
      <c r="D1586" t="s">
        <v>33</v>
      </c>
      <c r="E1586" t="s">
        <v>38</v>
      </c>
      <c r="F1586" t="s">
        <v>3987</v>
      </c>
      <c r="G1586" t="s">
        <v>28</v>
      </c>
      <c r="H1586" s="1" t="s">
        <v>1156</v>
      </c>
      <c r="I1586" s="3">
        <v>0.30974537037037037</v>
      </c>
      <c r="J1586" s="1" t="s">
        <v>2630</v>
      </c>
      <c r="K1586" s="2">
        <v>0.30974537037037037</v>
      </c>
      <c r="L1586" s="2" t="s">
        <v>12021</v>
      </c>
      <c r="M1586" t="str">
        <f t="shared" si="174"/>
        <v>Nov</v>
      </c>
      <c r="N1586" t="str">
        <f t="shared" si="168"/>
        <v>21-11-2021</v>
      </c>
      <c r="O1586" t="str">
        <f t="shared" si="171"/>
        <v>11</v>
      </c>
      <c r="P1586" t="str">
        <f t="shared" si="172"/>
        <v>2021</v>
      </c>
      <c r="Q1586" t="str">
        <f t="shared" si="169"/>
        <v>07</v>
      </c>
      <c r="R1586" t="str">
        <f t="shared" si="170"/>
        <v>19-12-2021</v>
      </c>
      <c r="S1586" t="str">
        <f t="shared" si="173"/>
        <v>12</v>
      </c>
    </row>
    <row r="1587" spans="1:19" x14ac:dyDescent="0.3">
      <c r="A1587" t="s">
        <v>3988</v>
      </c>
      <c r="B1587" t="s">
        <v>135</v>
      </c>
      <c r="C1587" t="s">
        <v>12021</v>
      </c>
      <c r="D1587" t="s">
        <v>33</v>
      </c>
      <c r="E1587" t="s">
        <v>38</v>
      </c>
      <c r="F1587" t="s">
        <v>3989</v>
      </c>
      <c r="G1587" t="s">
        <v>15</v>
      </c>
      <c r="H1587" s="1" t="s">
        <v>1159</v>
      </c>
      <c r="I1587" s="3">
        <v>0.55270833333333336</v>
      </c>
      <c r="J1587" s="1" t="s">
        <v>12021</v>
      </c>
      <c r="K1587" s="2" t="s">
        <v>12021</v>
      </c>
      <c r="L1587" s="2" t="s">
        <v>12021</v>
      </c>
      <c r="M1587" t="str">
        <f t="shared" si="174"/>
        <v>Nov</v>
      </c>
      <c r="N1587" t="str">
        <f t="shared" si="168"/>
        <v>18-11-2020</v>
      </c>
      <c r="O1587" t="str">
        <f t="shared" si="171"/>
        <v>11</v>
      </c>
      <c r="P1587" t="str">
        <f t="shared" si="172"/>
        <v>2020</v>
      </c>
      <c r="Q1587" t="str">
        <f t="shared" si="169"/>
        <v>13</v>
      </c>
      <c r="R1587" t="str">
        <f t="shared" si="170"/>
        <v>-</v>
      </c>
      <c r="S1587" t="str">
        <f t="shared" si="173"/>
        <v/>
      </c>
    </row>
    <row r="1588" spans="1:19" x14ac:dyDescent="0.3">
      <c r="A1588" t="s">
        <v>3990</v>
      </c>
      <c r="B1588" t="s">
        <v>289</v>
      </c>
      <c r="C1588" t="s">
        <v>12021</v>
      </c>
      <c r="D1588" t="s">
        <v>49</v>
      </c>
      <c r="E1588" t="s">
        <v>69</v>
      </c>
      <c r="F1588" t="s">
        <v>3991</v>
      </c>
      <c r="G1588" t="s">
        <v>15</v>
      </c>
      <c r="H1588" s="1">
        <v>45207</v>
      </c>
      <c r="I1588" s="3">
        <v>0.13333333333333333</v>
      </c>
      <c r="J1588" s="1" t="s">
        <v>12021</v>
      </c>
      <c r="K1588" s="2" t="s">
        <v>12021</v>
      </c>
      <c r="L1588" s="2" t="s">
        <v>12021</v>
      </c>
      <c r="M1588" t="str">
        <f t="shared" si="174"/>
        <v>Oct</v>
      </c>
      <c r="N1588" t="str">
        <f t="shared" si="168"/>
        <v>08-10-2023</v>
      </c>
      <c r="O1588" t="str">
        <f t="shared" si="171"/>
        <v>10</v>
      </c>
      <c r="P1588" t="str">
        <f t="shared" si="172"/>
        <v>2023</v>
      </c>
      <c r="Q1588" t="str">
        <f t="shared" si="169"/>
        <v>03</v>
      </c>
      <c r="R1588" t="str">
        <f t="shared" si="170"/>
        <v>-</v>
      </c>
      <c r="S1588" t="str">
        <f t="shared" si="173"/>
        <v/>
      </c>
    </row>
    <row r="1589" spans="1:19" x14ac:dyDescent="0.3">
      <c r="A1589" t="s">
        <v>3992</v>
      </c>
      <c r="B1589" t="s">
        <v>123</v>
      </c>
      <c r="C1589" s="4">
        <v>45509.32708333333</v>
      </c>
      <c r="D1589" t="s">
        <v>33</v>
      </c>
      <c r="E1589" t="s">
        <v>34</v>
      </c>
      <c r="F1589" t="s">
        <v>3993</v>
      </c>
      <c r="G1589" t="s">
        <v>28</v>
      </c>
      <c r="H1589" s="1" t="s">
        <v>3994</v>
      </c>
      <c r="I1589" s="3">
        <v>0.32771990740740742</v>
      </c>
      <c r="J1589" s="1">
        <v>45509</v>
      </c>
      <c r="K1589" s="2">
        <v>0.32708333333333334</v>
      </c>
      <c r="L1589" s="2" t="s">
        <v>12021</v>
      </c>
      <c r="M1589" t="str">
        <f t="shared" si="174"/>
        <v>Apr</v>
      </c>
      <c r="N1589" t="str">
        <f t="shared" si="168"/>
        <v>21-04-2024</v>
      </c>
      <c r="O1589" t="str">
        <f t="shared" si="171"/>
        <v>04</v>
      </c>
      <c r="P1589" t="str">
        <f t="shared" si="172"/>
        <v>2024</v>
      </c>
      <c r="Q1589" t="str">
        <f t="shared" si="169"/>
        <v>07</v>
      </c>
      <c r="R1589" t="str">
        <f t="shared" si="170"/>
        <v>05-08-2024</v>
      </c>
      <c r="S1589" t="str">
        <f t="shared" si="173"/>
        <v>08</v>
      </c>
    </row>
    <row r="1590" spans="1:19" x14ac:dyDescent="0.3">
      <c r="A1590" t="s">
        <v>3995</v>
      </c>
      <c r="B1590" t="s">
        <v>18</v>
      </c>
      <c r="C1590" t="s">
        <v>12021</v>
      </c>
      <c r="D1590" t="s">
        <v>19</v>
      </c>
      <c r="E1590" t="s">
        <v>20</v>
      </c>
      <c r="F1590" t="s">
        <v>3996</v>
      </c>
      <c r="G1590" t="s">
        <v>22</v>
      </c>
      <c r="H1590" s="1">
        <v>45597</v>
      </c>
      <c r="I1590" s="3">
        <v>0.28888888888888886</v>
      </c>
      <c r="J1590" s="1" t="s">
        <v>12021</v>
      </c>
      <c r="K1590" s="2" t="s">
        <v>12021</v>
      </c>
      <c r="L1590" s="2" t="s">
        <v>12021</v>
      </c>
      <c r="M1590" t="str">
        <f t="shared" si="174"/>
        <v>Nov</v>
      </c>
      <c r="N1590" t="str">
        <f t="shared" si="168"/>
        <v>01-11-2024</v>
      </c>
      <c r="O1590" t="str">
        <f t="shared" si="171"/>
        <v>11</v>
      </c>
      <c r="P1590" t="str">
        <f t="shared" si="172"/>
        <v>2024</v>
      </c>
      <c r="Q1590" t="str">
        <f t="shared" si="169"/>
        <v>06</v>
      </c>
      <c r="R1590" t="str">
        <f t="shared" si="170"/>
        <v>-</v>
      </c>
      <c r="S1590" t="str">
        <f t="shared" si="173"/>
        <v/>
      </c>
    </row>
    <row r="1591" spans="1:19" x14ac:dyDescent="0.3">
      <c r="A1591" t="s">
        <v>3997</v>
      </c>
      <c r="B1591" t="s">
        <v>256</v>
      </c>
      <c r="C1591" t="s">
        <v>11317</v>
      </c>
      <c r="D1591" t="s">
        <v>19</v>
      </c>
      <c r="E1591" t="s">
        <v>20</v>
      </c>
      <c r="F1591" t="s">
        <v>3998</v>
      </c>
      <c r="G1591" t="s">
        <v>28</v>
      </c>
      <c r="H1591" s="1">
        <v>44656</v>
      </c>
      <c r="I1591" s="3">
        <v>0.18402777777777779</v>
      </c>
      <c r="J1591" s="1" t="s">
        <v>1729</v>
      </c>
      <c r="K1591" s="2">
        <v>0.18458333333333332</v>
      </c>
      <c r="L1591" s="2" t="s">
        <v>12021</v>
      </c>
      <c r="M1591" t="str">
        <f t="shared" si="174"/>
        <v>Apr</v>
      </c>
      <c r="N1591" t="str">
        <f t="shared" si="168"/>
        <v>05-04-2022</v>
      </c>
      <c r="O1591" t="str">
        <f t="shared" si="171"/>
        <v>04</v>
      </c>
      <c r="P1591" t="str">
        <f t="shared" si="172"/>
        <v>2022</v>
      </c>
      <c r="Q1591" t="str">
        <f t="shared" si="169"/>
        <v>04</v>
      </c>
      <c r="R1591" t="str">
        <f t="shared" si="170"/>
        <v>25-05-2022</v>
      </c>
      <c r="S1591" t="str">
        <f t="shared" si="173"/>
        <v>05</v>
      </c>
    </row>
    <row r="1592" spans="1:19" x14ac:dyDescent="0.3">
      <c r="A1592" t="s">
        <v>3999</v>
      </c>
      <c r="B1592" t="s">
        <v>93</v>
      </c>
      <c r="C1592" t="s">
        <v>12021</v>
      </c>
      <c r="D1592" t="s">
        <v>19</v>
      </c>
      <c r="E1592" t="s">
        <v>26</v>
      </c>
      <c r="F1592" t="s">
        <v>4000</v>
      </c>
      <c r="G1592" t="s">
        <v>15</v>
      </c>
      <c r="H1592" s="1" t="s">
        <v>709</v>
      </c>
      <c r="I1592" s="3">
        <v>0.59961805555555558</v>
      </c>
      <c r="J1592" s="1" t="s">
        <v>12021</v>
      </c>
      <c r="K1592" s="2" t="s">
        <v>12021</v>
      </c>
      <c r="L1592" s="2" t="s">
        <v>12021</v>
      </c>
      <c r="M1592" t="str">
        <f t="shared" si="174"/>
        <v>Oct</v>
      </c>
      <c r="N1592" t="str">
        <f t="shared" si="168"/>
        <v>24-10-2024</v>
      </c>
      <c r="O1592" t="str">
        <f t="shared" si="171"/>
        <v>10</v>
      </c>
      <c r="P1592" t="str">
        <f t="shared" si="172"/>
        <v>2024</v>
      </c>
      <c r="Q1592" t="str">
        <f t="shared" si="169"/>
        <v>14</v>
      </c>
      <c r="R1592" t="str">
        <f t="shared" si="170"/>
        <v>-</v>
      </c>
      <c r="S1592" t="str">
        <f t="shared" si="173"/>
        <v/>
      </c>
    </row>
    <row r="1593" spans="1:19" x14ac:dyDescent="0.3">
      <c r="A1593" t="s">
        <v>4001</v>
      </c>
      <c r="B1593" t="s">
        <v>249</v>
      </c>
      <c r="C1593" t="s">
        <v>12021</v>
      </c>
      <c r="D1593" t="s">
        <v>19</v>
      </c>
      <c r="E1593" t="s">
        <v>26</v>
      </c>
      <c r="F1593" t="s">
        <v>4002</v>
      </c>
      <c r="G1593" t="s">
        <v>15</v>
      </c>
      <c r="H1593" s="1">
        <v>45204</v>
      </c>
      <c r="I1593" s="3">
        <v>0.40069444444444446</v>
      </c>
      <c r="J1593" s="1" t="s">
        <v>12021</v>
      </c>
      <c r="K1593" s="2" t="s">
        <v>12021</v>
      </c>
      <c r="L1593" s="2" t="s">
        <v>12021</v>
      </c>
      <c r="M1593" t="str">
        <f t="shared" si="174"/>
        <v>Oct</v>
      </c>
      <c r="N1593" t="str">
        <f t="shared" si="168"/>
        <v>05-10-2023</v>
      </c>
      <c r="O1593" t="str">
        <f t="shared" si="171"/>
        <v>10</v>
      </c>
      <c r="P1593" t="str">
        <f t="shared" si="172"/>
        <v>2023</v>
      </c>
      <c r="Q1593" t="str">
        <f t="shared" si="169"/>
        <v>09</v>
      </c>
      <c r="R1593" t="str">
        <f t="shared" si="170"/>
        <v>-</v>
      </c>
      <c r="S1593" t="str">
        <f t="shared" si="173"/>
        <v/>
      </c>
    </row>
    <row r="1594" spans="1:19" x14ac:dyDescent="0.3">
      <c r="A1594" t="s">
        <v>4003</v>
      </c>
      <c r="B1594" t="s">
        <v>135</v>
      </c>
      <c r="C1594" t="s">
        <v>12021</v>
      </c>
      <c r="D1594" t="s">
        <v>33</v>
      </c>
      <c r="E1594" t="s">
        <v>38</v>
      </c>
      <c r="F1594" t="s">
        <v>4004</v>
      </c>
      <c r="G1594" t="s">
        <v>22</v>
      </c>
      <c r="H1594" s="1" t="s">
        <v>4005</v>
      </c>
      <c r="I1594" s="3">
        <v>0.33462962962962961</v>
      </c>
      <c r="J1594" s="1" t="s">
        <v>12021</v>
      </c>
      <c r="K1594" s="2" t="s">
        <v>12021</v>
      </c>
      <c r="L1594" s="2" t="s">
        <v>12021</v>
      </c>
      <c r="M1594" t="str">
        <f t="shared" si="174"/>
        <v>Jan</v>
      </c>
      <c r="N1594" t="str">
        <f t="shared" si="168"/>
        <v>25-01-2020</v>
      </c>
      <c r="O1594" t="str">
        <f t="shared" si="171"/>
        <v>01</v>
      </c>
      <c r="P1594" t="str">
        <f t="shared" si="172"/>
        <v>2020</v>
      </c>
      <c r="Q1594" t="str">
        <f t="shared" si="169"/>
        <v>08</v>
      </c>
      <c r="R1594" t="str">
        <f t="shared" si="170"/>
        <v>-</v>
      </c>
      <c r="S1594" t="str">
        <f t="shared" si="173"/>
        <v/>
      </c>
    </row>
    <row r="1595" spans="1:19" x14ac:dyDescent="0.3">
      <c r="A1595" t="s">
        <v>4006</v>
      </c>
      <c r="B1595" t="s">
        <v>220</v>
      </c>
      <c r="C1595" t="s">
        <v>12021</v>
      </c>
      <c r="D1595" t="s">
        <v>12</v>
      </c>
      <c r="E1595" t="s">
        <v>174</v>
      </c>
      <c r="F1595" t="s">
        <v>4007</v>
      </c>
      <c r="G1595" t="s">
        <v>15</v>
      </c>
      <c r="H1595" s="1">
        <v>44746</v>
      </c>
      <c r="I1595" s="3">
        <v>0.5180555555555556</v>
      </c>
      <c r="J1595" s="1" t="s">
        <v>12021</v>
      </c>
      <c r="K1595" s="2" t="s">
        <v>12021</v>
      </c>
      <c r="L1595" s="2" t="s">
        <v>12021</v>
      </c>
      <c r="M1595" t="str">
        <f t="shared" si="174"/>
        <v>Jul</v>
      </c>
      <c r="N1595" t="str">
        <f t="shared" si="168"/>
        <v>04-07-2022</v>
      </c>
      <c r="O1595" t="str">
        <f t="shared" si="171"/>
        <v>07</v>
      </c>
      <c r="P1595" t="str">
        <f t="shared" si="172"/>
        <v>2022</v>
      </c>
      <c r="Q1595" t="str">
        <f t="shared" si="169"/>
        <v>12</v>
      </c>
      <c r="R1595" t="str">
        <f t="shared" si="170"/>
        <v>-</v>
      </c>
      <c r="S1595" t="str">
        <f t="shared" si="173"/>
        <v/>
      </c>
    </row>
    <row r="1596" spans="1:19" x14ac:dyDescent="0.3">
      <c r="A1596" t="s">
        <v>4008</v>
      </c>
      <c r="B1596" t="s">
        <v>188</v>
      </c>
      <c r="C1596" t="s">
        <v>12021</v>
      </c>
      <c r="D1596" t="s">
        <v>12</v>
      </c>
      <c r="E1596" t="s">
        <v>114</v>
      </c>
      <c r="F1596" t="s">
        <v>4009</v>
      </c>
      <c r="G1596" t="s">
        <v>15</v>
      </c>
      <c r="H1596" s="1" t="s">
        <v>584</v>
      </c>
      <c r="I1596" s="3">
        <v>0.14575231481481482</v>
      </c>
      <c r="J1596" s="1" t="s">
        <v>12021</v>
      </c>
      <c r="K1596" s="2" t="s">
        <v>12021</v>
      </c>
      <c r="L1596" s="2" t="s">
        <v>12021</v>
      </c>
      <c r="M1596" t="str">
        <f t="shared" si="174"/>
        <v>Jul</v>
      </c>
      <c r="N1596" t="str">
        <f t="shared" si="168"/>
        <v>21-07-2024</v>
      </c>
      <c r="O1596" t="str">
        <f t="shared" si="171"/>
        <v>07</v>
      </c>
      <c r="P1596" t="str">
        <f t="shared" si="172"/>
        <v>2024</v>
      </c>
      <c r="Q1596" t="str">
        <f t="shared" si="169"/>
        <v>03</v>
      </c>
      <c r="R1596" t="str">
        <f t="shared" si="170"/>
        <v>-</v>
      </c>
      <c r="S1596" t="str">
        <f t="shared" si="173"/>
        <v/>
      </c>
    </row>
    <row r="1597" spans="1:19" x14ac:dyDescent="0.3">
      <c r="A1597" t="s">
        <v>4010</v>
      </c>
      <c r="B1597" t="s">
        <v>280</v>
      </c>
      <c r="C1597" s="4">
        <v>45174.850694444445</v>
      </c>
      <c r="D1597" t="s">
        <v>49</v>
      </c>
      <c r="E1597" t="s">
        <v>65</v>
      </c>
      <c r="F1597" t="s">
        <v>4011</v>
      </c>
      <c r="G1597" t="s">
        <v>28</v>
      </c>
      <c r="H1597" s="1" t="s">
        <v>4012</v>
      </c>
      <c r="I1597" s="3">
        <v>0.85137731481481482</v>
      </c>
      <c r="J1597" s="1">
        <v>45174</v>
      </c>
      <c r="K1597" s="2">
        <v>0.85069444444444442</v>
      </c>
      <c r="L1597" s="2" t="s">
        <v>12021</v>
      </c>
      <c r="M1597" t="str">
        <f t="shared" si="174"/>
        <v>Apr</v>
      </c>
      <c r="N1597" t="str">
        <f t="shared" si="168"/>
        <v>17-04-2023</v>
      </c>
      <c r="O1597" t="str">
        <f t="shared" si="171"/>
        <v>04</v>
      </c>
      <c r="P1597" t="str">
        <f t="shared" si="172"/>
        <v>2023</v>
      </c>
      <c r="Q1597" t="str">
        <f t="shared" si="169"/>
        <v>20</v>
      </c>
      <c r="R1597" t="str">
        <f t="shared" si="170"/>
        <v>05-09-2023</v>
      </c>
      <c r="S1597" t="str">
        <f t="shared" si="173"/>
        <v>09</v>
      </c>
    </row>
    <row r="1598" spans="1:19" x14ac:dyDescent="0.3">
      <c r="A1598" t="s">
        <v>4013</v>
      </c>
      <c r="B1598" t="s">
        <v>188</v>
      </c>
      <c r="C1598" s="4">
        <v>44167.288194444445</v>
      </c>
      <c r="D1598" t="s">
        <v>12</v>
      </c>
      <c r="E1598" t="s">
        <v>114</v>
      </c>
      <c r="F1598" t="s">
        <v>4014</v>
      </c>
      <c r="G1598" t="s">
        <v>28</v>
      </c>
      <c r="H1598" s="1" t="s">
        <v>1595</v>
      </c>
      <c r="I1598" s="3">
        <v>0.28859953703703706</v>
      </c>
      <c r="J1598" s="1">
        <v>44167</v>
      </c>
      <c r="K1598" s="2">
        <v>0.28819444444444442</v>
      </c>
      <c r="L1598" s="2" t="s">
        <v>12021</v>
      </c>
      <c r="M1598" t="str">
        <f t="shared" si="174"/>
        <v>Jan</v>
      </c>
      <c r="N1598" t="str">
        <f t="shared" si="168"/>
        <v>16-01-2020</v>
      </c>
      <c r="O1598" t="str">
        <f t="shared" si="171"/>
        <v>01</v>
      </c>
      <c r="P1598" t="str">
        <f t="shared" si="172"/>
        <v>2020</v>
      </c>
      <c r="Q1598" t="str">
        <f t="shared" si="169"/>
        <v>06</v>
      </c>
      <c r="R1598" t="str">
        <f t="shared" si="170"/>
        <v>02-12-2020</v>
      </c>
      <c r="S1598" t="str">
        <f t="shared" si="173"/>
        <v>12</v>
      </c>
    </row>
    <row r="1599" spans="1:19" x14ac:dyDescent="0.3">
      <c r="A1599" t="s">
        <v>4015</v>
      </c>
      <c r="B1599" t="s">
        <v>126</v>
      </c>
      <c r="C1599" s="4">
        <v>45020.576388888891</v>
      </c>
      <c r="D1599" t="s">
        <v>33</v>
      </c>
      <c r="E1599" t="s">
        <v>127</v>
      </c>
      <c r="F1599" t="s">
        <v>4016</v>
      </c>
      <c r="G1599" t="s">
        <v>28</v>
      </c>
      <c r="H1599" s="1" t="s">
        <v>2348</v>
      </c>
      <c r="I1599" s="3">
        <v>0.57649305555555552</v>
      </c>
      <c r="J1599" s="1">
        <v>45020</v>
      </c>
      <c r="K1599" s="2">
        <v>0.57638888888888884</v>
      </c>
      <c r="L1599" s="2" t="s">
        <v>12021</v>
      </c>
      <c r="M1599" t="str">
        <f t="shared" si="174"/>
        <v>Mar</v>
      </c>
      <c r="N1599" t="str">
        <f t="shared" si="168"/>
        <v>23-03-2023</v>
      </c>
      <c r="O1599" t="str">
        <f t="shared" si="171"/>
        <v>03</v>
      </c>
      <c r="P1599" t="str">
        <f t="shared" si="172"/>
        <v>2023</v>
      </c>
      <c r="Q1599" t="str">
        <f t="shared" si="169"/>
        <v>13</v>
      </c>
      <c r="R1599" t="str">
        <f t="shared" si="170"/>
        <v>04-04-2023</v>
      </c>
      <c r="S1599" t="str">
        <f t="shared" si="173"/>
        <v>04</v>
      </c>
    </row>
    <row r="1600" spans="1:19" x14ac:dyDescent="0.3">
      <c r="A1600" t="s">
        <v>4017</v>
      </c>
      <c r="B1600" t="s">
        <v>93</v>
      </c>
      <c r="C1600" t="s">
        <v>12021</v>
      </c>
      <c r="D1600" t="s">
        <v>19</v>
      </c>
      <c r="E1600" t="s">
        <v>26</v>
      </c>
      <c r="F1600" t="s">
        <v>4018</v>
      </c>
      <c r="G1600" t="s">
        <v>22</v>
      </c>
      <c r="H1600" s="1">
        <v>45360</v>
      </c>
      <c r="I1600" s="3">
        <v>7.4305555555555555E-2</v>
      </c>
      <c r="J1600" s="1" t="s">
        <v>12021</v>
      </c>
      <c r="K1600" s="2" t="s">
        <v>12021</v>
      </c>
      <c r="L1600" s="2" t="s">
        <v>12021</v>
      </c>
      <c r="M1600" t="str">
        <f t="shared" si="174"/>
        <v>Mar</v>
      </c>
      <c r="N1600" t="str">
        <f t="shared" si="168"/>
        <v>09-03-2024</v>
      </c>
      <c r="O1600" t="str">
        <f t="shared" si="171"/>
        <v>03</v>
      </c>
      <c r="P1600" t="str">
        <f t="shared" si="172"/>
        <v>2024</v>
      </c>
      <c r="Q1600" t="str">
        <f t="shared" si="169"/>
        <v>01</v>
      </c>
      <c r="R1600" t="str">
        <f t="shared" si="170"/>
        <v>-</v>
      </c>
      <c r="S1600" t="str">
        <f t="shared" si="173"/>
        <v/>
      </c>
    </row>
    <row r="1601" spans="1:19" x14ac:dyDescent="0.3">
      <c r="A1601" t="s">
        <v>4019</v>
      </c>
      <c r="B1601" t="s">
        <v>131</v>
      </c>
      <c r="C1601" t="s">
        <v>12021</v>
      </c>
      <c r="D1601" t="s">
        <v>12</v>
      </c>
      <c r="E1601" t="s">
        <v>114</v>
      </c>
      <c r="F1601" t="s">
        <v>4020</v>
      </c>
      <c r="G1601" t="s">
        <v>22</v>
      </c>
      <c r="H1601" s="1">
        <v>45302</v>
      </c>
      <c r="I1601" s="3">
        <v>0.62986111111111109</v>
      </c>
      <c r="J1601" s="1" t="s">
        <v>12021</v>
      </c>
      <c r="K1601" s="2" t="s">
        <v>12021</v>
      </c>
      <c r="L1601" s="2" t="s">
        <v>12021</v>
      </c>
      <c r="M1601" t="str">
        <f t="shared" si="174"/>
        <v>Jan</v>
      </c>
      <c r="N1601" t="str">
        <f t="shared" si="168"/>
        <v>11-01-2024</v>
      </c>
      <c r="O1601" t="str">
        <f t="shared" si="171"/>
        <v>01</v>
      </c>
      <c r="P1601" t="str">
        <f t="shared" si="172"/>
        <v>2024</v>
      </c>
      <c r="Q1601" t="str">
        <f t="shared" si="169"/>
        <v>15</v>
      </c>
      <c r="R1601" t="str">
        <f t="shared" si="170"/>
        <v>-</v>
      </c>
      <c r="S1601" t="str">
        <f t="shared" si="173"/>
        <v/>
      </c>
    </row>
    <row r="1602" spans="1:19" x14ac:dyDescent="0.3">
      <c r="A1602" t="s">
        <v>4021</v>
      </c>
      <c r="B1602" t="s">
        <v>202</v>
      </c>
      <c r="C1602" t="s">
        <v>11318</v>
      </c>
      <c r="D1602" t="s">
        <v>33</v>
      </c>
      <c r="E1602" t="s">
        <v>127</v>
      </c>
      <c r="F1602" t="s">
        <v>4022</v>
      </c>
      <c r="G1602" t="s">
        <v>28</v>
      </c>
      <c r="H1602" s="1" t="s">
        <v>4023</v>
      </c>
      <c r="I1602" s="3">
        <v>8.1018518518518516E-5</v>
      </c>
      <c r="J1602" s="1" t="s">
        <v>2005</v>
      </c>
      <c r="K1602" s="2">
        <v>8.1018518518518516E-5</v>
      </c>
      <c r="L1602" s="2" t="s">
        <v>12021</v>
      </c>
      <c r="M1602" t="str">
        <f t="shared" si="174"/>
        <v>Dec</v>
      </c>
      <c r="N1602" t="str">
        <f t="shared" ref="N1602:N1665" si="175">TEXT(H1602,"DD-MM-YYYY")</f>
        <v>14-12-2021</v>
      </c>
      <c r="O1602" t="str">
        <f t="shared" si="171"/>
        <v>12</v>
      </c>
      <c r="P1602" t="str">
        <f t="shared" si="172"/>
        <v>2021</v>
      </c>
      <c r="Q1602" t="str">
        <f t="shared" ref="Q1602:Q1665" si="176">TEXT(I1602,"HH")</f>
        <v>00</v>
      </c>
      <c r="R1602" t="str">
        <f t="shared" ref="R1602:R1665" si="177">TEXT(J1602,"DD-MM-YYYY")</f>
        <v>29-12-2021</v>
      </c>
      <c r="S1602" t="str">
        <f t="shared" si="173"/>
        <v>12</v>
      </c>
    </row>
    <row r="1603" spans="1:19" x14ac:dyDescent="0.3">
      <c r="A1603" t="s">
        <v>4024</v>
      </c>
      <c r="B1603" t="s">
        <v>87</v>
      </c>
      <c r="C1603" s="4">
        <v>45608.495833333334</v>
      </c>
      <c r="D1603" t="s">
        <v>33</v>
      </c>
      <c r="E1603" t="s">
        <v>38</v>
      </c>
      <c r="F1603" t="s">
        <v>4025</v>
      </c>
      <c r="G1603" t="s">
        <v>28</v>
      </c>
      <c r="H1603" s="1">
        <v>45363</v>
      </c>
      <c r="I1603" s="3">
        <v>0.49583333333333335</v>
      </c>
      <c r="J1603" s="1">
        <v>45608</v>
      </c>
      <c r="K1603" s="2">
        <v>0.49583333333333335</v>
      </c>
      <c r="L1603" s="2" t="s">
        <v>12021</v>
      </c>
      <c r="M1603" t="str">
        <f t="shared" si="174"/>
        <v>Mar</v>
      </c>
      <c r="N1603" t="str">
        <f t="shared" si="175"/>
        <v>12-03-2024</v>
      </c>
      <c r="O1603" t="str">
        <f t="shared" ref="O1603:O1666" si="178">MID(N1603,4,2)</f>
        <v>03</v>
      </c>
      <c r="P1603" t="str">
        <f t="shared" ref="P1603:P1666" si="179">RIGHT(N1603,4)</f>
        <v>2024</v>
      </c>
      <c r="Q1603" t="str">
        <f t="shared" si="176"/>
        <v>11</v>
      </c>
      <c r="R1603" t="str">
        <f t="shared" si="177"/>
        <v>12-11-2024</v>
      </c>
      <c r="S1603" t="str">
        <f t="shared" ref="S1603:S1666" si="180">MID(R1603,4,2)</f>
        <v>11</v>
      </c>
    </row>
    <row r="1604" spans="1:19" x14ac:dyDescent="0.3">
      <c r="A1604" t="s">
        <v>4026</v>
      </c>
      <c r="B1604" t="s">
        <v>64</v>
      </c>
      <c r="C1604" t="s">
        <v>12021</v>
      </c>
      <c r="D1604" t="s">
        <v>49</v>
      </c>
      <c r="E1604" t="s">
        <v>65</v>
      </c>
      <c r="F1604" t="s">
        <v>4027</v>
      </c>
      <c r="G1604" t="s">
        <v>15</v>
      </c>
      <c r="H1604" s="1">
        <v>44564</v>
      </c>
      <c r="I1604" s="3">
        <v>0.41597222222222224</v>
      </c>
      <c r="J1604" s="1" t="s">
        <v>12021</v>
      </c>
      <c r="K1604" s="2" t="s">
        <v>12021</v>
      </c>
      <c r="L1604" s="2" t="s">
        <v>12021</v>
      </c>
      <c r="M1604" t="str">
        <f t="shared" si="174"/>
        <v>Jan</v>
      </c>
      <c r="N1604" t="str">
        <f t="shared" si="175"/>
        <v>03-01-2022</v>
      </c>
      <c r="O1604" t="str">
        <f t="shared" si="178"/>
        <v>01</v>
      </c>
      <c r="P1604" t="str">
        <f t="shared" si="179"/>
        <v>2022</v>
      </c>
      <c r="Q1604" t="str">
        <f t="shared" si="176"/>
        <v>09</v>
      </c>
      <c r="R1604" t="str">
        <f t="shared" si="177"/>
        <v>-</v>
      </c>
      <c r="S1604" t="str">
        <f t="shared" si="180"/>
        <v/>
      </c>
    </row>
    <row r="1605" spans="1:19" x14ac:dyDescent="0.3">
      <c r="A1605" t="s">
        <v>4028</v>
      </c>
      <c r="B1605" t="s">
        <v>110</v>
      </c>
      <c r="C1605" t="s">
        <v>12021</v>
      </c>
      <c r="D1605" t="s">
        <v>33</v>
      </c>
      <c r="E1605" t="s">
        <v>34</v>
      </c>
      <c r="F1605" t="s">
        <v>4029</v>
      </c>
      <c r="G1605" t="s">
        <v>22</v>
      </c>
      <c r="H1605" s="1">
        <v>45265</v>
      </c>
      <c r="I1605" s="3">
        <v>0.54374999999999996</v>
      </c>
      <c r="J1605" s="1" t="s">
        <v>12021</v>
      </c>
      <c r="K1605" s="2" t="s">
        <v>12021</v>
      </c>
      <c r="L1605" s="2" t="s">
        <v>12021</v>
      </c>
      <c r="M1605" t="str">
        <f t="shared" ref="M1605:M1668" si="181">TEXT(H1605,"MMM")</f>
        <v>Dec</v>
      </c>
      <c r="N1605" t="str">
        <f t="shared" si="175"/>
        <v>05-12-2023</v>
      </c>
      <c r="O1605" t="str">
        <f t="shared" si="178"/>
        <v>12</v>
      </c>
      <c r="P1605" t="str">
        <f t="shared" si="179"/>
        <v>2023</v>
      </c>
      <c r="Q1605" t="str">
        <f t="shared" si="176"/>
        <v>13</v>
      </c>
      <c r="R1605" t="str">
        <f t="shared" si="177"/>
        <v>-</v>
      </c>
      <c r="S1605" t="str">
        <f t="shared" si="180"/>
        <v/>
      </c>
    </row>
    <row r="1606" spans="1:19" x14ac:dyDescent="0.3">
      <c r="A1606" t="s">
        <v>4030</v>
      </c>
      <c r="B1606" t="s">
        <v>135</v>
      </c>
      <c r="C1606" t="s">
        <v>12021</v>
      </c>
      <c r="D1606" t="s">
        <v>33</v>
      </c>
      <c r="E1606" t="s">
        <v>38</v>
      </c>
      <c r="F1606" t="s">
        <v>4031</v>
      </c>
      <c r="G1606" t="s">
        <v>22</v>
      </c>
      <c r="H1606" s="1" t="s">
        <v>3822</v>
      </c>
      <c r="I1606" s="3">
        <v>0.52557870370370374</v>
      </c>
      <c r="J1606" s="1" t="s">
        <v>12021</v>
      </c>
      <c r="K1606" s="2" t="s">
        <v>12021</v>
      </c>
      <c r="L1606" s="2" t="s">
        <v>12021</v>
      </c>
      <c r="M1606" t="str">
        <f t="shared" si="181"/>
        <v>Oct</v>
      </c>
      <c r="N1606" t="str">
        <f t="shared" si="175"/>
        <v>26-10-2020</v>
      </c>
      <c r="O1606" t="str">
        <f t="shared" si="178"/>
        <v>10</v>
      </c>
      <c r="P1606" t="str">
        <f t="shared" si="179"/>
        <v>2020</v>
      </c>
      <c r="Q1606" t="str">
        <f t="shared" si="176"/>
        <v>12</v>
      </c>
      <c r="R1606" t="str">
        <f t="shared" si="177"/>
        <v>-</v>
      </c>
      <c r="S1606" t="str">
        <f t="shared" si="180"/>
        <v/>
      </c>
    </row>
    <row r="1607" spans="1:19" x14ac:dyDescent="0.3">
      <c r="A1607" t="s">
        <v>4032</v>
      </c>
      <c r="B1607" t="s">
        <v>126</v>
      </c>
      <c r="C1607" t="s">
        <v>12021</v>
      </c>
      <c r="D1607" t="s">
        <v>33</v>
      </c>
      <c r="E1607" t="s">
        <v>127</v>
      </c>
      <c r="F1607" t="s">
        <v>4033</v>
      </c>
      <c r="G1607" t="s">
        <v>22</v>
      </c>
      <c r="H1607" s="1">
        <v>44907</v>
      </c>
      <c r="I1607" s="3">
        <v>0.35625000000000001</v>
      </c>
      <c r="J1607" s="1" t="s">
        <v>12021</v>
      </c>
      <c r="K1607" s="2" t="s">
        <v>12021</v>
      </c>
      <c r="L1607" s="2" t="s">
        <v>12021</v>
      </c>
      <c r="M1607" t="str">
        <f t="shared" si="181"/>
        <v>Dec</v>
      </c>
      <c r="N1607" t="str">
        <f t="shared" si="175"/>
        <v>12-12-2022</v>
      </c>
      <c r="O1607" t="str">
        <f t="shared" si="178"/>
        <v>12</v>
      </c>
      <c r="P1607" t="str">
        <f t="shared" si="179"/>
        <v>2022</v>
      </c>
      <c r="Q1607" t="str">
        <f t="shared" si="176"/>
        <v>08</v>
      </c>
      <c r="R1607" t="str">
        <f t="shared" si="177"/>
        <v>-</v>
      </c>
      <c r="S1607" t="str">
        <f t="shared" si="180"/>
        <v/>
      </c>
    </row>
    <row r="1608" spans="1:19" x14ac:dyDescent="0.3">
      <c r="A1608" t="s">
        <v>4034</v>
      </c>
      <c r="B1608" t="s">
        <v>185</v>
      </c>
      <c r="C1608" t="s">
        <v>11319</v>
      </c>
      <c r="D1608" t="s">
        <v>12</v>
      </c>
      <c r="E1608" t="s">
        <v>13</v>
      </c>
      <c r="F1608" t="s">
        <v>4035</v>
      </c>
      <c r="G1608" t="s">
        <v>28</v>
      </c>
      <c r="H1608" s="1" t="s">
        <v>4036</v>
      </c>
      <c r="I1608" s="3">
        <v>6.1122685185185183E-2</v>
      </c>
      <c r="J1608" s="1" t="s">
        <v>433</v>
      </c>
      <c r="K1608" s="2">
        <v>6.1122685185185183E-2</v>
      </c>
      <c r="L1608" s="2" t="s">
        <v>12021</v>
      </c>
      <c r="M1608" t="str">
        <f t="shared" si="181"/>
        <v>Feb</v>
      </c>
      <c r="N1608" t="str">
        <f t="shared" si="175"/>
        <v>19-02-2023</v>
      </c>
      <c r="O1608" t="str">
        <f t="shared" si="178"/>
        <v>02</v>
      </c>
      <c r="P1608" t="str">
        <f t="shared" si="179"/>
        <v>2023</v>
      </c>
      <c r="Q1608" t="str">
        <f t="shared" si="176"/>
        <v>01</v>
      </c>
      <c r="R1608" t="str">
        <f t="shared" si="177"/>
        <v>19-03-2023</v>
      </c>
      <c r="S1608" t="str">
        <f t="shared" si="180"/>
        <v>03</v>
      </c>
    </row>
    <row r="1609" spans="1:19" x14ac:dyDescent="0.3">
      <c r="A1609" t="s">
        <v>4037</v>
      </c>
      <c r="B1609" t="s">
        <v>11</v>
      </c>
      <c r="C1609" t="s">
        <v>12021</v>
      </c>
      <c r="D1609" t="s">
        <v>12</v>
      </c>
      <c r="E1609" t="s">
        <v>13</v>
      </c>
      <c r="F1609" t="s">
        <v>4038</v>
      </c>
      <c r="G1609" t="s">
        <v>22</v>
      </c>
      <c r="H1609" s="1">
        <v>44327</v>
      </c>
      <c r="I1609" s="3">
        <v>6.7361111111111108E-2</v>
      </c>
      <c r="J1609" s="1" t="s">
        <v>12021</v>
      </c>
      <c r="K1609" s="2" t="s">
        <v>12021</v>
      </c>
      <c r="L1609" s="2" t="s">
        <v>12021</v>
      </c>
      <c r="M1609" t="str">
        <f t="shared" si="181"/>
        <v>May</v>
      </c>
      <c r="N1609" t="str">
        <f t="shared" si="175"/>
        <v>11-05-2021</v>
      </c>
      <c r="O1609" t="str">
        <f t="shared" si="178"/>
        <v>05</v>
      </c>
      <c r="P1609" t="str">
        <f t="shared" si="179"/>
        <v>2021</v>
      </c>
      <c r="Q1609" t="str">
        <f t="shared" si="176"/>
        <v>01</v>
      </c>
      <c r="R1609" t="str">
        <f t="shared" si="177"/>
        <v>-</v>
      </c>
      <c r="S1609" t="str">
        <f t="shared" si="180"/>
        <v/>
      </c>
    </row>
    <row r="1610" spans="1:19" x14ac:dyDescent="0.3">
      <c r="A1610" t="s">
        <v>4039</v>
      </c>
      <c r="B1610" t="s">
        <v>289</v>
      </c>
      <c r="C1610" t="s">
        <v>11320</v>
      </c>
      <c r="D1610" t="s">
        <v>49</v>
      </c>
      <c r="E1610" t="s">
        <v>69</v>
      </c>
      <c r="F1610" t="s">
        <v>4040</v>
      </c>
      <c r="G1610" t="s">
        <v>28</v>
      </c>
      <c r="H1610" s="1" t="s">
        <v>4041</v>
      </c>
      <c r="I1610" s="3">
        <v>0.38765046296296296</v>
      </c>
      <c r="J1610" s="1" t="s">
        <v>1257</v>
      </c>
      <c r="K1610" s="2">
        <v>0.38765046296296296</v>
      </c>
      <c r="L1610" s="2" t="s">
        <v>12021</v>
      </c>
      <c r="M1610" t="str">
        <f t="shared" si="181"/>
        <v>Jul</v>
      </c>
      <c r="N1610" t="str">
        <f t="shared" si="175"/>
        <v>23-07-2024</v>
      </c>
      <c r="O1610" t="str">
        <f t="shared" si="178"/>
        <v>07</v>
      </c>
      <c r="P1610" t="str">
        <f t="shared" si="179"/>
        <v>2024</v>
      </c>
      <c r="Q1610" t="str">
        <f t="shared" si="176"/>
        <v>09</v>
      </c>
      <c r="R1610" t="str">
        <f t="shared" si="177"/>
        <v>22-08-2024</v>
      </c>
      <c r="S1610" t="str">
        <f t="shared" si="180"/>
        <v>08</v>
      </c>
    </row>
    <row r="1611" spans="1:19" x14ac:dyDescent="0.3">
      <c r="A1611" t="s">
        <v>4042</v>
      </c>
      <c r="B1611" t="s">
        <v>202</v>
      </c>
      <c r="C1611" t="s">
        <v>12021</v>
      </c>
      <c r="D1611" t="s">
        <v>33</v>
      </c>
      <c r="E1611" t="s">
        <v>127</v>
      </c>
      <c r="F1611" t="s">
        <v>4043</v>
      </c>
      <c r="G1611" t="s">
        <v>15</v>
      </c>
      <c r="H1611" s="1" t="s">
        <v>1802</v>
      </c>
      <c r="I1611" s="3">
        <v>0.39152777777777775</v>
      </c>
      <c r="J1611" s="1" t="s">
        <v>12021</v>
      </c>
      <c r="K1611" s="2" t="s">
        <v>12021</v>
      </c>
      <c r="L1611" s="2" t="s">
        <v>12021</v>
      </c>
      <c r="M1611" t="str">
        <f t="shared" si="181"/>
        <v>May</v>
      </c>
      <c r="N1611" t="str">
        <f t="shared" si="175"/>
        <v>29-05-2020</v>
      </c>
      <c r="O1611" t="str">
        <f t="shared" si="178"/>
        <v>05</v>
      </c>
      <c r="P1611" t="str">
        <f t="shared" si="179"/>
        <v>2020</v>
      </c>
      <c r="Q1611" t="str">
        <f t="shared" si="176"/>
        <v>09</v>
      </c>
      <c r="R1611" t="str">
        <f t="shared" si="177"/>
        <v>-</v>
      </c>
      <c r="S1611" t="str">
        <f t="shared" si="180"/>
        <v/>
      </c>
    </row>
    <row r="1612" spans="1:19" x14ac:dyDescent="0.3">
      <c r="A1612" t="s">
        <v>4044</v>
      </c>
      <c r="B1612" t="s">
        <v>97</v>
      </c>
      <c r="C1612" t="s">
        <v>12021</v>
      </c>
      <c r="D1612" t="s">
        <v>19</v>
      </c>
      <c r="E1612" t="s">
        <v>20</v>
      </c>
      <c r="F1612" t="s">
        <v>4045</v>
      </c>
      <c r="G1612" t="s">
        <v>15</v>
      </c>
      <c r="H1612" s="1">
        <v>43990</v>
      </c>
      <c r="I1612" s="3">
        <v>5.2777777777777778E-2</v>
      </c>
      <c r="J1612" s="1" t="s">
        <v>12021</v>
      </c>
      <c r="K1612" s="2" t="s">
        <v>12021</v>
      </c>
      <c r="L1612" s="2" t="s">
        <v>12021</v>
      </c>
      <c r="M1612" t="str">
        <f t="shared" si="181"/>
        <v>Jun</v>
      </c>
      <c r="N1612" t="str">
        <f t="shared" si="175"/>
        <v>08-06-2020</v>
      </c>
      <c r="O1612" t="str">
        <f t="shared" si="178"/>
        <v>06</v>
      </c>
      <c r="P1612" t="str">
        <f t="shared" si="179"/>
        <v>2020</v>
      </c>
      <c r="Q1612" t="str">
        <f t="shared" si="176"/>
        <v>01</v>
      </c>
      <c r="R1612" t="str">
        <f t="shared" si="177"/>
        <v>-</v>
      </c>
      <c r="S1612" t="str">
        <f t="shared" si="180"/>
        <v/>
      </c>
    </row>
    <row r="1613" spans="1:19" x14ac:dyDescent="0.3">
      <c r="A1613" t="s">
        <v>4046</v>
      </c>
      <c r="B1613" t="s">
        <v>126</v>
      </c>
      <c r="C1613" t="s">
        <v>12021</v>
      </c>
      <c r="D1613" t="s">
        <v>33</v>
      </c>
      <c r="E1613" t="s">
        <v>127</v>
      </c>
      <c r="F1613" t="s">
        <v>4047</v>
      </c>
      <c r="G1613" t="s">
        <v>22</v>
      </c>
      <c r="H1613" s="1" t="s">
        <v>4048</v>
      </c>
      <c r="I1613" s="3">
        <v>5.2789351851851851E-2</v>
      </c>
      <c r="J1613" s="1" t="s">
        <v>12021</v>
      </c>
      <c r="K1613" s="2" t="s">
        <v>12021</v>
      </c>
      <c r="L1613" s="2" t="s">
        <v>12021</v>
      </c>
      <c r="M1613" t="str">
        <f t="shared" si="181"/>
        <v>Feb</v>
      </c>
      <c r="N1613" t="str">
        <f t="shared" si="175"/>
        <v>25-02-2020</v>
      </c>
      <c r="O1613" t="str">
        <f t="shared" si="178"/>
        <v>02</v>
      </c>
      <c r="P1613" t="str">
        <f t="shared" si="179"/>
        <v>2020</v>
      </c>
      <c r="Q1613" t="str">
        <f t="shared" si="176"/>
        <v>01</v>
      </c>
      <c r="R1613" t="str">
        <f t="shared" si="177"/>
        <v>-</v>
      </c>
      <c r="S1613" t="str">
        <f t="shared" si="180"/>
        <v/>
      </c>
    </row>
    <row r="1614" spans="1:19" x14ac:dyDescent="0.3">
      <c r="A1614" t="s">
        <v>4049</v>
      </c>
      <c r="B1614" t="s">
        <v>53</v>
      </c>
      <c r="C1614" t="s">
        <v>11321</v>
      </c>
      <c r="D1614" t="s">
        <v>12</v>
      </c>
      <c r="E1614" t="s">
        <v>13</v>
      </c>
      <c r="F1614" t="s">
        <v>4050</v>
      </c>
      <c r="G1614" t="s">
        <v>28</v>
      </c>
      <c r="H1614" s="1" t="s">
        <v>4051</v>
      </c>
      <c r="I1614" s="3">
        <v>0.98587962962962961</v>
      </c>
      <c r="J1614" s="1" t="s">
        <v>2567</v>
      </c>
      <c r="K1614" s="2">
        <v>0.98587962962962961</v>
      </c>
      <c r="L1614" s="2" t="s">
        <v>12021</v>
      </c>
      <c r="M1614" t="str">
        <f t="shared" si="181"/>
        <v>Mar</v>
      </c>
      <c r="N1614" t="str">
        <f t="shared" si="175"/>
        <v>20-03-2022</v>
      </c>
      <c r="O1614" t="str">
        <f t="shared" si="178"/>
        <v>03</v>
      </c>
      <c r="P1614" t="str">
        <f t="shared" si="179"/>
        <v>2022</v>
      </c>
      <c r="Q1614" t="str">
        <f t="shared" si="176"/>
        <v>23</v>
      </c>
      <c r="R1614" t="str">
        <f t="shared" si="177"/>
        <v>28-03-2022</v>
      </c>
      <c r="S1614" t="str">
        <f t="shared" si="180"/>
        <v>03</v>
      </c>
    </row>
    <row r="1615" spans="1:19" x14ac:dyDescent="0.3">
      <c r="A1615" t="s">
        <v>4052</v>
      </c>
      <c r="B1615" t="s">
        <v>139</v>
      </c>
      <c r="C1615" t="s">
        <v>11322</v>
      </c>
      <c r="D1615" t="s">
        <v>19</v>
      </c>
      <c r="E1615" t="s">
        <v>140</v>
      </c>
      <c r="F1615" t="s">
        <v>4053</v>
      </c>
      <c r="G1615" t="s">
        <v>28</v>
      </c>
      <c r="H1615" s="1">
        <v>44626</v>
      </c>
      <c r="I1615" s="3">
        <v>6.458333333333334E-2</v>
      </c>
      <c r="J1615" s="1" t="s">
        <v>4054</v>
      </c>
      <c r="K1615" s="2">
        <v>6.5034722222222216E-2</v>
      </c>
      <c r="L1615" s="2" t="s">
        <v>12021</v>
      </c>
      <c r="M1615" t="str">
        <f t="shared" si="181"/>
        <v>Mar</v>
      </c>
      <c r="N1615" t="str">
        <f t="shared" si="175"/>
        <v>06-03-2022</v>
      </c>
      <c r="O1615" t="str">
        <f t="shared" si="178"/>
        <v>03</v>
      </c>
      <c r="P1615" t="str">
        <f t="shared" si="179"/>
        <v>2022</v>
      </c>
      <c r="Q1615" t="str">
        <f t="shared" si="176"/>
        <v>01</v>
      </c>
      <c r="R1615" t="str">
        <f t="shared" si="177"/>
        <v>30-06-2022</v>
      </c>
      <c r="S1615" t="str">
        <f t="shared" si="180"/>
        <v>06</v>
      </c>
    </row>
    <row r="1616" spans="1:19" x14ac:dyDescent="0.3">
      <c r="A1616" t="s">
        <v>4055</v>
      </c>
      <c r="B1616" t="s">
        <v>158</v>
      </c>
      <c r="C1616" t="s">
        <v>12021</v>
      </c>
      <c r="D1616" t="s">
        <v>33</v>
      </c>
      <c r="E1616" t="s">
        <v>127</v>
      </c>
      <c r="F1616" t="s">
        <v>4056</v>
      </c>
      <c r="G1616" t="s">
        <v>15</v>
      </c>
      <c r="H1616" s="1" t="s">
        <v>1671</v>
      </c>
      <c r="I1616" s="3">
        <v>0.98564814814814816</v>
      </c>
      <c r="J1616" s="1" t="s">
        <v>12021</v>
      </c>
      <c r="K1616" s="2" t="s">
        <v>12021</v>
      </c>
      <c r="L1616" s="2" t="s">
        <v>12021</v>
      </c>
      <c r="M1616" t="str">
        <f t="shared" si="181"/>
        <v>Oct</v>
      </c>
      <c r="N1616" t="str">
        <f t="shared" si="175"/>
        <v>13-10-2021</v>
      </c>
      <c r="O1616" t="str">
        <f t="shared" si="178"/>
        <v>10</v>
      </c>
      <c r="P1616" t="str">
        <f t="shared" si="179"/>
        <v>2021</v>
      </c>
      <c r="Q1616" t="str">
        <f t="shared" si="176"/>
        <v>23</v>
      </c>
      <c r="R1616" t="str">
        <f t="shared" si="177"/>
        <v>-</v>
      </c>
      <c r="S1616" t="str">
        <f t="shared" si="180"/>
        <v/>
      </c>
    </row>
    <row r="1617" spans="1:19" x14ac:dyDescent="0.3">
      <c r="A1617" t="s">
        <v>4057</v>
      </c>
      <c r="B1617" t="s">
        <v>131</v>
      </c>
      <c r="C1617" t="s">
        <v>11323</v>
      </c>
      <c r="D1617" t="s">
        <v>12</v>
      </c>
      <c r="E1617" t="s">
        <v>114</v>
      </c>
      <c r="F1617" t="s">
        <v>4058</v>
      </c>
      <c r="G1617" t="s">
        <v>28</v>
      </c>
      <c r="H1617" s="1">
        <v>44325</v>
      </c>
      <c r="I1617" s="3">
        <v>0.95763888888888893</v>
      </c>
      <c r="J1617" s="1" t="s">
        <v>209</v>
      </c>
      <c r="K1617" s="2">
        <v>0.95822916666666669</v>
      </c>
      <c r="L1617" s="2" t="s">
        <v>12021</v>
      </c>
      <c r="M1617" t="str">
        <f t="shared" si="181"/>
        <v>May</v>
      </c>
      <c r="N1617" t="str">
        <f t="shared" si="175"/>
        <v>09-05-2021</v>
      </c>
      <c r="O1617" t="str">
        <f t="shared" si="178"/>
        <v>05</v>
      </c>
      <c r="P1617" t="str">
        <f t="shared" si="179"/>
        <v>2021</v>
      </c>
      <c r="Q1617" t="str">
        <f t="shared" si="176"/>
        <v>22</v>
      </c>
      <c r="R1617" t="str">
        <f t="shared" si="177"/>
        <v>25-09-2021</v>
      </c>
      <c r="S1617" t="str">
        <f t="shared" si="180"/>
        <v>09</v>
      </c>
    </row>
    <row r="1618" spans="1:19" x14ac:dyDescent="0.3">
      <c r="A1618" t="s">
        <v>4059</v>
      </c>
      <c r="B1618" t="s">
        <v>32</v>
      </c>
      <c r="C1618" t="s">
        <v>12021</v>
      </c>
      <c r="D1618" t="s">
        <v>33</v>
      </c>
      <c r="E1618" t="s">
        <v>34</v>
      </c>
      <c r="F1618" t="s">
        <v>4060</v>
      </c>
      <c r="G1618" t="s">
        <v>22</v>
      </c>
      <c r="H1618" s="1" t="s">
        <v>1898</v>
      </c>
      <c r="I1618" s="3">
        <v>0.67847222222222225</v>
      </c>
      <c r="J1618" s="1" t="s">
        <v>12021</v>
      </c>
      <c r="K1618" s="2" t="s">
        <v>12021</v>
      </c>
      <c r="L1618" s="2" t="s">
        <v>12021</v>
      </c>
      <c r="M1618" t="str">
        <f t="shared" si="181"/>
        <v>Aug</v>
      </c>
      <c r="N1618" t="str">
        <f t="shared" si="175"/>
        <v>25-08-2022</v>
      </c>
      <c r="O1618" t="str">
        <f t="shared" si="178"/>
        <v>08</v>
      </c>
      <c r="P1618" t="str">
        <f t="shared" si="179"/>
        <v>2022</v>
      </c>
      <c r="Q1618" t="str">
        <f t="shared" si="176"/>
        <v>16</v>
      </c>
      <c r="R1618" t="str">
        <f t="shared" si="177"/>
        <v>-</v>
      </c>
      <c r="S1618" t="str">
        <f t="shared" si="180"/>
        <v/>
      </c>
    </row>
    <row r="1619" spans="1:19" x14ac:dyDescent="0.3">
      <c r="A1619" t="s">
        <v>4061</v>
      </c>
      <c r="B1619" t="s">
        <v>149</v>
      </c>
      <c r="C1619" t="s">
        <v>12021</v>
      </c>
      <c r="D1619" t="s">
        <v>49</v>
      </c>
      <c r="E1619" t="s">
        <v>69</v>
      </c>
      <c r="F1619" t="s">
        <v>4062</v>
      </c>
      <c r="G1619" t="s">
        <v>15</v>
      </c>
      <c r="H1619" s="1">
        <v>44846</v>
      </c>
      <c r="I1619" s="3">
        <v>9.0277777777777776E-2</v>
      </c>
      <c r="J1619" s="1" t="s">
        <v>12021</v>
      </c>
      <c r="K1619" s="2" t="s">
        <v>12021</v>
      </c>
      <c r="L1619" s="2" t="s">
        <v>12021</v>
      </c>
      <c r="M1619" t="str">
        <f t="shared" si="181"/>
        <v>Oct</v>
      </c>
      <c r="N1619" t="str">
        <f t="shared" si="175"/>
        <v>12-10-2022</v>
      </c>
      <c r="O1619" t="str">
        <f t="shared" si="178"/>
        <v>10</v>
      </c>
      <c r="P1619" t="str">
        <f t="shared" si="179"/>
        <v>2022</v>
      </c>
      <c r="Q1619" t="str">
        <f t="shared" si="176"/>
        <v>02</v>
      </c>
      <c r="R1619" t="str">
        <f t="shared" si="177"/>
        <v>-</v>
      </c>
      <c r="S1619" t="str">
        <f t="shared" si="180"/>
        <v/>
      </c>
    </row>
    <row r="1620" spans="1:19" x14ac:dyDescent="0.3">
      <c r="A1620" t="s">
        <v>4063</v>
      </c>
      <c r="B1620" t="s">
        <v>131</v>
      </c>
      <c r="C1620" t="s">
        <v>12021</v>
      </c>
      <c r="D1620" t="s">
        <v>12</v>
      </c>
      <c r="E1620" t="s">
        <v>114</v>
      </c>
      <c r="F1620" t="s">
        <v>4064</v>
      </c>
      <c r="G1620" t="s">
        <v>15</v>
      </c>
      <c r="H1620" s="1" t="s">
        <v>588</v>
      </c>
      <c r="I1620" s="3">
        <v>0.78693287037037041</v>
      </c>
      <c r="J1620" s="1" t="s">
        <v>12021</v>
      </c>
      <c r="K1620" s="2" t="s">
        <v>12021</v>
      </c>
      <c r="L1620" s="2" t="s">
        <v>12021</v>
      </c>
      <c r="M1620" t="str">
        <f t="shared" si="181"/>
        <v>Mar</v>
      </c>
      <c r="N1620" t="str">
        <f t="shared" si="175"/>
        <v>13-03-2021</v>
      </c>
      <c r="O1620" t="str">
        <f t="shared" si="178"/>
        <v>03</v>
      </c>
      <c r="P1620" t="str">
        <f t="shared" si="179"/>
        <v>2021</v>
      </c>
      <c r="Q1620" t="str">
        <f t="shared" si="176"/>
        <v>18</v>
      </c>
      <c r="R1620" t="str">
        <f t="shared" si="177"/>
        <v>-</v>
      </c>
      <c r="S1620" t="str">
        <f t="shared" si="180"/>
        <v/>
      </c>
    </row>
    <row r="1621" spans="1:19" x14ac:dyDescent="0.3">
      <c r="A1621" t="s">
        <v>4065</v>
      </c>
      <c r="B1621" t="s">
        <v>149</v>
      </c>
      <c r="C1621" t="s">
        <v>12021</v>
      </c>
      <c r="D1621" t="s">
        <v>49</v>
      </c>
      <c r="E1621" t="s">
        <v>69</v>
      </c>
      <c r="F1621" t="s">
        <v>4066</v>
      </c>
      <c r="G1621" t="s">
        <v>22</v>
      </c>
      <c r="H1621" s="1">
        <v>44596</v>
      </c>
      <c r="I1621" s="3">
        <v>0.72986111111111107</v>
      </c>
      <c r="J1621" s="1" t="s">
        <v>12021</v>
      </c>
      <c r="K1621" s="2" t="s">
        <v>12021</v>
      </c>
      <c r="L1621" s="2" t="s">
        <v>12021</v>
      </c>
      <c r="M1621" t="str">
        <f t="shared" si="181"/>
        <v>Feb</v>
      </c>
      <c r="N1621" t="str">
        <f t="shared" si="175"/>
        <v>04-02-2022</v>
      </c>
      <c r="O1621" t="str">
        <f t="shared" si="178"/>
        <v>02</v>
      </c>
      <c r="P1621" t="str">
        <f t="shared" si="179"/>
        <v>2022</v>
      </c>
      <c r="Q1621" t="str">
        <f t="shared" si="176"/>
        <v>17</v>
      </c>
      <c r="R1621" t="str">
        <f t="shared" si="177"/>
        <v>-</v>
      </c>
      <c r="S1621" t="str">
        <f t="shared" si="180"/>
        <v/>
      </c>
    </row>
    <row r="1622" spans="1:19" x14ac:dyDescent="0.3">
      <c r="A1622" t="s">
        <v>4067</v>
      </c>
      <c r="B1622" t="s">
        <v>11</v>
      </c>
      <c r="C1622" t="s">
        <v>12021</v>
      </c>
      <c r="D1622" t="s">
        <v>12</v>
      </c>
      <c r="E1622" t="s">
        <v>13</v>
      </c>
      <c r="F1622" t="s">
        <v>4068</v>
      </c>
      <c r="G1622" t="s">
        <v>15</v>
      </c>
      <c r="H1622" s="1" t="s">
        <v>2627</v>
      </c>
      <c r="I1622" s="3">
        <v>0.37612268518518521</v>
      </c>
      <c r="J1622" s="1" t="s">
        <v>12021</v>
      </c>
      <c r="K1622" s="2" t="s">
        <v>12021</v>
      </c>
      <c r="L1622" s="2" t="s">
        <v>12021</v>
      </c>
      <c r="M1622" t="str">
        <f t="shared" si="181"/>
        <v>Jan</v>
      </c>
      <c r="N1622" t="str">
        <f t="shared" si="175"/>
        <v>15-01-2022</v>
      </c>
      <c r="O1622" t="str">
        <f t="shared" si="178"/>
        <v>01</v>
      </c>
      <c r="P1622" t="str">
        <f t="shared" si="179"/>
        <v>2022</v>
      </c>
      <c r="Q1622" t="str">
        <f t="shared" si="176"/>
        <v>09</v>
      </c>
      <c r="R1622" t="str">
        <f t="shared" si="177"/>
        <v>-</v>
      </c>
      <c r="S1622" t="str">
        <f t="shared" si="180"/>
        <v/>
      </c>
    </row>
    <row r="1623" spans="1:19" x14ac:dyDescent="0.3">
      <c r="A1623" t="s">
        <v>4069</v>
      </c>
      <c r="B1623" t="s">
        <v>97</v>
      </c>
      <c r="C1623" t="s">
        <v>12021</v>
      </c>
      <c r="D1623" t="s">
        <v>19</v>
      </c>
      <c r="E1623" t="s">
        <v>20</v>
      </c>
      <c r="F1623" t="s">
        <v>4070</v>
      </c>
      <c r="G1623" t="s">
        <v>15</v>
      </c>
      <c r="H1623" s="1" t="s">
        <v>4071</v>
      </c>
      <c r="I1623" s="3">
        <v>0.66472222222222221</v>
      </c>
      <c r="J1623" s="1" t="s">
        <v>12021</v>
      </c>
      <c r="K1623" s="2" t="s">
        <v>12021</v>
      </c>
      <c r="L1623" s="2" t="s">
        <v>12021</v>
      </c>
      <c r="M1623" t="str">
        <f t="shared" si="181"/>
        <v>Oct</v>
      </c>
      <c r="N1623" t="str">
        <f t="shared" si="175"/>
        <v>13-10-2023</v>
      </c>
      <c r="O1623" t="str">
        <f t="shared" si="178"/>
        <v>10</v>
      </c>
      <c r="P1623" t="str">
        <f t="shared" si="179"/>
        <v>2023</v>
      </c>
      <c r="Q1623" t="str">
        <f t="shared" si="176"/>
        <v>15</v>
      </c>
      <c r="R1623" t="str">
        <f t="shared" si="177"/>
        <v>-</v>
      </c>
      <c r="S1623" t="str">
        <f t="shared" si="180"/>
        <v/>
      </c>
    </row>
    <row r="1624" spans="1:19" x14ac:dyDescent="0.3">
      <c r="A1624" t="s">
        <v>4072</v>
      </c>
      <c r="B1624" t="s">
        <v>220</v>
      </c>
      <c r="C1624" t="s">
        <v>12021</v>
      </c>
      <c r="D1624" t="s">
        <v>12</v>
      </c>
      <c r="E1624" t="s">
        <v>174</v>
      </c>
      <c r="F1624" t="s">
        <v>4073</v>
      </c>
      <c r="G1624" t="s">
        <v>15</v>
      </c>
      <c r="H1624" s="1">
        <v>43952</v>
      </c>
      <c r="I1624" s="3">
        <v>0.63749999999999996</v>
      </c>
      <c r="J1624" s="1" t="s">
        <v>12021</v>
      </c>
      <c r="K1624" s="2" t="s">
        <v>12021</v>
      </c>
      <c r="L1624" s="2" t="s">
        <v>12021</v>
      </c>
      <c r="M1624" t="str">
        <f t="shared" si="181"/>
        <v>May</v>
      </c>
      <c r="N1624" t="str">
        <f t="shared" si="175"/>
        <v>01-05-2020</v>
      </c>
      <c r="O1624" t="str">
        <f t="shared" si="178"/>
        <v>05</v>
      </c>
      <c r="P1624" t="str">
        <f t="shared" si="179"/>
        <v>2020</v>
      </c>
      <c r="Q1624" t="str">
        <f t="shared" si="176"/>
        <v>15</v>
      </c>
      <c r="R1624" t="str">
        <f t="shared" si="177"/>
        <v>-</v>
      </c>
      <c r="S1624" t="str">
        <f t="shared" si="180"/>
        <v/>
      </c>
    </row>
    <row r="1625" spans="1:19" x14ac:dyDescent="0.3">
      <c r="A1625" t="s">
        <v>4074</v>
      </c>
      <c r="B1625" t="s">
        <v>194</v>
      </c>
      <c r="C1625" t="s">
        <v>12021</v>
      </c>
      <c r="D1625" t="s">
        <v>49</v>
      </c>
      <c r="E1625" t="s">
        <v>65</v>
      </c>
      <c r="F1625" t="s">
        <v>4075</v>
      </c>
      <c r="G1625" t="s">
        <v>15</v>
      </c>
      <c r="H1625" s="1" t="s">
        <v>1465</v>
      </c>
      <c r="I1625" s="3">
        <v>0.90951388888888884</v>
      </c>
      <c r="J1625" s="1" t="s">
        <v>12021</v>
      </c>
      <c r="K1625" s="2" t="s">
        <v>12021</v>
      </c>
      <c r="L1625" s="2" t="s">
        <v>12021</v>
      </c>
      <c r="M1625" t="str">
        <f t="shared" si="181"/>
        <v>Oct</v>
      </c>
      <c r="N1625" t="str">
        <f t="shared" si="175"/>
        <v>28-10-2020</v>
      </c>
      <c r="O1625" t="str">
        <f t="shared" si="178"/>
        <v>10</v>
      </c>
      <c r="P1625" t="str">
        <f t="shared" si="179"/>
        <v>2020</v>
      </c>
      <c r="Q1625" t="str">
        <f t="shared" si="176"/>
        <v>21</v>
      </c>
      <c r="R1625" t="str">
        <f t="shared" si="177"/>
        <v>-</v>
      </c>
      <c r="S1625" t="str">
        <f t="shared" si="180"/>
        <v/>
      </c>
    </row>
    <row r="1626" spans="1:19" x14ac:dyDescent="0.3">
      <c r="A1626" t="s">
        <v>4076</v>
      </c>
      <c r="B1626" t="s">
        <v>73</v>
      </c>
      <c r="C1626" s="4">
        <v>45484.503472222219</v>
      </c>
      <c r="D1626" t="s">
        <v>49</v>
      </c>
      <c r="E1626" t="s">
        <v>50</v>
      </c>
      <c r="F1626" t="s">
        <v>4077</v>
      </c>
      <c r="G1626" t="s">
        <v>28</v>
      </c>
      <c r="H1626" s="1">
        <v>45545</v>
      </c>
      <c r="I1626" s="3">
        <v>0.50347222222222221</v>
      </c>
      <c r="J1626" s="1">
        <v>45484</v>
      </c>
      <c r="K1626" s="2">
        <v>0.50347222222222221</v>
      </c>
      <c r="L1626" s="2" t="s">
        <v>12021</v>
      </c>
      <c r="M1626" t="str">
        <f t="shared" si="181"/>
        <v>Sep</v>
      </c>
      <c r="N1626" t="str">
        <f t="shared" si="175"/>
        <v>10-09-2024</v>
      </c>
      <c r="O1626" t="str">
        <f t="shared" si="178"/>
        <v>09</v>
      </c>
      <c r="P1626" t="str">
        <f t="shared" si="179"/>
        <v>2024</v>
      </c>
      <c r="Q1626" t="str">
        <f t="shared" si="176"/>
        <v>12</v>
      </c>
      <c r="R1626" t="str">
        <f t="shared" si="177"/>
        <v>11-07-2024</v>
      </c>
      <c r="S1626" t="str">
        <f t="shared" si="180"/>
        <v>07</v>
      </c>
    </row>
    <row r="1627" spans="1:19" x14ac:dyDescent="0.3">
      <c r="A1627" t="s">
        <v>4078</v>
      </c>
      <c r="B1627" t="s">
        <v>149</v>
      </c>
      <c r="C1627" t="s">
        <v>12021</v>
      </c>
      <c r="D1627" t="s">
        <v>49</v>
      </c>
      <c r="E1627" t="s">
        <v>69</v>
      </c>
      <c r="F1627" t="s">
        <v>4079</v>
      </c>
      <c r="G1627" t="s">
        <v>22</v>
      </c>
      <c r="H1627" s="1">
        <v>45149</v>
      </c>
      <c r="I1627" s="3">
        <v>0.49166666666666664</v>
      </c>
      <c r="J1627" s="1" t="s">
        <v>12021</v>
      </c>
      <c r="K1627" s="2" t="s">
        <v>12021</v>
      </c>
      <c r="L1627" s="2" t="s">
        <v>12021</v>
      </c>
      <c r="M1627" t="str">
        <f t="shared" si="181"/>
        <v>Aug</v>
      </c>
      <c r="N1627" t="str">
        <f t="shared" si="175"/>
        <v>11-08-2023</v>
      </c>
      <c r="O1627" t="str">
        <f t="shared" si="178"/>
        <v>08</v>
      </c>
      <c r="P1627" t="str">
        <f t="shared" si="179"/>
        <v>2023</v>
      </c>
      <c r="Q1627" t="str">
        <f t="shared" si="176"/>
        <v>11</v>
      </c>
      <c r="R1627" t="str">
        <f t="shared" si="177"/>
        <v>-</v>
      </c>
      <c r="S1627" t="str">
        <f t="shared" si="180"/>
        <v/>
      </c>
    </row>
    <row r="1628" spans="1:19" x14ac:dyDescent="0.3">
      <c r="A1628" t="s">
        <v>4080</v>
      </c>
      <c r="B1628" t="s">
        <v>149</v>
      </c>
      <c r="C1628" t="s">
        <v>11324</v>
      </c>
      <c r="D1628" t="s">
        <v>49</v>
      </c>
      <c r="E1628" t="s">
        <v>69</v>
      </c>
      <c r="F1628" t="s">
        <v>4081</v>
      </c>
      <c r="G1628" t="s">
        <v>28</v>
      </c>
      <c r="H1628" s="1">
        <v>44987</v>
      </c>
      <c r="I1628" s="3">
        <v>0.35347222222222224</v>
      </c>
      <c r="J1628" s="1" t="s">
        <v>4082</v>
      </c>
      <c r="K1628" s="2">
        <v>0.35377314814814814</v>
      </c>
      <c r="L1628" s="2" t="s">
        <v>12021</v>
      </c>
      <c r="M1628" t="str">
        <f t="shared" si="181"/>
        <v>Mar</v>
      </c>
      <c r="N1628" t="str">
        <f t="shared" si="175"/>
        <v>02-03-2023</v>
      </c>
      <c r="O1628" t="str">
        <f t="shared" si="178"/>
        <v>03</v>
      </c>
      <c r="P1628" t="str">
        <f t="shared" si="179"/>
        <v>2023</v>
      </c>
      <c r="Q1628" t="str">
        <f t="shared" si="176"/>
        <v>08</v>
      </c>
      <c r="R1628" t="str">
        <f t="shared" si="177"/>
        <v>22-02-2023</v>
      </c>
      <c r="S1628" t="str">
        <f t="shared" si="180"/>
        <v>02</v>
      </c>
    </row>
    <row r="1629" spans="1:19" x14ac:dyDescent="0.3">
      <c r="A1629" t="s">
        <v>4083</v>
      </c>
      <c r="B1629" t="s">
        <v>194</v>
      </c>
      <c r="C1629" t="s">
        <v>12021</v>
      </c>
      <c r="D1629" t="s">
        <v>49</v>
      </c>
      <c r="E1629" t="s">
        <v>65</v>
      </c>
      <c r="F1629" t="s">
        <v>4084</v>
      </c>
      <c r="G1629" t="s">
        <v>22</v>
      </c>
      <c r="H1629" s="1">
        <v>45326</v>
      </c>
      <c r="I1629" s="3">
        <v>0.22222222222222221</v>
      </c>
      <c r="J1629" s="1" t="s">
        <v>12021</v>
      </c>
      <c r="K1629" s="2" t="s">
        <v>12021</v>
      </c>
      <c r="L1629" s="2" t="s">
        <v>12021</v>
      </c>
      <c r="M1629" t="str">
        <f t="shared" si="181"/>
        <v>Feb</v>
      </c>
      <c r="N1629" t="str">
        <f t="shared" si="175"/>
        <v>04-02-2024</v>
      </c>
      <c r="O1629" t="str">
        <f t="shared" si="178"/>
        <v>02</v>
      </c>
      <c r="P1629" t="str">
        <f t="shared" si="179"/>
        <v>2024</v>
      </c>
      <c r="Q1629" t="str">
        <f t="shared" si="176"/>
        <v>05</v>
      </c>
      <c r="R1629" t="str">
        <f t="shared" si="177"/>
        <v>-</v>
      </c>
      <c r="S1629" t="str">
        <f t="shared" si="180"/>
        <v/>
      </c>
    </row>
    <row r="1630" spans="1:19" x14ac:dyDescent="0.3">
      <c r="A1630" t="s">
        <v>4085</v>
      </c>
      <c r="B1630" t="s">
        <v>32</v>
      </c>
      <c r="C1630" s="4">
        <v>45575.790277777778</v>
      </c>
      <c r="D1630" t="s">
        <v>33</v>
      </c>
      <c r="E1630" t="s">
        <v>34</v>
      </c>
      <c r="F1630" t="s">
        <v>4086</v>
      </c>
      <c r="G1630" t="s">
        <v>28</v>
      </c>
      <c r="H1630" s="1" t="s">
        <v>4087</v>
      </c>
      <c r="I1630" s="3">
        <v>0.79071759259259256</v>
      </c>
      <c r="J1630" s="1">
        <v>45575</v>
      </c>
      <c r="K1630" s="2">
        <v>0.79027777777777775</v>
      </c>
      <c r="L1630" s="2" t="s">
        <v>12021</v>
      </c>
      <c r="M1630" t="str">
        <f t="shared" si="181"/>
        <v>Sep</v>
      </c>
      <c r="N1630" t="str">
        <f t="shared" si="175"/>
        <v>24-09-2024</v>
      </c>
      <c r="O1630" t="str">
        <f t="shared" si="178"/>
        <v>09</v>
      </c>
      <c r="P1630" t="str">
        <f t="shared" si="179"/>
        <v>2024</v>
      </c>
      <c r="Q1630" t="str">
        <f t="shared" si="176"/>
        <v>18</v>
      </c>
      <c r="R1630" t="str">
        <f t="shared" si="177"/>
        <v>10-10-2024</v>
      </c>
      <c r="S1630" t="str">
        <f t="shared" si="180"/>
        <v>10</v>
      </c>
    </row>
    <row r="1631" spans="1:19" x14ac:dyDescent="0.3">
      <c r="A1631" t="s">
        <v>4088</v>
      </c>
      <c r="B1631" t="s">
        <v>301</v>
      </c>
      <c r="C1631" t="s">
        <v>12021</v>
      </c>
      <c r="D1631" t="s">
        <v>49</v>
      </c>
      <c r="E1631" t="s">
        <v>50</v>
      </c>
      <c r="F1631" t="s">
        <v>4089</v>
      </c>
      <c r="G1631" t="s">
        <v>15</v>
      </c>
      <c r="H1631" s="1" t="s">
        <v>402</v>
      </c>
      <c r="I1631" s="3">
        <v>0.2822337962962963</v>
      </c>
      <c r="J1631" s="1" t="s">
        <v>12021</v>
      </c>
      <c r="K1631" s="2" t="s">
        <v>12021</v>
      </c>
      <c r="L1631" s="2" t="s">
        <v>12021</v>
      </c>
      <c r="M1631" t="str">
        <f t="shared" si="181"/>
        <v>Jul</v>
      </c>
      <c r="N1631" t="str">
        <f t="shared" si="175"/>
        <v>31-07-2023</v>
      </c>
      <c r="O1631" t="str">
        <f t="shared" si="178"/>
        <v>07</v>
      </c>
      <c r="P1631" t="str">
        <f t="shared" si="179"/>
        <v>2023</v>
      </c>
      <c r="Q1631" t="str">
        <f t="shared" si="176"/>
        <v>06</v>
      </c>
      <c r="R1631" t="str">
        <f t="shared" si="177"/>
        <v>-</v>
      </c>
      <c r="S1631" t="str">
        <f t="shared" si="180"/>
        <v/>
      </c>
    </row>
    <row r="1632" spans="1:19" x14ac:dyDescent="0.3">
      <c r="A1632" t="s">
        <v>4090</v>
      </c>
      <c r="B1632" t="s">
        <v>123</v>
      </c>
      <c r="C1632" s="4">
        <v>44597.275694444441</v>
      </c>
      <c r="D1632" t="s">
        <v>33</v>
      </c>
      <c r="E1632" t="s">
        <v>34</v>
      </c>
      <c r="F1632" t="s">
        <v>4091</v>
      </c>
      <c r="G1632" t="s">
        <v>28</v>
      </c>
      <c r="H1632" s="1" t="s">
        <v>4092</v>
      </c>
      <c r="I1632" s="3">
        <v>0.27597222222222223</v>
      </c>
      <c r="J1632" s="1">
        <v>44597</v>
      </c>
      <c r="K1632" s="2">
        <v>0.27569444444444446</v>
      </c>
      <c r="L1632" s="2" t="s">
        <v>12021</v>
      </c>
      <c r="M1632" t="str">
        <f t="shared" si="181"/>
        <v>Apr</v>
      </c>
      <c r="N1632" t="str">
        <f t="shared" si="175"/>
        <v>26-04-2022</v>
      </c>
      <c r="O1632" t="str">
        <f t="shared" si="178"/>
        <v>04</v>
      </c>
      <c r="P1632" t="str">
        <f t="shared" si="179"/>
        <v>2022</v>
      </c>
      <c r="Q1632" t="str">
        <f t="shared" si="176"/>
        <v>06</v>
      </c>
      <c r="R1632" t="str">
        <f t="shared" si="177"/>
        <v>05-02-2022</v>
      </c>
      <c r="S1632" t="str">
        <f t="shared" si="180"/>
        <v>02</v>
      </c>
    </row>
    <row r="1633" spans="1:19" x14ac:dyDescent="0.3">
      <c r="A1633" t="s">
        <v>4093</v>
      </c>
      <c r="B1633" t="s">
        <v>126</v>
      </c>
      <c r="C1633" s="4">
        <v>44937.975694444445</v>
      </c>
      <c r="D1633" t="s">
        <v>33</v>
      </c>
      <c r="E1633" t="s">
        <v>127</v>
      </c>
      <c r="F1633" t="s">
        <v>4094</v>
      </c>
      <c r="G1633" t="s">
        <v>28</v>
      </c>
      <c r="H1633" s="1" t="s">
        <v>4071</v>
      </c>
      <c r="I1633" s="3">
        <v>0.97592592592592597</v>
      </c>
      <c r="J1633" s="1">
        <v>44937</v>
      </c>
      <c r="K1633" s="2">
        <v>0.97569444444444442</v>
      </c>
      <c r="L1633" s="2" t="s">
        <v>12021</v>
      </c>
      <c r="M1633" t="str">
        <f t="shared" si="181"/>
        <v>Oct</v>
      </c>
      <c r="N1633" t="str">
        <f t="shared" si="175"/>
        <v>13-10-2023</v>
      </c>
      <c r="O1633" t="str">
        <f t="shared" si="178"/>
        <v>10</v>
      </c>
      <c r="P1633" t="str">
        <f t="shared" si="179"/>
        <v>2023</v>
      </c>
      <c r="Q1633" t="str">
        <f t="shared" si="176"/>
        <v>23</v>
      </c>
      <c r="R1633" t="str">
        <f t="shared" si="177"/>
        <v>11-01-2023</v>
      </c>
      <c r="S1633" t="str">
        <f t="shared" si="180"/>
        <v>01</v>
      </c>
    </row>
    <row r="1634" spans="1:19" x14ac:dyDescent="0.3">
      <c r="A1634" t="s">
        <v>4095</v>
      </c>
      <c r="B1634" t="s">
        <v>301</v>
      </c>
      <c r="C1634" t="s">
        <v>12021</v>
      </c>
      <c r="D1634" t="s">
        <v>49</v>
      </c>
      <c r="E1634" t="s">
        <v>50</v>
      </c>
      <c r="F1634" t="s">
        <v>4096</v>
      </c>
      <c r="G1634" t="s">
        <v>15</v>
      </c>
      <c r="H1634" s="1" t="s">
        <v>1293</v>
      </c>
      <c r="I1634" s="3">
        <v>0.76413194444444443</v>
      </c>
      <c r="J1634" s="1" t="s">
        <v>12021</v>
      </c>
      <c r="K1634" s="2" t="s">
        <v>12021</v>
      </c>
      <c r="L1634" s="2" t="s">
        <v>12021</v>
      </c>
      <c r="M1634" t="str">
        <f t="shared" si="181"/>
        <v>Apr</v>
      </c>
      <c r="N1634" t="str">
        <f t="shared" si="175"/>
        <v>15-04-2024</v>
      </c>
      <c r="O1634" t="str">
        <f t="shared" si="178"/>
        <v>04</v>
      </c>
      <c r="P1634" t="str">
        <f t="shared" si="179"/>
        <v>2024</v>
      </c>
      <c r="Q1634" t="str">
        <f t="shared" si="176"/>
        <v>18</v>
      </c>
      <c r="R1634" t="str">
        <f t="shared" si="177"/>
        <v>-</v>
      </c>
      <c r="S1634" t="str">
        <f t="shared" si="180"/>
        <v/>
      </c>
    </row>
    <row r="1635" spans="1:19" x14ac:dyDescent="0.3">
      <c r="A1635" t="s">
        <v>4097</v>
      </c>
      <c r="B1635" t="s">
        <v>37</v>
      </c>
      <c r="C1635" t="s">
        <v>12021</v>
      </c>
      <c r="D1635" t="s">
        <v>33</v>
      </c>
      <c r="E1635" t="s">
        <v>38</v>
      </c>
      <c r="F1635" t="s">
        <v>4098</v>
      </c>
      <c r="G1635" t="s">
        <v>22</v>
      </c>
      <c r="H1635" s="1">
        <v>45302</v>
      </c>
      <c r="I1635" s="3">
        <v>0.29305555555555557</v>
      </c>
      <c r="J1635" s="1" t="s">
        <v>12021</v>
      </c>
      <c r="K1635" s="2" t="s">
        <v>12021</v>
      </c>
      <c r="L1635" s="2" t="s">
        <v>12021</v>
      </c>
      <c r="M1635" t="str">
        <f t="shared" si="181"/>
        <v>Jan</v>
      </c>
      <c r="N1635" t="str">
        <f t="shared" si="175"/>
        <v>11-01-2024</v>
      </c>
      <c r="O1635" t="str">
        <f t="shared" si="178"/>
        <v>01</v>
      </c>
      <c r="P1635" t="str">
        <f t="shared" si="179"/>
        <v>2024</v>
      </c>
      <c r="Q1635" t="str">
        <f t="shared" si="176"/>
        <v>07</v>
      </c>
      <c r="R1635" t="str">
        <f t="shared" si="177"/>
        <v>-</v>
      </c>
      <c r="S1635" t="str">
        <f t="shared" si="180"/>
        <v/>
      </c>
    </row>
    <row r="1636" spans="1:19" x14ac:dyDescent="0.3">
      <c r="A1636" t="s">
        <v>4099</v>
      </c>
      <c r="B1636" t="s">
        <v>146</v>
      </c>
      <c r="C1636" t="s">
        <v>12021</v>
      </c>
      <c r="D1636" t="s">
        <v>19</v>
      </c>
      <c r="E1636" t="s">
        <v>140</v>
      </c>
      <c r="F1636" t="s">
        <v>4100</v>
      </c>
      <c r="G1636" t="s">
        <v>15</v>
      </c>
      <c r="H1636" s="1" t="s">
        <v>4101</v>
      </c>
      <c r="I1636" s="3">
        <v>0.11331018518518518</v>
      </c>
      <c r="J1636" s="1" t="s">
        <v>12021</v>
      </c>
      <c r="K1636" s="2" t="s">
        <v>12021</v>
      </c>
      <c r="L1636" s="2" t="s">
        <v>12021</v>
      </c>
      <c r="M1636" t="str">
        <f t="shared" si="181"/>
        <v>Oct</v>
      </c>
      <c r="N1636" t="str">
        <f t="shared" si="175"/>
        <v>29-10-2024</v>
      </c>
      <c r="O1636" t="str">
        <f t="shared" si="178"/>
        <v>10</v>
      </c>
      <c r="P1636" t="str">
        <f t="shared" si="179"/>
        <v>2024</v>
      </c>
      <c r="Q1636" t="str">
        <f t="shared" si="176"/>
        <v>02</v>
      </c>
      <c r="R1636" t="str">
        <f t="shared" si="177"/>
        <v>-</v>
      </c>
      <c r="S1636" t="str">
        <f t="shared" si="180"/>
        <v/>
      </c>
    </row>
    <row r="1637" spans="1:19" x14ac:dyDescent="0.3">
      <c r="A1637" t="s">
        <v>4102</v>
      </c>
      <c r="B1637" t="s">
        <v>149</v>
      </c>
      <c r="C1637" t="s">
        <v>12021</v>
      </c>
      <c r="D1637" t="s">
        <v>49</v>
      </c>
      <c r="E1637" t="s">
        <v>69</v>
      </c>
      <c r="F1637" t="s">
        <v>4103</v>
      </c>
      <c r="G1637" t="s">
        <v>15</v>
      </c>
      <c r="H1637" s="1" t="s">
        <v>2476</v>
      </c>
      <c r="I1637" s="3">
        <v>0.2119212962962963</v>
      </c>
      <c r="J1637" s="1" t="s">
        <v>12021</v>
      </c>
      <c r="K1637" s="2" t="s">
        <v>12021</v>
      </c>
      <c r="L1637" s="2" t="s">
        <v>12021</v>
      </c>
      <c r="M1637" t="str">
        <f t="shared" si="181"/>
        <v>Oct</v>
      </c>
      <c r="N1637" t="str">
        <f t="shared" si="175"/>
        <v>26-10-2022</v>
      </c>
      <c r="O1637" t="str">
        <f t="shared" si="178"/>
        <v>10</v>
      </c>
      <c r="P1637" t="str">
        <f t="shared" si="179"/>
        <v>2022</v>
      </c>
      <c r="Q1637" t="str">
        <f t="shared" si="176"/>
        <v>05</v>
      </c>
      <c r="R1637" t="str">
        <f t="shared" si="177"/>
        <v>-</v>
      </c>
      <c r="S1637" t="str">
        <f t="shared" si="180"/>
        <v/>
      </c>
    </row>
    <row r="1638" spans="1:19" x14ac:dyDescent="0.3">
      <c r="A1638" t="s">
        <v>4104</v>
      </c>
      <c r="B1638" t="s">
        <v>87</v>
      </c>
      <c r="C1638" t="s">
        <v>11325</v>
      </c>
      <c r="D1638" t="s">
        <v>33</v>
      </c>
      <c r="E1638" t="s">
        <v>38</v>
      </c>
      <c r="F1638" t="s">
        <v>4105</v>
      </c>
      <c r="G1638" t="s">
        <v>28</v>
      </c>
      <c r="H1638" s="1">
        <v>44900</v>
      </c>
      <c r="I1638" s="3">
        <v>0.69652777777777775</v>
      </c>
      <c r="J1638" s="1" t="s">
        <v>1729</v>
      </c>
      <c r="K1638" s="2">
        <v>0.69685185185185183</v>
      </c>
      <c r="L1638" s="2" t="s">
        <v>12021</v>
      </c>
      <c r="M1638" t="str">
        <f t="shared" si="181"/>
        <v>Dec</v>
      </c>
      <c r="N1638" t="str">
        <f t="shared" si="175"/>
        <v>05-12-2022</v>
      </c>
      <c r="O1638" t="str">
        <f t="shared" si="178"/>
        <v>12</v>
      </c>
      <c r="P1638" t="str">
        <f t="shared" si="179"/>
        <v>2022</v>
      </c>
      <c r="Q1638" t="str">
        <f t="shared" si="176"/>
        <v>16</v>
      </c>
      <c r="R1638" t="str">
        <f t="shared" si="177"/>
        <v>25-05-2022</v>
      </c>
      <c r="S1638" t="str">
        <f t="shared" si="180"/>
        <v>05</v>
      </c>
    </row>
    <row r="1639" spans="1:19" x14ac:dyDescent="0.3">
      <c r="A1639" t="s">
        <v>4106</v>
      </c>
      <c r="B1639" t="s">
        <v>256</v>
      </c>
      <c r="C1639" t="s">
        <v>12021</v>
      </c>
      <c r="D1639" t="s">
        <v>19</v>
      </c>
      <c r="E1639" t="s">
        <v>20</v>
      </c>
      <c r="F1639" t="s">
        <v>4107</v>
      </c>
      <c r="G1639" t="s">
        <v>15</v>
      </c>
      <c r="H1639" s="1">
        <v>44987</v>
      </c>
      <c r="I1639" s="3">
        <v>0.87430555555555556</v>
      </c>
      <c r="J1639" s="1" t="s">
        <v>12021</v>
      </c>
      <c r="K1639" s="2" t="s">
        <v>12021</v>
      </c>
      <c r="L1639" s="2" t="s">
        <v>12021</v>
      </c>
      <c r="M1639" t="str">
        <f t="shared" si="181"/>
        <v>Mar</v>
      </c>
      <c r="N1639" t="str">
        <f t="shared" si="175"/>
        <v>02-03-2023</v>
      </c>
      <c r="O1639" t="str">
        <f t="shared" si="178"/>
        <v>03</v>
      </c>
      <c r="P1639" t="str">
        <f t="shared" si="179"/>
        <v>2023</v>
      </c>
      <c r="Q1639" t="str">
        <f t="shared" si="176"/>
        <v>20</v>
      </c>
      <c r="R1639" t="str">
        <f t="shared" si="177"/>
        <v>-</v>
      </c>
      <c r="S1639" t="str">
        <f t="shared" si="180"/>
        <v/>
      </c>
    </row>
    <row r="1640" spans="1:19" x14ac:dyDescent="0.3">
      <c r="A1640" t="s">
        <v>4108</v>
      </c>
      <c r="B1640" t="s">
        <v>301</v>
      </c>
      <c r="C1640" t="s">
        <v>11326</v>
      </c>
      <c r="D1640" t="s">
        <v>49</v>
      </c>
      <c r="E1640" t="s">
        <v>50</v>
      </c>
      <c r="F1640" t="s">
        <v>4109</v>
      </c>
      <c r="G1640" t="s">
        <v>28</v>
      </c>
      <c r="H1640" s="1" t="s">
        <v>4110</v>
      </c>
      <c r="I1640" s="3">
        <v>0.18082175925925925</v>
      </c>
      <c r="J1640" s="1" t="s">
        <v>4111</v>
      </c>
      <c r="K1640" s="2">
        <v>0.18082175925925925</v>
      </c>
      <c r="L1640" s="2" t="s">
        <v>12021</v>
      </c>
      <c r="M1640" t="str">
        <f t="shared" si="181"/>
        <v>Mar</v>
      </c>
      <c r="N1640" t="str">
        <f t="shared" si="175"/>
        <v>31-03-2024</v>
      </c>
      <c r="O1640" t="str">
        <f t="shared" si="178"/>
        <v>03</v>
      </c>
      <c r="P1640" t="str">
        <f t="shared" si="179"/>
        <v>2024</v>
      </c>
      <c r="Q1640" t="str">
        <f t="shared" si="176"/>
        <v>04</v>
      </c>
      <c r="R1640" t="str">
        <f t="shared" si="177"/>
        <v>16-04-2024</v>
      </c>
      <c r="S1640" t="str">
        <f t="shared" si="180"/>
        <v>04</v>
      </c>
    </row>
    <row r="1641" spans="1:19" x14ac:dyDescent="0.3">
      <c r="A1641" t="s">
        <v>4112</v>
      </c>
      <c r="B1641" t="s">
        <v>37</v>
      </c>
      <c r="C1641" s="4">
        <v>44106.006944444445</v>
      </c>
      <c r="D1641" t="s">
        <v>33</v>
      </c>
      <c r="E1641" t="s">
        <v>38</v>
      </c>
      <c r="F1641" t="s">
        <v>4113</v>
      </c>
      <c r="G1641" t="s">
        <v>28</v>
      </c>
      <c r="H1641" s="1" t="s">
        <v>331</v>
      </c>
      <c r="I1641" s="3">
        <v>7.2106481481481483E-3</v>
      </c>
      <c r="J1641" s="1">
        <v>44106</v>
      </c>
      <c r="K1641" s="2">
        <v>6.9444444444444441E-3</v>
      </c>
      <c r="L1641" s="2" t="s">
        <v>12021</v>
      </c>
      <c r="M1641" t="str">
        <f t="shared" si="181"/>
        <v>Jan</v>
      </c>
      <c r="N1641" t="str">
        <f t="shared" si="175"/>
        <v>14-01-2020</v>
      </c>
      <c r="O1641" t="str">
        <f t="shared" si="178"/>
        <v>01</v>
      </c>
      <c r="P1641" t="str">
        <f t="shared" si="179"/>
        <v>2020</v>
      </c>
      <c r="Q1641" t="str">
        <f t="shared" si="176"/>
        <v>00</v>
      </c>
      <c r="R1641" t="str">
        <f t="shared" si="177"/>
        <v>02-10-2020</v>
      </c>
      <c r="S1641" t="str">
        <f t="shared" si="180"/>
        <v>10</v>
      </c>
    </row>
    <row r="1642" spans="1:19" x14ac:dyDescent="0.3">
      <c r="A1642" t="s">
        <v>4114</v>
      </c>
      <c r="B1642" t="s">
        <v>18</v>
      </c>
      <c r="C1642" s="4">
        <v>45511.43472222222</v>
      </c>
      <c r="D1642" t="s">
        <v>19</v>
      </c>
      <c r="E1642" t="s">
        <v>20</v>
      </c>
      <c r="F1642" t="s">
        <v>4115</v>
      </c>
      <c r="G1642" t="s">
        <v>28</v>
      </c>
      <c r="H1642" s="1" t="s">
        <v>2248</v>
      </c>
      <c r="I1642" s="3">
        <v>0.43484953703703705</v>
      </c>
      <c r="J1642" s="1">
        <v>45511</v>
      </c>
      <c r="K1642" s="2">
        <v>0.43472222222222223</v>
      </c>
      <c r="L1642" s="2" t="s">
        <v>12021</v>
      </c>
      <c r="M1642" t="str">
        <f t="shared" si="181"/>
        <v>Jun</v>
      </c>
      <c r="N1642" t="str">
        <f t="shared" si="175"/>
        <v>16-06-2024</v>
      </c>
      <c r="O1642" t="str">
        <f t="shared" si="178"/>
        <v>06</v>
      </c>
      <c r="P1642" t="str">
        <f t="shared" si="179"/>
        <v>2024</v>
      </c>
      <c r="Q1642" t="str">
        <f t="shared" si="176"/>
        <v>10</v>
      </c>
      <c r="R1642" t="str">
        <f t="shared" si="177"/>
        <v>07-08-2024</v>
      </c>
      <c r="S1642" t="str">
        <f t="shared" si="180"/>
        <v>08</v>
      </c>
    </row>
    <row r="1643" spans="1:19" x14ac:dyDescent="0.3">
      <c r="A1643" t="s">
        <v>4116</v>
      </c>
      <c r="B1643" t="s">
        <v>131</v>
      </c>
      <c r="C1643" t="s">
        <v>11327</v>
      </c>
      <c r="D1643" t="s">
        <v>12</v>
      </c>
      <c r="E1643" t="s">
        <v>114</v>
      </c>
      <c r="F1643" t="s">
        <v>4117</v>
      </c>
      <c r="G1643" t="s">
        <v>28</v>
      </c>
      <c r="H1643" s="1">
        <v>44474</v>
      </c>
      <c r="I1643" s="3">
        <v>0.67152777777777772</v>
      </c>
      <c r="J1643" s="1" t="s">
        <v>225</v>
      </c>
      <c r="K1643" s="2">
        <v>0.67211805555555559</v>
      </c>
      <c r="L1643" s="2" t="s">
        <v>12021</v>
      </c>
      <c r="M1643" t="str">
        <f t="shared" si="181"/>
        <v>Oct</v>
      </c>
      <c r="N1643" t="str">
        <f t="shared" si="175"/>
        <v>05-10-2021</v>
      </c>
      <c r="O1643" t="str">
        <f t="shared" si="178"/>
        <v>10</v>
      </c>
      <c r="P1643" t="str">
        <f t="shared" si="179"/>
        <v>2021</v>
      </c>
      <c r="Q1643" t="str">
        <f t="shared" si="176"/>
        <v>16</v>
      </c>
      <c r="R1643" t="str">
        <f t="shared" si="177"/>
        <v>26-05-2021</v>
      </c>
      <c r="S1643" t="str">
        <f t="shared" si="180"/>
        <v>05</v>
      </c>
    </row>
    <row r="1644" spans="1:19" x14ac:dyDescent="0.3">
      <c r="A1644" t="s">
        <v>4118</v>
      </c>
      <c r="B1644" t="s">
        <v>123</v>
      </c>
      <c r="C1644" t="s">
        <v>12021</v>
      </c>
      <c r="D1644" t="s">
        <v>33</v>
      </c>
      <c r="E1644" t="s">
        <v>34</v>
      </c>
      <c r="F1644" t="s">
        <v>4119</v>
      </c>
      <c r="G1644" t="s">
        <v>22</v>
      </c>
      <c r="H1644" s="1" t="s">
        <v>4120</v>
      </c>
      <c r="I1644" s="3">
        <v>0.73519675925925931</v>
      </c>
      <c r="J1644" s="1" t="s">
        <v>12021</v>
      </c>
      <c r="K1644" s="2" t="s">
        <v>12021</v>
      </c>
      <c r="L1644" s="2" t="s">
        <v>12021</v>
      </c>
      <c r="M1644" t="str">
        <f t="shared" si="181"/>
        <v>May</v>
      </c>
      <c r="N1644" t="str">
        <f t="shared" si="175"/>
        <v>27-05-2022</v>
      </c>
      <c r="O1644" t="str">
        <f t="shared" si="178"/>
        <v>05</v>
      </c>
      <c r="P1644" t="str">
        <f t="shared" si="179"/>
        <v>2022</v>
      </c>
      <c r="Q1644" t="str">
        <f t="shared" si="176"/>
        <v>17</v>
      </c>
      <c r="R1644" t="str">
        <f t="shared" si="177"/>
        <v>-</v>
      </c>
      <c r="S1644" t="str">
        <f t="shared" si="180"/>
        <v/>
      </c>
    </row>
    <row r="1645" spans="1:19" x14ac:dyDescent="0.3">
      <c r="A1645" t="s">
        <v>4121</v>
      </c>
      <c r="B1645" t="s">
        <v>73</v>
      </c>
      <c r="C1645" t="s">
        <v>11328</v>
      </c>
      <c r="D1645" t="s">
        <v>49</v>
      </c>
      <c r="E1645" t="s">
        <v>50</v>
      </c>
      <c r="F1645" t="s">
        <v>4122</v>
      </c>
      <c r="G1645" t="s">
        <v>28</v>
      </c>
      <c r="H1645" s="1">
        <v>45238</v>
      </c>
      <c r="I1645" s="3">
        <v>0.56111111111111112</v>
      </c>
      <c r="J1645" s="1" t="s">
        <v>345</v>
      </c>
      <c r="K1645" s="2">
        <v>0.5611342592592593</v>
      </c>
      <c r="L1645" s="2" t="s">
        <v>12021</v>
      </c>
      <c r="M1645" t="str">
        <f t="shared" si="181"/>
        <v>Nov</v>
      </c>
      <c r="N1645" t="str">
        <f t="shared" si="175"/>
        <v>08-11-2023</v>
      </c>
      <c r="O1645" t="str">
        <f t="shared" si="178"/>
        <v>11</v>
      </c>
      <c r="P1645" t="str">
        <f t="shared" si="179"/>
        <v>2023</v>
      </c>
      <c r="Q1645" t="str">
        <f t="shared" si="176"/>
        <v>13</v>
      </c>
      <c r="R1645" t="str">
        <f t="shared" si="177"/>
        <v>28-08-2023</v>
      </c>
      <c r="S1645" t="str">
        <f t="shared" si="180"/>
        <v>08</v>
      </c>
    </row>
    <row r="1646" spans="1:19" x14ac:dyDescent="0.3">
      <c r="A1646" t="s">
        <v>4123</v>
      </c>
      <c r="B1646" t="s">
        <v>11</v>
      </c>
      <c r="C1646" t="s">
        <v>12021</v>
      </c>
      <c r="D1646" t="s">
        <v>12</v>
      </c>
      <c r="E1646" t="s">
        <v>13</v>
      </c>
      <c r="F1646" t="s">
        <v>4124</v>
      </c>
      <c r="G1646" t="s">
        <v>22</v>
      </c>
      <c r="H1646" s="1">
        <v>44170</v>
      </c>
      <c r="I1646" s="3">
        <v>0.84166666666666667</v>
      </c>
      <c r="J1646" s="1" t="s">
        <v>12021</v>
      </c>
      <c r="K1646" s="2" t="s">
        <v>12021</v>
      </c>
      <c r="L1646" s="2" t="s">
        <v>12021</v>
      </c>
      <c r="M1646" t="str">
        <f t="shared" si="181"/>
        <v>Dec</v>
      </c>
      <c r="N1646" t="str">
        <f t="shared" si="175"/>
        <v>05-12-2020</v>
      </c>
      <c r="O1646" t="str">
        <f t="shared" si="178"/>
        <v>12</v>
      </c>
      <c r="P1646" t="str">
        <f t="shared" si="179"/>
        <v>2020</v>
      </c>
      <c r="Q1646" t="str">
        <f t="shared" si="176"/>
        <v>20</v>
      </c>
      <c r="R1646" t="str">
        <f t="shared" si="177"/>
        <v>-</v>
      </c>
      <c r="S1646" t="str">
        <f t="shared" si="180"/>
        <v/>
      </c>
    </row>
    <row r="1647" spans="1:19" x14ac:dyDescent="0.3">
      <c r="A1647" t="s">
        <v>4125</v>
      </c>
      <c r="B1647" t="s">
        <v>131</v>
      </c>
      <c r="C1647" t="s">
        <v>12021</v>
      </c>
      <c r="D1647" t="s">
        <v>12</v>
      </c>
      <c r="E1647" t="s">
        <v>114</v>
      </c>
      <c r="F1647" t="s">
        <v>4126</v>
      </c>
      <c r="G1647" t="s">
        <v>22</v>
      </c>
      <c r="H1647" s="1" t="s">
        <v>4127</v>
      </c>
      <c r="I1647" s="3">
        <v>0.62707175925925929</v>
      </c>
      <c r="J1647" s="1" t="s">
        <v>12021</v>
      </c>
      <c r="K1647" s="2" t="s">
        <v>12021</v>
      </c>
      <c r="L1647" s="2" t="s">
        <v>12021</v>
      </c>
      <c r="M1647" t="str">
        <f t="shared" si="181"/>
        <v>Jun</v>
      </c>
      <c r="N1647" t="str">
        <f t="shared" si="175"/>
        <v>26-06-2022</v>
      </c>
      <c r="O1647" t="str">
        <f t="shared" si="178"/>
        <v>06</v>
      </c>
      <c r="P1647" t="str">
        <f t="shared" si="179"/>
        <v>2022</v>
      </c>
      <c r="Q1647" t="str">
        <f t="shared" si="176"/>
        <v>15</v>
      </c>
      <c r="R1647" t="str">
        <f t="shared" si="177"/>
        <v>-</v>
      </c>
      <c r="S1647" t="str">
        <f t="shared" si="180"/>
        <v/>
      </c>
    </row>
    <row r="1648" spans="1:19" x14ac:dyDescent="0.3">
      <c r="A1648" t="s">
        <v>4128</v>
      </c>
      <c r="B1648" t="s">
        <v>87</v>
      </c>
      <c r="C1648" t="s">
        <v>12021</v>
      </c>
      <c r="D1648" t="s">
        <v>33</v>
      </c>
      <c r="E1648" t="s">
        <v>38</v>
      </c>
      <c r="F1648" t="s">
        <v>4129</v>
      </c>
      <c r="G1648" t="s">
        <v>22</v>
      </c>
      <c r="H1648" s="1" t="s">
        <v>4130</v>
      </c>
      <c r="I1648" s="3">
        <v>0.12994212962962962</v>
      </c>
      <c r="J1648" s="1" t="s">
        <v>12021</v>
      </c>
      <c r="K1648" s="2" t="s">
        <v>12021</v>
      </c>
      <c r="L1648" s="2" t="s">
        <v>12021</v>
      </c>
      <c r="M1648" t="str">
        <f t="shared" si="181"/>
        <v>Dec</v>
      </c>
      <c r="N1648" t="str">
        <f t="shared" si="175"/>
        <v>24-12-2023</v>
      </c>
      <c r="O1648" t="str">
        <f t="shared" si="178"/>
        <v>12</v>
      </c>
      <c r="P1648" t="str">
        <f t="shared" si="179"/>
        <v>2023</v>
      </c>
      <c r="Q1648" t="str">
        <f t="shared" si="176"/>
        <v>03</v>
      </c>
      <c r="R1648" t="str">
        <f t="shared" si="177"/>
        <v>-</v>
      </c>
      <c r="S1648" t="str">
        <f t="shared" si="180"/>
        <v/>
      </c>
    </row>
    <row r="1649" spans="1:19" x14ac:dyDescent="0.3">
      <c r="A1649" t="s">
        <v>4131</v>
      </c>
      <c r="B1649" t="s">
        <v>53</v>
      </c>
      <c r="C1649" t="s">
        <v>11329</v>
      </c>
      <c r="D1649" t="s">
        <v>12</v>
      </c>
      <c r="E1649" t="s">
        <v>13</v>
      </c>
      <c r="F1649" t="s">
        <v>4132</v>
      </c>
      <c r="G1649" t="s">
        <v>28</v>
      </c>
      <c r="H1649" s="1">
        <v>45204</v>
      </c>
      <c r="I1649" s="3">
        <v>0.87291666666666667</v>
      </c>
      <c r="J1649" s="1" t="s">
        <v>4133</v>
      </c>
      <c r="K1649" s="2">
        <v>0.87302083333333336</v>
      </c>
      <c r="L1649" s="2" t="s">
        <v>12021</v>
      </c>
      <c r="M1649" t="str">
        <f t="shared" si="181"/>
        <v>Oct</v>
      </c>
      <c r="N1649" t="str">
        <f t="shared" si="175"/>
        <v>05-10-2023</v>
      </c>
      <c r="O1649" t="str">
        <f t="shared" si="178"/>
        <v>10</v>
      </c>
      <c r="P1649" t="str">
        <f t="shared" si="179"/>
        <v>2023</v>
      </c>
      <c r="Q1649" t="str">
        <f t="shared" si="176"/>
        <v>20</v>
      </c>
      <c r="R1649" t="str">
        <f t="shared" si="177"/>
        <v>24-05-2023</v>
      </c>
      <c r="S1649" t="str">
        <f t="shared" si="180"/>
        <v>05</v>
      </c>
    </row>
    <row r="1650" spans="1:19" x14ac:dyDescent="0.3">
      <c r="A1650" t="s">
        <v>4134</v>
      </c>
      <c r="B1650" t="s">
        <v>158</v>
      </c>
      <c r="C1650" t="s">
        <v>12021</v>
      </c>
      <c r="D1650" t="s">
        <v>33</v>
      </c>
      <c r="E1650" t="s">
        <v>127</v>
      </c>
      <c r="F1650" t="s">
        <v>4135</v>
      </c>
      <c r="G1650" t="s">
        <v>22</v>
      </c>
      <c r="H1650" s="1">
        <v>45445</v>
      </c>
      <c r="I1650" s="3">
        <v>0.15833333333333333</v>
      </c>
      <c r="J1650" s="1" t="s">
        <v>12021</v>
      </c>
      <c r="K1650" s="2" t="s">
        <v>12021</v>
      </c>
      <c r="L1650" s="2" t="s">
        <v>12021</v>
      </c>
      <c r="M1650" t="str">
        <f t="shared" si="181"/>
        <v>Jun</v>
      </c>
      <c r="N1650" t="str">
        <f t="shared" si="175"/>
        <v>02-06-2024</v>
      </c>
      <c r="O1650" t="str">
        <f t="shared" si="178"/>
        <v>06</v>
      </c>
      <c r="P1650" t="str">
        <f t="shared" si="179"/>
        <v>2024</v>
      </c>
      <c r="Q1650" t="str">
        <f t="shared" si="176"/>
        <v>03</v>
      </c>
      <c r="R1650" t="str">
        <f t="shared" si="177"/>
        <v>-</v>
      </c>
      <c r="S1650" t="str">
        <f t="shared" si="180"/>
        <v/>
      </c>
    </row>
    <row r="1651" spans="1:19" x14ac:dyDescent="0.3">
      <c r="A1651" t="s">
        <v>4136</v>
      </c>
      <c r="B1651" t="s">
        <v>249</v>
      </c>
      <c r="C1651" t="s">
        <v>11330</v>
      </c>
      <c r="D1651" t="s">
        <v>19</v>
      </c>
      <c r="E1651" t="s">
        <v>26</v>
      </c>
      <c r="F1651" t="s">
        <v>4137</v>
      </c>
      <c r="G1651" t="s">
        <v>28</v>
      </c>
      <c r="H1651" s="1" t="s">
        <v>4138</v>
      </c>
      <c r="I1651" s="3">
        <v>0.98722222222222222</v>
      </c>
      <c r="J1651" s="1" t="s">
        <v>1156</v>
      </c>
      <c r="K1651" s="2">
        <v>0.98722222222222222</v>
      </c>
      <c r="L1651" s="2" t="s">
        <v>12021</v>
      </c>
      <c r="M1651" t="str">
        <f t="shared" si="181"/>
        <v>Oct</v>
      </c>
      <c r="N1651" t="str">
        <f t="shared" si="175"/>
        <v>30-10-2021</v>
      </c>
      <c r="O1651" t="str">
        <f t="shared" si="178"/>
        <v>10</v>
      </c>
      <c r="P1651" t="str">
        <f t="shared" si="179"/>
        <v>2021</v>
      </c>
      <c r="Q1651" t="str">
        <f t="shared" si="176"/>
        <v>23</v>
      </c>
      <c r="R1651" t="str">
        <f t="shared" si="177"/>
        <v>21-11-2021</v>
      </c>
      <c r="S1651" t="str">
        <f t="shared" si="180"/>
        <v>11</v>
      </c>
    </row>
    <row r="1652" spans="1:19" x14ac:dyDescent="0.3">
      <c r="A1652" t="s">
        <v>4139</v>
      </c>
      <c r="B1652" t="s">
        <v>205</v>
      </c>
      <c r="C1652" s="4">
        <v>44690.537499999999</v>
      </c>
      <c r="D1652" t="s">
        <v>19</v>
      </c>
      <c r="E1652" t="s">
        <v>140</v>
      </c>
      <c r="F1652" t="s">
        <v>4140</v>
      </c>
      <c r="G1652" t="s">
        <v>28</v>
      </c>
      <c r="H1652" s="1" t="s">
        <v>3368</v>
      </c>
      <c r="I1652" s="3">
        <v>0.53758101851851847</v>
      </c>
      <c r="J1652" s="1">
        <v>44690</v>
      </c>
      <c r="K1652" s="2">
        <v>0.53749999999999998</v>
      </c>
      <c r="L1652" s="2" t="s">
        <v>12021</v>
      </c>
      <c r="M1652" t="str">
        <f t="shared" si="181"/>
        <v>Aug</v>
      </c>
      <c r="N1652" t="str">
        <f t="shared" si="175"/>
        <v>13-08-2022</v>
      </c>
      <c r="O1652" t="str">
        <f t="shared" si="178"/>
        <v>08</v>
      </c>
      <c r="P1652" t="str">
        <f t="shared" si="179"/>
        <v>2022</v>
      </c>
      <c r="Q1652" t="str">
        <f t="shared" si="176"/>
        <v>12</v>
      </c>
      <c r="R1652" t="str">
        <f t="shared" si="177"/>
        <v>09-05-2022</v>
      </c>
      <c r="S1652" t="str">
        <f t="shared" si="180"/>
        <v>05</v>
      </c>
    </row>
    <row r="1653" spans="1:19" x14ac:dyDescent="0.3">
      <c r="A1653" t="s">
        <v>4141</v>
      </c>
      <c r="B1653" t="s">
        <v>289</v>
      </c>
      <c r="C1653" s="4">
        <v>44807.488888888889</v>
      </c>
      <c r="D1653" t="s">
        <v>49</v>
      </c>
      <c r="E1653" t="s">
        <v>69</v>
      </c>
      <c r="F1653" t="s">
        <v>4142</v>
      </c>
      <c r="G1653" t="s">
        <v>28</v>
      </c>
      <c r="H1653" s="1" t="s">
        <v>1355</v>
      </c>
      <c r="I1653" s="3">
        <v>0.48934027777777778</v>
      </c>
      <c r="J1653" s="1">
        <v>44807</v>
      </c>
      <c r="K1653" s="2">
        <v>0.48888888888888887</v>
      </c>
      <c r="L1653" s="2" t="s">
        <v>12021</v>
      </c>
      <c r="M1653" t="str">
        <f t="shared" si="181"/>
        <v>Feb</v>
      </c>
      <c r="N1653" t="str">
        <f t="shared" si="175"/>
        <v>26-02-2022</v>
      </c>
      <c r="O1653" t="str">
        <f t="shared" si="178"/>
        <v>02</v>
      </c>
      <c r="P1653" t="str">
        <f t="shared" si="179"/>
        <v>2022</v>
      </c>
      <c r="Q1653" t="str">
        <f t="shared" si="176"/>
        <v>11</v>
      </c>
      <c r="R1653" t="str">
        <f t="shared" si="177"/>
        <v>03-09-2022</v>
      </c>
      <c r="S1653" t="str">
        <f t="shared" si="180"/>
        <v>09</v>
      </c>
    </row>
    <row r="1654" spans="1:19" x14ac:dyDescent="0.3">
      <c r="A1654" t="s">
        <v>4143</v>
      </c>
      <c r="B1654" t="s">
        <v>73</v>
      </c>
      <c r="C1654" t="s">
        <v>12021</v>
      </c>
      <c r="D1654" t="s">
        <v>49</v>
      </c>
      <c r="E1654" t="s">
        <v>50</v>
      </c>
      <c r="F1654" t="s">
        <v>4144</v>
      </c>
      <c r="G1654" t="s">
        <v>22</v>
      </c>
      <c r="H1654" s="1">
        <v>44049</v>
      </c>
      <c r="I1654" s="3">
        <v>0.73055555555555551</v>
      </c>
      <c r="J1654" s="1" t="s">
        <v>12021</v>
      </c>
      <c r="K1654" s="2" t="s">
        <v>12021</v>
      </c>
      <c r="L1654" s="2" t="s">
        <v>12021</v>
      </c>
      <c r="M1654" t="str">
        <f t="shared" si="181"/>
        <v>Aug</v>
      </c>
      <c r="N1654" t="str">
        <f t="shared" si="175"/>
        <v>06-08-2020</v>
      </c>
      <c r="O1654" t="str">
        <f t="shared" si="178"/>
        <v>08</v>
      </c>
      <c r="P1654" t="str">
        <f t="shared" si="179"/>
        <v>2020</v>
      </c>
      <c r="Q1654" t="str">
        <f t="shared" si="176"/>
        <v>17</v>
      </c>
      <c r="R1654" t="str">
        <f t="shared" si="177"/>
        <v>-</v>
      </c>
      <c r="S1654" t="str">
        <f t="shared" si="180"/>
        <v/>
      </c>
    </row>
    <row r="1655" spans="1:19" x14ac:dyDescent="0.3">
      <c r="A1655" t="s">
        <v>4145</v>
      </c>
      <c r="B1655" t="s">
        <v>110</v>
      </c>
      <c r="C1655" t="s">
        <v>12021</v>
      </c>
      <c r="D1655" t="s">
        <v>33</v>
      </c>
      <c r="E1655" t="s">
        <v>34</v>
      </c>
      <c r="F1655" t="s">
        <v>4146</v>
      </c>
      <c r="G1655" t="s">
        <v>15</v>
      </c>
      <c r="H1655" s="1" t="s">
        <v>4147</v>
      </c>
      <c r="I1655" s="3">
        <v>0.2142361111111111</v>
      </c>
      <c r="J1655" s="1" t="s">
        <v>12021</v>
      </c>
      <c r="K1655" s="2" t="s">
        <v>12021</v>
      </c>
      <c r="L1655" s="2" t="s">
        <v>12021</v>
      </c>
      <c r="M1655" t="str">
        <f t="shared" si="181"/>
        <v>Jan</v>
      </c>
      <c r="N1655" t="str">
        <f t="shared" si="175"/>
        <v>26-01-2021</v>
      </c>
      <c r="O1655" t="str">
        <f t="shared" si="178"/>
        <v>01</v>
      </c>
      <c r="P1655" t="str">
        <f t="shared" si="179"/>
        <v>2021</v>
      </c>
      <c r="Q1655" t="str">
        <f t="shared" si="176"/>
        <v>05</v>
      </c>
      <c r="R1655" t="str">
        <f t="shared" si="177"/>
        <v>-</v>
      </c>
      <c r="S1655" t="str">
        <f t="shared" si="180"/>
        <v/>
      </c>
    </row>
    <row r="1656" spans="1:19" x14ac:dyDescent="0.3">
      <c r="A1656" t="s">
        <v>4148</v>
      </c>
      <c r="B1656" t="s">
        <v>53</v>
      </c>
      <c r="C1656" t="s">
        <v>12021</v>
      </c>
      <c r="D1656" t="s">
        <v>12</v>
      </c>
      <c r="E1656" t="s">
        <v>13</v>
      </c>
      <c r="F1656" t="s">
        <v>4149</v>
      </c>
      <c r="G1656" t="s">
        <v>22</v>
      </c>
      <c r="H1656" s="1">
        <v>43872</v>
      </c>
      <c r="I1656" s="3">
        <v>0.25069444444444444</v>
      </c>
      <c r="J1656" s="1" t="s">
        <v>12021</v>
      </c>
      <c r="K1656" s="2" t="s">
        <v>12021</v>
      </c>
      <c r="L1656" s="2" t="s">
        <v>12021</v>
      </c>
      <c r="M1656" t="str">
        <f t="shared" si="181"/>
        <v>Feb</v>
      </c>
      <c r="N1656" t="str">
        <f t="shared" si="175"/>
        <v>11-02-2020</v>
      </c>
      <c r="O1656" t="str">
        <f t="shared" si="178"/>
        <v>02</v>
      </c>
      <c r="P1656" t="str">
        <f t="shared" si="179"/>
        <v>2020</v>
      </c>
      <c r="Q1656" t="str">
        <f t="shared" si="176"/>
        <v>06</v>
      </c>
      <c r="R1656" t="str">
        <f t="shared" si="177"/>
        <v>-</v>
      </c>
      <c r="S1656" t="str">
        <f t="shared" si="180"/>
        <v/>
      </c>
    </row>
    <row r="1657" spans="1:19" x14ac:dyDescent="0.3">
      <c r="A1657" t="s">
        <v>4150</v>
      </c>
      <c r="B1657" t="s">
        <v>64</v>
      </c>
      <c r="C1657" t="s">
        <v>11331</v>
      </c>
      <c r="D1657" t="s">
        <v>49</v>
      </c>
      <c r="E1657" t="s">
        <v>65</v>
      </c>
      <c r="F1657" t="s">
        <v>4151</v>
      </c>
      <c r="G1657" t="s">
        <v>28</v>
      </c>
      <c r="H1657" s="1">
        <v>45576</v>
      </c>
      <c r="I1657" s="3">
        <v>0</v>
      </c>
      <c r="J1657" s="1" t="s">
        <v>2501</v>
      </c>
      <c r="K1657" s="2">
        <v>4.1666666666666669E-4</v>
      </c>
      <c r="L1657" s="2" t="s">
        <v>12021</v>
      </c>
      <c r="M1657" t="str">
        <f t="shared" si="181"/>
        <v>Oct</v>
      </c>
      <c r="N1657" t="str">
        <f t="shared" si="175"/>
        <v>11-10-2024</v>
      </c>
      <c r="O1657" t="str">
        <f t="shared" si="178"/>
        <v>10</v>
      </c>
      <c r="P1657" t="str">
        <f t="shared" si="179"/>
        <v>2024</v>
      </c>
      <c r="Q1657" t="str">
        <f t="shared" si="176"/>
        <v>00</v>
      </c>
      <c r="R1657" t="str">
        <f t="shared" si="177"/>
        <v>28-11-2024</v>
      </c>
      <c r="S1657" t="str">
        <f t="shared" si="180"/>
        <v>11</v>
      </c>
    </row>
    <row r="1658" spans="1:19" x14ac:dyDescent="0.3">
      <c r="A1658" t="s">
        <v>4152</v>
      </c>
      <c r="B1658" t="s">
        <v>158</v>
      </c>
      <c r="C1658" s="4">
        <v>44235.587500000001</v>
      </c>
      <c r="D1658" t="s">
        <v>33</v>
      </c>
      <c r="E1658" t="s">
        <v>127</v>
      </c>
      <c r="F1658" t="s">
        <v>4153</v>
      </c>
      <c r="G1658" t="s">
        <v>28</v>
      </c>
      <c r="H1658" s="1" t="s">
        <v>1099</v>
      </c>
      <c r="I1658" s="3">
        <v>0.58804398148148151</v>
      </c>
      <c r="J1658" s="1">
        <v>44235</v>
      </c>
      <c r="K1658" s="2">
        <v>0.58750000000000002</v>
      </c>
      <c r="L1658" s="2" t="s">
        <v>12021</v>
      </c>
      <c r="M1658" t="str">
        <f t="shared" si="181"/>
        <v>Jul</v>
      </c>
      <c r="N1658" t="str">
        <f t="shared" si="175"/>
        <v>31-07-2021</v>
      </c>
      <c r="O1658" t="str">
        <f t="shared" si="178"/>
        <v>07</v>
      </c>
      <c r="P1658" t="str">
        <f t="shared" si="179"/>
        <v>2021</v>
      </c>
      <c r="Q1658" t="str">
        <f t="shared" si="176"/>
        <v>14</v>
      </c>
      <c r="R1658" t="str">
        <f t="shared" si="177"/>
        <v>08-02-2021</v>
      </c>
      <c r="S1658" t="str">
        <f t="shared" si="180"/>
        <v>02</v>
      </c>
    </row>
    <row r="1659" spans="1:19" x14ac:dyDescent="0.3">
      <c r="A1659" t="s">
        <v>4154</v>
      </c>
      <c r="B1659" t="s">
        <v>188</v>
      </c>
      <c r="C1659" t="s">
        <v>12021</v>
      </c>
      <c r="D1659" t="s">
        <v>12</v>
      </c>
      <c r="E1659" t="s">
        <v>114</v>
      </c>
      <c r="F1659" t="s">
        <v>4155</v>
      </c>
      <c r="G1659" t="s">
        <v>22</v>
      </c>
      <c r="H1659" s="1">
        <v>43895</v>
      </c>
      <c r="I1659" s="3">
        <v>0.25277777777777777</v>
      </c>
      <c r="J1659" s="1" t="s">
        <v>12021</v>
      </c>
      <c r="K1659" s="2" t="s">
        <v>12021</v>
      </c>
      <c r="L1659" s="2" t="s">
        <v>12021</v>
      </c>
      <c r="M1659" t="str">
        <f t="shared" si="181"/>
        <v>Mar</v>
      </c>
      <c r="N1659" t="str">
        <f t="shared" si="175"/>
        <v>05-03-2020</v>
      </c>
      <c r="O1659" t="str">
        <f t="shared" si="178"/>
        <v>03</v>
      </c>
      <c r="P1659" t="str">
        <f t="shared" si="179"/>
        <v>2020</v>
      </c>
      <c r="Q1659" t="str">
        <f t="shared" si="176"/>
        <v>06</v>
      </c>
      <c r="R1659" t="str">
        <f t="shared" si="177"/>
        <v>-</v>
      </c>
      <c r="S1659" t="str">
        <f t="shared" si="180"/>
        <v/>
      </c>
    </row>
    <row r="1660" spans="1:19" x14ac:dyDescent="0.3">
      <c r="A1660" t="s">
        <v>4156</v>
      </c>
      <c r="B1660" t="s">
        <v>146</v>
      </c>
      <c r="C1660" t="s">
        <v>11332</v>
      </c>
      <c r="D1660" t="s">
        <v>19</v>
      </c>
      <c r="E1660" t="s">
        <v>140</v>
      </c>
      <c r="F1660" t="s">
        <v>4157</v>
      </c>
      <c r="G1660" t="s">
        <v>28</v>
      </c>
      <c r="H1660" s="1" t="s">
        <v>4158</v>
      </c>
      <c r="I1660" s="3">
        <v>0.31958333333333333</v>
      </c>
      <c r="J1660" s="1" t="s">
        <v>2342</v>
      </c>
      <c r="K1660" s="2">
        <v>0.31958333333333333</v>
      </c>
      <c r="L1660" s="2" t="s">
        <v>12021</v>
      </c>
      <c r="M1660" t="str">
        <f t="shared" si="181"/>
        <v>Jul</v>
      </c>
      <c r="N1660" t="str">
        <f t="shared" si="175"/>
        <v>17-07-2024</v>
      </c>
      <c r="O1660" t="str">
        <f t="shared" si="178"/>
        <v>07</v>
      </c>
      <c r="P1660" t="str">
        <f t="shared" si="179"/>
        <v>2024</v>
      </c>
      <c r="Q1660" t="str">
        <f t="shared" si="176"/>
        <v>07</v>
      </c>
      <c r="R1660" t="str">
        <f t="shared" si="177"/>
        <v>31-07-2024</v>
      </c>
      <c r="S1660" t="str">
        <f t="shared" si="180"/>
        <v>07</v>
      </c>
    </row>
    <row r="1661" spans="1:19" x14ac:dyDescent="0.3">
      <c r="A1661" t="s">
        <v>4159</v>
      </c>
      <c r="B1661" t="s">
        <v>110</v>
      </c>
      <c r="C1661" t="s">
        <v>12021</v>
      </c>
      <c r="D1661" t="s">
        <v>33</v>
      </c>
      <c r="E1661" t="s">
        <v>34</v>
      </c>
      <c r="F1661" t="s">
        <v>4160</v>
      </c>
      <c r="G1661" t="s">
        <v>15</v>
      </c>
      <c r="H1661" s="1" t="s">
        <v>3328</v>
      </c>
      <c r="I1661" s="3">
        <v>0.4546412037037037</v>
      </c>
      <c r="J1661" s="1" t="s">
        <v>12021</v>
      </c>
      <c r="K1661" s="2" t="s">
        <v>12021</v>
      </c>
      <c r="L1661" s="2" t="s">
        <v>12021</v>
      </c>
      <c r="M1661" t="str">
        <f t="shared" si="181"/>
        <v>Dec</v>
      </c>
      <c r="N1661" t="str">
        <f t="shared" si="175"/>
        <v>30-12-2021</v>
      </c>
      <c r="O1661" t="str">
        <f t="shared" si="178"/>
        <v>12</v>
      </c>
      <c r="P1661" t="str">
        <f t="shared" si="179"/>
        <v>2021</v>
      </c>
      <c r="Q1661" t="str">
        <f t="shared" si="176"/>
        <v>10</v>
      </c>
      <c r="R1661" t="str">
        <f t="shared" si="177"/>
        <v>-</v>
      </c>
      <c r="S1661" t="str">
        <f t="shared" si="180"/>
        <v/>
      </c>
    </row>
    <row r="1662" spans="1:19" x14ac:dyDescent="0.3">
      <c r="A1662" t="s">
        <v>4161</v>
      </c>
      <c r="B1662" t="s">
        <v>173</v>
      </c>
      <c r="C1662" t="s">
        <v>12021</v>
      </c>
      <c r="D1662" t="s">
        <v>12</v>
      </c>
      <c r="E1662" t="s">
        <v>174</v>
      </c>
      <c r="F1662" t="s">
        <v>4162</v>
      </c>
      <c r="G1662" t="s">
        <v>15</v>
      </c>
      <c r="H1662" s="1" t="s">
        <v>4163</v>
      </c>
      <c r="I1662" s="3">
        <v>0.29491898148148149</v>
      </c>
      <c r="J1662" s="1" t="s">
        <v>12021</v>
      </c>
      <c r="K1662" s="2" t="s">
        <v>12021</v>
      </c>
      <c r="L1662" s="2" t="s">
        <v>12021</v>
      </c>
      <c r="M1662" t="str">
        <f t="shared" si="181"/>
        <v>Oct</v>
      </c>
      <c r="N1662" t="str">
        <f t="shared" si="175"/>
        <v>23-10-2021</v>
      </c>
      <c r="O1662" t="str">
        <f t="shared" si="178"/>
        <v>10</v>
      </c>
      <c r="P1662" t="str">
        <f t="shared" si="179"/>
        <v>2021</v>
      </c>
      <c r="Q1662" t="str">
        <f t="shared" si="176"/>
        <v>07</v>
      </c>
      <c r="R1662" t="str">
        <f t="shared" si="177"/>
        <v>-</v>
      </c>
      <c r="S1662" t="str">
        <f t="shared" si="180"/>
        <v/>
      </c>
    </row>
    <row r="1663" spans="1:19" x14ac:dyDescent="0.3">
      <c r="A1663" t="s">
        <v>4164</v>
      </c>
      <c r="B1663" t="s">
        <v>53</v>
      </c>
      <c r="C1663" t="s">
        <v>12021</v>
      </c>
      <c r="D1663" t="s">
        <v>12</v>
      </c>
      <c r="E1663" t="s">
        <v>13</v>
      </c>
      <c r="F1663" t="s">
        <v>4165</v>
      </c>
      <c r="G1663" t="s">
        <v>15</v>
      </c>
      <c r="H1663" s="1" t="s">
        <v>776</v>
      </c>
      <c r="I1663" s="3">
        <v>0.17525462962962962</v>
      </c>
      <c r="J1663" s="1" t="s">
        <v>12021</v>
      </c>
      <c r="K1663" s="2" t="s">
        <v>12021</v>
      </c>
      <c r="L1663" s="2" t="s">
        <v>12021</v>
      </c>
      <c r="M1663" t="str">
        <f t="shared" si="181"/>
        <v>Sep</v>
      </c>
      <c r="N1663" t="str">
        <f t="shared" si="175"/>
        <v>21-09-2023</v>
      </c>
      <c r="O1663" t="str">
        <f t="shared" si="178"/>
        <v>09</v>
      </c>
      <c r="P1663" t="str">
        <f t="shared" si="179"/>
        <v>2023</v>
      </c>
      <c r="Q1663" t="str">
        <f t="shared" si="176"/>
        <v>04</v>
      </c>
      <c r="R1663" t="str">
        <f t="shared" si="177"/>
        <v>-</v>
      </c>
      <c r="S1663" t="str">
        <f t="shared" si="180"/>
        <v/>
      </c>
    </row>
    <row r="1664" spans="1:19" x14ac:dyDescent="0.3">
      <c r="A1664" t="s">
        <v>4166</v>
      </c>
      <c r="B1664" t="s">
        <v>131</v>
      </c>
      <c r="C1664" t="s">
        <v>12021</v>
      </c>
      <c r="D1664" t="s">
        <v>12</v>
      </c>
      <c r="E1664" t="s">
        <v>114</v>
      </c>
      <c r="F1664" t="s">
        <v>4167</v>
      </c>
      <c r="G1664" t="s">
        <v>15</v>
      </c>
      <c r="H1664" s="1" t="s">
        <v>3400</v>
      </c>
      <c r="I1664" s="3">
        <v>0.49744212962962964</v>
      </c>
      <c r="J1664" s="1" t="s">
        <v>12021</v>
      </c>
      <c r="K1664" s="2" t="s">
        <v>12021</v>
      </c>
      <c r="L1664" s="2" t="s">
        <v>12021</v>
      </c>
      <c r="M1664" t="str">
        <f t="shared" si="181"/>
        <v>Sep</v>
      </c>
      <c r="N1664" t="str">
        <f t="shared" si="175"/>
        <v>13-09-2022</v>
      </c>
      <c r="O1664" t="str">
        <f t="shared" si="178"/>
        <v>09</v>
      </c>
      <c r="P1664" t="str">
        <f t="shared" si="179"/>
        <v>2022</v>
      </c>
      <c r="Q1664" t="str">
        <f t="shared" si="176"/>
        <v>11</v>
      </c>
      <c r="R1664" t="str">
        <f t="shared" si="177"/>
        <v>-</v>
      </c>
      <c r="S1664" t="str">
        <f t="shared" si="180"/>
        <v/>
      </c>
    </row>
    <row r="1665" spans="1:19" x14ac:dyDescent="0.3">
      <c r="A1665" t="s">
        <v>4168</v>
      </c>
      <c r="B1665" t="s">
        <v>289</v>
      </c>
      <c r="C1665" t="s">
        <v>12021</v>
      </c>
      <c r="D1665" t="s">
        <v>49</v>
      </c>
      <c r="E1665" t="s">
        <v>69</v>
      </c>
      <c r="F1665" t="s">
        <v>4169</v>
      </c>
      <c r="G1665" t="s">
        <v>22</v>
      </c>
      <c r="H1665" s="1" t="s">
        <v>1075</v>
      </c>
      <c r="I1665" s="3">
        <v>0.70781249999999996</v>
      </c>
      <c r="J1665" s="1" t="s">
        <v>12021</v>
      </c>
      <c r="K1665" s="2" t="s">
        <v>12021</v>
      </c>
      <c r="L1665" s="2" t="s">
        <v>12021</v>
      </c>
      <c r="M1665" t="str">
        <f t="shared" si="181"/>
        <v>Jul</v>
      </c>
      <c r="N1665" t="str">
        <f t="shared" si="175"/>
        <v>15-07-2022</v>
      </c>
      <c r="O1665" t="str">
        <f t="shared" si="178"/>
        <v>07</v>
      </c>
      <c r="P1665" t="str">
        <f t="shared" si="179"/>
        <v>2022</v>
      </c>
      <c r="Q1665" t="str">
        <f t="shared" si="176"/>
        <v>16</v>
      </c>
      <c r="R1665" t="str">
        <f t="shared" si="177"/>
        <v>-</v>
      </c>
      <c r="S1665" t="str">
        <f t="shared" si="180"/>
        <v/>
      </c>
    </row>
    <row r="1666" spans="1:19" x14ac:dyDescent="0.3">
      <c r="A1666" t="s">
        <v>4170</v>
      </c>
      <c r="B1666" t="s">
        <v>18</v>
      </c>
      <c r="C1666" t="s">
        <v>12021</v>
      </c>
      <c r="D1666" t="s">
        <v>19</v>
      </c>
      <c r="E1666" t="s">
        <v>20</v>
      </c>
      <c r="F1666" t="s">
        <v>4171</v>
      </c>
      <c r="G1666" t="s">
        <v>22</v>
      </c>
      <c r="H1666" s="1" t="s">
        <v>4172</v>
      </c>
      <c r="I1666" s="3">
        <v>0.91643518518518519</v>
      </c>
      <c r="J1666" s="1" t="s">
        <v>12021</v>
      </c>
      <c r="K1666" s="2" t="s">
        <v>12021</v>
      </c>
      <c r="L1666" s="2" t="s">
        <v>12021</v>
      </c>
      <c r="M1666" t="str">
        <f t="shared" si="181"/>
        <v>Jan</v>
      </c>
      <c r="N1666" t="str">
        <f t="shared" ref="N1666:N1729" si="182">TEXT(H1666,"DD-MM-YYYY")</f>
        <v>16-01-2024</v>
      </c>
      <c r="O1666" t="str">
        <f t="shared" si="178"/>
        <v>01</v>
      </c>
      <c r="P1666" t="str">
        <f t="shared" si="179"/>
        <v>2024</v>
      </c>
      <c r="Q1666" t="str">
        <f t="shared" ref="Q1666:Q1729" si="183">TEXT(I1666,"HH")</f>
        <v>21</v>
      </c>
      <c r="R1666" t="str">
        <f t="shared" ref="R1666:R1729" si="184">TEXT(J1666,"DD-MM-YYYY")</f>
        <v>-</v>
      </c>
      <c r="S1666" t="str">
        <f t="shared" si="180"/>
        <v/>
      </c>
    </row>
    <row r="1667" spans="1:19" x14ac:dyDescent="0.3">
      <c r="A1667" t="s">
        <v>4173</v>
      </c>
      <c r="B1667" t="s">
        <v>93</v>
      </c>
      <c r="C1667" t="s">
        <v>12021</v>
      </c>
      <c r="D1667" t="s">
        <v>19</v>
      </c>
      <c r="E1667" t="s">
        <v>26</v>
      </c>
      <c r="F1667" t="s">
        <v>4174</v>
      </c>
      <c r="G1667" t="s">
        <v>15</v>
      </c>
      <c r="H1667" s="1">
        <v>44835</v>
      </c>
      <c r="I1667" s="3">
        <v>0.59236111111111112</v>
      </c>
      <c r="J1667" s="1" t="s">
        <v>12021</v>
      </c>
      <c r="K1667" s="2" t="s">
        <v>12021</v>
      </c>
      <c r="L1667" s="2" t="s">
        <v>12021</v>
      </c>
      <c r="M1667" t="str">
        <f t="shared" si="181"/>
        <v>Oct</v>
      </c>
      <c r="N1667" t="str">
        <f t="shared" si="182"/>
        <v>01-10-2022</v>
      </c>
      <c r="O1667" t="str">
        <f t="shared" ref="O1667:O1730" si="185">MID(N1667,4,2)</f>
        <v>10</v>
      </c>
      <c r="P1667" t="str">
        <f t="shared" ref="P1667:P1730" si="186">RIGHT(N1667,4)</f>
        <v>2022</v>
      </c>
      <c r="Q1667" t="str">
        <f t="shared" si="183"/>
        <v>14</v>
      </c>
      <c r="R1667" t="str">
        <f t="shared" si="184"/>
        <v>-</v>
      </c>
      <c r="S1667" t="str">
        <f t="shared" ref="S1667:S1730" si="187">MID(R1667,4,2)</f>
        <v/>
      </c>
    </row>
    <row r="1668" spans="1:19" x14ac:dyDescent="0.3">
      <c r="A1668" t="s">
        <v>4175</v>
      </c>
      <c r="B1668" t="s">
        <v>93</v>
      </c>
      <c r="C1668" s="4">
        <v>44325.67291666667</v>
      </c>
      <c r="D1668" t="s">
        <v>19</v>
      </c>
      <c r="E1668" t="s">
        <v>26</v>
      </c>
      <c r="F1668" t="s">
        <v>4176</v>
      </c>
      <c r="G1668" t="s">
        <v>28</v>
      </c>
      <c r="H1668" s="1" t="s">
        <v>4177</v>
      </c>
      <c r="I1668" s="3">
        <v>0.67328703703703707</v>
      </c>
      <c r="J1668" s="1">
        <v>44325</v>
      </c>
      <c r="K1668" s="2">
        <v>0.67291666666666672</v>
      </c>
      <c r="L1668" s="2" t="s">
        <v>12021</v>
      </c>
      <c r="M1668" t="str">
        <f t="shared" si="181"/>
        <v>Aug</v>
      </c>
      <c r="N1668" t="str">
        <f t="shared" si="182"/>
        <v>25-08-2021</v>
      </c>
      <c r="O1668" t="str">
        <f t="shared" si="185"/>
        <v>08</v>
      </c>
      <c r="P1668" t="str">
        <f t="shared" si="186"/>
        <v>2021</v>
      </c>
      <c r="Q1668" t="str">
        <f t="shared" si="183"/>
        <v>16</v>
      </c>
      <c r="R1668" t="str">
        <f t="shared" si="184"/>
        <v>09-05-2021</v>
      </c>
      <c r="S1668" t="str">
        <f t="shared" si="187"/>
        <v>05</v>
      </c>
    </row>
    <row r="1669" spans="1:19" x14ac:dyDescent="0.3">
      <c r="A1669" t="s">
        <v>4178</v>
      </c>
      <c r="B1669" t="s">
        <v>220</v>
      </c>
      <c r="C1669" s="4">
        <v>45363.807638888888</v>
      </c>
      <c r="D1669" t="s">
        <v>12</v>
      </c>
      <c r="E1669" t="s">
        <v>174</v>
      </c>
      <c r="F1669" t="s">
        <v>4179</v>
      </c>
      <c r="G1669" t="s">
        <v>28</v>
      </c>
      <c r="H1669" s="1">
        <v>45515</v>
      </c>
      <c r="I1669" s="3">
        <v>0.80763888888888891</v>
      </c>
      <c r="J1669" s="1">
        <v>45363</v>
      </c>
      <c r="K1669" s="2">
        <v>0.80763888888888891</v>
      </c>
      <c r="L1669" s="2" t="s">
        <v>12021</v>
      </c>
      <c r="M1669" t="str">
        <f t="shared" ref="M1669:M1732" si="188">TEXT(H1669,"MMM")</f>
        <v>Aug</v>
      </c>
      <c r="N1669" t="str">
        <f t="shared" si="182"/>
        <v>11-08-2024</v>
      </c>
      <c r="O1669" t="str">
        <f t="shared" si="185"/>
        <v>08</v>
      </c>
      <c r="P1669" t="str">
        <f t="shared" si="186"/>
        <v>2024</v>
      </c>
      <c r="Q1669" t="str">
        <f t="shared" si="183"/>
        <v>19</v>
      </c>
      <c r="R1669" t="str">
        <f t="shared" si="184"/>
        <v>12-03-2024</v>
      </c>
      <c r="S1669" t="str">
        <f t="shared" si="187"/>
        <v>03</v>
      </c>
    </row>
    <row r="1670" spans="1:19" x14ac:dyDescent="0.3">
      <c r="A1670" t="s">
        <v>4180</v>
      </c>
      <c r="B1670" t="s">
        <v>185</v>
      </c>
      <c r="C1670" t="s">
        <v>12021</v>
      </c>
      <c r="D1670" t="s">
        <v>12</v>
      </c>
      <c r="E1670" t="s">
        <v>13</v>
      </c>
      <c r="F1670" t="s">
        <v>4181</v>
      </c>
      <c r="G1670" t="s">
        <v>22</v>
      </c>
      <c r="H1670" s="1">
        <v>44197</v>
      </c>
      <c r="I1670" s="3">
        <v>0.27847222222222223</v>
      </c>
      <c r="J1670" s="1" t="s">
        <v>12021</v>
      </c>
      <c r="K1670" s="2" t="s">
        <v>12021</v>
      </c>
      <c r="L1670" s="2" t="s">
        <v>12021</v>
      </c>
      <c r="M1670" t="str">
        <f t="shared" si="188"/>
        <v>Jan</v>
      </c>
      <c r="N1670" t="str">
        <f t="shared" si="182"/>
        <v>01-01-2021</v>
      </c>
      <c r="O1670" t="str">
        <f t="shared" si="185"/>
        <v>01</v>
      </c>
      <c r="P1670" t="str">
        <f t="shared" si="186"/>
        <v>2021</v>
      </c>
      <c r="Q1670" t="str">
        <f t="shared" si="183"/>
        <v>06</v>
      </c>
      <c r="R1670" t="str">
        <f t="shared" si="184"/>
        <v>-</v>
      </c>
      <c r="S1670" t="str">
        <f t="shared" si="187"/>
        <v/>
      </c>
    </row>
    <row r="1671" spans="1:19" x14ac:dyDescent="0.3">
      <c r="A1671" t="s">
        <v>4182</v>
      </c>
      <c r="B1671" t="s">
        <v>146</v>
      </c>
      <c r="C1671" t="s">
        <v>12021</v>
      </c>
      <c r="D1671" t="s">
        <v>19</v>
      </c>
      <c r="E1671" t="s">
        <v>140</v>
      </c>
      <c r="F1671" t="s">
        <v>4183</v>
      </c>
      <c r="G1671" t="s">
        <v>22</v>
      </c>
      <c r="H1671" s="1">
        <v>45383</v>
      </c>
      <c r="I1671" s="3">
        <v>0.28402777777777777</v>
      </c>
      <c r="J1671" s="1" t="s">
        <v>12021</v>
      </c>
      <c r="K1671" s="2" t="s">
        <v>12021</v>
      </c>
      <c r="L1671" s="2" t="s">
        <v>12021</v>
      </c>
      <c r="M1671" t="str">
        <f t="shared" si="188"/>
        <v>Apr</v>
      </c>
      <c r="N1671" t="str">
        <f t="shared" si="182"/>
        <v>01-04-2024</v>
      </c>
      <c r="O1671" t="str">
        <f t="shared" si="185"/>
        <v>04</v>
      </c>
      <c r="P1671" t="str">
        <f t="shared" si="186"/>
        <v>2024</v>
      </c>
      <c r="Q1671" t="str">
        <f t="shared" si="183"/>
        <v>06</v>
      </c>
      <c r="R1671" t="str">
        <f t="shared" si="184"/>
        <v>-</v>
      </c>
      <c r="S1671" t="str">
        <f t="shared" si="187"/>
        <v/>
      </c>
    </row>
    <row r="1672" spans="1:19" x14ac:dyDescent="0.3">
      <c r="A1672" t="s">
        <v>4184</v>
      </c>
      <c r="B1672" t="s">
        <v>149</v>
      </c>
      <c r="C1672" t="s">
        <v>12021</v>
      </c>
      <c r="D1672" t="s">
        <v>49</v>
      </c>
      <c r="E1672" t="s">
        <v>69</v>
      </c>
      <c r="F1672" t="s">
        <v>4185</v>
      </c>
      <c r="G1672" t="s">
        <v>22</v>
      </c>
      <c r="H1672" s="1" t="s">
        <v>1052</v>
      </c>
      <c r="I1672" s="3">
        <v>0.12211805555555555</v>
      </c>
      <c r="J1672" s="1" t="s">
        <v>12021</v>
      </c>
      <c r="K1672" s="2" t="s">
        <v>12021</v>
      </c>
      <c r="L1672" s="2" t="s">
        <v>12021</v>
      </c>
      <c r="M1672" t="str">
        <f t="shared" si="188"/>
        <v>Jan</v>
      </c>
      <c r="N1672" t="str">
        <f t="shared" si="182"/>
        <v>22-01-2023</v>
      </c>
      <c r="O1672" t="str">
        <f t="shared" si="185"/>
        <v>01</v>
      </c>
      <c r="P1672" t="str">
        <f t="shared" si="186"/>
        <v>2023</v>
      </c>
      <c r="Q1672" t="str">
        <f t="shared" si="183"/>
        <v>02</v>
      </c>
      <c r="R1672" t="str">
        <f t="shared" si="184"/>
        <v>-</v>
      </c>
      <c r="S1672" t="str">
        <f t="shared" si="187"/>
        <v/>
      </c>
    </row>
    <row r="1673" spans="1:19" x14ac:dyDescent="0.3">
      <c r="A1673" t="s">
        <v>4186</v>
      </c>
      <c r="B1673" t="s">
        <v>188</v>
      </c>
      <c r="C1673" t="s">
        <v>12021</v>
      </c>
      <c r="D1673" t="s">
        <v>12</v>
      </c>
      <c r="E1673" t="s">
        <v>114</v>
      </c>
      <c r="F1673" t="s">
        <v>4187</v>
      </c>
      <c r="G1673" t="s">
        <v>15</v>
      </c>
      <c r="H1673" s="1">
        <v>44382</v>
      </c>
      <c r="I1673" s="3">
        <v>0.84305555555555556</v>
      </c>
      <c r="J1673" s="1" t="s">
        <v>12021</v>
      </c>
      <c r="K1673" s="2" t="s">
        <v>12021</v>
      </c>
      <c r="L1673" s="2" t="s">
        <v>12021</v>
      </c>
      <c r="M1673" t="str">
        <f t="shared" si="188"/>
        <v>Jul</v>
      </c>
      <c r="N1673" t="str">
        <f t="shared" si="182"/>
        <v>05-07-2021</v>
      </c>
      <c r="O1673" t="str">
        <f t="shared" si="185"/>
        <v>07</v>
      </c>
      <c r="P1673" t="str">
        <f t="shared" si="186"/>
        <v>2021</v>
      </c>
      <c r="Q1673" t="str">
        <f t="shared" si="183"/>
        <v>20</v>
      </c>
      <c r="R1673" t="str">
        <f t="shared" si="184"/>
        <v>-</v>
      </c>
      <c r="S1673" t="str">
        <f t="shared" si="187"/>
        <v/>
      </c>
    </row>
    <row r="1674" spans="1:19" x14ac:dyDescent="0.3">
      <c r="A1674" t="s">
        <v>4188</v>
      </c>
      <c r="B1674" t="s">
        <v>97</v>
      </c>
      <c r="C1674" t="s">
        <v>12021</v>
      </c>
      <c r="D1674" t="s">
        <v>19</v>
      </c>
      <c r="E1674" t="s">
        <v>20</v>
      </c>
      <c r="F1674" t="s">
        <v>4189</v>
      </c>
      <c r="G1674" t="s">
        <v>15</v>
      </c>
      <c r="H1674" s="1" t="s">
        <v>876</v>
      </c>
      <c r="I1674" s="3">
        <v>4.8946759259259259E-2</v>
      </c>
      <c r="J1674" s="1" t="s">
        <v>12021</v>
      </c>
      <c r="K1674" s="2" t="s">
        <v>12021</v>
      </c>
      <c r="L1674" s="2" t="s">
        <v>12021</v>
      </c>
      <c r="M1674" t="str">
        <f t="shared" si="188"/>
        <v>Jul</v>
      </c>
      <c r="N1674" t="str">
        <f t="shared" si="182"/>
        <v>16-07-2020</v>
      </c>
      <c r="O1674" t="str">
        <f t="shared" si="185"/>
        <v>07</v>
      </c>
      <c r="P1674" t="str">
        <f t="shared" si="186"/>
        <v>2020</v>
      </c>
      <c r="Q1674" t="str">
        <f t="shared" si="183"/>
        <v>01</v>
      </c>
      <c r="R1674" t="str">
        <f t="shared" si="184"/>
        <v>-</v>
      </c>
      <c r="S1674" t="str">
        <f t="shared" si="187"/>
        <v/>
      </c>
    </row>
    <row r="1675" spans="1:19" x14ac:dyDescent="0.3">
      <c r="A1675" t="s">
        <v>4190</v>
      </c>
      <c r="B1675" t="s">
        <v>110</v>
      </c>
      <c r="C1675" t="s">
        <v>12021</v>
      </c>
      <c r="D1675" t="s">
        <v>33</v>
      </c>
      <c r="E1675" t="s">
        <v>34</v>
      </c>
      <c r="F1675" t="s">
        <v>4191</v>
      </c>
      <c r="G1675" t="s">
        <v>15</v>
      </c>
      <c r="H1675" s="1" t="s">
        <v>4192</v>
      </c>
      <c r="I1675" s="3">
        <v>0.19872685185185185</v>
      </c>
      <c r="J1675" s="1" t="s">
        <v>12021</v>
      </c>
      <c r="K1675" s="2" t="s">
        <v>12021</v>
      </c>
      <c r="L1675" s="2" t="s">
        <v>12021</v>
      </c>
      <c r="M1675" t="str">
        <f t="shared" si="188"/>
        <v>Jul</v>
      </c>
      <c r="N1675" t="str">
        <f t="shared" si="182"/>
        <v>21-07-2023</v>
      </c>
      <c r="O1675" t="str">
        <f t="shared" si="185"/>
        <v>07</v>
      </c>
      <c r="P1675" t="str">
        <f t="shared" si="186"/>
        <v>2023</v>
      </c>
      <c r="Q1675" t="str">
        <f t="shared" si="183"/>
        <v>04</v>
      </c>
      <c r="R1675" t="str">
        <f t="shared" si="184"/>
        <v>-</v>
      </c>
      <c r="S1675" t="str">
        <f t="shared" si="187"/>
        <v/>
      </c>
    </row>
    <row r="1676" spans="1:19" x14ac:dyDescent="0.3">
      <c r="A1676" t="s">
        <v>4193</v>
      </c>
      <c r="B1676" t="s">
        <v>53</v>
      </c>
      <c r="C1676" t="s">
        <v>12021</v>
      </c>
      <c r="D1676" t="s">
        <v>12</v>
      </c>
      <c r="E1676" t="s">
        <v>13</v>
      </c>
      <c r="F1676" t="s">
        <v>4194</v>
      </c>
      <c r="G1676" t="s">
        <v>15</v>
      </c>
      <c r="H1676" s="1" t="s">
        <v>4195</v>
      </c>
      <c r="I1676" s="3">
        <v>0.41009259259259262</v>
      </c>
      <c r="J1676" s="1" t="s">
        <v>12021</v>
      </c>
      <c r="K1676" s="2" t="s">
        <v>12021</v>
      </c>
      <c r="L1676" s="2" t="s">
        <v>12021</v>
      </c>
      <c r="M1676" t="str">
        <f t="shared" si="188"/>
        <v>May</v>
      </c>
      <c r="N1676" t="str">
        <f t="shared" si="182"/>
        <v>13-05-2024</v>
      </c>
      <c r="O1676" t="str">
        <f t="shared" si="185"/>
        <v>05</v>
      </c>
      <c r="P1676" t="str">
        <f t="shared" si="186"/>
        <v>2024</v>
      </c>
      <c r="Q1676" t="str">
        <f t="shared" si="183"/>
        <v>09</v>
      </c>
      <c r="R1676" t="str">
        <f t="shared" si="184"/>
        <v>-</v>
      </c>
      <c r="S1676" t="str">
        <f t="shared" si="187"/>
        <v/>
      </c>
    </row>
    <row r="1677" spans="1:19" x14ac:dyDescent="0.3">
      <c r="A1677" t="s">
        <v>4196</v>
      </c>
      <c r="B1677" t="s">
        <v>64</v>
      </c>
      <c r="C1677" t="s">
        <v>12021</v>
      </c>
      <c r="D1677" t="s">
        <v>49</v>
      </c>
      <c r="E1677" t="s">
        <v>65</v>
      </c>
      <c r="F1677" t="s">
        <v>4197</v>
      </c>
      <c r="G1677" t="s">
        <v>15</v>
      </c>
      <c r="H1677" s="1" t="s">
        <v>153</v>
      </c>
      <c r="I1677" s="3">
        <v>0.80144675925925923</v>
      </c>
      <c r="J1677" s="1" t="s">
        <v>12021</v>
      </c>
      <c r="K1677" s="2" t="s">
        <v>12021</v>
      </c>
      <c r="L1677" s="2" t="s">
        <v>12021</v>
      </c>
      <c r="M1677" t="str">
        <f t="shared" si="188"/>
        <v>May</v>
      </c>
      <c r="N1677" t="str">
        <f t="shared" si="182"/>
        <v>26-05-2020</v>
      </c>
      <c r="O1677" t="str">
        <f t="shared" si="185"/>
        <v>05</v>
      </c>
      <c r="P1677" t="str">
        <f t="shared" si="186"/>
        <v>2020</v>
      </c>
      <c r="Q1677" t="str">
        <f t="shared" si="183"/>
        <v>19</v>
      </c>
      <c r="R1677" t="str">
        <f t="shared" si="184"/>
        <v>-</v>
      </c>
      <c r="S1677" t="str">
        <f t="shared" si="187"/>
        <v/>
      </c>
    </row>
    <row r="1678" spans="1:19" x14ac:dyDescent="0.3">
      <c r="A1678" t="s">
        <v>4198</v>
      </c>
      <c r="B1678" t="s">
        <v>64</v>
      </c>
      <c r="C1678" t="s">
        <v>12021</v>
      </c>
      <c r="D1678" t="s">
        <v>49</v>
      </c>
      <c r="E1678" t="s">
        <v>65</v>
      </c>
      <c r="F1678" t="s">
        <v>4199</v>
      </c>
      <c r="G1678" t="s">
        <v>22</v>
      </c>
      <c r="H1678" s="1" t="s">
        <v>1534</v>
      </c>
      <c r="I1678" s="3">
        <v>0.52076388888888892</v>
      </c>
      <c r="J1678" s="1" t="s">
        <v>12021</v>
      </c>
      <c r="K1678" s="2" t="s">
        <v>12021</v>
      </c>
      <c r="L1678" s="2" t="s">
        <v>12021</v>
      </c>
      <c r="M1678" t="str">
        <f t="shared" si="188"/>
        <v>Mar</v>
      </c>
      <c r="N1678" t="str">
        <f t="shared" si="182"/>
        <v>20-03-2024</v>
      </c>
      <c r="O1678" t="str">
        <f t="shared" si="185"/>
        <v>03</v>
      </c>
      <c r="P1678" t="str">
        <f t="shared" si="186"/>
        <v>2024</v>
      </c>
      <c r="Q1678" t="str">
        <f t="shared" si="183"/>
        <v>12</v>
      </c>
      <c r="R1678" t="str">
        <f t="shared" si="184"/>
        <v>-</v>
      </c>
      <c r="S1678" t="str">
        <f t="shared" si="187"/>
        <v/>
      </c>
    </row>
    <row r="1679" spans="1:19" x14ac:dyDescent="0.3">
      <c r="A1679" t="s">
        <v>4200</v>
      </c>
      <c r="B1679" t="s">
        <v>158</v>
      </c>
      <c r="C1679" t="s">
        <v>12021</v>
      </c>
      <c r="D1679" t="s">
        <v>33</v>
      </c>
      <c r="E1679" t="s">
        <v>127</v>
      </c>
      <c r="F1679" t="s">
        <v>4201</v>
      </c>
      <c r="G1679" t="s">
        <v>15</v>
      </c>
      <c r="H1679" s="1" t="s">
        <v>2037</v>
      </c>
      <c r="I1679" s="3">
        <v>0.71077546296296301</v>
      </c>
      <c r="J1679" s="1" t="s">
        <v>12021</v>
      </c>
      <c r="K1679" s="2" t="s">
        <v>12021</v>
      </c>
      <c r="L1679" s="2" t="s">
        <v>12021</v>
      </c>
      <c r="M1679" t="str">
        <f t="shared" si="188"/>
        <v>Jul</v>
      </c>
      <c r="N1679" t="str">
        <f t="shared" si="182"/>
        <v>28-07-2022</v>
      </c>
      <c r="O1679" t="str">
        <f t="shared" si="185"/>
        <v>07</v>
      </c>
      <c r="P1679" t="str">
        <f t="shared" si="186"/>
        <v>2022</v>
      </c>
      <c r="Q1679" t="str">
        <f t="shared" si="183"/>
        <v>17</v>
      </c>
      <c r="R1679" t="str">
        <f t="shared" si="184"/>
        <v>-</v>
      </c>
      <c r="S1679" t="str">
        <f t="shared" si="187"/>
        <v/>
      </c>
    </row>
    <row r="1680" spans="1:19" x14ac:dyDescent="0.3">
      <c r="A1680" t="s">
        <v>4202</v>
      </c>
      <c r="B1680" t="s">
        <v>68</v>
      </c>
      <c r="C1680" t="s">
        <v>12021</v>
      </c>
      <c r="D1680" t="s">
        <v>49</v>
      </c>
      <c r="E1680" t="s">
        <v>69</v>
      </c>
      <c r="F1680" t="s">
        <v>4203</v>
      </c>
      <c r="G1680" t="s">
        <v>15</v>
      </c>
      <c r="H1680" s="1" t="s">
        <v>4204</v>
      </c>
      <c r="I1680" s="3">
        <v>0.33216435185185184</v>
      </c>
      <c r="J1680" s="1" t="s">
        <v>12021</v>
      </c>
      <c r="K1680" s="2" t="s">
        <v>12021</v>
      </c>
      <c r="L1680" s="2" t="s">
        <v>12021</v>
      </c>
      <c r="M1680" t="str">
        <f t="shared" si="188"/>
        <v>Nov</v>
      </c>
      <c r="N1680" t="str">
        <f t="shared" si="182"/>
        <v>16-11-2020</v>
      </c>
      <c r="O1680" t="str">
        <f t="shared" si="185"/>
        <v>11</v>
      </c>
      <c r="P1680" t="str">
        <f t="shared" si="186"/>
        <v>2020</v>
      </c>
      <c r="Q1680" t="str">
        <f t="shared" si="183"/>
        <v>07</v>
      </c>
      <c r="R1680" t="str">
        <f t="shared" si="184"/>
        <v>-</v>
      </c>
      <c r="S1680" t="str">
        <f t="shared" si="187"/>
        <v/>
      </c>
    </row>
    <row r="1681" spans="1:19" x14ac:dyDescent="0.3">
      <c r="A1681" t="s">
        <v>4205</v>
      </c>
      <c r="B1681" t="s">
        <v>205</v>
      </c>
      <c r="C1681" s="4">
        <v>44752.306944444441</v>
      </c>
      <c r="D1681" t="s">
        <v>19</v>
      </c>
      <c r="E1681" t="s">
        <v>140</v>
      </c>
      <c r="F1681" t="s">
        <v>4206</v>
      </c>
      <c r="G1681" t="s">
        <v>28</v>
      </c>
      <c r="H1681" s="1">
        <v>44874</v>
      </c>
      <c r="I1681" s="3">
        <v>0.30694444444444446</v>
      </c>
      <c r="J1681" s="1">
        <v>44752</v>
      </c>
      <c r="K1681" s="2">
        <v>0.30694444444444446</v>
      </c>
      <c r="L1681" s="2" t="s">
        <v>12021</v>
      </c>
      <c r="M1681" t="str">
        <f t="shared" si="188"/>
        <v>Nov</v>
      </c>
      <c r="N1681" t="str">
        <f t="shared" si="182"/>
        <v>09-11-2022</v>
      </c>
      <c r="O1681" t="str">
        <f t="shared" si="185"/>
        <v>11</v>
      </c>
      <c r="P1681" t="str">
        <f t="shared" si="186"/>
        <v>2022</v>
      </c>
      <c r="Q1681" t="str">
        <f t="shared" si="183"/>
        <v>07</v>
      </c>
      <c r="R1681" t="str">
        <f t="shared" si="184"/>
        <v>10-07-2022</v>
      </c>
      <c r="S1681" t="str">
        <f t="shared" si="187"/>
        <v>07</v>
      </c>
    </row>
    <row r="1682" spans="1:19" x14ac:dyDescent="0.3">
      <c r="A1682" t="s">
        <v>4207</v>
      </c>
      <c r="B1682" t="s">
        <v>48</v>
      </c>
      <c r="C1682" t="s">
        <v>12021</v>
      </c>
      <c r="D1682" t="s">
        <v>49</v>
      </c>
      <c r="E1682" t="s">
        <v>50</v>
      </c>
      <c r="F1682" t="s">
        <v>4208</v>
      </c>
      <c r="G1682" t="s">
        <v>15</v>
      </c>
      <c r="H1682" s="1" t="s">
        <v>102</v>
      </c>
      <c r="I1682" s="3">
        <v>6.789351851851852E-2</v>
      </c>
      <c r="J1682" s="1" t="s">
        <v>12021</v>
      </c>
      <c r="K1682" s="2" t="s">
        <v>12021</v>
      </c>
      <c r="L1682" s="2" t="s">
        <v>12021</v>
      </c>
      <c r="M1682" t="str">
        <f t="shared" si="188"/>
        <v>Jul</v>
      </c>
      <c r="N1682" t="str">
        <f t="shared" si="182"/>
        <v>22-07-2024</v>
      </c>
      <c r="O1682" t="str">
        <f t="shared" si="185"/>
        <v>07</v>
      </c>
      <c r="P1682" t="str">
        <f t="shared" si="186"/>
        <v>2024</v>
      </c>
      <c r="Q1682" t="str">
        <f t="shared" si="183"/>
        <v>01</v>
      </c>
      <c r="R1682" t="str">
        <f t="shared" si="184"/>
        <v>-</v>
      </c>
      <c r="S1682" t="str">
        <f t="shared" si="187"/>
        <v/>
      </c>
    </row>
    <row r="1683" spans="1:19" x14ac:dyDescent="0.3">
      <c r="A1683" t="s">
        <v>4209</v>
      </c>
      <c r="B1683" t="s">
        <v>113</v>
      </c>
      <c r="C1683" s="4">
        <v>45079.236805555556</v>
      </c>
      <c r="D1683" t="s">
        <v>12</v>
      </c>
      <c r="E1683" t="s">
        <v>114</v>
      </c>
      <c r="F1683" t="s">
        <v>4210</v>
      </c>
      <c r="G1683" t="s">
        <v>28</v>
      </c>
      <c r="H1683" s="1">
        <v>45018</v>
      </c>
      <c r="I1683" s="3">
        <v>0.23680555555555555</v>
      </c>
      <c r="J1683" s="1">
        <v>45079</v>
      </c>
      <c r="K1683" s="2">
        <v>0.23680555555555555</v>
      </c>
      <c r="L1683" s="2" t="s">
        <v>12021</v>
      </c>
      <c r="M1683" t="str">
        <f t="shared" si="188"/>
        <v>Apr</v>
      </c>
      <c r="N1683" t="str">
        <f t="shared" si="182"/>
        <v>02-04-2023</v>
      </c>
      <c r="O1683" t="str">
        <f t="shared" si="185"/>
        <v>04</v>
      </c>
      <c r="P1683" t="str">
        <f t="shared" si="186"/>
        <v>2023</v>
      </c>
      <c r="Q1683" t="str">
        <f t="shared" si="183"/>
        <v>05</v>
      </c>
      <c r="R1683" t="str">
        <f t="shared" si="184"/>
        <v>02-06-2023</v>
      </c>
      <c r="S1683" t="str">
        <f t="shared" si="187"/>
        <v>06</v>
      </c>
    </row>
    <row r="1684" spans="1:19" x14ac:dyDescent="0.3">
      <c r="A1684" t="s">
        <v>4211</v>
      </c>
      <c r="B1684" t="s">
        <v>126</v>
      </c>
      <c r="C1684" t="s">
        <v>11333</v>
      </c>
      <c r="D1684" t="s">
        <v>33</v>
      </c>
      <c r="E1684" t="s">
        <v>127</v>
      </c>
      <c r="F1684" t="s">
        <v>4212</v>
      </c>
      <c r="G1684" t="s">
        <v>28</v>
      </c>
      <c r="H1684" s="1">
        <v>44570</v>
      </c>
      <c r="I1684" s="3">
        <v>0.25833333333333336</v>
      </c>
      <c r="J1684" s="1" t="s">
        <v>3930</v>
      </c>
      <c r="K1684" s="2">
        <v>0.25883101851851853</v>
      </c>
      <c r="L1684" s="2" t="s">
        <v>12021</v>
      </c>
      <c r="M1684" t="str">
        <f t="shared" si="188"/>
        <v>Jan</v>
      </c>
      <c r="N1684" t="str">
        <f t="shared" si="182"/>
        <v>09-01-2022</v>
      </c>
      <c r="O1684" t="str">
        <f t="shared" si="185"/>
        <v>01</v>
      </c>
      <c r="P1684" t="str">
        <f t="shared" si="186"/>
        <v>2022</v>
      </c>
      <c r="Q1684" t="str">
        <f t="shared" si="183"/>
        <v>06</v>
      </c>
      <c r="R1684" t="str">
        <f t="shared" si="184"/>
        <v>26-09-2022</v>
      </c>
      <c r="S1684" t="str">
        <f t="shared" si="187"/>
        <v>09</v>
      </c>
    </row>
    <row r="1685" spans="1:19" x14ac:dyDescent="0.3">
      <c r="A1685" t="s">
        <v>4213</v>
      </c>
      <c r="B1685" t="s">
        <v>73</v>
      </c>
      <c r="C1685" s="4" t="s">
        <v>12021</v>
      </c>
      <c r="D1685" t="s">
        <v>49</v>
      </c>
      <c r="E1685" t="s">
        <v>50</v>
      </c>
      <c r="F1685" t="s">
        <v>4214</v>
      </c>
      <c r="G1685" t="s">
        <v>22</v>
      </c>
      <c r="H1685" s="1" t="s">
        <v>1318</v>
      </c>
      <c r="I1685" s="3">
        <v>0.59480324074074076</v>
      </c>
      <c r="J1685" s="1" t="s">
        <v>12021</v>
      </c>
      <c r="K1685" s="2" t="s">
        <v>12021</v>
      </c>
      <c r="L1685" s="2" t="s">
        <v>12021</v>
      </c>
      <c r="M1685" t="str">
        <f t="shared" si="188"/>
        <v>Aug</v>
      </c>
      <c r="N1685" t="str">
        <f t="shared" si="182"/>
        <v>31-08-2023</v>
      </c>
      <c r="O1685" t="str">
        <f t="shared" si="185"/>
        <v>08</v>
      </c>
      <c r="P1685" t="str">
        <f t="shared" si="186"/>
        <v>2023</v>
      </c>
      <c r="Q1685" t="str">
        <f t="shared" si="183"/>
        <v>14</v>
      </c>
      <c r="R1685" t="str">
        <f t="shared" si="184"/>
        <v>-</v>
      </c>
      <c r="S1685" t="str">
        <f t="shared" si="187"/>
        <v/>
      </c>
    </row>
    <row r="1686" spans="1:19" x14ac:dyDescent="0.3">
      <c r="A1686" t="s">
        <v>4215</v>
      </c>
      <c r="B1686" t="s">
        <v>18</v>
      </c>
      <c r="C1686" t="s">
        <v>12021</v>
      </c>
      <c r="D1686" t="s">
        <v>19</v>
      </c>
      <c r="E1686" t="s">
        <v>20</v>
      </c>
      <c r="F1686" t="s">
        <v>4216</v>
      </c>
      <c r="G1686" t="s">
        <v>22</v>
      </c>
      <c r="H1686" s="1" t="s">
        <v>2564</v>
      </c>
      <c r="I1686" s="3">
        <v>0.37486111111111109</v>
      </c>
      <c r="J1686" s="1" t="s">
        <v>12021</v>
      </c>
      <c r="K1686" s="2" t="s">
        <v>12021</v>
      </c>
      <c r="L1686" s="2" t="s">
        <v>12021</v>
      </c>
      <c r="M1686" t="str">
        <f t="shared" si="188"/>
        <v>Apr</v>
      </c>
      <c r="N1686" t="str">
        <f t="shared" si="182"/>
        <v>18-04-2021</v>
      </c>
      <c r="O1686" t="str">
        <f t="shared" si="185"/>
        <v>04</v>
      </c>
      <c r="P1686" t="str">
        <f t="shared" si="186"/>
        <v>2021</v>
      </c>
      <c r="Q1686" t="str">
        <f t="shared" si="183"/>
        <v>08</v>
      </c>
      <c r="R1686" t="str">
        <f t="shared" si="184"/>
        <v>-</v>
      </c>
      <c r="S1686" t="str">
        <f t="shared" si="187"/>
        <v/>
      </c>
    </row>
    <row r="1687" spans="1:19" x14ac:dyDescent="0.3">
      <c r="A1687" t="s">
        <v>4217</v>
      </c>
      <c r="B1687" t="s">
        <v>110</v>
      </c>
      <c r="C1687" s="4" t="s">
        <v>12021</v>
      </c>
      <c r="D1687" t="s">
        <v>33</v>
      </c>
      <c r="E1687" t="s">
        <v>34</v>
      </c>
      <c r="F1687" t="s">
        <v>4218</v>
      </c>
      <c r="G1687" t="s">
        <v>22</v>
      </c>
      <c r="H1687" s="1">
        <v>45053</v>
      </c>
      <c r="I1687" s="3">
        <v>0.64722222222222225</v>
      </c>
      <c r="J1687" s="1" t="s">
        <v>12021</v>
      </c>
      <c r="K1687" s="2" t="s">
        <v>12021</v>
      </c>
      <c r="L1687" s="2" t="s">
        <v>12021</v>
      </c>
      <c r="M1687" t="str">
        <f t="shared" si="188"/>
        <v>May</v>
      </c>
      <c r="N1687" t="str">
        <f t="shared" si="182"/>
        <v>07-05-2023</v>
      </c>
      <c r="O1687" t="str">
        <f t="shared" si="185"/>
        <v>05</v>
      </c>
      <c r="P1687" t="str">
        <f t="shared" si="186"/>
        <v>2023</v>
      </c>
      <c r="Q1687" t="str">
        <f t="shared" si="183"/>
        <v>15</v>
      </c>
      <c r="R1687" t="str">
        <f t="shared" si="184"/>
        <v>-</v>
      </c>
      <c r="S1687" t="str">
        <f t="shared" si="187"/>
        <v/>
      </c>
    </row>
    <row r="1688" spans="1:19" x14ac:dyDescent="0.3">
      <c r="A1688" t="s">
        <v>4219</v>
      </c>
      <c r="B1688" t="s">
        <v>37</v>
      </c>
      <c r="C1688" t="s">
        <v>12021</v>
      </c>
      <c r="D1688" t="s">
        <v>33</v>
      </c>
      <c r="E1688" t="s">
        <v>38</v>
      </c>
      <c r="F1688" t="s">
        <v>4220</v>
      </c>
      <c r="G1688" t="s">
        <v>22</v>
      </c>
      <c r="H1688" s="1" t="s">
        <v>925</v>
      </c>
      <c r="I1688" s="3">
        <v>0.28215277777777775</v>
      </c>
      <c r="J1688" s="1" t="s">
        <v>12021</v>
      </c>
      <c r="K1688" s="2" t="s">
        <v>12021</v>
      </c>
      <c r="L1688" s="2" t="s">
        <v>12021</v>
      </c>
      <c r="M1688" t="str">
        <f t="shared" si="188"/>
        <v>Feb</v>
      </c>
      <c r="N1688" t="str">
        <f t="shared" si="182"/>
        <v>26-02-2024</v>
      </c>
      <c r="O1688" t="str">
        <f t="shared" si="185"/>
        <v>02</v>
      </c>
      <c r="P1688" t="str">
        <f t="shared" si="186"/>
        <v>2024</v>
      </c>
      <c r="Q1688" t="str">
        <f t="shared" si="183"/>
        <v>06</v>
      </c>
      <c r="R1688" t="str">
        <f t="shared" si="184"/>
        <v>-</v>
      </c>
      <c r="S1688" t="str">
        <f t="shared" si="187"/>
        <v/>
      </c>
    </row>
    <row r="1689" spans="1:19" x14ac:dyDescent="0.3">
      <c r="A1689" t="s">
        <v>4221</v>
      </c>
      <c r="B1689" t="s">
        <v>280</v>
      </c>
      <c r="C1689" s="4" t="s">
        <v>12021</v>
      </c>
      <c r="D1689" t="s">
        <v>49</v>
      </c>
      <c r="E1689" t="s">
        <v>65</v>
      </c>
      <c r="F1689" t="s">
        <v>4222</v>
      </c>
      <c r="G1689" t="s">
        <v>15</v>
      </c>
      <c r="H1689" s="1">
        <v>44601</v>
      </c>
      <c r="I1689" s="3">
        <v>0.20416666666666666</v>
      </c>
      <c r="J1689" s="1" t="s">
        <v>12021</v>
      </c>
      <c r="K1689" s="2" t="s">
        <v>12021</v>
      </c>
      <c r="L1689" s="2" t="s">
        <v>12021</v>
      </c>
      <c r="M1689" t="str">
        <f t="shared" si="188"/>
        <v>Feb</v>
      </c>
      <c r="N1689" t="str">
        <f t="shared" si="182"/>
        <v>09-02-2022</v>
      </c>
      <c r="O1689" t="str">
        <f t="shared" si="185"/>
        <v>02</v>
      </c>
      <c r="P1689" t="str">
        <f t="shared" si="186"/>
        <v>2022</v>
      </c>
      <c r="Q1689" t="str">
        <f t="shared" si="183"/>
        <v>04</v>
      </c>
      <c r="R1689" t="str">
        <f t="shared" si="184"/>
        <v>-</v>
      </c>
      <c r="S1689" t="str">
        <f t="shared" si="187"/>
        <v/>
      </c>
    </row>
    <row r="1690" spans="1:19" x14ac:dyDescent="0.3">
      <c r="A1690" t="s">
        <v>4223</v>
      </c>
      <c r="B1690" t="s">
        <v>280</v>
      </c>
      <c r="C1690" t="s">
        <v>12021</v>
      </c>
      <c r="D1690" t="s">
        <v>49</v>
      </c>
      <c r="E1690" t="s">
        <v>65</v>
      </c>
      <c r="F1690" t="s">
        <v>4224</v>
      </c>
      <c r="G1690" t="s">
        <v>22</v>
      </c>
      <c r="H1690" s="1">
        <v>44959</v>
      </c>
      <c r="I1690" s="3">
        <v>0.47847222222222224</v>
      </c>
      <c r="J1690" s="1" t="s">
        <v>12021</v>
      </c>
      <c r="K1690" s="2" t="s">
        <v>12021</v>
      </c>
      <c r="L1690" s="2" t="s">
        <v>12021</v>
      </c>
      <c r="M1690" t="str">
        <f t="shared" si="188"/>
        <v>Feb</v>
      </c>
      <c r="N1690" t="str">
        <f t="shared" si="182"/>
        <v>02-02-2023</v>
      </c>
      <c r="O1690" t="str">
        <f t="shared" si="185"/>
        <v>02</v>
      </c>
      <c r="P1690" t="str">
        <f t="shared" si="186"/>
        <v>2023</v>
      </c>
      <c r="Q1690" t="str">
        <f t="shared" si="183"/>
        <v>11</v>
      </c>
      <c r="R1690" t="str">
        <f t="shared" si="184"/>
        <v>-</v>
      </c>
      <c r="S1690" t="str">
        <f t="shared" si="187"/>
        <v/>
      </c>
    </row>
    <row r="1691" spans="1:19" x14ac:dyDescent="0.3">
      <c r="A1691" t="s">
        <v>4225</v>
      </c>
      <c r="B1691" t="s">
        <v>48</v>
      </c>
      <c r="C1691" s="4">
        <v>43836.422222222223</v>
      </c>
      <c r="D1691" t="s">
        <v>49</v>
      </c>
      <c r="E1691" t="s">
        <v>50</v>
      </c>
      <c r="F1691" t="s">
        <v>4226</v>
      </c>
      <c r="G1691" t="s">
        <v>28</v>
      </c>
      <c r="H1691" s="1" t="s">
        <v>4227</v>
      </c>
      <c r="I1691" s="3">
        <v>0.42233796296296294</v>
      </c>
      <c r="J1691" s="1">
        <v>43836</v>
      </c>
      <c r="K1691" s="2">
        <v>0.42222222222222222</v>
      </c>
      <c r="L1691" s="2" t="s">
        <v>12021</v>
      </c>
      <c r="M1691" t="str">
        <f t="shared" si="188"/>
        <v>May</v>
      </c>
      <c r="N1691" t="str">
        <f t="shared" si="182"/>
        <v>17-05-2020</v>
      </c>
      <c r="O1691" t="str">
        <f t="shared" si="185"/>
        <v>05</v>
      </c>
      <c r="P1691" t="str">
        <f t="shared" si="186"/>
        <v>2020</v>
      </c>
      <c r="Q1691" t="str">
        <f t="shared" si="183"/>
        <v>10</v>
      </c>
      <c r="R1691" t="str">
        <f t="shared" si="184"/>
        <v>06-01-2020</v>
      </c>
      <c r="S1691" t="str">
        <f t="shared" si="187"/>
        <v>01</v>
      </c>
    </row>
    <row r="1692" spans="1:19" x14ac:dyDescent="0.3">
      <c r="A1692" t="s">
        <v>4228</v>
      </c>
      <c r="B1692" t="s">
        <v>32</v>
      </c>
      <c r="C1692" s="4">
        <v>44378.440972222219</v>
      </c>
      <c r="D1692" t="s">
        <v>33</v>
      </c>
      <c r="E1692" t="s">
        <v>34</v>
      </c>
      <c r="F1692" t="s">
        <v>4229</v>
      </c>
      <c r="G1692" t="s">
        <v>28</v>
      </c>
      <c r="H1692" s="1">
        <v>44086</v>
      </c>
      <c r="I1692" s="3">
        <v>0.44097222222222221</v>
      </c>
      <c r="J1692" s="1">
        <v>44378</v>
      </c>
      <c r="K1692" s="2">
        <v>0.44097222222222221</v>
      </c>
      <c r="L1692" s="2" t="s">
        <v>12021</v>
      </c>
      <c r="M1692" t="str">
        <f t="shared" si="188"/>
        <v>Sep</v>
      </c>
      <c r="N1692" t="str">
        <f t="shared" si="182"/>
        <v>12-09-2020</v>
      </c>
      <c r="O1692" t="str">
        <f t="shared" si="185"/>
        <v>09</v>
      </c>
      <c r="P1692" t="str">
        <f t="shared" si="186"/>
        <v>2020</v>
      </c>
      <c r="Q1692" t="str">
        <f t="shared" si="183"/>
        <v>10</v>
      </c>
      <c r="R1692" t="str">
        <f t="shared" si="184"/>
        <v>01-07-2021</v>
      </c>
      <c r="S1692" t="str">
        <f t="shared" si="187"/>
        <v>07</v>
      </c>
    </row>
    <row r="1693" spans="1:19" x14ac:dyDescent="0.3">
      <c r="A1693" t="s">
        <v>4230</v>
      </c>
      <c r="B1693" t="s">
        <v>158</v>
      </c>
      <c r="C1693" t="s">
        <v>11334</v>
      </c>
      <c r="D1693" t="s">
        <v>33</v>
      </c>
      <c r="E1693" t="s">
        <v>127</v>
      </c>
      <c r="F1693" t="s">
        <v>4231</v>
      </c>
      <c r="G1693" t="s">
        <v>28</v>
      </c>
      <c r="H1693" s="1">
        <v>44447</v>
      </c>
      <c r="I1693" s="3">
        <v>0.25208333333333333</v>
      </c>
      <c r="J1693" s="1" t="s">
        <v>4177</v>
      </c>
      <c r="K1693" s="2">
        <v>0.25269675925925927</v>
      </c>
      <c r="L1693" s="2" t="s">
        <v>12021</v>
      </c>
      <c r="M1693" t="str">
        <f t="shared" si="188"/>
        <v>Sep</v>
      </c>
      <c r="N1693" t="str">
        <f t="shared" si="182"/>
        <v>08-09-2021</v>
      </c>
      <c r="O1693" t="str">
        <f t="shared" si="185"/>
        <v>09</v>
      </c>
      <c r="P1693" t="str">
        <f t="shared" si="186"/>
        <v>2021</v>
      </c>
      <c r="Q1693" t="str">
        <f t="shared" si="183"/>
        <v>06</v>
      </c>
      <c r="R1693" t="str">
        <f t="shared" si="184"/>
        <v>25-08-2021</v>
      </c>
      <c r="S1693" t="str">
        <f t="shared" si="187"/>
        <v>08</v>
      </c>
    </row>
    <row r="1694" spans="1:19" x14ac:dyDescent="0.3">
      <c r="A1694" t="s">
        <v>4232</v>
      </c>
      <c r="B1694" t="s">
        <v>135</v>
      </c>
      <c r="C1694" s="4">
        <v>44750.454861111109</v>
      </c>
      <c r="D1694" t="s">
        <v>33</v>
      </c>
      <c r="E1694" t="s">
        <v>38</v>
      </c>
      <c r="F1694" t="s">
        <v>4233</v>
      </c>
      <c r="G1694" t="s">
        <v>28</v>
      </c>
      <c r="H1694" s="1" t="s">
        <v>4234</v>
      </c>
      <c r="I1694" s="3">
        <v>0.45494212962962965</v>
      </c>
      <c r="J1694" s="1">
        <v>44750</v>
      </c>
      <c r="K1694" s="2">
        <v>0.4548611111111111</v>
      </c>
      <c r="L1694" s="2" t="s">
        <v>12021</v>
      </c>
      <c r="M1694" t="str">
        <f t="shared" si="188"/>
        <v>Jul</v>
      </c>
      <c r="N1694" t="str">
        <f t="shared" si="182"/>
        <v>30-07-2022</v>
      </c>
      <c r="O1694" t="str">
        <f t="shared" si="185"/>
        <v>07</v>
      </c>
      <c r="P1694" t="str">
        <f t="shared" si="186"/>
        <v>2022</v>
      </c>
      <c r="Q1694" t="str">
        <f t="shared" si="183"/>
        <v>10</v>
      </c>
      <c r="R1694" t="str">
        <f t="shared" si="184"/>
        <v>08-07-2022</v>
      </c>
      <c r="S1694" t="str">
        <f t="shared" si="187"/>
        <v>07</v>
      </c>
    </row>
    <row r="1695" spans="1:19" x14ac:dyDescent="0.3">
      <c r="A1695" t="s">
        <v>4235</v>
      </c>
      <c r="B1695" t="s">
        <v>249</v>
      </c>
      <c r="C1695" t="s">
        <v>11335</v>
      </c>
      <c r="D1695" t="s">
        <v>19</v>
      </c>
      <c r="E1695" t="s">
        <v>26</v>
      </c>
      <c r="F1695" t="s">
        <v>4236</v>
      </c>
      <c r="G1695" t="s">
        <v>28</v>
      </c>
      <c r="H1695" s="1" t="s">
        <v>918</v>
      </c>
      <c r="I1695" s="3">
        <v>0.40653935185185186</v>
      </c>
      <c r="J1695" s="1" t="s">
        <v>354</v>
      </c>
      <c r="K1695" s="2">
        <v>0.40653935185185186</v>
      </c>
      <c r="L1695" s="2" t="s">
        <v>12021</v>
      </c>
      <c r="M1695" t="str">
        <f t="shared" si="188"/>
        <v>Jun</v>
      </c>
      <c r="N1695" t="str">
        <f t="shared" si="182"/>
        <v>15-06-2022</v>
      </c>
      <c r="O1695" t="str">
        <f t="shared" si="185"/>
        <v>06</v>
      </c>
      <c r="P1695" t="str">
        <f t="shared" si="186"/>
        <v>2022</v>
      </c>
      <c r="Q1695" t="str">
        <f t="shared" si="183"/>
        <v>09</v>
      </c>
      <c r="R1695" t="str">
        <f t="shared" si="184"/>
        <v>17-06-2022</v>
      </c>
      <c r="S1695" t="str">
        <f t="shared" si="187"/>
        <v>06</v>
      </c>
    </row>
    <row r="1696" spans="1:19" x14ac:dyDescent="0.3">
      <c r="A1696" t="s">
        <v>4237</v>
      </c>
      <c r="B1696" t="s">
        <v>280</v>
      </c>
      <c r="C1696" t="s">
        <v>12021</v>
      </c>
      <c r="D1696" t="s">
        <v>49</v>
      </c>
      <c r="E1696" t="s">
        <v>65</v>
      </c>
      <c r="F1696" t="s">
        <v>4238</v>
      </c>
      <c r="G1696" t="s">
        <v>15</v>
      </c>
      <c r="H1696" s="1" t="s">
        <v>3619</v>
      </c>
      <c r="I1696" s="3">
        <v>8.0462962962962958E-2</v>
      </c>
      <c r="J1696" s="1" t="s">
        <v>12021</v>
      </c>
      <c r="K1696" s="2" t="s">
        <v>12021</v>
      </c>
      <c r="L1696" s="2" t="s">
        <v>12021</v>
      </c>
      <c r="M1696" t="str">
        <f t="shared" si="188"/>
        <v>Jul</v>
      </c>
      <c r="N1696" t="str">
        <f t="shared" si="182"/>
        <v>24-07-2023</v>
      </c>
      <c r="O1696" t="str">
        <f t="shared" si="185"/>
        <v>07</v>
      </c>
      <c r="P1696" t="str">
        <f t="shared" si="186"/>
        <v>2023</v>
      </c>
      <c r="Q1696" t="str">
        <f t="shared" si="183"/>
        <v>01</v>
      </c>
      <c r="R1696" t="str">
        <f t="shared" si="184"/>
        <v>-</v>
      </c>
      <c r="S1696" t="str">
        <f t="shared" si="187"/>
        <v/>
      </c>
    </row>
    <row r="1697" spans="1:19" x14ac:dyDescent="0.3">
      <c r="A1697" t="s">
        <v>4239</v>
      </c>
      <c r="B1697" t="s">
        <v>194</v>
      </c>
      <c r="C1697" t="s">
        <v>12021</v>
      </c>
      <c r="D1697" t="s">
        <v>49</v>
      </c>
      <c r="E1697" t="s">
        <v>65</v>
      </c>
      <c r="F1697" t="s">
        <v>4240</v>
      </c>
      <c r="G1697" t="s">
        <v>15</v>
      </c>
      <c r="H1697" s="1">
        <v>44597</v>
      </c>
      <c r="I1697" s="3">
        <v>5.4166666666666669E-2</v>
      </c>
      <c r="J1697" s="1" t="s">
        <v>12021</v>
      </c>
      <c r="K1697" s="2" t="s">
        <v>12021</v>
      </c>
      <c r="L1697" s="2" t="s">
        <v>12021</v>
      </c>
      <c r="M1697" t="str">
        <f t="shared" si="188"/>
        <v>Feb</v>
      </c>
      <c r="N1697" t="str">
        <f t="shared" si="182"/>
        <v>05-02-2022</v>
      </c>
      <c r="O1697" t="str">
        <f t="shared" si="185"/>
        <v>02</v>
      </c>
      <c r="P1697" t="str">
        <f t="shared" si="186"/>
        <v>2022</v>
      </c>
      <c r="Q1697" t="str">
        <f t="shared" si="183"/>
        <v>01</v>
      </c>
      <c r="R1697" t="str">
        <f t="shared" si="184"/>
        <v>-</v>
      </c>
      <c r="S1697" t="str">
        <f t="shared" si="187"/>
        <v/>
      </c>
    </row>
    <row r="1698" spans="1:19" x14ac:dyDescent="0.3">
      <c r="A1698" t="s">
        <v>4241</v>
      </c>
      <c r="B1698" t="s">
        <v>185</v>
      </c>
      <c r="C1698" t="s">
        <v>12021</v>
      </c>
      <c r="D1698" t="s">
        <v>12</v>
      </c>
      <c r="E1698" t="s">
        <v>13</v>
      </c>
      <c r="F1698" t="s">
        <v>4242</v>
      </c>
      <c r="G1698" t="s">
        <v>15</v>
      </c>
      <c r="H1698" s="1" t="s">
        <v>266</v>
      </c>
      <c r="I1698" s="3">
        <v>0.49674768518518519</v>
      </c>
      <c r="J1698" s="1" t="s">
        <v>12021</v>
      </c>
      <c r="K1698" s="2" t="s">
        <v>12021</v>
      </c>
      <c r="L1698" s="2" t="s">
        <v>12021</v>
      </c>
      <c r="M1698" t="str">
        <f t="shared" si="188"/>
        <v>Aug</v>
      </c>
      <c r="N1698" t="str">
        <f t="shared" si="182"/>
        <v>30-08-2023</v>
      </c>
      <c r="O1698" t="str">
        <f t="shared" si="185"/>
        <v>08</v>
      </c>
      <c r="P1698" t="str">
        <f t="shared" si="186"/>
        <v>2023</v>
      </c>
      <c r="Q1698" t="str">
        <f t="shared" si="183"/>
        <v>11</v>
      </c>
      <c r="R1698" t="str">
        <f t="shared" si="184"/>
        <v>-</v>
      </c>
      <c r="S1698" t="str">
        <f t="shared" si="187"/>
        <v/>
      </c>
    </row>
    <row r="1699" spans="1:19" x14ac:dyDescent="0.3">
      <c r="A1699" t="s">
        <v>4243</v>
      </c>
      <c r="B1699" t="s">
        <v>301</v>
      </c>
      <c r="C1699" t="s">
        <v>12021</v>
      </c>
      <c r="D1699" t="s">
        <v>49</v>
      </c>
      <c r="E1699" t="s">
        <v>50</v>
      </c>
      <c r="F1699" t="s">
        <v>4244</v>
      </c>
      <c r="G1699" t="s">
        <v>22</v>
      </c>
      <c r="H1699" s="1" t="s">
        <v>732</v>
      </c>
      <c r="I1699" s="3">
        <v>0.37457175925925928</v>
      </c>
      <c r="J1699" s="1" t="s">
        <v>12021</v>
      </c>
      <c r="K1699" s="2" t="s">
        <v>12021</v>
      </c>
      <c r="L1699" s="2" t="s">
        <v>12021</v>
      </c>
      <c r="M1699" t="str">
        <f t="shared" si="188"/>
        <v>Jun</v>
      </c>
      <c r="N1699" t="str">
        <f t="shared" si="182"/>
        <v>14-06-2023</v>
      </c>
      <c r="O1699" t="str">
        <f t="shared" si="185"/>
        <v>06</v>
      </c>
      <c r="P1699" t="str">
        <f t="shared" si="186"/>
        <v>2023</v>
      </c>
      <c r="Q1699" t="str">
        <f t="shared" si="183"/>
        <v>08</v>
      </c>
      <c r="R1699" t="str">
        <f t="shared" si="184"/>
        <v>-</v>
      </c>
      <c r="S1699" t="str">
        <f t="shared" si="187"/>
        <v/>
      </c>
    </row>
    <row r="1700" spans="1:19" x14ac:dyDescent="0.3">
      <c r="A1700" t="s">
        <v>4245</v>
      </c>
      <c r="B1700" t="s">
        <v>11</v>
      </c>
      <c r="C1700" t="s">
        <v>12021</v>
      </c>
      <c r="D1700" t="s">
        <v>12</v>
      </c>
      <c r="E1700" t="s">
        <v>13</v>
      </c>
      <c r="F1700" t="s">
        <v>4246</v>
      </c>
      <c r="G1700" t="s">
        <v>15</v>
      </c>
      <c r="H1700" s="1" t="s">
        <v>4247</v>
      </c>
      <c r="I1700" s="3">
        <v>0.79586805555555551</v>
      </c>
      <c r="J1700" s="1" t="s">
        <v>12021</v>
      </c>
      <c r="K1700" s="2" t="s">
        <v>12021</v>
      </c>
      <c r="L1700" s="2" t="s">
        <v>12021</v>
      </c>
      <c r="M1700" t="str">
        <f t="shared" si="188"/>
        <v>Jun</v>
      </c>
      <c r="N1700" t="str">
        <f t="shared" si="182"/>
        <v>29-06-2023</v>
      </c>
      <c r="O1700" t="str">
        <f t="shared" si="185"/>
        <v>06</v>
      </c>
      <c r="P1700" t="str">
        <f t="shared" si="186"/>
        <v>2023</v>
      </c>
      <c r="Q1700" t="str">
        <f t="shared" si="183"/>
        <v>19</v>
      </c>
      <c r="R1700" t="str">
        <f t="shared" si="184"/>
        <v>-</v>
      </c>
      <c r="S1700" t="str">
        <f t="shared" si="187"/>
        <v/>
      </c>
    </row>
    <row r="1701" spans="1:19" x14ac:dyDescent="0.3">
      <c r="A1701" t="s">
        <v>4248</v>
      </c>
      <c r="B1701" t="s">
        <v>110</v>
      </c>
      <c r="C1701" t="s">
        <v>12021</v>
      </c>
      <c r="D1701" t="s">
        <v>33</v>
      </c>
      <c r="E1701" t="s">
        <v>34</v>
      </c>
      <c r="F1701" t="s">
        <v>4249</v>
      </c>
      <c r="G1701" t="s">
        <v>22</v>
      </c>
      <c r="H1701" s="1" t="s">
        <v>1106</v>
      </c>
      <c r="I1701" s="3">
        <v>8.472222222222223E-3</v>
      </c>
      <c r="J1701" s="1" t="s">
        <v>12021</v>
      </c>
      <c r="K1701" s="2" t="s">
        <v>12021</v>
      </c>
      <c r="L1701" s="2" t="s">
        <v>12021</v>
      </c>
      <c r="M1701" t="str">
        <f t="shared" si="188"/>
        <v>Mar</v>
      </c>
      <c r="N1701" t="str">
        <f t="shared" si="182"/>
        <v>17-03-2023</v>
      </c>
      <c r="O1701" t="str">
        <f t="shared" si="185"/>
        <v>03</v>
      </c>
      <c r="P1701" t="str">
        <f t="shared" si="186"/>
        <v>2023</v>
      </c>
      <c r="Q1701" t="str">
        <f t="shared" si="183"/>
        <v>00</v>
      </c>
      <c r="R1701" t="str">
        <f t="shared" si="184"/>
        <v>-</v>
      </c>
      <c r="S1701" t="str">
        <f t="shared" si="187"/>
        <v/>
      </c>
    </row>
    <row r="1702" spans="1:19" x14ac:dyDescent="0.3">
      <c r="A1702" t="s">
        <v>4250</v>
      </c>
      <c r="B1702" t="s">
        <v>110</v>
      </c>
      <c r="C1702" t="s">
        <v>12021</v>
      </c>
      <c r="D1702" t="s">
        <v>33</v>
      </c>
      <c r="E1702" t="s">
        <v>34</v>
      </c>
      <c r="F1702" t="s">
        <v>4251</v>
      </c>
      <c r="G1702" t="s">
        <v>15</v>
      </c>
      <c r="H1702" s="1">
        <v>44661</v>
      </c>
      <c r="I1702" s="3">
        <v>0.63263888888888886</v>
      </c>
      <c r="J1702" s="1" t="s">
        <v>12021</v>
      </c>
      <c r="K1702" s="2" t="s">
        <v>12021</v>
      </c>
      <c r="L1702" s="2" t="s">
        <v>12021</v>
      </c>
      <c r="M1702" t="str">
        <f t="shared" si="188"/>
        <v>Apr</v>
      </c>
      <c r="N1702" t="str">
        <f t="shared" si="182"/>
        <v>10-04-2022</v>
      </c>
      <c r="O1702" t="str">
        <f t="shared" si="185"/>
        <v>04</v>
      </c>
      <c r="P1702" t="str">
        <f t="shared" si="186"/>
        <v>2022</v>
      </c>
      <c r="Q1702" t="str">
        <f t="shared" si="183"/>
        <v>15</v>
      </c>
      <c r="R1702" t="str">
        <f t="shared" si="184"/>
        <v>-</v>
      </c>
      <c r="S1702" t="str">
        <f t="shared" si="187"/>
        <v/>
      </c>
    </row>
    <row r="1703" spans="1:19" x14ac:dyDescent="0.3">
      <c r="A1703" t="s">
        <v>4252</v>
      </c>
      <c r="B1703" t="s">
        <v>126</v>
      </c>
      <c r="C1703" t="s">
        <v>12021</v>
      </c>
      <c r="D1703" t="s">
        <v>33</v>
      </c>
      <c r="E1703" t="s">
        <v>127</v>
      </c>
      <c r="F1703" t="s">
        <v>4253</v>
      </c>
      <c r="G1703" t="s">
        <v>22</v>
      </c>
      <c r="H1703" s="1">
        <v>45119</v>
      </c>
      <c r="I1703" s="3">
        <v>0.65208333333333335</v>
      </c>
      <c r="J1703" s="1" t="s">
        <v>12021</v>
      </c>
      <c r="K1703" s="2" t="s">
        <v>12021</v>
      </c>
      <c r="L1703" s="2" t="s">
        <v>12021</v>
      </c>
      <c r="M1703" t="str">
        <f t="shared" si="188"/>
        <v>Jul</v>
      </c>
      <c r="N1703" t="str">
        <f t="shared" si="182"/>
        <v>12-07-2023</v>
      </c>
      <c r="O1703" t="str">
        <f t="shared" si="185"/>
        <v>07</v>
      </c>
      <c r="P1703" t="str">
        <f t="shared" si="186"/>
        <v>2023</v>
      </c>
      <c r="Q1703" t="str">
        <f t="shared" si="183"/>
        <v>15</v>
      </c>
      <c r="R1703" t="str">
        <f t="shared" si="184"/>
        <v>-</v>
      </c>
      <c r="S1703" t="str">
        <f t="shared" si="187"/>
        <v/>
      </c>
    </row>
    <row r="1704" spans="1:19" x14ac:dyDescent="0.3">
      <c r="A1704" t="s">
        <v>4254</v>
      </c>
      <c r="B1704" t="s">
        <v>149</v>
      </c>
      <c r="C1704" t="s">
        <v>12021</v>
      </c>
      <c r="D1704" t="s">
        <v>49</v>
      </c>
      <c r="E1704" t="s">
        <v>69</v>
      </c>
      <c r="F1704" t="s">
        <v>4255</v>
      </c>
      <c r="G1704" t="s">
        <v>15</v>
      </c>
      <c r="H1704" s="1" t="s">
        <v>1469</v>
      </c>
      <c r="I1704" s="3">
        <v>0.42993055555555554</v>
      </c>
      <c r="J1704" s="1" t="s">
        <v>12021</v>
      </c>
      <c r="K1704" s="2" t="s">
        <v>12021</v>
      </c>
      <c r="L1704" s="2" t="s">
        <v>12021</v>
      </c>
      <c r="M1704" t="str">
        <f t="shared" si="188"/>
        <v>Dec</v>
      </c>
      <c r="N1704" t="str">
        <f t="shared" si="182"/>
        <v>31-12-2023</v>
      </c>
      <c r="O1704" t="str">
        <f t="shared" si="185"/>
        <v>12</v>
      </c>
      <c r="P1704" t="str">
        <f t="shared" si="186"/>
        <v>2023</v>
      </c>
      <c r="Q1704" t="str">
        <f t="shared" si="183"/>
        <v>10</v>
      </c>
      <c r="R1704" t="str">
        <f t="shared" si="184"/>
        <v>-</v>
      </c>
      <c r="S1704" t="str">
        <f t="shared" si="187"/>
        <v/>
      </c>
    </row>
    <row r="1705" spans="1:19" x14ac:dyDescent="0.3">
      <c r="A1705" t="s">
        <v>4256</v>
      </c>
      <c r="B1705" t="s">
        <v>97</v>
      </c>
      <c r="C1705" t="s">
        <v>11336</v>
      </c>
      <c r="D1705" t="s">
        <v>19</v>
      </c>
      <c r="E1705" t="s">
        <v>20</v>
      </c>
      <c r="F1705" t="s">
        <v>4257</v>
      </c>
      <c r="G1705" t="s">
        <v>28</v>
      </c>
      <c r="H1705" s="1">
        <v>44019</v>
      </c>
      <c r="I1705" s="3">
        <v>0.97499999999999998</v>
      </c>
      <c r="J1705" s="1" t="s">
        <v>4258</v>
      </c>
      <c r="K1705" s="2">
        <v>0.97568287037037038</v>
      </c>
      <c r="L1705" s="2" t="s">
        <v>12021</v>
      </c>
      <c r="M1705" t="str">
        <f t="shared" si="188"/>
        <v>Jul</v>
      </c>
      <c r="N1705" t="str">
        <f t="shared" si="182"/>
        <v>07-07-2020</v>
      </c>
      <c r="O1705" t="str">
        <f t="shared" si="185"/>
        <v>07</v>
      </c>
      <c r="P1705" t="str">
        <f t="shared" si="186"/>
        <v>2020</v>
      </c>
      <c r="Q1705" t="str">
        <f t="shared" si="183"/>
        <v>23</v>
      </c>
      <c r="R1705" t="str">
        <f t="shared" si="184"/>
        <v>13-07-2020</v>
      </c>
      <c r="S1705" t="str">
        <f t="shared" si="187"/>
        <v>07</v>
      </c>
    </row>
    <row r="1706" spans="1:19" x14ac:dyDescent="0.3">
      <c r="A1706" t="s">
        <v>4259</v>
      </c>
      <c r="B1706" t="s">
        <v>173</v>
      </c>
      <c r="C1706" t="s">
        <v>11337</v>
      </c>
      <c r="D1706" t="s">
        <v>12</v>
      </c>
      <c r="E1706" t="s">
        <v>174</v>
      </c>
      <c r="F1706" t="s">
        <v>4260</v>
      </c>
      <c r="G1706" t="s">
        <v>28</v>
      </c>
      <c r="H1706" s="1" t="s">
        <v>524</v>
      </c>
      <c r="I1706" s="3">
        <v>0.30738425925925927</v>
      </c>
      <c r="J1706" s="1" t="s">
        <v>2826</v>
      </c>
      <c r="K1706" s="2">
        <v>0.30738425925925927</v>
      </c>
      <c r="L1706" s="2" t="s">
        <v>12021</v>
      </c>
      <c r="M1706" t="str">
        <f t="shared" si="188"/>
        <v>Oct</v>
      </c>
      <c r="N1706" t="str">
        <f t="shared" si="182"/>
        <v>25-10-2023</v>
      </c>
      <c r="O1706" t="str">
        <f t="shared" si="185"/>
        <v>10</v>
      </c>
      <c r="P1706" t="str">
        <f t="shared" si="186"/>
        <v>2023</v>
      </c>
      <c r="Q1706" t="str">
        <f t="shared" si="183"/>
        <v>07</v>
      </c>
      <c r="R1706" t="str">
        <f t="shared" si="184"/>
        <v>17-11-2023</v>
      </c>
      <c r="S1706" t="str">
        <f t="shared" si="187"/>
        <v>11</v>
      </c>
    </row>
    <row r="1707" spans="1:19" x14ac:dyDescent="0.3">
      <c r="A1707" t="s">
        <v>4261</v>
      </c>
      <c r="B1707" t="s">
        <v>135</v>
      </c>
      <c r="C1707" t="s">
        <v>12021</v>
      </c>
      <c r="D1707" t="s">
        <v>33</v>
      </c>
      <c r="E1707" t="s">
        <v>38</v>
      </c>
      <c r="F1707" t="s">
        <v>4262</v>
      </c>
      <c r="G1707" t="s">
        <v>15</v>
      </c>
      <c r="H1707" s="1">
        <v>44601</v>
      </c>
      <c r="I1707" s="3">
        <v>0.80069444444444449</v>
      </c>
      <c r="J1707" s="1" t="s">
        <v>12021</v>
      </c>
      <c r="K1707" s="2" t="s">
        <v>12021</v>
      </c>
      <c r="L1707" s="2" t="s">
        <v>12021</v>
      </c>
      <c r="M1707" t="str">
        <f t="shared" si="188"/>
        <v>Feb</v>
      </c>
      <c r="N1707" t="str">
        <f t="shared" si="182"/>
        <v>09-02-2022</v>
      </c>
      <c r="O1707" t="str">
        <f t="shared" si="185"/>
        <v>02</v>
      </c>
      <c r="P1707" t="str">
        <f t="shared" si="186"/>
        <v>2022</v>
      </c>
      <c r="Q1707" t="str">
        <f t="shared" si="183"/>
        <v>19</v>
      </c>
      <c r="R1707" t="str">
        <f t="shared" si="184"/>
        <v>-</v>
      </c>
      <c r="S1707" t="str">
        <f t="shared" si="187"/>
        <v/>
      </c>
    </row>
    <row r="1708" spans="1:19" x14ac:dyDescent="0.3">
      <c r="A1708" t="s">
        <v>4263</v>
      </c>
      <c r="B1708" t="s">
        <v>37</v>
      </c>
      <c r="C1708" s="4">
        <v>45149.456250000003</v>
      </c>
      <c r="D1708" t="s">
        <v>33</v>
      </c>
      <c r="E1708" t="s">
        <v>38</v>
      </c>
      <c r="F1708" t="s">
        <v>4264</v>
      </c>
      <c r="G1708" t="s">
        <v>28</v>
      </c>
      <c r="H1708" s="1" t="s">
        <v>144</v>
      </c>
      <c r="I1708" s="3">
        <v>0.45641203703703703</v>
      </c>
      <c r="J1708" s="1">
        <v>45149</v>
      </c>
      <c r="K1708" s="2">
        <v>0.45624999999999999</v>
      </c>
      <c r="L1708" s="2" t="s">
        <v>12021</v>
      </c>
      <c r="M1708" t="str">
        <f t="shared" si="188"/>
        <v>Oct</v>
      </c>
      <c r="N1708" t="str">
        <f t="shared" si="182"/>
        <v>17-10-2023</v>
      </c>
      <c r="O1708" t="str">
        <f t="shared" si="185"/>
        <v>10</v>
      </c>
      <c r="P1708" t="str">
        <f t="shared" si="186"/>
        <v>2023</v>
      </c>
      <c r="Q1708" t="str">
        <f t="shared" si="183"/>
        <v>10</v>
      </c>
      <c r="R1708" t="str">
        <f t="shared" si="184"/>
        <v>11-08-2023</v>
      </c>
      <c r="S1708" t="str">
        <f t="shared" si="187"/>
        <v>08</v>
      </c>
    </row>
    <row r="1709" spans="1:19" x14ac:dyDescent="0.3">
      <c r="A1709" t="s">
        <v>4265</v>
      </c>
      <c r="B1709" t="s">
        <v>188</v>
      </c>
      <c r="C1709" t="s">
        <v>12021</v>
      </c>
      <c r="D1709" t="s">
        <v>12</v>
      </c>
      <c r="E1709" t="s">
        <v>114</v>
      </c>
      <c r="F1709" t="s">
        <v>4266</v>
      </c>
      <c r="G1709" t="s">
        <v>15</v>
      </c>
      <c r="H1709" s="1">
        <v>45418</v>
      </c>
      <c r="I1709" s="3">
        <v>0.44722222222222224</v>
      </c>
      <c r="J1709" s="1" t="s">
        <v>12021</v>
      </c>
      <c r="K1709" s="2" t="s">
        <v>12021</v>
      </c>
      <c r="L1709" s="2" t="s">
        <v>12021</v>
      </c>
      <c r="M1709" t="str">
        <f t="shared" si="188"/>
        <v>May</v>
      </c>
      <c r="N1709" t="str">
        <f t="shared" si="182"/>
        <v>06-05-2024</v>
      </c>
      <c r="O1709" t="str">
        <f t="shared" si="185"/>
        <v>05</v>
      </c>
      <c r="P1709" t="str">
        <f t="shared" si="186"/>
        <v>2024</v>
      </c>
      <c r="Q1709" t="str">
        <f t="shared" si="183"/>
        <v>10</v>
      </c>
      <c r="R1709" t="str">
        <f t="shared" si="184"/>
        <v>-</v>
      </c>
      <c r="S1709" t="str">
        <f t="shared" si="187"/>
        <v/>
      </c>
    </row>
    <row r="1710" spans="1:19" x14ac:dyDescent="0.3">
      <c r="A1710" t="s">
        <v>4267</v>
      </c>
      <c r="B1710" t="s">
        <v>113</v>
      </c>
      <c r="C1710" t="s">
        <v>12021</v>
      </c>
      <c r="D1710" t="s">
        <v>12</v>
      </c>
      <c r="E1710" t="s">
        <v>114</v>
      </c>
      <c r="F1710" t="s">
        <v>4268</v>
      </c>
      <c r="G1710" t="s">
        <v>22</v>
      </c>
      <c r="H1710" s="1">
        <v>43962</v>
      </c>
      <c r="I1710" s="3">
        <v>0.98472222222222228</v>
      </c>
      <c r="J1710" s="1" t="s">
        <v>12021</v>
      </c>
      <c r="K1710" s="2" t="s">
        <v>12021</v>
      </c>
      <c r="L1710" s="2" t="s">
        <v>12021</v>
      </c>
      <c r="M1710" t="str">
        <f t="shared" si="188"/>
        <v>May</v>
      </c>
      <c r="N1710" t="str">
        <f t="shared" si="182"/>
        <v>11-05-2020</v>
      </c>
      <c r="O1710" t="str">
        <f t="shared" si="185"/>
        <v>05</v>
      </c>
      <c r="P1710" t="str">
        <f t="shared" si="186"/>
        <v>2020</v>
      </c>
      <c r="Q1710" t="str">
        <f t="shared" si="183"/>
        <v>23</v>
      </c>
      <c r="R1710" t="str">
        <f t="shared" si="184"/>
        <v>-</v>
      </c>
      <c r="S1710" t="str">
        <f t="shared" si="187"/>
        <v/>
      </c>
    </row>
    <row r="1711" spans="1:19" x14ac:dyDescent="0.3">
      <c r="A1711" t="s">
        <v>4269</v>
      </c>
      <c r="B1711" t="s">
        <v>188</v>
      </c>
      <c r="C1711" t="s">
        <v>12021</v>
      </c>
      <c r="D1711" t="s">
        <v>12</v>
      </c>
      <c r="E1711" t="s">
        <v>114</v>
      </c>
      <c r="F1711" t="s">
        <v>4270</v>
      </c>
      <c r="G1711" t="s">
        <v>22</v>
      </c>
      <c r="H1711" s="1" t="s">
        <v>1452</v>
      </c>
      <c r="I1711" s="3">
        <v>0.1524537037037037</v>
      </c>
      <c r="J1711" s="1" t="s">
        <v>12021</v>
      </c>
      <c r="K1711" s="2" t="s">
        <v>12021</v>
      </c>
      <c r="L1711" s="2" t="s">
        <v>12021</v>
      </c>
      <c r="M1711" t="str">
        <f t="shared" si="188"/>
        <v>Jan</v>
      </c>
      <c r="N1711" t="str">
        <f t="shared" si="182"/>
        <v>17-01-2024</v>
      </c>
      <c r="O1711" t="str">
        <f t="shared" si="185"/>
        <v>01</v>
      </c>
      <c r="P1711" t="str">
        <f t="shared" si="186"/>
        <v>2024</v>
      </c>
      <c r="Q1711" t="str">
        <f t="shared" si="183"/>
        <v>03</v>
      </c>
      <c r="R1711" t="str">
        <f t="shared" si="184"/>
        <v>-</v>
      </c>
      <c r="S1711" t="str">
        <f t="shared" si="187"/>
        <v/>
      </c>
    </row>
    <row r="1712" spans="1:19" x14ac:dyDescent="0.3">
      <c r="A1712" t="s">
        <v>4271</v>
      </c>
      <c r="B1712" t="s">
        <v>25</v>
      </c>
      <c r="C1712" t="s">
        <v>12021</v>
      </c>
      <c r="D1712" t="s">
        <v>19</v>
      </c>
      <c r="E1712" t="s">
        <v>26</v>
      </c>
      <c r="F1712" t="s">
        <v>4272</v>
      </c>
      <c r="G1712" t="s">
        <v>22</v>
      </c>
      <c r="H1712" s="1">
        <v>44537</v>
      </c>
      <c r="I1712" s="3">
        <v>0.78333333333333333</v>
      </c>
      <c r="J1712" s="1" t="s">
        <v>12021</v>
      </c>
      <c r="K1712" s="2" t="s">
        <v>12021</v>
      </c>
      <c r="L1712" s="2" t="s">
        <v>12021</v>
      </c>
      <c r="M1712" t="str">
        <f t="shared" si="188"/>
        <v>Dec</v>
      </c>
      <c r="N1712" t="str">
        <f t="shared" si="182"/>
        <v>07-12-2021</v>
      </c>
      <c r="O1712" t="str">
        <f t="shared" si="185"/>
        <v>12</v>
      </c>
      <c r="P1712" t="str">
        <f t="shared" si="186"/>
        <v>2021</v>
      </c>
      <c r="Q1712" t="str">
        <f t="shared" si="183"/>
        <v>18</v>
      </c>
      <c r="R1712" t="str">
        <f t="shared" si="184"/>
        <v>-</v>
      </c>
      <c r="S1712" t="str">
        <f t="shared" si="187"/>
        <v/>
      </c>
    </row>
    <row r="1713" spans="1:19" x14ac:dyDescent="0.3">
      <c r="A1713" t="s">
        <v>4273</v>
      </c>
      <c r="B1713" t="s">
        <v>87</v>
      </c>
      <c r="C1713" t="s">
        <v>12021</v>
      </c>
      <c r="D1713" t="s">
        <v>33</v>
      </c>
      <c r="E1713" t="s">
        <v>38</v>
      </c>
      <c r="F1713" t="s">
        <v>4274</v>
      </c>
      <c r="G1713" t="s">
        <v>15</v>
      </c>
      <c r="H1713" s="1" t="s">
        <v>1683</v>
      </c>
      <c r="I1713" s="3">
        <v>0.45579861111111108</v>
      </c>
      <c r="J1713" s="1" t="s">
        <v>12021</v>
      </c>
      <c r="K1713" s="2" t="s">
        <v>12021</v>
      </c>
      <c r="L1713" s="2" t="s">
        <v>12021</v>
      </c>
      <c r="M1713" t="str">
        <f t="shared" si="188"/>
        <v>Mar</v>
      </c>
      <c r="N1713" t="str">
        <f t="shared" si="182"/>
        <v>26-03-2020</v>
      </c>
      <c r="O1713" t="str">
        <f t="shared" si="185"/>
        <v>03</v>
      </c>
      <c r="P1713" t="str">
        <f t="shared" si="186"/>
        <v>2020</v>
      </c>
      <c r="Q1713" t="str">
        <f t="shared" si="183"/>
        <v>10</v>
      </c>
      <c r="R1713" t="str">
        <f t="shared" si="184"/>
        <v>-</v>
      </c>
      <c r="S1713" t="str">
        <f t="shared" si="187"/>
        <v/>
      </c>
    </row>
    <row r="1714" spans="1:19" x14ac:dyDescent="0.3">
      <c r="A1714" t="s">
        <v>4275</v>
      </c>
      <c r="B1714" t="s">
        <v>18</v>
      </c>
      <c r="C1714" t="s">
        <v>12021</v>
      </c>
      <c r="D1714" t="s">
        <v>19</v>
      </c>
      <c r="E1714" t="s">
        <v>20</v>
      </c>
      <c r="F1714" t="s">
        <v>4276</v>
      </c>
      <c r="G1714" t="s">
        <v>15</v>
      </c>
      <c r="H1714" s="1" t="s">
        <v>2239</v>
      </c>
      <c r="I1714" s="3">
        <v>0.72247685185185184</v>
      </c>
      <c r="J1714" s="1" t="s">
        <v>12021</v>
      </c>
      <c r="K1714" s="2" t="s">
        <v>12021</v>
      </c>
      <c r="L1714" s="2" t="s">
        <v>12021</v>
      </c>
      <c r="M1714" t="str">
        <f t="shared" si="188"/>
        <v>Feb</v>
      </c>
      <c r="N1714" t="str">
        <f t="shared" si="182"/>
        <v>19-02-2021</v>
      </c>
      <c r="O1714" t="str">
        <f t="shared" si="185"/>
        <v>02</v>
      </c>
      <c r="P1714" t="str">
        <f t="shared" si="186"/>
        <v>2021</v>
      </c>
      <c r="Q1714" t="str">
        <f t="shared" si="183"/>
        <v>17</v>
      </c>
      <c r="R1714" t="str">
        <f t="shared" si="184"/>
        <v>-</v>
      </c>
      <c r="S1714" t="str">
        <f t="shared" si="187"/>
        <v/>
      </c>
    </row>
    <row r="1715" spans="1:19" x14ac:dyDescent="0.3">
      <c r="A1715" t="s">
        <v>4277</v>
      </c>
      <c r="B1715" t="s">
        <v>202</v>
      </c>
      <c r="C1715" t="s">
        <v>12021</v>
      </c>
      <c r="D1715" t="s">
        <v>33</v>
      </c>
      <c r="E1715" t="s">
        <v>127</v>
      </c>
      <c r="F1715" t="s">
        <v>4278</v>
      </c>
      <c r="G1715" t="s">
        <v>22</v>
      </c>
      <c r="H1715" s="1" t="s">
        <v>4279</v>
      </c>
      <c r="I1715" s="3">
        <v>0.91216435185185185</v>
      </c>
      <c r="J1715" s="1" t="s">
        <v>12021</v>
      </c>
      <c r="K1715" s="2" t="s">
        <v>12021</v>
      </c>
      <c r="L1715" s="2" t="s">
        <v>12021</v>
      </c>
      <c r="M1715" t="str">
        <f t="shared" si="188"/>
        <v>Oct</v>
      </c>
      <c r="N1715" t="str">
        <f t="shared" si="182"/>
        <v>15-10-2021</v>
      </c>
      <c r="O1715" t="str">
        <f t="shared" si="185"/>
        <v>10</v>
      </c>
      <c r="P1715" t="str">
        <f t="shared" si="186"/>
        <v>2021</v>
      </c>
      <c r="Q1715" t="str">
        <f t="shared" si="183"/>
        <v>21</v>
      </c>
      <c r="R1715" t="str">
        <f t="shared" si="184"/>
        <v>-</v>
      </c>
      <c r="S1715" t="str">
        <f t="shared" si="187"/>
        <v/>
      </c>
    </row>
    <row r="1716" spans="1:19" x14ac:dyDescent="0.3">
      <c r="A1716" t="s">
        <v>4280</v>
      </c>
      <c r="B1716" t="s">
        <v>188</v>
      </c>
      <c r="C1716" t="s">
        <v>12021</v>
      </c>
      <c r="D1716" t="s">
        <v>12</v>
      </c>
      <c r="E1716" t="s">
        <v>114</v>
      </c>
      <c r="F1716" t="s">
        <v>4281</v>
      </c>
      <c r="G1716" t="s">
        <v>22</v>
      </c>
      <c r="H1716" s="1" t="s">
        <v>1636</v>
      </c>
      <c r="I1716" s="3">
        <v>0.25987268518518519</v>
      </c>
      <c r="J1716" s="1" t="s">
        <v>12021</v>
      </c>
      <c r="K1716" s="2" t="s">
        <v>12021</v>
      </c>
      <c r="L1716" s="2" t="s">
        <v>12021</v>
      </c>
      <c r="M1716" t="str">
        <f t="shared" si="188"/>
        <v>Jan</v>
      </c>
      <c r="N1716" t="str">
        <f t="shared" si="182"/>
        <v>28-01-2024</v>
      </c>
      <c r="O1716" t="str">
        <f t="shared" si="185"/>
        <v>01</v>
      </c>
      <c r="P1716" t="str">
        <f t="shared" si="186"/>
        <v>2024</v>
      </c>
      <c r="Q1716" t="str">
        <f t="shared" si="183"/>
        <v>06</v>
      </c>
      <c r="R1716" t="str">
        <f t="shared" si="184"/>
        <v>-</v>
      </c>
      <c r="S1716" t="str">
        <f t="shared" si="187"/>
        <v/>
      </c>
    </row>
    <row r="1717" spans="1:19" x14ac:dyDescent="0.3">
      <c r="A1717" t="s">
        <v>4282</v>
      </c>
      <c r="B1717" t="s">
        <v>249</v>
      </c>
      <c r="C1717" t="s">
        <v>12021</v>
      </c>
      <c r="D1717" t="s">
        <v>19</v>
      </c>
      <c r="E1717" t="s">
        <v>26</v>
      </c>
      <c r="F1717" t="s">
        <v>4283</v>
      </c>
      <c r="G1717" t="s">
        <v>22</v>
      </c>
      <c r="H1717" s="1" t="s">
        <v>4284</v>
      </c>
      <c r="I1717" s="3">
        <v>0.95613425925925921</v>
      </c>
      <c r="J1717" s="1" t="s">
        <v>12021</v>
      </c>
      <c r="K1717" s="2" t="s">
        <v>12021</v>
      </c>
      <c r="L1717" s="2" t="s">
        <v>12021</v>
      </c>
      <c r="M1717" t="str">
        <f t="shared" si="188"/>
        <v>Oct</v>
      </c>
      <c r="N1717" t="str">
        <f t="shared" si="182"/>
        <v>31-10-2024</v>
      </c>
      <c r="O1717" t="str">
        <f t="shared" si="185"/>
        <v>10</v>
      </c>
      <c r="P1717" t="str">
        <f t="shared" si="186"/>
        <v>2024</v>
      </c>
      <c r="Q1717" t="str">
        <f t="shared" si="183"/>
        <v>22</v>
      </c>
      <c r="R1717" t="str">
        <f t="shared" si="184"/>
        <v>-</v>
      </c>
      <c r="S1717" t="str">
        <f t="shared" si="187"/>
        <v/>
      </c>
    </row>
    <row r="1718" spans="1:19" x14ac:dyDescent="0.3">
      <c r="A1718" t="s">
        <v>4285</v>
      </c>
      <c r="B1718" t="s">
        <v>205</v>
      </c>
      <c r="C1718" t="s">
        <v>12021</v>
      </c>
      <c r="D1718" t="s">
        <v>19</v>
      </c>
      <c r="E1718" t="s">
        <v>140</v>
      </c>
      <c r="F1718" t="s">
        <v>4286</v>
      </c>
      <c r="G1718" t="s">
        <v>22</v>
      </c>
      <c r="H1718" s="1" t="s">
        <v>1742</v>
      </c>
      <c r="I1718" s="3">
        <v>0.39460648148148147</v>
      </c>
      <c r="J1718" s="1" t="s">
        <v>12021</v>
      </c>
      <c r="K1718" s="2" t="s">
        <v>12021</v>
      </c>
      <c r="L1718" s="2" t="s">
        <v>12021</v>
      </c>
      <c r="M1718" t="str">
        <f t="shared" si="188"/>
        <v>Jan</v>
      </c>
      <c r="N1718" t="str">
        <f t="shared" si="182"/>
        <v>27-01-2023</v>
      </c>
      <c r="O1718" t="str">
        <f t="shared" si="185"/>
        <v>01</v>
      </c>
      <c r="P1718" t="str">
        <f t="shared" si="186"/>
        <v>2023</v>
      </c>
      <c r="Q1718" t="str">
        <f t="shared" si="183"/>
        <v>09</v>
      </c>
      <c r="R1718" t="str">
        <f t="shared" si="184"/>
        <v>-</v>
      </c>
      <c r="S1718" t="str">
        <f t="shared" si="187"/>
        <v/>
      </c>
    </row>
    <row r="1719" spans="1:19" x14ac:dyDescent="0.3">
      <c r="A1719" t="s">
        <v>4287</v>
      </c>
      <c r="B1719" t="s">
        <v>139</v>
      </c>
      <c r="C1719" t="s">
        <v>12021</v>
      </c>
      <c r="D1719" t="s">
        <v>19</v>
      </c>
      <c r="E1719" t="s">
        <v>140</v>
      </c>
      <c r="F1719" t="s">
        <v>4288</v>
      </c>
      <c r="G1719" t="s">
        <v>15</v>
      </c>
      <c r="H1719" s="1" t="s">
        <v>498</v>
      </c>
      <c r="I1719" s="3">
        <v>0.75512731481481477</v>
      </c>
      <c r="J1719" s="1" t="s">
        <v>12021</v>
      </c>
      <c r="K1719" s="2" t="s">
        <v>12021</v>
      </c>
      <c r="L1719" s="2" t="s">
        <v>12021</v>
      </c>
      <c r="M1719" t="str">
        <f t="shared" si="188"/>
        <v>Sep</v>
      </c>
      <c r="N1719" t="str">
        <f t="shared" si="182"/>
        <v>13-09-2020</v>
      </c>
      <c r="O1719" t="str">
        <f t="shared" si="185"/>
        <v>09</v>
      </c>
      <c r="P1719" t="str">
        <f t="shared" si="186"/>
        <v>2020</v>
      </c>
      <c r="Q1719" t="str">
        <f t="shared" si="183"/>
        <v>18</v>
      </c>
      <c r="R1719" t="str">
        <f t="shared" si="184"/>
        <v>-</v>
      </c>
      <c r="S1719" t="str">
        <f t="shared" si="187"/>
        <v/>
      </c>
    </row>
    <row r="1720" spans="1:19" x14ac:dyDescent="0.3">
      <c r="A1720" t="s">
        <v>4289</v>
      </c>
      <c r="B1720" t="s">
        <v>185</v>
      </c>
      <c r="C1720" t="s">
        <v>12021</v>
      </c>
      <c r="D1720" t="s">
        <v>12</v>
      </c>
      <c r="E1720" t="s">
        <v>13</v>
      </c>
      <c r="F1720" t="s">
        <v>4290</v>
      </c>
      <c r="G1720" t="s">
        <v>15</v>
      </c>
      <c r="H1720" s="1" t="s">
        <v>2456</v>
      </c>
      <c r="I1720" s="3">
        <v>0.14391203703703703</v>
      </c>
      <c r="J1720" s="1" t="s">
        <v>12021</v>
      </c>
      <c r="K1720" s="2" t="s">
        <v>12021</v>
      </c>
      <c r="L1720" s="2" t="s">
        <v>12021</v>
      </c>
      <c r="M1720" t="str">
        <f t="shared" si="188"/>
        <v>Nov</v>
      </c>
      <c r="N1720" t="str">
        <f t="shared" si="182"/>
        <v>24-11-2022</v>
      </c>
      <c r="O1720" t="str">
        <f t="shared" si="185"/>
        <v>11</v>
      </c>
      <c r="P1720" t="str">
        <f t="shared" si="186"/>
        <v>2022</v>
      </c>
      <c r="Q1720" t="str">
        <f t="shared" si="183"/>
        <v>03</v>
      </c>
      <c r="R1720" t="str">
        <f t="shared" si="184"/>
        <v>-</v>
      </c>
      <c r="S1720" t="str">
        <f t="shared" si="187"/>
        <v/>
      </c>
    </row>
    <row r="1721" spans="1:19" x14ac:dyDescent="0.3">
      <c r="A1721" t="s">
        <v>4291</v>
      </c>
      <c r="B1721" t="s">
        <v>93</v>
      </c>
      <c r="C1721" t="s">
        <v>12021</v>
      </c>
      <c r="D1721" t="s">
        <v>19</v>
      </c>
      <c r="E1721" t="s">
        <v>26</v>
      </c>
      <c r="F1721" t="s">
        <v>4292</v>
      </c>
      <c r="G1721" t="s">
        <v>22</v>
      </c>
      <c r="H1721" s="1" t="s">
        <v>2095</v>
      </c>
      <c r="I1721" s="3">
        <v>0.68187500000000001</v>
      </c>
      <c r="J1721" s="1" t="s">
        <v>12021</v>
      </c>
      <c r="K1721" s="2" t="s">
        <v>12021</v>
      </c>
      <c r="L1721" s="2" t="s">
        <v>12021</v>
      </c>
      <c r="M1721" t="str">
        <f t="shared" si="188"/>
        <v>Oct</v>
      </c>
      <c r="N1721" t="str">
        <f t="shared" si="182"/>
        <v>30-10-2024</v>
      </c>
      <c r="O1721" t="str">
        <f t="shared" si="185"/>
        <v>10</v>
      </c>
      <c r="P1721" t="str">
        <f t="shared" si="186"/>
        <v>2024</v>
      </c>
      <c r="Q1721" t="str">
        <f t="shared" si="183"/>
        <v>16</v>
      </c>
      <c r="R1721" t="str">
        <f t="shared" si="184"/>
        <v>-</v>
      </c>
      <c r="S1721" t="str">
        <f t="shared" si="187"/>
        <v/>
      </c>
    </row>
    <row r="1722" spans="1:19" x14ac:dyDescent="0.3">
      <c r="A1722" t="s">
        <v>4293</v>
      </c>
      <c r="B1722" t="s">
        <v>18</v>
      </c>
      <c r="C1722" t="s">
        <v>12021</v>
      </c>
      <c r="D1722" t="s">
        <v>19</v>
      </c>
      <c r="E1722" t="s">
        <v>20</v>
      </c>
      <c r="F1722" t="s">
        <v>4294</v>
      </c>
      <c r="G1722" t="s">
        <v>15</v>
      </c>
      <c r="H1722" s="1" t="s">
        <v>2115</v>
      </c>
      <c r="I1722" s="3">
        <v>0.7798032407407407</v>
      </c>
      <c r="J1722" s="1" t="s">
        <v>12021</v>
      </c>
      <c r="K1722" s="2" t="s">
        <v>12021</v>
      </c>
      <c r="L1722" s="2" t="s">
        <v>12021</v>
      </c>
      <c r="M1722" t="str">
        <f t="shared" si="188"/>
        <v>Dec</v>
      </c>
      <c r="N1722" t="str">
        <f t="shared" si="182"/>
        <v>20-12-2022</v>
      </c>
      <c r="O1722" t="str">
        <f t="shared" si="185"/>
        <v>12</v>
      </c>
      <c r="P1722" t="str">
        <f t="shared" si="186"/>
        <v>2022</v>
      </c>
      <c r="Q1722" t="str">
        <f t="shared" si="183"/>
        <v>18</v>
      </c>
      <c r="R1722" t="str">
        <f t="shared" si="184"/>
        <v>-</v>
      </c>
      <c r="S1722" t="str">
        <f t="shared" si="187"/>
        <v/>
      </c>
    </row>
    <row r="1723" spans="1:19" x14ac:dyDescent="0.3">
      <c r="A1723" t="s">
        <v>4295</v>
      </c>
      <c r="B1723" t="s">
        <v>188</v>
      </c>
      <c r="C1723" t="s">
        <v>11338</v>
      </c>
      <c r="D1723" t="s">
        <v>12</v>
      </c>
      <c r="E1723" t="s">
        <v>114</v>
      </c>
      <c r="F1723" t="s">
        <v>4296</v>
      </c>
      <c r="G1723" t="s">
        <v>28</v>
      </c>
      <c r="H1723" s="1" t="s">
        <v>2059</v>
      </c>
      <c r="I1723" s="3">
        <v>0.40766203703703702</v>
      </c>
      <c r="J1723" s="1" t="s">
        <v>4195</v>
      </c>
      <c r="K1723" s="2">
        <v>0.40766203703703702</v>
      </c>
      <c r="L1723" s="2" t="s">
        <v>12021</v>
      </c>
      <c r="M1723" t="str">
        <f t="shared" si="188"/>
        <v>Apr</v>
      </c>
      <c r="N1723" t="str">
        <f t="shared" si="182"/>
        <v>30-04-2024</v>
      </c>
      <c r="O1723" t="str">
        <f t="shared" si="185"/>
        <v>04</v>
      </c>
      <c r="P1723" t="str">
        <f t="shared" si="186"/>
        <v>2024</v>
      </c>
      <c r="Q1723" t="str">
        <f t="shared" si="183"/>
        <v>09</v>
      </c>
      <c r="R1723" t="str">
        <f t="shared" si="184"/>
        <v>13-05-2024</v>
      </c>
      <c r="S1723" t="str">
        <f t="shared" si="187"/>
        <v>05</v>
      </c>
    </row>
    <row r="1724" spans="1:19" x14ac:dyDescent="0.3">
      <c r="A1724" t="s">
        <v>4297</v>
      </c>
      <c r="B1724" t="s">
        <v>146</v>
      </c>
      <c r="C1724" t="s">
        <v>12021</v>
      </c>
      <c r="D1724" t="s">
        <v>19</v>
      </c>
      <c r="E1724" t="s">
        <v>140</v>
      </c>
      <c r="F1724" t="s">
        <v>4081</v>
      </c>
      <c r="G1724" t="s">
        <v>22</v>
      </c>
      <c r="H1724" s="1">
        <v>44748</v>
      </c>
      <c r="I1724" s="3">
        <v>0.31180555555555556</v>
      </c>
      <c r="J1724" s="1" t="s">
        <v>12021</v>
      </c>
      <c r="K1724" s="2" t="s">
        <v>12021</v>
      </c>
      <c r="L1724" s="2" t="s">
        <v>12021</v>
      </c>
      <c r="M1724" t="str">
        <f t="shared" si="188"/>
        <v>Jul</v>
      </c>
      <c r="N1724" t="str">
        <f t="shared" si="182"/>
        <v>06-07-2022</v>
      </c>
      <c r="O1724" t="str">
        <f t="shared" si="185"/>
        <v>07</v>
      </c>
      <c r="P1724" t="str">
        <f t="shared" si="186"/>
        <v>2022</v>
      </c>
      <c r="Q1724" t="str">
        <f t="shared" si="183"/>
        <v>07</v>
      </c>
      <c r="R1724" t="str">
        <f t="shared" si="184"/>
        <v>-</v>
      </c>
      <c r="S1724" t="str">
        <f t="shared" si="187"/>
        <v/>
      </c>
    </row>
    <row r="1725" spans="1:19" x14ac:dyDescent="0.3">
      <c r="A1725" t="s">
        <v>4298</v>
      </c>
      <c r="B1725" t="s">
        <v>146</v>
      </c>
      <c r="C1725" t="s">
        <v>12021</v>
      </c>
      <c r="D1725" t="s">
        <v>19</v>
      </c>
      <c r="E1725" t="s">
        <v>140</v>
      </c>
      <c r="F1725" t="s">
        <v>4299</v>
      </c>
      <c r="G1725" t="s">
        <v>15</v>
      </c>
      <c r="H1725" s="1" t="s">
        <v>4300</v>
      </c>
      <c r="I1725" s="3">
        <v>3.5891203703703703E-2</v>
      </c>
      <c r="J1725" s="1" t="s">
        <v>12021</v>
      </c>
      <c r="K1725" s="2" t="s">
        <v>12021</v>
      </c>
      <c r="L1725" s="2" t="s">
        <v>12021</v>
      </c>
      <c r="M1725" t="str">
        <f t="shared" si="188"/>
        <v>Aug</v>
      </c>
      <c r="N1725" t="str">
        <f t="shared" si="182"/>
        <v>26-08-2020</v>
      </c>
      <c r="O1725" t="str">
        <f t="shared" si="185"/>
        <v>08</v>
      </c>
      <c r="P1725" t="str">
        <f t="shared" si="186"/>
        <v>2020</v>
      </c>
      <c r="Q1725" t="str">
        <f t="shared" si="183"/>
        <v>00</v>
      </c>
      <c r="R1725" t="str">
        <f t="shared" si="184"/>
        <v>-</v>
      </c>
      <c r="S1725" t="str">
        <f t="shared" si="187"/>
        <v/>
      </c>
    </row>
    <row r="1726" spans="1:19" x14ac:dyDescent="0.3">
      <c r="A1726" t="s">
        <v>4301</v>
      </c>
      <c r="B1726" t="s">
        <v>97</v>
      </c>
      <c r="C1726" t="s">
        <v>12021</v>
      </c>
      <c r="D1726" t="s">
        <v>19</v>
      </c>
      <c r="E1726" t="s">
        <v>20</v>
      </c>
      <c r="F1726" t="s">
        <v>4302</v>
      </c>
      <c r="G1726" t="s">
        <v>22</v>
      </c>
      <c r="H1726" s="1" t="s">
        <v>4303</v>
      </c>
      <c r="I1726" s="3">
        <v>0.49861111111111112</v>
      </c>
      <c r="J1726" s="1" t="s">
        <v>12021</v>
      </c>
      <c r="K1726" s="2" t="s">
        <v>12021</v>
      </c>
      <c r="L1726" s="2" t="s">
        <v>12021</v>
      </c>
      <c r="M1726" t="str">
        <f t="shared" si="188"/>
        <v>Sep</v>
      </c>
      <c r="N1726" t="str">
        <f t="shared" si="182"/>
        <v>15-09-2021</v>
      </c>
      <c r="O1726" t="str">
        <f t="shared" si="185"/>
        <v>09</v>
      </c>
      <c r="P1726" t="str">
        <f t="shared" si="186"/>
        <v>2021</v>
      </c>
      <c r="Q1726" t="str">
        <f t="shared" si="183"/>
        <v>11</v>
      </c>
      <c r="R1726" t="str">
        <f t="shared" si="184"/>
        <v>-</v>
      </c>
      <c r="S1726" t="str">
        <f t="shared" si="187"/>
        <v/>
      </c>
    </row>
    <row r="1727" spans="1:19" x14ac:dyDescent="0.3">
      <c r="A1727" t="s">
        <v>4304</v>
      </c>
      <c r="B1727" t="s">
        <v>110</v>
      </c>
      <c r="C1727" t="s">
        <v>12021</v>
      </c>
      <c r="D1727" t="s">
        <v>33</v>
      </c>
      <c r="E1727" t="s">
        <v>34</v>
      </c>
      <c r="F1727" t="s">
        <v>4305</v>
      </c>
      <c r="G1727" t="s">
        <v>22</v>
      </c>
      <c r="H1727" s="1" t="s">
        <v>648</v>
      </c>
      <c r="I1727" s="3">
        <v>0.55379629629629634</v>
      </c>
      <c r="J1727" s="1" t="s">
        <v>12021</v>
      </c>
      <c r="K1727" s="2" t="s">
        <v>12021</v>
      </c>
      <c r="L1727" s="2" t="s">
        <v>12021</v>
      </c>
      <c r="M1727" t="str">
        <f t="shared" si="188"/>
        <v>Dec</v>
      </c>
      <c r="N1727" t="str">
        <f t="shared" si="182"/>
        <v>28-12-2020</v>
      </c>
      <c r="O1727" t="str">
        <f t="shared" si="185"/>
        <v>12</v>
      </c>
      <c r="P1727" t="str">
        <f t="shared" si="186"/>
        <v>2020</v>
      </c>
      <c r="Q1727" t="str">
        <f t="shared" si="183"/>
        <v>13</v>
      </c>
      <c r="R1727" t="str">
        <f t="shared" si="184"/>
        <v>-</v>
      </c>
      <c r="S1727" t="str">
        <f t="shared" si="187"/>
        <v/>
      </c>
    </row>
    <row r="1728" spans="1:19" x14ac:dyDescent="0.3">
      <c r="A1728" t="s">
        <v>4306</v>
      </c>
      <c r="B1728" t="s">
        <v>220</v>
      </c>
      <c r="C1728" t="s">
        <v>12021</v>
      </c>
      <c r="D1728" t="s">
        <v>12</v>
      </c>
      <c r="E1728" t="s">
        <v>174</v>
      </c>
      <c r="F1728" t="s">
        <v>4307</v>
      </c>
      <c r="G1728" t="s">
        <v>22</v>
      </c>
      <c r="H1728" s="1" t="s">
        <v>1475</v>
      </c>
      <c r="I1728" s="3">
        <v>0.92434027777777783</v>
      </c>
      <c r="J1728" s="1" t="s">
        <v>12021</v>
      </c>
      <c r="K1728" s="2" t="s">
        <v>12021</v>
      </c>
      <c r="L1728" s="2" t="s">
        <v>12021</v>
      </c>
      <c r="M1728" t="str">
        <f t="shared" si="188"/>
        <v>Mar</v>
      </c>
      <c r="N1728" t="str">
        <f t="shared" si="182"/>
        <v>30-03-2024</v>
      </c>
      <c r="O1728" t="str">
        <f t="shared" si="185"/>
        <v>03</v>
      </c>
      <c r="P1728" t="str">
        <f t="shared" si="186"/>
        <v>2024</v>
      </c>
      <c r="Q1728" t="str">
        <f t="shared" si="183"/>
        <v>22</v>
      </c>
      <c r="R1728" t="str">
        <f t="shared" si="184"/>
        <v>-</v>
      </c>
      <c r="S1728" t="str">
        <f t="shared" si="187"/>
        <v/>
      </c>
    </row>
    <row r="1729" spans="1:19" x14ac:dyDescent="0.3">
      <c r="A1729" t="s">
        <v>4308</v>
      </c>
      <c r="B1729" t="s">
        <v>110</v>
      </c>
      <c r="C1729" t="s">
        <v>12021</v>
      </c>
      <c r="D1729" t="s">
        <v>33</v>
      </c>
      <c r="E1729" t="s">
        <v>34</v>
      </c>
      <c r="F1729" t="s">
        <v>4309</v>
      </c>
      <c r="G1729" t="s">
        <v>22</v>
      </c>
      <c r="H1729" s="1">
        <v>44237</v>
      </c>
      <c r="I1729" s="3">
        <v>0.90069444444444446</v>
      </c>
      <c r="J1729" s="1" t="s">
        <v>12021</v>
      </c>
      <c r="K1729" s="2" t="s">
        <v>12021</v>
      </c>
      <c r="L1729" s="2" t="s">
        <v>12021</v>
      </c>
      <c r="M1729" t="str">
        <f t="shared" si="188"/>
        <v>Feb</v>
      </c>
      <c r="N1729" t="str">
        <f t="shared" si="182"/>
        <v>10-02-2021</v>
      </c>
      <c r="O1729" t="str">
        <f t="shared" si="185"/>
        <v>02</v>
      </c>
      <c r="P1729" t="str">
        <f t="shared" si="186"/>
        <v>2021</v>
      </c>
      <c r="Q1729" t="str">
        <f t="shared" si="183"/>
        <v>21</v>
      </c>
      <c r="R1729" t="str">
        <f t="shared" si="184"/>
        <v>-</v>
      </c>
      <c r="S1729" t="str">
        <f t="shared" si="187"/>
        <v/>
      </c>
    </row>
    <row r="1730" spans="1:19" x14ac:dyDescent="0.3">
      <c r="A1730" t="s">
        <v>4310</v>
      </c>
      <c r="B1730" t="s">
        <v>185</v>
      </c>
      <c r="C1730" t="s">
        <v>12021</v>
      </c>
      <c r="D1730" t="s">
        <v>12</v>
      </c>
      <c r="E1730" t="s">
        <v>13</v>
      </c>
      <c r="F1730" t="s">
        <v>4311</v>
      </c>
      <c r="G1730" t="s">
        <v>15</v>
      </c>
      <c r="H1730" s="1" t="s">
        <v>4312</v>
      </c>
      <c r="I1730" s="3">
        <v>0.5917013888888889</v>
      </c>
      <c r="J1730" s="1" t="s">
        <v>12021</v>
      </c>
      <c r="K1730" s="2" t="s">
        <v>12021</v>
      </c>
      <c r="L1730" s="2" t="s">
        <v>12021</v>
      </c>
      <c r="M1730" t="str">
        <f t="shared" si="188"/>
        <v>Sep</v>
      </c>
      <c r="N1730" t="str">
        <f t="shared" ref="N1730:N1793" si="189">TEXT(H1730,"DD-MM-YYYY")</f>
        <v>14-09-2024</v>
      </c>
      <c r="O1730" t="str">
        <f t="shared" si="185"/>
        <v>09</v>
      </c>
      <c r="P1730" t="str">
        <f t="shared" si="186"/>
        <v>2024</v>
      </c>
      <c r="Q1730" t="str">
        <f t="shared" ref="Q1730:Q1784" si="190">TEXT(I1730,"HH")</f>
        <v>14</v>
      </c>
      <c r="R1730" t="str">
        <f t="shared" ref="R1730:R1793" si="191">TEXT(J1730,"DD-MM-YYYY")</f>
        <v>-</v>
      </c>
      <c r="S1730" t="str">
        <f t="shared" si="187"/>
        <v/>
      </c>
    </row>
    <row r="1731" spans="1:19" x14ac:dyDescent="0.3">
      <c r="A1731" t="s">
        <v>4313</v>
      </c>
      <c r="B1731" t="s">
        <v>205</v>
      </c>
      <c r="C1731" t="s">
        <v>12021</v>
      </c>
      <c r="D1731" t="s">
        <v>19</v>
      </c>
      <c r="E1731" t="s">
        <v>140</v>
      </c>
      <c r="F1731" t="s">
        <v>4314</v>
      </c>
      <c r="G1731" t="s">
        <v>22</v>
      </c>
      <c r="H1731" s="1" t="s">
        <v>3958</v>
      </c>
      <c r="I1731" s="3">
        <v>0.27432870370370371</v>
      </c>
      <c r="J1731" s="1" t="s">
        <v>12021</v>
      </c>
      <c r="K1731" s="2" t="s">
        <v>12021</v>
      </c>
      <c r="L1731" s="2" t="s">
        <v>12021</v>
      </c>
      <c r="M1731" t="str">
        <f t="shared" si="188"/>
        <v>Apr</v>
      </c>
      <c r="N1731" t="str">
        <f t="shared" si="189"/>
        <v>26-04-2023</v>
      </c>
      <c r="O1731" t="str">
        <f t="shared" ref="O1731:O1794" si="192">MID(N1731,4,2)</f>
        <v>04</v>
      </c>
      <c r="P1731" t="str">
        <f t="shared" ref="P1731:P1794" si="193">RIGHT(N1731,4)</f>
        <v>2023</v>
      </c>
      <c r="Q1731" t="str">
        <f t="shared" si="190"/>
        <v>06</v>
      </c>
      <c r="R1731" t="str">
        <f t="shared" si="191"/>
        <v>-</v>
      </c>
      <c r="S1731" t="str">
        <f t="shared" ref="S1731:S1794" si="194">MID(R1731,4,2)</f>
        <v/>
      </c>
    </row>
    <row r="1732" spans="1:19" x14ac:dyDescent="0.3">
      <c r="A1732" t="s">
        <v>4315</v>
      </c>
      <c r="B1732" t="s">
        <v>48</v>
      </c>
      <c r="C1732" t="s">
        <v>12021</v>
      </c>
      <c r="D1732" t="s">
        <v>49</v>
      </c>
      <c r="E1732" t="s">
        <v>50</v>
      </c>
      <c r="F1732" t="s">
        <v>4316</v>
      </c>
      <c r="G1732" t="s">
        <v>15</v>
      </c>
      <c r="H1732" s="1" t="s">
        <v>4172</v>
      </c>
      <c r="I1732" s="3">
        <v>0.90570601851851851</v>
      </c>
      <c r="J1732" s="1" t="s">
        <v>12021</v>
      </c>
      <c r="K1732" s="2" t="s">
        <v>12021</v>
      </c>
      <c r="L1732" s="2" t="s">
        <v>12021</v>
      </c>
      <c r="M1732" t="str">
        <f t="shared" si="188"/>
        <v>Jan</v>
      </c>
      <c r="N1732" t="str">
        <f t="shared" si="189"/>
        <v>16-01-2024</v>
      </c>
      <c r="O1732" t="str">
        <f t="shared" si="192"/>
        <v>01</v>
      </c>
      <c r="P1732" t="str">
        <f t="shared" si="193"/>
        <v>2024</v>
      </c>
      <c r="Q1732" t="str">
        <f t="shared" si="190"/>
        <v>21</v>
      </c>
      <c r="R1732" t="str">
        <f t="shared" si="191"/>
        <v>-</v>
      </c>
      <c r="S1732" t="str">
        <f t="shared" si="194"/>
        <v/>
      </c>
    </row>
    <row r="1733" spans="1:19" x14ac:dyDescent="0.3">
      <c r="A1733" t="s">
        <v>4317</v>
      </c>
      <c r="B1733" t="s">
        <v>220</v>
      </c>
      <c r="C1733" t="s">
        <v>12021</v>
      </c>
      <c r="D1733" t="s">
        <v>12</v>
      </c>
      <c r="E1733" t="s">
        <v>174</v>
      </c>
      <c r="F1733" t="s">
        <v>4318</v>
      </c>
      <c r="G1733" t="s">
        <v>15</v>
      </c>
      <c r="H1733" s="1" t="s">
        <v>2495</v>
      </c>
      <c r="I1733" s="3">
        <v>0.52209490740740738</v>
      </c>
      <c r="J1733" s="1" t="s">
        <v>12021</v>
      </c>
      <c r="K1733" s="2" t="s">
        <v>12021</v>
      </c>
      <c r="L1733" s="2" t="s">
        <v>12021</v>
      </c>
      <c r="M1733" t="str">
        <f t="shared" ref="M1733:M1784" si="195">TEXT(H1733,"MMM")</f>
        <v>Oct</v>
      </c>
      <c r="N1733" t="str">
        <f t="shared" si="189"/>
        <v>23-10-2022</v>
      </c>
      <c r="O1733" t="str">
        <f t="shared" si="192"/>
        <v>10</v>
      </c>
      <c r="P1733" t="str">
        <f t="shared" si="193"/>
        <v>2022</v>
      </c>
      <c r="Q1733" t="str">
        <f t="shared" si="190"/>
        <v>12</v>
      </c>
      <c r="R1733" t="str">
        <f t="shared" si="191"/>
        <v>-</v>
      </c>
      <c r="S1733" t="str">
        <f t="shared" si="194"/>
        <v/>
      </c>
    </row>
    <row r="1734" spans="1:19" x14ac:dyDescent="0.3">
      <c r="A1734" t="s">
        <v>4319</v>
      </c>
      <c r="B1734" t="s">
        <v>205</v>
      </c>
      <c r="C1734" t="s">
        <v>11339</v>
      </c>
      <c r="D1734" t="s">
        <v>19</v>
      </c>
      <c r="E1734" t="s">
        <v>140</v>
      </c>
      <c r="F1734" t="s">
        <v>4320</v>
      </c>
      <c r="G1734" t="s">
        <v>28</v>
      </c>
      <c r="H1734" s="1" t="s">
        <v>4321</v>
      </c>
      <c r="I1734" s="3">
        <v>0.99914351851851857</v>
      </c>
      <c r="J1734" s="1" t="s">
        <v>2651</v>
      </c>
      <c r="K1734" s="2">
        <v>0.99914351851851857</v>
      </c>
      <c r="L1734" s="2" t="s">
        <v>12021</v>
      </c>
      <c r="M1734" t="str">
        <f t="shared" si="195"/>
        <v>Oct</v>
      </c>
      <c r="N1734" t="str">
        <f t="shared" si="189"/>
        <v>29-10-2022</v>
      </c>
      <c r="O1734" t="str">
        <f t="shared" si="192"/>
        <v>10</v>
      </c>
      <c r="P1734" t="str">
        <f t="shared" si="193"/>
        <v>2022</v>
      </c>
      <c r="Q1734" t="str">
        <f t="shared" si="190"/>
        <v>23</v>
      </c>
      <c r="R1734" t="str">
        <f t="shared" si="191"/>
        <v>19-11-2022</v>
      </c>
      <c r="S1734" t="str">
        <f t="shared" si="194"/>
        <v>11</v>
      </c>
    </row>
    <row r="1735" spans="1:19" x14ac:dyDescent="0.3">
      <c r="A1735" t="s">
        <v>4322</v>
      </c>
      <c r="B1735" t="s">
        <v>188</v>
      </c>
      <c r="C1735" t="s">
        <v>12021</v>
      </c>
      <c r="D1735" t="s">
        <v>12</v>
      </c>
      <c r="E1735" t="s">
        <v>114</v>
      </c>
      <c r="F1735" t="s">
        <v>4323</v>
      </c>
      <c r="G1735" t="s">
        <v>15</v>
      </c>
      <c r="H1735" s="1" t="s">
        <v>1392</v>
      </c>
      <c r="I1735" s="3">
        <v>0.64203703703703707</v>
      </c>
      <c r="J1735" s="1" t="s">
        <v>12021</v>
      </c>
      <c r="K1735" s="2" t="s">
        <v>12021</v>
      </c>
      <c r="L1735" s="2" t="s">
        <v>12021</v>
      </c>
      <c r="M1735" t="str">
        <f t="shared" si="195"/>
        <v>Mar</v>
      </c>
      <c r="N1735" t="str">
        <f t="shared" si="189"/>
        <v>25-03-2021</v>
      </c>
      <c r="O1735" t="str">
        <f t="shared" si="192"/>
        <v>03</v>
      </c>
      <c r="P1735" t="str">
        <f t="shared" si="193"/>
        <v>2021</v>
      </c>
      <c r="Q1735" t="str">
        <f t="shared" si="190"/>
        <v>15</v>
      </c>
      <c r="R1735" t="str">
        <f t="shared" si="191"/>
        <v>-</v>
      </c>
      <c r="S1735" t="str">
        <f t="shared" si="194"/>
        <v/>
      </c>
    </row>
    <row r="1736" spans="1:19" x14ac:dyDescent="0.3">
      <c r="A1736" t="s">
        <v>4324</v>
      </c>
      <c r="B1736" t="s">
        <v>256</v>
      </c>
      <c r="C1736" t="s">
        <v>12021</v>
      </c>
      <c r="D1736" t="s">
        <v>19</v>
      </c>
      <c r="E1736" t="s">
        <v>20</v>
      </c>
      <c r="F1736" t="s">
        <v>4325</v>
      </c>
      <c r="G1736" t="s">
        <v>22</v>
      </c>
      <c r="H1736" s="1" t="s">
        <v>4326</v>
      </c>
      <c r="I1736" s="3">
        <v>0.34744212962962961</v>
      </c>
      <c r="J1736" s="1" t="s">
        <v>12021</v>
      </c>
      <c r="K1736" s="2" t="s">
        <v>12021</v>
      </c>
      <c r="L1736" s="2" t="s">
        <v>12021</v>
      </c>
      <c r="M1736" t="str">
        <f t="shared" si="195"/>
        <v>Jan</v>
      </c>
      <c r="N1736" t="str">
        <f t="shared" si="189"/>
        <v>20-01-2022</v>
      </c>
      <c r="O1736" t="str">
        <f t="shared" si="192"/>
        <v>01</v>
      </c>
      <c r="P1736" t="str">
        <f t="shared" si="193"/>
        <v>2022</v>
      </c>
      <c r="Q1736" t="str">
        <f t="shared" si="190"/>
        <v>08</v>
      </c>
      <c r="R1736" t="str">
        <f t="shared" si="191"/>
        <v>-</v>
      </c>
      <c r="S1736" t="str">
        <f t="shared" si="194"/>
        <v/>
      </c>
    </row>
    <row r="1737" spans="1:19" x14ac:dyDescent="0.3">
      <c r="A1737" t="s">
        <v>4327</v>
      </c>
      <c r="B1737" t="s">
        <v>11</v>
      </c>
      <c r="C1737" t="s">
        <v>12021</v>
      </c>
      <c r="D1737" t="s">
        <v>12</v>
      </c>
      <c r="E1737" t="s">
        <v>13</v>
      </c>
      <c r="F1737" t="s">
        <v>4328</v>
      </c>
      <c r="G1737" t="s">
        <v>15</v>
      </c>
      <c r="H1737" s="1" t="s">
        <v>4329</v>
      </c>
      <c r="I1737" s="3">
        <v>0.18752314814814816</v>
      </c>
      <c r="J1737" s="1" t="s">
        <v>12021</v>
      </c>
      <c r="K1737" s="2" t="s">
        <v>12021</v>
      </c>
      <c r="L1737" s="2" t="s">
        <v>12021</v>
      </c>
      <c r="M1737" t="str">
        <f t="shared" si="195"/>
        <v>Dec</v>
      </c>
      <c r="N1737" t="str">
        <f t="shared" si="189"/>
        <v>19-12-2023</v>
      </c>
      <c r="O1737" t="str">
        <f t="shared" si="192"/>
        <v>12</v>
      </c>
      <c r="P1737" t="str">
        <f t="shared" si="193"/>
        <v>2023</v>
      </c>
      <c r="Q1737" t="str">
        <f t="shared" si="190"/>
        <v>04</v>
      </c>
      <c r="R1737" t="str">
        <f t="shared" si="191"/>
        <v>-</v>
      </c>
      <c r="S1737" t="str">
        <f t="shared" si="194"/>
        <v/>
      </c>
    </row>
    <row r="1738" spans="1:19" x14ac:dyDescent="0.3">
      <c r="A1738" t="s">
        <v>4330</v>
      </c>
      <c r="B1738" t="s">
        <v>289</v>
      </c>
      <c r="C1738" t="s">
        <v>12021</v>
      </c>
      <c r="D1738" t="s">
        <v>49</v>
      </c>
      <c r="E1738" t="s">
        <v>69</v>
      </c>
      <c r="F1738" t="s">
        <v>4331</v>
      </c>
      <c r="G1738" t="s">
        <v>15</v>
      </c>
      <c r="H1738" s="1" t="s">
        <v>1517</v>
      </c>
      <c r="I1738" s="3">
        <v>0.6104398148148148</v>
      </c>
      <c r="J1738" s="1" t="s">
        <v>12021</v>
      </c>
      <c r="K1738" s="2" t="s">
        <v>12021</v>
      </c>
      <c r="L1738" s="2" t="s">
        <v>12021</v>
      </c>
      <c r="M1738" t="str">
        <f t="shared" si="195"/>
        <v>Jan</v>
      </c>
      <c r="N1738" t="str">
        <f t="shared" si="189"/>
        <v>31-01-2022</v>
      </c>
      <c r="O1738" t="str">
        <f t="shared" si="192"/>
        <v>01</v>
      </c>
      <c r="P1738" t="str">
        <f t="shared" si="193"/>
        <v>2022</v>
      </c>
      <c r="Q1738" t="str">
        <f t="shared" si="190"/>
        <v>14</v>
      </c>
      <c r="R1738" t="str">
        <f t="shared" si="191"/>
        <v>-</v>
      </c>
      <c r="S1738" t="str">
        <f t="shared" si="194"/>
        <v/>
      </c>
    </row>
    <row r="1739" spans="1:19" x14ac:dyDescent="0.3">
      <c r="A1739" t="s">
        <v>4332</v>
      </c>
      <c r="B1739" t="s">
        <v>18</v>
      </c>
      <c r="C1739" t="s">
        <v>11340</v>
      </c>
      <c r="D1739" t="s">
        <v>19</v>
      </c>
      <c r="E1739" t="s">
        <v>20</v>
      </c>
      <c r="F1739" t="s">
        <v>4333</v>
      </c>
      <c r="G1739" t="s">
        <v>28</v>
      </c>
      <c r="H1739" s="1" t="s">
        <v>4334</v>
      </c>
      <c r="I1739" s="3">
        <v>6.7013888888888887E-3</v>
      </c>
      <c r="J1739" s="1" t="s">
        <v>1302</v>
      </c>
      <c r="K1739" s="2">
        <v>6.7013888888888887E-3</v>
      </c>
      <c r="L1739" s="2" t="s">
        <v>12021</v>
      </c>
      <c r="M1739" t="str">
        <f t="shared" si="195"/>
        <v>Dec</v>
      </c>
      <c r="N1739" t="str">
        <f t="shared" si="189"/>
        <v>27-12-2024</v>
      </c>
      <c r="O1739" t="str">
        <f t="shared" si="192"/>
        <v>12</v>
      </c>
      <c r="P1739" t="str">
        <f t="shared" si="193"/>
        <v>2024</v>
      </c>
      <c r="Q1739" t="str">
        <f t="shared" si="190"/>
        <v>00</v>
      </c>
      <c r="R1739" t="str">
        <f t="shared" si="191"/>
        <v>30-12-2024</v>
      </c>
      <c r="S1739" t="str">
        <f t="shared" si="194"/>
        <v>12</v>
      </c>
    </row>
    <row r="1740" spans="1:19" x14ac:dyDescent="0.3">
      <c r="A1740" t="s">
        <v>4335</v>
      </c>
      <c r="B1740" t="s">
        <v>131</v>
      </c>
      <c r="C1740" t="s">
        <v>12021</v>
      </c>
      <c r="D1740" t="s">
        <v>12</v>
      </c>
      <c r="E1740" t="s">
        <v>114</v>
      </c>
      <c r="F1740" t="s">
        <v>4336</v>
      </c>
      <c r="G1740" t="s">
        <v>22</v>
      </c>
      <c r="H1740" s="1" t="s">
        <v>2599</v>
      </c>
      <c r="I1740" s="3">
        <v>0.84655092592592596</v>
      </c>
      <c r="J1740" s="1" t="s">
        <v>12021</v>
      </c>
      <c r="K1740" s="2" t="s">
        <v>12021</v>
      </c>
      <c r="L1740" s="2" t="s">
        <v>12021</v>
      </c>
      <c r="M1740" t="str">
        <f t="shared" si="195"/>
        <v>May</v>
      </c>
      <c r="N1740" t="str">
        <f t="shared" si="189"/>
        <v>25-05-2020</v>
      </c>
      <c r="O1740" t="str">
        <f t="shared" si="192"/>
        <v>05</v>
      </c>
      <c r="P1740" t="str">
        <f t="shared" si="193"/>
        <v>2020</v>
      </c>
      <c r="Q1740" t="str">
        <f t="shared" si="190"/>
        <v>20</v>
      </c>
      <c r="R1740" t="str">
        <f t="shared" si="191"/>
        <v>-</v>
      </c>
      <c r="S1740" t="str">
        <f t="shared" si="194"/>
        <v/>
      </c>
    </row>
    <row r="1741" spans="1:19" x14ac:dyDescent="0.3">
      <c r="A1741" t="s">
        <v>4337</v>
      </c>
      <c r="B1741" t="s">
        <v>205</v>
      </c>
      <c r="C1741" t="s">
        <v>12021</v>
      </c>
      <c r="D1741" t="s">
        <v>19</v>
      </c>
      <c r="E1741" t="s">
        <v>140</v>
      </c>
      <c r="F1741" t="s">
        <v>4338</v>
      </c>
      <c r="G1741" t="s">
        <v>15</v>
      </c>
      <c r="H1741" s="1" t="s">
        <v>1465</v>
      </c>
      <c r="I1741" s="3">
        <v>0.52915509259259264</v>
      </c>
      <c r="J1741" s="1" t="s">
        <v>12021</v>
      </c>
      <c r="K1741" s="2" t="s">
        <v>12021</v>
      </c>
      <c r="L1741" s="2" t="s">
        <v>12021</v>
      </c>
      <c r="M1741" t="str">
        <f t="shared" si="195"/>
        <v>Oct</v>
      </c>
      <c r="N1741" t="str">
        <f t="shared" si="189"/>
        <v>28-10-2020</v>
      </c>
      <c r="O1741" t="str">
        <f t="shared" si="192"/>
        <v>10</v>
      </c>
      <c r="P1741" t="str">
        <f t="shared" si="193"/>
        <v>2020</v>
      </c>
      <c r="Q1741" t="str">
        <f t="shared" si="190"/>
        <v>12</v>
      </c>
      <c r="R1741" t="str">
        <f t="shared" si="191"/>
        <v>-</v>
      </c>
      <c r="S1741" t="str">
        <f t="shared" si="194"/>
        <v/>
      </c>
    </row>
    <row r="1742" spans="1:19" x14ac:dyDescent="0.3">
      <c r="A1742" t="s">
        <v>4339</v>
      </c>
      <c r="B1742" t="s">
        <v>289</v>
      </c>
      <c r="C1742" s="4">
        <v>45303.302777777775</v>
      </c>
      <c r="D1742" t="s">
        <v>49</v>
      </c>
      <c r="E1742" t="s">
        <v>69</v>
      </c>
      <c r="F1742" t="s">
        <v>4340</v>
      </c>
      <c r="G1742" t="s">
        <v>28</v>
      </c>
      <c r="H1742" s="1">
        <v>45423</v>
      </c>
      <c r="I1742" s="3">
        <v>0.30277777777777776</v>
      </c>
      <c r="J1742" s="1">
        <v>45303</v>
      </c>
      <c r="K1742" s="2">
        <v>0.30277777777777776</v>
      </c>
      <c r="L1742" s="2" t="s">
        <v>12021</v>
      </c>
      <c r="M1742" t="str">
        <f t="shared" si="195"/>
        <v>May</v>
      </c>
      <c r="N1742" t="str">
        <f t="shared" si="189"/>
        <v>11-05-2024</v>
      </c>
      <c r="O1742" t="str">
        <f t="shared" si="192"/>
        <v>05</v>
      </c>
      <c r="P1742" t="str">
        <f t="shared" si="193"/>
        <v>2024</v>
      </c>
      <c r="Q1742" t="str">
        <f t="shared" si="190"/>
        <v>07</v>
      </c>
      <c r="R1742" t="str">
        <f t="shared" si="191"/>
        <v>12-01-2024</v>
      </c>
      <c r="S1742" t="str">
        <f t="shared" si="194"/>
        <v>01</v>
      </c>
    </row>
    <row r="1743" spans="1:19" x14ac:dyDescent="0.3">
      <c r="A1743" t="s">
        <v>4341</v>
      </c>
      <c r="B1743" t="s">
        <v>97</v>
      </c>
      <c r="C1743" t="s">
        <v>12021</v>
      </c>
      <c r="D1743" t="s">
        <v>19</v>
      </c>
      <c r="E1743" t="s">
        <v>20</v>
      </c>
      <c r="F1743" t="s">
        <v>4342</v>
      </c>
      <c r="G1743" t="s">
        <v>22</v>
      </c>
      <c r="H1743" s="1" t="s">
        <v>3869</v>
      </c>
      <c r="I1743" s="3">
        <v>5.0752314814814813E-2</v>
      </c>
      <c r="J1743" s="1" t="s">
        <v>12021</v>
      </c>
      <c r="K1743" s="2" t="s">
        <v>12021</v>
      </c>
      <c r="L1743" s="2" t="s">
        <v>12021</v>
      </c>
      <c r="M1743" t="str">
        <f t="shared" si="195"/>
        <v>Nov</v>
      </c>
      <c r="N1743" t="str">
        <f t="shared" si="189"/>
        <v>18-11-2024</v>
      </c>
      <c r="O1743" t="str">
        <f t="shared" si="192"/>
        <v>11</v>
      </c>
      <c r="P1743" t="str">
        <f t="shared" si="193"/>
        <v>2024</v>
      </c>
      <c r="Q1743" t="str">
        <f t="shared" si="190"/>
        <v>01</v>
      </c>
      <c r="R1743" t="str">
        <f t="shared" si="191"/>
        <v>-</v>
      </c>
      <c r="S1743" t="str">
        <f t="shared" si="194"/>
        <v/>
      </c>
    </row>
    <row r="1744" spans="1:19" x14ac:dyDescent="0.3">
      <c r="A1744" t="s">
        <v>4343</v>
      </c>
      <c r="B1744" t="s">
        <v>185</v>
      </c>
      <c r="C1744" t="s">
        <v>12021</v>
      </c>
      <c r="D1744" t="s">
        <v>12</v>
      </c>
      <c r="E1744" t="s">
        <v>13</v>
      </c>
      <c r="F1744" t="s">
        <v>4344</v>
      </c>
      <c r="G1744" t="s">
        <v>15</v>
      </c>
      <c r="H1744" s="1">
        <v>45384</v>
      </c>
      <c r="I1744" s="3">
        <v>3.0555555555555555E-2</v>
      </c>
      <c r="J1744" s="1" t="s">
        <v>12021</v>
      </c>
      <c r="K1744" s="2" t="s">
        <v>12021</v>
      </c>
      <c r="L1744" s="2" t="s">
        <v>12021</v>
      </c>
      <c r="M1744" t="str">
        <f t="shared" si="195"/>
        <v>Apr</v>
      </c>
      <c r="N1744" t="str">
        <f t="shared" si="189"/>
        <v>02-04-2024</v>
      </c>
      <c r="O1744" t="str">
        <f t="shared" si="192"/>
        <v>04</v>
      </c>
      <c r="P1744" t="str">
        <f t="shared" si="193"/>
        <v>2024</v>
      </c>
      <c r="Q1744" t="str">
        <f t="shared" si="190"/>
        <v>00</v>
      </c>
      <c r="R1744" t="str">
        <f t="shared" si="191"/>
        <v>-</v>
      </c>
      <c r="S1744" t="str">
        <f t="shared" si="194"/>
        <v/>
      </c>
    </row>
    <row r="1745" spans="1:19" x14ac:dyDescent="0.3">
      <c r="A1745" t="s">
        <v>4345</v>
      </c>
      <c r="B1745" t="s">
        <v>32</v>
      </c>
      <c r="C1745" t="s">
        <v>12021</v>
      </c>
      <c r="D1745" t="s">
        <v>33</v>
      </c>
      <c r="E1745" t="s">
        <v>34</v>
      </c>
      <c r="F1745" t="s">
        <v>4346</v>
      </c>
      <c r="G1745" t="s">
        <v>15</v>
      </c>
      <c r="H1745" s="1" t="s">
        <v>3641</v>
      </c>
      <c r="I1745" s="3">
        <v>0.66291666666666671</v>
      </c>
      <c r="J1745" s="1" t="s">
        <v>12021</v>
      </c>
      <c r="K1745" s="2" t="s">
        <v>12021</v>
      </c>
      <c r="L1745" s="2" t="s">
        <v>12021</v>
      </c>
      <c r="M1745" t="str">
        <f t="shared" si="195"/>
        <v>May</v>
      </c>
      <c r="N1745" t="str">
        <f t="shared" si="189"/>
        <v>22-05-2024</v>
      </c>
      <c r="O1745" t="str">
        <f t="shared" si="192"/>
        <v>05</v>
      </c>
      <c r="P1745" t="str">
        <f t="shared" si="193"/>
        <v>2024</v>
      </c>
      <c r="Q1745" t="str">
        <f t="shared" si="190"/>
        <v>15</v>
      </c>
      <c r="R1745" t="str">
        <f t="shared" si="191"/>
        <v>-</v>
      </c>
      <c r="S1745" t="str">
        <f t="shared" si="194"/>
        <v/>
      </c>
    </row>
    <row r="1746" spans="1:19" x14ac:dyDescent="0.3">
      <c r="A1746" t="s">
        <v>4347</v>
      </c>
      <c r="B1746" t="s">
        <v>37</v>
      </c>
      <c r="C1746" t="s">
        <v>12021</v>
      </c>
      <c r="D1746" t="s">
        <v>33</v>
      </c>
      <c r="E1746" t="s">
        <v>38</v>
      </c>
      <c r="F1746" t="s">
        <v>4348</v>
      </c>
      <c r="G1746" t="s">
        <v>22</v>
      </c>
      <c r="H1746" s="1">
        <v>44412</v>
      </c>
      <c r="I1746" s="3">
        <v>0.61319444444444449</v>
      </c>
      <c r="J1746" s="1" t="s">
        <v>12021</v>
      </c>
      <c r="K1746" s="2" t="s">
        <v>12021</v>
      </c>
      <c r="L1746" s="2" t="s">
        <v>12021</v>
      </c>
      <c r="M1746" t="str">
        <f t="shared" si="195"/>
        <v>Aug</v>
      </c>
      <c r="N1746" t="str">
        <f t="shared" si="189"/>
        <v>04-08-2021</v>
      </c>
      <c r="O1746" t="str">
        <f t="shared" si="192"/>
        <v>08</v>
      </c>
      <c r="P1746" t="str">
        <f t="shared" si="193"/>
        <v>2021</v>
      </c>
      <c r="Q1746" t="str">
        <f t="shared" si="190"/>
        <v>14</v>
      </c>
      <c r="R1746" t="str">
        <f t="shared" si="191"/>
        <v>-</v>
      </c>
      <c r="S1746" t="str">
        <f t="shared" si="194"/>
        <v/>
      </c>
    </row>
    <row r="1747" spans="1:19" x14ac:dyDescent="0.3">
      <c r="A1747" t="s">
        <v>4349</v>
      </c>
      <c r="B1747" t="s">
        <v>25</v>
      </c>
      <c r="C1747" t="s">
        <v>12021</v>
      </c>
      <c r="D1747" t="s">
        <v>19</v>
      </c>
      <c r="E1747" t="s">
        <v>26</v>
      </c>
      <c r="F1747" t="s">
        <v>4350</v>
      </c>
      <c r="G1747" t="s">
        <v>22</v>
      </c>
      <c r="H1747" s="1" t="s">
        <v>4351</v>
      </c>
      <c r="I1747" s="3">
        <v>0.15208333333333332</v>
      </c>
      <c r="J1747" s="1" t="s">
        <v>12021</v>
      </c>
      <c r="K1747" s="2" t="s">
        <v>12021</v>
      </c>
      <c r="L1747" s="2" t="s">
        <v>12021</v>
      </c>
      <c r="M1747" t="str">
        <f t="shared" si="195"/>
        <v>Oct</v>
      </c>
      <c r="N1747" t="str">
        <f t="shared" si="189"/>
        <v>19-10-2021</v>
      </c>
      <c r="O1747" t="str">
        <f t="shared" si="192"/>
        <v>10</v>
      </c>
      <c r="P1747" t="str">
        <f t="shared" si="193"/>
        <v>2021</v>
      </c>
      <c r="Q1747" t="str">
        <f t="shared" si="190"/>
        <v>03</v>
      </c>
      <c r="R1747" t="str">
        <f t="shared" si="191"/>
        <v>-</v>
      </c>
      <c r="S1747" t="str">
        <f t="shared" si="194"/>
        <v/>
      </c>
    </row>
    <row r="1748" spans="1:19" x14ac:dyDescent="0.3">
      <c r="A1748" t="s">
        <v>4352</v>
      </c>
      <c r="B1748" t="s">
        <v>146</v>
      </c>
      <c r="C1748" t="s">
        <v>12021</v>
      </c>
      <c r="D1748" t="s">
        <v>19</v>
      </c>
      <c r="E1748" t="s">
        <v>140</v>
      </c>
      <c r="F1748" t="s">
        <v>4353</v>
      </c>
      <c r="G1748" t="s">
        <v>15</v>
      </c>
      <c r="H1748" s="1">
        <v>44409</v>
      </c>
      <c r="I1748" s="3">
        <v>0.4597222222222222</v>
      </c>
      <c r="J1748" s="1" t="s">
        <v>12021</v>
      </c>
      <c r="K1748" s="2" t="s">
        <v>12021</v>
      </c>
      <c r="L1748" s="2" t="s">
        <v>12021</v>
      </c>
      <c r="M1748" t="str">
        <f t="shared" si="195"/>
        <v>Aug</v>
      </c>
      <c r="N1748" t="str">
        <f t="shared" si="189"/>
        <v>01-08-2021</v>
      </c>
      <c r="O1748" t="str">
        <f t="shared" si="192"/>
        <v>08</v>
      </c>
      <c r="P1748" t="str">
        <f t="shared" si="193"/>
        <v>2021</v>
      </c>
      <c r="Q1748" t="str">
        <f t="shared" si="190"/>
        <v>11</v>
      </c>
      <c r="R1748" t="str">
        <f t="shared" si="191"/>
        <v>-</v>
      </c>
      <c r="S1748" t="str">
        <f t="shared" si="194"/>
        <v/>
      </c>
    </row>
    <row r="1749" spans="1:19" x14ac:dyDescent="0.3">
      <c r="A1749" t="s">
        <v>4354</v>
      </c>
      <c r="B1749" t="s">
        <v>123</v>
      </c>
      <c r="C1749" t="s">
        <v>11341</v>
      </c>
      <c r="D1749" t="s">
        <v>33</v>
      </c>
      <c r="E1749" t="s">
        <v>34</v>
      </c>
      <c r="F1749" t="s">
        <v>4355</v>
      </c>
      <c r="G1749" t="s">
        <v>28</v>
      </c>
      <c r="H1749" s="1">
        <v>44959</v>
      </c>
      <c r="I1749" s="3">
        <v>0.23749999999999999</v>
      </c>
      <c r="J1749" s="1" t="s">
        <v>4036</v>
      </c>
      <c r="K1749" s="2">
        <v>0.23810185185185184</v>
      </c>
      <c r="L1749" s="2" t="s">
        <v>12021</v>
      </c>
      <c r="M1749" t="str">
        <f t="shared" si="195"/>
        <v>Feb</v>
      </c>
      <c r="N1749" t="str">
        <f t="shared" si="189"/>
        <v>02-02-2023</v>
      </c>
      <c r="O1749" t="str">
        <f t="shared" si="192"/>
        <v>02</v>
      </c>
      <c r="P1749" t="str">
        <f t="shared" si="193"/>
        <v>2023</v>
      </c>
      <c r="Q1749" t="str">
        <f t="shared" si="190"/>
        <v>05</v>
      </c>
      <c r="R1749" t="str">
        <f t="shared" si="191"/>
        <v>19-02-2023</v>
      </c>
      <c r="S1749" t="str">
        <f t="shared" si="194"/>
        <v>02</v>
      </c>
    </row>
    <row r="1750" spans="1:19" x14ac:dyDescent="0.3">
      <c r="A1750" t="s">
        <v>4356</v>
      </c>
      <c r="B1750" t="s">
        <v>113</v>
      </c>
      <c r="C1750" t="s">
        <v>12021</v>
      </c>
      <c r="D1750" t="s">
        <v>12</v>
      </c>
      <c r="E1750" t="s">
        <v>114</v>
      </c>
      <c r="F1750" t="s">
        <v>4357</v>
      </c>
      <c r="G1750" t="s">
        <v>22</v>
      </c>
      <c r="H1750" s="1" t="s">
        <v>998</v>
      </c>
      <c r="I1750" s="3">
        <v>0.2482175925925926</v>
      </c>
      <c r="J1750" s="1" t="s">
        <v>12021</v>
      </c>
      <c r="K1750" s="2" t="s">
        <v>12021</v>
      </c>
      <c r="L1750" s="2" t="s">
        <v>12021</v>
      </c>
      <c r="M1750" t="str">
        <f t="shared" si="195"/>
        <v>Nov</v>
      </c>
      <c r="N1750" t="str">
        <f t="shared" si="189"/>
        <v>30-11-2024</v>
      </c>
      <c r="O1750" t="str">
        <f t="shared" si="192"/>
        <v>11</v>
      </c>
      <c r="P1750" t="str">
        <f t="shared" si="193"/>
        <v>2024</v>
      </c>
      <c r="Q1750" t="str">
        <f t="shared" si="190"/>
        <v>05</v>
      </c>
      <c r="R1750" t="str">
        <f t="shared" si="191"/>
        <v>-</v>
      </c>
      <c r="S1750" t="str">
        <f t="shared" si="194"/>
        <v/>
      </c>
    </row>
    <row r="1751" spans="1:19" x14ac:dyDescent="0.3">
      <c r="A1751" t="s">
        <v>4358</v>
      </c>
      <c r="B1751" t="s">
        <v>205</v>
      </c>
      <c r="C1751" t="s">
        <v>11342</v>
      </c>
      <c r="D1751" t="s">
        <v>19</v>
      </c>
      <c r="E1751" t="s">
        <v>140</v>
      </c>
      <c r="F1751" t="s">
        <v>4359</v>
      </c>
      <c r="G1751" t="s">
        <v>28</v>
      </c>
      <c r="H1751" s="1" t="s">
        <v>2009</v>
      </c>
      <c r="I1751" s="3">
        <v>0.60118055555555561</v>
      </c>
      <c r="J1751" s="1" t="s">
        <v>4360</v>
      </c>
      <c r="K1751" s="2">
        <v>0.60118055555555561</v>
      </c>
      <c r="L1751" s="2" t="s">
        <v>12021</v>
      </c>
      <c r="M1751" t="str">
        <f t="shared" si="195"/>
        <v>Mar</v>
      </c>
      <c r="N1751" t="str">
        <f t="shared" si="189"/>
        <v>30-03-2021</v>
      </c>
      <c r="O1751" t="str">
        <f t="shared" si="192"/>
        <v>03</v>
      </c>
      <c r="P1751" t="str">
        <f t="shared" si="193"/>
        <v>2021</v>
      </c>
      <c r="Q1751" t="str">
        <f t="shared" si="190"/>
        <v>14</v>
      </c>
      <c r="R1751" t="str">
        <f t="shared" si="191"/>
        <v>20-04-2021</v>
      </c>
      <c r="S1751" t="str">
        <f t="shared" si="194"/>
        <v>04</v>
      </c>
    </row>
    <row r="1752" spans="1:19" x14ac:dyDescent="0.3">
      <c r="A1752" t="s">
        <v>4361</v>
      </c>
      <c r="B1752" t="s">
        <v>202</v>
      </c>
      <c r="C1752" t="s">
        <v>12021</v>
      </c>
      <c r="D1752" t="s">
        <v>33</v>
      </c>
      <c r="E1752" t="s">
        <v>127</v>
      </c>
      <c r="F1752" t="s">
        <v>4362</v>
      </c>
      <c r="G1752" t="s">
        <v>22</v>
      </c>
      <c r="H1752" s="1" t="s">
        <v>4363</v>
      </c>
      <c r="I1752" s="3">
        <v>0.31929398148148147</v>
      </c>
      <c r="J1752" s="1" t="s">
        <v>12021</v>
      </c>
      <c r="K1752" s="2" t="s">
        <v>12021</v>
      </c>
      <c r="L1752" s="2" t="s">
        <v>12021</v>
      </c>
      <c r="M1752" t="str">
        <f t="shared" si="195"/>
        <v>Mar</v>
      </c>
      <c r="N1752" t="str">
        <f t="shared" si="189"/>
        <v>19-03-2021</v>
      </c>
      <c r="O1752" t="str">
        <f t="shared" si="192"/>
        <v>03</v>
      </c>
      <c r="P1752" t="str">
        <f t="shared" si="193"/>
        <v>2021</v>
      </c>
      <c r="Q1752" t="str">
        <f t="shared" si="190"/>
        <v>07</v>
      </c>
      <c r="R1752" t="str">
        <f t="shared" si="191"/>
        <v>-</v>
      </c>
      <c r="S1752" t="str">
        <f t="shared" si="194"/>
        <v/>
      </c>
    </row>
    <row r="1753" spans="1:19" x14ac:dyDescent="0.3">
      <c r="A1753" t="s">
        <v>4364</v>
      </c>
      <c r="B1753" t="s">
        <v>146</v>
      </c>
      <c r="C1753" t="s">
        <v>11343</v>
      </c>
      <c r="D1753" t="s">
        <v>19</v>
      </c>
      <c r="E1753" t="s">
        <v>140</v>
      </c>
      <c r="F1753" t="s">
        <v>4365</v>
      </c>
      <c r="G1753" t="s">
        <v>28</v>
      </c>
      <c r="H1753" s="1" t="s">
        <v>4366</v>
      </c>
      <c r="I1753" s="3">
        <v>0.53401620370370373</v>
      </c>
      <c r="J1753" s="1" t="s">
        <v>1866</v>
      </c>
      <c r="K1753" s="2">
        <v>0.53401620370370373</v>
      </c>
      <c r="L1753" s="2" t="s">
        <v>12021</v>
      </c>
      <c r="M1753" t="str">
        <f t="shared" si="195"/>
        <v>Aug</v>
      </c>
      <c r="N1753" t="str">
        <f t="shared" si="189"/>
        <v>28-08-2020</v>
      </c>
      <c r="O1753" t="str">
        <f t="shared" si="192"/>
        <v>08</v>
      </c>
      <c r="P1753" t="str">
        <f t="shared" si="193"/>
        <v>2020</v>
      </c>
      <c r="Q1753" t="str">
        <f t="shared" si="190"/>
        <v>12</v>
      </c>
      <c r="R1753" t="str">
        <f t="shared" si="191"/>
        <v>23-09-2020</v>
      </c>
      <c r="S1753" t="str">
        <f t="shared" si="194"/>
        <v>09</v>
      </c>
    </row>
    <row r="1754" spans="1:19" x14ac:dyDescent="0.3">
      <c r="A1754" t="s">
        <v>4367</v>
      </c>
      <c r="B1754" t="s">
        <v>404</v>
      </c>
      <c r="C1754" t="s">
        <v>12021</v>
      </c>
      <c r="D1754" t="s">
        <v>12</v>
      </c>
      <c r="E1754" t="s">
        <v>174</v>
      </c>
      <c r="F1754" t="s">
        <v>4368</v>
      </c>
      <c r="G1754" t="s">
        <v>15</v>
      </c>
      <c r="H1754" s="1" t="s">
        <v>4369</v>
      </c>
      <c r="I1754" s="3">
        <v>4.1516203703703701E-2</v>
      </c>
      <c r="J1754" s="1" t="s">
        <v>12021</v>
      </c>
      <c r="K1754" s="2" t="s">
        <v>12021</v>
      </c>
      <c r="L1754" s="2" t="s">
        <v>12021</v>
      </c>
      <c r="M1754" t="str">
        <f t="shared" si="195"/>
        <v>Dec</v>
      </c>
      <c r="N1754" t="str">
        <f t="shared" si="189"/>
        <v>15-12-2023</v>
      </c>
      <c r="O1754" t="str">
        <f t="shared" si="192"/>
        <v>12</v>
      </c>
      <c r="P1754" t="str">
        <f t="shared" si="193"/>
        <v>2023</v>
      </c>
      <c r="Q1754" t="str">
        <f t="shared" si="190"/>
        <v>00</v>
      </c>
      <c r="R1754" t="str">
        <f t="shared" si="191"/>
        <v>-</v>
      </c>
      <c r="S1754" t="str">
        <f t="shared" si="194"/>
        <v/>
      </c>
    </row>
    <row r="1755" spans="1:19" x14ac:dyDescent="0.3">
      <c r="A1755" t="s">
        <v>4370</v>
      </c>
      <c r="B1755" t="s">
        <v>139</v>
      </c>
      <c r="C1755" t="s">
        <v>12021</v>
      </c>
      <c r="D1755" t="s">
        <v>19</v>
      </c>
      <c r="E1755" t="s">
        <v>140</v>
      </c>
      <c r="F1755" t="s">
        <v>4371</v>
      </c>
      <c r="G1755" t="s">
        <v>15</v>
      </c>
      <c r="H1755" s="1" t="s">
        <v>4372</v>
      </c>
      <c r="I1755" s="3">
        <v>0.12233796296296297</v>
      </c>
      <c r="J1755" s="1" t="s">
        <v>12021</v>
      </c>
      <c r="K1755" s="2" t="s">
        <v>12021</v>
      </c>
      <c r="L1755" s="2" t="s">
        <v>12021</v>
      </c>
      <c r="M1755" t="str">
        <f t="shared" si="195"/>
        <v>Mar</v>
      </c>
      <c r="N1755" t="str">
        <f t="shared" si="189"/>
        <v>21-03-2021</v>
      </c>
      <c r="O1755" t="str">
        <f t="shared" si="192"/>
        <v>03</v>
      </c>
      <c r="P1755" t="str">
        <f t="shared" si="193"/>
        <v>2021</v>
      </c>
      <c r="Q1755" t="str">
        <f t="shared" si="190"/>
        <v>02</v>
      </c>
      <c r="R1755" t="str">
        <f t="shared" si="191"/>
        <v>-</v>
      </c>
      <c r="S1755" t="str">
        <f t="shared" si="194"/>
        <v/>
      </c>
    </row>
    <row r="1756" spans="1:19" x14ac:dyDescent="0.3">
      <c r="A1756" t="s">
        <v>4373</v>
      </c>
      <c r="B1756" t="s">
        <v>135</v>
      </c>
      <c r="C1756" t="s">
        <v>12021</v>
      </c>
      <c r="D1756" t="s">
        <v>33</v>
      </c>
      <c r="E1756" t="s">
        <v>38</v>
      </c>
      <c r="F1756" t="s">
        <v>4374</v>
      </c>
      <c r="G1756" t="s">
        <v>22</v>
      </c>
      <c r="H1756" s="1" t="s">
        <v>4375</v>
      </c>
      <c r="I1756" s="3">
        <v>0.31547453703703704</v>
      </c>
      <c r="J1756" s="1" t="s">
        <v>12021</v>
      </c>
      <c r="K1756" s="2" t="s">
        <v>12021</v>
      </c>
      <c r="L1756" s="2" t="s">
        <v>12021</v>
      </c>
      <c r="M1756" t="str">
        <f t="shared" si="195"/>
        <v>Apr</v>
      </c>
      <c r="N1756" t="str">
        <f t="shared" si="189"/>
        <v>22-04-2023</v>
      </c>
      <c r="O1756" t="str">
        <f t="shared" si="192"/>
        <v>04</v>
      </c>
      <c r="P1756" t="str">
        <f t="shared" si="193"/>
        <v>2023</v>
      </c>
      <c r="Q1756" t="str">
        <f t="shared" si="190"/>
        <v>07</v>
      </c>
      <c r="R1756" t="str">
        <f t="shared" si="191"/>
        <v>-</v>
      </c>
      <c r="S1756" t="str">
        <f t="shared" si="194"/>
        <v/>
      </c>
    </row>
    <row r="1757" spans="1:19" x14ac:dyDescent="0.3">
      <c r="A1757" t="s">
        <v>4376</v>
      </c>
      <c r="B1757" t="s">
        <v>249</v>
      </c>
      <c r="C1757" s="4">
        <v>45570.688194444447</v>
      </c>
      <c r="D1757" t="s">
        <v>19</v>
      </c>
      <c r="E1757" t="s">
        <v>26</v>
      </c>
      <c r="F1757" t="s">
        <v>4377</v>
      </c>
      <c r="G1757" t="s">
        <v>28</v>
      </c>
      <c r="H1757" s="1">
        <v>45327</v>
      </c>
      <c r="I1757" s="3">
        <v>0.68819444444444444</v>
      </c>
      <c r="J1757" s="1">
        <v>45570</v>
      </c>
      <c r="K1757" s="2">
        <v>0.68819444444444444</v>
      </c>
      <c r="L1757" s="2" t="s">
        <v>12021</v>
      </c>
      <c r="M1757" t="str">
        <f t="shared" si="195"/>
        <v>Feb</v>
      </c>
      <c r="N1757" t="str">
        <f t="shared" si="189"/>
        <v>05-02-2024</v>
      </c>
      <c r="O1757" t="str">
        <f t="shared" si="192"/>
        <v>02</v>
      </c>
      <c r="P1757" t="str">
        <f t="shared" si="193"/>
        <v>2024</v>
      </c>
      <c r="Q1757" t="str">
        <f t="shared" si="190"/>
        <v>16</v>
      </c>
      <c r="R1757" t="str">
        <f t="shared" si="191"/>
        <v>05-10-2024</v>
      </c>
      <c r="S1757" t="str">
        <f t="shared" si="194"/>
        <v>10</v>
      </c>
    </row>
    <row r="1758" spans="1:19" x14ac:dyDescent="0.3">
      <c r="A1758" t="s">
        <v>4378</v>
      </c>
      <c r="B1758" t="s">
        <v>18</v>
      </c>
      <c r="C1758" t="s">
        <v>11344</v>
      </c>
      <c r="D1758" t="s">
        <v>19</v>
      </c>
      <c r="E1758" t="s">
        <v>20</v>
      </c>
      <c r="F1758" t="s">
        <v>4379</v>
      </c>
      <c r="G1758" t="s">
        <v>28</v>
      </c>
      <c r="H1758" s="1" t="s">
        <v>4133</v>
      </c>
      <c r="I1758" s="3">
        <v>0.54135416666666669</v>
      </c>
      <c r="J1758" s="1" t="s">
        <v>622</v>
      </c>
      <c r="K1758" s="2">
        <v>0.54135416666666669</v>
      </c>
      <c r="L1758" s="2" t="s">
        <v>12021</v>
      </c>
      <c r="M1758" t="str">
        <f t="shared" si="195"/>
        <v>May</v>
      </c>
      <c r="N1758" t="str">
        <f t="shared" si="189"/>
        <v>24-05-2023</v>
      </c>
      <c r="O1758" t="str">
        <f t="shared" si="192"/>
        <v>05</v>
      </c>
      <c r="P1758" t="str">
        <f t="shared" si="193"/>
        <v>2023</v>
      </c>
      <c r="Q1758" t="str">
        <f t="shared" si="190"/>
        <v>12</v>
      </c>
      <c r="R1758" t="str">
        <f t="shared" si="191"/>
        <v>19-06-2023</v>
      </c>
      <c r="S1758" t="str">
        <f t="shared" si="194"/>
        <v>06</v>
      </c>
    </row>
    <row r="1759" spans="1:19" x14ac:dyDescent="0.3">
      <c r="A1759" t="s">
        <v>4380</v>
      </c>
      <c r="B1759" t="s">
        <v>68</v>
      </c>
      <c r="C1759" t="s">
        <v>12021</v>
      </c>
      <c r="D1759" t="s">
        <v>49</v>
      </c>
      <c r="E1759" t="s">
        <v>69</v>
      </c>
      <c r="F1759" t="s">
        <v>4381</v>
      </c>
      <c r="G1759" t="s">
        <v>15</v>
      </c>
      <c r="H1759" s="1">
        <v>44297</v>
      </c>
      <c r="I1759" s="3">
        <v>0.05</v>
      </c>
      <c r="J1759" s="1" t="s">
        <v>12021</v>
      </c>
      <c r="K1759" s="2" t="s">
        <v>12021</v>
      </c>
      <c r="L1759" s="2" t="s">
        <v>12021</v>
      </c>
      <c r="M1759" t="str">
        <f t="shared" si="195"/>
        <v>Apr</v>
      </c>
      <c r="N1759" t="str">
        <f t="shared" si="189"/>
        <v>11-04-2021</v>
      </c>
      <c r="O1759" t="str">
        <f t="shared" si="192"/>
        <v>04</v>
      </c>
      <c r="P1759" t="str">
        <f t="shared" si="193"/>
        <v>2021</v>
      </c>
      <c r="Q1759" t="str">
        <f t="shared" si="190"/>
        <v>01</v>
      </c>
      <c r="R1759" t="str">
        <f t="shared" si="191"/>
        <v>-</v>
      </c>
      <c r="S1759" t="str">
        <f t="shared" si="194"/>
        <v/>
      </c>
    </row>
    <row r="1760" spans="1:19" x14ac:dyDescent="0.3">
      <c r="A1760" t="s">
        <v>4382</v>
      </c>
      <c r="B1760" t="s">
        <v>146</v>
      </c>
      <c r="C1760" t="s">
        <v>12021</v>
      </c>
      <c r="D1760" t="s">
        <v>19</v>
      </c>
      <c r="E1760" t="s">
        <v>140</v>
      </c>
      <c r="F1760" t="s">
        <v>4383</v>
      </c>
      <c r="G1760" t="s">
        <v>22</v>
      </c>
      <c r="H1760" s="1" t="s">
        <v>4384</v>
      </c>
      <c r="I1760" s="3">
        <v>0.51603009259259258</v>
      </c>
      <c r="J1760" s="1" t="s">
        <v>12021</v>
      </c>
      <c r="K1760" s="2" t="s">
        <v>12021</v>
      </c>
      <c r="L1760" s="2" t="s">
        <v>12021</v>
      </c>
      <c r="M1760" t="str">
        <f t="shared" si="195"/>
        <v>Jun</v>
      </c>
      <c r="N1760" t="str">
        <f t="shared" si="189"/>
        <v>19-06-2020</v>
      </c>
      <c r="O1760" t="str">
        <f t="shared" si="192"/>
        <v>06</v>
      </c>
      <c r="P1760" t="str">
        <f t="shared" si="193"/>
        <v>2020</v>
      </c>
      <c r="Q1760" t="str">
        <f t="shared" si="190"/>
        <v>12</v>
      </c>
      <c r="R1760" t="str">
        <f t="shared" si="191"/>
        <v>-</v>
      </c>
      <c r="S1760" t="str">
        <f t="shared" si="194"/>
        <v/>
      </c>
    </row>
    <row r="1761" spans="1:19" x14ac:dyDescent="0.3">
      <c r="A1761" t="s">
        <v>4385</v>
      </c>
      <c r="B1761" t="s">
        <v>249</v>
      </c>
      <c r="C1761" t="s">
        <v>12021</v>
      </c>
      <c r="D1761" t="s">
        <v>19</v>
      </c>
      <c r="E1761" t="s">
        <v>26</v>
      </c>
      <c r="F1761" t="s">
        <v>4386</v>
      </c>
      <c r="G1761" t="s">
        <v>22</v>
      </c>
      <c r="H1761" s="1">
        <v>45413</v>
      </c>
      <c r="I1761" s="3">
        <v>0.75277777777777777</v>
      </c>
      <c r="J1761" s="1" t="s">
        <v>12021</v>
      </c>
      <c r="K1761" s="2" t="s">
        <v>12021</v>
      </c>
      <c r="L1761" s="2" t="s">
        <v>12021</v>
      </c>
      <c r="M1761" t="str">
        <f t="shared" si="195"/>
        <v>May</v>
      </c>
      <c r="N1761" t="str">
        <f t="shared" si="189"/>
        <v>01-05-2024</v>
      </c>
      <c r="O1761" t="str">
        <f t="shared" si="192"/>
        <v>05</v>
      </c>
      <c r="P1761" t="str">
        <f t="shared" si="193"/>
        <v>2024</v>
      </c>
      <c r="Q1761" t="str">
        <f t="shared" si="190"/>
        <v>18</v>
      </c>
      <c r="R1761" t="str">
        <f t="shared" si="191"/>
        <v>-</v>
      </c>
      <c r="S1761" t="str">
        <f t="shared" si="194"/>
        <v/>
      </c>
    </row>
    <row r="1762" spans="1:19" x14ac:dyDescent="0.3">
      <c r="A1762" t="s">
        <v>4387</v>
      </c>
      <c r="B1762" t="s">
        <v>185</v>
      </c>
      <c r="C1762" t="s">
        <v>12021</v>
      </c>
      <c r="D1762" t="s">
        <v>12</v>
      </c>
      <c r="E1762" t="s">
        <v>13</v>
      </c>
      <c r="F1762" t="s">
        <v>4388</v>
      </c>
      <c r="G1762" t="s">
        <v>22</v>
      </c>
      <c r="H1762" s="1" t="s">
        <v>1679</v>
      </c>
      <c r="I1762" s="3">
        <v>0.69421296296296298</v>
      </c>
      <c r="J1762" s="1" t="s">
        <v>12021</v>
      </c>
      <c r="K1762" s="2" t="s">
        <v>12021</v>
      </c>
      <c r="L1762" s="2" t="s">
        <v>12021</v>
      </c>
      <c r="M1762" t="str">
        <f t="shared" si="195"/>
        <v>Dec</v>
      </c>
      <c r="N1762" t="str">
        <f t="shared" si="189"/>
        <v>16-12-2022</v>
      </c>
      <c r="O1762" t="str">
        <f t="shared" si="192"/>
        <v>12</v>
      </c>
      <c r="P1762" t="str">
        <f t="shared" si="193"/>
        <v>2022</v>
      </c>
      <c r="Q1762" t="str">
        <f t="shared" si="190"/>
        <v>16</v>
      </c>
      <c r="R1762" t="str">
        <f t="shared" si="191"/>
        <v>-</v>
      </c>
      <c r="S1762" t="str">
        <f t="shared" si="194"/>
        <v/>
      </c>
    </row>
    <row r="1763" spans="1:19" x14ac:dyDescent="0.3">
      <c r="A1763" t="s">
        <v>4389</v>
      </c>
      <c r="B1763" t="s">
        <v>149</v>
      </c>
      <c r="C1763" t="s">
        <v>12021</v>
      </c>
      <c r="D1763" t="s">
        <v>49</v>
      </c>
      <c r="E1763" t="s">
        <v>69</v>
      </c>
      <c r="F1763" t="s">
        <v>4390</v>
      </c>
      <c r="G1763" t="s">
        <v>15</v>
      </c>
      <c r="H1763" s="1" t="s">
        <v>1707</v>
      </c>
      <c r="I1763" s="3">
        <v>0.65179398148148149</v>
      </c>
      <c r="J1763" s="1" t="s">
        <v>12021</v>
      </c>
      <c r="K1763" s="2" t="s">
        <v>12021</v>
      </c>
      <c r="L1763" s="2" t="s">
        <v>12021</v>
      </c>
      <c r="M1763" t="str">
        <f t="shared" si="195"/>
        <v>Mar</v>
      </c>
      <c r="N1763" t="str">
        <f t="shared" si="189"/>
        <v>23-03-2024</v>
      </c>
      <c r="O1763" t="str">
        <f t="shared" si="192"/>
        <v>03</v>
      </c>
      <c r="P1763" t="str">
        <f t="shared" si="193"/>
        <v>2024</v>
      </c>
      <c r="Q1763" t="str">
        <f t="shared" si="190"/>
        <v>15</v>
      </c>
      <c r="R1763" t="str">
        <f t="shared" si="191"/>
        <v>-</v>
      </c>
      <c r="S1763" t="str">
        <f t="shared" si="194"/>
        <v/>
      </c>
    </row>
    <row r="1764" spans="1:19" x14ac:dyDescent="0.3">
      <c r="A1764" t="s">
        <v>4391</v>
      </c>
      <c r="B1764" t="s">
        <v>48</v>
      </c>
      <c r="C1764" t="s">
        <v>11345</v>
      </c>
      <c r="D1764" t="s">
        <v>49</v>
      </c>
      <c r="E1764" t="s">
        <v>50</v>
      </c>
      <c r="F1764" t="s">
        <v>4392</v>
      </c>
      <c r="G1764" t="s">
        <v>28</v>
      </c>
      <c r="H1764" s="1">
        <v>45080</v>
      </c>
      <c r="I1764" s="3">
        <v>0.39583333333333331</v>
      </c>
      <c r="J1764" s="1" t="s">
        <v>4393</v>
      </c>
      <c r="K1764" s="2">
        <v>0.39634259259259258</v>
      </c>
      <c r="L1764" s="2" t="s">
        <v>12021</v>
      </c>
      <c r="M1764" t="str">
        <f t="shared" si="195"/>
        <v>Jun</v>
      </c>
      <c r="N1764" t="str">
        <f t="shared" si="189"/>
        <v>03-06-2023</v>
      </c>
      <c r="O1764" t="str">
        <f t="shared" si="192"/>
        <v>06</v>
      </c>
      <c r="P1764" t="str">
        <f t="shared" si="193"/>
        <v>2023</v>
      </c>
      <c r="Q1764" t="str">
        <f t="shared" si="190"/>
        <v>09</v>
      </c>
      <c r="R1764" t="str">
        <f t="shared" si="191"/>
        <v>16-03-2023</v>
      </c>
      <c r="S1764" t="str">
        <f t="shared" si="194"/>
        <v>03</v>
      </c>
    </row>
    <row r="1765" spans="1:19" x14ac:dyDescent="0.3">
      <c r="A1765" t="s">
        <v>4394</v>
      </c>
      <c r="B1765" t="s">
        <v>289</v>
      </c>
      <c r="C1765" t="s">
        <v>11346</v>
      </c>
      <c r="D1765" t="s">
        <v>49</v>
      </c>
      <c r="E1765" t="s">
        <v>69</v>
      </c>
      <c r="F1765" t="s">
        <v>4395</v>
      </c>
      <c r="G1765" t="s">
        <v>28</v>
      </c>
      <c r="H1765" s="1">
        <v>45053</v>
      </c>
      <c r="I1765" s="3">
        <v>0.29722222222222222</v>
      </c>
      <c r="J1765" s="1" t="s">
        <v>2273</v>
      </c>
      <c r="K1765" s="2">
        <v>0.29733796296296294</v>
      </c>
      <c r="L1765" s="2" t="s">
        <v>12021</v>
      </c>
      <c r="M1765" t="str">
        <f t="shared" si="195"/>
        <v>May</v>
      </c>
      <c r="N1765" t="str">
        <f t="shared" si="189"/>
        <v>07-05-2023</v>
      </c>
      <c r="O1765" t="str">
        <f t="shared" si="192"/>
        <v>05</v>
      </c>
      <c r="P1765" t="str">
        <f t="shared" si="193"/>
        <v>2023</v>
      </c>
      <c r="Q1765" t="str">
        <f t="shared" si="190"/>
        <v>07</v>
      </c>
      <c r="R1765" t="str">
        <f t="shared" si="191"/>
        <v>19-07-2023</v>
      </c>
      <c r="S1765" t="str">
        <f t="shared" si="194"/>
        <v>07</v>
      </c>
    </row>
    <row r="1766" spans="1:19" x14ac:dyDescent="0.3">
      <c r="A1766" t="s">
        <v>4396</v>
      </c>
      <c r="B1766" t="s">
        <v>205</v>
      </c>
      <c r="C1766" t="s">
        <v>12021</v>
      </c>
      <c r="D1766" t="s">
        <v>19</v>
      </c>
      <c r="E1766" t="s">
        <v>140</v>
      </c>
      <c r="F1766" t="s">
        <v>4397</v>
      </c>
      <c r="G1766" t="s">
        <v>22</v>
      </c>
      <c r="H1766" s="1" t="s">
        <v>1820</v>
      </c>
      <c r="I1766" s="3">
        <v>0.7961921296296296</v>
      </c>
      <c r="J1766" s="1" t="s">
        <v>12021</v>
      </c>
      <c r="K1766" s="2" t="s">
        <v>12021</v>
      </c>
      <c r="L1766" s="2" t="s">
        <v>12021</v>
      </c>
      <c r="M1766" t="str">
        <f t="shared" si="195"/>
        <v>Jun</v>
      </c>
      <c r="N1766" t="str">
        <f t="shared" si="189"/>
        <v>13-06-2023</v>
      </c>
      <c r="O1766" t="str">
        <f t="shared" si="192"/>
        <v>06</v>
      </c>
      <c r="P1766" t="str">
        <f t="shared" si="193"/>
        <v>2023</v>
      </c>
      <c r="Q1766" t="str">
        <f t="shared" si="190"/>
        <v>19</v>
      </c>
      <c r="R1766" t="str">
        <f t="shared" si="191"/>
        <v>-</v>
      </c>
      <c r="S1766" t="str">
        <f t="shared" si="194"/>
        <v/>
      </c>
    </row>
    <row r="1767" spans="1:19" x14ac:dyDescent="0.3">
      <c r="A1767" t="s">
        <v>4398</v>
      </c>
      <c r="B1767" t="s">
        <v>256</v>
      </c>
      <c r="C1767" t="s">
        <v>12021</v>
      </c>
      <c r="D1767" t="s">
        <v>19</v>
      </c>
      <c r="E1767" t="s">
        <v>20</v>
      </c>
      <c r="F1767" t="s">
        <v>4399</v>
      </c>
      <c r="G1767" t="s">
        <v>15</v>
      </c>
      <c r="H1767" s="1">
        <v>44228</v>
      </c>
      <c r="I1767" s="3">
        <v>0.79861111111111116</v>
      </c>
      <c r="J1767" s="1" t="s">
        <v>12021</v>
      </c>
      <c r="K1767" s="2" t="s">
        <v>12021</v>
      </c>
      <c r="L1767" s="2" t="s">
        <v>12021</v>
      </c>
      <c r="M1767" t="str">
        <f t="shared" si="195"/>
        <v>Feb</v>
      </c>
      <c r="N1767" t="str">
        <f t="shared" si="189"/>
        <v>01-02-2021</v>
      </c>
      <c r="O1767" t="str">
        <f t="shared" si="192"/>
        <v>02</v>
      </c>
      <c r="P1767" t="str">
        <f t="shared" si="193"/>
        <v>2021</v>
      </c>
      <c r="Q1767" t="str">
        <f t="shared" si="190"/>
        <v>19</v>
      </c>
      <c r="R1767" t="str">
        <f t="shared" si="191"/>
        <v>-</v>
      </c>
      <c r="S1767" t="str">
        <f t="shared" si="194"/>
        <v/>
      </c>
    </row>
    <row r="1768" spans="1:19" x14ac:dyDescent="0.3">
      <c r="A1768" t="s">
        <v>4400</v>
      </c>
      <c r="B1768" t="s">
        <v>48</v>
      </c>
      <c r="C1768" t="s">
        <v>12021</v>
      </c>
      <c r="D1768" t="s">
        <v>49</v>
      </c>
      <c r="E1768" t="s">
        <v>50</v>
      </c>
      <c r="F1768" t="s">
        <v>4401</v>
      </c>
      <c r="G1768" t="s">
        <v>22</v>
      </c>
      <c r="H1768" s="1" t="s">
        <v>4402</v>
      </c>
      <c r="I1768" s="3">
        <v>0.31291666666666668</v>
      </c>
      <c r="J1768" s="1" t="s">
        <v>12021</v>
      </c>
      <c r="K1768" s="2" t="s">
        <v>12021</v>
      </c>
      <c r="L1768" s="2" t="s">
        <v>12021</v>
      </c>
      <c r="M1768" t="str">
        <f t="shared" si="195"/>
        <v>Jan</v>
      </c>
      <c r="N1768" t="str">
        <f t="shared" si="189"/>
        <v>21-01-2021</v>
      </c>
      <c r="O1768" t="str">
        <f t="shared" si="192"/>
        <v>01</v>
      </c>
      <c r="P1768" t="str">
        <f t="shared" si="193"/>
        <v>2021</v>
      </c>
      <c r="Q1768" t="str">
        <f t="shared" si="190"/>
        <v>07</v>
      </c>
      <c r="R1768" t="str">
        <f t="shared" si="191"/>
        <v>-</v>
      </c>
      <c r="S1768" t="str">
        <f t="shared" si="194"/>
        <v/>
      </c>
    </row>
    <row r="1769" spans="1:19" x14ac:dyDescent="0.3">
      <c r="A1769" t="s">
        <v>4403</v>
      </c>
      <c r="B1769" t="s">
        <v>149</v>
      </c>
      <c r="C1769" t="s">
        <v>12021</v>
      </c>
      <c r="D1769" t="s">
        <v>49</v>
      </c>
      <c r="E1769" t="s">
        <v>69</v>
      </c>
      <c r="F1769" t="s">
        <v>4404</v>
      </c>
      <c r="G1769" t="s">
        <v>15</v>
      </c>
      <c r="H1769" s="1" t="s">
        <v>4279</v>
      </c>
      <c r="I1769" s="3">
        <v>0.5675</v>
      </c>
      <c r="J1769" s="1" t="s">
        <v>12021</v>
      </c>
      <c r="K1769" s="2" t="s">
        <v>12021</v>
      </c>
      <c r="L1769" s="2" t="s">
        <v>12021</v>
      </c>
      <c r="M1769" t="str">
        <f t="shared" si="195"/>
        <v>Oct</v>
      </c>
      <c r="N1769" t="str">
        <f t="shared" si="189"/>
        <v>15-10-2021</v>
      </c>
      <c r="O1769" t="str">
        <f t="shared" si="192"/>
        <v>10</v>
      </c>
      <c r="P1769" t="str">
        <f t="shared" si="193"/>
        <v>2021</v>
      </c>
      <c r="Q1769" t="str">
        <f t="shared" si="190"/>
        <v>13</v>
      </c>
      <c r="R1769" t="str">
        <f t="shared" si="191"/>
        <v>-</v>
      </c>
      <c r="S1769" t="str">
        <f t="shared" si="194"/>
        <v/>
      </c>
    </row>
    <row r="1770" spans="1:19" x14ac:dyDescent="0.3">
      <c r="A1770" t="s">
        <v>4405</v>
      </c>
      <c r="B1770" t="s">
        <v>110</v>
      </c>
      <c r="C1770" t="s">
        <v>12021</v>
      </c>
      <c r="D1770" t="s">
        <v>33</v>
      </c>
      <c r="E1770" t="s">
        <v>34</v>
      </c>
      <c r="F1770" t="s">
        <v>4406</v>
      </c>
      <c r="G1770" t="s">
        <v>15</v>
      </c>
      <c r="H1770" s="1" t="s">
        <v>3906</v>
      </c>
      <c r="I1770" s="3">
        <v>0.89091435185185186</v>
      </c>
      <c r="J1770" s="1" t="s">
        <v>12021</v>
      </c>
      <c r="K1770" s="2" t="s">
        <v>12021</v>
      </c>
      <c r="L1770" s="2" t="s">
        <v>12021</v>
      </c>
      <c r="M1770" t="str">
        <f t="shared" si="195"/>
        <v>Jun</v>
      </c>
      <c r="N1770" t="str">
        <f t="shared" si="189"/>
        <v>16-06-2020</v>
      </c>
      <c r="O1770" t="str">
        <f t="shared" si="192"/>
        <v>06</v>
      </c>
      <c r="P1770" t="str">
        <f t="shared" si="193"/>
        <v>2020</v>
      </c>
      <c r="Q1770" t="str">
        <f t="shared" si="190"/>
        <v>21</v>
      </c>
      <c r="R1770" t="str">
        <f t="shared" si="191"/>
        <v>-</v>
      </c>
      <c r="S1770" t="str">
        <f t="shared" si="194"/>
        <v/>
      </c>
    </row>
    <row r="1771" spans="1:19" x14ac:dyDescent="0.3">
      <c r="A1771" t="s">
        <v>4407</v>
      </c>
      <c r="B1771" t="s">
        <v>131</v>
      </c>
      <c r="C1771" t="s">
        <v>12021</v>
      </c>
      <c r="D1771" t="s">
        <v>12</v>
      </c>
      <c r="E1771" t="s">
        <v>114</v>
      </c>
      <c r="F1771" t="s">
        <v>4408</v>
      </c>
      <c r="G1771" t="s">
        <v>15</v>
      </c>
      <c r="H1771" s="1">
        <v>45108</v>
      </c>
      <c r="I1771" s="3">
        <v>0.1361111111111111</v>
      </c>
      <c r="J1771" s="1" t="s">
        <v>12021</v>
      </c>
      <c r="K1771" s="2" t="s">
        <v>12021</v>
      </c>
      <c r="L1771" s="2" t="s">
        <v>12021</v>
      </c>
      <c r="M1771" t="str">
        <f t="shared" si="195"/>
        <v>Jul</v>
      </c>
      <c r="N1771" t="str">
        <f t="shared" si="189"/>
        <v>01-07-2023</v>
      </c>
      <c r="O1771" t="str">
        <f t="shared" si="192"/>
        <v>07</v>
      </c>
      <c r="P1771" t="str">
        <f t="shared" si="193"/>
        <v>2023</v>
      </c>
      <c r="Q1771" t="str">
        <f t="shared" si="190"/>
        <v>03</v>
      </c>
      <c r="R1771" t="str">
        <f t="shared" si="191"/>
        <v>-</v>
      </c>
      <c r="S1771" t="str">
        <f t="shared" si="194"/>
        <v/>
      </c>
    </row>
    <row r="1772" spans="1:19" x14ac:dyDescent="0.3">
      <c r="A1772" t="s">
        <v>4409</v>
      </c>
      <c r="B1772" t="s">
        <v>220</v>
      </c>
      <c r="C1772" t="s">
        <v>12021</v>
      </c>
      <c r="D1772" t="s">
        <v>12</v>
      </c>
      <c r="E1772" t="s">
        <v>174</v>
      </c>
      <c r="F1772" t="s">
        <v>4410</v>
      </c>
      <c r="G1772" t="s">
        <v>15</v>
      </c>
      <c r="H1772" s="1" t="s">
        <v>4411</v>
      </c>
      <c r="I1772" s="3">
        <v>0.88848379629629626</v>
      </c>
      <c r="J1772" s="1" t="s">
        <v>12021</v>
      </c>
      <c r="K1772" s="2" t="s">
        <v>12021</v>
      </c>
      <c r="L1772" s="2" t="s">
        <v>12021</v>
      </c>
      <c r="M1772" t="str">
        <f t="shared" si="195"/>
        <v>Nov</v>
      </c>
      <c r="N1772" t="str">
        <f t="shared" si="189"/>
        <v>29-11-2024</v>
      </c>
      <c r="O1772" t="str">
        <f t="shared" si="192"/>
        <v>11</v>
      </c>
      <c r="P1772" t="str">
        <f t="shared" si="193"/>
        <v>2024</v>
      </c>
      <c r="Q1772" t="str">
        <f t="shared" si="190"/>
        <v>21</v>
      </c>
      <c r="R1772" t="str">
        <f t="shared" si="191"/>
        <v>-</v>
      </c>
      <c r="S1772" t="str">
        <f t="shared" si="194"/>
        <v/>
      </c>
    </row>
    <row r="1773" spans="1:19" x14ac:dyDescent="0.3">
      <c r="A1773" t="s">
        <v>4412</v>
      </c>
      <c r="B1773" t="s">
        <v>256</v>
      </c>
      <c r="C1773" t="s">
        <v>12021</v>
      </c>
      <c r="D1773" t="s">
        <v>19</v>
      </c>
      <c r="E1773" t="s">
        <v>20</v>
      </c>
      <c r="F1773" t="s">
        <v>4413</v>
      </c>
      <c r="G1773" t="s">
        <v>15</v>
      </c>
      <c r="H1773" s="1">
        <v>44017</v>
      </c>
      <c r="I1773" s="3">
        <v>0.73124999999999996</v>
      </c>
      <c r="J1773" s="1" t="s">
        <v>12021</v>
      </c>
      <c r="K1773" s="2" t="s">
        <v>12021</v>
      </c>
      <c r="L1773" s="2" t="s">
        <v>12021</v>
      </c>
      <c r="M1773" t="str">
        <f t="shared" si="195"/>
        <v>Jul</v>
      </c>
      <c r="N1773" t="str">
        <f t="shared" si="189"/>
        <v>05-07-2020</v>
      </c>
      <c r="O1773" t="str">
        <f t="shared" si="192"/>
        <v>07</v>
      </c>
      <c r="P1773" t="str">
        <f t="shared" si="193"/>
        <v>2020</v>
      </c>
      <c r="Q1773" t="str">
        <f t="shared" si="190"/>
        <v>17</v>
      </c>
      <c r="R1773" t="str">
        <f t="shared" si="191"/>
        <v>-</v>
      </c>
      <c r="S1773" t="str">
        <f t="shared" si="194"/>
        <v/>
      </c>
    </row>
    <row r="1774" spans="1:19" x14ac:dyDescent="0.3">
      <c r="A1774" t="s">
        <v>4414</v>
      </c>
      <c r="B1774" t="s">
        <v>73</v>
      </c>
      <c r="C1774" t="s">
        <v>12021</v>
      </c>
      <c r="D1774" t="s">
        <v>49</v>
      </c>
      <c r="E1774" t="s">
        <v>50</v>
      </c>
      <c r="F1774" t="s">
        <v>4415</v>
      </c>
      <c r="G1774" t="s">
        <v>22</v>
      </c>
      <c r="H1774" s="1">
        <v>44234</v>
      </c>
      <c r="I1774" s="3">
        <v>0.67708333333333337</v>
      </c>
      <c r="J1774" s="1" t="s">
        <v>12021</v>
      </c>
      <c r="K1774" s="2" t="s">
        <v>12021</v>
      </c>
      <c r="L1774" s="2" t="s">
        <v>12021</v>
      </c>
      <c r="M1774" t="str">
        <f t="shared" si="195"/>
        <v>Feb</v>
      </c>
      <c r="N1774" t="str">
        <f t="shared" si="189"/>
        <v>07-02-2021</v>
      </c>
      <c r="O1774" t="str">
        <f t="shared" si="192"/>
        <v>02</v>
      </c>
      <c r="P1774" t="str">
        <f t="shared" si="193"/>
        <v>2021</v>
      </c>
      <c r="Q1774" t="str">
        <f t="shared" si="190"/>
        <v>16</v>
      </c>
      <c r="R1774" t="str">
        <f t="shared" si="191"/>
        <v>-</v>
      </c>
      <c r="S1774" t="str">
        <f t="shared" si="194"/>
        <v/>
      </c>
    </row>
    <row r="1775" spans="1:19" x14ac:dyDescent="0.3">
      <c r="A1775" t="s">
        <v>4416</v>
      </c>
      <c r="B1775" t="s">
        <v>64</v>
      </c>
      <c r="C1775" t="s">
        <v>12021</v>
      </c>
      <c r="D1775" t="s">
        <v>49</v>
      </c>
      <c r="E1775" t="s">
        <v>65</v>
      </c>
      <c r="F1775" t="s">
        <v>4417</v>
      </c>
      <c r="G1775" t="s">
        <v>22</v>
      </c>
      <c r="H1775" s="1">
        <v>44081</v>
      </c>
      <c r="I1775" s="3">
        <v>0.5756944444444444</v>
      </c>
      <c r="J1775" s="1" t="s">
        <v>12021</v>
      </c>
      <c r="K1775" s="2" t="s">
        <v>12021</v>
      </c>
      <c r="L1775" s="2" t="s">
        <v>12021</v>
      </c>
      <c r="M1775" t="str">
        <f t="shared" si="195"/>
        <v>Sep</v>
      </c>
      <c r="N1775" t="str">
        <f t="shared" si="189"/>
        <v>07-09-2020</v>
      </c>
      <c r="O1775" t="str">
        <f t="shared" si="192"/>
        <v>09</v>
      </c>
      <c r="P1775" t="str">
        <f t="shared" si="193"/>
        <v>2020</v>
      </c>
      <c r="Q1775" t="str">
        <f t="shared" si="190"/>
        <v>13</v>
      </c>
      <c r="R1775" t="str">
        <f t="shared" si="191"/>
        <v>-</v>
      </c>
      <c r="S1775" t="str">
        <f t="shared" si="194"/>
        <v/>
      </c>
    </row>
    <row r="1776" spans="1:19" x14ac:dyDescent="0.3">
      <c r="A1776" t="s">
        <v>4418</v>
      </c>
      <c r="B1776" t="s">
        <v>126</v>
      </c>
      <c r="C1776" s="4">
        <v>44351.848611111112</v>
      </c>
      <c r="D1776" t="s">
        <v>33</v>
      </c>
      <c r="E1776" t="s">
        <v>127</v>
      </c>
      <c r="F1776" t="s">
        <v>4419</v>
      </c>
      <c r="G1776" t="s">
        <v>28</v>
      </c>
      <c r="H1776" s="1" t="s">
        <v>4420</v>
      </c>
      <c r="I1776" s="3">
        <v>0.84896990740740741</v>
      </c>
      <c r="J1776" s="1">
        <v>44351</v>
      </c>
      <c r="K1776" s="2">
        <v>0.84861111111111109</v>
      </c>
      <c r="L1776" s="2" t="s">
        <v>12021</v>
      </c>
      <c r="M1776" t="str">
        <f t="shared" si="195"/>
        <v>Mar</v>
      </c>
      <c r="N1776" t="str">
        <f t="shared" si="189"/>
        <v>23-03-2021</v>
      </c>
      <c r="O1776" t="str">
        <f t="shared" si="192"/>
        <v>03</v>
      </c>
      <c r="P1776" t="str">
        <f t="shared" si="193"/>
        <v>2021</v>
      </c>
      <c r="Q1776" t="str">
        <f t="shared" si="190"/>
        <v>20</v>
      </c>
      <c r="R1776" t="str">
        <f t="shared" si="191"/>
        <v>04-06-2021</v>
      </c>
      <c r="S1776" t="str">
        <f t="shared" si="194"/>
        <v>06</v>
      </c>
    </row>
    <row r="1777" spans="1:19" x14ac:dyDescent="0.3">
      <c r="A1777" t="s">
        <v>4421</v>
      </c>
      <c r="B1777" t="s">
        <v>280</v>
      </c>
      <c r="C1777" s="4">
        <v>45545.916666666664</v>
      </c>
      <c r="D1777" t="s">
        <v>49</v>
      </c>
      <c r="E1777" t="s">
        <v>65</v>
      </c>
      <c r="F1777" t="s">
        <v>4422</v>
      </c>
      <c r="G1777" t="s">
        <v>28</v>
      </c>
      <c r="H1777" s="1" t="s">
        <v>4423</v>
      </c>
      <c r="I1777" s="3">
        <v>0.91726851851851854</v>
      </c>
      <c r="J1777" s="1">
        <v>45545</v>
      </c>
      <c r="K1777" s="2">
        <v>0.91666666666666663</v>
      </c>
      <c r="L1777" s="2" t="s">
        <v>12021</v>
      </c>
      <c r="M1777" t="str">
        <f t="shared" si="195"/>
        <v>Sep</v>
      </c>
      <c r="N1777" t="str">
        <f t="shared" si="189"/>
        <v>28-09-2024</v>
      </c>
      <c r="O1777" t="str">
        <f t="shared" si="192"/>
        <v>09</v>
      </c>
      <c r="P1777" t="str">
        <f t="shared" si="193"/>
        <v>2024</v>
      </c>
      <c r="Q1777" t="str">
        <f t="shared" si="190"/>
        <v>22</v>
      </c>
      <c r="R1777" t="str">
        <f t="shared" si="191"/>
        <v>10-09-2024</v>
      </c>
      <c r="S1777" t="str">
        <f t="shared" si="194"/>
        <v>09</v>
      </c>
    </row>
    <row r="1778" spans="1:19" x14ac:dyDescent="0.3">
      <c r="A1778" t="s">
        <v>4424</v>
      </c>
      <c r="B1778" t="s">
        <v>93</v>
      </c>
      <c r="C1778" t="s">
        <v>11347</v>
      </c>
      <c r="D1778" t="s">
        <v>19</v>
      </c>
      <c r="E1778" t="s">
        <v>26</v>
      </c>
      <c r="F1778" t="s">
        <v>4425</v>
      </c>
      <c r="G1778" t="s">
        <v>28</v>
      </c>
      <c r="H1778" s="1">
        <v>45419</v>
      </c>
      <c r="I1778" s="3">
        <v>0.44374999999999998</v>
      </c>
      <c r="J1778" s="1" t="s">
        <v>1760</v>
      </c>
      <c r="K1778" s="2">
        <v>0.4442476851851852</v>
      </c>
      <c r="L1778" s="2" t="s">
        <v>12021</v>
      </c>
      <c r="M1778" t="str">
        <f t="shared" si="195"/>
        <v>May</v>
      </c>
      <c r="N1778" t="str">
        <f t="shared" si="189"/>
        <v>07-05-2024</v>
      </c>
      <c r="O1778" t="str">
        <f t="shared" si="192"/>
        <v>05</v>
      </c>
      <c r="P1778" t="str">
        <f t="shared" si="193"/>
        <v>2024</v>
      </c>
      <c r="Q1778" t="str">
        <f t="shared" si="190"/>
        <v>10</v>
      </c>
      <c r="R1778" t="str">
        <f t="shared" si="191"/>
        <v>25-07-2024</v>
      </c>
      <c r="S1778" t="str">
        <f t="shared" si="194"/>
        <v>07</v>
      </c>
    </row>
    <row r="1779" spans="1:19" x14ac:dyDescent="0.3">
      <c r="A1779" t="s">
        <v>4426</v>
      </c>
      <c r="B1779" t="s">
        <v>256</v>
      </c>
      <c r="C1779" t="s">
        <v>12021</v>
      </c>
      <c r="D1779" t="s">
        <v>19</v>
      </c>
      <c r="E1779" t="s">
        <v>20</v>
      </c>
      <c r="F1779" t="s">
        <v>4427</v>
      </c>
      <c r="G1779" t="s">
        <v>15</v>
      </c>
      <c r="H1779" s="1" t="s">
        <v>2921</v>
      </c>
      <c r="I1779" s="3">
        <v>0.34180555555555553</v>
      </c>
      <c r="J1779" s="1" t="s">
        <v>12021</v>
      </c>
      <c r="K1779" s="2" t="s">
        <v>12021</v>
      </c>
      <c r="L1779" s="2" t="s">
        <v>12021</v>
      </c>
      <c r="M1779" t="str">
        <f t="shared" si="195"/>
        <v>Apr</v>
      </c>
      <c r="N1779" t="str">
        <f t="shared" si="189"/>
        <v>13-04-2020</v>
      </c>
      <c r="O1779" t="str">
        <f t="shared" si="192"/>
        <v>04</v>
      </c>
      <c r="P1779" t="str">
        <f t="shared" si="193"/>
        <v>2020</v>
      </c>
      <c r="Q1779" t="str">
        <f t="shared" si="190"/>
        <v>08</v>
      </c>
      <c r="R1779" t="str">
        <f t="shared" si="191"/>
        <v>-</v>
      </c>
      <c r="S1779" t="str">
        <f t="shared" si="194"/>
        <v/>
      </c>
    </row>
    <row r="1780" spans="1:19" x14ac:dyDescent="0.3">
      <c r="A1780" t="s">
        <v>4428</v>
      </c>
      <c r="B1780" t="s">
        <v>87</v>
      </c>
      <c r="C1780" t="s">
        <v>12021</v>
      </c>
      <c r="D1780" t="s">
        <v>33</v>
      </c>
      <c r="E1780" t="s">
        <v>38</v>
      </c>
      <c r="F1780" t="s">
        <v>4429</v>
      </c>
      <c r="G1780" t="s">
        <v>22</v>
      </c>
      <c r="H1780" s="1">
        <v>45574</v>
      </c>
      <c r="I1780" s="3">
        <v>0.37708333333333333</v>
      </c>
      <c r="J1780" s="1" t="s">
        <v>12021</v>
      </c>
      <c r="K1780" s="2" t="s">
        <v>12021</v>
      </c>
      <c r="L1780" s="2" t="s">
        <v>12021</v>
      </c>
      <c r="M1780" t="str">
        <f t="shared" si="195"/>
        <v>Oct</v>
      </c>
      <c r="N1780" t="str">
        <f t="shared" si="189"/>
        <v>09-10-2024</v>
      </c>
      <c r="O1780" t="str">
        <f t="shared" si="192"/>
        <v>10</v>
      </c>
      <c r="P1780" t="str">
        <f t="shared" si="193"/>
        <v>2024</v>
      </c>
      <c r="Q1780" t="str">
        <f t="shared" si="190"/>
        <v>09</v>
      </c>
      <c r="R1780" t="str">
        <f t="shared" si="191"/>
        <v>-</v>
      </c>
      <c r="S1780" t="str">
        <f t="shared" si="194"/>
        <v/>
      </c>
    </row>
    <row r="1781" spans="1:19" x14ac:dyDescent="0.3">
      <c r="A1781" t="s">
        <v>4430</v>
      </c>
      <c r="B1781" t="s">
        <v>68</v>
      </c>
      <c r="C1781" t="s">
        <v>12021</v>
      </c>
      <c r="D1781" t="s">
        <v>49</v>
      </c>
      <c r="E1781" t="s">
        <v>69</v>
      </c>
      <c r="F1781" t="s">
        <v>4431</v>
      </c>
      <c r="G1781" t="s">
        <v>15</v>
      </c>
      <c r="H1781" s="1" t="s">
        <v>3572</v>
      </c>
      <c r="I1781" s="3">
        <v>0.18136574074074074</v>
      </c>
      <c r="J1781" s="1" t="s">
        <v>12021</v>
      </c>
      <c r="K1781" s="2" t="s">
        <v>12021</v>
      </c>
      <c r="L1781" s="2" t="s">
        <v>12021</v>
      </c>
      <c r="M1781" t="str">
        <f t="shared" si="195"/>
        <v>May</v>
      </c>
      <c r="N1781" t="str">
        <f t="shared" si="189"/>
        <v>22-05-2020</v>
      </c>
      <c r="O1781" t="str">
        <f t="shared" si="192"/>
        <v>05</v>
      </c>
      <c r="P1781" t="str">
        <f t="shared" si="193"/>
        <v>2020</v>
      </c>
      <c r="Q1781" t="str">
        <f t="shared" si="190"/>
        <v>04</v>
      </c>
      <c r="R1781" t="str">
        <f t="shared" si="191"/>
        <v>-</v>
      </c>
      <c r="S1781" t="str">
        <f t="shared" si="194"/>
        <v/>
      </c>
    </row>
    <row r="1782" spans="1:19" x14ac:dyDescent="0.3">
      <c r="A1782" t="s">
        <v>4432</v>
      </c>
      <c r="B1782" t="s">
        <v>93</v>
      </c>
      <c r="C1782" t="s">
        <v>12021</v>
      </c>
      <c r="D1782" t="s">
        <v>19</v>
      </c>
      <c r="E1782" t="s">
        <v>26</v>
      </c>
      <c r="F1782" t="s">
        <v>4433</v>
      </c>
      <c r="G1782" t="s">
        <v>22</v>
      </c>
      <c r="H1782" s="1">
        <v>45388</v>
      </c>
      <c r="I1782" s="3">
        <v>0.54236111111111107</v>
      </c>
      <c r="J1782" s="1" t="s">
        <v>12021</v>
      </c>
      <c r="K1782" s="2" t="s">
        <v>12021</v>
      </c>
      <c r="L1782" s="2" t="s">
        <v>12021</v>
      </c>
      <c r="M1782" t="str">
        <f t="shared" si="195"/>
        <v>Apr</v>
      </c>
      <c r="N1782" t="str">
        <f t="shared" si="189"/>
        <v>06-04-2024</v>
      </c>
      <c r="O1782" t="str">
        <f t="shared" si="192"/>
        <v>04</v>
      </c>
      <c r="P1782" t="str">
        <f t="shared" si="193"/>
        <v>2024</v>
      </c>
      <c r="Q1782" t="str">
        <f t="shared" si="190"/>
        <v>13</v>
      </c>
      <c r="R1782" t="str">
        <f t="shared" si="191"/>
        <v>-</v>
      </c>
      <c r="S1782" t="str">
        <f t="shared" si="194"/>
        <v/>
      </c>
    </row>
    <row r="1783" spans="1:19" x14ac:dyDescent="0.3">
      <c r="A1783" t="s">
        <v>4434</v>
      </c>
      <c r="B1783" t="s">
        <v>188</v>
      </c>
      <c r="C1783" t="s">
        <v>12021</v>
      </c>
      <c r="D1783" t="s">
        <v>12</v>
      </c>
      <c r="E1783" t="s">
        <v>114</v>
      </c>
      <c r="F1783" t="s">
        <v>4435</v>
      </c>
      <c r="G1783" t="s">
        <v>15</v>
      </c>
      <c r="H1783" s="1" t="s">
        <v>1223</v>
      </c>
      <c r="I1783" s="3">
        <v>0.18347222222222223</v>
      </c>
      <c r="J1783" s="1" t="s">
        <v>12021</v>
      </c>
      <c r="K1783" s="2" t="s">
        <v>12021</v>
      </c>
      <c r="L1783" s="2" t="s">
        <v>12021</v>
      </c>
      <c r="M1783" t="str">
        <f t="shared" si="195"/>
        <v>Sep</v>
      </c>
      <c r="N1783" t="str">
        <f t="shared" si="189"/>
        <v>22-09-2021</v>
      </c>
      <c r="O1783" t="str">
        <f t="shared" si="192"/>
        <v>09</v>
      </c>
      <c r="P1783" t="str">
        <f t="shared" si="193"/>
        <v>2021</v>
      </c>
      <c r="Q1783" t="str">
        <f t="shared" si="190"/>
        <v>04</v>
      </c>
      <c r="R1783" t="str">
        <f t="shared" si="191"/>
        <v>-</v>
      </c>
      <c r="S1783" t="str">
        <f t="shared" si="194"/>
        <v/>
      </c>
    </row>
    <row r="1784" spans="1:19" x14ac:dyDescent="0.3">
      <c r="A1784" t="s">
        <v>4436</v>
      </c>
      <c r="B1784" t="s">
        <v>37</v>
      </c>
      <c r="C1784" t="s">
        <v>12021</v>
      </c>
      <c r="D1784" t="s">
        <v>33</v>
      </c>
      <c r="E1784" t="s">
        <v>38</v>
      </c>
      <c r="F1784" t="s">
        <v>4437</v>
      </c>
      <c r="G1784" t="s">
        <v>15</v>
      </c>
      <c r="H1784" s="1">
        <v>44841</v>
      </c>
      <c r="I1784" s="3">
        <v>0.37291666666666667</v>
      </c>
      <c r="J1784" s="1" t="s">
        <v>12021</v>
      </c>
      <c r="K1784" s="2" t="s">
        <v>12021</v>
      </c>
      <c r="L1784" s="2" t="s">
        <v>12021</v>
      </c>
      <c r="M1784" t="str">
        <f t="shared" si="195"/>
        <v>Oct</v>
      </c>
      <c r="N1784" t="str">
        <f t="shared" si="189"/>
        <v>07-10-2022</v>
      </c>
      <c r="O1784" t="str">
        <f t="shared" si="192"/>
        <v>10</v>
      </c>
      <c r="P1784" t="str">
        <f t="shared" si="193"/>
        <v>2022</v>
      </c>
      <c r="Q1784" t="str">
        <f t="shared" si="190"/>
        <v>08</v>
      </c>
      <c r="R1784" t="str">
        <f t="shared" si="191"/>
        <v>-</v>
      </c>
      <c r="S1784" t="str">
        <f t="shared" si="194"/>
        <v/>
      </c>
    </row>
    <row r="1785" spans="1:19" x14ac:dyDescent="0.3">
      <c r="A1785" t="s">
        <v>4438</v>
      </c>
      <c r="B1785" t="s">
        <v>249</v>
      </c>
      <c r="C1785" t="s">
        <v>12021</v>
      </c>
      <c r="D1785" t="s">
        <v>19</v>
      </c>
      <c r="E1785" t="s">
        <v>26</v>
      </c>
      <c r="F1785" t="s">
        <v>4439</v>
      </c>
      <c r="G1785" t="s">
        <v>15</v>
      </c>
      <c r="H1785" s="1" t="s">
        <v>3604</v>
      </c>
      <c r="I1785" s="3">
        <v>0.73769675925925926</v>
      </c>
      <c r="J1785" s="1" t="s">
        <v>12021</v>
      </c>
      <c r="K1785" s="2" t="s">
        <v>12021</v>
      </c>
      <c r="L1785" s="2" t="s">
        <v>12021</v>
      </c>
      <c r="M1785" t="s">
        <v>12021</v>
      </c>
      <c r="N1785" t="str">
        <f t="shared" si="189"/>
        <v>31-07-2022</v>
      </c>
      <c r="O1785" t="str">
        <f t="shared" si="192"/>
        <v>07</v>
      </c>
      <c r="P1785" t="str">
        <f t="shared" si="193"/>
        <v>2022</v>
      </c>
      <c r="Q1785" t="s">
        <v>12021</v>
      </c>
      <c r="R1785" t="str">
        <f t="shared" si="191"/>
        <v>-</v>
      </c>
      <c r="S1785" t="str">
        <f t="shared" si="194"/>
        <v/>
      </c>
    </row>
    <row r="1786" spans="1:19" x14ac:dyDescent="0.3">
      <c r="A1786" t="s">
        <v>4440</v>
      </c>
      <c r="B1786" t="s">
        <v>113</v>
      </c>
      <c r="C1786" t="s">
        <v>12021</v>
      </c>
      <c r="D1786" t="s">
        <v>12</v>
      </c>
      <c r="E1786" t="s">
        <v>114</v>
      </c>
      <c r="F1786" t="s">
        <v>4441</v>
      </c>
      <c r="G1786" t="s">
        <v>22</v>
      </c>
      <c r="H1786" s="1">
        <v>43963</v>
      </c>
      <c r="I1786" s="3">
        <v>0.22500000000000001</v>
      </c>
      <c r="J1786" s="1" t="s">
        <v>12021</v>
      </c>
      <c r="K1786" s="2" t="s">
        <v>12021</v>
      </c>
      <c r="L1786" s="2" t="s">
        <v>12021</v>
      </c>
      <c r="M1786" t="s">
        <v>12021</v>
      </c>
      <c r="N1786" t="str">
        <f t="shared" si="189"/>
        <v>12-05-2020</v>
      </c>
      <c r="O1786" t="str">
        <f t="shared" si="192"/>
        <v>05</v>
      </c>
      <c r="P1786" t="str">
        <f t="shared" si="193"/>
        <v>2020</v>
      </c>
      <c r="Q1786" t="s">
        <v>12021</v>
      </c>
      <c r="R1786" t="str">
        <f t="shared" si="191"/>
        <v>-</v>
      </c>
      <c r="S1786" t="str">
        <f t="shared" si="194"/>
        <v/>
      </c>
    </row>
    <row r="1787" spans="1:19" x14ac:dyDescent="0.3">
      <c r="A1787" t="s">
        <v>4442</v>
      </c>
      <c r="B1787" t="s">
        <v>135</v>
      </c>
      <c r="C1787" t="s">
        <v>12021</v>
      </c>
      <c r="D1787" t="s">
        <v>33</v>
      </c>
      <c r="E1787" t="s">
        <v>38</v>
      </c>
      <c r="F1787" t="s">
        <v>4443</v>
      </c>
      <c r="G1787" t="s">
        <v>15</v>
      </c>
      <c r="H1787" s="1" t="s">
        <v>511</v>
      </c>
      <c r="I1787" s="3">
        <v>7.8043981481481478E-2</v>
      </c>
      <c r="J1787" s="1" t="s">
        <v>12021</v>
      </c>
      <c r="K1787" s="2" t="s">
        <v>12021</v>
      </c>
      <c r="L1787" s="2" t="s">
        <v>12021</v>
      </c>
      <c r="M1787" t="s">
        <v>12021</v>
      </c>
      <c r="N1787" t="str">
        <f t="shared" si="189"/>
        <v>18-08-2023</v>
      </c>
      <c r="O1787" t="str">
        <f t="shared" si="192"/>
        <v>08</v>
      </c>
      <c r="P1787" t="str">
        <f t="shared" si="193"/>
        <v>2023</v>
      </c>
      <c r="Q1787" t="s">
        <v>12021</v>
      </c>
      <c r="R1787" t="str">
        <f t="shared" si="191"/>
        <v>-</v>
      </c>
      <c r="S1787" t="str">
        <f t="shared" si="194"/>
        <v/>
      </c>
    </row>
    <row r="1788" spans="1:19" x14ac:dyDescent="0.3">
      <c r="A1788" t="s">
        <v>4444</v>
      </c>
      <c r="B1788" t="s">
        <v>110</v>
      </c>
      <c r="C1788" t="s">
        <v>12021</v>
      </c>
      <c r="D1788" t="s">
        <v>33</v>
      </c>
      <c r="E1788" t="s">
        <v>34</v>
      </c>
      <c r="F1788" t="s">
        <v>4445</v>
      </c>
      <c r="G1788" t="s">
        <v>15</v>
      </c>
      <c r="H1788" s="1" t="s">
        <v>4321</v>
      </c>
      <c r="I1788" s="3">
        <v>0.89353009259259264</v>
      </c>
      <c r="J1788" s="1" t="s">
        <v>12021</v>
      </c>
      <c r="K1788" s="2" t="s">
        <v>12021</v>
      </c>
      <c r="L1788" s="2" t="s">
        <v>12021</v>
      </c>
      <c r="M1788" t="s">
        <v>12021</v>
      </c>
      <c r="N1788" t="str">
        <f t="shared" si="189"/>
        <v>29-10-2022</v>
      </c>
      <c r="O1788" t="str">
        <f t="shared" si="192"/>
        <v>10</v>
      </c>
      <c r="P1788" t="str">
        <f t="shared" si="193"/>
        <v>2022</v>
      </c>
      <c r="Q1788" t="s">
        <v>12021</v>
      </c>
      <c r="R1788" t="str">
        <f t="shared" si="191"/>
        <v>-</v>
      </c>
      <c r="S1788" t="str">
        <f t="shared" si="194"/>
        <v/>
      </c>
    </row>
    <row r="1789" spans="1:19" x14ac:dyDescent="0.3">
      <c r="A1789" t="s">
        <v>4446</v>
      </c>
      <c r="B1789" t="s">
        <v>280</v>
      </c>
      <c r="C1789" t="s">
        <v>12021</v>
      </c>
      <c r="D1789" t="s">
        <v>49</v>
      </c>
      <c r="E1789" t="s">
        <v>65</v>
      </c>
      <c r="F1789" t="s">
        <v>4447</v>
      </c>
      <c r="G1789" t="s">
        <v>22</v>
      </c>
      <c r="H1789" s="1">
        <v>44237</v>
      </c>
      <c r="I1789" s="3">
        <v>0.47916666666666669</v>
      </c>
      <c r="J1789" s="1" t="s">
        <v>12021</v>
      </c>
      <c r="K1789" s="2" t="s">
        <v>12021</v>
      </c>
      <c r="L1789" s="2" t="s">
        <v>12021</v>
      </c>
      <c r="M1789" t="s">
        <v>12021</v>
      </c>
      <c r="N1789" t="str">
        <f t="shared" si="189"/>
        <v>10-02-2021</v>
      </c>
      <c r="O1789" t="str">
        <f t="shared" si="192"/>
        <v>02</v>
      </c>
      <c r="P1789" t="str">
        <f t="shared" si="193"/>
        <v>2021</v>
      </c>
      <c r="Q1789" t="s">
        <v>12021</v>
      </c>
      <c r="R1789" t="str">
        <f t="shared" si="191"/>
        <v>-</v>
      </c>
      <c r="S1789" t="str">
        <f t="shared" si="194"/>
        <v/>
      </c>
    </row>
    <row r="1790" spans="1:19" x14ac:dyDescent="0.3">
      <c r="A1790" t="s">
        <v>4448</v>
      </c>
      <c r="B1790" t="s">
        <v>93</v>
      </c>
      <c r="C1790" t="s">
        <v>12021</v>
      </c>
      <c r="D1790" t="s">
        <v>19</v>
      </c>
      <c r="E1790" t="s">
        <v>26</v>
      </c>
      <c r="F1790" t="s">
        <v>4449</v>
      </c>
      <c r="G1790" t="s">
        <v>15</v>
      </c>
      <c r="H1790" s="1" t="s">
        <v>3625</v>
      </c>
      <c r="I1790" s="3">
        <v>0.84856481481481483</v>
      </c>
      <c r="J1790" s="1" t="s">
        <v>12021</v>
      </c>
      <c r="K1790" s="2" t="s">
        <v>12021</v>
      </c>
      <c r="L1790" s="2" t="s">
        <v>12021</v>
      </c>
      <c r="M1790" t="s">
        <v>12021</v>
      </c>
      <c r="N1790" t="str">
        <f t="shared" si="189"/>
        <v>26-11-2021</v>
      </c>
      <c r="O1790" t="str">
        <f t="shared" si="192"/>
        <v>11</v>
      </c>
      <c r="P1790" t="str">
        <f t="shared" si="193"/>
        <v>2021</v>
      </c>
      <c r="Q1790" t="s">
        <v>12021</v>
      </c>
      <c r="R1790" t="str">
        <f t="shared" si="191"/>
        <v>-</v>
      </c>
      <c r="S1790" t="str">
        <f t="shared" si="194"/>
        <v/>
      </c>
    </row>
    <row r="1791" spans="1:19" x14ac:dyDescent="0.3">
      <c r="A1791" t="s">
        <v>4450</v>
      </c>
      <c r="B1791" t="s">
        <v>149</v>
      </c>
      <c r="C1791" t="s">
        <v>12021</v>
      </c>
      <c r="D1791" t="s">
        <v>49</v>
      </c>
      <c r="E1791" t="s">
        <v>69</v>
      </c>
      <c r="F1791" t="s">
        <v>4451</v>
      </c>
      <c r="G1791" t="s">
        <v>22</v>
      </c>
      <c r="H1791" s="1">
        <v>44508</v>
      </c>
      <c r="I1791" s="3">
        <v>0.68125000000000002</v>
      </c>
      <c r="J1791" s="1" t="s">
        <v>12021</v>
      </c>
      <c r="K1791" s="2" t="s">
        <v>12021</v>
      </c>
      <c r="L1791" s="2" t="s">
        <v>12021</v>
      </c>
      <c r="M1791" t="s">
        <v>12021</v>
      </c>
      <c r="N1791" t="str">
        <f t="shared" si="189"/>
        <v>08-11-2021</v>
      </c>
      <c r="O1791" t="str">
        <f t="shared" si="192"/>
        <v>11</v>
      </c>
      <c r="P1791" t="str">
        <f t="shared" si="193"/>
        <v>2021</v>
      </c>
      <c r="Q1791" t="s">
        <v>12021</v>
      </c>
      <c r="R1791" t="str">
        <f t="shared" si="191"/>
        <v>-</v>
      </c>
      <c r="S1791" t="str">
        <f t="shared" si="194"/>
        <v/>
      </c>
    </row>
    <row r="1792" spans="1:19" x14ac:dyDescent="0.3">
      <c r="A1792" t="s">
        <v>4452</v>
      </c>
      <c r="B1792" t="s">
        <v>126</v>
      </c>
      <c r="C1792" t="s">
        <v>12021</v>
      </c>
      <c r="D1792" t="s">
        <v>33</v>
      </c>
      <c r="E1792" t="s">
        <v>127</v>
      </c>
      <c r="F1792" t="s">
        <v>4453</v>
      </c>
      <c r="G1792" t="s">
        <v>22</v>
      </c>
      <c r="H1792" s="1">
        <v>44147</v>
      </c>
      <c r="I1792" s="3">
        <v>7.6388888888888886E-3</v>
      </c>
      <c r="J1792" s="1" t="s">
        <v>12021</v>
      </c>
      <c r="K1792" s="2" t="s">
        <v>12021</v>
      </c>
      <c r="L1792" s="2" t="s">
        <v>12021</v>
      </c>
      <c r="M1792" t="s">
        <v>12021</v>
      </c>
      <c r="N1792" t="str">
        <f t="shared" si="189"/>
        <v>12-11-2020</v>
      </c>
      <c r="O1792" t="str">
        <f t="shared" si="192"/>
        <v>11</v>
      </c>
      <c r="P1792" t="str">
        <f t="shared" si="193"/>
        <v>2020</v>
      </c>
      <c r="Q1792" t="s">
        <v>12021</v>
      </c>
      <c r="R1792" t="str">
        <f t="shared" si="191"/>
        <v>-</v>
      </c>
      <c r="S1792" t="str">
        <f t="shared" si="194"/>
        <v/>
      </c>
    </row>
    <row r="1793" spans="1:19" x14ac:dyDescent="0.3">
      <c r="A1793" t="s">
        <v>4454</v>
      </c>
      <c r="B1793" t="s">
        <v>139</v>
      </c>
      <c r="C1793" t="s">
        <v>12021</v>
      </c>
      <c r="D1793" t="s">
        <v>19</v>
      </c>
      <c r="E1793" t="s">
        <v>140</v>
      </c>
      <c r="F1793" t="s">
        <v>4455</v>
      </c>
      <c r="G1793" t="s">
        <v>15</v>
      </c>
      <c r="H1793" s="1" t="s">
        <v>616</v>
      </c>
      <c r="I1793" s="3">
        <v>0.13521990740740741</v>
      </c>
      <c r="J1793" s="1" t="s">
        <v>12021</v>
      </c>
      <c r="K1793" s="2" t="s">
        <v>12021</v>
      </c>
      <c r="L1793" s="2" t="s">
        <v>12021</v>
      </c>
      <c r="M1793" t="s">
        <v>12021</v>
      </c>
      <c r="N1793" t="str">
        <f t="shared" si="189"/>
        <v>29-04-2024</v>
      </c>
      <c r="O1793" t="str">
        <f t="shared" si="192"/>
        <v>04</v>
      </c>
      <c r="P1793" t="str">
        <f t="shared" si="193"/>
        <v>2024</v>
      </c>
      <c r="Q1793" t="s">
        <v>12021</v>
      </c>
      <c r="R1793" t="str">
        <f t="shared" si="191"/>
        <v>-</v>
      </c>
      <c r="S1793" t="str">
        <f t="shared" si="194"/>
        <v/>
      </c>
    </row>
    <row r="1794" spans="1:19" x14ac:dyDescent="0.3">
      <c r="A1794" t="s">
        <v>4456</v>
      </c>
      <c r="B1794" t="s">
        <v>149</v>
      </c>
      <c r="C1794" t="s">
        <v>12021</v>
      </c>
      <c r="D1794" t="s">
        <v>49</v>
      </c>
      <c r="E1794" t="s">
        <v>69</v>
      </c>
      <c r="F1794" t="s">
        <v>4457</v>
      </c>
      <c r="G1794" t="s">
        <v>22</v>
      </c>
      <c r="H1794" s="1" t="s">
        <v>2677</v>
      </c>
      <c r="I1794" s="3">
        <v>0.52797453703703701</v>
      </c>
      <c r="J1794" s="1" t="s">
        <v>12021</v>
      </c>
      <c r="K1794" s="2" t="s">
        <v>12021</v>
      </c>
      <c r="L1794" s="2" t="s">
        <v>12021</v>
      </c>
      <c r="M1794" t="s">
        <v>12021</v>
      </c>
      <c r="N1794" t="str">
        <f t="shared" ref="N1794:N1857" si="196">TEXT(H1794,"DD-MM-YYYY")</f>
        <v>22-12-2022</v>
      </c>
      <c r="O1794" t="str">
        <f t="shared" si="192"/>
        <v>12</v>
      </c>
      <c r="P1794" t="str">
        <f t="shared" si="193"/>
        <v>2022</v>
      </c>
      <c r="Q1794" t="s">
        <v>12021</v>
      </c>
      <c r="R1794" t="str">
        <f t="shared" ref="R1794:R1857" si="197">TEXT(J1794,"DD-MM-YYYY")</f>
        <v>-</v>
      </c>
      <c r="S1794" t="str">
        <f t="shared" si="194"/>
        <v/>
      </c>
    </row>
    <row r="1795" spans="1:19" x14ac:dyDescent="0.3">
      <c r="A1795" t="s">
        <v>4458</v>
      </c>
      <c r="B1795" t="s">
        <v>301</v>
      </c>
      <c r="C1795" t="s">
        <v>11348</v>
      </c>
      <c r="D1795" t="s">
        <v>49</v>
      </c>
      <c r="E1795" t="s">
        <v>50</v>
      </c>
      <c r="F1795" t="s">
        <v>4459</v>
      </c>
      <c r="G1795" t="s">
        <v>28</v>
      </c>
      <c r="H1795" s="1" t="s">
        <v>1099</v>
      </c>
      <c r="I1795" s="3">
        <v>0.14276620370370371</v>
      </c>
      <c r="J1795" s="1" t="s">
        <v>4460</v>
      </c>
      <c r="K1795" s="2">
        <v>0.14276620370370371</v>
      </c>
      <c r="L1795" s="2" t="s">
        <v>12021</v>
      </c>
      <c r="M1795" t="s">
        <v>12021</v>
      </c>
      <c r="N1795" t="str">
        <f t="shared" si="196"/>
        <v>31-07-2021</v>
      </c>
      <c r="O1795" t="str">
        <f t="shared" ref="O1795:O1858" si="198">MID(N1795,4,2)</f>
        <v>07</v>
      </c>
      <c r="P1795" t="str">
        <f t="shared" ref="P1795:P1858" si="199">RIGHT(N1795,4)</f>
        <v>2021</v>
      </c>
      <c r="Q1795" t="s">
        <v>12021</v>
      </c>
      <c r="R1795" t="str">
        <f t="shared" si="197"/>
        <v>20-08-2021</v>
      </c>
      <c r="S1795" t="str">
        <f t="shared" ref="S1795:S1858" si="200">MID(R1795,4,2)</f>
        <v>08</v>
      </c>
    </row>
    <row r="1796" spans="1:19" x14ac:dyDescent="0.3">
      <c r="A1796" t="s">
        <v>4461</v>
      </c>
      <c r="B1796" t="s">
        <v>158</v>
      </c>
      <c r="C1796" t="s">
        <v>12021</v>
      </c>
      <c r="D1796" t="s">
        <v>33</v>
      </c>
      <c r="E1796" t="s">
        <v>127</v>
      </c>
      <c r="F1796" t="s">
        <v>4462</v>
      </c>
      <c r="G1796" t="s">
        <v>15</v>
      </c>
      <c r="H1796" s="1" t="s">
        <v>3957</v>
      </c>
      <c r="I1796" s="3">
        <v>0.79582175925925924</v>
      </c>
      <c r="J1796" s="1" t="s">
        <v>12021</v>
      </c>
      <c r="K1796" s="2" t="s">
        <v>12021</v>
      </c>
      <c r="L1796" s="2" t="s">
        <v>12021</v>
      </c>
      <c r="M1796" t="s">
        <v>12021</v>
      </c>
      <c r="N1796" t="str">
        <f t="shared" si="196"/>
        <v>24-04-2023</v>
      </c>
      <c r="O1796" t="str">
        <f t="shared" si="198"/>
        <v>04</v>
      </c>
      <c r="P1796" t="str">
        <f t="shared" si="199"/>
        <v>2023</v>
      </c>
      <c r="Q1796" t="s">
        <v>12021</v>
      </c>
      <c r="R1796" t="str">
        <f t="shared" si="197"/>
        <v>-</v>
      </c>
      <c r="S1796" t="str">
        <f t="shared" si="200"/>
        <v/>
      </c>
    </row>
    <row r="1797" spans="1:19" x14ac:dyDescent="0.3">
      <c r="A1797" t="s">
        <v>4463</v>
      </c>
      <c r="B1797" t="s">
        <v>194</v>
      </c>
      <c r="C1797" s="4">
        <v>45231.1875</v>
      </c>
      <c r="D1797" t="s">
        <v>49</v>
      </c>
      <c r="E1797" t="s">
        <v>65</v>
      </c>
      <c r="F1797" t="s">
        <v>4464</v>
      </c>
      <c r="G1797" t="s">
        <v>28</v>
      </c>
      <c r="H1797" s="1" t="s">
        <v>2624</v>
      </c>
      <c r="I1797" s="3">
        <v>0.1875</v>
      </c>
      <c r="J1797" s="1">
        <v>45231</v>
      </c>
      <c r="K1797" s="2">
        <v>0.1875</v>
      </c>
      <c r="L1797" s="2" t="s">
        <v>12021</v>
      </c>
      <c r="M1797" t="s">
        <v>12021</v>
      </c>
      <c r="N1797" t="str">
        <f t="shared" si="196"/>
        <v>26-12-2022</v>
      </c>
      <c r="O1797" t="str">
        <f t="shared" si="198"/>
        <v>12</v>
      </c>
      <c r="P1797" t="str">
        <f t="shared" si="199"/>
        <v>2022</v>
      </c>
      <c r="Q1797" t="s">
        <v>12021</v>
      </c>
      <c r="R1797" t="str">
        <f t="shared" si="197"/>
        <v>01-11-2023</v>
      </c>
      <c r="S1797" t="str">
        <f t="shared" si="200"/>
        <v>11</v>
      </c>
    </row>
    <row r="1798" spans="1:19" x14ac:dyDescent="0.3">
      <c r="A1798" t="s">
        <v>4465</v>
      </c>
      <c r="B1798" t="s">
        <v>87</v>
      </c>
      <c r="C1798" s="4">
        <v>44328.731249999997</v>
      </c>
      <c r="D1798" t="s">
        <v>33</v>
      </c>
      <c r="E1798" t="s">
        <v>38</v>
      </c>
      <c r="F1798" t="s">
        <v>4417</v>
      </c>
      <c r="G1798" t="s">
        <v>28</v>
      </c>
      <c r="H1798" s="1" t="s">
        <v>3625</v>
      </c>
      <c r="I1798" s="3">
        <v>0.73192129629629632</v>
      </c>
      <c r="J1798" s="1">
        <v>44328</v>
      </c>
      <c r="K1798" s="2">
        <v>0.73124999999999996</v>
      </c>
      <c r="L1798" s="2" t="s">
        <v>12021</v>
      </c>
      <c r="M1798" t="s">
        <v>12021</v>
      </c>
      <c r="N1798" t="str">
        <f t="shared" si="196"/>
        <v>26-11-2021</v>
      </c>
      <c r="O1798" t="str">
        <f t="shared" si="198"/>
        <v>11</v>
      </c>
      <c r="P1798" t="str">
        <f t="shared" si="199"/>
        <v>2021</v>
      </c>
      <c r="Q1798" t="s">
        <v>12021</v>
      </c>
      <c r="R1798" t="str">
        <f t="shared" si="197"/>
        <v>12-05-2021</v>
      </c>
      <c r="S1798" t="str">
        <f t="shared" si="200"/>
        <v>05</v>
      </c>
    </row>
    <row r="1799" spans="1:19" x14ac:dyDescent="0.3">
      <c r="A1799" t="s">
        <v>4466</v>
      </c>
      <c r="B1799" t="s">
        <v>158</v>
      </c>
      <c r="C1799" t="s">
        <v>11349</v>
      </c>
      <c r="D1799" t="s">
        <v>33</v>
      </c>
      <c r="E1799" t="s">
        <v>127</v>
      </c>
      <c r="F1799" t="s">
        <v>4467</v>
      </c>
      <c r="G1799" t="s">
        <v>28</v>
      </c>
      <c r="H1799" s="1" t="s">
        <v>1081</v>
      </c>
      <c r="I1799" s="3">
        <v>0.16114583333333332</v>
      </c>
      <c r="J1799" s="1" t="s">
        <v>4468</v>
      </c>
      <c r="K1799" s="2">
        <v>0.16114583333333332</v>
      </c>
      <c r="L1799" s="2" t="s">
        <v>12021</v>
      </c>
      <c r="M1799" t="s">
        <v>12021</v>
      </c>
      <c r="N1799" t="str">
        <f t="shared" si="196"/>
        <v>15-10-2022</v>
      </c>
      <c r="O1799" t="str">
        <f t="shared" si="198"/>
        <v>10</v>
      </c>
      <c r="P1799" t="str">
        <f t="shared" si="199"/>
        <v>2022</v>
      </c>
      <c r="Q1799" t="s">
        <v>12021</v>
      </c>
      <c r="R1799" t="str">
        <f t="shared" si="197"/>
        <v>21-10-2022</v>
      </c>
      <c r="S1799" t="str">
        <f t="shared" si="200"/>
        <v>10</v>
      </c>
    </row>
    <row r="1800" spans="1:19" x14ac:dyDescent="0.3">
      <c r="A1800" t="s">
        <v>4469</v>
      </c>
      <c r="B1800" t="s">
        <v>149</v>
      </c>
      <c r="C1800" t="s">
        <v>11350</v>
      </c>
      <c r="D1800" t="s">
        <v>49</v>
      </c>
      <c r="E1800" t="s">
        <v>69</v>
      </c>
      <c r="F1800" t="s">
        <v>4470</v>
      </c>
      <c r="G1800" t="s">
        <v>28</v>
      </c>
      <c r="H1800" s="1" t="s">
        <v>998</v>
      </c>
      <c r="I1800" s="3">
        <v>0.80151620370370369</v>
      </c>
      <c r="J1800" s="1" t="s">
        <v>4471</v>
      </c>
      <c r="K1800" s="2">
        <v>0.80151620370370369</v>
      </c>
      <c r="L1800" s="2" t="s">
        <v>12021</v>
      </c>
      <c r="M1800" t="s">
        <v>12021</v>
      </c>
      <c r="N1800" t="str">
        <f t="shared" si="196"/>
        <v>30-11-2024</v>
      </c>
      <c r="O1800" t="str">
        <f t="shared" si="198"/>
        <v>11</v>
      </c>
      <c r="P1800" t="str">
        <f t="shared" si="199"/>
        <v>2024</v>
      </c>
      <c r="Q1800" t="s">
        <v>12021</v>
      </c>
      <c r="R1800" t="str">
        <f t="shared" si="197"/>
        <v>18-12-2024</v>
      </c>
      <c r="S1800" t="str">
        <f t="shared" si="200"/>
        <v>12</v>
      </c>
    </row>
    <row r="1801" spans="1:19" x14ac:dyDescent="0.3">
      <c r="A1801" t="s">
        <v>4472</v>
      </c>
      <c r="B1801" t="s">
        <v>110</v>
      </c>
      <c r="C1801" t="s">
        <v>11351</v>
      </c>
      <c r="D1801" t="s">
        <v>33</v>
      </c>
      <c r="E1801" t="s">
        <v>34</v>
      </c>
      <c r="F1801" t="s">
        <v>4473</v>
      </c>
      <c r="G1801" t="s">
        <v>28</v>
      </c>
      <c r="H1801" s="1">
        <v>43894</v>
      </c>
      <c r="I1801" s="3">
        <v>0.99236111111111114</v>
      </c>
      <c r="J1801" s="1" t="s">
        <v>1457</v>
      </c>
      <c r="K1801" s="2">
        <v>0.99300925925925931</v>
      </c>
      <c r="L1801" s="2" t="s">
        <v>12021</v>
      </c>
      <c r="M1801" t="s">
        <v>12021</v>
      </c>
      <c r="N1801" t="str">
        <f t="shared" si="196"/>
        <v>04-03-2020</v>
      </c>
      <c r="O1801" t="str">
        <f t="shared" si="198"/>
        <v>03</v>
      </c>
      <c r="P1801" t="str">
        <f t="shared" si="199"/>
        <v>2020</v>
      </c>
      <c r="Q1801" t="s">
        <v>12021</v>
      </c>
      <c r="R1801" t="str">
        <f t="shared" si="197"/>
        <v>29-04-2020</v>
      </c>
      <c r="S1801" t="str">
        <f t="shared" si="200"/>
        <v>04</v>
      </c>
    </row>
    <row r="1802" spans="1:19" x14ac:dyDescent="0.3">
      <c r="A1802" t="s">
        <v>4474</v>
      </c>
      <c r="B1802" t="s">
        <v>87</v>
      </c>
      <c r="C1802" t="s">
        <v>12021</v>
      </c>
      <c r="D1802" t="s">
        <v>33</v>
      </c>
      <c r="E1802" t="s">
        <v>38</v>
      </c>
      <c r="F1802" t="s">
        <v>4475</v>
      </c>
      <c r="G1802" t="s">
        <v>22</v>
      </c>
      <c r="H1802" s="1" t="s">
        <v>4476</v>
      </c>
      <c r="I1802" s="3">
        <v>0.35756944444444444</v>
      </c>
      <c r="J1802" s="1" t="s">
        <v>12021</v>
      </c>
      <c r="K1802" s="2" t="s">
        <v>12021</v>
      </c>
      <c r="L1802" s="2" t="s">
        <v>12021</v>
      </c>
      <c r="M1802" t="s">
        <v>12021</v>
      </c>
      <c r="N1802" t="str">
        <f t="shared" si="196"/>
        <v>29-11-2020</v>
      </c>
      <c r="O1802" t="str">
        <f t="shared" si="198"/>
        <v>11</v>
      </c>
      <c r="P1802" t="str">
        <f t="shared" si="199"/>
        <v>2020</v>
      </c>
      <c r="Q1802" t="s">
        <v>12021</v>
      </c>
      <c r="R1802" t="str">
        <f t="shared" si="197"/>
        <v>-</v>
      </c>
      <c r="S1802" t="str">
        <f t="shared" si="200"/>
        <v/>
      </c>
    </row>
    <row r="1803" spans="1:19" x14ac:dyDescent="0.3">
      <c r="A1803" t="s">
        <v>4477</v>
      </c>
      <c r="B1803" t="s">
        <v>301</v>
      </c>
      <c r="C1803" t="s">
        <v>11352</v>
      </c>
      <c r="D1803" t="s">
        <v>49</v>
      </c>
      <c r="E1803" t="s">
        <v>50</v>
      </c>
      <c r="F1803" t="s">
        <v>4478</v>
      </c>
      <c r="G1803" t="s">
        <v>28</v>
      </c>
      <c r="H1803" s="1">
        <v>44508</v>
      </c>
      <c r="I1803" s="3">
        <v>0.63541666666666663</v>
      </c>
      <c r="J1803" s="1" t="s">
        <v>438</v>
      </c>
      <c r="K1803" s="2">
        <v>0.63598379629629631</v>
      </c>
      <c r="L1803" s="2" t="s">
        <v>12021</v>
      </c>
      <c r="M1803" t="s">
        <v>12021</v>
      </c>
      <c r="N1803" t="str">
        <f t="shared" si="196"/>
        <v>08-11-2021</v>
      </c>
      <c r="O1803" t="str">
        <f t="shared" si="198"/>
        <v>11</v>
      </c>
      <c r="P1803" t="str">
        <f t="shared" si="199"/>
        <v>2021</v>
      </c>
      <c r="Q1803" t="s">
        <v>12021</v>
      </c>
      <c r="R1803" t="str">
        <f t="shared" si="197"/>
        <v>23-08-2021</v>
      </c>
      <c r="S1803" t="str">
        <f t="shared" si="200"/>
        <v>08</v>
      </c>
    </row>
    <row r="1804" spans="1:19" x14ac:dyDescent="0.3">
      <c r="A1804" t="s">
        <v>4479</v>
      </c>
      <c r="B1804" t="s">
        <v>97</v>
      </c>
      <c r="C1804" t="s">
        <v>11353</v>
      </c>
      <c r="D1804" t="s">
        <v>19</v>
      </c>
      <c r="E1804" t="s">
        <v>20</v>
      </c>
      <c r="F1804" t="s">
        <v>4480</v>
      </c>
      <c r="G1804" t="s">
        <v>28</v>
      </c>
      <c r="H1804" s="1" t="s">
        <v>4481</v>
      </c>
      <c r="I1804" s="3">
        <v>0.2459375</v>
      </c>
      <c r="J1804" s="1" t="s">
        <v>4482</v>
      </c>
      <c r="K1804" s="2">
        <v>0.2459375</v>
      </c>
      <c r="L1804" s="2" t="s">
        <v>12021</v>
      </c>
      <c r="M1804" t="s">
        <v>12021</v>
      </c>
      <c r="N1804" t="str">
        <f t="shared" si="196"/>
        <v>26-12-2023</v>
      </c>
      <c r="O1804" t="str">
        <f t="shared" si="198"/>
        <v>12</v>
      </c>
      <c r="P1804" t="str">
        <f t="shared" si="199"/>
        <v>2023</v>
      </c>
      <c r="Q1804" t="s">
        <v>12021</v>
      </c>
      <c r="R1804" t="str">
        <f t="shared" si="197"/>
        <v>24-01-2024</v>
      </c>
      <c r="S1804" t="str">
        <f t="shared" si="200"/>
        <v>01</v>
      </c>
    </row>
    <row r="1805" spans="1:19" x14ac:dyDescent="0.3">
      <c r="A1805" t="s">
        <v>4483</v>
      </c>
      <c r="B1805" t="s">
        <v>202</v>
      </c>
      <c r="C1805" t="s">
        <v>12021</v>
      </c>
      <c r="D1805" t="s">
        <v>33</v>
      </c>
      <c r="E1805" t="s">
        <v>127</v>
      </c>
      <c r="F1805" t="s">
        <v>4484</v>
      </c>
      <c r="G1805" t="s">
        <v>15</v>
      </c>
      <c r="H1805" s="1" t="s">
        <v>2932</v>
      </c>
      <c r="I1805" s="3">
        <v>0.3840972222222222</v>
      </c>
      <c r="J1805" s="1" t="s">
        <v>12021</v>
      </c>
      <c r="K1805" s="2" t="s">
        <v>12021</v>
      </c>
      <c r="L1805" s="2" t="s">
        <v>12021</v>
      </c>
      <c r="M1805" t="s">
        <v>12021</v>
      </c>
      <c r="N1805" t="str">
        <f t="shared" si="196"/>
        <v>18-07-2023</v>
      </c>
      <c r="O1805" t="str">
        <f t="shared" si="198"/>
        <v>07</v>
      </c>
      <c r="P1805" t="str">
        <f t="shared" si="199"/>
        <v>2023</v>
      </c>
      <c r="Q1805" t="s">
        <v>12021</v>
      </c>
      <c r="R1805" t="str">
        <f t="shared" si="197"/>
        <v>-</v>
      </c>
      <c r="S1805" t="str">
        <f t="shared" si="200"/>
        <v/>
      </c>
    </row>
    <row r="1806" spans="1:19" x14ac:dyDescent="0.3">
      <c r="A1806" t="s">
        <v>4485</v>
      </c>
      <c r="B1806" t="s">
        <v>205</v>
      </c>
      <c r="C1806" t="s">
        <v>11354</v>
      </c>
      <c r="D1806" t="s">
        <v>19</v>
      </c>
      <c r="E1806" t="s">
        <v>140</v>
      </c>
      <c r="F1806" t="s">
        <v>4486</v>
      </c>
      <c r="G1806" t="s">
        <v>28</v>
      </c>
      <c r="H1806" s="1" t="s">
        <v>1607</v>
      </c>
      <c r="I1806" s="3">
        <v>0.92109953703703706</v>
      </c>
      <c r="J1806" s="1" t="s">
        <v>2021</v>
      </c>
      <c r="K1806" s="2">
        <v>0.92109953703703706</v>
      </c>
      <c r="L1806" s="2" t="s">
        <v>12021</v>
      </c>
      <c r="M1806" t="s">
        <v>12021</v>
      </c>
      <c r="N1806" t="str">
        <f t="shared" si="196"/>
        <v>27-10-2024</v>
      </c>
      <c r="O1806" t="str">
        <f t="shared" si="198"/>
        <v>10</v>
      </c>
      <c r="P1806" t="str">
        <f t="shared" si="199"/>
        <v>2024</v>
      </c>
      <c r="Q1806" t="s">
        <v>12021</v>
      </c>
      <c r="R1806" t="str">
        <f t="shared" si="197"/>
        <v>24-11-2024</v>
      </c>
      <c r="S1806" t="str">
        <f t="shared" si="200"/>
        <v>11</v>
      </c>
    </row>
    <row r="1807" spans="1:19" x14ac:dyDescent="0.3">
      <c r="A1807" t="s">
        <v>4487</v>
      </c>
      <c r="B1807" t="s">
        <v>135</v>
      </c>
      <c r="C1807" t="s">
        <v>11355</v>
      </c>
      <c r="D1807" t="s">
        <v>33</v>
      </c>
      <c r="E1807" t="s">
        <v>38</v>
      </c>
      <c r="F1807" t="s">
        <v>4488</v>
      </c>
      <c r="G1807" t="s">
        <v>28</v>
      </c>
      <c r="H1807" s="1" t="s">
        <v>3839</v>
      </c>
      <c r="I1807" s="3">
        <v>0.63662037037037034</v>
      </c>
      <c r="J1807" s="1" t="s">
        <v>676</v>
      </c>
      <c r="K1807" s="2">
        <v>0.63662037037037034</v>
      </c>
      <c r="L1807" s="2" t="s">
        <v>12021</v>
      </c>
      <c r="M1807" t="s">
        <v>12021</v>
      </c>
      <c r="N1807" t="str">
        <f t="shared" si="196"/>
        <v>19-05-2022</v>
      </c>
      <c r="O1807" t="str">
        <f t="shared" si="198"/>
        <v>05</v>
      </c>
      <c r="P1807" t="str">
        <f t="shared" si="199"/>
        <v>2022</v>
      </c>
      <c r="Q1807" t="s">
        <v>12021</v>
      </c>
      <c r="R1807" t="str">
        <f t="shared" si="197"/>
        <v>29-05-2022</v>
      </c>
      <c r="S1807" t="str">
        <f t="shared" si="200"/>
        <v>05</v>
      </c>
    </row>
    <row r="1808" spans="1:19" x14ac:dyDescent="0.3">
      <c r="A1808" t="s">
        <v>4489</v>
      </c>
      <c r="B1808" t="s">
        <v>73</v>
      </c>
      <c r="C1808" t="s">
        <v>12021</v>
      </c>
      <c r="D1808" t="s">
        <v>49</v>
      </c>
      <c r="E1808" t="s">
        <v>50</v>
      </c>
      <c r="F1808" t="s">
        <v>4490</v>
      </c>
      <c r="G1808" t="s">
        <v>22</v>
      </c>
      <c r="H1808" s="1" t="s">
        <v>1254</v>
      </c>
      <c r="I1808" s="3">
        <v>0.65104166666666663</v>
      </c>
      <c r="J1808" s="1" t="s">
        <v>12021</v>
      </c>
      <c r="K1808" s="2" t="s">
        <v>12021</v>
      </c>
      <c r="L1808" s="2" t="s">
        <v>12021</v>
      </c>
      <c r="M1808" t="s">
        <v>12021</v>
      </c>
      <c r="N1808" t="str">
        <f t="shared" si="196"/>
        <v>29-04-2023</v>
      </c>
      <c r="O1808" t="str">
        <f t="shared" si="198"/>
        <v>04</v>
      </c>
      <c r="P1808" t="str">
        <f t="shared" si="199"/>
        <v>2023</v>
      </c>
      <c r="Q1808" t="s">
        <v>12021</v>
      </c>
      <c r="R1808" t="str">
        <f t="shared" si="197"/>
        <v>-</v>
      </c>
      <c r="S1808" t="str">
        <f t="shared" si="200"/>
        <v/>
      </c>
    </row>
    <row r="1809" spans="1:19" x14ac:dyDescent="0.3">
      <c r="A1809" t="s">
        <v>4491</v>
      </c>
      <c r="B1809" t="s">
        <v>48</v>
      </c>
      <c r="C1809" t="s">
        <v>12021</v>
      </c>
      <c r="D1809" t="s">
        <v>49</v>
      </c>
      <c r="E1809" t="s">
        <v>50</v>
      </c>
      <c r="F1809" t="s">
        <v>4492</v>
      </c>
      <c r="G1809" t="s">
        <v>15</v>
      </c>
      <c r="H1809" s="1" t="s">
        <v>3729</v>
      </c>
      <c r="I1809" s="3">
        <v>0.91318287037037038</v>
      </c>
      <c r="J1809" s="1" t="s">
        <v>12021</v>
      </c>
      <c r="K1809" s="2" t="s">
        <v>12021</v>
      </c>
      <c r="L1809" s="2" t="s">
        <v>12021</v>
      </c>
      <c r="M1809" t="s">
        <v>12021</v>
      </c>
      <c r="N1809" t="str">
        <f t="shared" si="196"/>
        <v>15-09-2023</v>
      </c>
      <c r="O1809" t="str">
        <f t="shared" si="198"/>
        <v>09</v>
      </c>
      <c r="P1809" t="str">
        <f t="shared" si="199"/>
        <v>2023</v>
      </c>
      <c r="Q1809" t="s">
        <v>12021</v>
      </c>
      <c r="R1809" t="str">
        <f t="shared" si="197"/>
        <v>-</v>
      </c>
      <c r="S1809" t="str">
        <f t="shared" si="200"/>
        <v/>
      </c>
    </row>
    <row r="1810" spans="1:19" x14ac:dyDescent="0.3">
      <c r="A1810" t="s">
        <v>4493</v>
      </c>
      <c r="B1810" t="s">
        <v>158</v>
      </c>
      <c r="C1810" t="s">
        <v>12021</v>
      </c>
      <c r="D1810" t="s">
        <v>33</v>
      </c>
      <c r="E1810" t="s">
        <v>127</v>
      </c>
      <c r="F1810" t="s">
        <v>4494</v>
      </c>
      <c r="G1810" t="s">
        <v>22</v>
      </c>
      <c r="H1810" s="1" t="s">
        <v>1372</v>
      </c>
      <c r="I1810" s="3">
        <v>0.24180555555555555</v>
      </c>
      <c r="J1810" s="1" t="s">
        <v>12021</v>
      </c>
      <c r="K1810" s="2" t="s">
        <v>12021</v>
      </c>
      <c r="L1810" s="2" t="s">
        <v>12021</v>
      </c>
      <c r="M1810" t="s">
        <v>12021</v>
      </c>
      <c r="N1810" t="str">
        <f t="shared" si="196"/>
        <v>18-02-2020</v>
      </c>
      <c r="O1810" t="str">
        <f t="shared" si="198"/>
        <v>02</v>
      </c>
      <c r="P1810" t="str">
        <f t="shared" si="199"/>
        <v>2020</v>
      </c>
      <c r="Q1810" t="s">
        <v>12021</v>
      </c>
      <c r="R1810" t="str">
        <f t="shared" si="197"/>
        <v>-</v>
      </c>
      <c r="S1810" t="str">
        <f t="shared" si="200"/>
        <v/>
      </c>
    </row>
    <row r="1811" spans="1:19" x14ac:dyDescent="0.3">
      <c r="A1811" t="s">
        <v>4495</v>
      </c>
      <c r="B1811" t="s">
        <v>113</v>
      </c>
      <c r="C1811" t="s">
        <v>11356</v>
      </c>
      <c r="D1811" t="s">
        <v>12</v>
      </c>
      <c r="E1811" t="s">
        <v>114</v>
      </c>
      <c r="F1811" t="s">
        <v>4496</v>
      </c>
      <c r="G1811" t="s">
        <v>28</v>
      </c>
      <c r="H1811" s="1" t="s">
        <v>2961</v>
      </c>
      <c r="I1811" s="3">
        <v>0.11604166666666667</v>
      </c>
      <c r="J1811" s="1" t="s">
        <v>4497</v>
      </c>
      <c r="K1811" s="2">
        <v>0.11604166666666667</v>
      </c>
      <c r="L1811" s="2" t="s">
        <v>12021</v>
      </c>
      <c r="M1811" t="s">
        <v>12021</v>
      </c>
      <c r="N1811" t="str">
        <f t="shared" si="196"/>
        <v>20-02-2021</v>
      </c>
      <c r="O1811" t="str">
        <f t="shared" si="198"/>
        <v>02</v>
      </c>
      <c r="P1811" t="str">
        <f t="shared" si="199"/>
        <v>2021</v>
      </c>
      <c r="Q1811" t="s">
        <v>12021</v>
      </c>
      <c r="R1811" t="str">
        <f t="shared" si="197"/>
        <v>21-02-2021</v>
      </c>
      <c r="S1811" t="str">
        <f t="shared" si="200"/>
        <v>02</v>
      </c>
    </row>
    <row r="1812" spans="1:19" x14ac:dyDescent="0.3">
      <c r="A1812" t="s">
        <v>4498</v>
      </c>
      <c r="B1812" t="s">
        <v>256</v>
      </c>
      <c r="C1812" t="s">
        <v>12021</v>
      </c>
      <c r="D1812" t="s">
        <v>19</v>
      </c>
      <c r="E1812" t="s">
        <v>20</v>
      </c>
      <c r="F1812" t="s">
        <v>4499</v>
      </c>
      <c r="G1812" t="s">
        <v>15</v>
      </c>
      <c r="H1812" s="1">
        <v>45418</v>
      </c>
      <c r="I1812" s="3">
        <v>0.76180555555555551</v>
      </c>
      <c r="J1812" s="1" t="s">
        <v>12021</v>
      </c>
      <c r="K1812" s="2" t="s">
        <v>12021</v>
      </c>
      <c r="L1812" s="2" t="s">
        <v>12021</v>
      </c>
      <c r="M1812" t="s">
        <v>12021</v>
      </c>
      <c r="N1812" t="str">
        <f t="shared" si="196"/>
        <v>06-05-2024</v>
      </c>
      <c r="O1812" t="str">
        <f t="shared" si="198"/>
        <v>05</v>
      </c>
      <c r="P1812" t="str">
        <f t="shared" si="199"/>
        <v>2024</v>
      </c>
      <c r="Q1812" t="s">
        <v>12021</v>
      </c>
      <c r="R1812" t="str">
        <f t="shared" si="197"/>
        <v>-</v>
      </c>
      <c r="S1812" t="str">
        <f t="shared" si="200"/>
        <v/>
      </c>
    </row>
    <row r="1813" spans="1:19" x14ac:dyDescent="0.3">
      <c r="A1813" t="s">
        <v>4500</v>
      </c>
      <c r="B1813" t="s">
        <v>64</v>
      </c>
      <c r="C1813" t="s">
        <v>12021</v>
      </c>
      <c r="D1813" t="s">
        <v>49</v>
      </c>
      <c r="E1813" t="s">
        <v>65</v>
      </c>
      <c r="F1813" t="s">
        <v>4501</v>
      </c>
      <c r="G1813" t="s">
        <v>15</v>
      </c>
      <c r="H1813" s="1" t="s">
        <v>3181</v>
      </c>
      <c r="I1813" s="3">
        <v>4.3796296296296298E-2</v>
      </c>
      <c r="J1813" s="1" t="s">
        <v>12021</v>
      </c>
      <c r="K1813" s="2" t="s">
        <v>12021</v>
      </c>
      <c r="L1813" s="2" t="s">
        <v>12021</v>
      </c>
      <c r="M1813" t="s">
        <v>12021</v>
      </c>
      <c r="N1813" t="str">
        <f t="shared" si="196"/>
        <v>21-05-2022</v>
      </c>
      <c r="O1813" t="str">
        <f t="shared" si="198"/>
        <v>05</v>
      </c>
      <c r="P1813" t="str">
        <f t="shared" si="199"/>
        <v>2022</v>
      </c>
      <c r="Q1813" t="s">
        <v>12021</v>
      </c>
      <c r="R1813" t="str">
        <f t="shared" si="197"/>
        <v>-</v>
      </c>
      <c r="S1813" t="str">
        <f t="shared" si="200"/>
        <v/>
      </c>
    </row>
    <row r="1814" spans="1:19" x14ac:dyDescent="0.3">
      <c r="A1814" t="s">
        <v>4502</v>
      </c>
      <c r="B1814" t="s">
        <v>18</v>
      </c>
      <c r="C1814" s="4">
        <v>44208.928472222222</v>
      </c>
      <c r="D1814" t="s">
        <v>19</v>
      </c>
      <c r="E1814" t="s">
        <v>20</v>
      </c>
      <c r="F1814" t="s">
        <v>4503</v>
      </c>
      <c r="G1814" t="s">
        <v>28</v>
      </c>
      <c r="H1814" s="1" t="s">
        <v>3625</v>
      </c>
      <c r="I1814" s="3">
        <v>0.92856481481481479</v>
      </c>
      <c r="J1814" s="1">
        <v>44208</v>
      </c>
      <c r="K1814" s="2">
        <v>0.92847222222222225</v>
      </c>
      <c r="L1814" s="2" t="s">
        <v>12021</v>
      </c>
      <c r="M1814" t="s">
        <v>12021</v>
      </c>
      <c r="N1814" t="str">
        <f t="shared" si="196"/>
        <v>26-11-2021</v>
      </c>
      <c r="O1814" t="str">
        <f t="shared" si="198"/>
        <v>11</v>
      </c>
      <c r="P1814" t="str">
        <f t="shared" si="199"/>
        <v>2021</v>
      </c>
      <c r="Q1814" t="s">
        <v>12021</v>
      </c>
      <c r="R1814" t="str">
        <f t="shared" si="197"/>
        <v>12-01-2021</v>
      </c>
      <c r="S1814" t="str">
        <f t="shared" si="200"/>
        <v>01</v>
      </c>
    </row>
    <row r="1815" spans="1:19" x14ac:dyDescent="0.3">
      <c r="A1815" t="s">
        <v>4504</v>
      </c>
      <c r="B1815" t="s">
        <v>73</v>
      </c>
      <c r="C1815" s="4">
        <v>44203.501388888886</v>
      </c>
      <c r="D1815" t="s">
        <v>49</v>
      </c>
      <c r="E1815" t="s">
        <v>50</v>
      </c>
      <c r="F1815" t="s">
        <v>4505</v>
      </c>
      <c r="G1815" t="s">
        <v>28</v>
      </c>
      <c r="H1815" s="1">
        <v>44536</v>
      </c>
      <c r="I1815" s="3">
        <v>0.50138888888888888</v>
      </c>
      <c r="J1815" s="1">
        <v>44203</v>
      </c>
      <c r="K1815" s="2">
        <v>0.50138888888888888</v>
      </c>
      <c r="L1815" s="2" t="s">
        <v>12021</v>
      </c>
      <c r="M1815" t="s">
        <v>12021</v>
      </c>
      <c r="N1815" t="str">
        <f t="shared" si="196"/>
        <v>06-12-2021</v>
      </c>
      <c r="O1815" t="str">
        <f t="shared" si="198"/>
        <v>12</v>
      </c>
      <c r="P1815" t="str">
        <f t="shared" si="199"/>
        <v>2021</v>
      </c>
      <c r="Q1815" t="s">
        <v>12021</v>
      </c>
      <c r="R1815" t="str">
        <f t="shared" si="197"/>
        <v>07-01-2021</v>
      </c>
      <c r="S1815" t="str">
        <f t="shared" si="200"/>
        <v>01</v>
      </c>
    </row>
    <row r="1816" spans="1:19" x14ac:dyDescent="0.3">
      <c r="A1816" t="s">
        <v>4506</v>
      </c>
      <c r="B1816" t="s">
        <v>256</v>
      </c>
      <c r="C1816" t="s">
        <v>12021</v>
      </c>
      <c r="D1816" t="s">
        <v>19</v>
      </c>
      <c r="E1816" t="s">
        <v>20</v>
      </c>
      <c r="F1816" t="s">
        <v>4507</v>
      </c>
      <c r="G1816" t="s">
        <v>15</v>
      </c>
      <c r="H1816" s="1" t="s">
        <v>1052</v>
      </c>
      <c r="I1816" s="3">
        <v>0.48682870370370368</v>
      </c>
      <c r="J1816" s="1" t="s">
        <v>12021</v>
      </c>
      <c r="K1816" s="2" t="s">
        <v>12021</v>
      </c>
      <c r="L1816" s="2" t="s">
        <v>12021</v>
      </c>
      <c r="M1816" t="s">
        <v>12021</v>
      </c>
      <c r="N1816" t="str">
        <f t="shared" si="196"/>
        <v>22-01-2023</v>
      </c>
      <c r="O1816" t="str">
        <f t="shared" si="198"/>
        <v>01</v>
      </c>
      <c r="P1816" t="str">
        <f t="shared" si="199"/>
        <v>2023</v>
      </c>
      <c r="Q1816" t="s">
        <v>12021</v>
      </c>
      <c r="R1816" t="str">
        <f t="shared" si="197"/>
        <v>-</v>
      </c>
      <c r="S1816" t="str">
        <f t="shared" si="200"/>
        <v/>
      </c>
    </row>
    <row r="1817" spans="1:19" x14ac:dyDescent="0.3">
      <c r="A1817" t="s">
        <v>4508</v>
      </c>
      <c r="B1817" t="s">
        <v>301</v>
      </c>
      <c r="C1817" t="s">
        <v>12021</v>
      </c>
      <c r="D1817" t="s">
        <v>49</v>
      </c>
      <c r="E1817" t="s">
        <v>50</v>
      </c>
      <c r="F1817" t="s">
        <v>4509</v>
      </c>
      <c r="G1817" t="s">
        <v>22</v>
      </c>
      <c r="H1817" s="1" t="s">
        <v>4234</v>
      </c>
      <c r="I1817" s="3">
        <v>9.2523148148148146E-2</v>
      </c>
      <c r="J1817" s="1" t="s">
        <v>12021</v>
      </c>
      <c r="K1817" s="2" t="s">
        <v>12021</v>
      </c>
      <c r="L1817" s="2" t="s">
        <v>12021</v>
      </c>
      <c r="M1817" t="s">
        <v>12021</v>
      </c>
      <c r="N1817" t="str">
        <f t="shared" si="196"/>
        <v>30-07-2022</v>
      </c>
      <c r="O1817" t="str">
        <f t="shared" si="198"/>
        <v>07</v>
      </c>
      <c r="P1817" t="str">
        <f t="shared" si="199"/>
        <v>2022</v>
      </c>
      <c r="Q1817" t="s">
        <v>12021</v>
      </c>
      <c r="R1817" t="str">
        <f t="shared" si="197"/>
        <v>-</v>
      </c>
      <c r="S1817" t="str">
        <f t="shared" si="200"/>
        <v/>
      </c>
    </row>
    <row r="1818" spans="1:19" x14ac:dyDescent="0.3">
      <c r="A1818" t="s">
        <v>4510</v>
      </c>
      <c r="B1818" t="s">
        <v>64</v>
      </c>
      <c r="C1818" s="4">
        <v>44145.944444444445</v>
      </c>
      <c r="D1818" t="s">
        <v>49</v>
      </c>
      <c r="E1818" t="s">
        <v>65</v>
      </c>
      <c r="F1818" t="s">
        <v>4511</v>
      </c>
      <c r="G1818" t="s">
        <v>28</v>
      </c>
      <c r="H1818" s="1">
        <v>43840</v>
      </c>
      <c r="I1818" s="3">
        <v>0.94444444444444442</v>
      </c>
      <c r="J1818" s="1">
        <v>44145</v>
      </c>
      <c r="K1818" s="2">
        <v>0.94444444444444442</v>
      </c>
      <c r="L1818" s="2" t="s">
        <v>12021</v>
      </c>
      <c r="M1818" t="s">
        <v>12021</v>
      </c>
      <c r="N1818" t="str">
        <f t="shared" si="196"/>
        <v>10-01-2020</v>
      </c>
      <c r="O1818" t="str">
        <f t="shared" si="198"/>
        <v>01</v>
      </c>
      <c r="P1818" t="str">
        <f t="shared" si="199"/>
        <v>2020</v>
      </c>
      <c r="Q1818" t="s">
        <v>12021</v>
      </c>
      <c r="R1818" t="str">
        <f t="shared" si="197"/>
        <v>10-11-2020</v>
      </c>
      <c r="S1818" t="str">
        <f t="shared" si="200"/>
        <v>11</v>
      </c>
    </row>
    <row r="1819" spans="1:19" x14ac:dyDescent="0.3">
      <c r="A1819" t="s">
        <v>4512</v>
      </c>
      <c r="B1819" t="s">
        <v>18</v>
      </c>
      <c r="C1819" t="s">
        <v>12021</v>
      </c>
      <c r="D1819" t="s">
        <v>19</v>
      </c>
      <c r="E1819" t="s">
        <v>20</v>
      </c>
      <c r="F1819" t="s">
        <v>4513</v>
      </c>
      <c r="G1819" t="s">
        <v>22</v>
      </c>
      <c r="H1819" s="1" t="s">
        <v>2635</v>
      </c>
      <c r="I1819" s="3">
        <v>0.84215277777777775</v>
      </c>
      <c r="J1819" s="1" t="s">
        <v>12021</v>
      </c>
      <c r="K1819" s="2" t="s">
        <v>12021</v>
      </c>
      <c r="L1819" s="2" t="s">
        <v>12021</v>
      </c>
      <c r="M1819" t="s">
        <v>12021</v>
      </c>
      <c r="N1819" t="str">
        <f t="shared" si="196"/>
        <v>27-10-2020</v>
      </c>
      <c r="O1819" t="str">
        <f t="shared" si="198"/>
        <v>10</v>
      </c>
      <c r="P1819" t="str">
        <f t="shared" si="199"/>
        <v>2020</v>
      </c>
      <c r="Q1819" t="s">
        <v>12021</v>
      </c>
      <c r="R1819" t="str">
        <f t="shared" si="197"/>
        <v>-</v>
      </c>
      <c r="S1819" t="str">
        <f t="shared" si="200"/>
        <v/>
      </c>
    </row>
    <row r="1820" spans="1:19" x14ac:dyDescent="0.3">
      <c r="A1820" t="s">
        <v>4514</v>
      </c>
      <c r="B1820" t="s">
        <v>18</v>
      </c>
      <c r="C1820" s="4">
        <v>44171.968055555553</v>
      </c>
      <c r="D1820" t="s">
        <v>19</v>
      </c>
      <c r="E1820" t="s">
        <v>20</v>
      </c>
      <c r="F1820" t="s">
        <v>765</v>
      </c>
      <c r="G1820" t="s">
        <v>28</v>
      </c>
      <c r="H1820" s="1">
        <v>44080</v>
      </c>
      <c r="I1820" s="3">
        <v>0.96805555555555556</v>
      </c>
      <c r="J1820" s="1">
        <v>44171</v>
      </c>
      <c r="K1820" s="2">
        <v>0.96805555555555556</v>
      </c>
      <c r="L1820" s="2" t="s">
        <v>12021</v>
      </c>
      <c r="M1820" t="s">
        <v>12021</v>
      </c>
      <c r="N1820" t="str">
        <f t="shared" si="196"/>
        <v>06-09-2020</v>
      </c>
      <c r="O1820" t="str">
        <f t="shared" si="198"/>
        <v>09</v>
      </c>
      <c r="P1820" t="str">
        <f t="shared" si="199"/>
        <v>2020</v>
      </c>
      <c r="Q1820" t="s">
        <v>12021</v>
      </c>
      <c r="R1820" t="str">
        <f t="shared" si="197"/>
        <v>06-12-2020</v>
      </c>
      <c r="S1820" t="str">
        <f t="shared" si="200"/>
        <v>12</v>
      </c>
    </row>
    <row r="1821" spans="1:19" x14ac:dyDescent="0.3">
      <c r="A1821" t="s">
        <v>4515</v>
      </c>
      <c r="B1821" t="s">
        <v>11</v>
      </c>
      <c r="C1821" t="s">
        <v>12021</v>
      </c>
      <c r="D1821" t="s">
        <v>12</v>
      </c>
      <c r="E1821" t="s">
        <v>13</v>
      </c>
      <c r="F1821" t="s">
        <v>4516</v>
      </c>
      <c r="G1821" t="s">
        <v>22</v>
      </c>
      <c r="H1821" s="1" t="s">
        <v>1595</v>
      </c>
      <c r="I1821" s="3">
        <v>0.28864583333333332</v>
      </c>
      <c r="J1821" s="1" t="s">
        <v>12021</v>
      </c>
      <c r="K1821" s="2" t="s">
        <v>12021</v>
      </c>
      <c r="L1821" s="2" t="s">
        <v>12021</v>
      </c>
      <c r="M1821" t="s">
        <v>12021</v>
      </c>
      <c r="N1821" t="str">
        <f t="shared" si="196"/>
        <v>16-01-2020</v>
      </c>
      <c r="O1821" t="str">
        <f t="shared" si="198"/>
        <v>01</v>
      </c>
      <c r="P1821" t="str">
        <f t="shared" si="199"/>
        <v>2020</v>
      </c>
      <c r="Q1821" t="s">
        <v>12021</v>
      </c>
      <c r="R1821" t="str">
        <f t="shared" si="197"/>
        <v>-</v>
      </c>
      <c r="S1821" t="str">
        <f t="shared" si="200"/>
        <v/>
      </c>
    </row>
    <row r="1822" spans="1:19" x14ac:dyDescent="0.3">
      <c r="A1822" t="s">
        <v>4517</v>
      </c>
      <c r="B1822" t="s">
        <v>185</v>
      </c>
      <c r="C1822" s="4" t="s">
        <v>12021</v>
      </c>
      <c r="D1822" t="s">
        <v>12</v>
      </c>
      <c r="E1822" t="s">
        <v>13</v>
      </c>
      <c r="F1822" t="s">
        <v>4518</v>
      </c>
      <c r="G1822" t="s">
        <v>15</v>
      </c>
      <c r="H1822" s="1" t="s">
        <v>4519</v>
      </c>
      <c r="I1822" s="3">
        <v>0.56207175925925923</v>
      </c>
      <c r="J1822" s="1" t="s">
        <v>12021</v>
      </c>
      <c r="K1822" s="2" t="s">
        <v>12021</v>
      </c>
      <c r="L1822" s="2" t="s">
        <v>12021</v>
      </c>
      <c r="M1822" t="s">
        <v>12021</v>
      </c>
      <c r="N1822" t="str">
        <f t="shared" si="196"/>
        <v>22-02-2024</v>
      </c>
      <c r="O1822" t="str">
        <f t="shared" si="198"/>
        <v>02</v>
      </c>
      <c r="P1822" t="str">
        <f t="shared" si="199"/>
        <v>2024</v>
      </c>
      <c r="Q1822" t="s">
        <v>12021</v>
      </c>
      <c r="R1822" t="str">
        <f t="shared" si="197"/>
        <v>-</v>
      </c>
      <c r="S1822" t="str">
        <f t="shared" si="200"/>
        <v/>
      </c>
    </row>
    <row r="1823" spans="1:19" x14ac:dyDescent="0.3">
      <c r="A1823" t="s">
        <v>4520</v>
      </c>
      <c r="B1823" t="s">
        <v>53</v>
      </c>
      <c r="C1823" t="s">
        <v>12021</v>
      </c>
      <c r="D1823" t="s">
        <v>12</v>
      </c>
      <c r="E1823" t="s">
        <v>13</v>
      </c>
      <c r="F1823" t="s">
        <v>4521</v>
      </c>
      <c r="G1823" t="s">
        <v>22</v>
      </c>
      <c r="H1823" s="1">
        <v>44778</v>
      </c>
      <c r="I1823" s="3">
        <v>0.84027777777777779</v>
      </c>
      <c r="J1823" s="1" t="s">
        <v>12021</v>
      </c>
      <c r="K1823" s="2" t="s">
        <v>12021</v>
      </c>
      <c r="L1823" s="2" t="s">
        <v>12021</v>
      </c>
      <c r="M1823" t="s">
        <v>12021</v>
      </c>
      <c r="N1823" t="str">
        <f t="shared" si="196"/>
        <v>05-08-2022</v>
      </c>
      <c r="O1823" t="str">
        <f t="shared" si="198"/>
        <v>08</v>
      </c>
      <c r="P1823" t="str">
        <f t="shared" si="199"/>
        <v>2022</v>
      </c>
      <c r="Q1823" t="s">
        <v>12021</v>
      </c>
      <c r="R1823" t="str">
        <f t="shared" si="197"/>
        <v>-</v>
      </c>
      <c r="S1823" t="str">
        <f t="shared" si="200"/>
        <v/>
      </c>
    </row>
    <row r="1824" spans="1:19" x14ac:dyDescent="0.3">
      <c r="A1824" t="s">
        <v>4522</v>
      </c>
      <c r="B1824" t="s">
        <v>139</v>
      </c>
      <c r="C1824" s="4" t="s">
        <v>12021</v>
      </c>
      <c r="D1824" t="s">
        <v>19</v>
      </c>
      <c r="E1824" t="s">
        <v>140</v>
      </c>
      <c r="F1824" t="s">
        <v>4523</v>
      </c>
      <c r="G1824" t="s">
        <v>15</v>
      </c>
      <c r="H1824" s="1" t="s">
        <v>800</v>
      </c>
      <c r="I1824" s="3">
        <v>0.10130787037037037</v>
      </c>
      <c r="J1824" s="1" t="s">
        <v>12021</v>
      </c>
      <c r="K1824" s="2" t="s">
        <v>12021</v>
      </c>
      <c r="L1824" s="2" t="s">
        <v>12021</v>
      </c>
      <c r="M1824" t="s">
        <v>12021</v>
      </c>
      <c r="N1824" t="str">
        <f t="shared" si="196"/>
        <v>24-06-2020</v>
      </c>
      <c r="O1824" t="str">
        <f t="shared" si="198"/>
        <v>06</v>
      </c>
      <c r="P1824" t="str">
        <f t="shared" si="199"/>
        <v>2020</v>
      </c>
      <c r="Q1824" t="s">
        <v>12021</v>
      </c>
      <c r="R1824" t="str">
        <f t="shared" si="197"/>
        <v>-</v>
      </c>
      <c r="S1824" t="str">
        <f t="shared" si="200"/>
        <v/>
      </c>
    </row>
    <row r="1825" spans="1:19" x14ac:dyDescent="0.3">
      <c r="A1825" t="s">
        <v>4524</v>
      </c>
      <c r="B1825" t="s">
        <v>97</v>
      </c>
      <c r="C1825" t="s">
        <v>12021</v>
      </c>
      <c r="D1825" t="s">
        <v>19</v>
      </c>
      <c r="E1825" t="s">
        <v>20</v>
      </c>
      <c r="F1825" t="s">
        <v>4525</v>
      </c>
      <c r="G1825" t="s">
        <v>15</v>
      </c>
      <c r="H1825" s="1">
        <v>43960</v>
      </c>
      <c r="I1825" s="3">
        <v>0.75763888888888886</v>
      </c>
      <c r="J1825" s="1" t="s">
        <v>12021</v>
      </c>
      <c r="K1825" s="2" t="s">
        <v>12021</v>
      </c>
      <c r="L1825" s="2" t="s">
        <v>12021</v>
      </c>
      <c r="M1825" t="s">
        <v>12021</v>
      </c>
      <c r="N1825" t="str">
        <f t="shared" si="196"/>
        <v>09-05-2020</v>
      </c>
      <c r="O1825" t="str">
        <f t="shared" si="198"/>
        <v>05</v>
      </c>
      <c r="P1825" t="str">
        <f t="shared" si="199"/>
        <v>2020</v>
      </c>
      <c r="Q1825" t="s">
        <v>12021</v>
      </c>
      <c r="R1825" t="str">
        <f t="shared" si="197"/>
        <v>-</v>
      </c>
      <c r="S1825" t="str">
        <f t="shared" si="200"/>
        <v/>
      </c>
    </row>
    <row r="1826" spans="1:19" x14ac:dyDescent="0.3">
      <c r="A1826" t="s">
        <v>4526</v>
      </c>
      <c r="B1826" t="s">
        <v>126</v>
      </c>
      <c r="C1826" s="4" t="s">
        <v>12021</v>
      </c>
      <c r="D1826" t="s">
        <v>33</v>
      </c>
      <c r="E1826" t="s">
        <v>127</v>
      </c>
      <c r="F1826" t="s">
        <v>4527</v>
      </c>
      <c r="G1826" t="s">
        <v>15</v>
      </c>
      <c r="H1826" s="1" t="s">
        <v>688</v>
      </c>
      <c r="I1826" s="3">
        <v>0.88746527777777773</v>
      </c>
      <c r="J1826" s="1" t="s">
        <v>12021</v>
      </c>
      <c r="K1826" s="2" t="s">
        <v>12021</v>
      </c>
      <c r="L1826" s="2" t="s">
        <v>12021</v>
      </c>
      <c r="M1826" t="s">
        <v>12021</v>
      </c>
      <c r="N1826" t="str">
        <f t="shared" si="196"/>
        <v>20-11-2024</v>
      </c>
      <c r="O1826" t="str">
        <f t="shared" si="198"/>
        <v>11</v>
      </c>
      <c r="P1826" t="str">
        <f t="shared" si="199"/>
        <v>2024</v>
      </c>
      <c r="Q1826" t="s">
        <v>12021</v>
      </c>
      <c r="R1826" t="str">
        <f t="shared" si="197"/>
        <v>-</v>
      </c>
      <c r="S1826" t="str">
        <f t="shared" si="200"/>
        <v/>
      </c>
    </row>
    <row r="1827" spans="1:19" x14ac:dyDescent="0.3">
      <c r="A1827" t="s">
        <v>4528</v>
      </c>
      <c r="B1827" t="s">
        <v>205</v>
      </c>
      <c r="C1827" t="s">
        <v>12021</v>
      </c>
      <c r="D1827" t="s">
        <v>19</v>
      </c>
      <c r="E1827" t="s">
        <v>140</v>
      </c>
      <c r="F1827" t="s">
        <v>4529</v>
      </c>
      <c r="G1827" t="s">
        <v>15</v>
      </c>
      <c r="H1827" s="1" t="s">
        <v>3847</v>
      </c>
      <c r="I1827" s="3">
        <v>0.46124999999999999</v>
      </c>
      <c r="J1827" s="1" t="s">
        <v>12021</v>
      </c>
      <c r="K1827" s="2" t="s">
        <v>12021</v>
      </c>
      <c r="L1827" s="2" t="s">
        <v>12021</v>
      </c>
      <c r="M1827" t="s">
        <v>12021</v>
      </c>
      <c r="N1827" t="str">
        <f t="shared" si="196"/>
        <v>13-04-2023</v>
      </c>
      <c r="O1827" t="str">
        <f t="shared" si="198"/>
        <v>04</v>
      </c>
      <c r="P1827" t="str">
        <f t="shared" si="199"/>
        <v>2023</v>
      </c>
      <c r="Q1827" t="s">
        <v>12021</v>
      </c>
      <c r="R1827" t="str">
        <f t="shared" si="197"/>
        <v>-</v>
      </c>
      <c r="S1827" t="str">
        <f t="shared" si="200"/>
        <v/>
      </c>
    </row>
    <row r="1828" spans="1:19" x14ac:dyDescent="0.3">
      <c r="A1828" t="s">
        <v>4530</v>
      </c>
      <c r="B1828" t="s">
        <v>194</v>
      </c>
      <c r="C1828" s="4" t="s">
        <v>12021</v>
      </c>
      <c r="D1828" t="s">
        <v>49</v>
      </c>
      <c r="E1828" t="s">
        <v>65</v>
      </c>
      <c r="F1828" t="s">
        <v>4531</v>
      </c>
      <c r="G1828" t="s">
        <v>15</v>
      </c>
      <c r="H1828" s="1" t="s">
        <v>3357</v>
      </c>
      <c r="I1828" s="3">
        <v>0.55141203703703701</v>
      </c>
      <c r="J1828" s="1" t="s">
        <v>12021</v>
      </c>
      <c r="K1828" s="2" t="s">
        <v>12021</v>
      </c>
      <c r="L1828" s="2" t="s">
        <v>12021</v>
      </c>
      <c r="M1828" t="s">
        <v>12021</v>
      </c>
      <c r="N1828" t="str">
        <f t="shared" si="196"/>
        <v>22-04-2020</v>
      </c>
      <c r="O1828" t="str">
        <f t="shared" si="198"/>
        <v>04</v>
      </c>
      <c r="P1828" t="str">
        <f t="shared" si="199"/>
        <v>2020</v>
      </c>
      <c r="Q1828" t="s">
        <v>12021</v>
      </c>
      <c r="R1828" t="str">
        <f t="shared" si="197"/>
        <v>-</v>
      </c>
      <c r="S1828" t="str">
        <f t="shared" si="200"/>
        <v/>
      </c>
    </row>
    <row r="1829" spans="1:19" x14ac:dyDescent="0.3">
      <c r="A1829" t="s">
        <v>4532</v>
      </c>
      <c r="B1829" t="s">
        <v>97</v>
      </c>
      <c r="C1829" t="s">
        <v>12021</v>
      </c>
      <c r="D1829" t="s">
        <v>19</v>
      </c>
      <c r="E1829" t="s">
        <v>20</v>
      </c>
      <c r="F1829" t="s">
        <v>4533</v>
      </c>
      <c r="G1829" t="s">
        <v>15</v>
      </c>
      <c r="H1829" s="1">
        <v>45334</v>
      </c>
      <c r="I1829" s="3">
        <v>0.91666666666666663</v>
      </c>
      <c r="J1829" s="1" t="s">
        <v>12021</v>
      </c>
      <c r="K1829" s="2" t="s">
        <v>12021</v>
      </c>
      <c r="L1829" s="2" t="s">
        <v>12021</v>
      </c>
      <c r="M1829" t="s">
        <v>12021</v>
      </c>
      <c r="N1829" t="str">
        <f t="shared" si="196"/>
        <v>12-02-2024</v>
      </c>
      <c r="O1829" t="str">
        <f t="shared" si="198"/>
        <v>02</v>
      </c>
      <c r="P1829" t="str">
        <f t="shared" si="199"/>
        <v>2024</v>
      </c>
      <c r="Q1829" t="s">
        <v>12021</v>
      </c>
      <c r="R1829" t="str">
        <f t="shared" si="197"/>
        <v>-</v>
      </c>
      <c r="S1829" t="str">
        <f t="shared" si="200"/>
        <v/>
      </c>
    </row>
    <row r="1830" spans="1:19" x14ac:dyDescent="0.3">
      <c r="A1830" t="s">
        <v>4534</v>
      </c>
      <c r="B1830" t="s">
        <v>87</v>
      </c>
      <c r="C1830" s="4" t="s">
        <v>12021</v>
      </c>
      <c r="D1830" t="s">
        <v>33</v>
      </c>
      <c r="E1830" t="s">
        <v>38</v>
      </c>
      <c r="F1830" t="s">
        <v>4535</v>
      </c>
      <c r="G1830" t="s">
        <v>15</v>
      </c>
      <c r="H1830" s="1" t="s">
        <v>1866</v>
      </c>
      <c r="I1830" s="3">
        <v>0.15259259259259259</v>
      </c>
      <c r="J1830" s="1" t="s">
        <v>12021</v>
      </c>
      <c r="K1830" s="2" t="s">
        <v>12021</v>
      </c>
      <c r="L1830" s="2" t="s">
        <v>12021</v>
      </c>
      <c r="M1830" t="s">
        <v>12021</v>
      </c>
      <c r="N1830" t="str">
        <f t="shared" si="196"/>
        <v>23-09-2020</v>
      </c>
      <c r="O1830" t="str">
        <f t="shared" si="198"/>
        <v>09</v>
      </c>
      <c r="P1830" t="str">
        <f t="shared" si="199"/>
        <v>2020</v>
      </c>
      <c r="Q1830" t="s">
        <v>12021</v>
      </c>
      <c r="R1830" t="str">
        <f t="shared" si="197"/>
        <v>-</v>
      </c>
      <c r="S1830" t="str">
        <f t="shared" si="200"/>
        <v/>
      </c>
    </row>
    <row r="1831" spans="1:19" x14ac:dyDescent="0.3">
      <c r="A1831" t="s">
        <v>4536</v>
      </c>
      <c r="B1831" t="s">
        <v>110</v>
      </c>
      <c r="C1831" t="s">
        <v>11357</v>
      </c>
      <c r="D1831" t="s">
        <v>33</v>
      </c>
      <c r="E1831" t="s">
        <v>34</v>
      </c>
      <c r="F1831" t="s">
        <v>4537</v>
      </c>
      <c r="G1831" t="s">
        <v>28</v>
      </c>
      <c r="H1831" s="1" t="s">
        <v>2059</v>
      </c>
      <c r="I1831" s="3">
        <v>0.58432870370370371</v>
      </c>
      <c r="J1831" s="1" t="s">
        <v>3079</v>
      </c>
      <c r="K1831" s="2">
        <v>0.58432870370370371</v>
      </c>
      <c r="L1831" s="2" t="s">
        <v>12021</v>
      </c>
      <c r="M1831" t="s">
        <v>12021</v>
      </c>
      <c r="N1831" t="str">
        <f t="shared" si="196"/>
        <v>30-04-2024</v>
      </c>
      <c r="O1831" t="str">
        <f t="shared" si="198"/>
        <v>04</v>
      </c>
      <c r="P1831" t="str">
        <f t="shared" si="199"/>
        <v>2024</v>
      </c>
      <c r="Q1831" t="s">
        <v>12021</v>
      </c>
      <c r="R1831" t="str">
        <f t="shared" si="197"/>
        <v>27-05-2024</v>
      </c>
      <c r="S1831" t="str">
        <f t="shared" si="200"/>
        <v>05</v>
      </c>
    </row>
    <row r="1832" spans="1:19" x14ac:dyDescent="0.3">
      <c r="A1832" t="s">
        <v>4538</v>
      </c>
      <c r="B1832" t="s">
        <v>158</v>
      </c>
      <c r="C1832" s="4" t="s">
        <v>12021</v>
      </c>
      <c r="D1832" t="s">
        <v>33</v>
      </c>
      <c r="E1832" t="s">
        <v>127</v>
      </c>
      <c r="F1832" t="s">
        <v>4539</v>
      </c>
      <c r="G1832" t="s">
        <v>15</v>
      </c>
      <c r="H1832" s="1" t="s">
        <v>4158</v>
      </c>
      <c r="I1832" s="3">
        <v>0.15268518518518517</v>
      </c>
      <c r="J1832" s="1" t="s">
        <v>12021</v>
      </c>
      <c r="K1832" s="2" t="s">
        <v>12021</v>
      </c>
      <c r="L1832" s="2" t="s">
        <v>12021</v>
      </c>
      <c r="M1832" t="s">
        <v>12021</v>
      </c>
      <c r="N1832" t="str">
        <f t="shared" si="196"/>
        <v>17-07-2024</v>
      </c>
      <c r="O1832" t="str">
        <f t="shared" si="198"/>
        <v>07</v>
      </c>
      <c r="P1832" t="str">
        <f t="shared" si="199"/>
        <v>2024</v>
      </c>
      <c r="Q1832" t="s">
        <v>12021</v>
      </c>
      <c r="R1832" t="str">
        <f t="shared" si="197"/>
        <v>-</v>
      </c>
      <c r="S1832" t="str">
        <f t="shared" si="200"/>
        <v/>
      </c>
    </row>
    <row r="1833" spans="1:19" x14ac:dyDescent="0.3">
      <c r="A1833" t="s">
        <v>4540</v>
      </c>
      <c r="B1833" t="s">
        <v>87</v>
      </c>
      <c r="C1833" t="s">
        <v>12021</v>
      </c>
      <c r="D1833" t="s">
        <v>33</v>
      </c>
      <c r="E1833" t="s">
        <v>38</v>
      </c>
      <c r="F1833" t="s">
        <v>4541</v>
      </c>
      <c r="G1833" t="s">
        <v>15</v>
      </c>
      <c r="H1833" s="1">
        <v>45359</v>
      </c>
      <c r="I1833" s="3">
        <v>0.92083333333333328</v>
      </c>
      <c r="J1833" s="1" t="s">
        <v>12021</v>
      </c>
      <c r="K1833" s="2" t="s">
        <v>12021</v>
      </c>
      <c r="L1833" s="2" t="s">
        <v>12021</v>
      </c>
      <c r="M1833" t="s">
        <v>12021</v>
      </c>
      <c r="N1833" t="str">
        <f t="shared" si="196"/>
        <v>08-03-2024</v>
      </c>
      <c r="O1833" t="str">
        <f t="shared" si="198"/>
        <v>03</v>
      </c>
      <c r="P1833" t="str">
        <f t="shared" si="199"/>
        <v>2024</v>
      </c>
      <c r="Q1833" t="s">
        <v>12021</v>
      </c>
      <c r="R1833" t="str">
        <f t="shared" si="197"/>
        <v>-</v>
      </c>
      <c r="S1833" t="str">
        <f t="shared" si="200"/>
        <v/>
      </c>
    </row>
    <row r="1834" spans="1:19" x14ac:dyDescent="0.3">
      <c r="A1834" t="s">
        <v>4542</v>
      </c>
      <c r="B1834" t="s">
        <v>113</v>
      </c>
      <c r="C1834" s="4" t="s">
        <v>12021</v>
      </c>
      <c r="D1834" t="s">
        <v>12</v>
      </c>
      <c r="E1834" t="s">
        <v>114</v>
      </c>
      <c r="F1834" t="s">
        <v>4543</v>
      </c>
      <c r="G1834" t="s">
        <v>22</v>
      </c>
      <c r="H1834" s="1" t="s">
        <v>4544</v>
      </c>
      <c r="I1834" s="3">
        <v>0.65717592592592589</v>
      </c>
      <c r="J1834" s="1" t="s">
        <v>12021</v>
      </c>
      <c r="K1834" s="2" t="s">
        <v>12021</v>
      </c>
      <c r="L1834" s="2" t="s">
        <v>12021</v>
      </c>
      <c r="M1834" t="s">
        <v>12021</v>
      </c>
      <c r="N1834" t="str">
        <f t="shared" si="196"/>
        <v>28-10-2022</v>
      </c>
      <c r="O1834" t="str">
        <f t="shared" si="198"/>
        <v>10</v>
      </c>
      <c r="P1834" t="str">
        <f t="shared" si="199"/>
        <v>2022</v>
      </c>
      <c r="Q1834" t="s">
        <v>12021</v>
      </c>
      <c r="R1834" t="str">
        <f t="shared" si="197"/>
        <v>-</v>
      </c>
      <c r="S1834" t="str">
        <f t="shared" si="200"/>
        <v/>
      </c>
    </row>
    <row r="1835" spans="1:19" x14ac:dyDescent="0.3">
      <c r="A1835" t="s">
        <v>4545</v>
      </c>
      <c r="B1835" t="s">
        <v>158</v>
      </c>
      <c r="C1835" t="s">
        <v>12021</v>
      </c>
      <c r="D1835" t="s">
        <v>33</v>
      </c>
      <c r="E1835" t="s">
        <v>127</v>
      </c>
      <c r="F1835" t="s">
        <v>4546</v>
      </c>
      <c r="G1835" t="s">
        <v>15</v>
      </c>
      <c r="H1835" s="1">
        <v>44604</v>
      </c>
      <c r="I1835" s="3">
        <v>0.63888888888888884</v>
      </c>
      <c r="J1835" s="1" t="s">
        <v>12021</v>
      </c>
      <c r="K1835" s="2" t="s">
        <v>12021</v>
      </c>
      <c r="L1835" s="2" t="s">
        <v>12021</v>
      </c>
      <c r="M1835" t="s">
        <v>12021</v>
      </c>
      <c r="N1835" t="str">
        <f t="shared" si="196"/>
        <v>12-02-2022</v>
      </c>
      <c r="O1835" t="str">
        <f t="shared" si="198"/>
        <v>02</v>
      </c>
      <c r="P1835" t="str">
        <f t="shared" si="199"/>
        <v>2022</v>
      </c>
      <c r="Q1835" t="s">
        <v>12021</v>
      </c>
      <c r="R1835" t="str">
        <f t="shared" si="197"/>
        <v>-</v>
      </c>
      <c r="S1835" t="str">
        <f t="shared" si="200"/>
        <v/>
      </c>
    </row>
    <row r="1836" spans="1:19" x14ac:dyDescent="0.3">
      <c r="A1836" t="s">
        <v>4547</v>
      </c>
      <c r="B1836" t="s">
        <v>25</v>
      </c>
      <c r="C1836" t="s">
        <v>11358</v>
      </c>
      <c r="D1836" t="s">
        <v>19</v>
      </c>
      <c r="E1836" t="s">
        <v>26</v>
      </c>
      <c r="F1836" t="s">
        <v>4548</v>
      </c>
      <c r="G1836" t="s">
        <v>28</v>
      </c>
      <c r="H1836" s="1">
        <v>45270</v>
      </c>
      <c r="I1836" s="3">
        <v>0.97569444444444442</v>
      </c>
      <c r="J1836" s="1" t="s">
        <v>1745</v>
      </c>
      <c r="K1836" s="2">
        <v>0.97569444444444442</v>
      </c>
      <c r="L1836" s="2" t="s">
        <v>12021</v>
      </c>
      <c r="M1836" t="s">
        <v>12021</v>
      </c>
      <c r="N1836" t="str">
        <f t="shared" si="196"/>
        <v>10-12-2023</v>
      </c>
      <c r="O1836" t="str">
        <f t="shared" si="198"/>
        <v>12</v>
      </c>
      <c r="P1836" t="str">
        <f t="shared" si="199"/>
        <v>2023</v>
      </c>
      <c r="Q1836" t="s">
        <v>12021</v>
      </c>
      <c r="R1836" t="str">
        <f t="shared" si="197"/>
        <v>19-10-2023</v>
      </c>
      <c r="S1836" t="str">
        <f t="shared" si="200"/>
        <v>10</v>
      </c>
    </row>
    <row r="1837" spans="1:19" x14ac:dyDescent="0.3">
      <c r="A1837" t="s">
        <v>4549</v>
      </c>
      <c r="B1837" t="s">
        <v>158</v>
      </c>
      <c r="C1837" s="4">
        <v>44537.394444444442</v>
      </c>
      <c r="D1837" t="s">
        <v>33</v>
      </c>
      <c r="E1837" t="s">
        <v>127</v>
      </c>
      <c r="F1837" t="s">
        <v>4550</v>
      </c>
      <c r="G1837" t="s">
        <v>28</v>
      </c>
      <c r="H1837" s="1" t="s">
        <v>121</v>
      </c>
      <c r="I1837" s="3">
        <v>0.39503472222222225</v>
      </c>
      <c r="J1837" s="1">
        <v>44537</v>
      </c>
      <c r="K1837" s="2">
        <v>0.39444444444444443</v>
      </c>
      <c r="L1837" s="2" t="s">
        <v>12021</v>
      </c>
      <c r="M1837" t="s">
        <v>12021</v>
      </c>
      <c r="N1837" t="str">
        <f t="shared" si="196"/>
        <v>19-06-2021</v>
      </c>
      <c r="O1837" t="str">
        <f t="shared" si="198"/>
        <v>06</v>
      </c>
      <c r="P1837" t="str">
        <f t="shared" si="199"/>
        <v>2021</v>
      </c>
      <c r="Q1837" t="s">
        <v>12021</v>
      </c>
      <c r="R1837" t="str">
        <f t="shared" si="197"/>
        <v>07-12-2021</v>
      </c>
      <c r="S1837" t="str">
        <f t="shared" si="200"/>
        <v>12</v>
      </c>
    </row>
    <row r="1838" spans="1:19" x14ac:dyDescent="0.3">
      <c r="A1838" t="s">
        <v>4551</v>
      </c>
      <c r="B1838" t="s">
        <v>110</v>
      </c>
      <c r="C1838" t="s">
        <v>12021</v>
      </c>
      <c r="D1838" t="s">
        <v>33</v>
      </c>
      <c r="E1838" t="s">
        <v>34</v>
      </c>
      <c r="F1838" t="s">
        <v>4552</v>
      </c>
      <c r="G1838" t="s">
        <v>22</v>
      </c>
      <c r="H1838" s="1">
        <v>44197</v>
      </c>
      <c r="I1838" s="3">
        <v>0.33750000000000002</v>
      </c>
      <c r="J1838" s="1" t="s">
        <v>12021</v>
      </c>
      <c r="K1838" s="2" t="s">
        <v>12021</v>
      </c>
      <c r="L1838" s="2" t="s">
        <v>12021</v>
      </c>
      <c r="M1838" t="s">
        <v>12021</v>
      </c>
      <c r="N1838" t="str">
        <f t="shared" si="196"/>
        <v>01-01-2021</v>
      </c>
      <c r="O1838" t="str">
        <f t="shared" si="198"/>
        <v>01</v>
      </c>
      <c r="P1838" t="str">
        <f t="shared" si="199"/>
        <v>2021</v>
      </c>
      <c r="Q1838" t="s">
        <v>12021</v>
      </c>
      <c r="R1838" t="str">
        <f t="shared" si="197"/>
        <v>-</v>
      </c>
      <c r="S1838" t="str">
        <f t="shared" si="200"/>
        <v/>
      </c>
    </row>
    <row r="1839" spans="1:19" x14ac:dyDescent="0.3">
      <c r="A1839" t="s">
        <v>4553</v>
      </c>
      <c r="B1839" t="s">
        <v>149</v>
      </c>
      <c r="C1839" t="s">
        <v>12021</v>
      </c>
      <c r="D1839" t="s">
        <v>49</v>
      </c>
      <c r="E1839" t="s">
        <v>69</v>
      </c>
      <c r="F1839" t="s">
        <v>4554</v>
      </c>
      <c r="G1839" t="s">
        <v>15</v>
      </c>
      <c r="H1839" s="1" t="s">
        <v>1923</v>
      </c>
      <c r="I1839" s="3">
        <v>0.30559027777777775</v>
      </c>
      <c r="J1839" s="1" t="s">
        <v>12021</v>
      </c>
      <c r="K1839" s="2" t="s">
        <v>12021</v>
      </c>
      <c r="L1839" s="2" t="s">
        <v>12021</v>
      </c>
      <c r="M1839" t="s">
        <v>12021</v>
      </c>
      <c r="N1839" t="str">
        <f t="shared" si="196"/>
        <v>21-06-2021</v>
      </c>
      <c r="O1839" t="str">
        <f t="shared" si="198"/>
        <v>06</v>
      </c>
      <c r="P1839" t="str">
        <f t="shared" si="199"/>
        <v>2021</v>
      </c>
      <c r="Q1839" t="s">
        <v>12021</v>
      </c>
      <c r="R1839" t="str">
        <f t="shared" si="197"/>
        <v>-</v>
      </c>
      <c r="S1839" t="str">
        <f t="shared" si="200"/>
        <v/>
      </c>
    </row>
    <row r="1840" spans="1:19" x14ac:dyDescent="0.3">
      <c r="A1840" t="s">
        <v>4555</v>
      </c>
      <c r="B1840" t="s">
        <v>158</v>
      </c>
      <c r="C1840" t="s">
        <v>12021</v>
      </c>
      <c r="D1840" t="s">
        <v>33</v>
      </c>
      <c r="E1840" t="s">
        <v>127</v>
      </c>
      <c r="F1840" t="s">
        <v>4556</v>
      </c>
      <c r="G1840" t="s">
        <v>22</v>
      </c>
      <c r="H1840" s="1">
        <v>44441</v>
      </c>
      <c r="I1840" s="3">
        <v>0.375</v>
      </c>
      <c r="J1840" s="1" t="s">
        <v>12021</v>
      </c>
      <c r="K1840" s="2" t="s">
        <v>12021</v>
      </c>
      <c r="L1840" s="2" t="s">
        <v>12021</v>
      </c>
      <c r="M1840" t="s">
        <v>12021</v>
      </c>
      <c r="N1840" t="str">
        <f t="shared" si="196"/>
        <v>02-09-2021</v>
      </c>
      <c r="O1840" t="str">
        <f t="shared" si="198"/>
        <v>09</v>
      </c>
      <c r="P1840" t="str">
        <f t="shared" si="199"/>
        <v>2021</v>
      </c>
      <c r="Q1840" t="s">
        <v>12021</v>
      </c>
      <c r="R1840" t="str">
        <f t="shared" si="197"/>
        <v>-</v>
      </c>
      <c r="S1840" t="str">
        <f t="shared" si="200"/>
        <v/>
      </c>
    </row>
    <row r="1841" spans="1:19" x14ac:dyDescent="0.3">
      <c r="A1841" t="s">
        <v>4557</v>
      </c>
      <c r="B1841" t="s">
        <v>113</v>
      </c>
      <c r="C1841" t="s">
        <v>12021</v>
      </c>
      <c r="D1841" t="s">
        <v>12</v>
      </c>
      <c r="E1841" t="s">
        <v>114</v>
      </c>
      <c r="F1841" t="s">
        <v>4558</v>
      </c>
      <c r="G1841" t="s">
        <v>15</v>
      </c>
      <c r="H1841" s="1">
        <v>44897</v>
      </c>
      <c r="I1841" s="3">
        <v>3.1944444444444442E-2</v>
      </c>
      <c r="J1841" s="1" t="s">
        <v>12021</v>
      </c>
      <c r="K1841" s="2" t="s">
        <v>12021</v>
      </c>
      <c r="L1841" s="2" t="s">
        <v>12021</v>
      </c>
      <c r="M1841" t="s">
        <v>12021</v>
      </c>
      <c r="N1841" t="str">
        <f t="shared" si="196"/>
        <v>02-12-2022</v>
      </c>
      <c r="O1841" t="str">
        <f t="shared" si="198"/>
        <v>12</v>
      </c>
      <c r="P1841" t="str">
        <f t="shared" si="199"/>
        <v>2022</v>
      </c>
      <c r="Q1841" t="s">
        <v>12021</v>
      </c>
      <c r="R1841" t="str">
        <f t="shared" si="197"/>
        <v>-</v>
      </c>
      <c r="S1841" t="str">
        <f t="shared" si="200"/>
        <v/>
      </c>
    </row>
    <row r="1842" spans="1:19" x14ac:dyDescent="0.3">
      <c r="A1842" t="s">
        <v>4559</v>
      </c>
      <c r="B1842" t="s">
        <v>202</v>
      </c>
      <c r="C1842" t="s">
        <v>12021</v>
      </c>
      <c r="D1842" t="s">
        <v>33</v>
      </c>
      <c r="E1842" t="s">
        <v>127</v>
      </c>
      <c r="F1842" t="s">
        <v>4560</v>
      </c>
      <c r="G1842" t="s">
        <v>22</v>
      </c>
      <c r="H1842" s="1" t="s">
        <v>4303</v>
      </c>
      <c r="I1842" s="3">
        <v>0.74327546296296299</v>
      </c>
      <c r="J1842" s="1" t="s">
        <v>12021</v>
      </c>
      <c r="K1842" s="2" t="s">
        <v>12021</v>
      </c>
      <c r="L1842" s="2" t="s">
        <v>12021</v>
      </c>
      <c r="M1842" t="s">
        <v>12021</v>
      </c>
      <c r="N1842" t="str">
        <f t="shared" si="196"/>
        <v>15-09-2021</v>
      </c>
      <c r="O1842" t="str">
        <f t="shared" si="198"/>
        <v>09</v>
      </c>
      <c r="P1842" t="str">
        <f t="shared" si="199"/>
        <v>2021</v>
      </c>
      <c r="Q1842" t="s">
        <v>12021</v>
      </c>
      <c r="R1842" t="str">
        <f t="shared" si="197"/>
        <v>-</v>
      </c>
      <c r="S1842" t="str">
        <f t="shared" si="200"/>
        <v/>
      </c>
    </row>
    <row r="1843" spans="1:19" x14ac:dyDescent="0.3">
      <c r="A1843" t="s">
        <v>4561</v>
      </c>
      <c r="B1843" t="s">
        <v>53</v>
      </c>
      <c r="C1843" t="s">
        <v>12021</v>
      </c>
      <c r="D1843" t="s">
        <v>12</v>
      </c>
      <c r="E1843" t="s">
        <v>13</v>
      </c>
      <c r="F1843" t="s">
        <v>4562</v>
      </c>
      <c r="G1843" t="s">
        <v>22</v>
      </c>
      <c r="H1843" s="1">
        <v>44235</v>
      </c>
      <c r="I1843" s="3">
        <v>0.9194444444444444</v>
      </c>
      <c r="J1843" s="1" t="s">
        <v>12021</v>
      </c>
      <c r="K1843" s="2" t="s">
        <v>12021</v>
      </c>
      <c r="L1843" s="2" t="s">
        <v>12021</v>
      </c>
      <c r="M1843" t="s">
        <v>12021</v>
      </c>
      <c r="N1843" t="str">
        <f t="shared" si="196"/>
        <v>08-02-2021</v>
      </c>
      <c r="O1843" t="str">
        <f t="shared" si="198"/>
        <v>02</v>
      </c>
      <c r="P1843" t="str">
        <f t="shared" si="199"/>
        <v>2021</v>
      </c>
      <c r="Q1843" t="s">
        <v>12021</v>
      </c>
      <c r="R1843" t="str">
        <f t="shared" si="197"/>
        <v>-</v>
      </c>
      <c r="S1843" t="str">
        <f t="shared" si="200"/>
        <v/>
      </c>
    </row>
    <row r="1844" spans="1:19" x14ac:dyDescent="0.3">
      <c r="A1844" t="s">
        <v>4563</v>
      </c>
      <c r="B1844" t="s">
        <v>158</v>
      </c>
      <c r="C1844" t="s">
        <v>12021</v>
      </c>
      <c r="D1844" t="s">
        <v>33</v>
      </c>
      <c r="E1844" t="s">
        <v>127</v>
      </c>
      <c r="F1844" t="s">
        <v>4564</v>
      </c>
      <c r="G1844" t="s">
        <v>15</v>
      </c>
      <c r="H1844" s="1">
        <v>45081</v>
      </c>
      <c r="I1844" s="3">
        <v>0.57777777777777772</v>
      </c>
      <c r="J1844" s="1" t="s">
        <v>12021</v>
      </c>
      <c r="K1844" s="2" t="s">
        <v>12021</v>
      </c>
      <c r="L1844" s="2" t="s">
        <v>12021</v>
      </c>
      <c r="M1844" t="s">
        <v>12021</v>
      </c>
      <c r="N1844" t="str">
        <f t="shared" si="196"/>
        <v>04-06-2023</v>
      </c>
      <c r="O1844" t="str">
        <f t="shared" si="198"/>
        <v>06</v>
      </c>
      <c r="P1844" t="str">
        <f t="shared" si="199"/>
        <v>2023</v>
      </c>
      <c r="Q1844" t="s">
        <v>12021</v>
      </c>
      <c r="R1844" t="str">
        <f t="shared" si="197"/>
        <v>-</v>
      </c>
      <c r="S1844" t="str">
        <f t="shared" si="200"/>
        <v/>
      </c>
    </row>
    <row r="1845" spans="1:19" x14ac:dyDescent="0.3">
      <c r="A1845" t="s">
        <v>4565</v>
      </c>
      <c r="B1845" t="s">
        <v>301</v>
      </c>
      <c r="C1845" s="4">
        <v>44044.849305555559</v>
      </c>
      <c r="D1845" t="s">
        <v>49</v>
      </c>
      <c r="E1845" t="s">
        <v>50</v>
      </c>
      <c r="F1845" t="s">
        <v>4566</v>
      </c>
      <c r="G1845" t="s">
        <v>28</v>
      </c>
      <c r="H1845" s="1">
        <v>44013</v>
      </c>
      <c r="I1845" s="3">
        <v>0.84930555555555554</v>
      </c>
      <c r="J1845" s="1">
        <v>44044</v>
      </c>
      <c r="K1845" s="2">
        <v>0.84930555555555554</v>
      </c>
      <c r="L1845" s="2" t="s">
        <v>12021</v>
      </c>
      <c r="M1845" t="s">
        <v>12021</v>
      </c>
      <c r="N1845" t="str">
        <f t="shared" si="196"/>
        <v>01-07-2020</v>
      </c>
      <c r="O1845" t="str">
        <f t="shared" si="198"/>
        <v>07</v>
      </c>
      <c r="P1845" t="str">
        <f t="shared" si="199"/>
        <v>2020</v>
      </c>
      <c r="Q1845" t="s">
        <v>12021</v>
      </c>
      <c r="R1845" t="str">
        <f t="shared" si="197"/>
        <v>01-08-2020</v>
      </c>
      <c r="S1845" t="str">
        <f t="shared" si="200"/>
        <v>08</v>
      </c>
    </row>
    <row r="1846" spans="1:19" x14ac:dyDescent="0.3">
      <c r="A1846" t="s">
        <v>4567</v>
      </c>
      <c r="B1846" t="s">
        <v>64</v>
      </c>
      <c r="C1846" s="4">
        <v>45087.844444444447</v>
      </c>
      <c r="D1846" t="s">
        <v>49</v>
      </c>
      <c r="E1846" t="s">
        <v>65</v>
      </c>
      <c r="F1846" t="s">
        <v>4568</v>
      </c>
      <c r="G1846" t="s">
        <v>28</v>
      </c>
      <c r="H1846" s="1" t="s">
        <v>3985</v>
      </c>
      <c r="I1846" s="3">
        <v>0.84454861111111112</v>
      </c>
      <c r="J1846" s="1">
        <v>45087</v>
      </c>
      <c r="K1846" s="2">
        <v>0.84444444444444444</v>
      </c>
      <c r="L1846" s="2" t="s">
        <v>12021</v>
      </c>
      <c r="M1846" t="s">
        <v>12021</v>
      </c>
      <c r="N1846" t="str">
        <f t="shared" si="196"/>
        <v>24-09-2023</v>
      </c>
      <c r="O1846" t="str">
        <f t="shared" si="198"/>
        <v>09</v>
      </c>
      <c r="P1846" t="str">
        <f t="shared" si="199"/>
        <v>2023</v>
      </c>
      <c r="Q1846" t="s">
        <v>12021</v>
      </c>
      <c r="R1846" t="str">
        <f t="shared" si="197"/>
        <v>10-06-2023</v>
      </c>
      <c r="S1846" t="str">
        <f t="shared" si="200"/>
        <v>06</v>
      </c>
    </row>
    <row r="1847" spans="1:19" x14ac:dyDescent="0.3">
      <c r="A1847" t="s">
        <v>4569</v>
      </c>
      <c r="B1847" t="s">
        <v>149</v>
      </c>
      <c r="C1847" t="s">
        <v>12021</v>
      </c>
      <c r="D1847" t="s">
        <v>49</v>
      </c>
      <c r="E1847" t="s">
        <v>69</v>
      </c>
      <c r="F1847" t="s">
        <v>4570</v>
      </c>
      <c r="G1847" t="s">
        <v>22</v>
      </c>
      <c r="H1847" s="1" t="s">
        <v>3349</v>
      </c>
      <c r="I1847" s="3">
        <v>0.13652777777777778</v>
      </c>
      <c r="J1847" s="1" t="s">
        <v>12021</v>
      </c>
      <c r="K1847" s="2" t="s">
        <v>12021</v>
      </c>
      <c r="L1847" s="2" t="s">
        <v>12021</v>
      </c>
      <c r="M1847" t="s">
        <v>12021</v>
      </c>
      <c r="N1847" t="str">
        <f t="shared" si="196"/>
        <v>19-01-2020</v>
      </c>
      <c r="O1847" t="str">
        <f t="shared" si="198"/>
        <v>01</v>
      </c>
      <c r="P1847" t="str">
        <f t="shared" si="199"/>
        <v>2020</v>
      </c>
      <c r="Q1847" t="s">
        <v>12021</v>
      </c>
      <c r="R1847" t="str">
        <f t="shared" si="197"/>
        <v>-</v>
      </c>
      <c r="S1847" t="str">
        <f t="shared" si="200"/>
        <v/>
      </c>
    </row>
    <row r="1848" spans="1:19" x14ac:dyDescent="0.3">
      <c r="A1848" t="s">
        <v>4571</v>
      </c>
      <c r="B1848" t="s">
        <v>123</v>
      </c>
      <c r="C1848" t="s">
        <v>12021</v>
      </c>
      <c r="D1848" t="s">
        <v>33</v>
      </c>
      <c r="E1848" t="s">
        <v>34</v>
      </c>
      <c r="F1848" t="s">
        <v>4572</v>
      </c>
      <c r="G1848" t="s">
        <v>15</v>
      </c>
      <c r="H1848" s="1" t="s">
        <v>4573</v>
      </c>
      <c r="I1848" s="3">
        <v>0.58868055555555554</v>
      </c>
      <c r="J1848" s="1" t="s">
        <v>12021</v>
      </c>
      <c r="K1848" s="2" t="s">
        <v>12021</v>
      </c>
      <c r="L1848" s="2" t="s">
        <v>12021</v>
      </c>
      <c r="M1848" t="s">
        <v>12021</v>
      </c>
      <c r="N1848" t="str">
        <f t="shared" si="196"/>
        <v>29-12-2023</v>
      </c>
      <c r="O1848" t="str">
        <f t="shared" si="198"/>
        <v>12</v>
      </c>
      <c r="P1848" t="str">
        <f t="shared" si="199"/>
        <v>2023</v>
      </c>
      <c r="Q1848" t="s">
        <v>12021</v>
      </c>
      <c r="R1848" t="str">
        <f t="shared" si="197"/>
        <v>-</v>
      </c>
      <c r="S1848" t="str">
        <f t="shared" si="200"/>
        <v/>
      </c>
    </row>
    <row r="1849" spans="1:19" x14ac:dyDescent="0.3">
      <c r="A1849" t="s">
        <v>4574</v>
      </c>
      <c r="B1849" t="s">
        <v>113</v>
      </c>
      <c r="C1849" t="s">
        <v>12021</v>
      </c>
      <c r="D1849" t="s">
        <v>12</v>
      </c>
      <c r="E1849" t="s">
        <v>114</v>
      </c>
      <c r="F1849" t="s">
        <v>4575</v>
      </c>
      <c r="G1849" t="s">
        <v>15</v>
      </c>
      <c r="H1849" s="1" t="s">
        <v>1660</v>
      </c>
      <c r="I1849" s="3">
        <v>0.87853009259259263</v>
      </c>
      <c r="J1849" s="1" t="s">
        <v>12021</v>
      </c>
      <c r="K1849" s="2" t="s">
        <v>12021</v>
      </c>
      <c r="L1849" s="2" t="s">
        <v>12021</v>
      </c>
      <c r="M1849" t="s">
        <v>12021</v>
      </c>
      <c r="N1849" t="str">
        <f t="shared" si="196"/>
        <v>21-05-2023</v>
      </c>
      <c r="O1849" t="str">
        <f t="shared" si="198"/>
        <v>05</v>
      </c>
      <c r="P1849" t="str">
        <f t="shared" si="199"/>
        <v>2023</v>
      </c>
      <c r="Q1849" t="s">
        <v>12021</v>
      </c>
      <c r="R1849" t="str">
        <f t="shared" si="197"/>
        <v>-</v>
      </c>
      <c r="S1849" t="str">
        <f t="shared" si="200"/>
        <v/>
      </c>
    </row>
    <row r="1850" spans="1:19" x14ac:dyDescent="0.3">
      <c r="A1850" t="s">
        <v>4576</v>
      </c>
      <c r="B1850" t="s">
        <v>123</v>
      </c>
      <c r="C1850" t="s">
        <v>12021</v>
      </c>
      <c r="D1850" t="s">
        <v>33</v>
      </c>
      <c r="E1850" t="s">
        <v>34</v>
      </c>
      <c r="F1850" t="s">
        <v>4577</v>
      </c>
      <c r="G1850" t="s">
        <v>15</v>
      </c>
      <c r="H1850" s="1">
        <v>43923</v>
      </c>
      <c r="I1850" s="3">
        <v>0.32777777777777778</v>
      </c>
      <c r="J1850" s="1" t="s">
        <v>12021</v>
      </c>
      <c r="K1850" s="2" t="s">
        <v>12021</v>
      </c>
      <c r="L1850" s="2" t="s">
        <v>12021</v>
      </c>
      <c r="M1850" t="s">
        <v>12021</v>
      </c>
      <c r="N1850" t="str">
        <f t="shared" si="196"/>
        <v>02-04-2020</v>
      </c>
      <c r="O1850" t="str">
        <f t="shared" si="198"/>
        <v>04</v>
      </c>
      <c r="P1850" t="str">
        <f t="shared" si="199"/>
        <v>2020</v>
      </c>
      <c r="Q1850" t="s">
        <v>12021</v>
      </c>
      <c r="R1850" t="str">
        <f t="shared" si="197"/>
        <v>-</v>
      </c>
      <c r="S1850" t="str">
        <f t="shared" si="200"/>
        <v/>
      </c>
    </row>
    <row r="1851" spans="1:19" x14ac:dyDescent="0.3">
      <c r="A1851" t="s">
        <v>4578</v>
      </c>
      <c r="B1851" t="s">
        <v>73</v>
      </c>
      <c r="C1851" t="s">
        <v>12021</v>
      </c>
      <c r="D1851" t="s">
        <v>49</v>
      </c>
      <c r="E1851" t="s">
        <v>50</v>
      </c>
      <c r="F1851" t="s">
        <v>4579</v>
      </c>
      <c r="G1851" t="s">
        <v>15</v>
      </c>
      <c r="H1851" s="1" t="s">
        <v>4580</v>
      </c>
      <c r="I1851" s="3">
        <v>0.86057870370370371</v>
      </c>
      <c r="J1851" s="1" t="s">
        <v>12021</v>
      </c>
      <c r="K1851" s="2" t="s">
        <v>12021</v>
      </c>
      <c r="L1851" s="2" t="s">
        <v>12021</v>
      </c>
      <c r="M1851" t="s">
        <v>12021</v>
      </c>
      <c r="N1851" t="str">
        <f t="shared" si="196"/>
        <v>20-08-2022</v>
      </c>
      <c r="O1851" t="str">
        <f t="shared" si="198"/>
        <v>08</v>
      </c>
      <c r="P1851" t="str">
        <f t="shared" si="199"/>
        <v>2022</v>
      </c>
      <c r="Q1851" t="s">
        <v>12021</v>
      </c>
      <c r="R1851" t="str">
        <f t="shared" si="197"/>
        <v>-</v>
      </c>
      <c r="S1851" t="str">
        <f t="shared" si="200"/>
        <v/>
      </c>
    </row>
    <row r="1852" spans="1:19" x14ac:dyDescent="0.3">
      <c r="A1852" t="s">
        <v>4581</v>
      </c>
      <c r="B1852" t="s">
        <v>113</v>
      </c>
      <c r="C1852" t="s">
        <v>11359</v>
      </c>
      <c r="D1852" t="s">
        <v>12</v>
      </c>
      <c r="E1852" t="s">
        <v>114</v>
      </c>
      <c r="F1852" t="s">
        <v>4582</v>
      </c>
      <c r="G1852" t="s">
        <v>28</v>
      </c>
      <c r="H1852" s="1">
        <v>43962</v>
      </c>
      <c r="I1852" s="3">
        <v>0.56666666666666665</v>
      </c>
      <c r="J1852" s="1" t="s">
        <v>1386</v>
      </c>
      <c r="K1852" s="2">
        <v>0.56716435185185188</v>
      </c>
      <c r="L1852" s="2" t="s">
        <v>12021</v>
      </c>
      <c r="M1852" t="s">
        <v>12021</v>
      </c>
      <c r="N1852" t="str">
        <f t="shared" si="196"/>
        <v>11-05-2020</v>
      </c>
      <c r="O1852" t="str">
        <f t="shared" si="198"/>
        <v>05</v>
      </c>
      <c r="P1852" t="str">
        <f t="shared" si="199"/>
        <v>2020</v>
      </c>
      <c r="Q1852" t="s">
        <v>12021</v>
      </c>
      <c r="R1852" t="str">
        <f t="shared" si="197"/>
        <v>25-11-2020</v>
      </c>
      <c r="S1852" t="str">
        <f t="shared" si="200"/>
        <v>11</v>
      </c>
    </row>
    <row r="1853" spans="1:19" x14ac:dyDescent="0.3">
      <c r="A1853" t="s">
        <v>4583</v>
      </c>
      <c r="B1853" t="s">
        <v>146</v>
      </c>
      <c r="C1853" t="s">
        <v>12021</v>
      </c>
      <c r="D1853" t="s">
        <v>19</v>
      </c>
      <c r="E1853" t="s">
        <v>140</v>
      </c>
      <c r="F1853" t="s">
        <v>4584</v>
      </c>
      <c r="G1853" t="s">
        <v>15</v>
      </c>
      <c r="H1853" s="1">
        <v>44232</v>
      </c>
      <c r="I1853" s="3">
        <v>0.77986111111111112</v>
      </c>
      <c r="J1853" s="1" t="s">
        <v>12021</v>
      </c>
      <c r="K1853" s="2" t="s">
        <v>12021</v>
      </c>
      <c r="L1853" s="2" t="s">
        <v>12021</v>
      </c>
      <c r="M1853" t="s">
        <v>12021</v>
      </c>
      <c r="N1853" t="str">
        <f t="shared" si="196"/>
        <v>05-02-2021</v>
      </c>
      <c r="O1853" t="str">
        <f t="shared" si="198"/>
        <v>02</v>
      </c>
      <c r="P1853" t="str">
        <f t="shared" si="199"/>
        <v>2021</v>
      </c>
      <c r="Q1853" t="s">
        <v>12021</v>
      </c>
      <c r="R1853" t="str">
        <f t="shared" si="197"/>
        <v>-</v>
      </c>
      <c r="S1853" t="str">
        <f t="shared" si="200"/>
        <v/>
      </c>
    </row>
    <row r="1854" spans="1:19" x14ac:dyDescent="0.3">
      <c r="A1854" t="s">
        <v>4585</v>
      </c>
      <c r="B1854" t="s">
        <v>139</v>
      </c>
      <c r="C1854" s="4">
        <v>44722.748611111114</v>
      </c>
      <c r="D1854" t="s">
        <v>19</v>
      </c>
      <c r="E1854" t="s">
        <v>140</v>
      </c>
      <c r="F1854" t="s">
        <v>4586</v>
      </c>
      <c r="G1854" t="s">
        <v>28</v>
      </c>
      <c r="H1854" s="1">
        <v>44874</v>
      </c>
      <c r="I1854" s="3">
        <v>0.74861111111111112</v>
      </c>
      <c r="J1854" s="1">
        <v>44722</v>
      </c>
      <c r="K1854" s="2">
        <v>0.74861111111111112</v>
      </c>
      <c r="L1854" s="2" t="s">
        <v>12021</v>
      </c>
      <c r="M1854" t="s">
        <v>12021</v>
      </c>
      <c r="N1854" t="str">
        <f t="shared" si="196"/>
        <v>09-11-2022</v>
      </c>
      <c r="O1854" t="str">
        <f t="shared" si="198"/>
        <v>11</v>
      </c>
      <c r="P1854" t="str">
        <f t="shared" si="199"/>
        <v>2022</v>
      </c>
      <c r="Q1854" t="s">
        <v>12021</v>
      </c>
      <c r="R1854" t="str">
        <f t="shared" si="197"/>
        <v>10-06-2022</v>
      </c>
      <c r="S1854" t="str">
        <f t="shared" si="200"/>
        <v>06</v>
      </c>
    </row>
    <row r="1855" spans="1:19" x14ac:dyDescent="0.3">
      <c r="A1855" t="s">
        <v>4587</v>
      </c>
      <c r="B1855" t="s">
        <v>110</v>
      </c>
      <c r="C1855" t="s">
        <v>12021</v>
      </c>
      <c r="D1855" t="s">
        <v>33</v>
      </c>
      <c r="E1855" t="s">
        <v>34</v>
      </c>
      <c r="F1855" t="s">
        <v>4588</v>
      </c>
      <c r="G1855" t="s">
        <v>22</v>
      </c>
      <c r="H1855" s="1">
        <v>45298</v>
      </c>
      <c r="I1855" s="3">
        <v>0.31458333333333333</v>
      </c>
      <c r="J1855" s="1" t="s">
        <v>12021</v>
      </c>
      <c r="K1855" s="2" t="s">
        <v>12021</v>
      </c>
      <c r="L1855" s="2" t="s">
        <v>12021</v>
      </c>
      <c r="M1855" t="s">
        <v>12021</v>
      </c>
      <c r="N1855" t="str">
        <f t="shared" si="196"/>
        <v>07-01-2024</v>
      </c>
      <c r="O1855" t="str">
        <f t="shared" si="198"/>
        <v>01</v>
      </c>
      <c r="P1855" t="str">
        <f t="shared" si="199"/>
        <v>2024</v>
      </c>
      <c r="Q1855" t="s">
        <v>12021</v>
      </c>
      <c r="R1855" t="str">
        <f t="shared" si="197"/>
        <v>-</v>
      </c>
      <c r="S1855" t="str">
        <f t="shared" si="200"/>
        <v/>
      </c>
    </row>
    <row r="1856" spans="1:19" x14ac:dyDescent="0.3">
      <c r="A1856" t="s">
        <v>4589</v>
      </c>
      <c r="B1856" t="s">
        <v>32</v>
      </c>
      <c r="C1856" t="s">
        <v>12021</v>
      </c>
      <c r="D1856" t="s">
        <v>33</v>
      </c>
      <c r="E1856" t="s">
        <v>34</v>
      </c>
      <c r="F1856" t="s">
        <v>4590</v>
      </c>
      <c r="G1856" t="s">
        <v>22</v>
      </c>
      <c r="H1856" s="1" t="s">
        <v>2345</v>
      </c>
      <c r="I1856" s="3">
        <v>0.13945601851851852</v>
      </c>
      <c r="J1856" s="1" t="s">
        <v>12021</v>
      </c>
      <c r="K1856" s="2" t="s">
        <v>12021</v>
      </c>
      <c r="L1856" s="2" t="s">
        <v>12021</v>
      </c>
      <c r="M1856" t="s">
        <v>12021</v>
      </c>
      <c r="N1856" t="str">
        <f t="shared" si="196"/>
        <v>16-01-2022</v>
      </c>
      <c r="O1856" t="str">
        <f t="shared" si="198"/>
        <v>01</v>
      </c>
      <c r="P1856" t="str">
        <f t="shared" si="199"/>
        <v>2022</v>
      </c>
      <c r="Q1856" t="s">
        <v>12021</v>
      </c>
      <c r="R1856" t="str">
        <f t="shared" si="197"/>
        <v>-</v>
      </c>
      <c r="S1856" t="str">
        <f t="shared" si="200"/>
        <v/>
      </c>
    </row>
    <row r="1857" spans="1:19" x14ac:dyDescent="0.3">
      <c r="A1857" t="s">
        <v>4591</v>
      </c>
      <c r="B1857" t="s">
        <v>18</v>
      </c>
      <c r="C1857" t="s">
        <v>11360</v>
      </c>
      <c r="D1857" t="s">
        <v>19</v>
      </c>
      <c r="E1857" t="s">
        <v>20</v>
      </c>
      <c r="F1857" t="s">
        <v>4592</v>
      </c>
      <c r="G1857" t="s">
        <v>28</v>
      </c>
      <c r="H1857" s="1">
        <v>44297</v>
      </c>
      <c r="I1857" s="3">
        <v>0.41805555555555557</v>
      </c>
      <c r="J1857" s="1" t="s">
        <v>282</v>
      </c>
      <c r="K1857" s="2">
        <v>0.41824074074074075</v>
      </c>
      <c r="L1857" s="2" t="s">
        <v>12021</v>
      </c>
      <c r="M1857" t="s">
        <v>12021</v>
      </c>
      <c r="N1857" t="str">
        <f t="shared" si="196"/>
        <v>11-04-2021</v>
      </c>
      <c r="O1857" t="str">
        <f t="shared" si="198"/>
        <v>04</v>
      </c>
      <c r="P1857" t="str">
        <f t="shared" si="199"/>
        <v>2021</v>
      </c>
      <c r="Q1857" t="s">
        <v>12021</v>
      </c>
      <c r="R1857" t="str">
        <f t="shared" si="197"/>
        <v>22-11-2021</v>
      </c>
      <c r="S1857" t="str">
        <f t="shared" si="200"/>
        <v>11</v>
      </c>
    </row>
    <row r="1858" spans="1:19" x14ac:dyDescent="0.3">
      <c r="A1858" t="s">
        <v>4593</v>
      </c>
      <c r="B1858" t="s">
        <v>11</v>
      </c>
      <c r="C1858" s="4">
        <v>44870.709722222222</v>
      </c>
      <c r="D1858" t="s">
        <v>12</v>
      </c>
      <c r="E1858" t="s">
        <v>13</v>
      </c>
      <c r="F1858" t="s">
        <v>4594</v>
      </c>
      <c r="G1858" t="s">
        <v>28</v>
      </c>
      <c r="H1858" s="1" t="s">
        <v>521</v>
      </c>
      <c r="I1858" s="3">
        <v>0.71016203703703706</v>
      </c>
      <c r="J1858" s="1">
        <v>44870</v>
      </c>
      <c r="K1858" s="2">
        <v>0.70972222222222225</v>
      </c>
      <c r="L1858" s="2" t="s">
        <v>12021</v>
      </c>
      <c r="M1858" t="s">
        <v>12021</v>
      </c>
      <c r="N1858" t="str">
        <f t="shared" ref="N1858:N1921" si="201">TEXT(H1858,"DD-MM-YYYY")</f>
        <v>14-04-2022</v>
      </c>
      <c r="O1858" t="str">
        <f t="shared" si="198"/>
        <v>04</v>
      </c>
      <c r="P1858" t="str">
        <f t="shared" si="199"/>
        <v>2022</v>
      </c>
      <c r="Q1858" t="s">
        <v>12021</v>
      </c>
      <c r="R1858" t="str">
        <f t="shared" ref="R1858:R1921" si="202">TEXT(J1858,"DD-MM-YYYY")</f>
        <v>05-11-2022</v>
      </c>
      <c r="S1858" t="str">
        <f t="shared" si="200"/>
        <v>11</v>
      </c>
    </row>
    <row r="1859" spans="1:19" x14ac:dyDescent="0.3">
      <c r="A1859" t="s">
        <v>4595</v>
      </c>
      <c r="B1859" t="s">
        <v>404</v>
      </c>
      <c r="C1859" t="s">
        <v>12021</v>
      </c>
      <c r="D1859" t="s">
        <v>12</v>
      </c>
      <c r="E1859" t="s">
        <v>174</v>
      </c>
      <c r="F1859" t="s">
        <v>4596</v>
      </c>
      <c r="G1859" t="s">
        <v>15</v>
      </c>
      <c r="H1859" s="1">
        <v>45569</v>
      </c>
      <c r="I1859" s="3">
        <v>0.2902777777777778</v>
      </c>
      <c r="J1859" s="1" t="s">
        <v>12021</v>
      </c>
      <c r="K1859" s="2" t="s">
        <v>12021</v>
      </c>
      <c r="L1859" s="2" t="s">
        <v>12021</v>
      </c>
      <c r="M1859" t="s">
        <v>12021</v>
      </c>
      <c r="N1859" t="str">
        <f t="shared" si="201"/>
        <v>04-10-2024</v>
      </c>
      <c r="O1859" t="str">
        <f t="shared" ref="O1859:O1922" si="203">MID(N1859,4,2)</f>
        <v>10</v>
      </c>
      <c r="P1859" t="str">
        <f t="shared" ref="P1859:P1922" si="204">RIGHT(N1859,4)</f>
        <v>2024</v>
      </c>
      <c r="Q1859" t="s">
        <v>12021</v>
      </c>
      <c r="R1859" t="str">
        <f t="shared" si="202"/>
        <v>-</v>
      </c>
      <c r="S1859" t="str">
        <f t="shared" ref="S1859:S1922" si="205">MID(R1859,4,2)</f>
        <v/>
      </c>
    </row>
    <row r="1860" spans="1:19" x14ac:dyDescent="0.3">
      <c r="A1860" t="s">
        <v>4597</v>
      </c>
      <c r="B1860" t="s">
        <v>18</v>
      </c>
      <c r="C1860" t="s">
        <v>12021</v>
      </c>
      <c r="D1860" t="s">
        <v>19</v>
      </c>
      <c r="E1860" t="s">
        <v>20</v>
      </c>
      <c r="F1860" t="s">
        <v>4598</v>
      </c>
      <c r="G1860" t="s">
        <v>22</v>
      </c>
      <c r="H1860" s="1">
        <v>44814</v>
      </c>
      <c r="I1860" s="3">
        <v>7.4305555555555555E-2</v>
      </c>
      <c r="J1860" s="1" t="s">
        <v>12021</v>
      </c>
      <c r="K1860" s="2" t="s">
        <v>12021</v>
      </c>
      <c r="L1860" s="2" t="s">
        <v>12021</v>
      </c>
      <c r="M1860" t="s">
        <v>12021</v>
      </c>
      <c r="N1860" t="str">
        <f t="shared" si="201"/>
        <v>10-09-2022</v>
      </c>
      <c r="O1860" t="str">
        <f t="shared" si="203"/>
        <v>09</v>
      </c>
      <c r="P1860" t="str">
        <f t="shared" si="204"/>
        <v>2022</v>
      </c>
      <c r="Q1860" t="s">
        <v>12021</v>
      </c>
      <c r="R1860" t="str">
        <f t="shared" si="202"/>
        <v>-</v>
      </c>
      <c r="S1860" t="str">
        <f t="shared" si="205"/>
        <v/>
      </c>
    </row>
    <row r="1861" spans="1:19" x14ac:dyDescent="0.3">
      <c r="A1861" t="s">
        <v>4599</v>
      </c>
      <c r="B1861" t="s">
        <v>173</v>
      </c>
      <c r="C1861" t="s">
        <v>11361</v>
      </c>
      <c r="D1861" t="s">
        <v>12</v>
      </c>
      <c r="E1861" t="s">
        <v>174</v>
      </c>
      <c r="F1861" t="s">
        <v>4600</v>
      </c>
      <c r="G1861" t="s">
        <v>28</v>
      </c>
      <c r="H1861" s="1">
        <v>43958</v>
      </c>
      <c r="I1861" s="3">
        <v>0.11527777777777778</v>
      </c>
      <c r="J1861" s="1" t="s">
        <v>4601</v>
      </c>
      <c r="K1861" s="2">
        <v>0.11527777777777778</v>
      </c>
      <c r="L1861" s="2" t="s">
        <v>12021</v>
      </c>
      <c r="M1861" t="s">
        <v>12021</v>
      </c>
      <c r="N1861" t="str">
        <f t="shared" si="201"/>
        <v>07-05-2020</v>
      </c>
      <c r="O1861" t="str">
        <f t="shared" si="203"/>
        <v>05</v>
      </c>
      <c r="P1861" t="str">
        <f t="shared" si="204"/>
        <v>2020</v>
      </c>
      <c r="Q1861" t="s">
        <v>12021</v>
      </c>
      <c r="R1861" t="str">
        <f t="shared" si="202"/>
        <v>17-07-2020</v>
      </c>
      <c r="S1861" t="str">
        <f t="shared" si="205"/>
        <v>07</v>
      </c>
    </row>
    <row r="1862" spans="1:19" x14ac:dyDescent="0.3">
      <c r="A1862" t="s">
        <v>4602</v>
      </c>
      <c r="B1862" t="s">
        <v>188</v>
      </c>
      <c r="C1862" t="s">
        <v>12021</v>
      </c>
      <c r="D1862" t="s">
        <v>12</v>
      </c>
      <c r="E1862" t="s">
        <v>114</v>
      </c>
      <c r="F1862" t="s">
        <v>4603</v>
      </c>
      <c r="G1862" t="s">
        <v>15</v>
      </c>
      <c r="H1862" s="1">
        <v>44871</v>
      </c>
      <c r="I1862" s="3">
        <v>0.81805555555555554</v>
      </c>
      <c r="J1862" s="1" t="s">
        <v>12021</v>
      </c>
      <c r="K1862" s="2" t="s">
        <v>12021</v>
      </c>
      <c r="L1862" s="2" t="s">
        <v>12021</v>
      </c>
      <c r="M1862" t="s">
        <v>12021</v>
      </c>
      <c r="N1862" t="str">
        <f t="shared" si="201"/>
        <v>06-11-2022</v>
      </c>
      <c r="O1862" t="str">
        <f t="shared" si="203"/>
        <v>11</v>
      </c>
      <c r="P1862" t="str">
        <f t="shared" si="204"/>
        <v>2022</v>
      </c>
      <c r="Q1862" t="s">
        <v>12021</v>
      </c>
      <c r="R1862" t="str">
        <f t="shared" si="202"/>
        <v>-</v>
      </c>
      <c r="S1862" t="str">
        <f t="shared" si="205"/>
        <v/>
      </c>
    </row>
    <row r="1863" spans="1:19" x14ac:dyDescent="0.3">
      <c r="A1863" t="s">
        <v>4604</v>
      </c>
      <c r="B1863" t="s">
        <v>149</v>
      </c>
      <c r="C1863" t="s">
        <v>12021</v>
      </c>
      <c r="D1863" t="s">
        <v>49</v>
      </c>
      <c r="E1863" t="s">
        <v>69</v>
      </c>
      <c r="F1863" t="s">
        <v>4605</v>
      </c>
      <c r="G1863" t="s">
        <v>15</v>
      </c>
      <c r="H1863" s="1">
        <v>44449</v>
      </c>
      <c r="I1863" s="3">
        <v>0.76111111111111107</v>
      </c>
      <c r="J1863" s="1" t="s">
        <v>12021</v>
      </c>
      <c r="K1863" s="2" t="s">
        <v>12021</v>
      </c>
      <c r="L1863" s="2" t="s">
        <v>12021</v>
      </c>
      <c r="M1863" t="s">
        <v>12021</v>
      </c>
      <c r="N1863" t="str">
        <f t="shared" si="201"/>
        <v>10-09-2021</v>
      </c>
      <c r="O1863" t="str">
        <f t="shared" si="203"/>
        <v>09</v>
      </c>
      <c r="P1863" t="str">
        <f t="shared" si="204"/>
        <v>2021</v>
      </c>
      <c r="Q1863" t="s">
        <v>12021</v>
      </c>
      <c r="R1863" t="str">
        <f t="shared" si="202"/>
        <v>-</v>
      </c>
      <c r="S1863" t="str">
        <f t="shared" si="205"/>
        <v/>
      </c>
    </row>
    <row r="1864" spans="1:19" x14ac:dyDescent="0.3">
      <c r="A1864" t="s">
        <v>4606</v>
      </c>
      <c r="B1864" t="s">
        <v>53</v>
      </c>
      <c r="C1864" t="s">
        <v>12021</v>
      </c>
      <c r="D1864" t="s">
        <v>12</v>
      </c>
      <c r="E1864" t="s">
        <v>13</v>
      </c>
      <c r="F1864" t="s">
        <v>2204</v>
      </c>
      <c r="G1864" t="s">
        <v>15</v>
      </c>
      <c r="H1864" s="1" t="s">
        <v>1607</v>
      </c>
      <c r="I1864" s="3">
        <v>0.10700231481481481</v>
      </c>
      <c r="J1864" s="1" t="s">
        <v>12021</v>
      </c>
      <c r="K1864" s="2" t="s">
        <v>12021</v>
      </c>
      <c r="L1864" s="2" t="s">
        <v>12021</v>
      </c>
      <c r="M1864" t="s">
        <v>12021</v>
      </c>
      <c r="N1864" t="str">
        <f t="shared" si="201"/>
        <v>27-10-2024</v>
      </c>
      <c r="O1864" t="str">
        <f t="shared" si="203"/>
        <v>10</v>
      </c>
      <c r="P1864" t="str">
        <f t="shared" si="204"/>
        <v>2024</v>
      </c>
      <c r="Q1864" t="s">
        <v>12021</v>
      </c>
      <c r="R1864" t="str">
        <f t="shared" si="202"/>
        <v>-</v>
      </c>
      <c r="S1864" t="str">
        <f t="shared" si="205"/>
        <v/>
      </c>
    </row>
    <row r="1865" spans="1:19" x14ac:dyDescent="0.3">
      <c r="A1865" t="s">
        <v>4607</v>
      </c>
      <c r="B1865" t="s">
        <v>280</v>
      </c>
      <c r="C1865" t="s">
        <v>11362</v>
      </c>
      <c r="D1865" t="s">
        <v>49</v>
      </c>
      <c r="E1865" t="s">
        <v>65</v>
      </c>
      <c r="F1865" t="s">
        <v>4608</v>
      </c>
      <c r="G1865" t="s">
        <v>28</v>
      </c>
      <c r="H1865" s="1">
        <v>44962</v>
      </c>
      <c r="I1865" s="3">
        <v>0.13402777777777777</v>
      </c>
      <c r="J1865" s="1" t="s">
        <v>946</v>
      </c>
      <c r="K1865" s="2">
        <v>0.13428240740740741</v>
      </c>
      <c r="L1865" s="2" t="s">
        <v>12021</v>
      </c>
      <c r="M1865" t="s">
        <v>12021</v>
      </c>
      <c r="N1865" t="str">
        <f t="shared" si="201"/>
        <v>05-02-2023</v>
      </c>
      <c r="O1865" t="str">
        <f t="shared" si="203"/>
        <v>02</v>
      </c>
      <c r="P1865" t="str">
        <f t="shared" si="204"/>
        <v>2023</v>
      </c>
      <c r="Q1865" t="s">
        <v>12021</v>
      </c>
      <c r="R1865" t="str">
        <f t="shared" si="202"/>
        <v>27-05-2023</v>
      </c>
      <c r="S1865" t="str">
        <f t="shared" si="205"/>
        <v>05</v>
      </c>
    </row>
    <row r="1866" spans="1:19" x14ac:dyDescent="0.3">
      <c r="A1866" t="s">
        <v>4609</v>
      </c>
      <c r="B1866" t="s">
        <v>202</v>
      </c>
      <c r="C1866" t="s">
        <v>12021</v>
      </c>
      <c r="D1866" t="s">
        <v>33</v>
      </c>
      <c r="E1866" t="s">
        <v>127</v>
      </c>
      <c r="F1866" t="s">
        <v>4610</v>
      </c>
      <c r="G1866" t="s">
        <v>22</v>
      </c>
      <c r="H1866" s="1">
        <v>44509</v>
      </c>
      <c r="I1866" s="3">
        <v>0.61388888888888893</v>
      </c>
      <c r="J1866" s="1" t="s">
        <v>12021</v>
      </c>
      <c r="K1866" s="2" t="s">
        <v>12021</v>
      </c>
      <c r="L1866" s="2" t="s">
        <v>12021</v>
      </c>
      <c r="M1866" t="s">
        <v>12021</v>
      </c>
      <c r="N1866" t="str">
        <f t="shared" si="201"/>
        <v>09-11-2021</v>
      </c>
      <c r="O1866" t="str">
        <f t="shared" si="203"/>
        <v>11</v>
      </c>
      <c r="P1866" t="str">
        <f t="shared" si="204"/>
        <v>2021</v>
      </c>
      <c r="Q1866" t="s">
        <v>12021</v>
      </c>
      <c r="R1866" t="str">
        <f t="shared" si="202"/>
        <v>-</v>
      </c>
      <c r="S1866" t="str">
        <f t="shared" si="205"/>
        <v/>
      </c>
    </row>
    <row r="1867" spans="1:19" x14ac:dyDescent="0.3">
      <c r="A1867" t="s">
        <v>4611</v>
      </c>
      <c r="B1867" t="s">
        <v>173</v>
      </c>
      <c r="C1867" s="4">
        <v>45262.280555555553</v>
      </c>
      <c r="D1867" t="s">
        <v>12</v>
      </c>
      <c r="E1867" t="s">
        <v>174</v>
      </c>
      <c r="F1867" t="s">
        <v>4612</v>
      </c>
      <c r="G1867" t="s">
        <v>28</v>
      </c>
      <c r="H1867" s="1" t="s">
        <v>396</v>
      </c>
      <c r="I1867" s="3">
        <v>0.28104166666666669</v>
      </c>
      <c r="J1867" s="1">
        <v>45262</v>
      </c>
      <c r="K1867" s="2">
        <v>0.28055555555555556</v>
      </c>
      <c r="L1867" s="2" t="s">
        <v>12021</v>
      </c>
      <c r="M1867" t="s">
        <v>12021</v>
      </c>
      <c r="N1867" t="str">
        <f t="shared" si="201"/>
        <v>31-01-2023</v>
      </c>
      <c r="O1867" t="str">
        <f t="shared" si="203"/>
        <v>01</v>
      </c>
      <c r="P1867" t="str">
        <f t="shared" si="204"/>
        <v>2023</v>
      </c>
      <c r="Q1867" t="s">
        <v>12021</v>
      </c>
      <c r="R1867" t="str">
        <f t="shared" si="202"/>
        <v>02-12-2023</v>
      </c>
      <c r="S1867" t="str">
        <f t="shared" si="205"/>
        <v>12</v>
      </c>
    </row>
    <row r="1868" spans="1:19" x14ac:dyDescent="0.3">
      <c r="A1868" t="s">
        <v>4613</v>
      </c>
      <c r="B1868" t="s">
        <v>301</v>
      </c>
      <c r="C1868" t="s">
        <v>12021</v>
      </c>
      <c r="D1868" t="s">
        <v>49</v>
      </c>
      <c r="E1868" t="s">
        <v>50</v>
      </c>
      <c r="F1868" t="s">
        <v>4614</v>
      </c>
      <c r="G1868" t="s">
        <v>15</v>
      </c>
      <c r="H1868" s="1" t="s">
        <v>3377</v>
      </c>
      <c r="I1868" s="3">
        <v>8.0347222222222223E-2</v>
      </c>
      <c r="J1868" s="1" t="s">
        <v>12021</v>
      </c>
      <c r="K1868" s="2" t="s">
        <v>12021</v>
      </c>
      <c r="L1868" s="2" t="s">
        <v>12021</v>
      </c>
      <c r="M1868" t="s">
        <v>12021</v>
      </c>
      <c r="N1868" t="str">
        <f t="shared" si="201"/>
        <v>25-04-2022</v>
      </c>
      <c r="O1868" t="str">
        <f t="shared" si="203"/>
        <v>04</v>
      </c>
      <c r="P1868" t="str">
        <f t="shared" si="204"/>
        <v>2022</v>
      </c>
      <c r="Q1868" t="s">
        <v>12021</v>
      </c>
      <c r="R1868" t="str">
        <f t="shared" si="202"/>
        <v>-</v>
      </c>
      <c r="S1868" t="str">
        <f t="shared" si="205"/>
        <v/>
      </c>
    </row>
    <row r="1869" spans="1:19" x14ac:dyDescent="0.3">
      <c r="A1869" t="s">
        <v>4615</v>
      </c>
      <c r="B1869" t="s">
        <v>64</v>
      </c>
      <c r="C1869" t="s">
        <v>11363</v>
      </c>
      <c r="D1869" t="s">
        <v>49</v>
      </c>
      <c r="E1869" t="s">
        <v>65</v>
      </c>
      <c r="F1869" t="s">
        <v>4616</v>
      </c>
      <c r="G1869" t="s">
        <v>28</v>
      </c>
      <c r="H1869" s="1" t="s">
        <v>3297</v>
      </c>
      <c r="I1869" s="3">
        <v>0.83950231481481485</v>
      </c>
      <c r="J1869" s="1" t="s">
        <v>4617</v>
      </c>
      <c r="K1869" s="2">
        <v>0.83950231481481485</v>
      </c>
      <c r="L1869" s="2" t="s">
        <v>12021</v>
      </c>
      <c r="M1869" t="s">
        <v>12021</v>
      </c>
      <c r="N1869" t="str">
        <f t="shared" si="201"/>
        <v>23-08-2020</v>
      </c>
      <c r="O1869" t="str">
        <f t="shared" si="203"/>
        <v>08</v>
      </c>
      <c r="P1869" t="str">
        <f t="shared" si="204"/>
        <v>2020</v>
      </c>
      <c r="Q1869" t="s">
        <v>12021</v>
      </c>
      <c r="R1869" t="str">
        <f t="shared" si="202"/>
        <v>31-08-2020</v>
      </c>
      <c r="S1869" t="str">
        <f t="shared" si="205"/>
        <v>08</v>
      </c>
    </row>
    <row r="1870" spans="1:19" x14ac:dyDescent="0.3">
      <c r="A1870" t="s">
        <v>4618</v>
      </c>
      <c r="B1870" t="s">
        <v>139</v>
      </c>
      <c r="C1870" t="s">
        <v>11364</v>
      </c>
      <c r="D1870" t="s">
        <v>19</v>
      </c>
      <c r="E1870" t="s">
        <v>140</v>
      </c>
      <c r="F1870" t="s">
        <v>4619</v>
      </c>
      <c r="G1870" t="s">
        <v>28</v>
      </c>
      <c r="H1870" s="1">
        <v>45575</v>
      </c>
      <c r="I1870" s="3">
        <v>0.73402777777777772</v>
      </c>
      <c r="J1870" s="1" t="s">
        <v>4620</v>
      </c>
      <c r="K1870" s="2">
        <v>0.73413194444444441</v>
      </c>
      <c r="L1870" s="2" t="s">
        <v>12021</v>
      </c>
      <c r="M1870" t="s">
        <v>12021</v>
      </c>
      <c r="N1870" t="str">
        <f t="shared" si="201"/>
        <v>10-10-2024</v>
      </c>
      <c r="O1870" t="str">
        <f t="shared" si="203"/>
        <v>10</v>
      </c>
      <c r="P1870" t="str">
        <f t="shared" si="204"/>
        <v>2024</v>
      </c>
      <c r="Q1870" t="s">
        <v>12021</v>
      </c>
      <c r="R1870" t="str">
        <f t="shared" si="202"/>
        <v>13-10-2024</v>
      </c>
      <c r="S1870" t="str">
        <f t="shared" si="205"/>
        <v>10</v>
      </c>
    </row>
    <row r="1871" spans="1:19" x14ac:dyDescent="0.3">
      <c r="A1871" t="s">
        <v>4621</v>
      </c>
      <c r="B1871" t="s">
        <v>249</v>
      </c>
      <c r="C1871" t="s">
        <v>12021</v>
      </c>
      <c r="D1871" t="s">
        <v>19</v>
      </c>
      <c r="E1871" t="s">
        <v>26</v>
      </c>
      <c r="F1871" t="s">
        <v>4622</v>
      </c>
      <c r="G1871" t="s">
        <v>15</v>
      </c>
      <c r="H1871" s="1" t="s">
        <v>906</v>
      </c>
      <c r="I1871" s="3">
        <v>0.43675925925925924</v>
      </c>
      <c r="J1871" s="1" t="s">
        <v>12021</v>
      </c>
      <c r="K1871" s="2" t="s">
        <v>12021</v>
      </c>
      <c r="L1871" s="2" t="s">
        <v>12021</v>
      </c>
      <c r="M1871" t="s">
        <v>12021</v>
      </c>
      <c r="N1871" t="str">
        <f t="shared" si="201"/>
        <v>29-01-2023</v>
      </c>
      <c r="O1871" t="str">
        <f t="shared" si="203"/>
        <v>01</v>
      </c>
      <c r="P1871" t="str">
        <f t="shared" si="204"/>
        <v>2023</v>
      </c>
      <c r="Q1871" t="s">
        <v>12021</v>
      </c>
      <c r="R1871" t="str">
        <f t="shared" si="202"/>
        <v>-</v>
      </c>
      <c r="S1871" t="str">
        <f t="shared" si="205"/>
        <v/>
      </c>
    </row>
    <row r="1872" spans="1:19" x14ac:dyDescent="0.3">
      <c r="A1872" t="s">
        <v>4623</v>
      </c>
      <c r="B1872" t="s">
        <v>256</v>
      </c>
      <c r="C1872" t="s">
        <v>12021</v>
      </c>
      <c r="D1872" t="s">
        <v>19</v>
      </c>
      <c r="E1872" t="s">
        <v>20</v>
      </c>
      <c r="F1872" t="s">
        <v>4624</v>
      </c>
      <c r="G1872" t="s">
        <v>15</v>
      </c>
      <c r="H1872" s="1" t="s">
        <v>671</v>
      </c>
      <c r="I1872" s="3">
        <v>0.21850694444444443</v>
      </c>
      <c r="J1872" s="1" t="s">
        <v>12021</v>
      </c>
      <c r="K1872" s="2" t="s">
        <v>12021</v>
      </c>
      <c r="L1872" s="2" t="s">
        <v>12021</v>
      </c>
      <c r="M1872" t="s">
        <v>12021</v>
      </c>
      <c r="N1872" t="str">
        <f t="shared" si="201"/>
        <v>23-08-2024</v>
      </c>
      <c r="O1872" t="str">
        <f t="shared" si="203"/>
        <v>08</v>
      </c>
      <c r="P1872" t="str">
        <f t="shared" si="204"/>
        <v>2024</v>
      </c>
      <c r="Q1872" t="s">
        <v>12021</v>
      </c>
      <c r="R1872" t="str">
        <f t="shared" si="202"/>
        <v>-</v>
      </c>
      <c r="S1872" t="str">
        <f t="shared" si="205"/>
        <v/>
      </c>
    </row>
    <row r="1873" spans="1:19" x14ac:dyDescent="0.3">
      <c r="A1873" t="s">
        <v>4625</v>
      </c>
      <c r="B1873" t="s">
        <v>205</v>
      </c>
      <c r="C1873" t="s">
        <v>12021</v>
      </c>
      <c r="D1873" t="s">
        <v>19</v>
      </c>
      <c r="E1873" t="s">
        <v>140</v>
      </c>
      <c r="F1873" t="s">
        <v>4626</v>
      </c>
      <c r="G1873" t="s">
        <v>22</v>
      </c>
      <c r="H1873" s="1" t="s">
        <v>4627</v>
      </c>
      <c r="I1873" s="3">
        <v>0.15905092592592593</v>
      </c>
      <c r="J1873" s="1" t="s">
        <v>12021</v>
      </c>
      <c r="K1873" s="2" t="s">
        <v>12021</v>
      </c>
      <c r="L1873" s="2" t="s">
        <v>12021</v>
      </c>
      <c r="M1873" t="s">
        <v>12021</v>
      </c>
      <c r="N1873" t="str">
        <f t="shared" si="201"/>
        <v>22-03-2023</v>
      </c>
      <c r="O1873" t="str">
        <f t="shared" si="203"/>
        <v>03</v>
      </c>
      <c r="P1873" t="str">
        <f t="shared" si="204"/>
        <v>2023</v>
      </c>
      <c r="Q1873" t="s">
        <v>12021</v>
      </c>
      <c r="R1873" t="str">
        <f t="shared" si="202"/>
        <v>-</v>
      </c>
      <c r="S1873" t="str">
        <f t="shared" si="205"/>
        <v/>
      </c>
    </row>
    <row r="1874" spans="1:19" x14ac:dyDescent="0.3">
      <c r="A1874" t="s">
        <v>4628</v>
      </c>
      <c r="B1874" t="s">
        <v>158</v>
      </c>
      <c r="C1874" t="s">
        <v>12021</v>
      </c>
      <c r="D1874" t="s">
        <v>33</v>
      </c>
      <c r="E1874" t="s">
        <v>127</v>
      </c>
      <c r="F1874" t="s">
        <v>4629</v>
      </c>
      <c r="G1874" t="s">
        <v>22</v>
      </c>
      <c r="H1874" s="1">
        <v>45510</v>
      </c>
      <c r="I1874" s="3">
        <v>0.33680555555555558</v>
      </c>
      <c r="J1874" s="1" t="s">
        <v>12021</v>
      </c>
      <c r="K1874" s="2" t="s">
        <v>12021</v>
      </c>
      <c r="L1874" s="2" t="s">
        <v>12021</v>
      </c>
      <c r="M1874" t="s">
        <v>12021</v>
      </c>
      <c r="N1874" t="str">
        <f t="shared" si="201"/>
        <v>06-08-2024</v>
      </c>
      <c r="O1874" t="str">
        <f t="shared" si="203"/>
        <v>08</v>
      </c>
      <c r="P1874" t="str">
        <f t="shared" si="204"/>
        <v>2024</v>
      </c>
      <c r="Q1874" t="s">
        <v>12021</v>
      </c>
      <c r="R1874" t="str">
        <f t="shared" si="202"/>
        <v>-</v>
      </c>
      <c r="S1874" t="str">
        <f t="shared" si="205"/>
        <v/>
      </c>
    </row>
    <row r="1875" spans="1:19" x14ac:dyDescent="0.3">
      <c r="A1875" t="s">
        <v>4630</v>
      </c>
      <c r="B1875" t="s">
        <v>53</v>
      </c>
      <c r="C1875" t="s">
        <v>12021</v>
      </c>
      <c r="D1875" t="s">
        <v>12</v>
      </c>
      <c r="E1875" t="s">
        <v>13</v>
      </c>
      <c r="F1875" t="s">
        <v>4631</v>
      </c>
      <c r="G1875" t="s">
        <v>22</v>
      </c>
      <c r="H1875" s="1">
        <v>44653</v>
      </c>
      <c r="I1875" s="3">
        <v>0.79791666666666672</v>
      </c>
      <c r="J1875" s="1" t="s">
        <v>12021</v>
      </c>
      <c r="K1875" s="2" t="s">
        <v>12021</v>
      </c>
      <c r="L1875" s="2" t="s">
        <v>12021</v>
      </c>
      <c r="M1875" t="s">
        <v>12021</v>
      </c>
      <c r="N1875" t="str">
        <f t="shared" si="201"/>
        <v>02-04-2022</v>
      </c>
      <c r="O1875" t="str">
        <f t="shared" si="203"/>
        <v>04</v>
      </c>
      <c r="P1875" t="str">
        <f t="shared" si="204"/>
        <v>2022</v>
      </c>
      <c r="Q1875" t="s">
        <v>12021</v>
      </c>
      <c r="R1875" t="str">
        <f t="shared" si="202"/>
        <v>-</v>
      </c>
      <c r="S1875" t="str">
        <f t="shared" si="205"/>
        <v/>
      </c>
    </row>
    <row r="1876" spans="1:19" x14ac:dyDescent="0.3">
      <c r="A1876" t="s">
        <v>4632</v>
      </c>
      <c r="B1876" t="s">
        <v>249</v>
      </c>
      <c r="C1876" t="s">
        <v>12021</v>
      </c>
      <c r="D1876" t="s">
        <v>19</v>
      </c>
      <c r="E1876" t="s">
        <v>26</v>
      </c>
      <c r="F1876" t="s">
        <v>4633</v>
      </c>
      <c r="G1876" t="s">
        <v>22</v>
      </c>
      <c r="H1876" s="1" t="s">
        <v>3464</v>
      </c>
      <c r="I1876" s="3">
        <v>0.96864583333333332</v>
      </c>
      <c r="J1876" s="1" t="s">
        <v>12021</v>
      </c>
      <c r="K1876" s="2" t="s">
        <v>12021</v>
      </c>
      <c r="L1876" s="2" t="s">
        <v>12021</v>
      </c>
      <c r="M1876" t="s">
        <v>12021</v>
      </c>
      <c r="N1876" t="str">
        <f t="shared" si="201"/>
        <v>22-02-2021</v>
      </c>
      <c r="O1876" t="str">
        <f t="shared" si="203"/>
        <v>02</v>
      </c>
      <c r="P1876" t="str">
        <f t="shared" si="204"/>
        <v>2021</v>
      </c>
      <c r="Q1876" t="s">
        <v>12021</v>
      </c>
      <c r="R1876" t="str">
        <f t="shared" si="202"/>
        <v>-</v>
      </c>
      <c r="S1876" t="str">
        <f t="shared" si="205"/>
        <v/>
      </c>
    </row>
    <row r="1877" spans="1:19" x14ac:dyDescent="0.3">
      <c r="A1877" t="s">
        <v>4634</v>
      </c>
      <c r="B1877" t="s">
        <v>205</v>
      </c>
      <c r="C1877" t="s">
        <v>11365</v>
      </c>
      <c r="D1877" t="s">
        <v>19</v>
      </c>
      <c r="E1877" t="s">
        <v>140</v>
      </c>
      <c r="F1877" t="s">
        <v>4635</v>
      </c>
      <c r="G1877" t="s">
        <v>28</v>
      </c>
      <c r="H1877" s="1" t="s">
        <v>445</v>
      </c>
      <c r="I1877" s="3">
        <v>0.11005787037037038</v>
      </c>
      <c r="J1877" s="1" t="s">
        <v>2302</v>
      </c>
      <c r="K1877" s="2">
        <v>0.11005787037037038</v>
      </c>
      <c r="L1877" s="2" t="s">
        <v>12021</v>
      </c>
      <c r="M1877" t="s">
        <v>12021</v>
      </c>
      <c r="N1877" t="str">
        <f t="shared" si="201"/>
        <v>27-09-2024</v>
      </c>
      <c r="O1877" t="str">
        <f t="shared" si="203"/>
        <v>09</v>
      </c>
      <c r="P1877" t="str">
        <f t="shared" si="204"/>
        <v>2024</v>
      </c>
      <c r="Q1877" t="s">
        <v>12021</v>
      </c>
      <c r="R1877" t="str">
        <f t="shared" si="202"/>
        <v>15-10-2024</v>
      </c>
      <c r="S1877" t="str">
        <f t="shared" si="205"/>
        <v>10</v>
      </c>
    </row>
    <row r="1878" spans="1:19" x14ac:dyDescent="0.3">
      <c r="A1878" t="s">
        <v>4636</v>
      </c>
      <c r="B1878" t="s">
        <v>202</v>
      </c>
      <c r="C1878" t="s">
        <v>12021</v>
      </c>
      <c r="D1878" t="s">
        <v>33</v>
      </c>
      <c r="E1878" t="s">
        <v>127</v>
      </c>
      <c r="F1878" t="s">
        <v>4637</v>
      </c>
      <c r="G1878" t="s">
        <v>22</v>
      </c>
      <c r="H1878" s="1" t="s">
        <v>2239</v>
      </c>
      <c r="I1878" s="3">
        <v>0.37995370370370368</v>
      </c>
      <c r="J1878" s="1" t="s">
        <v>12021</v>
      </c>
      <c r="K1878" s="2" t="s">
        <v>12021</v>
      </c>
      <c r="L1878" s="2" t="s">
        <v>12021</v>
      </c>
      <c r="M1878" t="s">
        <v>12021</v>
      </c>
      <c r="N1878" t="str">
        <f t="shared" si="201"/>
        <v>19-02-2021</v>
      </c>
      <c r="O1878" t="str">
        <f t="shared" si="203"/>
        <v>02</v>
      </c>
      <c r="P1878" t="str">
        <f t="shared" si="204"/>
        <v>2021</v>
      </c>
      <c r="Q1878" t="s">
        <v>12021</v>
      </c>
      <c r="R1878" t="str">
        <f t="shared" si="202"/>
        <v>-</v>
      </c>
      <c r="S1878" t="str">
        <f t="shared" si="205"/>
        <v/>
      </c>
    </row>
    <row r="1879" spans="1:19" x14ac:dyDescent="0.3">
      <c r="A1879" t="s">
        <v>4638</v>
      </c>
      <c r="B1879" t="s">
        <v>53</v>
      </c>
      <c r="C1879" t="s">
        <v>12021</v>
      </c>
      <c r="D1879" t="s">
        <v>12</v>
      </c>
      <c r="E1879" t="s">
        <v>13</v>
      </c>
      <c r="F1879" t="s">
        <v>4639</v>
      </c>
      <c r="G1879" t="s">
        <v>22</v>
      </c>
      <c r="H1879" s="1" t="s">
        <v>2288</v>
      </c>
      <c r="I1879" s="3">
        <v>0.56777777777777783</v>
      </c>
      <c r="J1879" s="1" t="s">
        <v>12021</v>
      </c>
      <c r="K1879" s="2" t="s">
        <v>12021</v>
      </c>
      <c r="L1879" s="2" t="s">
        <v>12021</v>
      </c>
      <c r="M1879" t="s">
        <v>12021</v>
      </c>
      <c r="N1879" t="str">
        <f t="shared" si="201"/>
        <v>13-09-2024</v>
      </c>
      <c r="O1879" t="str">
        <f t="shared" si="203"/>
        <v>09</v>
      </c>
      <c r="P1879" t="str">
        <f t="shared" si="204"/>
        <v>2024</v>
      </c>
      <c r="Q1879" t="s">
        <v>12021</v>
      </c>
      <c r="R1879" t="str">
        <f t="shared" si="202"/>
        <v>-</v>
      </c>
      <c r="S1879" t="str">
        <f t="shared" si="205"/>
        <v/>
      </c>
    </row>
    <row r="1880" spans="1:19" x14ac:dyDescent="0.3">
      <c r="A1880" t="s">
        <v>4640</v>
      </c>
      <c r="B1880" t="s">
        <v>173</v>
      </c>
      <c r="C1880" t="s">
        <v>12021</v>
      </c>
      <c r="D1880" t="s">
        <v>12</v>
      </c>
      <c r="E1880" t="s">
        <v>174</v>
      </c>
      <c r="F1880" t="s">
        <v>4641</v>
      </c>
      <c r="G1880" t="s">
        <v>22</v>
      </c>
      <c r="H1880" s="1" t="s">
        <v>319</v>
      </c>
      <c r="I1880" s="3">
        <v>0.89366898148148144</v>
      </c>
      <c r="J1880" s="1" t="s">
        <v>12021</v>
      </c>
      <c r="K1880" s="2" t="s">
        <v>12021</v>
      </c>
      <c r="L1880" s="2" t="s">
        <v>12021</v>
      </c>
      <c r="M1880" t="s">
        <v>12021</v>
      </c>
      <c r="N1880" t="str">
        <f t="shared" si="201"/>
        <v>14-06-2021</v>
      </c>
      <c r="O1880" t="str">
        <f t="shared" si="203"/>
        <v>06</v>
      </c>
      <c r="P1880" t="str">
        <f t="shared" si="204"/>
        <v>2021</v>
      </c>
      <c r="Q1880" t="s">
        <v>12021</v>
      </c>
      <c r="R1880" t="str">
        <f t="shared" si="202"/>
        <v>-</v>
      </c>
      <c r="S1880" t="str">
        <f t="shared" si="205"/>
        <v/>
      </c>
    </row>
    <row r="1881" spans="1:19" x14ac:dyDescent="0.3">
      <c r="A1881" t="s">
        <v>4642</v>
      </c>
      <c r="B1881" t="s">
        <v>149</v>
      </c>
      <c r="C1881" t="s">
        <v>12021</v>
      </c>
      <c r="D1881" t="s">
        <v>49</v>
      </c>
      <c r="E1881" t="s">
        <v>69</v>
      </c>
      <c r="F1881" t="s">
        <v>4643</v>
      </c>
      <c r="G1881" t="s">
        <v>22</v>
      </c>
      <c r="H1881" s="1">
        <v>45052</v>
      </c>
      <c r="I1881" s="3">
        <v>0.4375</v>
      </c>
      <c r="J1881" s="1" t="s">
        <v>12021</v>
      </c>
      <c r="K1881" s="2" t="s">
        <v>12021</v>
      </c>
      <c r="L1881" s="2" t="s">
        <v>12021</v>
      </c>
      <c r="M1881" t="s">
        <v>12021</v>
      </c>
      <c r="N1881" t="str">
        <f t="shared" si="201"/>
        <v>06-05-2023</v>
      </c>
      <c r="O1881" t="str">
        <f t="shared" si="203"/>
        <v>05</v>
      </c>
      <c r="P1881" t="str">
        <f t="shared" si="204"/>
        <v>2023</v>
      </c>
      <c r="Q1881" t="s">
        <v>12021</v>
      </c>
      <c r="R1881" t="str">
        <f t="shared" si="202"/>
        <v>-</v>
      </c>
      <c r="S1881" t="str">
        <f t="shared" si="205"/>
        <v/>
      </c>
    </row>
    <row r="1882" spans="1:19" x14ac:dyDescent="0.3">
      <c r="A1882" t="s">
        <v>4644</v>
      </c>
      <c r="B1882" t="s">
        <v>188</v>
      </c>
      <c r="C1882" t="s">
        <v>12021</v>
      </c>
      <c r="D1882" t="s">
        <v>12</v>
      </c>
      <c r="E1882" t="s">
        <v>114</v>
      </c>
      <c r="F1882" t="s">
        <v>4645</v>
      </c>
      <c r="G1882" t="s">
        <v>15</v>
      </c>
      <c r="H1882" s="1" t="s">
        <v>4054</v>
      </c>
      <c r="I1882" s="3">
        <v>2.6967592592592594E-3</v>
      </c>
      <c r="J1882" s="1" t="s">
        <v>12021</v>
      </c>
      <c r="K1882" s="2" t="s">
        <v>12021</v>
      </c>
      <c r="L1882" s="2" t="s">
        <v>12021</v>
      </c>
      <c r="M1882" t="s">
        <v>12021</v>
      </c>
      <c r="N1882" t="str">
        <f t="shared" si="201"/>
        <v>30-06-2022</v>
      </c>
      <c r="O1882" t="str">
        <f t="shared" si="203"/>
        <v>06</v>
      </c>
      <c r="P1882" t="str">
        <f t="shared" si="204"/>
        <v>2022</v>
      </c>
      <c r="Q1882" t="s">
        <v>12021</v>
      </c>
      <c r="R1882" t="str">
        <f t="shared" si="202"/>
        <v>-</v>
      </c>
      <c r="S1882" t="str">
        <f t="shared" si="205"/>
        <v/>
      </c>
    </row>
    <row r="1883" spans="1:19" x14ac:dyDescent="0.3">
      <c r="A1883" t="s">
        <v>4646</v>
      </c>
      <c r="B1883" t="s">
        <v>48</v>
      </c>
      <c r="C1883" t="s">
        <v>12021</v>
      </c>
      <c r="D1883" t="s">
        <v>49</v>
      </c>
      <c r="E1883" t="s">
        <v>50</v>
      </c>
      <c r="F1883" t="s">
        <v>4647</v>
      </c>
      <c r="G1883" t="s">
        <v>22</v>
      </c>
      <c r="H1883" s="1" t="s">
        <v>4163</v>
      </c>
      <c r="I1883" s="3">
        <v>0.61856481481481485</v>
      </c>
      <c r="J1883" s="1" t="s">
        <v>12021</v>
      </c>
      <c r="K1883" s="2" t="s">
        <v>12021</v>
      </c>
      <c r="L1883" s="2" t="s">
        <v>12021</v>
      </c>
      <c r="M1883" t="s">
        <v>12021</v>
      </c>
      <c r="N1883" t="str">
        <f t="shared" si="201"/>
        <v>23-10-2021</v>
      </c>
      <c r="O1883" t="str">
        <f t="shared" si="203"/>
        <v>10</v>
      </c>
      <c r="P1883" t="str">
        <f t="shared" si="204"/>
        <v>2021</v>
      </c>
      <c r="Q1883" t="s">
        <v>12021</v>
      </c>
      <c r="R1883" t="str">
        <f t="shared" si="202"/>
        <v>-</v>
      </c>
      <c r="S1883" t="str">
        <f t="shared" si="205"/>
        <v/>
      </c>
    </row>
    <row r="1884" spans="1:19" x14ac:dyDescent="0.3">
      <c r="A1884" t="s">
        <v>4648</v>
      </c>
      <c r="B1884" t="s">
        <v>11</v>
      </c>
      <c r="C1884" t="s">
        <v>12021</v>
      </c>
      <c r="D1884" t="s">
        <v>12</v>
      </c>
      <c r="E1884" t="s">
        <v>13</v>
      </c>
      <c r="F1884" t="s">
        <v>4649</v>
      </c>
      <c r="G1884" t="s">
        <v>22</v>
      </c>
      <c r="H1884" s="1" t="s">
        <v>3122</v>
      </c>
      <c r="I1884" s="3">
        <v>0.94104166666666667</v>
      </c>
      <c r="J1884" s="1" t="s">
        <v>12021</v>
      </c>
      <c r="K1884" s="2" t="s">
        <v>12021</v>
      </c>
      <c r="L1884" s="2" t="s">
        <v>12021</v>
      </c>
      <c r="M1884" t="s">
        <v>12021</v>
      </c>
      <c r="N1884" t="str">
        <f t="shared" si="201"/>
        <v>15-01-2023</v>
      </c>
      <c r="O1884" t="str">
        <f t="shared" si="203"/>
        <v>01</v>
      </c>
      <c r="P1884" t="str">
        <f t="shared" si="204"/>
        <v>2023</v>
      </c>
      <c r="Q1884" t="s">
        <v>12021</v>
      </c>
      <c r="R1884" t="str">
        <f t="shared" si="202"/>
        <v>-</v>
      </c>
      <c r="S1884" t="str">
        <f t="shared" si="205"/>
        <v/>
      </c>
    </row>
    <row r="1885" spans="1:19" x14ac:dyDescent="0.3">
      <c r="A1885" t="s">
        <v>4650</v>
      </c>
      <c r="B1885" t="s">
        <v>68</v>
      </c>
      <c r="C1885" t="s">
        <v>11366</v>
      </c>
      <c r="D1885" t="s">
        <v>49</v>
      </c>
      <c r="E1885" t="s">
        <v>69</v>
      </c>
      <c r="F1885" t="s">
        <v>4651</v>
      </c>
      <c r="G1885" t="s">
        <v>28</v>
      </c>
      <c r="H1885" s="1" t="s">
        <v>1729</v>
      </c>
      <c r="I1885" s="3">
        <v>0.2864814814814815</v>
      </c>
      <c r="J1885" s="1" t="s">
        <v>3523</v>
      </c>
      <c r="K1885" s="2">
        <v>0.2864814814814815</v>
      </c>
      <c r="L1885" s="2" t="s">
        <v>12021</v>
      </c>
      <c r="M1885" t="s">
        <v>12021</v>
      </c>
      <c r="N1885" t="str">
        <f t="shared" si="201"/>
        <v>25-05-2022</v>
      </c>
      <c r="O1885" t="str">
        <f t="shared" si="203"/>
        <v>05</v>
      </c>
      <c r="P1885" t="str">
        <f t="shared" si="204"/>
        <v>2022</v>
      </c>
      <c r="Q1885" t="s">
        <v>12021</v>
      </c>
      <c r="R1885" t="str">
        <f t="shared" si="202"/>
        <v>13-06-2022</v>
      </c>
      <c r="S1885" t="str">
        <f t="shared" si="205"/>
        <v>06</v>
      </c>
    </row>
    <row r="1886" spans="1:19" x14ac:dyDescent="0.3">
      <c r="A1886" t="s">
        <v>4652</v>
      </c>
      <c r="B1886" t="s">
        <v>48</v>
      </c>
      <c r="C1886" t="s">
        <v>11367</v>
      </c>
      <c r="D1886" t="s">
        <v>49</v>
      </c>
      <c r="E1886" t="s">
        <v>50</v>
      </c>
      <c r="F1886" t="s">
        <v>4653</v>
      </c>
      <c r="G1886" t="s">
        <v>28</v>
      </c>
      <c r="H1886" s="1" t="s">
        <v>363</v>
      </c>
      <c r="I1886" s="3">
        <v>2.9571759259259259E-2</v>
      </c>
      <c r="J1886" s="1" t="s">
        <v>4654</v>
      </c>
      <c r="K1886" s="2">
        <v>2.9571759259259259E-2</v>
      </c>
      <c r="L1886" s="2" t="s">
        <v>12021</v>
      </c>
      <c r="M1886" t="s">
        <v>12021</v>
      </c>
      <c r="N1886" t="str">
        <f t="shared" si="201"/>
        <v>18-01-2020</v>
      </c>
      <c r="O1886" t="str">
        <f t="shared" si="203"/>
        <v>01</v>
      </c>
      <c r="P1886" t="str">
        <f t="shared" si="204"/>
        <v>2020</v>
      </c>
      <c r="Q1886" t="s">
        <v>12021</v>
      </c>
      <c r="R1886" t="str">
        <f t="shared" si="202"/>
        <v>14-02-2020</v>
      </c>
      <c r="S1886" t="str">
        <f t="shared" si="205"/>
        <v>02</v>
      </c>
    </row>
    <row r="1887" spans="1:19" x14ac:dyDescent="0.3">
      <c r="A1887" t="s">
        <v>4655</v>
      </c>
      <c r="B1887" t="s">
        <v>37</v>
      </c>
      <c r="C1887" t="s">
        <v>12021</v>
      </c>
      <c r="D1887" t="s">
        <v>33</v>
      </c>
      <c r="E1887" t="s">
        <v>38</v>
      </c>
      <c r="F1887" t="s">
        <v>4656</v>
      </c>
      <c r="G1887" t="s">
        <v>15</v>
      </c>
      <c r="H1887" s="1" t="s">
        <v>4657</v>
      </c>
      <c r="I1887" s="3">
        <v>0.84018518518518515</v>
      </c>
      <c r="J1887" s="1" t="s">
        <v>12021</v>
      </c>
      <c r="K1887" s="2" t="s">
        <v>12021</v>
      </c>
      <c r="L1887" s="2" t="s">
        <v>12021</v>
      </c>
      <c r="M1887" t="s">
        <v>12021</v>
      </c>
      <c r="N1887" t="str">
        <f t="shared" si="201"/>
        <v>15-01-2024</v>
      </c>
      <c r="O1887" t="str">
        <f t="shared" si="203"/>
        <v>01</v>
      </c>
      <c r="P1887" t="str">
        <f t="shared" si="204"/>
        <v>2024</v>
      </c>
      <c r="Q1887" t="s">
        <v>12021</v>
      </c>
      <c r="R1887" t="str">
        <f t="shared" si="202"/>
        <v>-</v>
      </c>
      <c r="S1887" t="str">
        <f t="shared" si="205"/>
        <v/>
      </c>
    </row>
    <row r="1888" spans="1:19" x14ac:dyDescent="0.3">
      <c r="A1888" t="s">
        <v>4658</v>
      </c>
      <c r="B1888" t="s">
        <v>32</v>
      </c>
      <c r="C1888" t="s">
        <v>11368</v>
      </c>
      <c r="D1888" t="s">
        <v>33</v>
      </c>
      <c r="E1888" t="s">
        <v>34</v>
      </c>
      <c r="F1888" t="s">
        <v>4659</v>
      </c>
      <c r="G1888" t="s">
        <v>28</v>
      </c>
      <c r="H1888" s="1" t="s">
        <v>4163</v>
      </c>
      <c r="I1888" s="3">
        <v>0.55809027777777775</v>
      </c>
      <c r="J1888" s="1" t="s">
        <v>488</v>
      </c>
      <c r="K1888" s="2">
        <v>0.55809027777777775</v>
      </c>
      <c r="L1888" s="2" t="s">
        <v>12021</v>
      </c>
      <c r="M1888" t="s">
        <v>12021</v>
      </c>
      <c r="N1888" t="str">
        <f t="shared" si="201"/>
        <v>23-10-2021</v>
      </c>
      <c r="O1888" t="str">
        <f t="shared" si="203"/>
        <v>10</v>
      </c>
      <c r="P1888" t="str">
        <f t="shared" si="204"/>
        <v>2021</v>
      </c>
      <c r="Q1888" t="s">
        <v>12021</v>
      </c>
      <c r="R1888" t="str">
        <f t="shared" si="202"/>
        <v>27-10-2021</v>
      </c>
      <c r="S1888" t="str">
        <f t="shared" si="205"/>
        <v>10</v>
      </c>
    </row>
    <row r="1889" spans="1:19" x14ac:dyDescent="0.3">
      <c r="A1889" t="s">
        <v>4660</v>
      </c>
      <c r="B1889" t="s">
        <v>139</v>
      </c>
      <c r="C1889" t="s">
        <v>12021</v>
      </c>
      <c r="D1889" t="s">
        <v>19</v>
      </c>
      <c r="E1889" t="s">
        <v>140</v>
      </c>
      <c r="F1889" t="s">
        <v>4661</v>
      </c>
      <c r="G1889" t="s">
        <v>22</v>
      </c>
      <c r="H1889" s="1">
        <v>45422</v>
      </c>
      <c r="I1889" s="3">
        <v>0.23125000000000001</v>
      </c>
      <c r="J1889" s="1" t="s">
        <v>12021</v>
      </c>
      <c r="K1889" s="2" t="s">
        <v>12021</v>
      </c>
      <c r="L1889" s="2" t="s">
        <v>12021</v>
      </c>
      <c r="M1889" t="s">
        <v>12021</v>
      </c>
      <c r="N1889" t="str">
        <f t="shared" si="201"/>
        <v>10-05-2024</v>
      </c>
      <c r="O1889" t="str">
        <f t="shared" si="203"/>
        <v>05</v>
      </c>
      <c r="P1889" t="str">
        <f t="shared" si="204"/>
        <v>2024</v>
      </c>
      <c r="Q1889" t="s">
        <v>12021</v>
      </c>
      <c r="R1889" t="str">
        <f t="shared" si="202"/>
        <v>-</v>
      </c>
      <c r="S1889" t="str">
        <f t="shared" si="205"/>
        <v/>
      </c>
    </row>
    <row r="1890" spans="1:19" x14ac:dyDescent="0.3">
      <c r="A1890" t="s">
        <v>4662</v>
      </c>
      <c r="B1890" t="s">
        <v>205</v>
      </c>
      <c r="C1890" t="s">
        <v>12021</v>
      </c>
      <c r="D1890" t="s">
        <v>19</v>
      </c>
      <c r="E1890" t="s">
        <v>140</v>
      </c>
      <c r="F1890" t="s">
        <v>4663</v>
      </c>
      <c r="G1890" t="s">
        <v>15</v>
      </c>
      <c r="H1890" s="1">
        <v>44747</v>
      </c>
      <c r="I1890" s="3">
        <v>0.19513888888888889</v>
      </c>
      <c r="J1890" s="1" t="s">
        <v>12021</v>
      </c>
      <c r="K1890" s="2" t="s">
        <v>12021</v>
      </c>
      <c r="L1890" s="2" t="s">
        <v>12021</v>
      </c>
      <c r="M1890" t="s">
        <v>12021</v>
      </c>
      <c r="N1890" t="str">
        <f t="shared" si="201"/>
        <v>05-07-2022</v>
      </c>
      <c r="O1890" t="str">
        <f t="shared" si="203"/>
        <v>07</v>
      </c>
      <c r="P1890" t="str">
        <f t="shared" si="204"/>
        <v>2022</v>
      </c>
      <c r="Q1890" t="s">
        <v>12021</v>
      </c>
      <c r="R1890" t="str">
        <f t="shared" si="202"/>
        <v>-</v>
      </c>
      <c r="S1890" t="str">
        <f t="shared" si="205"/>
        <v/>
      </c>
    </row>
    <row r="1891" spans="1:19" x14ac:dyDescent="0.3">
      <c r="A1891" t="s">
        <v>4664</v>
      </c>
      <c r="B1891" t="s">
        <v>32</v>
      </c>
      <c r="C1891" t="s">
        <v>12021</v>
      </c>
      <c r="D1891" t="s">
        <v>33</v>
      </c>
      <c r="E1891" t="s">
        <v>34</v>
      </c>
      <c r="F1891" t="s">
        <v>4665</v>
      </c>
      <c r="G1891" t="s">
        <v>22</v>
      </c>
      <c r="H1891" s="1" t="s">
        <v>4666</v>
      </c>
      <c r="I1891" s="3">
        <v>0.55854166666666671</v>
      </c>
      <c r="J1891" s="1" t="s">
        <v>12021</v>
      </c>
      <c r="K1891" s="2" t="s">
        <v>12021</v>
      </c>
      <c r="L1891" s="2" t="s">
        <v>12021</v>
      </c>
      <c r="M1891" t="s">
        <v>12021</v>
      </c>
      <c r="N1891" t="str">
        <f t="shared" si="201"/>
        <v>23-05-2020</v>
      </c>
      <c r="O1891" t="str">
        <f t="shared" si="203"/>
        <v>05</v>
      </c>
      <c r="P1891" t="str">
        <f t="shared" si="204"/>
        <v>2020</v>
      </c>
      <c r="Q1891" t="s">
        <v>12021</v>
      </c>
      <c r="R1891" t="str">
        <f t="shared" si="202"/>
        <v>-</v>
      </c>
      <c r="S1891" t="str">
        <f t="shared" si="205"/>
        <v/>
      </c>
    </row>
    <row r="1892" spans="1:19" x14ac:dyDescent="0.3">
      <c r="A1892" t="s">
        <v>4667</v>
      </c>
      <c r="B1892" t="s">
        <v>280</v>
      </c>
      <c r="C1892" t="s">
        <v>12021</v>
      </c>
      <c r="D1892" t="s">
        <v>49</v>
      </c>
      <c r="E1892" t="s">
        <v>65</v>
      </c>
      <c r="F1892" t="s">
        <v>4668</v>
      </c>
      <c r="G1892" t="s">
        <v>22</v>
      </c>
      <c r="H1892" s="1" t="s">
        <v>4284</v>
      </c>
      <c r="I1892" s="3">
        <v>5.2048611111111108E-2</v>
      </c>
      <c r="J1892" s="1" t="s">
        <v>12021</v>
      </c>
      <c r="K1892" s="2" t="s">
        <v>12021</v>
      </c>
      <c r="L1892" s="2" t="s">
        <v>12021</v>
      </c>
      <c r="M1892" t="s">
        <v>12021</v>
      </c>
      <c r="N1892" t="str">
        <f t="shared" si="201"/>
        <v>31-10-2024</v>
      </c>
      <c r="O1892" t="str">
        <f t="shared" si="203"/>
        <v>10</v>
      </c>
      <c r="P1892" t="str">
        <f t="shared" si="204"/>
        <v>2024</v>
      </c>
      <c r="Q1892" t="s">
        <v>12021</v>
      </c>
      <c r="R1892" t="str">
        <f t="shared" si="202"/>
        <v>-</v>
      </c>
      <c r="S1892" t="str">
        <f t="shared" si="205"/>
        <v/>
      </c>
    </row>
    <row r="1893" spans="1:19" x14ac:dyDescent="0.3">
      <c r="A1893" t="s">
        <v>4669</v>
      </c>
      <c r="B1893" t="s">
        <v>68</v>
      </c>
      <c r="C1893" t="s">
        <v>11369</v>
      </c>
      <c r="D1893" t="s">
        <v>49</v>
      </c>
      <c r="E1893" t="s">
        <v>69</v>
      </c>
      <c r="F1893" t="s">
        <v>4670</v>
      </c>
      <c r="G1893" t="s">
        <v>28</v>
      </c>
      <c r="H1893" s="1" t="s">
        <v>4497</v>
      </c>
      <c r="I1893" s="3">
        <v>0.10320601851851852</v>
      </c>
      <c r="J1893" s="1" t="s">
        <v>4671</v>
      </c>
      <c r="K1893" s="2">
        <v>0.10320601851851852</v>
      </c>
      <c r="L1893" s="2" t="s">
        <v>12021</v>
      </c>
      <c r="M1893" t="s">
        <v>12021</v>
      </c>
      <c r="N1893" t="str">
        <f t="shared" si="201"/>
        <v>21-02-2021</v>
      </c>
      <c r="O1893" t="str">
        <f t="shared" si="203"/>
        <v>02</v>
      </c>
      <c r="P1893" t="str">
        <f t="shared" si="204"/>
        <v>2021</v>
      </c>
      <c r="Q1893" t="s">
        <v>12021</v>
      </c>
      <c r="R1893" t="str">
        <f t="shared" si="202"/>
        <v>23-02-2021</v>
      </c>
      <c r="S1893" t="str">
        <f t="shared" si="205"/>
        <v>02</v>
      </c>
    </row>
    <row r="1894" spans="1:19" x14ac:dyDescent="0.3">
      <c r="A1894" t="s">
        <v>4672</v>
      </c>
      <c r="B1894" t="s">
        <v>25</v>
      </c>
      <c r="C1894" t="s">
        <v>12021</v>
      </c>
      <c r="D1894" t="s">
        <v>19</v>
      </c>
      <c r="E1894" t="s">
        <v>26</v>
      </c>
      <c r="F1894" t="s">
        <v>4673</v>
      </c>
      <c r="G1894" t="s">
        <v>15</v>
      </c>
      <c r="H1894" s="1">
        <v>45205</v>
      </c>
      <c r="I1894" s="3">
        <v>0.70347222222222228</v>
      </c>
      <c r="J1894" s="1" t="s">
        <v>12021</v>
      </c>
      <c r="K1894" s="2" t="s">
        <v>12021</v>
      </c>
      <c r="L1894" s="2" t="s">
        <v>12021</v>
      </c>
      <c r="M1894" t="s">
        <v>12021</v>
      </c>
      <c r="N1894" t="str">
        <f t="shared" si="201"/>
        <v>06-10-2023</v>
      </c>
      <c r="O1894" t="str">
        <f t="shared" si="203"/>
        <v>10</v>
      </c>
      <c r="P1894" t="str">
        <f t="shared" si="204"/>
        <v>2023</v>
      </c>
      <c r="Q1894" t="s">
        <v>12021</v>
      </c>
      <c r="R1894" t="str">
        <f t="shared" si="202"/>
        <v>-</v>
      </c>
      <c r="S1894" t="str">
        <f t="shared" si="205"/>
        <v/>
      </c>
    </row>
    <row r="1895" spans="1:19" x14ac:dyDescent="0.3">
      <c r="A1895" t="s">
        <v>4674</v>
      </c>
      <c r="B1895" t="s">
        <v>146</v>
      </c>
      <c r="C1895" t="s">
        <v>12021</v>
      </c>
      <c r="D1895" t="s">
        <v>19</v>
      </c>
      <c r="E1895" t="s">
        <v>140</v>
      </c>
      <c r="F1895" t="s">
        <v>4675</v>
      </c>
      <c r="G1895" t="s">
        <v>22</v>
      </c>
      <c r="H1895" s="1" t="s">
        <v>4676</v>
      </c>
      <c r="I1895" s="3">
        <v>0.69946759259259261</v>
      </c>
      <c r="J1895" s="1" t="s">
        <v>12021</v>
      </c>
      <c r="K1895" s="2" t="s">
        <v>12021</v>
      </c>
      <c r="L1895" s="2" t="s">
        <v>12021</v>
      </c>
      <c r="M1895" t="s">
        <v>12021</v>
      </c>
      <c r="N1895" t="str">
        <f t="shared" si="201"/>
        <v>19-09-2024</v>
      </c>
      <c r="O1895" t="str">
        <f t="shared" si="203"/>
        <v>09</v>
      </c>
      <c r="P1895" t="str">
        <f t="shared" si="204"/>
        <v>2024</v>
      </c>
      <c r="Q1895" t="s">
        <v>12021</v>
      </c>
      <c r="R1895" t="str">
        <f t="shared" si="202"/>
        <v>-</v>
      </c>
      <c r="S1895" t="str">
        <f t="shared" si="205"/>
        <v/>
      </c>
    </row>
    <row r="1896" spans="1:19" x14ac:dyDescent="0.3">
      <c r="A1896" t="s">
        <v>4677</v>
      </c>
      <c r="B1896" t="s">
        <v>301</v>
      </c>
      <c r="C1896" t="s">
        <v>11370</v>
      </c>
      <c r="D1896" t="s">
        <v>49</v>
      </c>
      <c r="E1896" t="s">
        <v>50</v>
      </c>
      <c r="F1896" t="s">
        <v>4678</v>
      </c>
      <c r="G1896" t="s">
        <v>28</v>
      </c>
      <c r="H1896" s="1" t="s">
        <v>4360</v>
      </c>
      <c r="I1896" s="3">
        <v>0.94196759259259255</v>
      </c>
      <c r="J1896" s="1" t="s">
        <v>1938</v>
      </c>
      <c r="K1896" s="2">
        <v>0.94196759259259255</v>
      </c>
      <c r="L1896" s="2" t="s">
        <v>12021</v>
      </c>
      <c r="M1896" t="s">
        <v>12021</v>
      </c>
      <c r="N1896" t="str">
        <f t="shared" si="201"/>
        <v>20-04-2021</v>
      </c>
      <c r="O1896" t="str">
        <f t="shared" si="203"/>
        <v>04</v>
      </c>
      <c r="P1896" t="str">
        <f t="shared" si="204"/>
        <v>2021</v>
      </c>
      <c r="Q1896" t="s">
        <v>12021</v>
      </c>
      <c r="R1896" t="str">
        <f t="shared" si="202"/>
        <v>24-04-2021</v>
      </c>
      <c r="S1896" t="str">
        <f t="shared" si="205"/>
        <v>04</v>
      </c>
    </row>
    <row r="1897" spans="1:19" x14ac:dyDescent="0.3">
      <c r="A1897" t="s">
        <v>4679</v>
      </c>
      <c r="B1897" t="s">
        <v>113</v>
      </c>
      <c r="C1897" t="s">
        <v>12021</v>
      </c>
      <c r="D1897" t="s">
        <v>12</v>
      </c>
      <c r="E1897" t="s">
        <v>114</v>
      </c>
      <c r="F1897" t="s">
        <v>4680</v>
      </c>
      <c r="G1897" t="s">
        <v>22</v>
      </c>
      <c r="H1897" s="1">
        <v>44116</v>
      </c>
      <c r="I1897" s="3">
        <v>0.78819444444444442</v>
      </c>
      <c r="J1897" s="1" t="s">
        <v>12021</v>
      </c>
      <c r="K1897" s="2" t="s">
        <v>12021</v>
      </c>
      <c r="L1897" s="2" t="s">
        <v>12021</v>
      </c>
      <c r="M1897" t="s">
        <v>12021</v>
      </c>
      <c r="N1897" t="str">
        <f t="shared" si="201"/>
        <v>12-10-2020</v>
      </c>
      <c r="O1897" t="str">
        <f t="shared" si="203"/>
        <v>10</v>
      </c>
      <c r="P1897" t="str">
        <f t="shared" si="204"/>
        <v>2020</v>
      </c>
      <c r="Q1897" t="s">
        <v>12021</v>
      </c>
      <c r="R1897" t="str">
        <f t="shared" si="202"/>
        <v>-</v>
      </c>
      <c r="S1897" t="str">
        <f t="shared" si="205"/>
        <v/>
      </c>
    </row>
    <row r="1898" spans="1:19" x14ac:dyDescent="0.3">
      <c r="A1898" t="s">
        <v>4681</v>
      </c>
      <c r="B1898" t="s">
        <v>48</v>
      </c>
      <c r="C1898" t="s">
        <v>11371</v>
      </c>
      <c r="D1898" t="s">
        <v>49</v>
      </c>
      <c r="E1898" t="s">
        <v>50</v>
      </c>
      <c r="F1898" t="s">
        <v>4682</v>
      </c>
      <c r="G1898" t="s">
        <v>28</v>
      </c>
      <c r="H1898" s="1" t="s">
        <v>4683</v>
      </c>
      <c r="I1898" s="3">
        <v>0.71914351851851854</v>
      </c>
      <c r="J1898" s="1" t="s">
        <v>1584</v>
      </c>
      <c r="K1898" s="2">
        <v>0.71914351851851854</v>
      </c>
      <c r="L1898" s="2" t="s">
        <v>12021</v>
      </c>
      <c r="M1898" t="s">
        <v>12021</v>
      </c>
      <c r="N1898" t="str">
        <f t="shared" si="201"/>
        <v>30-07-2020</v>
      </c>
      <c r="O1898" t="str">
        <f t="shared" si="203"/>
        <v>07</v>
      </c>
      <c r="P1898" t="str">
        <f t="shared" si="204"/>
        <v>2020</v>
      </c>
      <c r="Q1898" t="s">
        <v>12021</v>
      </c>
      <c r="R1898" t="str">
        <f t="shared" si="202"/>
        <v>17-08-2020</v>
      </c>
      <c r="S1898" t="str">
        <f t="shared" si="205"/>
        <v>08</v>
      </c>
    </row>
    <row r="1899" spans="1:19" x14ac:dyDescent="0.3">
      <c r="A1899" t="s">
        <v>4684</v>
      </c>
      <c r="B1899" t="s">
        <v>110</v>
      </c>
      <c r="C1899" t="s">
        <v>12021</v>
      </c>
      <c r="D1899" t="s">
        <v>33</v>
      </c>
      <c r="E1899" t="s">
        <v>34</v>
      </c>
      <c r="F1899" t="s">
        <v>4685</v>
      </c>
      <c r="G1899" t="s">
        <v>22</v>
      </c>
      <c r="H1899" s="1">
        <v>45292</v>
      </c>
      <c r="I1899" s="3">
        <v>0.94305555555555554</v>
      </c>
      <c r="J1899" s="1" t="s">
        <v>12021</v>
      </c>
      <c r="K1899" s="2" t="s">
        <v>12021</v>
      </c>
      <c r="L1899" s="2" t="s">
        <v>12021</v>
      </c>
      <c r="M1899" t="s">
        <v>12021</v>
      </c>
      <c r="N1899" t="str">
        <f t="shared" si="201"/>
        <v>01-01-2024</v>
      </c>
      <c r="O1899" t="str">
        <f t="shared" si="203"/>
        <v>01</v>
      </c>
      <c r="P1899" t="str">
        <f t="shared" si="204"/>
        <v>2024</v>
      </c>
      <c r="Q1899" t="s">
        <v>12021</v>
      </c>
      <c r="R1899" t="str">
        <f t="shared" si="202"/>
        <v>-</v>
      </c>
      <c r="S1899" t="str">
        <f t="shared" si="205"/>
        <v/>
      </c>
    </row>
    <row r="1900" spans="1:19" x14ac:dyDescent="0.3">
      <c r="A1900" t="s">
        <v>4686</v>
      </c>
      <c r="B1900" t="s">
        <v>139</v>
      </c>
      <c r="C1900" t="s">
        <v>12021</v>
      </c>
      <c r="D1900" t="s">
        <v>19</v>
      </c>
      <c r="E1900" t="s">
        <v>140</v>
      </c>
      <c r="F1900" t="s">
        <v>4687</v>
      </c>
      <c r="G1900" t="s">
        <v>15</v>
      </c>
      <c r="H1900" s="1" t="s">
        <v>1200</v>
      </c>
      <c r="I1900" s="3">
        <v>0.8621064814814815</v>
      </c>
      <c r="J1900" s="1" t="s">
        <v>12021</v>
      </c>
      <c r="K1900" s="2" t="s">
        <v>12021</v>
      </c>
      <c r="L1900" s="2" t="s">
        <v>12021</v>
      </c>
      <c r="M1900" t="s">
        <v>12021</v>
      </c>
      <c r="N1900" t="str">
        <f t="shared" si="201"/>
        <v>14-05-2020</v>
      </c>
      <c r="O1900" t="str">
        <f t="shared" si="203"/>
        <v>05</v>
      </c>
      <c r="P1900" t="str">
        <f t="shared" si="204"/>
        <v>2020</v>
      </c>
      <c r="Q1900" t="s">
        <v>12021</v>
      </c>
      <c r="R1900" t="str">
        <f t="shared" si="202"/>
        <v>-</v>
      </c>
      <c r="S1900" t="str">
        <f t="shared" si="205"/>
        <v/>
      </c>
    </row>
    <row r="1901" spans="1:19" x14ac:dyDescent="0.3">
      <c r="A1901" t="s">
        <v>4688</v>
      </c>
      <c r="B1901" t="s">
        <v>68</v>
      </c>
      <c r="C1901" t="s">
        <v>12021</v>
      </c>
      <c r="D1901" t="s">
        <v>49</v>
      </c>
      <c r="E1901" t="s">
        <v>69</v>
      </c>
      <c r="F1901" t="s">
        <v>4689</v>
      </c>
      <c r="G1901" t="s">
        <v>15</v>
      </c>
      <c r="H1901" s="1" t="s">
        <v>4690</v>
      </c>
      <c r="I1901" s="3">
        <v>0.68590277777777775</v>
      </c>
      <c r="J1901" s="1" t="s">
        <v>12021</v>
      </c>
      <c r="K1901" s="2" t="s">
        <v>12021</v>
      </c>
      <c r="L1901" s="2" t="s">
        <v>12021</v>
      </c>
      <c r="M1901" t="s">
        <v>12021</v>
      </c>
      <c r="N1901" t="str">
        <f t="shared" si="201"/>
        <v>26-11-2020</v>
      </c>
      <c r="O1901" t="str">
        <f t="shared" si="203"/>
        <v>11</v>
      </c>
      <c r="P1901" t="str">
        <f t="shared" si="204"/>
        <v>2020</v>
      </c>
      <c r="Q1901" t="s">
        <v>12021</v>
      </c>
      <c r="R1901" t="str">
        <f t="shared" si="202"/>
        <v>-</v>
      </c>
      <c r="S1901" t="str">
        <f t="shared" si="205"/>
        <v/>
      </c>
    </row>
    <row r="1902" spans="1:19" x14ac:dyDescent="0.3">
      <c r="A1902" t="s">
        <v>4691</v>
      </c>
      <c r="B1902" t="s">
        <v>202</v>
      </c>
      <c r="C1902" t="s">
        <v>12021</v>
      </c>
      <c r="D1902" t="s">
        <v>33</v>
      </c>
      <c r="E1902" t="s">
        <v>127</v>
      </c>
      <c r="F1902" t="s">
        <v>4692</v>
      </c>
      <c r="G1902" t="s">
        <v>22</v>
      </c>
      <c r="H1902" s="1">
        <v>44597</v>
      </c>
      <c r="I1902" s="3">
        <v>0.76875000000000004</v>
      </c>
      <c r="J1902" s="1" t="s">
        <v>12021</v>
      </c>
      <c r="K1902" s="2" t="s">
        <v>12021</v>
      </c>
      <c r="L1902" s="2" t="s">
        <v>12021</v>
      </c>
      <c r="M1902" t="s">
        <v>12021</v>
      </c>
      <c r="N1902" t="str">
        <f t="shared" si="201"/>
        <v>05-02-2022</v>
      </c>
      <c r="O1902" t="str">
        <f t="shared" si="203"/>
        <v>02</v>
      </c>
      <c r="P1902" t="str">
        <f t="shared" si="204"/>
        <v>2022</v>
      </c>
      <c r="Q1902" t="s">
        <v>12021</v>
      </c>
      <c r="R1902" t="str">
        <f t="shared" si="202"/>
        <v>-</v>
      </c>
      <c r="S1902" t="str">
        <f t="shared" si="205"/>
        <v/>
      </c>
    </row>
    <row r="1903" spans="1:19" x14ac:dyDescent="0.3">
      <c r="A1903" t="s">
        <v>4693</v>
      </c>
      <c r="B1903" t="s">
        <v>289</v>
      </c>
      <c r="C1903" s="4">
        <v>43900.43472222222</v>
      </c>
      <c r="D1903" t="s">
        <v>49</v>
      </c>
      <c r="E1903" t="s">
        <v>69</v>
      </c>
      <c r="F1903" t="s">
        <v>4694</v>
      </c>
      <c r="G1903" t="s">
        <v>28</v>
      </c>
      <c r="H1903" s="1" t="s">
        <v>910</v>
      </c>
      <c r="I1903" s="3">
        <v>0.43524305555555554</v>
      </c>
      <c r="J1903" s="1">
        <v>43900</v>
      </c>
      <c r="K1903" s="2">
        <v>0.43472222222222223</v>
      </c>
      <c r="L1903" s="2" t="s">
        <v>12021</v>
      </c>
      <c r="M1903" t="s">
        <v>12021</v>
      </c>
      <c r="N1903" t="str">
        <f t="shared" si="201"/>
        <v>27-09-2020</v>
      </c>
      <c r="O1903" t="str">
        <f t="shared" si="203"/>
        <v>09</v>
      </c>
      <c r="P1903" t="str">
        <f t="shared" si="204"/>
        <v>2020</v>
      </c>
      <c r="Q1903" t="s">
        <v>12021</v>
      </c>
      <c r="R1903" t="str">
        <f t="shared" si="202"/>
        <v>10-03-2020</v>
      </c>
      <c r="S1903" t="str">
        <f t="shared" si="205"/>
        <v>03</v>
      </c>
    </row>
    <row r="1904" spans="1:19" x14ac:dyDescent="0.3">
      <c r="A1904" t="s">
        <v>4695</v>
      </c>
      <c r="B1904" t="s">
        <v>11</v>
      </c>
      <c r="C1904" t="s">
        <v>12021</v>
      </c>
      <c r="D1904" t="s">
        <v>12</v>
      </c>
      <c r="E1904" t="s">
        <v>13</v>
      </c>
      <c r="F1904" t="s">
        <v>4696</v>
      </c>
      <c r="G1904" t="s">
        <v>15</v>
      </c>
      <c r="H1904" s="1" t="s">
        <v>4120</v>
      </c>
      <c r="I1904" s="3">
        <v>9.6516203703703701E-2</v>
      </c>
      <c r="J1904" s="1" t="s">
        <v>12021</v>
      </c>
      <c r="K1904" s="2" t="s">
        <v>12021</v>
      </c>
      <c r="L1904" s="2" t="s">
        <v>12021</v>
      </c>
      <c r="M1904" t="s">
        <v>12021</v>
      </c>
      <c r="N1904" t="str">
        <f t="shared" si="201"/>
        <v>27-05-2022</v>
      </c>
      <c r="O1904" t="str">
        <f t="shared" si="203"/>
        <v>05</v>
      </c>
      <c r="P1904" t="str">
        <f t="shared" si="204"/>
        <v>2022</v>
      </c>
      <c r="Q1904" t="s">
        <v>12021</v>
      </c>
      <c r="R1904" t="str">
        <f t="shared" si="202"/>
        <v>-</v>
      </c>
      <c r="S1904" t="str">
        <f t="shared" si="205"/>
        <v/>
      </c>
    </row>
    <row r="1905" spans="1:19" x14ac:dyDescent="0.3">
      <c r="A1905" t="s">
        <v>4697</v>
      </c>
      <c r="B1905" t="s">
        <v>404</v>
      </c>
      <c r="C1905" t="s">
        <v>11372</v>
      </c>
      <c r="D1905" t="s">
        <v>12</v>
      </c>
      <c r="E1905" t="s">
        <v>174</v>
      </c>
      <c r="F1905" t="s">
        <v>4698</v>
      </c>
      <c r="G1905" t="s">
        <v>28</v>
      </c>
      <c r="H1905" s="1">
        <v>45449</v>
      </c>
      <c r="I1905" s="3">
        <v>0.55902777777777779</v>
      </c>
      <c r="J1905" s="1" t="s">
        <v>1715</v>
      </c>
      <c r="K1905" s="2">
        <v>0.55969907407407404</v>
      </c>
      <c r="L1905" s="2" t="s">
        <v>12021</v>
      </c>
      <c r="M1905" t="s">
        <v>12021</v>
      </c>
      <c r="N1905" t="str">
        <f t="shared" si="201"/>
        <v>06-06-2024</v>
      </c>
      <c r="O1905" t="str">
        <f t="shared" si="203"/>
        <v>06</v>
      </c>
      <c r="P1905" t="str">
        <f t="shared" si="204"/>
        <v>2024</v>
      </c>
      <c r="Q1905" t="s">
        <v>12021</v>
      </c>
      <c r="R1905" t="str">
        <f t="shared" si="202"/>
        <v>30-06-2024</v>
      </c>
      <c r="S1905" t="str">
        <f t="shared" si="205"/>
        <v>06</v>
      </c>
    </row>
    <row r="1906" spans="1:19" x14ac:dyDescent="0.3">
      <c r="A1906" t="s">
        <v>4699</v>
      </c>
      <c r="B1906" t="s">
        <v>53</v>
      </c>
      <c r="C1906" t="s">
        <v>12021</v>
      </c>
      <c r="D1906" t="s">
        <v>12</v>
      </c>
      <c r="E1906" t="s">
        <v>13</v>
      </c>
      <c r="F1906" t="s">
        <v>4700</v>
      </c>
      <c r="G1906" t="s">
        <v>22</v>
      </c>
      <c r="H1906" s="1" t="s">
        <v>4701</v>
      </c>
      <c r="I1906" s="3">
        <v>0.11121527777777777</v>
      </c>
      <c r="J1906" s="1" t="s">
        <v>12021</v>
      </c>
      <c r="K1906" s="2" t="s">
        <v>12021</v>
      </c>
      <c r="L1906" s="2" t="s">
        <v>12021</v>
      </c>
      <c r="M1906" t="s">
        <v>12021</v>
      </c>
      <c r="N1906" t="str">
        <f t="shared" si="201"/>
        <v>31-03-2023</v>
      </c>
      <c r="O1906" t="str">
        <f t="shared" si="203"/>
        <v>03</v>
      </c>
      <c r="P1906" t="str">
        <f t="shared" si="204"/>
        <v>2023</v>
      </c>
      <c r="Q1906" t="s">
        <v>12021</v>
      </c>
      <c r="R1906" t="str">
        <f t="shared" si="202"/>
        <v>-</v>
      </c>
      <c r="S1906" t="str">
        <f t="shared" si="205"/>
        <v/>
      </c>
    </row>
    <row r="1907" spans="1:19" x14ac:dyDescent="0.3">
      <c r="A1907" t="s">
        <v>4702</v>
      </c>
      <c r="B1907" t="s">
        <v>18</v>
      </c>
      <c r="C1907" s="4">
        <v>44876.519444444442</v>
      </c>
      <c r="D1907" t="s">
        <v>19</v>
      </c>
      <c r="E1907" t="s">
        <v>20</v>
      </c>
      <c r="F1907" t="s">
        <v>4703</v>
      </c>
      <c r="G1907" t="s">
        <v>28</v>
      </c>
      <c r="H1907" s="1" t="s">
        <v>4704</v>
      </c>
      <c r="I1907" s="3">
        <v>0.51953703703703702</v>
      </c>
      <c r="J1907" s="1">
        <v>44876</v>
      </c>
      <c r="K1907" s="2">
        <v>0.51944444444444449</v>
      </c>
      <c r="L1907" s="2" t="s">
        <v>12021</v>
      </c>
      <c r="M1907" t="s">
        <v>12021</v>
      </c>
      <c r="N1907" t="str">
        <f t="shared" si="201"/>
        <v>22-10-2022</v>
      </c>
      <c r="O1907" t="str">
        <f t="shared" si="203"/>
        <v>10</v>
      </c>
      <c r="P1907" t="str">
        <f t="shared" si="204"/>
        <v>2022</v>
      </c>
      <c r="Q1907" t="s">
        <v>12021</v>
      </c>
      <c r="R1907" t="str">
        <f t="shared" si="202"/>
        <v>11-11-2022</v>
      </c>
      <c r="S1907" t="str">
        <f t="shared" si="205"/>
        <v>11</v>
      </c>
    </row>
    <row r="1908" spans="1:19" x14ac:dyDescent="0.3">
      <c r="A1908" t="s">
        <v>4705</v>
      </c>
      <c r="B1908" t="s">
        <v>202</v>
      </c>
      <c r="C1908" t="s">
        <v>12021</v>
      </c>
      <c r="D1908" t="s">
        <v>33</v>
      </c>
      <c r="E1908" t="s">
        <v>127</v>
      </c>
      <c r="F1908" t="s">
        <v>4706</v>
      </c>
      <c r="G1908" t="s">
        <v>15</v>
      </c>
      <c r="H1908" s="1" t="s">
        <v>2416</v>
      </c>
      <c r="I1908" s="3">
        <v>5.7280092592592591E-2</v>
      </c>
      <c r="J1908" s="1" t="s">
        <v>12021</v>
      </c>
      <c r="K1908" s="2" t="s">
        <v>12021</v>
      </c>
      <c r="L1908" s="2" t="s">
        <v>12021</v>
      </c>
      <c r="M1908" t="s">
        <v>12021</v>
      </c>
      <c r="N1908" t="str">
        <f t="shared" si="201"/>
        <v>16-04-2023</v>
      </c>
      <c r="O1908" t="str">
        <f t="shared" si="203"/>
        <v>04</v>
      </c>
      <c r="P1908" t="str">
        <f t="shared" si="204"/>
        <v>2023</v>
      </c>
      <c r="Q1908" t="s">
        <v>12021</v>
      </c>
      <c r="R1908" t="str">
        <f t="shared" si="202"/>
        <v>-</v>
      </c>
      <c r="S1908" t="str">
        <f t="shared" si="205"/>
        <v/>
      </c>
    </row>
    <row r="1909" spans="1:19" x14ac:dyDescent="0.3">
      <c r="A1909" t="s">
        <v>4707</v>
      </c>
      <c r="B1909" t="s">
        <v>11</v>
      </c>
      <c r="C1909" t="s">
        <v>12021</v>
      </c>
      <c r="D1909" t="s">
        <v>12</v>
      </c>
      <c r="E1909" t="s">
        <v>13</v>
      </c>
      <c r="F1909" t="s">
        <v>1017</v>
      </c>
      <c r="G1909" t="s">
        <v>22</v>
      </c>
      <c r="H1909" s="1" t="s">
        <v>1561</v>
      </c>
      <c r="I1909" s="3">
        <v>0.9488078703703704</v>
      </c>
      <c r="J1909" s="1" t="s">
        <v>12021</v>
      </c>
      <c r="K1909" s="2" t="s">
        <v>12021</v>
      </c>
      <c r="L1909" s="2" t="s">
        <v>12021</v>
      </c>
      <c r="M1909" t="s">
        <v>12021</v>
      </c>
      <c r="N1909" t="str">
        <f t="shared" si="201"/>
        <v>19-10-2024</v>
      </c>
      <c r="O1909" t="str">
        <f t="shared" si="203"/>
        <v>10</v>
      </c>
      <c r="P1909" t="str">
        <f t="shared" si="204"/>
        <v>2024</v>
      </c>
      <c r="Q1909" t="s">
        <v>12021</v>
      </c>
      <c r="R1909" t="str">
        <f t="shared" si="202"/>
        <v>-</v>
      </c>
      <c r="S1909" t="str">
        <f t="shared" si="205"/>
        <v/>
      </c>
    </row>
    <row r="1910" spans="1:19" x14ac:dyDescent="0.3">
      <c r="A1910" t="s">
        <v>4708</v>
      </c>
      <c r="B1910" t="s">
        <v>131</v>
      </c>
      <c r="C1910" t="s">
        <v>11373</v>
      </c>
      <c r="D1910" t="s">
        <v>12</v>
      </c>
      <c r="E1910" t="s">
        <v>114</v>
      </c>
      <c r="F1910" t="s">
        <v>4709</v>
      </c>
      <c r="G1910" t="s">
        <v>28</v>
      </c>
      <c r="H1910" s="1">
        <v>45567</v>
      </c>
      <c r="I1910" s="3">
        <v>0.77569444444444446</v>
      </c>
      <c r="J1910" s="1" t="s">
        <v>2744</v>
      </c>
      <c r="K1910" s="2">
        <v>0.77599537037037036</v>
      </c>
      <c r="L1910" s="2" t="s">
        <v>12021</v>
      </c>
      <c r="M1910" t="s">
        <v>12021</v>
      </c>
      <c r="N1910" t="str">
        <f t="shared" si="201"/>
        <v>02-10-2024</v>
      </c>
      <c r="O1910" t="str">
        <f t="shared" si="203"/>
        <v>10</v>
      </c>
      <c r="P1910" t="str">
        <f t="shared" si="204"/>
        <v>2024</v>
      </c>
      <c r="Q1910" t="s">
        <v>12021</v>
      </c>
      <c r="R1910" t="str">
        <f t="shared" si="202"/>
        <v>13-02-2024</v>
      </c>
      <c r="S1910" t="str">
        <f t="shared" si="205"/>
        <v>02</v>
      </c>
    </row>
    <row r="1911" spans="1:19" x14ac:dyDescent="0.3">
      <c r="A1911" t="s">
        <v>4710</v>
      </c>
      <c r="B1911" t="s">
        <v>220</v>
      </c>
      <c r="C1911" t="s">
        <v>12021</v>
      </c>
      <c r="D1911" t="s">
        <v>12</v>
      </c>
      <c r="E1911" t="s">
        <v>174</v>
      </c>
      <c r="F1911" t="s">
        <v>4711</v>
      </c>
      <c r="G1911" t="s">
        <v>15</v>
      </c>
      <c r="H1911" s="1" t="s">
        <v>3333</v>
      </c>
      <c r="I1911" s="3">
        <v>4.4027777777777777E-2</v>
      </c>
      <c r="J1911" s="1" t="s">
        <v>12021</v>
      </c>
      <c r="K1911" s="2" t="s">
        <v>12021</v>
      </c>
      <c r="L1911" s="2" t="s">
        <v>12021</v>
      </c>
      <c r="M1911" t="s">
        <v>12021</v>
      </c>
      <c r="N1911" t="str">
        <f t="shared" si="201"/>
        <v>19-07-2020</v>
      </c>
      <c r="O1911" t="str">
        <f t="shared" si="203"/>
        <v>07</v>
      </c>
      <c r="P1911" t="str">
        <f t="shared" si="204"/>
        <v>2020</v>
      </c>
      <c r="Q1911" t="s">
        <v>12021</v>
      </c>
      <c r="R1911" t="str">
        <f t="shared" si="202"/>
        <v>-</v>
      </c>
      <c r="S1911" t="str">
        <f t="shared" si="205"/>
        <v/>
      </c>
    </row>
    <row r="1912" spans="1:19" x14ac:dyDescent="0.3">
      <c r="A1912" t="s">
        <v>4712</v>
      </c>
      <c r="B1912" t="s">
        <v>139</v>
      </c>
      <c r="C1912" t="s">
        <v>12021</v>
      </c>
      <c r="D1912" t="s">
        <v>19</v>
      </c>
      <c r="E1912" t="s">
        <v>140</v>
      </c>
      <c r="F1912" t="s">
        <v>4713</v>
      </c>
      <c r="G1912" t="s">
        <v>15</v>
      </c>
      <c r="H1912" s="1" t="s">
        <v>4714</v>
      </c>
      <c r="I1912" s="3">
        <v>0.59937499999999999</v>
      </c>
      <c r="J1912" s="1" t="s">
        <v>12021</v>
      </c>
      <c r="K1912" s="2" t="s">
        <v>12021</v>
      </c>
      <c r="L1912" s="2" t="s">
        <v>12021</v>
      </c>
      <c r="M1912" t="s">
        <v>12021</v>
      </c>
      <c r="N1912" t="str">
        <f t="shared" si="201"/>
        <v>16-10-2024</v>
      </c>
      <c r="O1912" t="str">
        <f t="shared" si="203"/>
        <v>10</v>
      </c>
      <c r="P1912" t="str">
        <f t="shared" si="204"/>
        <v>2024</v>
      </c>
      <c r="Q1912" t="s">
        <v>12021</v>
      </c>
      <c r="R1912" t="str">
        <f t="shared" si="202"/>
        <v>-</v>
      </c>
      <c r="S1912" t="str">
        <f t="shared" si="205"/>
        <v/>
      </c>
    </row>
    <row r="1913" spans="1:19" x14ac:dyDescent="0.3">
      <c r="A1913" t="s">
        <v>4715</v>
      </c>
      <c r="B1913" t="s">
        <v>280</v>
      </c>
      <c r="C1913" t="s">
        <v>12021</v>
      </c>
      <c r="D1913" t="s">
        <v>49</v>
      </c>
      <c r="E1913" t="s">
        <v>65</v>
      </c>
      <c r="F1913" t="s">
        <v>4716</v>
      </c>
      <c r="G1913" t="s">
        <v>22</v>
      </c>
      <c r="H1913" s="1">
        <v>44171</v>
      </c>
      <c r="I1913" s="3">
        <v>0.24930555555555556</v>
      </c>
      <c r="J1913" s="1" t="s">
        <v>12021</v>
      </c>
      <c r="K1913" s="2" t="s">
        <v>12021</v>
      </c>
      <c r="L1913" s="2" t="s">
        <v>12021</v>
      </c>
      <c r="M1913" t="s">
        <v>12021</v>
      </c>
      <c r="N1913" t="str">
        <f t="shared" si="201"/>
        <v>06-12-2020</v>
      </c>
      <c r="O1913" t="str">
        <f t="shared" si="203"/>
        <v>12</v>
      </c>
      <c r="P1913" t="str">
        <f t="shared" si="204"/>
        <v>2020</v>
      </c>
      <c r="Q1913" t="s">
        <v>12021</v>
      </c>
      <c r="R1913" t="str">
        <f t="shared" si="202"/>
        <v>-</v>
      </c>
      <c r="S1913" t="str">
        <f t="shared" si="205"/>
        <v/>
      </c>
    </row>
    <row r="1914" spans="1:19" x14ac:dyDescent="0.3">
      <c r="A1914" t="s">
        <v>4717</v>
      </c>
      <c r="B1914" t="s">
        <v>194</v>
      </c>
      <c r="C1914" t="s">
        <v>12021</v>
      </c>
      <c r="D1914" t="s">
        <v>49</v>
      </c>
      <c r="E1914" t="s">
        <v>65</v>
      </c>
      <c r="F1914" t="s">
        <v>4718</v>
      </c>
      <c r="G1914" t="s">
        <v>22</v>
      </c>
      <c r="H1914" s="1">
        <v>44593</v>
      </c>
      <c r="I1914" s="3">
        <v>0.71388888888888891</v>
      </c>
      <c r="J1914" s="1" t="s">
        <v>12021</v>
      </c>
      <c r="K1914" s="2" t="s">
        <v>12021</v>
      </c>
      <c r="L1914" s="2" t="s">
        <v>12021</v>
      </c>
      <c r="M1914" t="s">
        <v>12021</v>
      </c>
      <c r="N1914" t="str">
        <f t="shared" si="201"/>
        <v>01-02-2022</v>
      </c>
      <c r="O1914" t="str">
        <f t="shared" si="203"/>
        <v>02</v>
      </c>
      <c r="P1914" t="str">
        <f t="shared" si="204"/>
        <v>2022</v>
      </c>
      <c r="Q1914" t="s">
        <v>12021</v>
      </c>
      <c r="R1914" t="str">
        <f t="shared" si="202"/>
        <v>-</v>
      </c>
      <c r="S1914" t="str">
        <f t="shared" si="205"/>
        <v/>
      </c>
    </row>
    <row r="1915" spans="1:19" x14ac:dyDescent="0.3">
      <c r="A1915" t="s">
        <v>4719</v>
      </c>
      <c r="B1915" t="s">
        <v>301</v>
      </c>
      <c r="C1915" t="s">
        <v>12021</v>
      </c>
      <c r="D1915" t="s">
        <v>49</v>
      </c>
      <c r="E1915" t="s">
        <v>50</v>
      </c>
      <c r="F1915" t="s">
        <v>4720</v>
      </c>
      <c r="G1915" t="s">
        <v>15</v>
      </c>
      <c r="H1915" s="1">
        <v>44685</v>
      </c>
      <c r="I1915" s="3">
        <v>0.39305555555555555</v>
      </c>
      <c r="J1915" s="1" t="s">
        <v>12021</v>
      </c>
      <c r="K1915" s="2" t="s">
        <v>12021</v>
      </c>
      <c r="L1915" s="2" t="s">
        <v>12021</v>
      </c>
      <c r="M1915" t="s">
        <v>12021</v>
      </c>
      <c r="N1915" t="str">
        <f t="shared" si="201"/>
        <v>04-05-2022</v>
      </c>
      <c r="O1915" t="str">
        <f t="shared" si="203"/>
        <v>05</v>
      </c>
      <c r="P1915" t="str">
        <f t="shared" si="204"/>
        <v>2022</v>
      </c>
      <c r="Q1915" t="s">
        <v>12021</v>
      </c>
      <c r="R1915" t="str">
        <f t="shared" si="202"/>
        <v>-</v>
      </c>
      <c r="S1915" t="str">
        <f t="shared" si="205"/>
        <v/>
      </c>
    </row>
    <row r="1916" spans="1:19" x14ac:dyDescent="0.3">
      <c r="A1916" t="s">
        <v>4721</v>
      </c>
      <c r="B1916" t="s">
        <v>68</v>
      </c>
      <c r="C1916" s="4">
        <v>44969.915972222225</v>
      </c>
      <c r="D1916" t="s">
        <v>49</v>
      </c>
      <c r="E1916" t="s">
        <v>69</v>
      </c>
      <c r="F1916" t="s">
        <v>4722</v>
      </c>
      <c r="G1916" t="s">
        <v>28</v>
      </c>
      <c r="H1916" s="1">
        <v>44968</v>
      </c>
      <c r="I1916" s="3">
        <v>0.91597222222222219</v>
      </c>
      <c r="J1916" s="1">
        <v>44969</v>
      </c>
      <c r="K1916" s="2">
        <v>0.91597222222222219</v>
      </c>
      <c r="L1916" s="2" t="s">
        <v>12021</v>
      </c>
      <c r="M1916" t="s">
        <v>12021</v>
      </c>
      <c r="N1916" t="str">
        <f t="shared" si="201"/>
        <v>11-02-2023</v>
      </c>
      <c r="O1916" t="str">
        <f t="shared" si="203"/>
        <v>02</v>
      </c>
      <c r="P1916" t="str">
        <f t="shared" si="204"/>
        <v>2023</v>
      </c>
      <c r="Q1916" t="s">
        <v>12021</v>
      </c>
      <c r="R1916" t="str">
        <f t="shared" si="202"/>
        <v>12-02-2023</v>
      </c>
      <c r="S1916" t="str">
        <f t="shared" si="205"/>
        <v>02</v>
      </c>
    </row>
    <row r="1917" spans="1:19" x14ac:dyDescent="0.3">
      <c r="A1917" t="s">
        <v>4723</v>
      </c>
      <c r="B1917" t="s">
        <v>280</v>
      </c>
      <c r="C1917" t="s">
        <v>11374</v>
      </c>
      <c r="D1917" t="s">
        <v>49</v>
      </c>
      <c r="E1917" t="s">
        <v>65</v>
      </c>
      <c r="F1917" t="s">
        <v>4724</v>
      </c>
      <c r="G1917" t="s">
        <v>28</v>
      </c>
      <c r="H1917" s="1" t="s">
        <v>1475</v>
      </c>
      <c r="I1917" s="3">
        <v>0.59078703703703705</v>
      </c>
      <c r="J1917" s="1" t="s">
        <v>691</v>
      </c>
      <c r="K1917" s="2">
        <v>0.59078703703703705</v>
      </c>
      <c r="L1917" s="2" t="s">
        <v>12021</v>
      </c>
      <c r="M1917" t="s">
        <v>12021</v>
      </c>
      <c r="N1917" t="str">
        <f t="shared" si="201"/>
        <v>30-03-2024</v>
      </c>
      <c r="O1917" t="str">
        <f t="shared" si="203"/>
        <v>03</v>
      </c>
      <c r="P1917" t="str">
        <f t="shared" si="204"/>
        <v>2024</v>
      </c>
      <c r="Q1917" t="s">
        <v>12021</v>
      </c>
      <c r="R1917" t="str">
        <f t="shared" si="202"/>
        <v>25-04-2024</v>
      </c>
      <c r="S1917" t="str">
        <f t="shared" si="205"/>
        <v>04</v>
      </c>
    </row>
    <row r="1918" spans="1:19" x14ac:dyDescent="0.3">
      <c r="A1918" t="s">
        <v>4725</v>
      </c>
      <c r="B1918" t="s">
        <v>64</v>
      </c>
      <c r="C1918" t="s">
        <v>12021</v>
      </c>
      <c r="D1918" t="s">
        <v>49</v>
      </c>
      <c r="E1918" t="s">
        <v>65</v>
      </c>
      <c r="F1918" t="s">
        <v>4726</v>
      </c>
      <c r="G1918" t="s">
        <v>15</v>
      </c>
      <c r="H1918" s="1" t="s">
        <v>842</v>
      </c>
      <c r="I1918" s="3">
        <v>0.71733796296296293</v>
      </c>
      <c r="J1918" s="1" t="s">
        <v>12021</v>
      </c>
      <c r="K1918" s="2" t="s">
        <v>12021</v>
      </c>
      <c r="L1918" s="2" t="s">
        <v>12021</v>
      </c>
      <c r="M1918" t="s">
        <v>12021</v>
      </c>
      <c r="N1918" t="str">
        <f t="shared" si="201"/>
        <v>15-01-2020</v>
      </c>
      <c r="O1918" t="str">
        <f t="shared" si="203"/>
        <v>01</v>
      </c>
      <c r="P1918" t="str">
        <f t="shared" si="204"/>
        <v>2020</v>
      </c>
      <c r="Q1918" t="s">
        <v>12021</v>
      </c>
      <c r="R1918" t="str">
        <f t="shared" si="202"/>
        <v>-</v>
      </c>
      <c r="S1918" t="str">
        <f t="shared" si="205"/>
        <v/>
      </c>
    </row>
    <row r="1919" spans="1:19" x14ac:dyDescent="0.3">
      <c r="A1919" t="s">
        <v>4727</v>
      </c>
      <c r="B1919" t="s">
        <v>97</v>
      </c>
      <c r="C1919" t="s">
        <v>12021</v>
      </c>
      <c r="D1919" t="s">
        <v>19</v>
      </c>
      <c r="E1919" t="s">
        <v>20</v>
      </c>
      <c r="F1919" t="s">
        <v>4728</v>
      </c>
      <c r="G1919" t="s">
        <v>22</v>
      </c>
      <c r="H1919" s="1" t="s">
        <v>853</v>
      </c>
      <c r="I1919" s="3">
        <v>0.47362268518518519</v>
      </c>
      <c r="J1919" s="1" t="s">
        <v>12021</v>
      </c>
      <c r="K1919" s="2" t="s">
        <v>12021</v>
      </c>
      <c r="L1919" s="2" t="s">
        <v>12021</v>
      </c>
      <c r="M1919" t="s">
        <v>12021</v>
      </c>
      <c r="N1919" t="str">
        <f t="shared" si="201"/>
        <v>15-02-2020</v>
      </c>
      <c r="O1919" t="str">
        <f t="shared" si="203"/>
        <v>02</v>
      </c>
      <c r="P1919" t="str">
        <f t="shared" si="204"/>
        <v>2020</v>
      </c>
      <c r="Q1919" t="s">
        <v>12021</v>
      </c>
      <c r="R1919" t="str">
        <f t="shared" si="202"/>
        <v>-</v>
      </c>
      <c r="S1919" t="str">
        <f t="shared" si="205"/>
        <v/>
      </c>
    </row>
    <row r="1920" spans="1:19" x14ac:dyDescent="0.3">
      <c r="A1920" t="s">
        <v>4729</v>
      </c>
      <c r="B1920" t="s">
        <v>249</v>
      </c>
      <c r="C1920" t="s">
        <v>11375</v>
      </c>
      <c r="D1920" t="s">
        <v>19</v>
      </c>
      <c r="E1920" t="s">
        <v>26</v>
      </c>
      <c r="F1920" t="s">
        <v>4730</v>
      </c>
      <c r="G1920" t="s">
        <v>28</v>
      </c>
      <c r="H1920" s="1" t="s">
        <v>4731</v>
      </c>
      <c r="I1920" s="3">
        <v>0.81108796296296293</v>
      </c>
      <c r="J1920" s="1" t="s">
        <v>1622</v>
      </c>
      <c r="K1920" s="2">
        <v>0.81108796296296293</v>
      </c>
      <c r="L1920" s="2" t="s">
        <v>12021</v>
      </c>
      <c r="M1920" t="s">
        <v>12021</v>
      </c>
      <c r="N1920" t="str">
        <f t="shared" si="201"/>
        <v>28-04-2024</v>
      </c>
      <c r="O1920" t="str">
        <f t="shared" si="203"/>
        <v>04</v>
      </c>
      <c r="P1920" t="str">
        <f t="shared" si="204"/>
        <v>2024</v>
      </c>
      <c r="Q1920" t="s">
        <v>12021</v>
      </c>
      <c r="R1920" t="str">
        <f t="shared" si="202"/>
        <v>20-05-2024</v>
      </c>
      <c r="S1920" t="str">
        <f t="shared" si="205"/>
        <v>05</v>
      </c>
    </row>
    <row r="1921" spans="1:19" x14ac:dyDescent="0.3">
      <c r="A1921" t="s">
        <v>4732</v>
      </c>
      <c r="B1921" t="s">
        <v>64</v>
      </c>
      <c r="C1921" t="s">
        <v>12021</v>
      </c>
      <c r="D1921" t="s">
        <v>49</v>
      </c>
      <c r="E1921" t="s">
        <v>65</v>
      </c>
      <c r="F1921" t="s">
        <v>4733</v>
      </c>
      <c r="G1921" t="s">
        <v>22</v>
      </c>
      <c r="H1921" s="1">
        <v>43933</v>
      </c>
      <c r="I1921" s="3">
        <v>0.14583333333333334</v>
      </c>
      <c r="J1921" s="1" t="s">
        <v>12021</v>
      </c>
      <c r="K1921" s="2" t="s">
        <v>12021</v>
      </c>
      <c r="L1921" s="2" t="s">
        <v>12021</v>
      </c>
      <c r="M1921" t="s">
        <v>12021</v>
      </c>
      <c r="N1921" t="str">
        <f t="shared" si="201"/>
        <v>12-04-2020</v>
      </c>
      <c r="O1921" t="str">
        <f t="shared" si="203"/>
        <v>04</v>
      </c>
      <c r="P1921" t="str">
        <f t="shared" si="204"/>
        <v>2020</v>
      </c>
      <c r="Q1921" t="s">
        <v>12021</v>
      </c>
      <c r="R1921" t="str">
        <f t="shared" si="202"/>
        <v>-</v>
      </c>
      <c r="S1921" t="str">
        <f t="shared" si="205"/>
        <v/>
      </c>
    </row>
    <row r="1922" spans="1:19" x14ac:dyDescent="0.3">
      <c r="A1922" t="s">
        <v>4734</v>
      </c>
      <c r="B1922" t="s">
        <v>126</v>
      </c>
      <c r="C1922" t="s">
        <v>12021</v>
      </c>
      <c r="D1922" t="s">
        <v>33</v>
      </c>
      <c r="E1922" t="s">
        <v>127</v>
      </c>
      <c r="F1922" t="s">
        <v>4735</v>
      </c>
      <c r="G1922" t="s">
        <v>22</v>
      </c>
      <c r="H1922" s="1" t="s">
        <v>4736</v>
      </c>
      <c r="I1922" s="3">
        <v>0.79119212962962959</v>
      </c>
      <c r="J1922" s="1" t="s">
        <v>12021</v>
      </c>
      <c r="K1922" s="2" t="s">
        <v>12021</v>
      </c>
      <c r="L1922" s="2" t="s">
        <v>12021</v>
      </c>
      <c r="M1922" t="s">
        <v>12021</v>
      </c>
      <c r="N1922" t="str">
        <f t="shared" ref="N1922:N1985" si="206">TEXT(H1922,"DD-MM-YYYY")</f>
        <v>21-02-2024</v>
      </c>
      <c r="O1922" t="str">
        <f t="shared" si="203"/>
        <v>02</v>
      </c>
      <c r="P1922" t="str">
        <f t="shared" si="204"/>
        <v>2024</v>
      </c>
      <c r="Q1922" t="s">
        <v>12021</v>
      </c>
      <c r="R1922" t="str">
        <f t="shared" ref="R1922:R1985" si="207">TEXT(J1922,"DD-MM-YYYY")</f>
        <v>-</v>
      </c>
      <c r="S1922" t="str">
        <f t="shared" si="205"/>
        <v/>
      </c>
    </row>
    <row r="1923" spans="1:19" x14ac:dyDescent="0.3">
      <c r="A1923" t="s">
        <v>4737</v>
      </c>
      <c r="B1923" t="s">
        <v>48</v>
      </c>
      <c r="C1923" s="4">
        <v>45357.451388888891</v>
      </c>
      <c r="D1923" t="s">
        <v>49</v>
      </c>
      <c r="E1923" t="s">
        <v>50</v>
      </c>
      <c r="F1923" t="s">
        <v>4738</v>
      </c>
      <c r="G1923" t="s">
        <v>28</v>
      </c>
      <c r="H1923" s="1">
        <v>45509</v>
      </c>
      <c r="I1923" s="3">
        <v>0.4513888888888889</v>
      </c>
      <c r="J1923" s="1">
        <v>45357</v>
      </c>
      <c r="K1923" s="2">
        <v>0.4513888888888889</v>
      </c>
      <c r="L1923" s="2" t="s">
        <v>12021</v>
      </c>
      <c r="M1923" t="s">
        <v>12021</v>
      </c>
      <c r="N1923" t="str">
        <f t="shared" si="206"/>
        <v>05-08-2024</v>
      </c>
      <c r="O1923" t="str">
        <f t="shared" ref="O1923:O1986" si="208">MID(N1923,4,2)</f>
        <v>08</v>
      </c>
      <c r="P1923" t="str">
        <f t="shared" ref="P1923:P1986" si="209">RIGHT(N1923,4)</f>
        <v>2024</v>
      </c>
      <c r="Q1923" t="s">
        <v>12021</v>
      </c>
      <c r="R1923" t="str">
        <f t="shared" si="207"/>
        <v>06-03-2024</v>
      </c>
      <c r="S1923" t="str">
        <f t="shared" ref="S1923:S1986" si="210">MID(R1923,4,2)</f>
        <v>03</v>
      </c>
    </row>
    <row r="1924" spans="1:19" x14ac:dyDescent="0.3">
      <c r="A1924" t="s">
        <v>4739</v>
      </c>
      <c r="B1924" t="s">
        <v>194</v>
      </c>
      <c r="C1924" t="s">
        <v>11376</v>
      </c>
      <c r="D1924" t="s">
        <v>49</v>
      </c>
      <c r="E1924" t="s">
        <v>65</v>
      </c>
      <c r="F1924" t="s">
        <v>4740</v>
      </c>
      <c r="G1924" t="s">
        <v>28</v>
      </c>
      <c r="H1924" s="1">
        <v>43873</v>
      </c>
      <c r="I1924" s="3">
        <v>0.38541666666666669</v>
      </c>
      <c r="J1924" s="1" t="s">
        <v>2299</v>
      </c>
      <c r="K1924" s="2">
        <v>0.38591435185185186</v>
      </c>
      <c r="L1924" s="2" t="s">
        <v>12021</v>
      </c>
      <c r="M1924" t="s">
        <v>12021</v>
      </c>
      <c r="N1924" t="str">
        <f t="shared" si="206"/>
        <v>12-02-2020</v>
      </c>
      <c r="O1924" t="str">
        <f t="shared" si="208"/>
        <v>02</v>
      </c>
      <c r="P1924" t="str">
        <f t="shared" si="209"/>
        <v>2020</v>
      </c>
      <c r="Q1924" t="s">
        <v>12021</v>
      </c>
      <c r="R1924" t="str">
        <f t="shared" si="207"/>
        <v>22-12-2020</v>
      </c>
      <c r="S1924" t="str">
        <f t="shared" si="210"/>
        <v>12</v>
      </c>
    </row>
    <row r="1925" spans="1:19" x14ac:dyDescent="0.3">
      <c r="A1925" t="s">
        <v>4741</v>
      </c>
      <c r="B1925" t="s">
        <v>173</v>
      </c>
      <c r="C1925" t="s">
        <v>11377</v>
      </c>
      <c r="D1925" t="s">
        <v>12</v>
      </c>
      <c r="E1925" t="s">
        <v>174</v>
      </c>
      <c r="F1925" t="s">
        <v>4742</v>
      </c>
      <c r="G1925" t="s">
        <v>28</v>
      </c>
      <c r="H1925" s="1" t="s">
        <v>2288</v>
      </c>
      <c r="I1925" s="3">
        <v>0.67401620370370374</v>
      </c>
      <c r="J1925" s="1" t="s">
        <v>1847</v>
      </c>
      <c r="K1925" s="2">
        <v>0.67401620370370374</v>
      </c>
      <c r="L1925" s="2" t="s">
        <v>12021</v>
      </c>
      <c r="M1925" t="s">
        <v>12021</v>
      </c>
      <c r="N1925" t="str">
        <f t="shared" si="206"/>
        <v>13-09-2024</v>
      </c>
      <c r="O1925" t="str">
        <f t="shared" si="208"/>
        <v>09</v>
      </c>
      <c r="P1925" t="str">
        <f t="shared" si="209"/>
        <v>2024</v>
      </c>
      <c r="Q1925" t="s">
        <v>12021</v>
      </c>
      <c r="R1925" t="str">
        <f t="shared" si="207"/>
        <v>20-09-2024</v>
      </c>
      <c r="S1925" t="str">
        <f t="shared" si="210"/>
        <v>09</v>
      </c>
    </row>
    <row r="1926" spans="1:19" x14ac:dyDescent="0.3">
      <c r="A1926" t="s">
        <v>4743</v>
      </c>
      <c r="B1926" t="s">
        <v>173</v>
      </c>
      <c r="C1926" t="s">
        <v>12021</v>
      </c>
      <c r="D1926" t="s">
        <v>12</v>
      </c>
      <c r="E1926" t="s">
        <v>174</v>
      </c>
      <c r="F1926" t="s">
        <v>4744</v>
      </c>
      <c r="G1926" t="s">
        <v>22</v>
      </c>
      <c r="H1926" s="1">
        <v>43864</v>
      </c>
      <c r="I1926" s="3">
        <v>0.82708333333333328</v>
      </c>
      <c r="J1926" s="1" t="s">
        <v>12021</v>
      </c>
      <c r="K1926" s="2" t="s">
        <v>12021</v>
      </c>
      <c r="L1926" s="2" t="s">
        <v>12021</v>
      </c>
      <c r="M1926" t="s">
        <v>12021</v>
      </c>
      <c r="N1926" t="str">
        <f t="shared" si="206"/>
        <v>03-02-2020</v>
      </c>
      <c r="O1926" t="str">
        <f t="shared" si="208"/>
        <v>02</v>
      </c>
      <c r="P1926" t="str">
        <f t="shared" si="209"/>
        <v>2020</v>
      </c>
      <c r="Q1926" t="s">
        <v>12021</v>
      </c>
      <c r="R1926" t="str">
        <f t="shared" si="207"/>
        <v>-</v>
      </c>
      <c r="S1926" t="str">
        <f t="shared" si="210"/>
        <v/>
      </c>
    </row>
    <row r="1927" spans="1:19" x14ac:dyDescent="0.3">
      <c r="A1927" t="s">
        <v>4745</v>
      </c>
      <c r="B1927" t="s">
        <v>64</v>
      </c>
      <c r="C1927" t="s">
        <v>12021</v>
      </c>
      <c r="D1927" t="s">
        <v>49</v>
      </c>
      <c r="E1927" t="s">
        <v>65</v>
      </c>
      <c r="F1927" t="s">
        <v>4746</v>
      </c>
      <c r="G1927" t="s">
        <v>22</v>
      </c>
      <c r="H1927" s="1">
        <v>45537</v>
      </c>
      <c r="I1927" s="3">
        <v>0.53055555555555556</v>
      </c>
      <c r="J1927" s="1" t="s">
        <v>12021</v>
      </c>
      <c r="K1927" s="2" t="s">
        <v>12021</v>
      </c>
      <c r="L1927" s="2" t="s">
        <v>12021</v>
      </c>
      <c r="M1927" t="s">
        <v>12021</v>
      </c>
      <c r="N1927" t="str">
        <f t="shared" si="206"/>
        <v>02-09-2024</v>
      </c>
      <c r="O1927" t="str">
        <f t="shared" si="208"/>
        <v>09</v>
      </c>
      <c r="P1927" t="str">
        <f t="shared" si="209"/>
        <v>2024</v>
      </c>
      <c r="Q1927" t="s">
        <v>12021</v>
      </c>
      <c r="R1927" t="str">
        <f t="shared" si="207"/>
        <v>-</v>
      </c>
      <c r="S1927" t="str">
        <f t="shared" si="210"/>
        <v/>
      </c>
    </row>
    <row r="1928" spans="1:19" x14ac:dyDescent="0.3">
      <c r="A1928" t="s">
        <v>4747</v>
      </c>
      <c r="B1928" t="s">
        <v>68</v>
      </c>
      <c r="C1928" t="s">
        <v>12021</v>
      </c>
      <c r="D1928" t="s">
        <v>49</v>
      </c>
      <c r="E1928" t="s">
        <v>69</v>
      </c>
      <c r="F1928" t="s">
        <v>4748</v>
      </c>
      <c r="G1928" t="s">
        <v>15</v>
      </c>
      <c r="H1928" s="1" t="s">
        <v>4749</v>
      </c>
      <c r="I1928" s="3">
        <v>0.38621527777777775</v>
      </c>
      <c r="J1928" s="1" t="s">
        <v>12021</v>
      </c>
      <c r="K1928" s="2" t="s">
        <v>12021</v>
      </c>
      <c r="L1928" s="2" t="s">
        <v>12021</v>
      </c>
      <c r="M1928" t="s">
        <v>12021</v>
      </c>
      <c r="N1928" t="str">
        <f t="shared" si="206"/>
        <v>15-02-2022</v>
      </c>
      <c r="O1928" t="str">
        <f t="shared" si="208"/>
        <v>02</v>
      </c>
      <c r="P1928" t="str">
        <f t="shared" si="209"/>
        <v>2022</v>
      </c>
      <c r="Q1928" t="s">
        <v>12021</v>
      </c>
      <c r="R1928" t="str">
        <f t="shared" si="207"/>
        <v>-</v>
      </c>
      <c r="S1928" t="str">
        <f t="shared" si="210"/>
        <v/>
      </c>
    </row>
    <row r="1929" spans="1:19" x14ac:dyDescent="0.3">
      <c r="A1929" t="s">
        <v>4750</v>
      </c>
      <c r="B1929" t="s">
        <v>404</v>
      </c>
      <c r="C1929" t="s">
        <v>12021</v>
      </c>
      <c r="D1929" t="s">
        <v>12</v>
      </c>
      <c r="E1929" t="s">
        <v>174</v>
      </c>
      <c r="F1929" t="s">
        <v>4751</v>
      </c>
      <c r="G1929" t="s">
        <v>22</v>
      </c>
      <c r="H1929" s="1" t="s">
        <v>4701</v>
      </c>
      <c r="I1929" s="3">
        <v>0.7263425925925926</v>
      </c>
      <c r="J1929" s="1" t="s">
        <v>12021</v>
      </c>
      <c r="K1929" s="2" t="s">
        <v>12021</v>
      </c>
      <c r="L1929" s="2" t="s">
        <v>12021</v>
      </c>
      <c r="M1929" t="s">
        <v>12021</v>
      </c>
      <c r="N1929" t="str">
        <f t="shared" si="206"/>
        <v>31-03-2023</v>
      </c>
      <c r="O1929" t="str">
        <f t="shared" si="208"/>
        <v>03</v>
      </c>
      <c r="P1929" t="str">
        <f t="shared" si="209"/>
        <v>2023</v>
      </c>
      <c r="Q1929" t="s">
        <v>12021</v>
      </c>
      <c r="R1929" t="str">
        <f t="shared" si="207"/>
        <v>-</v>
      </c>
      <c r="S1929" t="str">
        <f t="shared" si="210"/>
        <v/>
      </c>
    </row>
    <row r="1930" spans="1:19" x14ac:dyDescent="0.3">
      <c r="A1930" t="s">
        <v>4752</v>
      </c>
      <c r="B1930" t="s">
        <v>404</v>
      </c>
      <c r="C1930" t="s">
        <v>12021</v>
      </c>
      <c r="D1930" t="s">
        <v>12</v>
      </c>
      <c r="E1930" t="s">
        <v>174</v>
      </c>
      <c r="F1930" t="s">
        <v>4753</v>
      </c>
      <c r="G1930" t="s">
        <v>22</v>
      </c>
      <c r="H1930" s="1">
        <v>45028</v>
      </c>
      <c r="I1930" s="3">
        <v>0.67152777777777772</v>
      </c>
      <c r="J1930" s="1" t="s">
        <v>12021</v>
      </c>
      <c r="K1930" s="2" t="s">
        <v>12021</v>
      </c>
      <c r="L1930" s="2" t="s">
        <v>12021</v>
      </c>
      <c r="M1930" t="s">
        <v>12021</v>
      </c>
      <c r="N1930" t="str">
        <f t="shared" si="206"/>
        <v>12-04-2023</v>
      </c>
      <c r="O1930" t="str">
        <f t="shared" si="208"/>
        <v>04</v>
      </c>
      <c r="P1930" t="str">
        <f t="shared" si="209"/>
        <v>2023</v>
      </c>
      <c r="Q1930" t="s">
        <v>12021</v>
      </c>
      <c r="R1930" t="str">
        <f t="shared" si="207"/>
        <v>-</v>
      </c>
      <c r="S1930" t="str">
        <f t="shared" si="210"/>
        <v/>
      </c>
    </row>
    <row r="1931" spans="1:19" x14ac:dyDescent="0.3">
      <c r="A1931" t="s">
        <v>4754</v>
      </c>
      <c r="B1931" t="s">
        <v>93</v>
      </c>
      <c r="C1931" t="s">
        <v>12021</v>
      </c>
      <c r="D1931" t="s">
        <v>19</v>
      </c>
      <c r="E1931" t="s">
        <v>26</v>
      </c>
      <c r="F1931" t="s">
        <v>4755</v>
      </c>
      <c r="G1931" t="s">
        <v>22</v>
      </c>
      <c r="H1931" s="1">
        <v>43984</v>
      </c>
      <c r="I1931" s="3">
        <v>0.54861111111111116</v>
      </c>
      <c r="J1931" s="1" t="s">
        <v>12021</v>
      </c>
      <c r="K1931" s="2" t="s">
        <v>12021</v>
      </c>
      <c r="L1931" s="2" t="s">
        <v>12021</v>
      </c>
      <c r="M1931" t="s">
        <v>12021</v>
      </c>
      <c r="N1931" t="str">
        <f t="shared" si="206"/>
        <v>02-06-2020</v>
      </c>
      <c r="O1931" t="str">
        <f t="shared" si="208"/>
        <v>06</v>
      </c>
      <c r="P1931" t="str">
        <f t="shared" si="209"/>
        <v>2020</v>
      </c>
      <c r="Q1931" t="s">
        <v>12021</v>
      </c>
      <c r="R1931" t="str">
        <f t="shared" si="207"/>
        <v>-</v>
      </c>
      <c r="S1931" t="str">
        <f t="shared" si="210"/>
        <v/>
      </c>
    </row>
    <row r="1932" spans="1:19" x14ac:dyDescent="0.3">
      <c r="A1932" t="s">
        <v>4756</v>
      </c>
      <c r="B1932" t="s">
        <v>48</v>
      </c>
      <c r="C1932" t="s">
        <v>11378</v>
      </c>
      <c r="D1932" t="s">
        <v>49</v>
      </c>
      <c r="E1932" t="s">
        <v>50</v>
      </c>
      <c r="F1932" t="s">
        <v>4757</v>
      </c>
      <c r="G1932" t="s">
        <v>28</v>
      </c>
      <c r="H1932" s="1">
        <v>44475</v>
      </c>
      <c r="I1932" s="3">
        <v>0.18333333333333332</v>
      </c>
      <c r="J1932" s="1" t="s">
        <v>4758</v>
      </c>
      <c r="K1932" s="2">
        <v>0.18365740740740741</v>
      </c>
      <c r="L1932" s="2" t="s">
        <v>12021</v>
      </c>
      <c r="M1932" t="s">
        <v>12021</v>
      </c>
      <c r="N1932" t="str">
        <f t="shared" si="206"/>
        <v>06-10-2021</v>
      </c>
      <c r="O1932" t="str">
        <f t="shared" si="208"/>
        <v>10</v>
      </c>
      <c r="P1932" t="str">
        <f t="shared" si="209"/>
        <v>2021</v>
      </c>
      <c r="Q1932" t="s">
        <v>12021</v>
      </c>
      <c r="R1932" t="str">
        <f t="shared" si="207"/>
        <v>24-06-2021</v>
      </c>
      <c r="S1932" t="str">
        <f t="shared" si="210"/>
        <v>06</v>
      </c>
    </row>
    <row r="1933" spans="1:19" x14ac:dyDescent="0.3">
      <c r="A1933" t="s">
        <v>4759</v>
      </c>
      <c r="B1933" t="s">
        <v>280</v>
      </c>
      <c r="C1933" t="s">
        <v>11379</v>
      </c>
      <c r="D1933" t="s">
        <v>49</v>
      </c>
      <c r="E1933" t="s">
        <v>65</v>
      </c>
      <c r="F1933" t="s">
        <v>4760</v>
      </c>
      <c r="G1933" t="s">
        <v>28</v>
      </c>
      <c r="H1933" s="1">
        <v>45303</v>
      </c>
      <c r="I1933" s="3">
        <v>0.31666666666666665</v>
      </c>
      <c r="J1933" s="1" t="s">
        <v>118</v>
      </c>
      <c r="K1933" s="2">
        <v>0.31702546296296297</v>
      </c>
      <c r="L1933" s="2" t="s">
        <v>12021</v>
      </c>
      <c r="M1933" t="s">
        <v>12021</v>
      </c>
      <c r="N1933" t="str">
        <f t="shared" si="206"/>
        <v>12-01-2024</v>
      </c>
      <c r="O1933" t="str">
        <f t="shared" si="208"/>
        <v>01</v>
      </c>
      <c r="P1933" t="str">
        <f t="shared" si="209"/>
        <v>2024</v>
      </c>
      <c r="Q1933" t="s">
        <v>12021</v>
      </c>
      <c r="R1933" t="str">
        <f t="shared" si="207"/>
        <v>23-12-2024</v>
      </c>
      <c r="S1933" t="str">
        <f t="shared" si="210"/>
        <v>12</v>
      </c>
    </row>
    <row r="1934" spans="1:19" x14ac:dyDescent="0.3">
      <c r="A1934" t="s">
        <v>4761</v>
      </c>
      <c r="B1934" t="s">
        <v>205</v>
      </c>
      <c r="C1934" t="s">
        <v>11380</v>
      </c>
      <c r="D1934" t="s">
        <v>19</v>
      </c>
      <c r="E1934" t="s">
        <v>140</v>
      </c>
      <c r="F1934" t="s">
        <v>4762</v>
      </c>
      <c r="G1934" t="s">
        <v>28</v>
      </c>
      <c r="H1934" s="1" t="s">
        <v>4411</v>
      </c>
      <c r="I1934" s="3">
        <v>0.31664351851851852</v>
      </c>
      <c r="J1934" s="1" t="s">
        <v>4763</v>
      </c>
      <c r="K1934" s="2">
        <v>0.31664351851851852</v>
      </c>
      <c r="L1934" s="2" t="s">
        <v>12021</v>
      </c>
      <c r="M1934" t="s">
        <v>12021</v>
      </c>
      <c r="N1934" t="str">
        <f t="shared" si="206"/>
        <v>29-11-2024</v>
      </c>
      <c r="O1934" t="str">
        <f t="shared" si="208"/>
        <v>11</v>
      </c>
      <c r="P1934" t="str">
        <f t="shared" si="209"/>
        <v>2024</v>
      </c>
      <c r="Q1934" t="s">
        <v>12021</v>
      </c>
      <c r="R1934" t="str">
        <f t="shared" si="207"/>
        <v>25-12-2024</v>
      </c>
      <c r="S1934" t="str">
        <f t="shared" si="210"/>
        <v>12</v>
      </c>
    </row>
    <row r="1935" spans="1:19" x14ac:dyDescent="0.3">
      <c r="A1935" t="s">
        <v>4764</v>
      </c>
      <c r="B1935" t="s">
        <v>32</v>
      </c>
      <c r="C1935" t="s">
        <v>12021</v>
      </c>
      <c r="D1935" t="s">
        <v>33</v>
      </c>
      <c r="E1935" t="s">
        <v>34</v>
      </c>
      <c r="F1935" t="s">
        <v>4765</v>
      </c>
      <c r="G1935" t="s">
        <v>15</v>
      </c>
      <c r="H1935" s="1" t="s">
        <v>4766</v>
      </c>
      <c r="I1935" s="3">
        <v>0.13539351851851852</v>
      </c>
      <c r="J1935" s="1" t="s">
        <v>12021</v>
      </c>
      <c r="K1935" s="2" t="s">
        <v>12021</v>
      </c>
      <c r="L1935" s="2" t="s">
        <v>12021</v>
      </c>
      <c r="M1935" t="s">
        <v>12021</v>
      </c>
      <c r="N1935" t="str">
        <f t="shared" si="206"/>
        <v>16-09-2022</v>
      </c>
      <c r="O1935" t="str">
        <f t="shared" si="208"/>
        <v>09</v>
      </c>
      <c r="P1935" t="str">
        <f t="shared" si="209"/>
        <v>2022</v>
      </c>
      <c r="Q1935" t="s">
        <v>12021</v>
      </c>
      <c r="R1935" t="str">
        <f t="shared" si="207"/>
        <v>-</v>
      </c>
      <c r="S1935" t="str">
        <f t="shared" si="210"/>
        <v/>
      </c>
    </row>
    <row r="1936" spans="1:19" x14ac:dyDescent="0.3">
      <c r="A1936" t="s">
        <v>4767</v>
      </c>
      <c r="B1936" t="s">
        <v>280</v>
      </c>
      <c r="C1936" t="s">
        <v>12021</v>
      </c>
      <c r="D1936" t="s">
        <v>49</v>
      </c>
      <c r="E1936" t="s">
        <v>65</v>
      </c>
      <c r="F1936" t="s">
        <v>4768</v>
      </c>
      <c r="G1936" t="s">
        <v>15</v>
      </c>
      <c r="H1936" s="1">
        <v>44872</v>
      </c>
      <c r="I1936" s="3">
        <v>0.62152777777777779</v>
      </c>
      <c r="J1936" s="1" t="s">
        <v>12021</v>
      </c>
      <c r="K1936" s="2" t="s">
        <v>12021</v>
      </c>
      <c r="L1936" s="2" t="s">
        <v>12021</v>
      </c>
      <c r="M1936" t="s">
        <v>12021</v>
      </c>
      <c r="N1936" t="str">
        <f t="shared" si="206"/>
        <v>07-11-2022</v>
      </c>
      <c r="O1936" t="str">
        <f t="shared" si="208"/>
        <v>11</v>
      </c>
      <c r="P1936" t="str">
        <f t="shared" si="209"/>
        <v>2022</v>
      </c>
      <c r="Q1936" t="s">
        <v>12021</v>
      </c>
      <c r="R1936" t="str">
        <f t="shared" si="207"/>
        <v>-</v>
      </c>
      <c r="S1936" t="str">
        <f t="shared" si="210"/>
        <v/>
      </c>
    </row>
    <row r="1937" spans="1:19" x14ac:dyDescent="0.3">
      <c r="A1937" t="s">
        <v>4769</v>
      </c>
      <c r="B1937" t="s">
        <v>87</v>
      </c>
      <c r="C1937" s="4">
        <v>44053.318749999999</v>
      </c>
      <c r="D1937" t="s">
        <v>33</v>
      </c>
      <c r="E1937" t="s">
        <v>38</v>
      </c>
      <c r="F1937" t="s">
        <v>4770</v>
      </c>
      <c r="G1937" t="s">
        <v>28</v>
      </c>
      <c r="H1937" s="1" t="s">
        <v>3490</v>
      </c>
      <c r="I1937" s="3">
        <v>0.31878472222222221</v>
      </c>
      <c r="J1937" s="1">
        <v>44053</v>
      </c>
      <c r="K1937" s="2">
        <v>0.31874999999999998</v>
      </c>
      <c r="L1937" s="2" t="s">
        <v>12021</v>
      </c>
      <c r="M1937" t="s">
        <v>12021</v>
      </c>
      <c r="N1937" t="str">
        <f t="shared" si="206"/>
        <v>29-09-2020</v>
      </c>
      <c r="O1937" t="str">
        <f t="shared" si="208"/>
        <v>09</v>
      </c>
      <c r="P1937" t="str">
        <f t="shared" si="209"/>
        <v>2020</v>
      </c>
      <c r="Q1937" t="s">
        <v>12021</v>
      </c>
      <c r="R1937" t="str">
        <f t="shared" si="207"/>
        <v>10-08-2020</v>
      </c>
      <c r="S1937" t="str">
        <f t="shared" si="210"/>
        <v>08</v>
      </c>
    </row>
    <row r="1938" spans="1:19" x14ac:dyDescent="0.3">
      <c r="A1938" t="s">
        <v>4771</v>
      </c>
      <c r="B1938" t="s">
        <v>113</v>
      </c>
      <c r="C1938" t="s">
        <v>12021</v>
      </c>
      <c r="D1938" t="s">
        <v>12</v>
      </c>
      <c r="E1938" t="s">
        <v>114</v>
      </c>
      <c r="F1938" t="s">
        <v>4772</v>
      </c>
      <c r="G1938" t="s">
        <v>22</v>
      </c>
      <c r="H1938" s="1">
        <v>45575</v>
      </c>
      <c r="I1938" s="3">
        <v>0.22083333333333333</v>
      </c>
      <c r="J1938" s="1" t="s">
        <v>12021</v>
      </c>
      <c r="K1938" s="2" t="s">
        <v>12021</v>
      </c>
      <c r="L1938" s="2" t="s">
        <v>12021</v>
      </c>
      <c r="M1938" t="s">
        <v>12021</v>
      </c>
      <c r="N1938" t="str">
        <f t="shared" si="206"/>
        <v>10-10-2024</v>
      </c>
      <c r="O1938" t="str">
        <f t="shared" si="208"/>
        <v>10</v>
      </c>
      <c r="P1938" t="str">
        <f t="shared" si="209"/>
        <v>2024</v>
      </c>
      <c r="Q1938" t="s">
        <v>12021</v>
      </c>
      <c r="R1938" t="str">
        <f t="shared" si="207"/>
        <v>-</v>
      </c>
      <c r="S1938" t="str">
        <f t="shared" si="210"/>
        <v/>
      </c>
    </row>
    <row r="1939" spans="1:19" x14ac:dyDescent="0.3">
      <c r="A1939" t="s">
        <v>4773</v>
      </c>
      <c r="B1939" t="s">
        <v>73</v>
      </c>
      <c r="C1939" t="s">
        <v>12021</v>
      </c>
      <c r="D1939" t="s">
        <v>49</v>
      </c>
      <c r="E1939" t="s">
        <v>50</v>
      </c>
      <c r="F1939" t="s">
        <v>4774</v>
      </c>
      <c r="G1939" t="s">
        <v>22</v>
      </c>
      <c r="H1939" s="1" t="s">
        <v>3944</v>
      </c>
      <c r="I1939" s="3">
        <v>0.3520138888888889</v>
      </c>
      <c r="J1939" s="1" t="s">
        <v>12021</v>
      </c>
      <c r="K1939" s="2" t="s">
        <v>12021</v>
      </c>
      <c r="L1939" s="2" t="s">
        <v>12021</v>
      </c>
      <c r="M1939" t="s">
        <v>12021</v>
      </c>
      <c r="N1939" t="str">
        <f t="shared" si="206"/>
        <v>29-05-2021</v>
      </c>
      <c r="O1939" t="str">
        <f t="shared" si="208"/>
        <v>05</v>
      </c>
      <c r="P1939" t="str">
        <f t="shared" si="209"/>
        <v>2021</v>
      </c>
      <c r="Q1939" t="s">
        <v>12021</v>
      </c>
      <c r="R1939" t="str">
        <f t="shared" si="207"/>
        <v>-</v>
      </c>
      <c r="S1939" t="str">
        <f t="shared" si="210"/>
        <v/>
      </c>
    </row>
    <row r="1940" spans="1:19" x14ac:dyDescent="0.3">
      <c r="A1940" t="s">
        <v>4775</v>
      </c>
      <c r="B1940" t="s">
        <v>220</v>
      </c>
      <c r="C1940" s="4">
        <v>44383.369444444441</v>
      </c>
      <c r="D1940" t="s">
        <v>12</v>
      </c>
      <c r="E1940" t="s">
        <v>174</v>
      </c>
      <c r="F1940" t="s">
        <v>4776</v>
      </c>
      <c r="G1940" t="s">
        <v>28</v>
      </c>
      <c r="H1940" s="1" t="s">
        <v>2764</v>
      </c>
      <c r="I1940" s="3">
        <v>0.36956018518518519</v>
      </c>
      <c r="J1940" s="1">
        <v>44383</v>
      </c>
      <c r="K1940" s="2">
        <v>0.36944444444444446</v>
      </c>
      <c r="L1940" s="2" t="s">
        <v>12021</v>
      </c>
      <c r="M1940" t="s">
        <v>12021</v>
      </c>
      <c r="N1940" t="str">
        <f t="shared" si="206"/>
        <v>28-05-2021</v>
      </c>
      <c r="O1940" t="str">
        <f t="shared" si="208"/>
        <v>05</v>
      </c>
      <c r="P1940" t="str">
        <f t="shared" si="209"/>
        <v>2021</v>
      </c>
      <c r="Q1940" t="s">
        <v>12021</v>
      </c>
      <c r="R1940" t="str">
        <f t="shared" si="207"/>
        <v>06-07-2021</v>
      </c>
      <c r="S1940" t="str">
        <f t="shared" si="210"/>
        <v>07</v>
      </c>
    </row>
    <row r="1941" spans="1:19" x14ac:dyDescent="0.3">
      <c r="A1941" t="s">
        <v>4777</v>
      </c>
      <c r="B1941" t="s">
        <v>158</v>
      </c>
      <c r="C1941" t="s">
        <v>12021</v>
      </c>
      <c r="D1941" t="s">
        <v>33</v>
      </c>
      <c r="E1941" t="s">
        <v>127</v>
      </c>
      <c r="F1941" t="s">
        <v>4778</v>
      </c>
      <c r="G1941" t="s">
        <v>22</v>
      </c>
      <c r="H1941" s="1" t="s">
        <v>588</v>
      </c>
      <c r="I1941" s="3">
        <v>0.20873842592592592</v>
      </c>
      <c r="J1941" s="1" t="s">
        <v>12021</v>
      </c>
      <c r="K1941" s="2" t="s">
        <v>12021</v>
      </c>
      <c r="L1941" s="2" t="s">
        <v>12021</v>
      </c>
      <c r="M1941" t="s">
        <v>12021</v>
      </c>
      <c r="N1941" t="str">
        <f t="shared" si="206"/>
        <v>13-03-2021</v>
      </c>
      <c r="O1941" t="str">
        <f t="shared" si="208"/>
        <v>03</v>
      </c>
      <c r="P1941" t="str">
        <f t="shared" si="209"/>
        <v>2021</v>
      </c>
      <c r="Q1941" t="s">
        <v>12021</v>
      </c>
      <c r="R1941" t="str">
        <f t="shared" si="207"/>
        <v>-</v>
      </c>
      <c r="S1941" t="str">
        <f t="shared" si="210"/>
        <v/>
      </c>
    </row>
    <row r="1942" spans="1:19" x14ac:dyDescent="0.3">
      <c r="A1942" t="s">
        <v>4779</v>
      </c>
      <c r="B1942" t="s">
        <v>220</v>
      </c>
      <c r="C1942" t="s">
        <v>12021</v>
      </c>
      <c r="D1942" t="s">
        <v>12</v>
      </c>
      <c r="E1942" t="s">
        <v>174</v>
      </c>
      <c r="F1942" t="s">
        <v>4780</v>
      </c>
      <c r="G1942" t="s">
        <v>15</v>
      </c>
      <c r="H1942" s="1" t="s">
        <v>2791</v>
      </c>
      <c r="I1942" s="3">
        <v>0.68482638888888892</v>
      </c>
      <c r="J1942" s="1" t="s">
        <v>12021</v>
      </c>
      <c r="K1942" s="2" t="s">
        <v>12021</v>
      </c>
      <c r="L1942" s="2" t="s">
        <v>12021</v>
      </c>
      <c r="M1942" t="s">
        <v>12021</v>
      </c>
      <c r="N1942" t="str">
        <f t="shared" si="206"/>
        <v>17-10-2024</v>
      </c>
      <c r="O1942" t="str">
        <f t="shared" si="208"/>
        <v>10</v>
      </c>
      <c r="P1942" t="str">
        <f t="shared" si="209"/>
        <v>2024</v>
      </c>
      <c r="Q1942" t="s">
        <v>12021</v>
      </c>
      <c r="R1942" t="str">
        <f t="shared" si="207"/>
        <v>-</v>
      </c>
      <c r="S1942" t="str">
        <f t="shared" si="210"/>
        <v/>
      </c>
    </row>
    <row r="1943" spans="1:19" x14ac:dyDescent="0.3">
      <c r="A1943" t="s">
        <v>4781</v>
      </c>
      <c r="B1943" t="s">
        <v>126</v>
      </c>
      <c r="C1943" t="s">
        <v>12021</v>
      </c>
      <c r="D1943" t="s">
        <v>33</v>
      </c>
      <c r="E1943" t="s">
        <v>127</v>
      </c>
      <c r="F1943" t="s">
        <v>3356</v>
      </c>
      <c r="G1943" t="s">
        <v>15</v>
      </c>
      <c r="H1943" s="1" t="s">
        <v>2867</v>
      </c>
      <c r="I1943" s="3">
        <v>0.24659722222222222</v>
      </c>
      <c r="J1943" s="1" t="s">
        <v>12021</v>
      </c>
      <c r="K1943" s="2" t="s">
        <v>12021</v>
      </c>
      <c r="L1943" s="2" t="s">
        <v>12021</v>
      </c>
      <c r="M1943" t="s">
        <v>12021</v>
      </c>
      <c r="N1943" t="str">
        <f t="shared" si="206"/>
        <v>23-12-2020</v>
      </c>
      <c r="O1943" t="str">
        <f t="shared" si="208"/>
        <v>12</v>
      </c>
      <c r="P1943" t="str">
        <f t="shared" si="209"/>
        <v>2020</v>
      </c>
      <c r="Q1943" t="s">
        <v>12021</v>
      </c>
      <c r="R1943" t="str">
        <f t="shared" si="207"/>
        <v>-</v>
      </c>
      <c r="S1943" t="str">
        <f t="shared" si="210"/>
        <v/>
      </c>
    </row>
    <row r="1944" spans="1:19" x14ac:dyDescent="0.3">
      <c r="A1944" t="s">
        <v>4782</v>
      </c>
      <c r="B1944" t="s">
        <v>110</v>
      </c>
      <c r="C1944" t="s">
        <v>12021</v>
      </c>
      <c r="D1944" t="s">
        <v>33</v>
      </c>
      <c r="E1944" t="s">
        <v>34</v>
      </c>
      <c r="F1944" t="s">
        <v>4783</v>
      </c>
      <c r="G1944" t="s">
        <v>22</v>
      </c>
      <c r="H1944" s="1">
        <v>44044</v>
      </c>
      <c r="I1944" s="3">
        <v>0.85416666666666663</v>
      </c>
      <c r="J1944" s="1" t="s">
        <v>12021</v>
      </c>
      <c r="K1944" s="2" t="s">
        <v>12021</v>
      </c>
      <c r="L1944" s="2" t="s">
        <v>12021</v>
      </c>
      <c r="M1944" t="s">
        <v>12021</v>
      </c>
      <c r="N1944" t="str">
        <f t="shared" si="206"/>
        <v>01-08-2020</v>
      </c>
      <c r="O1944" t="str">
        <f t="shared" si="208"/>
        <v>08</v>
      </c>
      <c r="P1944" t="str">
        <f t="shared" si="209"/>
        <v>2020</v>
      </c>
      <c r="Q1944" t="s">
        <v>12021</v>
      </c>
      <c r="R1944" t="str">
        <f t="shared" si="207"/>
        <v>-</v>
      </c>
      <c r="S1944" t="str">
        <f t="shared" si="210"/>
        <v/>
      </c>
    </row>
    <row r="1945" spans="1:19" x14ac:dyDescent="0.3">
      <c r="A1945" t="s">
        <v>4784</v>
      </c>
      <c r="B1945" t="s">
        <v>93</v>
      </c>
      <c r="C1945" t="s">
        <v>12021</v>
      </c>
      <c r="D1945" t="s">
        <v>19</v>
      </c>
      <c r="E1945" t="s">
        <v>26</v>
      </c>
      <c r="F1945" t="s">
        <v>4785</v>
      </c>
      <c r="G1945" t="s">
        <v>22</v>
      </c>
      <c r="H1945" s="1" t="s">
        <v>4786</v>
      </c>
      <c r="I1945" s="3">
        <v>0.97231481481481485</v>
      </c>
      <c r="J1945" s="1" t="s">
        <v>12021</v>
      </c>
      <c r="K1945" s="2" t="s">
        <v>12021</v>
      </c>
      <c r="L1945" s="2" t="s">
        <v>12021</v>
      </c>
      <c r="M1945" t="s">
        <v>12021</v>
      </c>
      <c r="N1945" t="str">
        <f t="shared" si="206"/>
        <v>19-05-2024</v>
      </c>
      <c r="O1945" t="str">
        <f t="shared" si="208"/>
        <v>05</v>
      </c>
      <c r="P1945" t="str">
        <f t="shared" si="209"/>
        <v>2024</v>
      </c>
      <c r="Q1945" t="s">
        <v>12021</v>
      </c>
      <c r="R1945" t="str">
        <f t="shared" si="207"/>
        <v>-</v>
      </c>
      <c r="S1945" t="str">
        <f t="shared" si="210"/>
        <v/>
      </c>
    </row>
    <row r="1946" spans="1:19" x14ac:dyDescent="0.3">
      <c r="A1946" t="s">
        <v>4787</v>
      </c>
      <c r="B1946" t="s">
        <v>194</v>
      </c>
      <c r="C1946" t="s">
        <v>12021</v>
      </c>
      <c r="D1946" t="s">
        <v>49</v>
      </c>
      <c r="E1946" t="s">
        <v>65</v>
      </c>
      <c r="F1946" t="s">
        <v>4788</v>
      </c>
      <c r="G1946" t="s">
        <v>15</v>
      </c>
      <c r="H1946" s="1" t="s">
        <v>4334</v>
      </c>
      <c r="I1946" s="3">
        <v>0.85490740740740745</v>
      </c>
      <c r="J1946" s="1" t="s">
        <v>12021</v>
      </c>
      <c r="K1946" s="2" t="s">
        <v>12021</v>
      </c>
      <c r="L1946" s="2" t="s">
        <v>12021</v>
      </c>
      <c r="M1946" t="s">
        <v>12021</v>
      </c>
      <c r="N1946" t="str">
        <f t="shared" si="206"/>
        <v>27-12-2024</v>
      </c>
      <c r="O1946" t="str">
        <f t="shared" si="208"/>
        <v>12</v>
      </c>
      <c r="P1946" t="str">
        <f t="shared" si="209"/>
        <v>2024</v>
      </c>
      <c r="Q1946" t="s">
        <v>12021</v>
      </c>
      <c r="R1946" t="str">
        <f t="shared" si="207"/>
        <v>-</v>
      </c>
      <c r="S1946" t="str">
        <f t="shared" si="210"/>
        <v/>
      </c>
    </row>
    <row r="1947" spans="1:19" x14ac:dyDescent="0.3">
      <c r="A1947" t="s">
        <v>4789</v>
      </c>
      <c r="B1947" t="s">
        <v>53</v>
      </c>
      <c r="C1947" t="s">
        <v>12021</v>
      </c>
      <c r="D1947" t="s">
        <v>12</v>
      </c>
      <c r="E1947" t="s">
        <v>13</v>
      </c>
      <c r="F1947" t="s">
        <v>4790</v>
      </c>
      <c r="G1947" t="s">
        <v>15</v>
      </c>
      <c r="H1947" s="1" t="s">
        <v>1999</v>
      </c>
      <c r="I1947" s="3">
        <v>1.7546296296296296E-2</v>
      </c>
      <c r="J1947" s="1" t="s">
        <v>12021</v>
      </c>
      <c r="K1947" s="2" t="s">
        <v>12021</v>
      </c>
      <c r="L1947" s="2" t="s">
        <v>12021</v>
      </c>
      <c r="M1947" t="s">
        <v>12021</v>
      </c>
      <c r="N1947" t="str">
        <f t="shared" si="206"/>
        <v>25-06-2024</v>
      </c>
      <c r="O1947" t="str">
        <f t="shared" si="208"/>
        <v>06</v>
      </c>
      <c r="P1947" t="str">
        <f t="shared" si="209"/>
        <v>2024</v>
      </c>
      <c r="Q1947" t="s">
        <v>12021</v>
      </c>
      <c r="R1947" t="str">
        <f t="shared" si="207"/>
        <v>-</v>
      </c>
      <c r="S1947" t="str">
        <f t="shared" si="210"/>
        <v/>
      </c>
    </row>
    <row r="1948" spans="1:19" x14ac:dyDescent="0.3">
      <c r="A1948" t="s">
        <v>4791</v>
      </c>
      <c r="B1948" t="s">
        <v>301</v>
      </c>
      <c r="C1948" t="s">
        <v>12021</v>
      </c>
      <c r="D1948" t="s">
        <v>49</v>
      </c>
      <c r="E1948" t="s">
        <v>50</v>
      </c>
      <c r="F1948" t="s">
        <v>4792</v>
      </c>
      <c r="G1948" t="s">
        <v>15</v>
      </c>
      <c r="H1948" s="1" t="s">
        <v>4793</v>
      </c>
      <c r="I1948" s="3">
        <v>0.53212962962962962</v>
      </c>
      <c r="J1948" s="1" t="s">
        <v>12021</v>
      </c>
      <c r="K1948" s="2" t="s">
        <v>12021</v>
      </c>
      <c r="L1948" s="2" t="s">
        <v>12021</v>
      </c>
      <c r="M1948" t="s">
        <v>12021</v>
      </c>
      <c r="N1948" t="str">
        <f t="shared" si="206"/>
        <v>14-07-2021</v>
      </c>
      <c r="O1948" t="str">
        <f t="shared" si="208"/>
        <v>07</v>
      </c>
      <c r="P1948" t="str">
        <f t="shared" si="209"/>
        <v>2021</v>
      </c>
      <c r="Q1948" t="s">
        <v>12021</v>
      </c>
      <c r="R1948" t="str">
        <f t="shared" si="207"/>
        <v>-</v>
      </c>
      <c r="S1948" t="str">
        <f t="shared" si="210"/>
        <v/>
      </c>
    </row>
    <row r="1949" spans="1:19" x14ac:dyDescent="0.3">
      <c r="A1949" t="s">
        <v>4794</v>
      </c>
      <c r="B1949" t="s">
        <v>68</v>
      </c>
      <c r="C1949" t="s">
        <v>12021</v>
      </c>
      <c r="D1949" t="s">
        <v>49</v>
      </c>
      <c r="E1949" t="s">
        <v>69</v>
      </c>
      <c r="F1949" t="s">
        <v>4795</v>
      </c>
      <c r="G1949" t="s">
        <v>15</v>
      </c>
      <c r="H1949" s="1" t="s">
        <v>129</v>
      </c>
      <c r="I1949" s="3">
        <v>4.8402777777777781E-2</v>
      </c>
      <c r="J1949" s="1" t="s">
        <v>12021</v>
      </c>
      <c r="K1949" s="2" t="s">
        <v>12021</v>
      </c>
      <c r="L1949" s="2" t="s">
        <v>12021</v>
      </c>
      <c r="M1949" t="s">
        <v>12021</v>
      </c>
      <c r="N1949" t="str">
        <f t="shared" si="206"/>
        <v>16-05-2024</v>
      </c>
      <c r="O1949" t="str">
        <f t="shared" si="208"/>
        <v>05</v>
      </c>
      <c r="P1949" t="str">
        <f t="shared" si="209"/>
        <v>2024</v>
      </c>
      <c r="Q1949" t="s">
        <v>12021</v>
      </c>
      <c r="R1949" t="str">
        <f t="shared" si="207"/>
        <v>-</v>
      </c>
      <c r="S1949" t="str">
        <f t="shared" si="210"/>
        <v/>
      </c>
    </row>
    <row r="1950" spans="1:19" x14ac:dyDescent="0.3">
      <c r="A1950" t="s">
        <v>4796</v>
      </c>
      <c r="B1950" t="s">
        <v>256</v>
      </c>
      <c r="C1950" t="s">
        <v>12021</v>
      </c>
      <c r="D1950" t="s">
        <v>19</v>
      </c>
      <c r="E1950" t="s">
        <v>20</v>
      </c>
      <c r="F1950" t="s">
        <v>4797</v>
      </c>
      <c r="G1950" t="s">
        <v>15</v>
      </c>
      <c r="H1950" s="1">
        <v>44411</v>
      </c>
      <c r="I1950" s="3">
        <v>0.47638888888888886</v>
      </c>
      <c r="J1950" s="1" t="s">
        <v>12021</v>
      </c>
      <c r="K1950" s="2" t="s">
        <v>12021</v>
      </c>
      <c r="L1950" s="2" t="s">
        <v>12021</v>
      </c>
      <c r="M1950" t="s">
        <v>12021</v>
      </c>
      <c r="N1950" t="str">
        <f t="shared" si="206"/>
        <v>03-08-2021</v>
      </c>
      <c r="O1950" t="str">
        <f t="shared" si="208"/>
        <v>08</v>
      </c>
      <c r="P1950" t="str">
        <f t="shared" si="209"/>
        <v>2021</v>
      </c>
      <c r="Q1950" t="s">
        <v>12021</v>
      </c>
      <c r="R1950" t="str">
        <f t="shared" si="207"/>
        <v>-</v>
      </c>
      <c r="S1950" t="str">
        <f t="shared" si="210"/>
        <v/>
      </c>
    </row>
    <row r="1951" spans="1:19" x14ac:dyDescent="0.3">
      <c r="A1951" t="s">
        <v>4798</v>
      </c>
      <c r="B1951" t="s">
        <v>73</v>
      </c>
      <c r="C1951" t="s">
        <v>12021</v>
      </c>
      <c r="D1951" t="s">
        <v>49</v>
      </c>
      <c r="E1951" t="s">
        <v>50</v>
      </c>
      <c r="F1951" t="s">
        <v>4799</v>
      </c>
      <c r="G1951" t="s">
        <v>15</v>
      </c>
      <c r="H1951" s="1">
        <v>43842</v>
      </c>
      <c r="I1951" s="3">
        <v>0.63611111111111107</v>
      </c>
      <c r="J1951" s="1" t="s">
        <v>12021</v>
      </c>
      <c r="K1951" s="2" t="s">
        <v>12021</v>
      </c>
      <c r="L1951" s="2" t="s">
        <v>12021</v>
      </c>
      <c r="M1951" t="s">
        <v>12021</v>
      </c>
      <c r="N1951" t="str">
        <f t="shared" si="206"/>
        <v>12-01-2020</v>
      </c>
      <c r="O1951" t="str">
        <f t="shared" si="208"/>
        <v>01</v>
      </c>
      <c r="P1951" t="str">
        <f t="shared" si="209"/>
        <v>2020</v>
      </c>
      <c r="Q1951" t="s">
        <v>12021</v>
      </c>
      <c r="R1951" t="str">
        <f t="shared" si="207"/>
        <v>-</v>
      </c>
      <c r="S1951" t="str">
        <f t="shared" si="210"/>
        <v/>
      </c>
    </row>
    <row r="1952" spans="1:19" x14ac:dyDescent="0.3">
      <c r="A1952" t="s">
        <v>4800</v>
      </c>
      <c r="B1952" t="s">
        <v>404</v>
      </c>
      <c r="C1952" t="s">
        <v>11381</v>
      </c>
      <c r="D1952" t="s">
        <v>12</v>
      </c>
      <c r="E1952" t="s">
        <v>174</v>
      </c>
      <c r="F1952" t="s">
        <v>4801</v>
      </c>
      <c r="G1952" t="s">
        <v>28</v>
      </c>
      <c r="H1952" s="1" t="s">
        <v>2054</v>
      </c>
      <c r="I1952" s="3">
        <v>0.44990740740740742</v>
      </c>
      <c r="J1952" s="1" t="s">
        <v>663</v>
      </c>
      <c r="K1952" s="2">
        <v>0.44990740740740742</v>
      </c>
      <c r="L1952" s="2" t="s">
        <v>12021</v>
      </c>
      <c r="M1952" t="s">
        <v>12021</v>
      </c>
      <c r="N1952" t="str">
        <f t="shared" si="206"/>
        <v>29-08-2020</v>
      </c>
      <c r="O1952" t="str">
        <f t="shared" si="208"/>
        <v>08</v>
      </c>
      <c r="P1952" t="str">
        <f t="shared" si="209"/>
        <v>2020</v>
      </c>
      <c r="Q1952" t="s">
        <v>12021</v>
      </c>
      <c r="R1952" t="str">
        <f t="shared" si="207"/>
        <v>22-09-2020</v>
      </c>
      <c r="S1952" t="str">
        <f t="shared" si="210"/>
        <v>09</v>
      </c>
    </row>
    <row r="1953" spans="1:19" x14ac:dyDescent="0.3">
      <c r="A1953" t="s">
        <v>4802</v>
      </c>
      <c r="B1953" t="s">
        <v>18</v>
      </c>
      <c r="C1953" t="s">
        <v>12021</v>
      </c>
      <c r="D1953" t="s">
        <v>19</v>
      </c>
      <c r="E1953" t="s">
        <v>20</v>
      </c>
      <c r="F1953" t="s">
        <v>4803</v>
      </c>
      <c r="G1953" t="s">
        <v>22</v>
      </c>
      <c r="H1953" s="1">
        <v>44324</v>
      </c>
      <c r="I1953" s="3">
        <v>0.80208333333333337</v>
      </c>
      <c r="J1953" s="1" t="s">
        <v>12021</v>
      </c>
      <c r="K1953" s="2" t="s">
        <v>12021</v>
      </c>
      <c r="L1953" s="2" t="s">
        <v>12021</v>
      </c>
      <c r="M1953" t="s">
        <v>12021</v>
      </c>
      <c r="N1953" t="str">
        <f t="shared" si="206"/>
        <v>08-05-2021</v>
      </c>
      <c r="O1953" t="str">
        <f t="shared" si="208"/>
        <v>05</v>
      </c>
      <c r="P1953" t="str">
        <f t="shared" si="209"/>
        <v>2021</v>
      </c>
      <c r="Q1953" t="s">
        <v>12021</v>
      </c>
      <c r="R1953" t="str">
        <f t="shared" si="207"/>
        <v>-</v>
      </c>
      <c r="S1953" t="str">
        <f t="shared" si="210"/>
        <v/>
      </c>
    </row>
    <row r="1954" spans="1:19" x14ac:dyDescent="0.3">
      <c r="A1954" t="s">
        <v>4804</v>
      </c>
      <c r="B1954" t="s">
        <v>256</v>
      </c>
      <c r="C1954" t="s">
        <v>12021</v>
      </c>
      <c r="D1954" t="s">
        <v>19</v>
      </c>
      <c r="E1954" t="s">
        <v>20</v>
      </c>
      <c r="F1954" t="s">
        <v>4805</v>
      </c>
      <c r="G1954" t="s">
        <v>22</v>
      </c>
      <c r="H1954" s="1">
        <v>44503</v>
      </c>
      <c r="I1954" s="3">
        <v>0.32430555555555557</v>
      </c>
      <c r="J1954" s="1" t="s">
        <v>12021</v>
      </c>
      <c r="K1954" s="2" t="s">
        <v>12021</v>
      </c>
      <c r="L1954" s="2" t="s">
        <v>12021</v>
      </c>
      <c r="M1954" t="s">
        <v>12021</v>
      </c>
      <c r="N1954" t="str">
        <f t="shared" si="206"/>
        <v>03-11-2021</v>
      </c>
      <c r="O1954" t="str">
        <f t="shared" si="208"/>
        <v>11</v>
      </c>
      <c r="P1954" t="str">
        <f t="shared" si="209"/>
        <v>2021</v>
      </c>
      <c r="Q1954" t="s">
        <v>12021</v>
      </c>
      <c r="R1954" t="str">
        <f t="shared" si="207"/>
        <v>-</v>
      </c>
      <c r="S1954" t="str">
        <f t="shared" si="210"/>
        <v/>
      </c>
    </row>
    <row r="1955" spans="1:19" x14ac:dyDescent="0.3">
      <c r="A1955" t="s">
        <v>4806</v>
      </c>
      <c r="B1955" t="s">
        <v>158</v>
      </c>
      <c r="C1955" s="4">
        <v>45079.029861111114</v>
      </c>
      <c r="D1955" t="s">
        <v>33</v>
      </c>
      <c r="E1955" t="s">
        <v>127</v>
      </c>
      <c r="F1955" t="s">
        <v>4807</v>
      </c>
      <c r="G1955" t="s">
        <v>28</v>
      </c>
      <c r="H1955" s="1" t="s">
        <v>396</v>
      </c>
      <c r="I1955" s="3">
        <v>3.0393518518518518E-2</v>
      </c>
      <c r="J1955" s="1">
        <v>45079</v>
      </c>
      <c r="K1955" s="2">
        <v>2.9861111111111113E-2</v>
      </c>
      <c r="L1955" s="2" t="s">
        <v>12021</v>
      </c>
      <c r="M1955" t="s">
        <v>12021</v>
      </c>
      <c r="N1955" t="str">
        <f t="shared" si="206"/>
        <v>31-01-2023</v>
      </c>
      <c r="O1955" t="str">
        <f t="shared" si="208"/>
        <v>01</v>
      </c>
      <c r="P1955" t="str">
        <f t="shared" si="209"/>
        <v>2023</v>
      </c>
      <c r="Q1955" t="s">
        <v>12021</v>
      </c>
      <c r="R1955" t="str">
        <f t="shared" si="207"/>
        <v>02-06-2023</v>
      </c>
      <c r="S1955" t="str">
        <f t="shared" si="210"/>
        <v>06</v>
      </c>
    </row>
    <row r="1956" spans="1:19" x14ac:dyDescent="0.3">
      <c r="A1956" t="s">
        <v>4808</v>
      </c>
      <c r="B1956" t="s">
        <v>149</v>
      </c>
      <c r="C1956" t="s">
        <v>12021</v>
      </c>
      <c r="D1956" t="s">
        <v>49</v>
      </c>
      <c r="E1956" t="s">
        <v>69</v>
      </c>
      <c r="F1956" t="s">
        <v>4809</v>
      </c>
      <c r="G1956" t="s">
        <v>15</v>
      </c>
      <c r="H1956" s="1" t="s">
        <v>4810</v>
      </c>
      <c r="I1956" s="3">
        <v>0.41645833333333332</v>
      </c>
      <c r="J1956" s="1" t="s">
        <v>12021</v>
      </c>
      <c r="K1956" s="2" t="s">
        <v>12021</v>
      </c>
      <c r="L1956" s="2" t="s">
        <v>12021</v>
      </c>
      <c r="M1956" t="s">
        <v>12021</v>
      </c>
      <c r="N1956" t="str">
        <f t="shared" si="206"/>
        <v>28-11-2022</v>
      </c>
      <c r="O1956" t="str">
        <f t="shared" si="208"/>
        <v>11</v>
      </c>
      <c r="P1956" t="str">
        <f t="shared" si="209"/>
        <v>2022</v>
      </c>
      <c r="Q1956" t="s">
        <v>12021</v>
      </c>
      <c r="R1956" t="str">
        <f t="shared" si="207"/>
        <v>-</v>
      </c>
      <c r="S1956" t="str">
        <f t="shared" si="210"/>
        <v/>
      </c>
    </row>
    <row r="1957" spans="1:19" x14ac:dyDescent="0.3">
      <c r="A1957" t="s">
        <v>4811</v>
      </c>
      <c r="B1957" t="s">
        <v>123</v>
      </c>
      <c r="C1957" t="s">
        <v>12021</v>
      </c>
      <c r="D1957" t="s">
        <v>33</v>
      </c>
      <c r="E1957" t="s">
        <v>34</v>
      </c>
      <c r="F1957" t="s">
        <v>4812</v>
      </c>
      <c r="G1957" t="s">
        <v>22</v>
      </c>
      <c r="H1957" s="1">
        <v>45354</v>
      </c>
      <c r="I1957" s="3">
        <v>0.35</v>
      </c>
      <c r="J1957" s="1" t="s">
        <v>12021</v>
      </c>
      <c r="K1957" s="2" t="s">
        <v>12021</v>
      </c>
      <c r="L1957" s="2" t="s">
        <v>12021</v>
      </c>
      <c r="M1957" t="s">
        <v>12021</v>
      </c>
      <c r="N1957" t="str">
        <f t="shared" si="206"/>
        <v>03-03-2024</v>
      </c>
      <c r="O1957" t="str">
        <f t="shared" si="208"/>
        <v>03</v>
      </c>
      <c r="P1957" t="str">
        <f t="shared" si="209"/>
        <v>2024</v>
      </c>
      <c r="Q1957" t="s">
        <v>12021</v>
      </c>
      <c r="R1957" t="str">
        <f t="shared" si="207"/>
        <v>-</v>
      </c>
      <c r="S1957" t="str">
        <f t="shared" si="210"/>
        <v/>
      </c>
    </row>
    <row r="1958" spans="1:19" x14ac:dyDescent="0.3">
      <c r="A1958" t="s">
        <v>4813</v>
      </c>
      <c r="B1958" t="s">
        <v>139</v>
      </c>
      <c r="C1958" t="s">
        <v>11382</v>
      </c>
      <c r="D1958" t="s">
        <v>19</v>
      </c>
      <c r="E1958" t="s">
        <v>140</v>
      </c>
      <c r="F1958" t="s">
        <v>4814</v>
      </c>
      <c r="G1958" t="s">
        <v>28</v>
      </c>
      <c r="H1958" s="1" t="s">
        <v>4815</v>
      </c>
      <c r="I1958" s="3">
        <v>0.89327546296296301</v>
      </c>
      <c r="J1958" s="1" t="s">
        <v>1514</v>
      </c>
      <c r="K1958" s="2">
        <v>0.89327546296296301</v>
      </c>
      <c r="L1958" s="2" t="s">
        <v>12021</v>
      </c>
      <c r="M1958" t="s">
        <v>12021</v>
      </c>
      <c r="N1958" t="str">
        <f t="shared" si="206"/>
        <v>16-08-2023</v>
      </c>
      <c r="O1958" t="str">
        <f t="shared" si="208"/>
        <v>08</v>
      </c>
      <c r="P1958" t="str">
        <f t="shared" si="209"/>
        <v>2023</v>
      </c>
      <c r="Q1958" t="s">
        <v>12021</v>
      </c>
      <c r="R1958" t="str">
        <f t="shared" si="207"/>
        <v>20-08-2023</v>
      </c>
      <c r="S1958" t="str">
        <f t="shared" si="210"/>
        <v>08</v>
      </c>
    </row>
    <row r="1959" spans="1:19" x14ac:dyDescent="0.3">
      <c r="A1959" t="s">
        <v>4816</v>
      </c>
      <c r="B1959" t="s">
        <v>11</v>
      </c>
      <c r="C1959" t="s">
        <v>12021</v>
      </c>
      <c r="D1959" t="s">
        <v>12</v>
      </c>
      <c r="E1959" t="s">
        <v>13</v>
      </c>
      <c r="F1959" t="s">
        <v>4817</v>
      </c>
      <c r="G1959" t="s">
        <v>15</v>
      </c>
      <c r="H1959" s="1">
        <v>45084</v>
      </c>
      <c r="I1959" s="3">
        <v>0.83611111111111114</v>
      </c>
      <c r="J1959" s="1" t="s">
        <v>12021</v>
      </c>
      <c r="K1959" s="2" t="s">
        <v>12021</v>
      </c>
      <c r="L1959" s="2" t="s">
        <v>12021</v>
      </c>
      <c r="M1959" t="s">
        <v>12021</v>
      </c>
      <c r="N1959" t="str">
        <f t="shared" si="206"/>
        <v>07-06-2023</v>
      </c>
      <c r="O1959" t="str">
        <f t="shared" si="208"/>
        <v>06</v>
      </c>
      <c r="P1959" t="str">
        <f t="shared" si="209"/>
        <v>2023</v>
      </c>
      <c r="Q1959" t="s">
        <v>12021</v>
      </c>
      <c r="R1959" t="str">
        <f t="shared" si="207"/>
        <v>-</v>
      </c>
      <c r="S1959" t="str">
        <f t="shared" si="210"/>
        <v/>
      </c>
    </row>
    <row r="1960" spans="1:19" x14ac:dyDescent="0.3">
      <c r="A1960" t="s">
        <v>4818</v>
      </c>
      <c r="B1960" t="s">
        <v>194</v>
      </c>
      <c r="C1960" t="s">
        <v>11383</v>
      </c>
      <c r="D1960" t="s">
        <v>49</v>
      </c>
      <c r="E1960" t="s">
        <v>65</v>
      </c>
      <c r="F1960" t="s">
        <v>4819</v>
      </c>
      <c r="G1960" t="s">
        <v>28</v>
      </c>
      <c r="H1960" s="1" t="s">
        <v>4820</v>
      </c>
      <c r="I1960" s="3">
        <v>0.23170138888888889</v>
      </c>
      <c r="J1960" s="1" t="s">
        <v>3078</v>
      </c>
      <c r="K1960" s="2">
        <v>0.23170138888888889</v>
      </c>
      <c r="L1960" s="2" t="s">
        <v>12021</v>
      </c>
      <c r="M1960" t="s">
        <v>12021</v>
      </c>
      <c r="N1960" t="str">
        <f t="shared" si="206"/>
        <v>23-04-2024</v>
      </c>
      <c r="O1960" t="str">
        <f t="shared" si="208"/>
        <v>04</v>
      </c>
      <c r="P1960" t="str">
        <f t="shared" si="209"/>
        <v>2024</v>
      </c>
      <c r="Q1960" t="s">
        <v>12021</v>
      </c>
      <c r="R1960" t="str">
        <f t="shared" si="207"/>
        <v>23-05-2024</v>
      </c>
      <c r="S1960" t="str">
        <f t="shared" si="210"/>
        <v>05</v>
      </c>
    </row>
    <row r="1961" spans="1:19" x14ac:dyDescent="0.3">
      <c r="A1961" t="s">
        <v>4821</v>
      </c>
      <c r="B1961" t="s">
        <v>87</v>
      </c>
      <c r="C1961" t="s">
        <v>12021</v>
      </c>
      <c r="D1961" t="s">
        <v>33</v>
      </c>
      <c r="E1961" t="s">
        <v>38</v>
      </c>
      <c r="F1961" t="s">
        <v>4822</v>
      </c>
      <c r="G1961" t="s">
        <v>15</v>
      </c>
      <c r="H1961" s="1">
        <v>44959</v>
      </c>
      <c r="I1961" s="3">
        <v>0.90069444444444446</v>
      </c>
      <c r="J1961" s="1" t="s">
        <v>12021</v>
      </c>
      <c r="K1961" s="2" t="s">
        <v>12021</v>
      </c>
      <c r="L1961" s="2" t="s">
        <v>12021</v>
      </c>
      <c r="M1961" t="s">
        <v>12021</v>
      </c>
      <c r="N1961" t="str">
        <f t="shared" si="206"/>
        <v>02-02-2023</v>
      </c>
      <c r="O1961" t="str">
        <f t="shared" si="208"/>
        <v>02</v>
      </c>
      <c r="P1961" t="str">
        <f t="shared" si="209"/>
        <v>2023</v>
      </c>
      <c r="Q1961" t="s">
        <v>12021</v>
      </c>
      <c r="R1961" t="str">
        <f t="shared" si="207"/>
        <v>-</v>
      </c>
      <c r="S1961" t="str">
        <f t="shared" si="210"/>
        <v/>
      </c>
    </row>
    <row r="1962" spans="1:19" x14ac:dyDescent="0.3">
      <c r="A1962" t="s">
        <v>4823</v>
      </c>
      <c r="B1962" t="s">
        <v>280</v>
      </c>
      <c r="C1962" t="s">
        <v>12021</v>
      </c>
      <c r="D1962" t="s">
        <v>49</v>
      </c>
      <c r="E1962" t="s">
        <v>65</v>
      </c>
      <c r="F1962" t="s">
        <v>4824</v>
      </c>
      <c r="G1962" t="s">
        <v>15</v>
      </c>
      <c r="H1962" s="1">
        <v>44261</v>
      </c>
      <c r="I1962" s="3">
        <v>0.78194444444444444</v>
      </c>
      <c r="J1962" s="1" t="s">
        <v>12021</v>
      </c>
      <c r="K1962" s="2" t="s">
        <v>12021</v>
      </c>
      <c r="L1962" s="2" t="s">
        <v>12021</v>
      </c>
      <c r="M1962" t="s">
        <v>12021</v>
      </c>
      <c r="N1962" t="str">
        <f t="shared" si="206"/>
        <v>06-03-2021</v>
      </c>
      <c r="O1962" t="str">
        <f t="shared" si="208"/>
        <v>03</v>
      </c>
      <c r="P1962" t="str">
        <f t="shared" si="209"/>
        <v>2021</v>
      </c>
      <c r="Q1962" t="s">
        <v>12021</v>
      </c>
      <c r="R1962" t="str">
        <f t="shared" si="207"/>
        <v>-</v>
      </c>
      <c r="S1962" t="str">
        <f t="shared" si="210"/>
        <v/>
      </c>
    </row>
    <row r="1963" spans="1:19" x14ac:dyDescent="0.3">
      <c r="A1963" t="s">
        <v>4825</v>
      </c>
      <c r="B1963" t="s">
        <v>73</v>
      </c>
      <c r="C1963" t="s">
        <v>12021</v>
      </c>
      <c r="D1963" t="s">
        <v>49</v>
      </c>
      <c r="E1963" t="s">
        <v>50</v>
      </c>
      <c r="F1963" t="s">
        <v>4826</v>
      </c>
      <c r="G1963" t="s">
        <v>15</v>
      </c>
      <c r="H1963" s="1">
        <v>45264</v>
      </c>
      <c r="I1963" s="3">
        <v>4.5138888888888888E-2</v>
      </c>
      <c r="J1963" s="1" t="s">
        <v>12021</v>
      </c>
      <c r="K1963" s="2" t="s">
        <v>12021</v>
      </c>
      <c r="L1963" s="2" t="s">
        <v>12021</v>
      </c>
      <c r="M1963" t="s">
        <v>12021</v>
      </c>
      <c r="N1963" t="str">
        <f t="shared" si="206"/>
        <v>04-12-2023</v>
      </c>
      <c r="O1963" t="str">
        <f t="shared" si="208"/>
        <v>12</v>
      </c>
      <c r="P1963" t="str">
        <f t="shared" si="209"/>
        <v>2023</v>
      </c>
      <c r="Q1963" t="s">
        <v>12021</v>
      </c>
      <c r="R1963" t="str">
        <f t="shared" si="207"/>
        <v>-</v>
      </c>
      <c r="S1963" t="str">
        <f t="shared" si="210"/>
        <v/>
      </c>
    </row>
    <row r="1964" spans="1:19" x14ac:dyDescent="0.3">
      <c r="A1964" t="s">
        <v>4827</v>
      </c>
      <c r="B1964" t="s">
        <v>113</v>
      </c>
      <c r="C1964" t="s">
        <v>12021</v>
      </c>
      <c r="D1964" t="s">
        <v>12</v>
      </c>
      <c r="E1964" t="s">
        <v>114</v>
      </c>
      <c r="F1964" t="s">
        <v>4828</v>
      </c>
      <c r="G1964" t="s">
        <v>22</v>
      </c>
      <c r="H1964" s="1" t="s">
        <v>4829</v>
      </c>
      <c r="I1964" s="3">
        <v>0.62913194444444442</v>
      </c>
      <c r="J1964" s="1" t="s">
        <v>12021</v>
      </c>
      <c r="K1964" s="2" t="s">
        <v>12021</v>
      </c>
      <c r="L1964" s="2" t="s">
        <v>12021</v>
      </c>
      <c r="M1964" t="s">
        <v>12021</v>
      </c>
      <c r="N1964" t="str">
        <f t="shared" si="206"/>
        <v>13-05-2021</v>
      </c>
      <c r="O1964" t="str">
        <f t="shared" si="208"/>
        <v>05</v>
      </c>
      <c r="P1964" t="str">
        <f t="shared" si="209"/>
        <v>2021</v>
      </c>
      <c r="Q1964" t="s">
        <v>12021</v>
      </c>
      <c r="R1964" t="str">
        <f t="shared" si="207"/>
        <v>-</v>
      </c>
      <c r="S1964" t="str">
        <f t="shared" si="210"/>
        <v/>
      </c>
    </row>
    <row r="1965" spans="1:19" x14ac:dyDescent="0.3">
      <c r="A1965" t="s">
        <v>4830</v>
      </c>
      <c r="B1965" t="s">
        <v>123</v>
      </c>
      <c r="C1965" t="s">
        <v>12021</v>
      </c>
      <c r="D1965" t="s">
        <v>33</v>
      </c>
      <c r="E1965" t="s">
        <v>34</v>
      </c>
      <c r="F1965" t="s">
        <v>4831</v>
      </c>
      <c r="G1965" t="s">
        <v>22</v>
      </c>
      <c r="H1965" s="1" t="s">
        <v>4832</v>
      </c>
      <c r="I1965" s="3">
        <v>0.57208333333333339</v>
      </c>
      <c r="J1965" s="1" t="s">
        <v>12021</v>
      </c>
      <c r="K1965" s="2" t="s">
        <v>12021</v>
      </c>
      <c r="L1965" s="2" t="s">
        <v>12021</v>
      </c>
      <c r="M1965" t="s">
        <v>12021</v>
      </c>
      <c r="N1965" t="str">
        <f t="shared" si="206"/>
        <v>13-07-2021</v>
      </c>
      <c r="O1965" t="str">
        <f t="shared" si="208"/>
        <v>07</v>
      </c>
      <c r="P1965" t="str">
        <f t="shared" si="209"/>
        <v>2021</v>
      </c>
      <c r="Q1965" t="s">
        <v>12021</v>
      </c>
      <c r="R1965" t="str">
        <f t="shared" si="207"/>
        <v>-</v>
      </c>
      <c r="S1965" t="str">
        <f t="shared" si="210"/>
        <v/>
      </c>
    </row>
    <row r="1966" spans="1:19" x14ac:dyDescent="0.3">
      <c r="A1966" t="s">
        <v>4833</v>
      </c>
      <c r="B1966" t="s">
        <v>37</v>
      </c>
      <c r="C1966" t="s">
        <v>12021</v>
      </c>
      <c r="D1966" t="s">
        <v>33</v>
      </c>
      <c r="E1966" t="s">
        <v>38</v>
      </c>
      <c r="F1966" t="s">
        <v>4834</v>
      </c>
      <c r="G1966" t="s">
        <v>15</v>
      </c>
      <c r="H1966" s="1" t="s">
        <v>1486</v>
      </c>
      <c r="I1966" s="3">
        <v>0.48755787037037035</v>
      </c>
      <c r="J1966" s="1" t="s">
        <v>12021</v>
      </c>
      <c r="K1966" s="2" t="s">
        <v>12021</v>
      </c>
      <c r="L1966" s="2" t="s">
        <v>12021</v>
      </c>
      <c r="M1966" t="s">
        <v>12021</v>
      </c>
      <c r="N1966" t="str">
        <f t="shared" si="206"/>
        <v>25-02-2021</v>
      </c>
      <c r="O1966" t="str">
        <f t="shared" si="208"/>
        <v>02</v>
      </c>
      <c r="P1966" t="str">
        <f t="shared" si="209"/>
        <v>2021</v>
      </c>
      <c r="Q1966" t="s">
        <v>12021</v>
      </c>
      <c r="R1966" t="str">
        <f t="shared" si="207"/>
        <v>-</v>
      </c>
      <c r="S1966" t="str">
        <f t="shared" si="210"/>
        <v/>
      </c>
    </row>
    <row r="1967" spans="1:19" x14ac:dyDescent="0.3">
      <c r="A1967" t="s">
        <v>4835</v>
      </c>
      <c r="B1967" t="s">
        <v>289</v>
      </c>
      <c r="C1967" t="s">
        <v>12021</v>
      </c>
      <c r="D1967" t="s">
        <v>49</v>
      </c>
      <c r="E1967" t="s">
        <v>69</v>
      </c>
      <c r="F1967" t="s">
        <v>4836</v>
      </c>
      <c r="G1967" t="s">
        <v>15</v>
      </c>
      <c r="H1967" s="1" t="s">
        <v>966</v>
      </c>
      <c r="I1967" s="3">
        <v>0.39892361111111113</v>
      </c>
      <c r="J1967" s="1" t="s">
        <v>12021</v>
      </c>
      <c r="K1967" s="2" t="s">
        <v>12021</v>
      </c>
      <c r="L1967" s="2" t="s">
        <v>12021</v>
      </c>
      <c r="M1967" t="s">
        <v>12021</v>
      </c>
      <c r="N1967" t="str">
        <f t="shared" si="206"/>
        <v>29-01-2021</v>
      </c>
      <c r="O1967" t="str">
        <f t="shared" si="208"/>
        <v>01</v>
      </c>
      <c r="P1967" t="str">
        <f t="shared" si="209"/>
        <v>2021</v>
      </c>
      <c r="Q1967" t="s">
        <v>12021</v>
      </c>
      <c r="R1967" t="str">
        <f t="shared" si="207"/>
        <v>-</v>
      </c>
      <c r="S1967" t="str">
        <f t="shared" si="210"/>
        <v/>
      </c>
    </row>
    <row r="1968" spans="1:19" x14ac:dyDescent="0.3">
      <c r="A1968" t="s">
        <v>4837</v>
      </c>
      <c r="B1968" t="s">
        <v>73</v>
      </c>
      <c r="C1968" t="s">
        <v>12021</v>
      </c>
      <c r="D1968" t="s">
        <v>49</v>
      </c>
      <c r="E1968" t="s">
        <v>50</v>
      </c>
      <c r="F1968" t="s">
        <v>4838</v>
      </c>
      <c r="G1968" t="s">
        <v>22</v>
      </c>
      <c r="H1968" s="1" t="s">
        <v>4839</v>
      </c>
      <c r="I1968" s="3">
        <v>0.7167013888888889</v>
      </c>
      <c r="J1968" s="1" t="s">
        <v>12021</v>
      </c>
      <c r="K1968" s="2" t="s">
        <v>12021</v>
      </c>
      <c r="L1968" s="2" t="s">
        <v>12021</v>
      </c>
      <c r="M1968" t="s">
        <v>12021</v>
      </c>
      <c r="N1968" t="str">
        <f t="shared" si="206"/>
        <v>27-04-2021</v>
      </c>
      <c r="O1968" t="str">
        <f t="shared" si="208"/>
        <v>04</v>
      </c>
      <c r="P1968" t="str">
        <f t="shared" si="209"/>
        <v>2021</v>
      </c>
      <c r="Q1968" t="s">
        <v>12021</v>
      </c>
      <c r="R1968" t="str">
        <f t="shared" si="207"/>
        <v>-</v>
      </c>
      <c r="S1968" t="str">
        <f t="shared" si="210"/>
        <v/>
      </c>
    </row>
    <row r="1969" spans="1:19" x14ac:dyDescent="0.3">
      <c r="A1969" t="s">
        <v>4840</v>
      </c>
      <c r="B1969" t="s">
        <v>280</v>
      </c>
      <c r="C1969" t="s">
        <v>11384</v>
      </c>
      <c r="D1969" t="s">
        <v>49</v>
      </c>
      <c r="E1969" t="s">
        <v>65</v>
      </c>
      <c r="F1969" t="s">
        <v>4841</v>
      </c>
      <c r="G1969" t="s">
        <v>28</v>
      </c>
      <c r="H1969" s="1" t="s">
        <v>2377</v>
      </c>
      <c r="I1969" s="3">
        <v>0.79211805555555559</v>
      </c>
      <c r="J1969" s="1" t="s">
        <v>1592</v>
      </c>
      <c r="K1969" s="2">
        <v>0.79211805555555559</v>
      </c>
      <c r="L1969" s="2" t="s">
        <v>12021</v>
      </c>
      <c r="M1969" t="s">
        <v>12021</v>
      </c>
      <c r="N1969" t="str">
        <f t="shared" si="206"/>
        <v>27-07-2023</v>
      </c>
      <c r="O1969" t="str">
        <f t="shared" si="208"/>
        <v>07</v>
      </c>
      <c r="P1969" t="str">
        <f t="shared" si="209"/>
        <v>2023</v>
      </c>
      <c r="Q1969" t="s">
        <v>12021</v>
      </c>
      <c r="R1969" t="str">
        <f t="shared" si="207"/>
        <v>22-08-2023</v>
      </c>
      <c r="S1969" t="str">
        <f t="shared" si="210"/>
        <v>08</v>
      </c>
    </row>
    <row r="1970" spans="1:19" x14ac:dyDescent="0.3">
      <c r="A1970" t="s">
        <v>4842</v>
      </c>
      <c r="B1970" t="s">
        <v>256</v>
      </c>
      <c r="C1970" t="s">
        <v>11385</v>
      </c>
      <c r="D1970" t="s">
        <v>19</v>
      </c>
      <c r="E1970" t="s">
        <v>20</v>
      </c>
      <c r="F1970" t="s">
        <v>4843</v>
      </c>
      <c r="G1970" t="s">
        <v>28</v>
      </c>
      <c r="H1970" s="1">
        <v>44603</v>
      </c>
      <c r="I1970" s="3">
        <v>0.22847222222222222</v>
      </c>
      <c r="J1970" s="1" t="s">
        <v>2456</v>
      </c>
      <c r="K1970" s="2">
        <v>0.22896990740740741</v>
      </c>
      <c r="L1970" s="2" t="s">
        <v>12021</v>
      </c>
      <c r="M1970" t="s">
        <v>12021</v>
      </c>
      <c r="N1970" t="str">
        <f t="shared" si="206"/>
        <v>11-02-2022</v>
      </c>
      <c r="O1970" t="str">
        <f t="shared" si="208"/>
        <v>02</v>
      </c>
      <c r="P1970" t="str">
        <f t="shared" si="209"/>
        <v>2022</v>
      </c>
      <c r="Q1970" t="s">
        <v>12021</v>
      </c>
      <c r="R1970" t="str">
        <f t="shared" si="207"/>
        <v>24-11-2022</v>
      </c>
      <c r="S1970" t="str">
        <f t="shared" si="210"/>
        <v>11</v>
      </c>
    </row>
    <row r="1971" spans="1:19" x14ac:dyDescent="0.3">
      <c r="A1971" t="s">
        <v>4844</v>
      </c>
      <c r="B1971" t="s">
        <v>93</v>
      </c>
      <c r="C1971" t="s">
        <v>12021</v>
      </c>
      <c r="D1971" t="s">
        <v>19</v>
      </c>
      <c r="E1971" t="s">
        <v>26</v>
      </c>
      <c r="F1971" t="s">
        <v>4845</v>
      </c>
      <c r="G1971" t="s">
        <v>15</v>
      </c>
      <c r="H1971" s="1" t="s">
        <v>4846</v>
      </c>
      <c r="I1971" s="3">
        <v>0.36966435185185187</v>
      </c>
      <c r="J1971" s="1" t="s">
        <v>12021</v>
      </c>
      <c r="K1971" s="2" t="s">
        <v>12021</v>
      </c>
      <c r="L1971" s="2" t="s">
        <v>12021</v>
      </c>
      <c r="M1971" t="s">
        <v>12021</v>
      </c>
      <c r="N1971" t="str">
        <f t="shared" si="206"/>
        <v>13-07-2022</v>
      </c>
      <c r="O1971" t="str">
        <f t="shared" si="208"/>
        <v>07</v>
      </c>
      <c r="P1971" t="str">
        <f t="shared" si="209"/>
        <v>2022</v>
      </c>
      <c r="Q1971" t="s">
        <v>12021</v>
      </c>
      <c r="R1971" t="str">
        <f t="shared" si="207"/>
        <v>-</v>
      </c>
      <c r="S1971" t="str">
        <f t="shared" si="210"/>
        <v/>
      </c>
    </row>
    <row r="1972" spans="1:19" x14ac:dyDescent="0.3">
      <c r="A1972" t="s">
        <v>4847</v>
      </c>
      <c r="B1972" t="s">
        <v>68</v>
      </c>
      <c r="C1972" t="s">
        <v>12021</v>
      </c>
      <c r="D1972" t="s">
        <v>49</v>
      </c>
      <c r="E1972" t="s">
        <v>69</v>
      </c>
      <c r="F1972" t="s">
        <v>4848</v>
      </c>
      <c r="G1972" t="s">
        <v>15</v>
      </c>
      <c r="H1972" s="1">
        <v>44266</v>
      </c>
      <c r="I1972" s="3">
        <v>0.38472222222222224</v>
      </c>
      <c r="J1972" s="1" t="s">
        <v>12021</v>
      </c>
      <c r="K1972" s="2" t="s">
        <v>12021</v>
      </c>
      <c r="L1972" s="2" t="s">
        <v>12021</v>
      </c>
      <c r="M1972" t="s">
        <v>12021</v>
      </c>
      <c r="N1972" t="str">
        <f t="shared" si="206"/>
        <v>11-03-2021</v>
      </c>
      <c r="O1972" t="str">
        <f t="shared" si="208"/>
        <v>03</v>
      </c>
      <c r="P1972" t="str">
        <f t="shared" si="209"/>
        <v>2021</v>
      </c>
      <c r="Q1972" t="s">
        <v>12021</v>
      </c>
      <c r="R1972" t="str">
        <f t="shared" si="207"/>
        <v>-</v>
      </c>
      <c r="S1972" t="str">
        <f t="shared" si="210"/>
        <v/>
      </c>
    </row>
    <row r="1973" spans="1:19" x14ac:dyDescent="0.3">
      <c r="A1973" t="s">
        <v>4849</v>
      </c>
      <c r="B1973" t="s">
        <v>32</v>
      </c>
      <c r="C1973" t="s">
        <v>12021</v>
      </c>
      <c r="D1973" t="s">
        <v>33</v>
      </c>
      <c r="E1973" t="s">
        <v>34</v>
      </c>
      <c r="F1973" t="s">
        <v>4850</v>
      </c>
      <c r="G1973" t="s">
        <v>22</v>
      </c>
      <c r="H1973" s="1" t="s">
        <v>4393</v>
      </c>
      <c r="I1973" s="3">
        <v>0.7036458333333333</v>
      </c>
      <c r="J1973" s="1" t="s">
        <v>12021</v>
      </c>
      <c r="K1973" s="2" t="s">
        <v>12021</v>
      </c>
      <c r="L1973" s="2" t="s">
        <v>12021</v>
      </c>
      <c r="M1973" t="s">
        <v>12021</v>
      </c>
      <c r="N1973" t="str">
        <f t="shared" si="206"/>
        <v>16-03-2023</v>
      </c>
      <c r="O1973" t="str">
        <f t="shared" si="208"/>
        <v>03</v>
      </c>
      <c r="P1973" t="str">
        <f t="shared" si="209"/>
        <v>2023</v>
      </c>
      <c r="Q1973" t="s">
        <v>12021</v>
      </c>
      <c r="R1973" t="str">
        <f t="shared" si="207"/>
        <v>-</v>
      </c>
      <c r="S1973" t="str">
        <f t="shared" si="210"/>
        <v/>
      </c>
    </row>
    <row r="1974" spans="1:19" x14ac:dyDescent="0.3">
      <c r="A1974" t="s">
        <v>4851</v>
      </c>
      <c r="B1974" t="s">
        <v>53</v>
      </c>
      <c r="C1974" t="s">
        <v>12021</v>
      </c>
      <c r="D1974" t="s">
        <v>12</v>
      </c>
      <c r="E1974" t="s">
        <v>13</v>
      </c>
      <c r="F1974" t="s">
        <v>4852</v>
      </c>
      <c r="G1974" t="s">
        <v>22</v>
      </c>
      <c r="H1974" s="1" t="s">
        <v>3541</v>
      </c>
      <c r="I1974" s="3">
        <v>0.6330324074074074</v>
      </c>
      <c r="J1974" s="1" t="s">
        <v>12021</v>
      </c>
      <c r="K1974" s="2" t="s">
        <v>12021</v>
      </c>
      <c r="L1974" s="2" t="s">
        <v>12021</v>
      </c>
      <c r="M1974" t="s">
        <v>12021</v>
      </c>
      <c r="N1974" t="str">
        <f t="shared" si="206"/>
        <v>29-05-2024</v>
      </c>
      <c r="O1974" t="str">
        <f t="shared" si="208"/>
        <v>05</v>
      </c>
      <c r="P1974" t="str">
        <f t="shared" si="209"/>
        <v>2024</v>
      </c>
      <c r="Q1974" t="s">
        <v>12021</v>
      </c>
      <c r="R1974" t="str">
        <f t="shared" si="207"/>
        <v>-</v>
      </c>
      <c r="S1974" t="str">
        <f t="shared" si="210"/>
        <v/>
      </c>
    </row>
    <row r="1975" spans="1:19" x14ac:dyDescent="0.3">
      <c r="A1975" t="s">
        <v>4853</v>
      </c>
      <c r="B1975" t="s">
        <v>404</v>
      </c>
      <c r="C1975" t="s">
        <v>11386</v>
      </c>
      <c r="D1975" t="s">
        <v>12</v>
      </c>
      <c r="E1975" t="s">
        <v>174</v>
      </c>
      <c r="F1975" t="s">
        <v>4854</v>
      </c>
      <c r="G1975" t="s">
        <v>28</v>
      </c>
      <c r="H1975" s="1">
        <v>45232</v>
      </c>
      <c r="I1975" s="3">
        <v>0.28194444444444444</v>
      </c>
      <c r="J1975" s="1" t="s">
        <v>2217</v>
      </c>
      <c r="K1975" s="2">
        <v>0.28233796296296299</v>
      </c>
      <c r="L1975" s="2" t="s">
        <v>12021</v>
      </c>
      <c r="M1975" t="s">
        <v>12021</v>
      </c>
      <c r="N1975" t="str">
        <f t="shared" si="206"/>
        <v>02-11-2023</v>
      </c>
      <c r="O1975" t="str">
        <f t="shared" si="208"/>
        <v>11</v>
      </c>
      <c r="P1975" t="str">
        <f t="shared" si="209"/>
        <v>2023</v>
      </c>
      <c r="Q1975" t="s">
        <v>12021</v>
      </c>
      <c r="R1975" t="str">
        <f t="shared" si="207"/>
        <v>15-02-2023</v>
      </c>
      <c r="S1975" t="str">
        <f t="shared" si="210"/>
        <v>02</v>
      </c>
    </row>
    <row r="1976" spans="1:19" x14ac:dyDescent="0.3">
      <c r="A1976" t="s">
        <v>4855</v>
      </c>
      <c r="B1976" t="s">
        <v>53</v>
      </c>
      <c r="C1976" s="4">
        <v>44051.193749999999</v>
      </c>
      <c r="D1976" t="s">
        <v>12</v>
      </c>
      <c r="E1976" t="s">
        <v>13</v>
      </c>
      <c r="F1976" t="s">
        <v>4856</v>
      </c>
      <c r="G1976" t="s">
        <v>28</v>
      </c>
      <c r="H1976" s="1" t="s">
        <v>3036</v>
      </c>
      <c r="I1976" s="3">
        <v>0.19375000000000001</v>
      </c>
      <c r="J1976" s="1">
        <v>44051</v>
      </c>
      <c r="K1976" s="2">
        <v>0.19375000000000001</v>
      </c>
      <c r="L1976" s="2" t="s">
        <v>12021</v>
      </c>
      <c r="M1976" t="s">
        <v>12021</v>
      </c>
      <c r="N1976" t="str">
        <f t="shared" si="206"/>
        <v>31-07-2020</v>
      </c>
      <c r="O1976" t="str">
        <f t="shared" si="208"/>
        <v>07</v>
      </c>
      <c r="P1976" t="str">
        <f t="shared" si="209"/>
        <v>2020</v>
      </c>
      <c r="Q1976" t="s">
        <v>12021</v>
      </c>
      <c r="R1976" t="str">
        <f t="shared" si="207"/>
        <v>08-08-2020</v>
      </c>
      <c r="S1976" t="str">
        <f t="shared" si="210"/>
        <v>08</v>
      </c>
    </row>
    <row r="1977" spans="1:19" x14ac:dyDescent="0.3">
      <c r="A1977" t="s">
        <v>4857</v>
      </c>
      <c r="B1977" t="s">
        <v>173</v>
      </c>
      <c r="C1977" t="s">
        <v>12021</v>
      </c>
      <c r="D1977" t="s">
        <v>12</v>
      </c>
      <c r="E1977" t="s">
        <v>174</v>
      </c>
      <c r="F1977" t="s">
        <v>3762</v>
      </c>
      <c r="G1977" t="s">
        <v>22</v>
      </c>
      <c r="H1977" s="1" t="s">
        <v>3245</v>
      </c>
      <c r="I1977" s="3">
        <v>3.5856481481481482E-2</v>
      </c>
      <c r="J1977" s="1" t="s">
        <v>12021</v>
      </c>
      <c r="K1977" s="2" t="s">
        <v>12021</v>
      </c>
      <c r="L1977" s="2" t="s">
        <v>12021</v>
      </c>
      <c r="M1977" t="s">
        <v>12021</v>
      </c>
      <c r="N1977" t="str">
        <f t="shared" si="206"/>
        <v>20-06-2022</v>
      </c>
      <c r="O1977" t="str">
        <f t="shared" si="208"/>
        <v>06</v>
      </c>
      <c r="P1977" t="str">
        <f t="shared" si="209"/>
        <v>2022</v>
      </c>
      <c r="Q1977" t="s">
        <v>12021</v>
      </c>
      <c r="R1977" t="str">
        <f t="shared" si="207"/>
        <v>-</v>
      </c>
      <c r="S1977" t="str">
        <f t="shared" si="210"/>
        <v/>
      </c>
    </row>
    <row r="1978" spans="1:19" x14ac:dyDescent="0.3">
      <c r="A1978" t="s">
        <v>4858</v>
      </c>
      <c r="B1978" t="s">
        <v>87</v>
      </c>
      <c r="C1978" t="s">
        <v>12021</v>
      </c>
      <c r="D1978" t="s">
        <v>33</v>
      </c>
      <c r="E1978" t="s">
        <v>38</v>
      </c>
      <c r="F1978" t="s">
        <v>4859</v>
      </c>
      <c r="G1978" t="s">
        <v>15</v>
      </c>
      <c r="H1978" s="1" t="s">
        <v>4133</v>
      </c>
      <c r="I1978" s="3">
        <v>0.59386574074074072</v>
      </c>
      <c r="J1978" s="1" t="s">
        <v>12021</v>
      </c>
      <c r="K1978" s="2" t="s">
        <v>12021</v>
      </c>
      <c r="L1978" s="2" t="s">
        <v>12021</v>
      </c>
      <c r="M1978" t="s">
        <v>12021</v>
      </c>
      <c r="N1978" t="str">
        <f t="shared" si="206"/>
        <v>24-05-2023</v>
      </c>
      <c r="O1978" t="str">
        <f t="shared" si="208"/>
        <v>05</v>
      </c>
      <c r="P1978" t="str">
        <f t="shared" si="209"/>
        <v>2023</v>
      </c>
      <c r="Q1978" t="s">
        <v>12021</v>
      </c>
      <c r="R1978" t="str">
        <f t="shared" si="207"/>
        <v>-</v>
      </c>
      <c r="S1978" t="str">
        <f t="shared" si="210"/>
        <v/>
      </c>
    </row>
    <row r="1979" spans="1:19" x14ac:dyDescent="0.3">
      <c r="A1979" t="s">
        <v>4860</v>
      </c>
      <c r="B1979" t="s">
        <v>146</v>
      </c>
      <c r="C1979" t="s">
        <v>12021</v>
      </c>
      <c r="D1979" t="s">
        <v>19</v>
      </c>
      <c r="E1979" t="s">
        <v>140</v>
      </c>
      <c r="F1979" t="s">
        <v>4861</v>
      </c>
      <c r="G1979" t="s">
        <v>22</v>
      </c>
      <c r="H1979" s="1" t="s">
        <v>1707</v>
      </c>
      <c r="I1979" s="3">
        <v>0.58582175925925928</v>
      </c>
      <c r="J1979" s="1" t="s">
        <v>12021</v>
      </c>
      <c r="K1979" s="2" t="s">
        <v>12021</v>
      </c>
      <c r="L1979" s="2" t="s">
        <v>12021</v>
      </c>
      <c r="M1979" t="s">
        <v>12021</v>
      </c>
      <c r="N1979" t="str">
        <f t="shared" si="206"/>
        <v>23-03-2024</v>
      </c>
      <c r="O1979" t="str">
        <f t="shared" si="208"/>
        <v>03</v>
      </c>
      <c r="P1979" t="str">
        <f t="shared" si="209"/>
        <v>2024</v>
      </c>
      <c r="Q1979" t="s">
        <v>12021</v>
      </c>
      <c r="R1979" t="str">
        <f t="shared" si="207"/>
        <v>-</v>
      </c>
      <c r="S1979" t="str">
        <f t="shared" si="210"/>
        <v/>
      </c>
    </row>
    <row r="1980" spans="1:19" x14ac:dyDescent="0.3">
      <c r="A1980" t="s">
        <v>4862</v>
      </c>
      <c r="B1980" t="s">
        <v>93</v>
      </c>
      <c r="C1980" t="s">
        <v>12021</v>
      </c>
      <c r="D1980" t="s">
        <v>19</v>
      </c>
      <c r="E1980" t="s">
        <v>26</v>
      </c>
      <c r="F1980" t="s">
        <v>4863</v>
      </c>
      <c r="G1980" t="s">
        <v>22</v>
      </c>
      <c r="H1980" s="1">
        <v>43925</v>
      </c>
      <c r="I1980" s="3">
        <v>0.76249999999999996</v>
      </c>
      <c r="J1980" s="1" t="s">
        <v>12021</v>
      </c>
      <c r="K1980" s="2" t="s">
        <v>12021</v>
      </c>
      <c r="L1980" s="2" t="s">
        <v>12021</v>
      </c>
      <c r="M1980" t="s">
        <v>12021</v>
      </c>
      <c r="N1980" t="str">
        <f t="shared" si="206"/>
        <v>04-04-2020</v>
      </c>
      <c r="O1980" t="str">
        <f t="shared" si="208"/>
        <v>04</v>
      </c>
      <c r="P1980" t="str">
        <f t="shared" si="209"/>
        <v>2020</v>
      </c>
      <c r="Q1980" t="s">
        <v>12021</v>
      </c>
      <c r="R1980" t="str">
        <f t="shared" si="207"/>
        <v>-</v>
      </c>
      <c r="S1980" t="str">
        <f t="shared" si="210"/>
        <v/>
      </c>
    </row>
    <row r="1981" spans="1:19" x14ac:dyDescent="0.3">
      <c r="A1981" t="s">
        <v>4864</v>
      </c>
      <c r="B1981" t="s">
        <v>280</v>
      </c>
      <c r="C1981" t="s">
        <v>12021</v>
      </c>
      <c r="D1981" t="s">
        <v>49</v>
      </c>
      <c r="E1981" t="s">
        <v>65</v>
      </c>
      <c r="F1981" t="s">
        <v>4865</v>
      </c>
      <c r="G1981" t="s">
        <v>22</v>
      </c>
      <c r="H1981" s="1">
        <v>44663</v>
      </c>
      <c r="I1981" s="3">
        <v>6.6666666666666666E-2</v>
      </c>
      <c r="J1981" s="1" t="s">
        <v>12021</v>
      </c>
      <c r="K1981" s="2" t="s">
        <v>12021</v>
      </c>
      <c r="L1981" s="2" t="s">
        <v>12021</v>
      </c>
      <c r="M1981" t="s">
        <v>12021</v>
      </c>
      <c r="N1981" t="str">
        <f t="shared" si="206"/>
        <v>12-04-2022</v>
      </c>
      <c r="O1981" t="str">
        <f t="shared" si="208"/>
        <v>04</v>
      </c>
      <c r="P1981" t="str">
        <f t="shared" si="209"/>
        <v>2022</v>
      </c>
      <c r="Q1981" t="s">
        <v>12021</v>
      </c>
      <c r="R1981" t="str">
        <f t="shared" si="207"/>
        <v>-</v>
      </c>
      <c r="S1981" t="str">
        <f t="shared" si="210"/>
        <v/>
      </c>
    </row>
    <row r="1982" spans="1:19" x14ac:dyDescent="0.3">
      <c r="A1982" t="s">
        <v>4866</v>
      </c>
      <c r="B1982" t="s">
        <v>32</v>
      </c>
      <c r="C1982" t="s">
        <v>11387</v>
      </c>
      <c r="D1982" t="s">
        <v>33</v>
      </c>
      <c r="E1982" t="s">
        <v>34</v>
      </c>
      <c r="F1982" t="s">
        <v>4867</v>
      </c>
      <c r="G1982" t="s">
        <v>28</v>
      </c>
      <c r="H1982" s="1">
        <v>44441</v>
      </c>
      <c r="I1982" s="3">
        <v>0.9604166666666667</v>
      </c>
      <c r="J1982" s="1" t="s">
        <v>3119</v>
      </c>
      <c r="K1982" s="2">
        <v>0.96104166666666668</v>
      </c>
      <c r="L1982" s="2" t="s">
        <v>12021</v>
      </c>
      <c r="M1982" t="s">
        <v>12021</v>
      </c>
      <c r="N1982" t="str">
        <f t="shared" si="206"/>
        <v>02-09-2021</v>
      </c>
      <c r="O1982" t="str">
        <f t="shared" si="208"/>
        <v>09</v>
      </c>
      <c r="P1982" t="str">
        <f t="shared" si="209"/>
        <v>2021</v>
      </c>
      <c r="Q1982" t="s">
        <v>12021</v>
      </c>
      <c r="R1982" t="str">
        <f t="shared" si="207"/>
        <v>27-02-2021</v>
      </c>
      <c r="S1982" t="str">
        <f t="shared" si="210"/>
        <v>02</v>
      </c>
    </row>
    <row r="1983" spans="1:19" x14ac:dyDescent="0.3">
      <c r="A1983" t="s">
        <v>4868</v>
      </c>
      <c r="B1983" t="s">
        <v>249</v>
      </c>
      <c r="C1983" t="s">
        <v>11388</v>
      </c>
      <c r="D1983" t="s">
        <v>19</v>
      </c>
      <c r="E1983" t="s">
        <v>26</v>
      </c>
      <c r="F1983" t="s">
        <v>4869</v>
      </c>
      <c r="G1983" t="s">
        <v>28</v>
      </c>
      <c r="H1983" s="1" t="s">
        <v>4423</v>
      </c>
      <c r="I1983" s="3">
        <v>0.21015046296296297</v>
      </c>
      <c r="J1983" s="1" t="s">
        <v>807</v>
      </c>
      <c r="K1983" s="2">
        <v>0.21015046296296297</v>
      </c>
      <c r="L1983" s="2" t="s">
        <v>12021</v>
      </c>
      <c r="M1983" t="s">
        <v>12021</v>
      </c>
      <c r="N1983" t="str">
        <f t="shared" si="206"/>
        <v>28-09-2024</v>
      </c>
      <c r="O1983" t="str">
        <f t="shared" si="208"/>
        <v>09</v>
      </c>
      <c r="P1983" t="str">
        <f t="shared" si="209"/>
        <v>2024</v>
      </c>
      <c r="Q1983" t="s">
        <v>12021</v>
      </c>
      <c r="R1983" t="str">
        <f t="shared" si="207"/>
        <v>21-10-2024</v>
      </c>
      <c r="S1983" t="str">
        <f t="shared" si="210"/>
        <v>10</v>
      </c>
    </row>
    <row r="1984" spans="1:19" x14ac:dyDescent="0.3">
      <c r="A1984" t="s">
        <v>4870</v>
      </c>
      <c r="B1984" t="s">
        <v>97</v>
      </c>
      <c r="C1984" s="4">
        <v>45515.52847222222</v>
      </c>
      <c r="D1984" t="s">
        <v>19</v>
      </c>
      <c r="E1984" t="s">
        <v>20</v>
      </c>
      <c r="F1984" t="s">
        <v>4871</v>
      </c>
      <c r="G1984" t="s">
        <v>28</v>
      </c>
      <c r="H1984" s="1" t="s">
        <v>446</v>
      </c>
      <c r="I1984" s="3">
        <v>0.52854166666666669</v>
      </c>
      <c r="J1984" s="1">
        <v>45515</v>
      </c>
      <c r="K1984" s="2">
        <v>0.52847222222222223</v>
      </c>
      <c r="L1984" s="2" t="s">
        <v>12021</v>
      </c>
      <c r="M1984" t="s">
        <v>12021</v>
      </c>
      <c r="N1984" t="str">
        <f t="shared" si="206"/>
        <v>23-10-2024</v>
      </c>
      <c r="O1984" t="str">
        <f t="shared" si="208"/>
        <v>10</v>
      </c>
      <c r="P1984" t="str">
        <f t="shared" si="209"/>
        <v>2024</v>
      </c>
      <c r="Q1984" t="s">
        <v>12021</v>
      </c>
      <c r="R1984" t="str">
        <f t="shared" si="207"/>
        <v>11-08-2024</v>
      </c>
      <c r="S1984" t="str">
        <f t="shared" si="210"/>
        <v>08</v>
      </c>
    </row>
    <row r="1985" spans="1:19" x14ac:dyDescent="0.3">
      <c r="A1985" t="s">
        <v>4872</v>
      </c>
      <c r="B1985" t="s">
        <v>11</v>
      </c>
      <c r="C1985" t="s">
        <v>12021</v>
      </c>
      <c r="D1985" t="s">
        <v>12</v>
      </c>
      <c r="E1985" t="s">
        <v>13</v>
      </c>
      <c r="F1985" t="s">
        <v>4873</v>
      </c>
      <c r="G1985" t="s">
        <v>22</v>
      </c>
      <c r="H1985" s="1" t="s">
        <v>562</v>
      </c>
      <c r="I1985" s="3">
        <v>0.99725694444444446</v>
      </c>
      <c r="J1985" s="1" t="s">
        <v>12021</v>
      </c>
      <c r="K1985" s="2" t="s">
        <v>12021</v>
      </c>
      <c r="L1985" s="2" t="s">
        <v>12021</v>
      </c>
      <c r="M1985" t="s">
        <v>12021</v>
      </c>
      <c r="N1985" t="str">
        <f t="shared" si="206"/>
        <v>30-12-2022</v>
      </c>
      <c r="O1985" t="str">
        <f t="shared" si="208"/>
        <v>12</v>
      </c>
      <c r="P1985" t="str">
        <f t="shared" si="209"/>
        <v>2022</v>
      </c>
      <c r="Q1985" t="s">
        <v>12021</v>
      </c>
      <c r="R1985" t="str">
        <f t="shared" si="207"/>
        <v>-</v>
      </c>
      <c r="S1985" t="str">
        <f t="shared" si="210"/>
        <v/>
      </c>
    </row>
    <row r="1986" spans="1:19" x14ac:dyDescent="0.3">
      <c r="A1986" t="s">
        <v>4874</v>
      </c>
      <c r="B1986" t="s">
        <v>173</v>
      </c>
      <c r="C1986" t="s">
        <v>11389</v>
      </c>
      <c r="D1986" t="s">
        <v>12</v>
      </c>
      <c r="E1986" t="s">
        <v>174</v>
      </c>
      <c r="F1986" t="s">
        <v>4875</v>
      </c>
      <c r="G1986" t="s">
        <v>28</v>
      </c>
      <c r="H1986" s="1" t="s">
        <v>3611</v>
      </c>
      <c r="I1986" s="3">
        <v>0.35074074074074074</v>
      </c>
      <c r="J1986" s="1" t="s">
        <v>513</v>
      </c>
      <c r="K1986" s="2">
        <v>0.35074074074074074</v>
      </c>
      <c r="L1986" s="2" t="s">
        <v>12021</v>
      </c>
      <c r="M1986" t="s">
        <v>12021</v>
      </c>
      <c r="N1986" t="str">
        <f t="shared" ref="N1986:N2049" si="211">TEXT(H1986,"DD-MM-YYYY")</f>
        <v>22-08-2020</v>
      </c>
      <c r="O1986" t="str">
        <f t="shared" si="208"/>
        <v>08</v>
      </c>
      <c r="P1986" t="str">
        <f t="shared" si="209"/>
        <v>2020</v>
      </c>
      <c r="Q1986" t="s">
        <v>12021</v>
      </c>
      <c r="R1986" t="str">
        <f t="shared" ref="R1986:R2049" si="212">TEXT(J1986,"DD-MM-YYYY")</f>
        <v>15-09-2020</v>
      </c>
      <c r="S1986" t="str">
        <f t="shared" si="210"/>
        <v>09</v>
      </c>
    </row>
    <row r="1987" spans="1:19" x14ac:dyDescent="0.3">
      <c r="A1987" t="s">
        <v>4876</v>
      </c>
      <c r="B1987" t="s">
        <v>185</v>
      </c>
      <c r="C1987" t="s">
        <v>12021</v>
      </c>
      <c r="D1987" t="s">
        <v>12</v>
      </c>
      <c r="E1987" t="s">
        <v>13</v>
      </c>
      <c r="F1987" t="s">
        <v>4877</v>
      </c>
      <c r="G1987" t="s">
        <v>15</v>
      </c>
      <c r="H1987" s="1" t="s">
        <v>160</v>
      </c>
      <c r="I1987" s="3">
        <v>0.64530092592592592</v>
      </c>
      <c r="J1987" s="1" t="s">
        <v>12021</v>
      </c>
      <c r="K1987" s="2" t="s">
        <v>12021</v>
      </c>
      <c r="L1987" s="2" t="s">
        <v>12021</v>
      </c>
      <c r="M1987" t="s">
        <v>12021</v>
      </c>
      <c r="N1987" t="str">
        <f t="shared" si="211"/>
        <v>17-10-2020</v>
      </c>
      <c r="O1987" t="str">
        <f t="shared" ref="O1987:O2050" si="213">MID(N1987,4,2)</f>
        <v>10</v>
      </c>
      <c r="P1987" t="str">
        <f t="shared" ref="P1987:P2050" si="214">RIGHT(N1987,4)</f>
        <v>2020</v>
      </c>
      <c r="Q1987" t="s">
        <v>12021</v>
      </c>
      <c r="R1987" t="str">
        <f t="shared" si="212"/>
        <v>-</v>
      </c>
      <c r="S1987" t="str">
        <f t="shared" ref="S1987:S2050" si="215">MID(R1987,4,2)</f>
        <v/>
      </c>
    </row>
    <row r="1988" spans="1:19" x14ac:dyDescent="0.3">
      <c r="A1988" t="s">
        <v>4878</v>
      </c>
      <c r="B1988" t="s">
        <v>73</v>
      </c>
      <c r="C1988" t="s">
        <v>12021</v>
      </c>
      <c r="D1988" t="s">
        <v>49</v>
      </c>
      <c r="E1988" t="s">
        <v>50</v>
      </c>
      <c r="F1988" t="s">
        <v>4879</v>
      </c>
      <c r="G1988" t="s">
        <v>15</v>
      </c>
      <c r="H1988" s="1" t="s">
        <v>1511</v>
      </c>
      <c r="I1988" s="3">
        <v>0.63091435185185185</v>
      </c>
      <c r="J1988" s="1" t="s">
        <v>12021</v>
      </c>
      <c r="K1988" s="2" t="s">
        <v>12021</v>
      </c>
      <c r="L1988" s="2" t="s">
        <v>12021</v>
      </c>
      <c r="M1988" t="s">
        <v>12021</v>
      </c>
      <c r="N1988" t="str">
        <f t="shared" si="211"/>
        <v>13-12-2020</v>
      </c>
      <c r="O1988" t="str">
        <f t="shared" si="213"/>
        <v>12</v>
      </c>
      <c r="P1988" t="str">
        <f t="shared" si="214"/>
        <v>2020</v>
      </c>
      <c r="Q1988" t="s">
        <v>12021</v>
      </c>
      <c r="R1988" t="str">
        <f t="shared" si="212"/>
        <v>-</v>
      </c>
      <c r="S1988" t="str">
        <f t="shared" si="215"/>
        <v/>
      </c>
    </row>
    <row r="1989" spans="1:19" x14ac:dyDescent="0.3">
      <c r="A1989" t="s">
        <v>4880</v>
      </c>
      <c r="B1989" t="s">
        <v>173</v>
      </c>
      <c r="C1989" t="s">
        <v>12021</v>
      </c>
      <c r="D1989" t="s">
        <v>12</v>
      </c>
      <c r="E1989" t="s">
        <v>174</v>
      </c>
      <c r="F1989" t="s">
        <v>4881</v>
      </c>
      <c r="G1989" t="s">
        <v>15</v>
      </c>
      <c r="H1989" s="1">
        <v>44235</v>
      </c>
      <c r="I1989" s="3">
        <v>0.31874999999999998</v>
      </c>
      <c r="J1989" s="1" t="s">
        <v>12021</v>
      </c>
      <c r="K1989" s="2" t="s">
        <v>12021</v>
      </c>
      <c r="L1989" s="2" t="s">
        <v>12021</v>
      </c>
      <c r="M1989" t="s">
        <v>12021</v>
      </c>
      <c r="N1989" t="str">
        <f t="shared" si="211"/>
        <v>08-02-2021</v>
      </c>
      <c r="O1989" t="str">
        <f t="shared" si="213"/>
        <v>02</v>
      </c>
      <c r="P1989" t="str">
        <f t="shared" si="214"/>
        <v>2021</v>
      </c>
      <c r="Q1989" t="s">
        <v>12021</v>
      </c>
      <c r="R1989" t="str">
        <f t="shared" si="212"/>
        <v>-</v>
      </c>
      <c r="S1989" t="str">
        <f t="shared" si="215"/>
        <v/>
      </c>
    </row>
    <row r="1990" spans="1:19" x14ac:dyDescent="0.3">
      <c r="A1990" t="s">
        <v>4882</v>
      </c>
      <c r="B1990" t="s">
        <v>188</v>
      </c>
      <c r="C1990" t="s">
        <v>12021</v>
      </c>
      <c r="D1990" t="s">
        <v>12</v>
      </c>
      <c r="E1990" t="s">
        <v>114</v>
      </c>
      <c r="F1990" t="s">
        <v>4883</v>
      </c>
      <c r="G1990" t="s">
        <v>22</v>
      </c>
      <c r="H1990" s="1" t="s">
        <v>616</v>
      </c>
      <c r="I1990" s="3">
        <v>0.39938657407407407</v>
      </c>
      <c r="J1990" s="1" t="s">
        <v>12021</v>
      </c>
      <c r="K1990" s="2" t="s">
        <v>12021</v>
      </c>
      <c r="L1990" s="2" t="s">
        <v>12021</v>
      </c>
      <c r="M1990" t="s">
        <v>12021</v>
      </c>
      <c r="N1990" t="str">
        <f t="shared" si="211"/>
        <v>29-04-2024</v>
      </c>
      <c r="O1990" t="str">
        <f t="shared" si="213"/>
        <v>04</v>
      </c>
      <c r="P1990" t="str">
        <f t="shared" si="214"/>
        <v>2024</v>
      </c>
      <c r="Q1990" t="s">
        <v>12021</v>
      </c>
      <c r="R1990" t="str">
        <f t="shared" si="212"/>
        <v>-</v>
      </c>
      <c r="S1990" t="str">
        <f t="shared" si="215"/>
        <v/>
      </c>
    </row>
    <row r="1991" spans="1:19" x14ac:dyDescent="0.3">
      <c r="A1991" t="s">
        <v>4884</v>
      </c>
      <c r="B1991" t="s">
        <v>301</v>
      </c>
      <c r="C1991" t="s">
        <v>12021</v>
      </c>
      <c r="D1991" t="s">
        <v>49</v>
      </c>
      <c r="E1991" t="s">
        <v>50</v>
      </c>
      <c r="F1991" t="s">
        <v>4885</v>
      </c>
      <c r="G1991" t="s">
        <v>22</v>
      </c>
      <c r="H1991" s="1" t="s">
        <v>4393</v>
      </c>
      <c r="I1991" s="3">
        <v>9.9953703703703697E-2</v>
      </c>
      <c r="J1991" s="1" t="s">
        <v>12021</v>
      </c>
      <c r="K1991" s="2" t="s">
        <v>12021</v>
      </c>
      <c r="L1991" s="2" t="s">
        <v>12021</v>
      </c>
      <c r="M1991" t="s">
        <v>12021</v>
      </c>
      <c r="N1991" t="str">
        <f t="shared" si="211"/>
        <v>16-03-2023</v>
      </c>
      <c r="O1991" t="str">
        <f t="shared" si="213"/>
        <v>03</v>
      </c>
      <c r="P1991" t="str">
        <f t="shared" si="214"/>
        <v>2023</v>
      </c>
      <c r="Q1991" t="s">
        <v>12021</v>
      </c>
      <c r="R1991" t="str">
        <f t="shared" si="212"/>
        <v>-</v>
      </c>
      <c r="S1991" t="str">
        <f t="shared" si="215"/>
        <v/>
      </c>
    </row>
    <row r="1992" spans="1:19" x14ac:dyDescent="0.3">
      <c r="A1992" t="s">
        <v>4886</v>
      </c>
      <c r="B1992" t="s">
        <v>73</v>
      </c>
      <c r="C1992" t="s">
        <v>12021</v>
      </c>
      <c r="D1992" t="s">
        <v>49</v>
      </c>
      <c r="E1992" t="s">
        <v>50</v>
      </c>
      <c r="F1992" t="s">
        <v>4887</v>
      </c>
      <c r="G1992" t="s">
        <v>15</v>
      </c>
      <c r="H1992" s="1">
        <v>45117</v>
      </c>
      <c r="I1992" s="3">
        <v>2.5694444444444443E-2</v>
      </c>
      <c r="J1992" s="1" t="s">
        <v>12021</v>
      </c>
      <c r="K1992" s="2" t="s">
        <v>12021</v>
      </c>
      <c r="L1992" s="2" t="s">
        <v>12021</v>
      </c>
      <c r="M1992" t="s">
        <v>12021</v>
      </c>
      <c r="N1992" t="str">
        <f t="shared" si="211"/>
        <v>10-07-2023</v>
      </c>
      <c r="O1992" t="str">
        <f t="shared" si="213"/>
        <v>07</v>
      </c>
      <c r="P1992" t="str">
        <f t="shared" si="214"/>
        <v>2023</v>
      </c>
      <c r="Q1992" t="s">
        <v>12021</v>
      </c>
      <c r="R1992" t="str">
        <f t="shared" si="212"/>
        <v>-</v>
      </c>
      <c r="S1992" t="str">
        <f t="shared" si="215"/>
        <v/>
      </c>
    </row>
    <row r="1993" spans="1:19" x14ac:dyDescent="0.3">
      <c r="A1993" t="s">
        <v>4888</v>
      </c>
      <c r="B1993" t="s">
        <v>37</v>
      </c>
      <c r="C1993" t="s">
        <v>11390</v>
      </c>
      <c r="D1993" t="s">
        <v>33</v>
      </c>
      <c r="E1993" t="s">
        <v>38</v>
      </c>
      <c r="F1993" t="s">
        <v>4889</v>
      </c>
      <c r="G1993" t="s">
        <v>28</v>
      </c>
      <c r="H1993" s="1" t="s">
        <v>4793</v>
      </c>
      <c r="I1993" s="3">
        <v>0.47849537037037038</v>
      </c>
      <c r="J1993" s="1" t="s">
        <v>4890</v>
      </c>
      <c r="K1993" s="2">
        <v>0.47849537037037038</v>
      </c>
      <c r="L1993" s="2" t="s">
        <v>12021</v>
      </c>
      <c r="M1993" t="s">
        <v>12021</v>
      </c>
      <c r="N1993" t="str">
        <f t="shared" si="211"/>
        <v>14-07-2021</v>
      </c>
      <c r="O1993" t="str">
        <f t="shared" si="213"/>
        <v>07</v>
      </c>
      <c r="P1993" t="str">
        <f t="shared" si="214"/>
        <v>2021</v>
      </c>
      <c r="Q1993" t="s">
        <v>12021</v>
      </c>
      <c r="R1993" t="str">
        <f t="shared" si="212"/>
        <v>19-07-2021</v>
      </c>
      <c r="S1993" t="str">
        <f t="shared" si="215"/>
        <v>07</v>
      </c>
    </row>
    <row r="1994" spans="1:19" x14ac:dyDescent="0.3">
      <c r="A1994" t="s">
        <v>4891</v>
      </c>
      <c r="B1994" t="s">
        <v>249</v>
      </c>
      <c r="C1994" t="s">
        <v>12021</v>
      </c>
      <c r="D1994" t="s">
        <v>19</v>
      </c>
      <c r="E1994" t="s">
        <v>26</v>
      </c>
      <c r="F1994" t="s">
        <v>4892</v>
      </c>
      <c r="G1994" t="s">
        <v>22</v>
      </c>
      <c r="H1994" s="1" t="s">
        <v>984</v>
      </c>
      <c r="I1994" s="3">
        <v>0.81337962962962962</v>
      </c>
      <c r="J1994" s="1" t="s">
        <v>12021</v>
      </c>
      <c r="K1994" s="2" t="s">
        <v>12021</v>
      </c>
      <c r="L1994" s="2" t="s">
        <v>12021</v>
      </c>
      <c r="M1994" t="s">
        <v>12021</v>
      </c>
      <c r="N1994" t="str">
        <f t="shared" si="211"/>
        <v>20-10-2021</v>
      </c>
      <c r="O1994" t="str">
        <f t="shared" si="213"/>
        <v>10</v>
      </c>
      <c r="P1994" t="str">
        <f t="shared" si="214"/>
        <v>2021</v>
      </c>
      <c r="Q1994" t="s">
        <v>12021</v>
      </c>
      <c r="R1994" t="str">
        <f t="shared" si="212"/>
        <v>-</v>
      </c>
      <c r="S1994" t="str">
        <f t="shared" si="215"/>
        <v/>
      </c>
    </row>
    <row r="1995" spans="1:19" x14ac:dyDescent="0.3">
      <c r="A1995" t="s">
        <v>4893</v>
      </c>
      <c r="B1995" t="s">
        <v>202</v>
      </c>
      <c r="C1995" t="s">
        <v>11391</v>
      </c>
      <c r="D1995" t="s">
        <v>33</v>
      </c>
      <c r="E1995" t="s">
        <v>127</v>
      </c>
      <c r="F1995" t="s">
        <v>4894</v>
      </c>
      <c r="G1995" t="s">
        <v>28</v>
      </c>
      <c r="H1995" s="1">
        <v>45055</v>
      </c>
      <c r="I1995" s="3">
        <v>0.10972222222222222</v>
      </c>
      <c r="J1995" s="1" t="s">
        <v>4895</v>
      </c>
      <c r="K1995" s="2">
        <v>0.11031249999999999</v>
      </c>
      <c r="L1995" s="2" t="s">
        <v>12021</v>
      </c>
      <c r="M1995" t="s">
        <v>12021</v>
      </c>
      <c r="N1995" t="str">
        <f t="shared" si="211"/>
        <v>09-05-2023</v>
      </c>
      <c r="O1995" t="str">
        <f t="shared" si="213"/>
        <v>05</v>
      </c>
      <c r="P1995" t="str">
        <f t="shared" si="214"/>
        <v>2023</v>
      </c>
      <c r="Q1995" t="s">
        <v>12021</v>
      </c>
      <c r="R1995" t="str">
        <f t="shared" si="212"/>
        <v>30-09-2023</v>
      </c>
      <c r="S1995" t="str">
        <f t="shared" si="215"/>
        <v>09</v>
      </c>
    </row>
    <row r="1996" spans="1:19" x14ac:dyDescent="0.3">
      <c r="A1996" t="s">
        <v>4896</v>
      </c>
      <c r="B1996" t="s">
        <v>289</v>
      </c>
      <c r="C1996" t="s">
        <v>12021</v>
      </c>
      <c r="D1996" t="s">
        <v>49</v>
      </c>
      <c r="E1996" t="s">
        <v>69</v>
      </c>
      <c r="F1996" t="s">
        <v>4897</v>
      </c>
      <c r="G1996" t="s">
        <v>15</v>
      </c>
      <c r="H1996" s="1" t="s">
        <v>23</v>
      </c>
      <c r="I1996" s="3">
        <v>0.48381944444444447</v>
      </c>
      <c r="J1996" s="1" t="s">
        <v>12021</v>
      </c>
      <c r="K1996" s="2" t="s">
        <v>12021</v>
      </c>
      <c r="L1996" s="2" t="s">
        <v>12021</v>
      </c>
      <c r="M1996" t="s">
        <v>12021</v>
      </c>
      <c r="N1996" t="str">
        <f t="shared" si="211"/>
        <v>20-03-2023</v>
      </c>
      <c r="O1996" t="str">
        <f t="shared" si="213"/>
        <v>03</v>
      </c>
      <c r="P1996" t="str">
        <f t="shared" si="214"/>
        <v>2023</v>
      </c>
      <c r="Q1996" t="s">
        <v>12021</v>
      </c>
      <c r="R1996" t="str">
        <f t="shared" si="212"/>
        <v>-</v>
      </c>
      <c r="S1996" t="str">
        <f t="shared" si="215"/>
        <v/>
      </c>
    </row>
    <row r="1997" spans="1:19" x14ac:dyDescent="0.3">
      <c r="A1997" t="s">
        <v>4898</v>
      </c>
      <c r="B1997" t="s">
        <v>48</v>
      </c>
      <c r="C1997" t="s">
        <v>12021</v>
      </c>
      <c r="D1997" t="s">
        <v>49</v>
      </c>
      <c r="E1997" t="s">
        <v>50</v>
      </c>
      <c r="F1997" t="s">
        <v>4899</v>
      </c>
      <c r="G1997" t="s">
        <v>22</v>
      </c>
      <c r="H1997" s="1">
        <v>45358</v>
      </c>
      <c r="I1997" s="3">
        <v>0.64166666666666672</v>
      </c>
      <c r="J1997" s="1" t="s">
        <v>12021</v>
      </c>
      <c r="K1997" s="2" t="s">
        <v>12021</v>
      </c>
      <c r="L1997" s="2" t="s">
        <v>12021</v>
      </c>
      <c r="M1997" t="s">
        <v>12021</v>
      </c>
      <c r="N1997" t="str">
        <f t="shared" si="211"/>
        <v>07-03-2024</v>
      </c>
      <c r="O1997" t="str">
        <f t="shared" si="213"/>
        <v>03</v>
      </c>
      <c r="P1997" t="str">
        <f t="shared" si="214"/>
        <v>2024</v>
      </c>
      <c r="Q1997" t="s">
        <v>12021</v>
      </c>
      <c r="R1997" t="str">
        <f t="shared" si="212"/>
        <v>-</v>
      </c>
      <c r="S1997" t="str">
        <f t="shared" si="215"/>
        <v/>
      </c>
    </row>
    <row r="1998" spans="1:19" x14ac:dyDescent="0.3">
      <c r="A1998" t="s">
        <v>4900</v>
      </c>
      <c r="B1998" t="s">
        <v>97</v>
      </c>
      <c r="C1998" t="s">
        <v>12021</v>
      </c>
      <c r="D1998" t="s">
        <v>19</v>
      </c>
      <c r="E1998" t="s">
        <v>20</v>
      </c>
      <c r="F1998" t="s">
        <v>4901</v>
      </c>
      <c r="G1998" t="s">
        <v>22</v>
      </c>
      <c r="H1998" s="1">
        <v>44960</v>
      </c>
      <c r="I1998" s="3">
        <v>0.80972222222222223</v>
      </c>
      <c r="J1998" s="1" t="s">
        <v>12021</v>
      </c>
      <c r="K1998" s="2" t="s">
        <v>12021</v>
      </c>
      <c r="L1998" s="2" t="s">
        <v>12021</v>
      </c>
      <c r="M1998" t="s">
        <v>12021</v>
      </c>
      <c r="N1998" t="str">
        <f t="shared" si="211"/>
        <v>03-02-2023</v>
      </c>
      <c r="O1998" t="str">
        <f t="shared" si="213"/>
        <v>02</v>
      </c>
      <c r="P1998" t="str">
        <f t="shared" si="214"/>
        <v>2023</v>
      </c>
      <c r="Q1998" t="s">
        <v>12021</v>
      </c>
      <c r="R1998" t="str">
        <f t="shared" si="212"/>
        <v>-</v>
      </c>
      <c r="S1998" t="str">
        <f t="shared" si="215"/>
        <v/>
      </c>
    </row>
    <row r="1999" spans="1:19" x14ac:dyDescent="0.3">
      <c r="A1999" t="s">
        <v>4902</v>
      </c>
      <c r="B1999" t="s">
        <v>173</v>
      </c>
      <c r="C1999" t="s">
        <v>12021</v>
      </c>
      <c r="D1999" t="s">
        <v>12</v>
      </c>
      <c r="E1999" t="s">
        <v>174</v>
      </c>
      <c r="F1999" t="s">
        <v>4903</v>
      </c>
      <c r="G1999" t="s">
        <v>15</v>
      </c>
      <c r="H1999" s="1" t="s">
        <v>4904</v>
      </c>
      <c r="I1999" s="3">
        <v>0.79949074074074078</v>
      </c>
      <c r="J1999" s="1" t="s">
        <v>12021</v>
      </c>
      <c r="K1999" s="2" t="s">
        <v>12021</v>
      </c>
      <c r="L1999" s="2" t="s">
        <v>12021</v>
      </c>
      <c r="M1999" t="s">
        <v>12021</v>
      </c>
      <c r="N1999" t="str">
        <f t="shared" si="211"/>
        <v>21-09-2021</v>
      </c>
      <c r="O1999" t="str">
        <f t="shared" si="213"/>
        <v>09</v>
      </c>
      <c r="P1999" t="str">
        <f t="shared" si="214"/>
        <v>2021</v>
      </c>
      <c r="Q1999" t="s">
        <v>12021</v>
      </c>
      <c r="R1999" t="str">
        <f t="shared" si="212"/>
        <v>-</v>
      </c>
      <c r="S1999" t="str">
        <f t="shared" si="215"/>
        <v/>
      </c>
    </row>
    <row r="2000" spans="1:19" x14ac:dyDescent="0.3">
      <c r="A2000" t="s">
        <v>4905</v>
      </c>
      <c r="B2000" t="s">
        <v>202</v>
      </c>
      <c r="C2000" t="s">
        <v>12021</v>
      </c>
      <c r="D2000" t="s">
        <v>33</v>
      </c>
      <c r="E2000" t="s">
        <v>127</v>
      </c>
      <c r="F2000" t="s">
        <v>4906</v>
      </c>
      <c r="G2000" t="s">
        <v>15</v>
      </c>
      <c r="H2000" s="1" t="s">
        <v>4907</v>
      </c>
      <c r="I2000" s="3">
        <v>0.16975694444444445</v>
      </c>
      <c r="J2000" s="1" t="s">
        <v>12021</v>
      </c>
      <c r="K2000" s="2" t="s">
        <v>12021</v>
      </c>
      <c r="L2000" s="2" t="s">
        <v>12021</v>
      </c>
      <c r="M2000" t="s">
        <v>12021</v>
      </c>
      <c r="N2000" t="str">
        <f t="shared" si="211"/>
        <v>24-01-2020</v>
      </c>
      <c r="O2000" t="str">
        <f t="shared" si="213"/>
        <v>01</v>
      </c>
      <c r="P2000" t="str">
        <f t="shared" si="214"/>
        <v>2020</v>
      </c>
      <c r="Q2000" t="s">
        <v>12021</v>
      </c>
      <c r="R2000" t="str">
        <f t="shared" si="212"/>
        <v>-</v>
      </c>
      <c r="S2000" t="str">
        <f t="shared" si="215"/>
        <v/>
      </c>
    </row>
    <row r="2001" spans="1:19" x14ac:dyDescent="0.3">
      <c r="A2001" t="s">
        <v>4908</v>
      </c>
      <c r="B2001" t="s">
        <v>37</v>
      </c>
      <c r="C2001" t="s">
        <v>12021</v>
      </c>
      <c r="D2001" t="s">
        <v>33</v>
      </c>
      <c r="E2001" t="s">
        <v>38</v>
      </c>
      <c r="F2001" t="s">
        <v>4909</v>
      </c>
      <c r="G2001" t="s">
        <v>22</v>
      </c>
      <c r="H2001" s="1" t="s">
        <v>2476</v>
      </c>
      <c r="I2001" s="3">
        <v>0.23013888888888889</v>
      </c>
      <c r="J2001" s="1" t="s">
        <v>12021</v>
      </c>
      <c r="K2001" s="2" t="s">
        <v>12021</v>
      </c>
      <c r="L2001" s="2" t="s">
        <v>12021</v>
      </c>
      <c r="M2001" t="s">
        <v>12021</v>
      </c>
      <c r="N2001" t="str">
        <f t="shared" si="211"/>
        <v>26-10-2022</v>
      </c>
      <c r="O2001" t="str">
        <f t="shared" si="213"/>
        <v>10</v>
      </c>
      <c r="P2001" t="str">
        <f t="shared" si="214"/>
        <v>2022</v>
      </c>
      <c r="Q2001" t="s">
        <v>12021</v>
      </c>
      <c r="R2001" t="str">
        <f t="shared" si="212"/>
        <v>-</v>
      </c>
      <c r="S2001" t="str">
        <f t="shared" si="215"/>
        <v/>
      </c>
    </row>
    <row r="2002" spans="1:19" x14ac:dyDescent="0.3">
      <c r="A2002" t="s">
        <v>4910</v>
      </c>
      <c r="B2002" t="s">
        <v>37</v>
      </c>
      <c r="C2002" t="s">
        <v>11392</v>
      </c>
      <c r="D2002" t="s">
        <v>33</v>
      </c>
      <c r="E2002" t="s">
        <v>38</v>
      </c>
      <c r="F2002" t="s">
        <v>2904</v>
      </c>
      <c r="G2002" t="s">
        <v>28</v>
      </c>
      <c r="H2002" s="1" t="s">
        <v>541</v>
      </c>
      <c r="I2002" s="3">
        <v>0.43160879629629628</v>
      </c>
      <c r="J2002" s="1" t="s">
        <v>4911</v>
      </c>
      <c r="K2002" s="2">
        <v>0.43160879629629628</v>
      </c>
      <c r="L2002" s="2" t="s">
        <v>12021</v>
      </c>
      <c r="M2002" t="s">
        <v>12021</v>
      </c>
      <c r="N2002" t="str">
        <f t="shared" si="211"/>
        <v>24-02-2021</v>
      </c>
      <c r="O2002" t="str">
        <f t="shared" si="213"/>
        <v>02</v>
      </c>
      <c r="P2002" t="str">
        <f t="shared" si="214"/>
        <v>2021</v>
      </c>
      <c r="Q2002" t="s">
        <v>12021</v>
      </c>
      <c r="R2002" t="str">
        <f t="shared" si="212"/>
        <v>28-02-2021</v>
      </c>
      <c r="S2002" t="str">
        <f t="shared" si="215"/>
        <v>02</v>
      </c>
    </row>
    <row r="2003" spans="1:19" x14ac:dyDescent="0.3">
      <c r="A2003" t="s">
        <v>4912</v>
      </c>
      <c r="B2003" t="s">
        <v>158</v>
      </c>
      <c r="C2003" t="s">
        <v>12021</v>
      </c>
      <c r="D2003" t="s">
        <v>33</v>
      </c>
      <c r="E2003" t="s">
        <v>127</v>
      </c>
      <c r="F2003" t="s">
        <v>4913</v>
      </c>
      <c r="G2003" t="s">
        <v>22</v>
      </c>
      <c r="H2003" s="1" t="s">
        <v>1264</v>
      </c>
      <c r="I2003" s="3">
        <v>0.55009259259259258</v>
      </c>
      <c r="J2003" s="1" t="s">
        <v>12021</v>
      </c>
      <c r="K2003" s="2" t="s">
        <v>12021</v>
      </c>
      <c r="L2003" s="2" t="s">
        <v>12021</v>
      </c>
      <c r="M2003" t="s">
        <v>12021</v>
      </c>
      <c r="N2003" t="str">
        <f t="shared" si="211"/>
        <v>16-09-2021</v>
      </c>
      <c r="O2003" t="str">
        <f t="shared" si="213"/>
        <v>09</v>
      </c>
      <c r="P2003" t="str">
        <f t="shared" si="214"/>
        <v>2021</v>
      </c>
      <c r="Q2003" t="s">
        <v>12021</v>
      </c>
      <c r="R2003" t="str">
        <f t="shared" si="212"/>
        <v>-</v>
      </c>
      <c r="S2003" t="str">
        <f t="shared" si="215"/>
        <v/>
      </c>
    </row>
    <row r="2004" spans="1:19" x14ac:dyDescent="0.3">
      <c r="A2004" t="s">
        <v>4914</v>
      </c>
      <c r="B2004" t="s">
        <v>87</v>
      </c>
      <c r="C2004" t="s">
        <v>12021</v>
      </c>
      <c r="D2004" t="s">
        <v>33</v>
      </c>
      <c r="E2004" t="s">
        <v>38</v>
      </c>
      <c r="F2004" t="s">
        <v>4915</v>
      </c>
      <c r="G2004" t="s">
        <v>22</v>
      </c>
      <c r="H2004" s="1" t="s">
        <v>62</v>
      </c>
      <c r="I2004" s="3">
        <v>0.57570601851851855</v>
      </c>
      <c r="J2004" s="1" t="s">
        <v>12021</v>
      </c>
      <c r="K2004" s="2" t="s">
        <v>12021</v>
      </c>
      <c r="L2004" s="2" t="s">
        <v>12021</v>
      </c>
      <c r="M2004" t="s">
        <v>12021</v>
      </c>
      <c r="N2004" t="str">
        <f t="shared" si="211"/>
        <v>15-08-2020</v>
      </c>
      <c r="O2004" t="str">
        <f t="shared" si="213"/>
        <v>08</v>
      </c>
      <c r="P2004" t="str">
        <f t="shared" si="214"/>
        <v>2020</v>
      </c>
      <c r="Q2004" t="s">
        <v>12021</v>
      </c>
      <c r="R2004" t="str">
        <f t="shared" si="212"/>
        <v>-</v>
      </c>
      <c r="S2004" t="str">
        <f t="shared" si="215"/>
        <v/>
      </c>
    </row>
    <row r="2005" spans="1:19" x14ac:dyDescent="0.3">
      <c r="A2005" t="s">
        <v>4916</v>
      </c>
      <c r="B2005" t="s">
        <v>131</v>
      </c>
      <c r="C2005" t="s">
        <v>12021</v>
      </c>
      <c r="D2005" t="s">
        <v>12</v>
      </c>
      <c r="E2005" t="s">
        <v>114</v>
      </c>
      <c r="F2005" t="s">
        <v>4917</v>
      </c>
      <c r="G2005" t="s">
        <v>15</v>
      </c>
      <c r="H2005" s="1" t="s">
        <v>4918</v>
      </c>
      <c r="I2005" s="3">
        <v>0.71888888888888891</v>
      </c>
      <c r="J2005" s="1" t="s">
        <v>12021</v>
      </c>
      <c r="K2005" s="2" t="s">
        <v>12021</v>
      </c>
      <c r="L2005" s="2" t="s">
        <v>12021</v>
      </c>
      <c r="M2005" t="s">
        <v>12021</v>
      </c>
      <c r="N2005" t="str">
        <f t="shared" si="211"/>
        <v>17-06-2024</v>
      </c>
      <c r="O2005" t="str">
        <f t="shared" si="213"/>
        <v>06</v>
      </c>
      <c r="P2005" t="str">
        <f t="shared" si="214"/>
        <v>2024</v>
      </c>
      <c r="Q2005" t="s">
        <v>12021</v>
      </c>
      <c r="R2005" t="str">
        <f t="shared" si="212"/>
        <v>-</v>
      </c>
      <c r="S2005" t="str">
        <f t="shared" si="215"/>
        <v/>
      </c>
    </row>
    <row r="2006" spans="1:19" x14ac:dyDescent="0.3">
      <c r="A2006" t="s">
        <v>4919</v>
      </c>
      <c r="B2006" t="s">
        <v>53</v>
      </c>
      <c r="C2006" t="s">
        <v>11393</v>
      </c>
      <c r="D2006" t="s">
        <v>12</v>
      </c>
      <c r="E2006" t="s">
        <v>13</v>
      </c>
      <c r="F2006" t="s">
        <v>4920</v>
      </c>
      <c r="G2006" t="s">
        <v>28</v>
      </c>
      <c r="H2006" s="1" t="s">
        <v>1879</v>
      </c>
      <c r="I2006" s="3">
        <v>0.29609953703703706</v>
      </c>
      <c r="J2006" s="1" t="s">
        <v>3985</v>
      </c>
      <c r="K2006" s="2">
        <v>0.29609953703703706</v>
      </c>
      <c r="L2006" s="2" t="s">
        <v>12021</v>
      </c>
      <c r="M2006" t="s">
        <v>12021</v>
      </c>
      <c r="N2006" t="str">
        <f t="shared" si="211"/>
        <v>14-09-2023</v>
      </c>
      <c r="O2006" t="str">
        <f t="shared" si="213"/>
        <v>09</v>
      </c>
      <c r="P2006" t="str">
        <f t="shared" si="214"/>
        <v>2023</v>
      </c>
      <c r="Q2006" t="s">
        <v>12021</v>
      </c>
      <c r="R2006" t="str">
        <f t="shared" si="212"/>
        <v>24-09-2023</v>
      </c>
      <c r="S2006" t="str">
        <f t="shared" si="215"/>
        <v>09</v>
      </c>
    </row>
    <row r="2007" spans="1:19" x14ac:dyDescent="0.3">
      <c r="A2007" t="s">
        <v>4921</v>
      </c>
      <c r="B2007" t="s">
        <v>37</v>
      </c>
      <c r="C2007" t="s">
        <v>12021</v>
      </c>
      <c r="D2007" t="s">
        <v>33</v>
      </c>
      <c r="E2007" t="s">
        <v>38</v>
      </c>
      <c r="F2007" t="s">
        <v>4922</v>
      </c>
      <c r="G2007" t="s">
        <v>22</v>
      </c>
      <c r="H2007" s="1" t="s">
        <v>1653</v>
      </c>
      <c r="I2007" s="3">
        <v>0.20021990740740742</v>
      </c>
      <c r="J2007" s="1" t="s">
        <v>12021</v>
      </c>
      <c r="K2007" s="2" t="s">
        <v>12021</v>
      </c>
      <c r="L2007" s="2" t="s">
        <v>12021</v>
      </c>
      <c r="M2007" t="s">
        <v>12021</v>
      </c>
      <c r="N2007" t="str">
        <f t="shared" si="211"/>
        <v>23-07-2022</v>
      </c>
      <c r="O2007" t="str">
        <f t="shared" si="213"/>
        <v>07</v>
      </c>
      <c r="P2007" t="str">
        <f t="shared" si="214"/>
        <v>2022</v>
      </c>
      <c r="Q2007" t="s">
        <v>12021</v>
      </c>
      <c r="R2007" t="str">
        <f t="shared" si="212"/>
        <v>-</v>
      </c>
      <c r="S2007" t="str">
        <f t="shared" si="215"/>
        <v/>
      </c>
    </row>
    <row r="2008" spans="1:19" x14ac:dyDescent="0.3">
      <c r="A2008" t="s">
        <v>4923</v>
      </c>
      <c r="B2008" t="s">
        <v>149</v>
      </c>
      <c r="C2008" t="s">
        <v>11394</v>
      </c>
      <c r="D2008" t="s">
        <v>49</v>
      </c>
      <c r="E2008" t="s">
        <v>69</v>
      </c>
      <c r="F2008" t="s">
        <v>4924</v>
      </c>
      <c r="G2008" t="s">
        <v>28</v>
      </c>
      <c r="H2008" s="1" t="s">
        <v>3400</v>
      </c>
      <c r="I2008" s="3">
        <v>0.41672453703703705</v>
      </c>
      <c r="J2008" s="1" t="s">
        <v>2370</v>
      </c>
      <c r="K2008" s="2">
        <v>0.41672453703703705</v>
      </c>
      <c r="L2008" s="2" t="s">
        <v>12021</v>
      </c>
      <c r="M2008" t="s">
        <v>12021</v>
      </c>
      <c r="N2008" t="str">
        <f t="shared" si="211"/>
        <v>13-09-2022</v>
      </c>
      <c r="O2008" t="str">
        <f t="shared" si="213"/>
        <v>09</v>
      </c>
      <c r="P2008" t="str">
        <f t="shared" si="214"/>
        <v>2022</v>
      </c>
      <c r="Q2008" t="s">
        <v>12021</v>
      </c>
      <c r="R2008" t="str">
        <f t="shared" si="212"/>
        <v>17-09-2022</v>
      </c>
      <c r="S2008" t="str">
        <f t="shared" si="215"/>
        <v>09</v>
      </c>
    </row>
    <row r="2009" spans="1:19" x14ac:dyDescent="0.3">
      <c r="A2009" t="s">
        <v>4925</v>
      </c>
      <c r="B2009" t="s">
        <v>73</v>
      </c>
      <c r="C2009" s="4">
        <v>45176.613194444442</v>
      </c>
      <c r="D2009" t="s">
        <v>49</v>
      </c>
      <c r="E2009" t="s">
        <v>50</v>
      </c>
      <c r="F2009" t="s">
        <v>4926</v>
      </c>
      <c r="G2009" t="s">
        <v>28</v>
      </c>
      <c r="H2009" s="1" t="s">
        <v>4247</v>
      </c>
      <c r="I2009" s="3">
        <v>0.61384259259259255</v>
      </c>
      <c r="J2009" s="1">
        <v>45176</v>
      </c>
      <c r="K2009" s="2">
        <v>0.61319444444444449</v>
      </c>
      <c r="L2009" s="2" t="s">
        <v>12021</v>
      </c>
      <c r="M2009" t="s">
        <v>12021</v>
      </c>
      <c r="N2009" t="str">
        <f t="shared" si="211"/>
        <v>29-06-2023</v>
      </c>
      <c r="O2009" t="str">
        <f t="shared" si="213"/>
        <v>06</v>
      </c>
      <c r="P2009" t="str">
        <f t="shared" si="214"/>
        <v>2023</v>
      </c>
      <c r="Q2009" t="s">
        <v>12021</v>
      </c>
      <c r="R2009" t="str">
        <f t="shared" si="212"/>
        <v>07-09-2023</v>
      </c>
      <c r="S2009" t="str">
        <f t="shared" si="215"/>
        <v>09</v>
      </c>
    </row>
    <row r="2010" spans="1:19" x14ac:dyDescent="0.3">
      <c r="A2010" t="s">
        <v>4927</v>
      </c>
      <c r="B2010" t="s">
        <v>404</v>
      </c>
      <c r="C2010" t="s">
        <v>12021</v>
      </c>
      <c r="D2010" t="s">
        <v>12</v>
      </c>
      <c r="E2010" t="s">
        <v>174</v>
      </c>
      <c r="F2010" t="s">
        <v>3694</v>
      </c>
      <c r="G2010" t="s">
        <v>22</v>
      </c>
      <c r="H2010" s="1">
        <v>44086</v>
      </c>
      <c r="I2010" s="3">
        <v>0.6333333333333333</v>
      </c>
      <c r="J2010" s="1" t="s">
        <v>12021</v>
      </c>
      <c r="K2010" s="2" t="s">
        <v>12021</v>
      </c>
      <c r="L2010" s="2" t="s">
        <v>12021</v>
      </c>
      <c r="M2010" t="s">
        <v>12021</v>
      </c>
      <c r="N2010" t="str">
        <f t="shared" si="211"/>
        <v>12-09-2020</v>
      </c>
      <c r="O2010" t="str">
        <f t="shared" si="213"/>
        <v>09</v>
      </c>
      <c r="P2010" t="str">
        <f t="shared" si="214"/>
        <v>2020</v>
      </c>
      <c r="Q2010" t="s">
        <v>12021</v>
      </c>
      <c r="R2010" t="str">
        <f t="shared" si="212"/>
        <v>-</v>
      </c>
      <c r="S2010" t="str">
        <f t="shared" si="215"/>
        <v/>
      </c>
    </row>
    <row r="2011" spans="1:19" x14ac:dyDescent="0.3">
      <c r="A2011" t="s">
        <v>4928</v>
      </c>
      <c r="B2011" t="s">
        <v>249</v>
      </c>
      <c r="C2011" t="s">
        <v>12021</v>
      </c>
      <c r="D2011" t="s">
        <v>19</v>
      </c>
      <c r="E2011" t="s">
        <v>26</v>
      </c>
      <c r="F2011" t="s">
        <v>4929</v>
      </c>
      <c r="G2011" t="s">
        <v>15</v>
      </c>
      <c r="H2011" s="1" t="s">
        <v>2065</v>
      </c>
      <c r="I2011" s="3">
        <v>0.70374999999999999</v>
      </c>
      <c r="J2011" s="1" t="s">
        <v>12021</v>
      </c>
      <c r="K2011" s="2" t="s">
        <v>12021</v>
      </c>
      <c r="L2011" s="2" t="s">
        <v>12021</v>
      </c>
      <c r="M2011" t="s">
        <v>12021</v>
      </c>
      <c r="N2011" t="str">
        <f t="shared" si="211"/>
        <v>28-05-2020</v>
      </c>
      <c r="O2011" t="str">
        <f t="shared" si="213"/>
        <v>05</v>
      </c>
      <c r="P2011" t="str">
        <f t="shared" si="214"/>
        <v>2020</v>
      </c>
      <c r="Q2011" t="s">
        <v>12021</v>
      </c>
      <c r="R2011" t="str">
        <f t="shared" si="212"/>
        <v>-</v>
      </c>
      <c r="S2011" t="str">
        <f t="shared" si="215"/>
        <v/>
      </c>
    </row>
    <row r="2012" spans="1:19" x14ac:dyDescent="0.3">
      <c r="A2012" t="s">
        <v>4930</v>
      </c>
      <c r="B2012" t="s">
        <v>220</v>
      </c>
      <c r="C2012" t="s">
        <v>11395</v>
      </c>
      <c r="D2012" t="s">
        <v>12</v>
      </c>
      <c r="E2012" t="s">
        <v>174</v>
      </c>
      <c r="F2012" t="s">
        <v>4931</v>
      </c>
      <c r="G2012" t="s">
        <v>28</v>
      </c>
      <c r="H2012" s="1" t="s">
        <v>233</v>
      </c>
      <c r="I2012" s="3">
        <v>0.50571759259259264</v>
      </c>
      <c r="J2012" s="1" t="s">
        <v>4904</v>
      </c>
      <c r="K2012" s="2">
        <v>0.50571759259259264</v>
      </c>
      <c r="L2012" s="2" t="s">
        <v>12021</v>
      </c>
      <c r="M2012" t="s">
        <v>12021</v>
      </c>
      <c r="N2012" t="str">
        <f t="shared" si="211"/>
        <v>27-08-2021</v>
      </c>
      <c r="O2012" t="str">
        <f t="shared" si="213"/>
        <v>08</v>
      </c>
      <c r="P2012" t="str">
        <f t="shared" si="214"/>
        <v>2021</v>
      </c>
      <c r="Q2012" t="s">
        <v>12021</v>
      </c>
      <c r="R2012" t="str">
        <f t="shared" si="212"/>
        <v>21-09-2021</v>
      </c>
      <c r="S2012" t="str">
        <f t="shared" si="215"/>
        <v>09</v>
      </c>
    </row>
    <row r="2013" spans="1:19" x14ac:dyDescent="0.3">
      <c r="A2013" t="s">
        <v>4932</v>
      </c>
      <c r="B2013" t="s">
        <v>68</v>
      </c>
      <c r="C2013" t="s">
        <v>12021</v>
      </c>
      <c r="D2013" t="s">
        <v>49</v>
      </c>
      <c r="E2013" t="s">
        <v>69</v>
      </c>
      <c r="F2013" t="s">
        <v>4933</v>
      </c>
      <c r="G2013" t="s">
        <v>15</v>
      </c>
      <c r="H2013" s="1">
        <v>44169</v>
      </c>
      <c r="I2013" s="3">
        <v>0.61527777777777781</v>
      </c>
      <c r="J2013" s="1" t="s">
        <v>12021</v>
      </c>
      <c r="K2013" s="2" t="s">
        <v>12021</v>
      </c>
      <c r="L2013" s="2" t="s">
        <v>12021</v>
      </c>
      <c r="M2013" t="s">
        <v>12021</v>
      </c>
      <c r="N2013" t="str">
        <f t="shared" si="211"/>
        <v>04-12-2020</v>
      </c>
      <c r="O2013" t="str">
        <f t="shared" si="213"/>
        <v>12</v>
      </c>
      <c r="P2013" t="str">
        <f t="shared" si="214"/>
        <v>2020</v>
      </c>
      <c r="Q2013" t="s">
        <v>12021</v>
      </c>
      <c r="R2013" t="str">
        <f t="shared" si="212"/>
        <v>-</v>
      </c>
      <c r="S2013" t="str">
        <f t="shared" si="215"/>
        <v/>
      </c>
    </row>
    <row r="2014" spans="1:19" x14ac:dyDescent="0.3">
      <c r="A2014" t="s">
        <v>4934</v>
      </c>
      <c r="B2014" t="s">
        <v>25</v>
      </c>
      <c r="C2014" t="s">
        <v>12021</v>
      </c>
      <c r="D2014" t="s">
        <v>19</v>
      </c>
      <c r="E2014" t="s">
        <v>26</v>
      </c>
      <c r="F2014" t="s">
        <v>4935</v>
      </c>
      <c r="G2014" t="s">
        <v>22</v>
      </c>
      <c r="H2014" s="1" t="s">
        <v>244</v>
      </c>
      <c r="I2014" s="3">
        <v>9.3240740740740735E-2</v>
      </c>
      <c r="J2014" s="1" t="s">
        <v>12021</v>
      </c>
      <c r="K2014" s="2" t="s">
        <v>12021</v>
      </c>
      <c r="L2014" s="2" t="s">
        <v>12021</v>
      </c>
      <c r="M2014" t="s">
        <v>12021</v>
      </c>
      <c r="N2014" t="str">
        <f t="shared" si="211"/>
        <v>25-10-2024</v>
      </c>
      <c r="O2014" t="str">
        <f t="shared" si="213"/>
        <v>10</v>
      </c>
      <c r="P2014" t="str">
        <f t="shared" si="214"/>
        <v>2024</v>
      </c>
      <c r="Q2014" t="s">
        <v>12021</v>
      </c>
      <c r="R2014" t="str">
        <f t="shared" si="212"/>
        <v>-</v>
      </c>
      <c r="S2014" t="str">
        <f t="shared" si="215"/>
        <v/>
      </c>
    </row>
    <row r="2015" spans="1:19" x14ac:dyDescent="0.3">
      <c r="A2015" t="s">
        <v>4936</v>
      </c>
      <c r="B2015" t="s">
        <v>32</v>
      </c>
      <c r="C2015" t="s">
        <v>11396</v>
      </c>
      <c r="D2015" t="s">
        <v>33</v>
      </c>
      <c r="E2015" t="s">
        <v>34</v>
      </c>
      <c r="F2015" t="s">
        <v>4937</v>
      </c>
      <c r="G2015" t="s">
        <v>28</v>
      </c>
      <c r="H2015" s="1" t="s">
        <v>2207</v>
      </c>
      <c r="I2015" s="3">
        <v>0.91510416666666672</v>
      </c>
      <c r="J2015" s="1" t="s">
        <v>3336</v>
      </c>
      <c r="K2015" s="2">
        <v>0.91510416666666672</v>
      </c>
      <c r="L2015" s="2" t="s">
        <v>12021</v>
      </c>
      <c r="M2015" t="s">
        <v>12021</v>
      </c>
      <c r="N2015" t="str">
        <f t="shared" si="211"/>
        <v>26-08-2022</v>
      </c>
      <c r="O2015" t="str">
        <f t="shared" si="213"/>
        <v>08</v>
      </c>
      <c r="P2015" t="str">
        <f t="shared" si="214"/>
        <v>2022</v>
      </c>
      <c r="Q2015" t="s">
        <v>12021</v>
      </c>
      <c r="R2015" t="str">
        <f t="shared" si="212"/>
        <v>30-08-2022</v>
      </c>
      <c r="S2015" t="str">
        <f t="shared" si="215"/>
        <v>08</v>
      </c>
    </row>
    <row r="2016" spans="1:19" x14ac:dyDescent="0.3">
      <c r="A2016" t="s">
        <v>4938</v>
      </c>
      <c r="B2016" t="s">
        <v>18</v>
      </c>
      <c r="C2016" t="s">
        <v>11397</v>
      </c>
      <c r="D2016" t="s">
        <v>19</v>
      </c>
      <c r="E2016" t="s">
        <v>20</v>
      </c>
      <c r="F2016" t="s">
        <v>4939</v>
      </c>
      <c r="G2016" t="s">
        <v>28</v>
      </c>
      <c r="H2016" s="1" t="s">
        <v>1020</v>
      </c>
      <c r="I2016" s="3">
        <v>0.68996527777777783</v>
      </c>
      <c r="J2016" s="1" t="s">
        <v>4601</v>
      </c>
      <c r="K2016" s="2">
        <v>0.68996527777777783</v>
      </c>
      <c r="L2016" s="2" t="s">
        <v>12021</v>
      </c>
      <c r="M2016" t="s">
        <v>12021</v>
      </c>
      <c r="N2016" t="str">
        <f t="shared" si="211"/>
        <v>21-06-2020</v>
      </c>
      <c r="O2016" t="str">
        <f t="shared" si="213"/>
        <v>06</v>
      </c>
      <c r="P2016" t="str">
        <f t="shared" si="214"/>
        <v>2020</v>
      </c>
      <c r="Q2016" t="s">
        <v>12021</v>
      </c>
      <c r="R2016" t="str">
        <f t="shared" si="212"/>
        <v>17-07-2020</v>
      </c>
      <c r="S2016" t="str">
        <f t="shared" si="215"/>
        <v>07</v>
      </c>
    </row>
    <row r="2017" spans="1:19" x14ac:dyDescent="0.3">
      <c r="A2017" t="s">
        <v>4940</v>
      </c>
      <c r="B2017" t="s">
        <v>158</v>
      </c>
      <c r="C2017" t="s">
        <v>12021</v>
      </c>
      <c r="D2017" t="s">
        <v>33</v>
      </c>
      <c r="E2017" t="s">
        <v>127</v>
      </c>
      <c r="F2017" t="s">
        <v>4941</v>
      </c>
      <c r="G2017" t="s">
        <v>22</v>
      </c>
      <c r="H2017" s="1">
        <v>44783</v>
      </c>
      <c r="I2017" s="3">
        <v>0.92708333333333337</v>
      </c>
      <c r="J2017" s="1" t="s">
        <v>12021</v>
      </c>
      <c r="K2017" s="2" t="s">
        <v>12021</v>
      </c>
      <c r="L2017" s="2" t="s">
        <v>12021</v>
      </c>
      <c r="M2017" t="s">
        <v>12021</v>
      </c>
      <c r="N2017" t="str">
        <f t="shared" si="211"/>
        <v>10-08-2022</v>
      </c>
      <c r="O2017" t="str">
        <f t="shared" si="213"/>
        <v>08</v>
      </c>
      <c r="P2017" t="str">
        <f t="shared" si="214"/>
        <v>2022</v>
      </c>
      <c r="Q2017" t="s">
        <v>12021</v>
      </c>
      <c r="R2017" t="str">
        <f t="shared" si="212"/>
        <v>-</v>
      </c>
      <c r="S2017" t="str">
        <f t="shared" si="215"/>
        <v/>
      </c>
    </row>
    <row r="2018" spans="1:19" x14ac:dyDescent="0.3">
      <c r="A2018" t="s">
        <v>4942</v>
      </c>
      <c r="B2018" t="s">
        <v>194</v>
      </c>
      <c r="C2018" t="s">
        <v>11398</v>
      </c>
      <c r="D2018" t="s">
        <v>49</v>
      </c>
      <c r="E2018" t="s">
        <v>65</v>
      </c>
      <c r="F2018" t="s">
        <v>4943</v>
      </c>
      <c r="G2018" t="s">
        <v>28</v>
      </c>
      <c r="H2018" s="1">
        <v>44692</v>
      </c>
      <c r="I2018" s="3">
        <v>0.88124999999999998</v>
      </c>
      <c r="J2018" s="1" t="s">
        <v>913</v>
      </c>
      <c r="K2018" s="2">
        <v>0.88145833333333334</v>
      </c>
      <c r="L2018" s="2" t="s">
        <v>12021</v>
      </c>
      <c r="M2018" t="s">
        <v>12021</v>
      </c>
      <c r="N2018" t="str">
        <f t="shared" si="211"/>
        <v>11-05-2022</v>
      </c>
      <c r="O2018" t="str">
        <f t="shared" si="213"/>
        <v>05</v>
      </c>
      <c r="P2018" t="str">
        <f t="shared" si="214"/>
        <v>2022</v>
      </c>
      <c r="Q2018" t="s">
        <v>12021</v>
      </c>
      <c r="R2018" t="str">
        <f t="shared" si="212"/>
        <v>23-11-2022</v>
      </c>
      <c r="S2018" t="str">
        <f t="shared" si="215"/>
        <v>11</v>
      </c>
    </row>
    <row r="2019" spans="1:19" x14ac:dyDescent="0.3">
      <c r="A2019" t="s">
        <v>4944</v>
      </c>
      <c r="B2019" t="s">
        <v>93</v>
      </c>
      <c r="C2019" t="s">
        <v>12021</v>
      </c>
      <c r="D2019" t="s">
        <v>19</v>
      </c>
      <c r="E2019" t="s">
        <v>26</v>
      </c>
      <c r="F2019" t="s">
        <v>4945</v>
      </c>
      <c r="G2019" t="s">
        <v>15</v>
      </c>
      <c r="H2019" s="1" t="s">
        <v>1707</v>
      </c>
      <c r="I2019" s="3">
        <v>0.80629629629629629</v>
      </c>
      <c r="J2019" s="1" t="s">
        <v>12021</v>
      </c>
      <c r="K2019" s="2" t="s">
        <v>12021</v>
      </c>
      <c r="L2019" s="2" t="s">
        <v>12021</v>
      </c>
      <c r="M2019" t="s">
        <v>12021</v>
      </c>
      <c r="N2019" t="str">
        <f t="shared" si="211"/>
        <v>23-03-2024</v>
      </c>
      <c r="O2019" t="str">
        <f t="shared" si="213"/>
        <v>03</v>
      </c>
      <c r="P2019" t="str">
        <f t="shared" si="214"/>
        <v>2024</v>
      </c>
      <c r="Q2019" t="s">
        <v>12021</v>
      </c>
      <c r="R2019" t="str">
        <f t="shared" si="212"/>
        <v>-</v>
      </c>
      <c r="S2019" t="str">
        <f t="shared" si="215"/>
        <v/>
      </c>
    </row>
    <row r="2020" spans="1:19" x14ac:dyDescent="0.3">
      <c r="A2020" t="s">
        <v>4946</v>
      </c>
      <c r="B2020" t="s">
        <v>301</v>
      </c>
      <c r="C2020" t="s">
        <v>12021</v>
      </c>
      <c r="D2020" t="s">
        <v>49</v>
      </c>
      <c r="E2020" t="s">
        <v>50</v>
      </c>
      <c r="F2020" t="s">
        <v>4947</v>
      </c>
      <c r="G2020" t="s">
        <v>15</v>
      </c>
      <c r="H2020" s="1">
        <v>44378</v>
      </c>
      <c r="I2020" s="3">
        <v>0.51666666666666672</v>
      </c>
      <c r="J2020" s="1" t="s">
        <v>12021</v>
      </c>
      <c r="K2020" s="2" t="s">
        <v>12021</v>
      </c>
      <c r="L2020" s="2" t="s">
        <v>12021</v>
      </c>
      <c r="M2020" t="s">
        <v>12021</v>
      </c>
      <c r="N2020" t="str">
        <f t="shared" si="211"/>
        <v>01-07-2021</v>
      </c>
      <c r="O2020" t="str">
        <f t="shared" si="213"/>
        <v>07</v>
      </c>
      <c r="P2020" t="str">
        <f t="shared" si="214"/>
        <v>2021</v>
      </c>
      <c r="Q2020" t="s">
        <v>12021</v>
      </c>
      <c r="R2020" t="str">
        <f t="shared" si="212"/>
        <v>-</v>
      </c>
      <c r="S2020" t="str">
        <f t="shared" si="215"/>
        <v/>
      </c>
    </row>
    <row r="2021" spans="1:19" x14ac:dyDescent="0.3">
      <c r="A2021" t="s">
        <v>4948</v>
      </c>
      <c r="B2021" t="s">
        <v>146</v>
      </c>
      <c r="C2021" t="s">
        <v>11399</v>
      </c>
      <c r="D2021" t="s">
        <v>19</v>
      </c>
      <c r="E2021" t="s">
        <v>140</v>
      </c>
      <c r="F2021" t="s">
        <v>4949</v>
      </c>
      <c r="G2021" t="s">
        <v>28</v>
      </c>
      <c r="H2021" s="1">
        <v>44720</v>
      </c>
      <c r="I2021" s="3">
        <v>0.74305555555555558</v>
      </c>
      <c r="J2021" s="1" t="s">
        <v>3368</v>
      </c>
      <c r="K2021" s="2">
        <v>0.74329861111111106</v>
      </c>
      <c r="L2021" s="2" t="s">
        <v>12021</v>
      </c>
      <c r="M2021" t="s">
        <v>12021</v>
      </c>
      <c r="N2021" t="str">
        <f t="shared" si="211"/>
        <v>08-06-2022</v>
      </c>
      <c r="O2021" t="str">
        <f t="shared" si="213"/>
        <v>06</v>
      </c>
      <c r="P2021" t="str">
        <f t="shared" si="214"/>
        <v>2022</v>
      </c>
      <c r="Q2021" t="s">
        <v>12021</v>
      </c>
      <c r="R2021" t="str">
        <f t="shared" si="212"/>
        <v>13-08-2022</v>
      </c>
      <c r="S2021" t="str">
        <f t="shared" si="215"/>
        <v>08</v>
      </c>
    </row>
    <row r="2022" spans="1:19" x14ac:dyDescent="0.3">
      <c r="A2022" t="s">
        <v>4950</v>
      </c>
      <c r="B2022" t="s">
        <v>126</v>
      </c>
      <c r="C2022" t="s">
        <v>12021</v>
      </c>
      <c r="D2022" t="s">
        <v>33</v>
      </c>
      <c r="E2022" t="s">
        <v>127</v>
      </c>
      <c r="F2022" t="s">
        <v>4951</v>
      </c>
      <c r="G2022" t="s">
        <v>22</v>
      </c>
      <c r="H2022" s="1" t="s">
        <v>4952</v>
      </c>
      <c r="I2022" s="3">
        <v>0.84991898148148148</v>
      </c>
      <c r="J2022" s="1" t="s">
        <v>12021</v>
      </c>
      <c r="K2022" s="2" t="s">
        <v>12021</v>
      </c>
      <c r="L2022" s="2" t="s">
        <v>12021</v>
      </c>
      <c r="M2022" t="s">
        <v>12021</v>
      </c>
      <c r="N2022" t="str">
        <f t="shared" si="211"/>
        <v>20-04-2023</v>
      </c>
      <c r="O2022" t="str">
        <f t="shared" si="213"/>
        <v>04</v>
      </c>
      <c r="P2022" t="str">
        <f t="shared" si="214"/>
        <v>2023</v>
      </c>
      <c r="Q2022" t="s">
        <v>12021</v>
      </c>
      <c r="R2022" t="str">
        <f t="shared" si="212"/>
        <v>-</v>
      </c>
      <c r="S2022" t="str">
        <f t="shared" si="215"/>
        <v/>
      </c>
    </row>
    <row r="2023" spans="1:19" x14ac:dyDescent="0.3">
      <c r="A2023" t="s">
        <v>4953</v>
      </c>
      <c r="B2023" t="s">
        <v>249</v>
      </c>
      <c r="C2023" t="s">
        <v>12021</v>
      </c>
      <c r="D2023" t="s">
        <v>19</v>
      </c>
      <c r="E2023" t="s">
        <v>26</v>
      </c>
      <c r="F2023" t="s">
        <v>4954</v>
      </c>
      <c r="G2023" t="s">
        <v>22</v>
      </c>
      <c r="H2023" s="1" t="s">
        <v>4763</v>
      </c>
      <c r="I2023" s="3">
        <v>0.59734953703703708</v>
      </c>
      <c r="J2023" s="1" t="s">
        <v>12021</v>
      </c>
      <c r="K2023" s="2" t="s">
        <v>12021</v>
      </c>
      <c r="L2023" s="2" t="s">
        <v>12021</v>
      </c>
      <c r="M2023" t="s">
        <v>12021</v>
      </c>
      <c r="N2023" t="str">
        <f t="shared" si="211"/>
        <v>25-12-2024</v>
      </c>
      <c r="O2023" t="str">
        <f t="shared" si="213"/>
        <v>12</v>
      </c>
      <c r="P2023" t="str">
        <f t="shared" si="214"/>
        <v>2024</v>
      </c>
      <c r="Q2023" t="s">
        <v>12021</v>
      </c>
      <c r="R2023" t="str">
        <f t="shared" si="212"/>
        <v>-</v>
      </c>
      <c r="S2023" t="str">
        <f t="shared" si="215"/>
        <v/>
      </c>
    </row>
    <row r="2024" spans="1:19" x14ac:dyDescent="0.3">
      <c r="A2024" t="s">
        <v>4955</v>
      </c>
      <c r="B2024" t="s">
        <v>158</v>
      </c>
      <c r="C2024" t="s">
        <v>12021</v>
      </c>
      <c r="D2024" t="s">
        <v>33</v>
      </c>
      <c r="E2024" t="s">
        <v>127</v>
      </c>
      <c r="F2024" t="s">
        <v>4956</v>
      </c>
      <c r="G2024" t="s">
        <v>15</v>
      </c>
      <c r="H2024" s="1" t="s">
        <v>99</v>
      </c>
      <c r="I2024" s="3">
        <v>0.70395833333333335</v>
      </c>
      <c r="J2024" s="1" t="s">
        <v>12021</v>
      </c>
      <c r="K2024" s="2" t="s">
        <v>12021</v>
      </c>
      <c r="L2024" s="2" t="s">
        <v>12021</v>
      </c>
      <c r="M2024" t="s">
        <v>12021</v>
      </c>
      <c r="N2024" t="str">
        <f t="shared" si="211"/>
        <v>27-03-2024</v>
      </c>
      <c r="O2024" t="str">
        <f t="shared" si="213"/>
        <v>03</v>
      </c>
      <c r="P2024" t="str">
        <f t="shared" si="214"/>
        <v>2024</v>
      </c>
      <c r="Q2024" t="s">
        <v>12021</v>
      </c>
      <c r="R2024" t="str">
        <f t="shared" si="212"/>
        <v>-</v>
      </c>
      <c r="S2024" t="str">
        <f t="shared" si="215"/>
        <v/>
      </c>
    </row>
    <row r="2025" spans="1:19" x14ac:dyDescent="0.3">
      <c r="A2025" t="s">
        <v>4957</v>
      </c>
      <c r="B2025" t="s">
        <v>110</v>
      </c>
      <c r="C2025" t="s">
        <v>12021</v>
      </c>
      <c r="D2025" t="s">
        <v>33</v>
      </c>
      <c r="E2025" t="s">
        <v>34</v>
      </c>
      <c r="F2025" t="s">
        <v>4958</v>
      </c>
      <c r="G2025" t="s">
        <v>22</v>
      </c>
      <c r="H2025" s="1" t="s">
        <v>720</v>
      </c>
      <c r="I2025" s="3">
        <v>0.16099537037037037</v>
      </c>
      <c r="J2025" s="1" t="s">
        <v>12021</v>
      </c>
      <c r="K2025" s="2" t="s">
        <v>12021</v>
      </c>
      <c r="L2025" s="2" t="s">
        <v>12021</v>
      </c>
      <c r="M2025" t="s">
        <v>12021</v>
      </c>
      <c r="N2025" t="str">
        <f t="shared" si="211"/>
        <v>15-08-2024</v>
      </c>
      <c r="O2025" t="str">
        <f t="shared" si="213"/>
        <v>08</v>
      </c>
      <c r="P2025" t="str">
        <f t="shared" si="214"/>
        <v>2024</v>
      </c>
      <c r="Q2025" t="s">
        <v>12021</v>
      </c>
      <c r="R2025" t="str">
        <f t="shared" si="212"/>
        <v>-</v>
      </c>
      <c r="S2025" t="str">
        <f t="shared" si="215"/>
        <v/>
      </c>
    </row>
    <row r="2026" spans="1:19" x14ac:dyDescent="0.3">
      <c r="A2026" t="s">
        <v>4959</v>
      </c>
      <c r="B2026" t="s">
        <v>93</v>
      </c>
      <c r="C2026" t="s">
        <v>12021</v>
      </c>
      <c r="D2026" t="s">
        <v>19</v>
      </c>
      <c r="E2026" t="s">
        <v>26</v>
      </c>
      <c r="F2026" t="s">
        <v>4960</v>
      </c>
      <c r="G2026" t="s">
        <v>15</v>
      </c>
      <c r="H2026" s="1" t="s">
        <v>4961</v>
      </c>
      <c r="I2026" s="3">
        <v>0.68841435185185185</v>
      </c>
      <c r="J2026" s="1" t="s">
        <v>12021</v>
      </c>
      <c r="K2026" s="2" t="s">
        <v>12021</v>
      </c>
      <c r="L2026" s="2" t="s">
        <v>12021</v>
      </c>
      <c r="M2026" t="s">
        <v>12021</v>
      </c>
      <c r="N2026" t="str">
        <f t="shared" si="211"/>
        <v>25-04-2023</v>
      </c>
      <c r="O2026" t="str">
        <f t="shared" si="213"/>
        <v>04</v>
      </c>
      <c r="P2026" t="str">
        <f t="shared" si="214"/>
        <v>2023</v>
      </c>
      <c r="Q2026" t="s">
        <v>12021</v>
      </c>
      <c r="R2026" t="str">
        <f t="shared" si="212"/>
        <v>-</v>
      </c>
      <c r="S2026" t="str">
        <f t="shared" si="215"/>
        <v/>
      </c>
    </row>
    <row r="2027" spans="1:19" x14ac:dyDescent="0.3">
      <c r="A2027" t="s">
        <v>4962</v>
      </c>
      <c r="B2027" t="s">
        <v>289</v>
      </c>
      <c r="C2027" t="s">
        <v>12021</v>
      </c>
      <c r="D2027" t="s">
        <v>49</v>
      </c>
      <c r="E2027" t="s">
        <v>69</v>
      </c>
      <c r="F2027" t="s">
        <v>4963</v>
      </c>
      <c r="G2027" t="s">
        <v>22</v>
      </c>
      <c r="H2027" s="1">
        <v>43957</v>
      </c>
      <c r="I2027" s="3">
        <v>0.96666666666666667</v>
      </c>
      <c r="J2027" s="1" t="s">
        <v>12021</v>
      </c>
      <c r="K2027" s="2" t="s">
        <v>12021</v>
      </c>
      <c r="L2027" s="2" t="s">
        <v>12021</v>
      </c>
      <c r="M2027" t="s">
        <v>12021</v>
      </c>
      <c r="N2027" t="str">
        <f t="shared" si="211"/>
        <v>06-05-2020</v>
      </c>
      <c r="O2027" t="str">
        <f t="shared" si="213"/>
        <v>05</v>
      </c>
      <c r="P2027" t="str">
        <f t="shared" si="214"/>
        <v>2020</v>
      </c>
      <c r="Q2027" t="s">
        <v>12021</v>
      </c>
      <c r="R2027" t="str">
        <f t="shared" si="212"/>
        <v>-</v>
      </c>
      <c r="S2027" t="str">
        <f t="shared" si="215"/>
        <v/>
      </c>
    </row>
    <row r="2028" spans="1:19" x14ac:dyDescent="0.3">
      <c r="A2028" t="s">
        <v>4964</v>
      </c>
      <c r="B2028" t="s">
        <v>64</v>
      </c>
      <c r="C2028" s="4">
        <v>44052.78402777778</v>
      </c>
      <c r="D2028" t="s">
        <v>49</v>
      </c>
      <c r="E2028" t="s">
        <v>65</v>
      </c>
      <c r="F2028" t="s">
        <v>4965</v>
      </c>
      <c r="G2028" t="s">
        <v>28</v>
      </c>
      <c r="H2028" s="1">
        <v>43870</v>
      </c>
      <c r="I2028" s="3">
        <v>0.78402777777777777</v>
      </c>
      <c r="J2028" s="1">
        <v>44052</v>
      </c>
      <c r="K2028" s="2">
        <v>0.78402777777777777</v>
      </c>
      <c r="L2028" s="2" t="s">
        <v>12021</v>
      </c>
      <c r="M2028" t="s">
        <v>12021</v>
      </c>
      <c r="N2028" t="str">
        <f t="shared" si="211"/>
        <v>09-02-2020</v>
      </c>
      <c r="O2028" t="str">
        <f t="shared" si="213"/>
        <v>02</v>
      </c>
      <c r="P2028" t="str">
        <f t="shared" si="214"/>
        <v>2020</v>
      </c>
      <c r="Q2028" t="s">
        <v>12021</v>
      </c>
      <c r="R2028" t="str">
        <f t="shared" si="212"/>
        <v>09-08-2020</v>
      </c>
      <c r="S2028" t="str">
        <f t="shared" si="215"/>
        <v>08</v>
      </c>
    </row>
    <row r="2029" spans="1:19" x14ac:dyDescent="0.3">
      <c r="A2029" t="s">
        <v>4966</v>
      </c>
      <c r="B2029" t="s">
        <v>280</v>
      </c>
      <c r="C2029" s="4">
        <v>45480.209027777775</v>
      </c>
      <c r="D2029" t="s">
        <v>49</v>
      </c>
      <c r="E2029" t="s">
        <v>65</v>
      </c>
      <c r="F2029" t="s">
        <v>4967</v>
      </c>
      <c r="G2029" t="s">
        <v>28</v>
      </c>
      <c r="H2029" s="1">
        <v>45298</v>
      </c>
      <c r="I2029" s="3">
        <v>0.20902777777777778</v>
      </c>
      <c r="J2029" s="1">
        <v>45480</v>
      </c>
      <c r="K2029" s="2">
        <v>0.20902777777777778</v>
      </c>
      <c r="L2029" s="2" t="s">
        <v>12021</v>
      </c>
      <c r="M2029" t="s">
        <v>12021</v>
      </c>
      <c r="N2029" t="str">
        <f t="shared" si="211"/>
        <v>07-01-2024</v>
      </c>
      <c r="O2029" t="str">
        <f t="shared" si="213"/>
        <v>01</v>
      </c>
      <c r="P2029" t="str">
        <f t="shared" si="214"/>
        <v>2024</v>
      </c>
      <c r="Q2029" t="s">
        <v>12021</v>
      </c>
      <c r="R2029" t="str">
        <f t="shared" si="212"/>
        <v>07-07-2024</v>
      </c>
      <c r="S2029" t="str">
        <f t="shared" si="215"/>
        <v>07</v>
      </c>
    </row>
    <row r="2030" spans="1:19" x14ac:dyDescent="0.3">
      <c r="A2030" t="s">
        <v>4968</v>
      </c>
      <c r="B2030" t="s">
        <v>205</v>
      </c>
      <c r="C2030" t="s">
        <v>12021</v>
      </c>
      <c r="D2030" t="s">
        <v>19</v>
      </c>
      <c r="E2030" t="s">
        <v>140</v>
      </c>
      <c r="F2030" t="s">
        <v>4969</v>
      </c>
      <c r="G2030" t="s">
        <v>15</v>
      </c>
      <c r="H2030" s="1" t="s">
        <v>1234</v>
      </c>
      <c r="I2030" s="3">
        <v>0.44871527777777775</v>
      </c>
      <c r="J2030" s="1" t="s">
        <v>12021</v>
      </c>
      <c r="K2030" s="2" t="s">
        <v>12021</v>
      </c>
      <c r="L2030" s="2" t="s">
        <v>12021</v>
      </c>
      <c r="M2030" t="s">
        <v>12021</v>
      </c>
      <c r="N2030" t="str">
        <f t="shared" si="211"/>
        <v>27-03-2022</v>
      </c>
      <c r="O2030" t="str">
        <f t="shared" si="213"/>
        <v>03</v>
      </c>
      <c r="P2030" t="str">
        <f t="shared" si="214"/>
        <v>2022</v>
      </c>
      <c r="Q2030" t="s">
        <v>12021</v>
      </c>
      <c r="R2030" t="str">
        <f t="shared" si="212"/>
        <v>-</v>
      </c>
      <c r="S2030" t="str">
        <f t="shared" si="215"/>
        <v/>
      </c>
    </row>
    <row r="2031" spans="1:19" x14ac:dyDescent="0.3">
      <c r="A2031" t="s">
        <v>4970</v>
      </c>
      <c r="B2031" t="s">
        <v>256</v>
      </c>
      <c r="C2031" t="s">
        <v>12021</v>
      </c>
      <c r="D2031" t="s">
        <v>19</v>
      </c>
      <c r="E2031" t="s">
        <v>20</v>
      </c>
      <c r="F2031" t="s">
        <v>4971</v>
      </c>
      <c r="G2031" t="s">
        <v>15</v>
      </c>
      <c r="H2031" s="1">
        <v>44203</v>
      </c>
      <c r="I2031" s="3">
        <v>0.42916666666666664</v>
      </c>
      <c r="J2031" s="1" t="s">
        <v>12021</v>
      </c>
      <c r="K2031" s="2" t="s">
        <v>12021</v>
      </c>
      <c r="L2031" s="2" t="s">
        <v>12021</v>
      </c>
      <c r="M2031" t="s">
        <v>12021</v>
      </c>
      <c r="N2031" t="str">
        <f t="shared" si="211"/>
        <v>07-01-2021</v>
      </c>
      <c r="O2031" t="str">
        <f t="shared" si="213"/>
        <v>01</v>
      </c>
      <c r="P2031" t="str">
        <f t="shared" si="214"/>
        <v>2021</v>
      </c>
      <c r="Q2031" t="s">
        <v>12021</v>
      </c>
      <c r="R2031" t="str">
        <f t="shared" si="212"/>
        <v>-</v>
      </c>
      <c r="S2031" t="str">
        <f t="shared" si="215"/>
        <v/>
      </c>
    </row>
    <row r="2032" spans="1:19" x14ac:dyDescent="0.3">
      <c r="A2032" t="s">
        <v>4972</v>
      </c>
      <c r="B2032" t="s">
        <v>64</v>
      </c>
      <c r="C2032" t="s">
        <v>11400</v>
      </c>
      <c r="D2032" t="s">
        <v>49</v>
      </c>
      <c r="E2032" t="s">
        <v>65</v>
      </c>
      <c r="F2032" t="s">
        <v>4973</v>
      </c>
      <c r="G2032" t="s">
        <v>28</v>
      </c>
      <c r="H2032" s="1" t="s">
        <v>215</v>
      </c>
      <c r="I2032" s="3">
        <v>6.8460648148148145E-2</v>
      </c>
      <c r="J2032" s="1" t="s">
        <v>2451</v>
      </c>
      <c r="K2032" s="2">
        <v>6.8460648148148145E-2</v>
      </c>
      <c r="L2032" s="2" t="s">
        <v>12021</v>
      </c>
      <c r="M2032" t="s">
        <v>12021</v>
      </c>
      <c r="N2032" t="str">
        <f t="shared" si="211"/>
        <v>13-11-2020</v>
      </c>
      <c r="O2032" t="str">
        <f t="shared" si="213"/>
        <v>11</v>
      </c>
      <c r="P2032" t="str">
        <f t="shared" si="214"/>
        <v>2020</v>
      </c>
      <c r="Q2032" t="s">
        <v>12021</v>
      </c>
      <c r="R2032" t="str">
        <f t="shared" si="212"/>
        <v>24-11-2020</v>
      </c>
      <c r="S2032" t="str">
        <f t="shared" si="215"/>
        <v>11</v>
      </c>
    </row>
    <row r="2033" spans="1:19" x14ac:dyDescent="0.3">
      <c r="A2033" t="s">
        <v>4974</v>
      </c>
      <c r="B2033" t="s">
        <v>37</v>
      </c>
      <c r="C2033" t="s">
        <v>12021</v>
      </c>
      <c r="D2033" t="s">
        <v>33</v>
      </c>
      <c r="E2033" t="s">
        <v>38</v>
      </c>
      <c r="F2033" t="s">
        <v>4975</v>
      </c>
      <c r="G2033" t="s">
        <v>15</v>
      </c>
      <c r="H2033" s="1" t="s">
        <v>1671</v>
      </c>
      <c r="I2033" s="3">
        <v>1.0879629629629629E-3</v>
      </c>
      <c r="J2033" s="1" t="s">
        <v>12021</v>
      </c>
      <c r="K2033" s="2" t="s">
        <v>12021</v>
      </c>
      <c r="L2033" s="2" t="s">
        <v>12021</v>
      </c>
      <c r="M2033" t="s">
        <v>12021</v>
      </c>
      <c r="N2033" t="str">
        <f t="shared" si="211"/>
        <v>13-10-2021</v>
      </c>
      <c r="O2033" t="str">
        <f t="shared" si="213"/>
        <v>10</v>
      </c>
      <c r="P2033" t="str">
        <f t="shared" si="214"/>
        <v>2021</v>
      </c>
      <c r="Q2033" t="s">
        <v>12021</v>
      </c>
      <c r="R2033" t="str">
        <f t="shared" si="212"/>
        <v>-</v>
      </c>
      <c r="S2033" t="str">
        <f t="shared" si="215"/>
        <v/>
      </c>
    </row>
    <row r="2034" spans="1:19" x14ac:dyDescent="0.3">
      <c r="A2034" t="s">
        <v>4976</v>
      </c>
      <c r="B2034" t="s">
        <v>188</v>
      </c>
      <c r="C2034" s="4">
        <v>44016.619444444441</v>
      </c>
      <c r="D2034" t="s">
        <v>12</v>
      </c>
      <c r="E2034" t="s">
        <v>114</v>
      </c>
      <c r="F2034" t="s">
        <v>4977</v>
      </c>
      <c r="G2034" t="s">
        <v>28</v>
      </c>
      <c r="H2034" s="1">
        <v>44046</v>
      </c>
      <c r="I2034" s="3">
        <v>0.61944444444444446</v>
      </c>
      <c r="J2034" s="1">
        <v>44016</v>
      </c>
      <c r="K2034" s="2">
        <v>0.61944444444444446</v>
      </c>
      <c r="L2034" s="2" t="s">
        <v>12021</v>
      </c>
      <c r="M2034" t="s">
        <v>12021</v>
      </c>
      <c r="N2034" t="str">
        <f t="shared" si="211"/>
        <v>03-08-2020</v>
      </c>
      <c r="O2034" t="str">
        <f t="shared" si="213"/>
        <v>08</v>
      </c>
      <c r="P2034" t="str">
        <f t="shared" si="214"/>
        <v>2020</v>
      </c>
      <c r="Q2034" t="s">
        <v>12021</v>
      </c>
      <c r="R2034" t="str">
        <f t="shared" si="212"/>
        <v>04-07-2020</v>
      </c>
      <c r="S2034" t="str">
        <f t="shared" si="215"/>
        <v>07</v>
      </c>
    </row>
    <row r="2035" spans="1:19" x14ac:dyDescent="0.3">
      <c r="A2035" t="s">
        <v>4978</v>
      </c>
      <c r="B2035" t="s">
        <v>158</v>
      </c>
      <c r="C2035" t="s">
        <v>12021</v>
      </c>
      <c r="D2035" t="s">
        <v>33</v>
      </c>
      <c r="E2035" t="s">
        <v>127</v>
      </c>
      <c r="F2035" t="s">
        <v>4979</v>
      </c>
      <c r="G2035" t="s">
        <v>22</v>
      </c>
      <c r="H2035" s="1" t="s">
        <v>4393</v>
      </c>
      <c r="I2035" s="3">
        <v>0.80901620370370375</v>
      </c>
      <c r="J2035" s="1" t="s">
        <v>12021</v>
      </c>
      <c r="K2035" s="2" t="s">
        <v>12021</v>
      </c>
      <c r="L2035" s="2" t="s">
        <v>12021</v>
      </c>
      <c r="M2035" t="s">
        <v>12021</v>
      </c>
      <c r="N2035" t="str">
        <f t="shared" si="211"/>
        <v>16-03-2023</v>
      </c>
      <c r="O2035" t="str">
        <f t="shared" si="213"/>
        <v>03</v>
      </c>
      <c r="P2035" t="str">
        <f t="shared" si="214"/>
        <v>2023</v>
      </c>
      <c r="Q2035" t="s">
        <v>12021</v>
      </c>
      <c r="R2035" t="str">
        <f t="shared" si="212"/>
        <v>-</v>
      </c>
      <c r="S2035" t="str">
        <f t="shared" si="215"/>
        <v/>
      </c>
    </row>
    <row r="2036" spans="1:19" x14ac:dyDescent="0.3">
      <c r="A2036" t="s">
        <v>4980</v>
      </c>
      <c r="B2036" t="s">
        <v>249</v>
      </c>
      <c r="C2036" t="s">
        <v>12021</v>
      </c>
      <c r="D2036" t="s">
        <v>19</v>
      </c>
      <c r="E2036" t="s">
        <v>26</v>
      </c>
      <c r="F2036" t="s">
        <v>4981</v>
      </c>
      <c r="G2036" t="s">
        <v>22</v>
      </c>
      <c r="H2036" s="1" t="s">
        <v>4087</v>
      </c>
      <c r="I2036" s="3">
        <v>0.98714120370370373</v>
      </c>
      <c r="J2036" s="1" t="s">
        <v>12021</v>
      </c>
      <c r="K2036" s="2" t="s">
        <v>12021</v>
      </c>
      <c r="L2036" s="2" t="s">
        <v>12021</v>
      </c>
      <c r="M2036" t="s">
        <v>12021</v>
      </c>
      <c r="N2036" t="str">
        <f t="shared" si="211"/>
        <v>24-09-2024</v>
      </c>
      <c r="O2036" t="str">
        <f t="shared" si="213"/>
        <v>09</v>
      </c>
      <c r="P2036" t="str">
        <f t="shared" si="214"/>
        <v>2024</v>
      </c>
      <c r="Q2036" t="s">
        <v>12021</v>
      </c>
      <c r="R2036" t="str">
        <f t="shared" si="212"/>
        <v>-</v>
      </c>
      <c r="S2036" t="str">
        <f t="shared" si="215"/>
        <v/>
      </c>
    </row>
    <row r="2037" spans="1:19" x14ac:dyDescent="0.3">
      <c r="A2037" t="s">
        <v>4982</v>
      </c>
      <c r="B2037" t="s">
        <v>93</v>
      </c>
      <c r="C2037" t="s">
        <v>11401</v>
      </c>
      <c r="D2037" t="s">
        <v>19</v>
      </c>
      <c r="E2037" t="s">
        <v>26</v>
      </c>
      <c r="F2037" t="s">
        <v>4983</v>
      </c>
      <c r="G2037" t="s">
        <v>28</v>
      </c>
      <c r="H2037" s="1" t="s">
        <v>4984</v>
      </c>
      <c r="I2037" s="3">
        <v>6.3935185185185192E-2</v>
      </c>
      <c r="J2037" s="1" t="s">
        <v>1898</v>
      </c>
      <c r="K2037" s="2">
        <v>6.3935185185185192E-2</v>
      </c>
      <c r="L2037" s="2" t="s">
        <v>12021</v>
      </c>
      <c r="M2037" t="s">
        <v>12021</v>
      </c>
      <c r="N2037" t="str">
        <f t="shared" si="211"/>
        <v>15-08-2022</v>
      </c>
      <c r="O2037" t="str">
        <f t="shared" si="213"/>
        <v>08</v>
      </c>
      <c r="P2037" t="str">
        <f t="shared" si="214"/>
        <v>2022</v>
      </c>
      <c r="Q2037" t="s">
        <v>12021</v>
      </c>
      <c r="R2037" t="str">
        <f t="shared" si="212"/>
        <v>25-08-2022</v>
      </c>
      <c r="S2037" t="str">
        <f t="shared" si="215"/>
        <v>08</v>
      </c>
    </row>
    <row r="2038" spans="1:19" x14ac:dyDescent="0.3">
      <c r="A2038" t="s">
        <v>4985</v>
      </c>
      <c r="B2038" t="s">
        <v>97</v>
      </c>
      <c r="C2038" s="4">
        <v>44716.886805555558</v>
      </c>
      <c r="D2038" t="s">
        <v>19</v>
      </c>
      <c r="E2038" t="s">
        <v>20</v>
      </c>
      <c r="F2038" t="s">
        <v>4986</v>
      </c>
      <c r="G2038" t="s">
        <v>28</v>
      </c>
      <c r="H2038" s="1" t="s">
        <v>4987</v>
      </c>
      <c r="I2038" s="3">
        <v>0.88733796296296297</v>
      </c>
      <c r="J2038" s="1">
        <v>44716</v>
      </c>
      <c r="K2038" s="2">
        <v>0.88680555555555551</v>
      </c>
      <c r="L2038" s="2" t="s">
        <v>12021</v>
      </c>
      <c r="M2038" t="s">
        <v>12021</v>
      </c>
      <c r="N2038" t="str">
        <f t="shared" si="211"/>
        <v>31-03-2022</v>
      </c>
      <c r="O2038" t="str">
        <f t="shared" si="213"/>
        <v>03</v>
      </c>
      <c r="P2038" t="str">
        <f t="shared" si="214"/>
        <v>2022</v>
      </c>
      <c r="Q2038" t="s">
        <v>12021</v>
      </c>
      <c r="R2038" t="str">
        <f t="shared" si="212"/>
        <v>04-06-2022</v>
      </c>
      <c r="S2038" t="str">
        <f t="shared" si="215"/>
        <v>06</v>
      </c>
    </row>
    <row r="2039" spans="1:19" x14ac:dyDescent="0.3">
      <c r="A2039" t="s">
        <v>4988</v>
      </c>
      <c r="B2039" t="s">
        <v>32</v>
      </c>
      <c r="C2039" t="s">
        <v>12021</v>
      </c>
      <c r="D2039" t="s">
        <v>33</v>
      </c>
      <c r="E2039" t="s">
        <v>34</v>
      </c>
      <c r="F2039" t="s">
        <v>4989</v>
      </c>
      <c r="G2039" t="s">
        <v>15</v>
      </c>
      <c r="H2039" s="1" t="s">
        <v>4990</v>
      </c>
      <c r="I2039" s="3">
        <v>0.95723379629629635</v>
      </c>
      <c r="J2039" s="1" t="s">
        <v>12021</v>
      </c>
      <c r="K2039" s="2" t="s">
        <v>12021</v>
      </c>
      <c r="L2039" s="2" t="s">
        <v>12021</v>
      </c>
      <c r="M2039" t="s">
        <v>12021</v>
      </c>
      <c r="N2039" t="str">
        <f t="shared" si="211"/>
        <v>20-11-2023</v>
      </c>
      <c r="O2039" t="str">
        <f t="shared" si="213"/>
        <v>11</v>
      </c>
      <c r="P2039" t="str">
        <f t="shared" si="214"/>
        <v>2023</v>
      </c>
      <c r="Q2039" t="s">
        <v>12021</v>
      </c>
      <c r="R2039" t="str">
        <f t="shared" si="212"/>
        <v>-</v>
      </c>
      <c r="S2039" t="str">
        <f t="shared" si="215"/>
        <v/>
      </c>
    </row>
    <row r="2040" spans="1:19" x14ac:dyDescent="0.3">
      <c r="A2040" t="s">
        <v>4991</v>
      </c>
      <c r="B2040" t="s">
        <v>404</v>
      </c>
      <c r="C2040" t="s">
        <v>12021</v>
      </c>
      <c r="D2040" t="s">
        <v>12</v>
      </c>
      <c r="E2040" t="s">
        <v>174</v>
      </c>
      <c r="F2040" t="s">
        <v>4992</v>
      </c>
      <c r="G2040" t="s">
        <v>22</v>
      </c>
      <c r="H2040" s="1">
        <v>45603</v>
      </c>
      <c r="I2040" s="3">
        <v>0.9604166666666667</v>
      </c>
      <c r="J2040" s="1" t="s">
        <v>12021</v>
      </c>
      <c r="K2040" s="2" t="s">
        <v>12021</v>
      </c>
      <c r="L2040" s="2" t="s">
        <v>12021</v>
      </c>
      <c r="M2040" t="s">
        <v>12021</v>
      </c>
      <c r="N2040" t="str">
        <f t="shared" si="211"/>
        <v>07-11-2024</v>
      </c>
      <c r="O2040" t="str">
        <f t="shared" si="213"/>
        <v>11</v>
      </c>
      <c r="P2040" t="str">
        <f t="shared" si="214"/>
        <v>2024</v>
      </c>
      <c r="Q2040" t="s">
        <v>12021</v>
      </c>
      <c r="R2040" t="str">
        <f t="shared" si="212"/>
        <v>-</v>
      </c>
      <c r="S2040" t="str">
        <f t="shared" si="215"/>
        <v/>
      </c>
    </row>
    <row r="2041" spans="1:19" x14ac:dyDescent="0.3">
      <c r="A2041" t="s">
        <v>4993</v>
      </c>
      <c r="B2041" t="s">
        <v>11</v>
      </c>
      <c r="C2041" s="4">
        <v>43895.955555555556</v>
      </c>
      <c r="D2041" t="s">
        <v>12</v>
      </c>
      <c r="E2041" t="s">
        <v>13</v>
      </c>
      <c r="F2041" t="s">
        <v>4994</v>
      </c>
      <c r="G2041" t="s">
        <v>28</v>
      </c>
      <c r="H2041" s="1">
        <v>44016</v>
      </c>
      <c r="I2041" s="3">
        <v>0.9555555555555556</v>
      </c>
      <c r="J2041" s="1">
        <v>43895</v>
      </c>
      <c r="K2041" s="2">
        <v>0.9555555555555556</v>
      </c>
      <c r="L2041" s="2" t="s">
        <v>12021</v>
      </c>
      <c r="M2041" t="s">
        <v>12021</v>
      </c>
      <c r="N2041" t="str">
        <f t="shared" si="211"/>
        <v>04-07-2020</v>
      </c>
      <c r="O2041" t="str">
        <f t="shared" si="213"/>
        <v>07</v>
      </c>
      <c r="P2041" t="str">
        <f t="shared" si="214"/>
        <v>2020</v>
      </c>
      <c r="Q2041" t="s">
        <v>12021</v>
      </c>
      <c r="R2041" t="str">
        <f t="shared" si="212"/>
        <v>05-03-2020</v>
      </c>
      <c r="S2041" t="str">
        <f t="shared" si="215"/>
        <v>03</v>
      </c>
    </row>
    <row r="2042" spans="1:19" x14ac:dyDescent="0.3">
      <c r="A2042" t="s">
        <v>4995</v>
      </c>
      <c r="B2042" t="s">
        <v>93</v>
      </c>
      <c r="C2042" t="s">
        <v>11402</v>
      </c>
      <c r="D2042" t="s">
        <v>19</v>
      </c>
      <c r="E2042" t="s">
        <v>26</v>
      </c>
      <c r="F2042" t="s">
        <v>4996</v>
      </c>
      <c r="G2042" t="s">
        <v>28</v>
      </c>
      <c r="H2042" s="1">
        <v>44477</v>
      </c>
      <c r="I2042" s="3">
        <v>0.62777777777777777</v>
      </c>
      <c r="J2042" s="1" t="s">
        <v>4997</v>
      </c>
      <c r="K2042" s="2">
        <v>0.6283333333333333</v>
      </c>
      <c r="L2042" s="2" t="s">
        <v>12021</v>
      </c>
      <c r="M2042" t="s">
        <v>12021</v>
      </c>
      <c r="N2042" t="str">
        <f t="shared" si="211"/>
        <v>08-10-2021</v>
      </c>
      <c r="O2042" t="str">
        <f t="shared" si="213"/>
        <v>10</v>
      </c>
      <c r="P2042" t="str">
        <f t="shared" si="214"/>
        <v>2021</v>
      </c>
      <c r="Q2042" t="s">
        <v>12021</v>
      </c>
      <c r="R2042" t="str">
        <f t="shared" si="212"/>
        <v>29-08-2021</v>
      </c>
      <c r="S2042" t="str">
        <f t="shared" si="215"/>
        <v>08</v>
      </c>
    </row>
    <row r="2043" spans="1:19" x14ac:dyDescent="0.3">
      <c r="A2043" t="s">
        <v>4998</v>
      </c>
      <c r="B2043" t="s">
        <v>48</v>
      </c>
      <c r="C2043" t="s">
        <v>12021</v>
      </c>
      <c r="D2043" t="s">
        <v>49</v>
      </c>
      <c r="E2043" t="s">
        <v>50</v>
      </c>
      <c r="F2043" t="s">
        <v>4999</v>
      </c>
      <c r="G2043" t="s">
        <v>15</v>
      </c>
      <c r="H2043" s="1">
        <v>45448</v>
      </c>
      <c r="I2043" s="3">
        <v>8.611111111111111E-2</v>
      </c>
      <c r="J2043" s="1" t="s">
        <v>12021</v>
      </c>
      <c r="K2043" s="2" t="s">
        <v>12021</v>
      </c>
      <c r="L2043" s="2" t="s">
        <v>12021</v>
      </c>
      <c r="M2043" t="s">
        <v>12021</v>
      </c>
      <c r="N2043" t="str">
        <f t="shared" si="211"/>
        <v>05-06-2024</v>
      </c>
      <c r="O2043" t="str">
        <f t="shared" si="213"/>
        <v>06</v>
      </c>
      <c r="P2043" t="str">
        <f t="shared" si="214"/>
        <v>2024</v>
      </c>
      <c r="Q2043" t="s">
        <v>12021</v>
      </c>
      <c r="R2043" t="str">
        <f t="shared" si="212"/>
        <v>-</v>
      </c>
      <c r="S2043" t="str">
        <f t="shared" si="215"/>
        <v/>
      </c>
    </row>
    <row r="2044" spans="1:19" x14ac:dyDescent="0.3">
      <c r="A2044" t="s">
        <v>5000</v>
      </c>
      <c r="B2044" t="s">
        <v>301</v>
      </c>
      <c r="C2044" t="s">
        <v>12021</v>
      </c>
      <c r="D2044" t="s">
        <v>49</v>
      </c>
      <c r="E2044" t="s">
        <v>50</v>
      </c>
      <c r="F2044" t="s">
        <v>5001</v>
      </c>
      <c r="G2044" t="s">
        <v>15</v>
      </c>
      <c r="H2044" s="1" t="s">
        <v>5002</v>
      </c>
      <c r="I2044" s="3">
        <v>0.37231481481481482</v>
      </c>
      <c r="J2044" s="1" t="s">
        <v>12021</v>
      </c>
      <c r="K2044" s="2" t="s">
        <v>12021</v>
      </c>
      <c r="L2044" s="2" t="s">
        <v>12021</v>
      </c>
      <c r="M2044" t="s">
        <v>12021</v>
      </c>
      <c r="N2044" t="str">
        <f t="shared" si="211"/>
        <v>23-02-2022</v>
      </c>
      <c r="O2044" t="str">
        <f t="shared" si="213"/>
        <v>02</v>
      </c>
      <c r="P2044" t="str">
        <f t="shared" si="214"/>
        <v>2022</v>
      </c>
      <c r="Q2044" t="s">
        <v>12021</v>
      </c>
      <c r="R2044" t="str">
        <f t="shared" si="212"/>
        <v>-</v>
      </c>
      <c r="S2044" t="str">
        <f t="shared" si="215"/>
        <v/>
      </c>
    </row>
    <row r="2045" spans="1:19" x14ac:dyDescent="0.3">
      <c r="A2045" t="s">
        <v>5003</v>
      </c>
      <c r="B2045" t="s">
        <v>301</v>
      </c>
      <c r="C2045" t="s">
        <v>12021</v>
      </c>
      <c r="D2045" t="s">
        <v>49</v>
      </c>
      <c r="E2045" t="s">
        <v>50</v>
      </c>
      <c r="F2045" t="s">
        <v>5004</v>
      </c>
      <c r="G2045" t="s">
        <v>22</v>
      </c>
      <c r="H2045" s="1" t="s">
        <v>1386</v>
      </c>
      <c r="I2045" s="3">
        <v>0.61634259259259261</v>
      </c>
      <c r="J2045" s="1" t="s">
        <v>12021</v>
      </c>
      <c r="K2045" s="2" t="s">
        <v>12021</v>
      </c>
      <c r="L2045" s="2" t="s">
        <v>12021</v>
      </c>
      <c r="M2045" t="s">
        <v>12021</v>
      </c>
      <c r="N2045" t="str">
        <f t="shared" si="211"/>
        <v>25-11-2020</v>
      </c>
      <c r="O2045" t="str">
        <f t="shared" si="213"/>
        <v>11</v>
      </c>
      <c r="P2045" t="str">
        <f t="shared" si="214"/>
        <v>2020</v>
      </c>
      <c r="Q2045" t="s">
        <v>12021</v>
      </c>
      <c r="R2045" t="str">
        <f t="shared" si="212"/>
        <v>-</v>
      </c>
      <c r="S2045" t="str">
        <f t="shared" si="215"/>
        <v/>
      </c>
    </row>
    <row r="2046" spans="1:19" x14ac:dyDescent="0.3">
      <c r="A2046" t="s">
        <v>5005</v>
      </c>
      <c r="B2046" t="s">
        <v>202</v>
      </c>
      <c r="C2046" t="s">
        <v>11403</v>
      </c>
      <c r="D2046" t="s">
        <v>33</v>
      </c>
      <c r="E2046" t="s">
        <v>127</v>
      </c>
      <c r="F2046" t="s">
        <v>5006</v>
      </c>
      <c r="G2046" t="s">
        <v>28</v>
      </c>
      <c r="H2046" s="1">
        <v>44357</v>
      </c>
      <c r="I2046" s="3">
        <v>0.86250000000000004</v>
      </c>
      <c r="J2046" s="1" t="s">
        <v>2759</v>
      </c>
      <c r="K2046" s="2">
        <v>0.86318287037037034</v>
      </c>
      <c r="L2046" s="2" t="s">
        <v>12021</v>
      </c>
      <c r="M2046" t="s">
        <v>12021</v>
      </c>
      <c r="N2046" t="str">
        <f t="shared" si="211"/>
        <v>10-06-2021</v>
      </c>
      <c r="O2046" t="str">
        <f t="shared" si="213"/>
        <v>06</v>
      </c>
      <c r="P2046" t="str">
        <f t="shared" si="214"/>
        <v>2021</v>
      </c>
      <c r="Q2046" t="s">
        <v>12021</v>
      </c>
      <c r="R2046" t="str">
        <f t="shared" si="212"/>
        <v>31-10-2021</v>
      </c>
      <c r="S2046" t="str">
        <f t="shared" si="215"/>
        <v>10</v>
      </c>
    </row>
    <row r="2047" spans="1:19" x14ac:dyDescent="0.3">
      <c r="A2047" t="s">
        <v>5007</v>
      </c>
      <c r="B2047" t="s">
        <v>110</v>
      </c>
      <c r="C2047" t="s">
        <v>11404</v>
      </c>
      <c r="D2047" t="s">
        <v>33</v>
      </c>
      <c r="E2047" t="s">
        <v>34</v>
      </c>
      <c r="F2047" t="s">
        <v>5008</v>
      </c>
      <c r="G2047" t="s">
        <v>28</v>
      </c>
      <c r="H2047" s="1" t="s">
        <v>5009</v>
      </c>
      <c r="I2047" s="3">
        <v>0.79379629629629633</v>
      </c>
      <c r="J2047" s="1" t="s">
        <v>226</v>
      </c>
      <c r="K2047" s="2">
        <v>0.79379629629629633</v>
      </c>
      <c r="L2047" s="2" t="s">
        <v>12021</v>
      </c>
      <c r="M2047" t="s">
        <v>12021</v>
      </c>
      <c r="N2047" t="str">
        <f t="shared" si="211"/>
        <v>30-05-2021</v>
      </c>
      <c r="O2047" t="str">
        <f t="shared" si="213"/>
        <v>05</v>
      </c>
      <c r="P2047" t="str">
        <f t="shared" si="214"/>
        <v>2021</v>
      </c>
      <c r="Q2047" t="s">
        <v>12021</v>
      </c>
      <c r="R2047" t="str">
        <f t="shared" si="212"/>
        <v>18-06-2021</v>
      </c>
      <c r="S2047" t="str">
        <f t="shared" si="215"/>
        <v>06</v>
      </c>
    </row>
    <row r="2048" spans="1:19" x14ac:dyDescent="0.3">
      <c r="A2048" t="s">
        <v>5010</v>
      </c>
      <c r="B2048" t="s">
        <v>68</v>
      </c>
      <c r="C2048" t="s">
        <v>12021</v>
      </c>
      <c r="D2048" t="s">
        <v>49</v>
      </c>
      <c r="E2048" t="s">
        <v>69</v>
      </c>
      <c r="F2048" t="s">
        <v>5011</v>
      </c>
      <c r="G2048" t="s">
        <v>15</v>
      </c>
      <c r="H2048" s="1">
        <v>43993</v>
      </c>
      <c r="I2048" s="3">
        <v>0.7368055555555556</v>
      </c>
      <c r="J2048" s="1" t="s">
        <v>12021</v>
      </c>
      <c r="K2048" s="2" t="s">
        <v>12021</v>
      </c>
      <c r="L2048" s="2" t="s">
        <v>12021</v>
      </c>
      <c r="M2048" t="s">
        <v>12021</v>
      </c>
      <c r="N2048" t="str">
        <f t="shared" si="211"/>
        <v>11-06-2020</v>
      </c>
      <c r="O2048" t="str">
        <f t="shared" si="213"/>
        <v>06</v>
      </c>
      <c r="P2048" t="str">
        <f t="shared" si="214"/>
        <v>2020</v>
      </c>
      <c r="Q2048" t="s">
        <v>12021</v>
      </c>
      <c r="R2048" t="str">
        <f t="shared" si="212"/>
        <v>-</v>
      </c>
      <c r="S2048" t="str">
        <f t="shared" si="215"/>
        <v/>
      </c>
    </row>
    <row r="2049" spans="1:19" x14ac:dyDescent="0.3">
      <c r="A2049" t="s">
        <v>5012</v>
      </c>
      <c r="B2049" t="s">
        <v>64</v>
      </c>
      <c r="C2049" t="s">
        <v>12021</v>
      </c>
      <c r="D2049" t="s">
        <v>49</v>
      </c>
      <c r="E2049" t="s">
        <v>65</v>
      </c>
      <c r="F2049" t="s">
        <v>5013</v>
      </c>
      <c r="G2049" t="s">
        <v>15</v>
      </c>
      <c r="H2049" s="1" t="s">
        <v>1072</v>
      </c>
      <c r="I2049" s="3">
        <v>8.7337962962962964E-2</v>
      </c>
      <c r="J2049" s="1" t="s">
        <v>12021</v>
      </c>
      <c r="K2049" s="2" t="s">
        <v>12021</v>
      </c>
      <c r="L2049" s="2" t="s">
        <v>12021</v>
      </c>
      <c r="M2049" t="s">
        <v>12021</v>
      </c>
      <c r="N2049" t="str">
        <f t="shared" si="211"/>
        <v>23-05-2022</v>
      </c>
      <c r="O2049" t="str">
        <f t="shared" si="213"/>
        <v>05</v>
      </c>
      <c r="P2049" t="str">
        <f t="shared" si="214"/>
        <v>2022</v>
      </c>
      <c r="Q2049" t="s">
        <v>12021</v>
      </c>
      <c r="R2049" t="str">
        <f t="shared" si="212"/>
        <v>-</v>
      </c>
      <c r="S2049" t="str">
        <f t="shared" si="215"/>
        <v/>
      </c>
    </row>
    <row r="2050" spans="1:19" x14ac:dyDescent="0.3">
      <c r="A2050" t="s">
        <v>5014</v>
      </c>
      <c r="B2050" t="s">
        <v>110</v>
      </c>
      <c r="C2050" t="s">
        <v>12021</v>
      </c>
      <c r="D2050" t="s">
        <v>33</v>
      </c>
      <c r="E2050" t="s">
        <v>34</v>
      </c>
      <c r="F2050" t="s">
        <v>5015</v>
      </c>
      <c r="G2050" t="s">
        <v>22</v>
      </c>
      <c r="H2050" s="1">
        <v>45087</v>
      </c>
      <c r="I2050" s="3">
        <v>0.22569444444444445</v>
      </c>
      <c r="J2050" s="1" t="s">
        <v>12021</v>
      </c>
      <c r="K2050" s="2" t="s">
        <v>12021</v>
      </c>
      <c r="L2050" s="2" t="s">
        <v>12021</v>
      </c>
      <c r="M2050" t="s">
        <v>12021</v>
      </c>
      <c r="N2050" t="str">
        <f t="shared" ref="N2050:N2113" si="216">TEXT(H2050,"DD-MM-YYYY")</f>
        <v>10-06-2023</v>
      </c>
      <c r="O2050" t="str">
        <f t="shared" si="213"/>
        <v>06</v>
      </c>
      <c r="P2050" t="str">
        <f t="shared" si="214"/>
        <v>2023</v>
      </c>
      <c r="Q2050" t="s">
        <v>12021</v>
      </c>
      <c r="R2050" t="str">
        <f t="shared" ref="R2050:R2113" si="217">TEXT(J2050,"DD-MM-YYYY")</f>
        <v>-</v>
      </c>
      <c r="S2050" t="str">
        <f t="shared" si="215"/>
        <v/>
      </c>
    </row>
    <row r="2051" spans="1:19" x14ac:dyDescent="0.3">
      <c r="A2051" t="s">
        <v>5016</v>
      </c>
      <c r="B2051" t="s">
        <v>194</v>
      </c>
      <c r="C2051" t="s">
        <v>12021</v>
      </c>
      <c r="D2051" t="s">
        <v>49</v>
      </c>
      <c r="E2051" t="s">
        <v>65</v>
      </c>
      <c r="F2051" t="s">
        <v>5017</v>
      </c>
      <c r="G2051" t="s">
        <v>15</v>
      </c>
      <c r="H2051" s="1">
        <v>43831</v>
      </c>
      <c r="I2051" s="3">
        <v>0.89861111111111114</v>
      </c>
      <c r="J2051" s="1" t="s">
        <v>12021</v>
      </c>
      <c r="K2051" s="2" t="s">
        <v>12021</v>
      </c>
      <c r="L2051" s="2" t="s">
        <v>12021</v>
      </c>
      <c r="M2051" t="s">
        <v>12021</v>
      </c>
      <c r="N2051" t="str">
        <f t="shared" si="216"/>
        <v>01-01-2020</v>
      </c>
      <c r="O2051" t="str">
        <f t="shared" ref="O2051:O2114" si="218">MID(N2051,4,2)</f>
        <v>01</v>
      </c>
      <c r="P2051" t="str">
        <f t="shared" ref="P2051:P2114" si="219">RIGHT(N2051,4)</f>
        <v>2020</v>
      </c>
      <c r="Q2051" t="s">
        <v>12021</v>
      </c>
      <c r="R2051" t="str">
        <f t="shared" si="217"/>
        <v>-</v>
      </c>
      <c r="S2051" t="str">
        <f t="shared" ref="S2051:S2114" si="220">MID(R2051,4,2)</f>
        <v/>
      </c>
    </row>
    <row r="2052" spans="1:19" x14ac:dyDescent="0.3">
      <c r="A2052" t="s">
        <v>5018</v>
      </c>
      <c r="B2052" t="s">
        <v>280</v>
      </c>
      <c r="C2052" t="s">
        <v>11405</v>
      </c>
      <c r="D2052" t="s">
        <v>49</v>
      </c>
      <c r="E2052" t="s">
        <v>65</v>
      </c>
      <c r="F2052" t="s">
        <v>5019</v>
      </c>
      <c r="G2052" t="s">
        <v>28</v>
      </c>
      <c r="H2052" s="1" t="s">
        <v>695</v>
      </c>
      <c r="I2052" s="3">
        <v>0.97493055555555552</v>
      </c>
      <c r="J2052" s="1" t="s">
        <v>278</v>
      </c>
      <c r="K2052" s="2">
        <v>0.97493055555555552</v>
      </c>
      <c r="L2052" s="2" t="s">
        <v>12021</v>
      </c>
      <c r="M2052" t="s">
        <v>12021</v>
      </c>
      <c r="N2052" t="str">
        <f t="shared" si="216"/>
        <v>14-03-2024</v>
      </c>
      <c r="O2052" t="str">
        <f t="shared" si="218"/>
        <v>03</v>
      </c>
      <c r="P2052" t="str">
        <f t="shared" si="219"/>
        <v>2024</v>
      </c>
      <c r="Q2052" t="s">
        <v>12021</v>
      </c>
      <c r="R2052" t="str">
        <f t="shared" si="217"/>
        <v>29-03-2024</v>
      </c>
      <c r="S2052" t="str">
        <f t="shared" si="220"/>
        <v>03</v>
      </c>
    </row>
    <row r="2053" spans="1:19" x14ac:dyDescent="0.3">
      <c r="A2053" t="s">
        <v>5020</v>
      </c>
      <c r="B2053" t="s">
        <v>123</v>
      </c>
      <c r="C2053" t="s">
        <v>12021</v>
      </c>
      <c r="D2053" t="s">
        <v>33</v>
      </c>
      <c r="E2053" t="s">
        <v>34</v>
      </c>
      <c r="F2053" t="s">
        <v>5021</v>
      </c>
      <c r="G2053" t="s">
        <v>22</v>
      </c>
      <c r="H2053" s="1">
        <v>45177</v>
      </c>
      <c r="I2053" s="3">
        <v>0.3263888888888889</v>
      </c>
      <c r="J2053" s="1" t="s">
        <v>12021</v>
      </c>
      <c r="K2053" s="2" t="s">
        <v>12021</v>
      </c>
      <c r="L2053" s="2" t="s">
        <v>12021</v>
      </c>
      <c r="M2053" t="s">
        <v>12021</v>
      </c>
      <c r="N2053" t="str">
        <f t="shared" si="216"/>
        <v>08-09-2023</v>
      </c>
      <c r="O2053" t="str">
        <f t="shared" si="218"/>
        <v>09</v>
      </c>
      <c r="P2053" t="str">
        <f t="shared" si="219"/>
        <v>2023</v>
      </c>
      <c r="Q2053" t="s">
        <v>12021</v>
      </c>
      <c r="R2053" t="str">
        <f t="shared" si="217"/>
        <v>-</v>
      </c>
      <c r="S2053" t="str">
        <f t="shared" si="220"/>
        <v/>
      </c>
    </row>
    <row r="2054" spans="1:19" x14ac:dyDescent="0.3">
      <c r="A2054" t="s">
        <v>5022</v>
      </c>
      <c r="B2054" t="s">
        <v>202</v>
      </c>
      <c r="C2054" s="4">
        <v>44355.227777777778</v>
      </c>
      <c r="D2054" t="s">
        <v>33</v>
      </c>
      <c r="E2054" t="s">
        <v>127</v>
      </c>
      <c r="F2054" t="s">
        <v>5023</v>
      </c>
      <c r="G2054" t="s">
        <v>28</v>
      </c>
      <c r="H2054" s="1">
        <v>44294</v>
      </c>
      <c r="I2054" s="3">
        <v>0.22777777777777777</v>
      </c>
      <c r="J2054" s="1">
        <v>44355</v>
      </c>
      <c r="K2054" s="2">
        <v>0.22777777777777777</v>
      </c>
      <c r="L2054" s="2" t="s">
        <v>12021</v>
      </c>
      <c r="M2054" t="s">
        <v>12021</v>
      </c>
      <c r="N2054" t="str">
        <f t="shared" si="216"/>
        <v>08-04-2021</v>
      </c>
      <c r="O2054" t="str">
        <f t="shared" si="218"/>
        <v>04</v>
      </c>
      <c r="P2054" t="str">
        <f t="shared" si="219"/>
        <v>2021</v>
      </c>
      <c r="Q2054" t="s">
        <v>12021</v>
      </c>
      <c r="R2054" t="str">
        <f t="shared" si="217"/>
        <v>08-06-2021</v>
      </c>
      <c r="S2054" t="str">
        <f t="shared" si="220"/>
        <v>06</v>
      </c>
    </row>
    <row r="2055" spans="1:19" x14ac:dyDescent="0.3">
      <c r="A2055" t="s">
        <v>5024</v>
      </c>
      <c r="B2055" t="s">
        <v>202</v>
      </c>
      <c r="C2055" t="s">
        <v>11406</v>
      </c>
      <c r="D2055" t="s">
        <v>33</v>
      </c>
      <c r="E2055" t="s">
        <v>127</v>
      </c>
      <c r="F2055" t="s">
        <v>5025</v>
      </c>
      <c r="G2055" t="s">
        <v>28</v>
      </c>
      <c r="H2055" s="1">
        <v>45607</v>
      </c>
      <c r="I2055" s="3">
        <v>0.38263888888888886</v>
      </c>
      <c r="J2055" s="1" t="s">
        <v>485</v>
      </c>
      <c r="K2055" s="2">
        <v>0.38307870370370373</v>
      </c>
      <c r="L2055" s="2" t="s">
        <v>12021</v>
      </c>
      <c r="M2055" t="s">
        <v>12021</v>
      </c>
      <c r="N2055" t="str">
        <f t="shared" si="216"/>
        <v>11-11-2024</v>
      </c>
      <c r="O2055" t="str">
        <f t="shared" si="218"/>
        <v>11</v>
      </c>
      <c r="P2055" t="str">
        <f t="shared" si="219"/>
        <v>2024</v>
      </c>
      <c r="Q2055" t="s">
        <v>12021</v>
      </c>
      <c r="R2055" t="str">
        <f t="shared" si="217"/>
        <v>15-11-2024</v>
      </c>
      <c r="S2055" t="str">
        <f t="shared" si="220"/>
        <v>11</v>
      </c>
    </row>
    <row r="2056" spans="1:19" x14ac:dyDescent="0.3">
      <c r="A2056" t="s">
        <v>5026</v>
      </c>
      <c r="B2056" t="s">
        <v>194</v>
      </c>
      <c r="C2056" t="s">
        <v>11407</v>
      </c>
      <c r="D2056" t="s">
        <v>49</v>
      </c>
      <c r="E2056" t="s">
        <v>65</v>
      </c>
      <c r="F2056" t="s">
        <v>5027</v>
      </c>
      <c r="G2056" t="s">
        <v>28</v>
      </c>
      <c r="H2056" s="1" t="s">
        <v>5028</v>
      </c>
      <c r="I2056" s="3">
        <v>0.32752314814814815</v>
      </c>
      <c r="J2056" s="1" t="s">
        <v>5029</v>
      </c>
      <c r="K2056" s="2">
        <v>0.32752314814814815</v>
      </c>
      <c r="L2056" s="2" t="s">
        <v>12021</v>
      </c>
      <c r="M2056" t="s">
        <v>12021</v>
      </c>
      <c r="N2056" t="str">
        <f t="shared" si="216"/>
        <v>30-07-2023</v>
      </c>
      <c r="O2056" t="str">
        <f t="shared" si="218"/>
        <v>07</v>
      </c>
      <c r="P2056" t="str">
        <f t="shared" si="219"/>
        <v>2023</v>
      </c>
      <c r="Q2056" t="s">
        <v>12021</v>
      </c>
      <c r="R2056" t="str">
        <f t="shared" si="217"/>
        <v>24-08-2023</v>
      </c>
      <c r="S2056" t="str">
        <f t="shared" si="220"/>
        <v>08</v>
      </c>
    </row>
    <row r="2057" spans="1:19" x14ac:dyDescent="0.3">
      <c r="A2057" t="s">
        <v>5030</v>
      </c>
      <c r="B2057" t="s">
        <v>139</v>
      </c>
      <c r="C2057" t="s">
        <v>12021</v>
      </c>
      <c r="D2057" t="s">
        <v>19</v>
      </c>
      <c r="E2057" t="s">
        <v>140</v>
      </c>
      <c r="F2057" t="s">
        <v>5031</v>
      </c>
      <c r="G2057" t="s">
        <v>15</v>
      </c>
      <c r="H2057" s="1" t="s">
        <v>2342</v>
      </c>
      <c r="I2057" s="3">
        <v>0.24672453703703703</v>
      </c>
      <c r="J2057" s="1" t="s">
        <v>12021</v>
      </c>
      <c r="K2057" s="2" t="s">
        <v>12021</v>
      </c>
      <c r="L2057" s="2" t="s">
        <v>12021</v>
      </c>
      <c r="M2057" t="s">
        <v>12021</v>
      </c>
      <c r="N2057" t="str">
        <f t="shared" si="216"/>
        <v>31-07-2024</v>
      </c>
      <c r="O2057" t="str">
        <f t="shared" si="218"/>
        <v>07</v>
      </c>
      <c r="P2057" t="str">
        <f t="shared" si="219"/>
        <v>2024</v>
      </c>
      <c r="Q2057" t="s">
        <v>12021</v>
      </c>
      <c r="R2057" t="str">
        <f t="shared" si="217"/>
        <v>-</v>
      </c>
      <c r="S2057" t="str">
        <f t="shared" si="220"/>
        <v/>
      </c>
    </row>
    <row r="2058" spans="1:19" x14ac:dyDescent="0.3">
      <c r="A2058" t="s">
        <v>5032</v>
      </c>
      <c r="B2058" t="s">
        <v>11</v>
      </c>
      <c r="C2058" t="s">
        <v>12021</v>
      </c>
      <c r="D2058" t="s">
        <v>12</v>
      </c>
      <c r="E2058" t="s">
        <v>13</v>
      </c>
      <c r="F2058" t="s">
        <v>5033</v>
      </c>
      <c r="G2058" t="s">
        <v>15</v>
      </c>
      <c r="H2058" s="1" t="s">
        <v>1037</v>
      </c>
      <c r="I2058" s="3">
        <v>0.80090277777777774</v>
      </c>
      <c r="J2058" s="1" t="s">
        <v>12021</v>
      </c>
      <c r="K2058" s="2" t="s">
        <v>12021</v>
      </c>
      <c r="L2058" s="2" t="s">
        <v>12021</v>
      </c>
      <c r="M2058" t="s">
        <v>12021</v>
      </c>
      <c r="N2058" t="str">
        <f t="shared" si="216"/>
        <v>21-10-2023</v>
      </c>
      <c r="O2058" t="str">
        <f t="shared" si="218"/>
        <v>10</v>
      </c>
      <c r="P2058" t="str">
        <f t="shared" si="219"/>
        <v>2023</v>
      </c>
      <c r="Q2058" t="s">
        <v>12021</v>
      </c>
      <c r="R2058" t="str">
        <f t="shared" si="217"/>
        <v>-</v>
      </c>
      <c r="S2058" t="str">
        <f t="shared" si="220"/>
        <v/>
      </c>
    </row>
    <row r="2059" spans="1:19" x14ac:dyDescent="0.3">
      <c r="A2059" t="s">
        <v>5034</v>
      </c>
      <c r="B2059" t="s">
        <v>97</v>
      </c>
      <c r="C2059" t="s">
        <v>12021</v>
      </c>
      <c r="D2059" t="s">
        <v>19</v>
      </c>
      <c r="E2059" t="s">
        <v>20</v>
      </c>
      <c r="F2059" t="s">
        <v>5035</v>
      </c>
      <c r="G2059" t="s">
        <v>22</v>
      </c>
      <c r="H2059" s="1" t="s">
        <v>5036</v>
      </c>
      <c r="I2059" s="3">
        <v>0.33318287037037037</v>
      </c>
      <c r="J2059" s="1" t="s">
        <v>12021</v>
      </c>
      <c r="K2059" s="2" t="s">
        <v>12021</v>
      </c>
      <c r="L2059" s="2" t="s">
        <v>12021</v>
      </c>
      <c r="M2059" t="s">
        <v>12021</v>
      </c>
      <c r="N2059" t="str">
        <f t="shared" si="216"/>
        <v>23-07-2020</v>
      </c>
      <c r="O2059" t="str">
        <f t="shared" si="218"/>
        <v>07</v>
      </c>
      <c r="P2059" t="str">
        <f t="shared" si="219"/>
        <v>2020</v>
      </c>
      <c r="Q2059" t="s">
        <v>12021</v>
      </c>
      <c r="R2059" t="str">
        <f t="shared" si="217"/>
        <v>-</v>
      </c>
      <c r="S2059" t="str">
        <f t="shared" si="220"/>
        <v/>
      </c>
    </row>
    <row r="2060" spans="1:19" x14ac:dyDescent="0.3">
      <c r="A2060" t="s">
        <v>5037</v>
      </c>
      <c r="B2060" t="s">
        <v>48</v>
      </c>
      <c r="C2060" t="s">
        <v>12021</v>
      </c>
      <c r="D2060" t="s">
        <v>49</v>
      </c>
      <c r="E2060" t="s">
        <v>50</v>
      </c>
      <c r="F2060" t="s">
        <v>5038</v>
      </c>
      <c r="G2060" t="s">
        <v>15</v>
      </c>
      <c r="H2060" s="1" t="s">
        <v>1739</v>
      </c>
      <c r="I2060" s="3">
        <v>0.88416666666666666</v>
      </c>
      <c r="J2060" s="1" t="s">
        <v>12021</v>
      </c>
      <c r="K2060" s="2" t="s">
        <v>12021</v>
      </c>
      <c r="L2060" s="2" t="s">
        <v>12021</v>
      </c>
      <c r="M2060" t="s">
        <v>12021</v>
      </c>
      <c r="N2060" t="str">
        <f t="shared" si="216"/>
        <v>19-07-2024</v>
      </c>
      <c r="O2060" t="str">
        <f t="shared" si="218"/>
        <v>07</v>
      </c>
      <c r="P2060" t="str">
        <f t="shared" si="219"/>
        <v>2024</v>
      </c>
      <c r="Q2060" t="s">
        <v>12021</v>
      </c>
      <c r="R2060" t="str">
        <f t="shared" si="217"/>
        <v>-</v>
      </c>
      <c r="S2060" t="str">
        <f t="shared" si="220"/>
        <v/>
      </c>
    </row>
    <row r="2061" spans="1:19" x14ac:dyDescent="0.3">
      <c r="A2061" t="s">
        <v>5039</v>
      </c>
      <c r="B2061" t="s">
        <v>93</v>
      </c>
      <c r="C2061" t="s">
        <v>12021</v>
      </c>
      <c r="D2061" t="s">
        <v>19</v>
      </c>
      <c r="E2061" t="s">
        <v>26</v>
      </c>
      <c r="F2061" t="s">
        <v>5040</v>
      </c>
      <c r="G2061" t="s">
        <v>15</v>
      </c>
      <c r="H2061" s="1" t="s">
        <v>275</v>
      </c>
      <c r="I2061" s="3">
        <v>0.30626157407407406</v>
      </c>
      <c r="J2061" s="1" t="s">
        <v>12021</v>
      </c>
      <c r="K2061" s="2" t="s">
        <v>12021</v>
      </c>
      <c r="L2061" s="2" t="s">
        <v>12021</v>
      </c>
      <c r="M2061" t="s">
        <v>12021</v>
      </c>
      <c r="N2061" t="str">
        <f t="shared" si="216"/>
        <v>17-08-2022</v>
      </c>
      <c r="O2061" t="str">
        <f t="shared" si="218"/>
        <v>08</v>
      </c>
      <c r="P2061" t="str">
        <f t="shared" si="219"/>
        <v>2022</v>
      </c>
      <c r="Q2061" t="s">
        <v>12021</v>
      </c>
      <c r="R2061" t="str">
        <f t="shared" si="217"/>
        <v>-</v>
      </c>
      <c r="S2061" t="str">
        <f t="shared" si="220"/>
        <v/>
      </c>
    </row>
    <row r="2062" spans="1:19" x14ac:dyDescent="0.3">
      <c r="A2062" t="s">
        <v>5041</v>
      </c>
      <c r="B2062" t="s">
        <v>93</v>
      </c>
      <c r="C2062" t="s">
        <v>12021</v>
      </c>
      <c r="D2062" t="s">
        <v>19</v>
      </c>
      <c r="E2062" t="s">
        <v>26</v>
      </c>
      <c r="F2062" t="s">
        <v>5042</v>
      </c>
      <c r="G2062" t="s">
        <v>22</v>
      </c>
      <c r="H2062" s="1" t="s">
        <v>2428</v>
      </c>
      <c r="I2062" s="3">
        <v>0.3888773148148148</v>
      </c>
      <c r="J2062" s="1" t="s">
        <v>12021</v>
      </c>
      <c r="K2062" s="2" t="s">
        <v>12021</v>
      </c>
      <c r="L2062" s="2" t="s">
        <v>12021</v>
      </c>
      <c r="M2062" t="s">
        <v>12021</v>
      </c>
      <c r="N2062" t="str">
        <f t="shared" si="216"/>
        <v>22-10-2024</v>
      </c>
      <c r="O2062" t="str">
        <f t="shared" si="218"/>
        <v>10</v>
      </c>
      <c r="P2062" t="str">
        <f t="shared" si="219"/>
        <v>2024</v>
      </c>
      <c r="Q2062" t="s">
        <v>12021</v>
      </c>
      <c r="R2062" t="str">
        <f t="shared" si="217"/>
        <v>-</v>
      </c>
      <c r="S2062" t="str">
        <f t="shared" si="220"/>
        <v/>
      </c>
    </row>
    <row r="2063" spans="1:19" x14ac:dyDescent="0.3">
      <c r="A2063" t="s">
        <v>5043</v>
      </c>
      <c r="B2063" t="s">
        <v>194</v>
      </c>
      <c r="C2063" t="s">
        <v>12021</v>
      </c>
      <c r="D2063" t="s">
        <v>49</v>
      </c>
      <c r="E2063" t="s">
        <v>65</v>
      </c>
      <c r="F2063" t="s">
        <v>5044</v>
      </c>
      <c r="G2063" t="s">
        <v>15</v>
      </c>
      <c r="H2063" s="1" t="s">
        <v>5045</v>
      </c>
      <c r="I2063" s="3">
        <v>3.3333333333333335E-3</v>
      </c>
      <c r="J2063" s="1" t="s">
        <v>12021</v>
      </c>
      <c r="K2063" s="2" t="s">
        <v>12021</v>
      </c>
      <c r="L2063" s="2" t="s">
        <v>12021</v>
      </c>
      <c r="M2063" t="s">
        <v>12021</v>
      </c>
      <c r="N2063" t="str">
        <f t="shared" si="216"/>
        <v>14-12-2024</v>
      </c>
      <c r="O2063" t="str">
        <f t="shared" si="218"/>
        <v>12</v>
      </c>
      <c r="P2063" t="str">
        <f t="shared" si="219"/>
        <v>2024</v>
      </c>
      <c r="Q2063" t="s">
        <v>12021</v>
      </c>
      <c r="R2063" t="str">
        <f t="shared" si="217"/>
        <v>-</v>
      </c>
      <c r="S2063" t="str">
        <f t="shared" si="220"/>
        <v/>
      </c>
    </row>
    <row r="2064" spans="1:19" x14ac:dyDescent="0.3">
      <c r="A2064" t="s">
        <v>5046</v>
      </c>
      <c r="B2064" t="s">
        <v>249</v>
      </c>
      <c r="C2064" t="s">
        <v>12021</v>
      </c>
      <c r="D2064" t="s">
        <v>19</v>
      </c>
      <c r="E2064" t="s">
        <v>26</v>
      </c>
      <c r="F2064" t="s">
        <v>5047</v>
      </c>
      <c r="G2064" t="s">
        <v>22</v>
      </c>
      <c r="H2064" s="1">
        <v>43987</v>
      </c>
      <c r="I2064" s="3">
        <v>0.19722222222222222</v>
      </c>
      <c r="J2064" s="1" t="s">
        <v>12021</v>
      </c>
      <c r="K2064" s="2" t="s">
        <v>12021</v>
      </c>
      <c r="L2064" s="2" t="s">
        <v>12021</v>
      </c>
      <c r="M2064" t="s">
        <v>12021</v>
      </c>
      <c r="N2064" t="str">
        <f t="shared" si="216"/>
        <v>05-06-2020</v>
      </c>
      <c r="O2064" t="str">
        <f t="shared" si="218"/>
        <v>06</v>
      </c>
      <c r="P2064" t="str">
        <f t="shared" si="219"/>
        <v>2020</v>
      </c>
      <c r="Q2064" t="s">
        <v>12021</v>
      </c>
      <c r="R2064" t="str">
        <f t="shared" si="217"/>
        <v>-</v>
      </c>
      <c r="S2064" t="str">
        <f t="shared" si="220"/>
        <v/>
      </c>
    </row>
    <row r="2065" spans="1:19" x14ac:dyDescent="0.3">
      <c r="A2065" t="s">
        <v>5048</v>
      </c>
      <c r="B2065" t="s">
        <v>135</v>
      </c>
      <c r="C2065" t="s">
        <v>12021</v>
      </c>
      <c r="D2065" t="s">
        <v>33</v>
      </c>
      <c r="E2065" t="s">
        <v>38</v>
      </c>
      <c r="F2065" t="s">
        <v>5049</v>
      </c>
      <c r="G2065" t="s">
        <v>15</v>
      </c>
      <c r="H2065" s="1">
        <v>44260</v>
      </c>
      <c r="I2065" s="3">
        <v>0.37013888888888891</v>
      </c>
      <c r="J2065" s="1" t="s">
        <v>12021</v>
      </c>
      <c r="K2065" s="2" t="s">
        <v>12021</v>
      </c>
      <c r="L2065" s="2" t="s">
        <v>12021</v>
      </c>
      <c r="M2065" t="s">
        <v>12021</v>
      </c>
      <c r="N2065" t="str">
        <f t="shared" si="216"/>
        <v>05-03-2021</v>
      </c>
      <c r="O2065" t="str">
        <f t="shared" si="218"/>
        <v>03</v>
      </c>
      <c r="P2065" t="str">
        <f t="shared" si="219"/>
        <v>2021</v>
      </c>
      <c r="Q2065" t="s">
        <v>12021</v>
      </c>
      <c r="R2065" t="str">
        <f t="shared" si="217"/>
        <v>-</v>
      </c>
      <c r="S2065" t="str">
        <f t="shared" si="220"/>
        <v/>
      </c>
    </row>
    <row r="2066" spans="1:19" x14ac:dyDescent="0.3">
      <c r="A2066" t="s">
        <v>5050</v>
      </c>
      <c r="B2066" t="s">
        <v>64</v>
      </c>
      <c r="C2066" t="s">
        <v>12021</v>
      </c>
      <c r="D2066" t="s">
        <v>49</v>
      </c>
      <c r="E2066" t="s">
        <v>65</v>
      </c>
      <c r="F2066" t="s">
        <v>5051</v>
      </c>
      <c r="G2066" t="s">
        <v>22</v>
      </c>
      <c r="H2066" s="1" t="s">
        <v>5052</v>
      </c>
      <c r="I2066" s="3">
        <v>0.92253472222222221</v>
      </c>
      <c r="J2066" s="1" t="s">
        <v>12021</v>
      </c>
      <c r="K2066" s="2" t="s">
        <v>12021</v>
      </c>
      <c r="L2066" s="2" t="s">
        <v>12021</v>
      </c>
      <c r="M2066" t="s">
        <v>12021</v>
      </c>
      <c r="N2066" t="str">
        <f t="shared" si="216"/>
        <v>27-10-2022</v>
      </c>
      <c r="O2066" t="str">
        <f t="shared" si="218"/>
        <v>10</v>
      </c>
      <c r="P2066" t="str">
        <f t="shared" si="219"/>
        <v>2022</v>
      </c>
      <c r="Q2066" t="s">
        <v>12021</v>
      </c>
      <c r="R2066" t="str">
        <f t="shared" si="217"/>
        <v>-</v>
      </c>
      <c r="S2066" t="str">
        <f t="shared" si="220"/>
        <v/>
      </c>
    </row>
    <row r="2067" spans="1:19" x14ac:dyDescent="0.3">
      <c r="A2067" t="s">
        <v>5053</v>
      </c>
      <c r="B2067" t="s">
        <v>404</v>
      </c>
      <c r="C2067" t="s">
        <v>12021</v>
      </c>
      <c r="D2067" t="s">
        <v>12</v>
      </c>
      <c r="E2067" t="s">
        <v>174</v>
      </c>
      <c r="F2067" t="s">
        <v>5054</v>
      </c>
      <c r="G2067" t="s">
        <v>22</v>
      </c>
      <c r="H2067" s="1" t="s">
        <v>1692</v>
      </c>
      <c r="I2067" s="3">
        <v>0.79251157407407402</v>
      </c>
      <c r="J2067" s="1" t="s">
        <v>12021</v>
      </c>
      <c r="K2067" s="2" t="s">
        <v>12021</v>
      </c>
      <c r="L2067" s="2" t="s">
        <v>12021</v>
      </c>
      <c r="M2067" t="s">
        <v>12021</v>
      </c>
      <c r="N2067" t="str">
        <f t="shared" si="216"/>
        <v>22-05-2021</v>
      </c>
      <c r="O2067" t="str">
        <f t="shared" si="218"/>
        <v>05</v>
      </c>
      <c r="P2067" t="str">
        <f t="shared" si="219"/>
        <v>2021</v>
      </c>
      <c r="Q2067" t="s">
        <v>12021</v>
      </c>
      <c r="R2067" t="str">
        <f t="shared" si="217"/>
        <v>-</v>
      </c>
      <c r="S2067" t="str">
        <f t="shared" si="220"/>
        <v/>
      </c>
    </row>
    <row r="2068" spans="1:19" x14ac:dyDescent="0.3">
      <c r="A2068" t="s">
        <v>5055</v>
      </c>
      <c r="B2068" t="s">
        <v>93</v>
      </c>
      <c r="C2068" t="s">
        <v>12021</v>
      </c>
      <c r="D2068" t="s">
        <v>19</v>
      </c>
      <c r="E2068" t="s">
        <v>26</v>
      </c>
      <c r="F2068" t="s">
        <v>5056</v>
      </c>
      <c r="G2068" t="s">
        <v>22</v>
      </c>
      <c r="H2068" s="1" t="s">
        <v>294</v>
      </c>
      <c r="I2068" s="3">
        <v>0.10586805555555556</v>
      </c>
      <c r="J2068" s="1" t="s">
        <v>12021</v>
      </c>
      <c r="K2068" s="2" t="s">
        <v>12021</v>
      </c>
      <c r="L2068" s="2" t="s">
        <v>12021</v>
      </c>
      <c r="M2068" t="s">
        <v>12021</v>
      </c>
      <c r="N2068" t="str">
        <f t="shared" si="216"/>
        <v>13-02-2020</v>
      </c>
      <c r="O2068" t="str">
        <f t="shared" si="218"/>
        <v>02</v>
      </c>
      <c r="P2068" t="str">
        <f t="shared" si="219"/>
        <v>2020</v>
      </c>
      <c r="Q2068" t="s">
        <v>12021</v>
      </c>
      <c r="R2068" t="str">
        <f t="shared" si="217"/>
        <v>-</v>
      </c>
      <c r="S2068" t="str">
        <f t="shared" si="220"/>
        <v/>
      </c>
    </row>
    <row r="2069" spans="1:19" x14ac:dyDescent="0.3">
      <c r="A2069" t="s">
        <v>5057</v>
      </c>
      <c r="B2069" t="s">
        <v>202</v>
      </c>
      <c r="C2069" t="s">
        <v>12021</v>
      </c>
      <c r="D2069" t="s">
        <v>33</v>
      </c>
      <c r="E2069" t="s">
        <v>127</v>
      </c>
      <c r="F2069" t="s">
        <v>1555</v>
      </c>
      <c r="G2069" t="s">
        <v>15</v>
      </c>
      <c r="H2069" s="1" t="s">
        <v>3856</v>
      </c>
      <c r="I2069" s="3">
        <v>0.20505787037037038</v>
      </c>
      <c r="J2069" s="1" t="s">
        <v>12021</v>
      </c>
      <c r="K2069" s="2" t="s">
        <v>12021</v>
      </c>
      <c r="L2069" s="2" t="s">
        <v>12021</v>
      </c>
      <c r="M2069" t="s">
        <v>12021</v>
      </c>
      <c r="N2069" t="str">
        <f t="shared" si="216"/>
        <v>30-09-2020</v>
      </c>
      <c r="O2069" t="str">
        <f t="shared" si="218"/>
        <v>09</v>
      </c>
      <c r="P2069" t="str">
        <f t="shared" si="219"/>
        <v>2020</v>
      </c>
      <c r="Q2069" t="s">
        <v>12021</v>
      </c>
      <c r="R2069" t="str">
        <f t="shared" si="217"/>
        <v>-</v>
      </c>
      <c r="S2069" t="str">
        <f t="shared" si="220"/>
        <v/>
      </c>
    </row>
    <row r="2070" spans="1:19" x14ac:dyDescent="0.3">
      <c r="A2070" t="s">
        <v>5058</v>
      </c>
      <c r="B2070" t="s">
        <v>131</v>
      </c>
      <c r="C2070" t="s">
        <v>11408</v>
      </c>
      <c r="D2070" t="s">
        <v>12</v>
      </c>
      <c r="E2070" t="s">
        <v>114</v>
      </c>
      <c r="F2070" t="s">
        <v>5059</v>
      </c>
      <c r="G2070" t="s">
        <v>28</v>
      </c>
      <c r="H2070" s="1" t="s">
        <v>541</v>
      </c>
      <c r="I2070" s="3">
        <v>0.89050925925925928</v>
      </c>
      <c r="J2070" s="1" t="s">
        <v>2573</v>
      </c>
      <c r="K2070" s="2">
        <v>0.89050925925925928</v>
      </c>
      <c r="L2070" s="2" t="s">
        <v>12021</v>
      </c>
      <c r="M2070" t="s">
        <v>12021</v>
      </c>
      <c r="N2070" t="str">
        <f t="shared" si="216"/>
        <v>24-02-2021</v>
      </c>
      <c r="O2070" t="str">
        <f t="shared" si="218"/>
        <v>02</v>
      </c>
      <c r="P2070" t="str">
        <f t="shared" si="219"/>
        <v>2021</v>
      </c>
      <c r="Q2070" t="s">
        <v>12021</v>
      </c>
      <c r="R2070" t="str">
        <f t="shared" si="217"/>
        <v>26-03-2021</v>
      </c>
      <c r="S2070" t="str">
        <f t="shared" si="220"/>
        <v>03</v>
      </c>
    </row>
    <row r="2071" spans="1:19" x14ac:dyDescent="0.3">
      <c r="A2071" t="s">
        <v>5060</v>
      </c>
      <c r="B2071" t="s">
        <v>64</v>
      </c>
      <c r="C2071" s="4">
        <v>44386.738194444442</v>
      </c>
      <c r="D2071" t="s">
        <v>49</v>
      </c>
      <c r="E2071" t="s">
        <v>65</v>
      </c>
      <c r="F2071" t="s">
        <v>5061</v>
      </c>
      <c r="G2071" t="s">
        <v>28</v>
      </c>
      <c r="H2071" s="1">
        <v>44295</v>
      </c>
      <c r="I2071" s="3">
        <v>0.73819444444444449</v>
      </c>
      <c r="J2071" s="1">
        <v>44386</v>
      </c>
      <c r="K2071" s="2">
        <v>0.73819444444444449</v>
      </c>
      <c r="L2071" s="2" t="s">
        <v>12021</v>
      </c>
      <c r="M2071" t="s">
        <v>12021</v>
      </c>
      <c r="N2071" t="str">
        <f t="shared" si="216"/>
        <v>09-04-2021</v>
      </c>
      <c r="O2071" t="str">
        <f t="shared" si="218"/>
        <v>04</v>
      </c>
      <c r="P2071" t="str">
        <f t="shared" si="219"/>
        <v>2021</v>
      </c>
      <c r="Q2071" t="s">
        <v>12021</v>
      </c>
      <c r="R2071" t="str">
        <f t="shared" si="217"/>
        <v>09-07-2021</v>
      </c>
      <c r="S2071" t="str">
        <f t="shared" si="220"/>
        <v>07</v>
      </c>
    </row>
    <row r="2072" spans="1:19" x14ac:dyDescent="0.3">
      <c r="A2072" t="s">
        <v>5062</v>
      </c>
      <c r="B2072" t="s">
        <v>93</v>
      </c>
      <c r="C2072" t="s">
        <v>12021</v>
      </c>
      <c r="D2072" t="s">
        <v>19</v>
      </c>
      <c r="E2072" t="s">
        <v>26</v>
      </c>
      <c r="F2072" t="s">
        <v>5063</v>
      </c>
      <c r="G2072" t="s">
        <v>15</v>
      </c>
      <c r="H2072" s="1" t="s">
        <v>3170</v>
      </c>
      <c r="I2072" s="3">
        <v>0.98009259259259263</v>
      </c>
      <c r="J2072" s="1" t="s">
        <v>12021</v>
      </c>
      <c r="K2072" s="2" t="s">
        <v>12021</v>
      </c>
      <c r="L2072" s="2" t="s">
        <v>12021</v>
      </c>
      <c r="M2072" t="s">
        <v>12021</v>
      </c>
      <c r="N2072" t="str">
        <f t="shared" si="216"/>
        <v>22-02-2020</v>
      </c>
      <c r="O2072" t="str">
        <f t="shared" si="218"/>
        <v>02</v>
      </c>
      <c r="P2072" t="str">
        <f t="shared" si="219"/>
        <v>2020</v>
      </c>
      <c r="Q2072" t="s">
        <v>12021</v>
      </c>
      <c r="R2072" t="str">
        <f t="shared" si="217"/>
        <v>-</v>
      </c>
      <c r="S2072" t="str">
        <f t="shared" si="220"/>
        <v/>
      </c>
    </row>
    <row r="2073" spans="1:19" x14ac:dyDescent="0.3">
      <c r="A2073" t="s">
        <v>5064</v>
      </c>
      <c r="B2073" t="s">
        <v>126</v>
      </c>
      <c r="C2073" t="s">
        <v>11409</v>
      </c>
      <c r="D2073" t="s">
        <v>33</v>
      </c>
      <c r="E2073" t="s">
        <v>127</v>
      </c>
      <c r="F2073" t="s">
        <v>5065</v>
      </c>
      <c r="G2073" t="s">
        <v>28</v>
      </c>
      <c r="H2073" s="1">
        <v>44383</v>
      </c>
      <c r="I2073" s="3">
        <v>0.42222222222222222</v>
      </c>
      <c r="J2073" s="1" t="s">
        <v>1923</v>
      </c>
      <c r="K2073" s="2">
        <v>0.42278935185185185</v>
      </c>
      <c r="L2073" s="2" t="s">
        <v>12021</v>
      </c>
      <c r="M2073" t="s">
        <v>12021</v>
      </c>
      <c r="N2073" t="str">
        <f t="shared" si="216"/>
        <v>06-07-2021</v>
      </c>
      <c r="O2073" t="str">
        <f t="shared" si="218"/>
        <v>07</v>
      </c>
      <c r="P2073" t="str">
        <f t="shared" si="219"/>
        <v>2021</v>
      </c>
      <c r="Q2073" t="s">
        <v>12021</v>
      </c>
      <c r="R2073" t="str">
        <f t="shared" si="217"/>
        <v>21-06-2021</v>
      </c>
      <c r="S2073" t="str">
        <f t="shared" si="220"/>
        <v>06</v>
      </c>
    </row>
    <row r="2074" spans="1:19" x14ac:dyDescent="0.3">
      <c r="A2074" t="s">
        <v>5066</v>
      </c>
      <c r="B2074" t="s">
        <v>146</v>
      </c>
      <c r="C2074" s="4">
        <v>44658.34652777778</v>
      </c>
      <c r="D2074" t="s">
        <v>19</v>
      </c>
      <c r="E2074" t="s">
        <v>140</v>
      </c>
      <c r="F2074" t="s">
        <v>5067</v>
      </c>
      <c r="G2074" t="s">
        <v>28</v>
      </c>
      <c r="H2074" s="1" t="s">
        <v>308</v>
      </c>
      <c r="I2074" s="3">
        <v>0.34668981481481481</v>
      </c>
      <c r="J2074" s="1">
        <v>44658</v>
      </c>
      <c r="K2074" s="2">
        <v>0.34652777777777777</v>
      </c>
      <c r="L2074" s="2" t="s">
        <v>12021</v>
      </c>
      <c r="M2074" t="s">
        <v>12021</v>
      </c>
      <c r="N2074" t="str">
        <f t="shared" si="216"/>
        <v>22-06-2022</v>
      </c>
      <c r="O2074" t="str">
        <f t="shared" si="218"/>
        <v>06</v>
      </c>
      <c r="P2074" t="str">
        <f t="shared" si="219"/>
        <v>2022</v>
      </c>
      <c r="Q2074" t="s">
        <v>12021</v>
      </c>
      <c r="R2074" t="str">
        <f t="shared" si="217"/>
        <v>07-04-2022</v>
      </c>
      <c r="S2074" t="str">
        <f t="shared" si="220"/>
        <v>04</v>
      </c>
    </row>
    <row r="2075" spans="1:19" x14ac:dyDescent="0.3">
      <c r="A2075" t="s">
        <v>5068</v>
      </c>
      <c r="B2075" t="s">
        <v>18</v>
      </c>
      <c r="C2075" t="s">
        <v>12021</v>
      </c>
      <c r="D2075" t="s">
        <v>19</v>
      </c>
      <c r="E2075" t="s">
        <v>20</v>
      </c>
      <c r="F2075" t="s">
        <v>5069</v>
      </c>
      <c r="G2075" t="s">
        <v>22</v>
      </c>
      <c r="H2075" s="1">
        <v>44016</v>
      </c>
      <c r="I2075" s="3">
        <v>0.61250000000000004</v>
      </c>
      <c r="J2075" s="1" t="s">
        <v>12021</v>
      </c>
      <c r="K2075" s="2" t="s">
        <v>12021</v>
      </c>
      <c r="L2075" s="2" t="s">
        <v>12021</v>
      </c>
      <c r="M2075" t="s">
        <v>12021</v>
      </c>
      <c r="N2075" t="str">
        <f t="shared" si="216"/>
        <v>04-07-2020</v>
      </c>
      <c r="O2075" t="str">
        <f t="shared" si="218"/>
        <v>07</v>
      </c>
      <c r="P2075" t="str">
        <f t="shared" si="219"/>
        <v>2020</v>
      </c>
      <c r="Q2075" t="s">
        <v>12021</v>
      </c>
      <c r="R2075" t="str">
        <f t="shared" si="217"/>
        <v>-</v>
      </c>
      <c r="S2075" t="str">
        <f t="shared" si="220"/>
        <v/>
      </c>
    </row>
    <row r="2076" spans="1:19" x14ac:dyDescent="0.3">
      <c r="A2076" t="s">
        <v>5070</v>
      </c>
      <c r="B2076" t="s">
        <v>53</v>
      </c>
      <c r="C2076" t="s">
        <v>12021</v>
      </c>
      <c r="D2076" t="s">
        <v>12</v>
      </c>
      <c r="E2076" t="s">
        <v>13</v>
      </c>
      <c r="F2076" t="s">
        <v>5071</v>
      </c>
      <c r="G2076" t="s">
        <v>15</v>
      </c>
      <c r="H2076" s="1">
        <v>45451</v>
      </c>
      <c r="I2076" s="3">
        <v>0.80763888888888891</v>
      </c>
      <c r="J2076" s="1" t="s">
        <v>12021</v>
      </c>
      <c r="K2076" s="2" t="s">
        <v>12021</v>
      </c>
      <c r="L2076" s="2" t="s">
        <v>12021</v>
      </c>
      <c r="M2076" t="s">
        <v>12021</v>
      </c>
      <c r="N2076" t="str">
        <f t="shared" si="216"/>
        <v>08-06-2024</v>
      </c>
      <c r="O2076" t="str">
        <f t="shared" si="218"/>
        <v>06</v>
      </c>
      <c r="P2076" t="str">
        <f t="shared" si="219"/>
        <v>2024</v>
      </c>
      <c r="Q2076" t="s">
        <v>12021</v>
      </c>
      <c r="R2076" t="str">
        <f t="shared" si="217"/>
        <v>-</v>
      </c>
      <c r="S2076" t="str">
        <f t="shared" si="220"/>
        <v/>
      </c>
    </row>
    <row r="2077" spans="1:19" x14ac:dyDescent="0.3">
      <c r="A2077" t="s">
        <v>5072</v>
      </c>
      <c r="B2077" t="s">
        <v>220</v>
      </c>
      <c r="C2077" t="s">
        <v>11410</v>
      </c>
      <c r="D2077" t="s">
        <v>12</v>
      </c>
      <c r="E2077" t="s">
        <v>174</v>
      </c>
      <c r="F2077" t="s">
        <v>5073</v>
      </c>
      <c r="G2077" t="s">
        <v>28</v>
      </c>
      <c r="H2077" s="1" t="s">
        <v>199</v>
      </c>
      <c r="I2077" s="3">
        <v>0.35481481481481481</v>
      </c>
      <c r="J2077" s="1" t="s">
        <v>1840</v>
      </c>
      <c r="K2077" s="2">
        <v>0.35481481481481481</v>
      </c>
      <c r="L2077" s="2" t="s">
        <v>12021</v>
      </c>
      <c r="M2077" t="s">
        <v>12021</v>
      </c>
      <c r="N2077" t="str">
        <f t="shared" si="216"/>
        <v>16-07-2021</v>
      </c>
      <c r="O2077" t="str">
        <f t="shared" si="218"/>
        <v>07</v>
      </c>
      <c r="P2077" t="str">
        <f t="shared" si="219"/>
        <v>2021</v>
      </c>
      <c r="Q2077" t="s">
        <v>12021</v>
      </c>
      <c r="R2077" t="str">
        <f t="shared" si="217"/>
        <v>20-07-2021</v>
      </c>
      <c r="S2077" t="str">
        <f t="shared" si="220"/>
        <v>07</v>
      </c>
    </row>
    <row r="2078" spans="1:19" x14ac:dyDescent="0.3">
      <c r="A2078" t="s">
        <v>5074</v>
      </c>
      <c r="B2078" t="s">
        <v>280</v>
      </c>
      <c r="C2078" s="4">
        <v>44625.939583333333</v>
      </c>
      <c r="D2078" t="s">
        <v>49</v>
      </c>
      <c r="E2078" t="s">
        <v>65</v>
      </c>
      <c r="F2078" t="s">
        <v>5075</v>
      </c>
      <c r="G2078" t="s">
        <v>28</v>
      </c>
      <c r="H2078" s="1">
        <v>44869</v>
      </c>
      <c r="I2078" s="3">
        <v>0.93958333333333333</v>
      </c>
      <c r="J2078" s="1">
        <v>44625</v>
      </c>
      <c r="K2078" s="2">
        <v>0.93958333333333333</v>
      </c>
      <c r="L2078" s="2" t="s">
        <v>12021</v>
      </c>
      <c r="M2078" t="s">
        <v>12021</v>
      </c>
      <c r="N2078" t="str">
        <f t="shared" si="216"/>
        <v>04-11-2022</v>
      </c>
      <c r="O2078" t="str">
        <f t="shared" si="218"/>
        <v>11</v>
      </c>
      <c r="P2078" t="str">
        <f t="shared" si="219"/>
        <v>2022</v>
      </c>
      <c r="Q2078" t="s">
        <v>12021</v>
      </c>
      <c r="R2078" t="str">
        <f t="shared" si="217"/>
        <v>05-03-2022</v>
      </c>
      <c r="S2078" t="str">
        <f t="shared" si="220"/>
        <v>03</v>
      </c>
    </row>
    <row r="2079" spans="1:19" x14ac:dyDescent="0.3">
      <c r="A2079" t="s">
        <v>5076</v>
      </c>
      <c r="B2079" t="s">
        <v>289</v>
      </c>
      <c r="C2079" t="s">
        <v>12021</v>
      </c>
      <c r="D2079" t="s">
        <v>49</v>
      </c>
      <c r="E2079" t="s">
        <v>69</v>
      </c>
      <c r="F2079" t="s">
        <v>5077</v>
      </c>
      <c r="G2079" t="s">
        <v>22</v>
      </c>
      <c r="H2079" s="1" t="s">
        <v>5078</v>
      </c>
      <c r="I2079" s="3">
        <v>0.81615740740740739</v>
      </c>
      <c r="J2079" s="1" t="s">
        <v>12021</v>
      </c>
      <c r="K2079" s="2" t="s">
        <v>12021</v>
      </c>
      <c r="L2079" s="2" t="s">
        <v>12021</v>
      </c>
      <c r="M2079" t="s">
        <v>12021</v>
      </c>
      <c r="N2079" t="str">
        <f t="shared" si="216"/>
        <v>28-08-2021</v>
      </c>
      <c r="O2079" t="str">
        <f t="shared" si="218"/>
        <v>08</v>
      </c>
      <c r="P2079" t="str">
        <f t="shared" si="219"/>
        <v>2021</v>
      </c>
      <c r="Q2079" t="s">
        <v>12021</v>
      </c>
      <c r="R2079" t="str">
        <f t="shared" si="217"/>
        <v>-</v>
      </c>
      <c r="S2079" t="str">
        <f t="shared" si="220"/>
        <v/>
      </c>
    </row>
    <row r="2080" spans="1:19" x14ac:dyDescent="0.3">
      <c r="A2080" t="s">
        <v>5079</v>
      </c>
      <c r="B2080" t="s">
        <v>73</v>
      </c>
      <c r="C2080" s="4">
        <v>44263.196527777778</v>
      </c>
      <c r="D2080" t="s">
        <v>49</v>
      </c>
      <c r="E2080" t="s">
        <v>50</v>
      </c>
      <c r="F2080" t="s">
        <v>5080</v>
      </c>
      <c r="G2080" t="s">
        <v>28</v>
      </c>
      <c r="H2080" s="1" t="s">
        <v>1863</v>
      </c>
      <c r="I2080" s="3">
        <v>0.19680555555555557</v>
      </c>
      <c r="J2080" s="1">
        <v>44263</v>
      </c>
      <c r="K2080" s="2">
        <v>0.19652777777777777</v>
      </c>
      <c r="L2080" s="2" t="s">
        <v>12021</v>
      </c>
      <c r="M2080" t="s">
        <v>12021</v>
      </c>
      <c r="N2080" t="str">
        <f t="shared" si="216"/>
        <v>26-07-2021</v>
      </c>
      <c r="O2080" t="str">
        <f t="shared" si="218"/>
        <v>07</v>
      </c>
      <c r="P2080" t="str">
        <f t="shared" si="219"/>
        <v>2021</v>
      </c>
      <c r="Q2080" t="s">
        <v>12021</v>
      </c>
      <c r="R2080" t="str">
        <f t="shared" si="217"/>
        <v>08-03-2021</v>
      </c>
      <c r="S2080" t="str">
        <f t="shared" si="220"/>
        <v>03</v>
      </c>
    </row>
    <row r="2081" spans="1:19" x14ac:dyDescent="0.3">
      <c r="A2081" t="s">
        <v>5081</v>
      </c>
      <c r="B2081" t="s">
        <v>202</v>
      </c>
      <c r="C2081" t="s">
        <v>12021</v>
      </c>
      <c r="D2081" t="s">
        <v>33</v>
      </c>
      <c r="E2081" t="s">
        <v>127</v>
      </c>
      <c r="F2081" t="s">
        <v>5082</v>
      </c>
      <c r="G2081" t="s">
        <v>22</v>
      </c>
      <c r="H2081" s="1" t="s">
        <v>3278</v>
      </c>
      <c r="I2081" s="3">
        <v>0.54376157407407411</v>
      </c>
      <c r="J2081" s="1" t="s">
        <v>12021</v>
      </c>
      <c r="K2081" s="2" t="s">
        <v>12021</v>
      </c>
      <c r="L2081" s="2" t="s">
        <v>12021</v>
      </c>
      <c r="M2081" t="s">
        <v>12021</v>
      </c>
      <c r="N2081" t="str">
        <f t="shared" si="216"/>
        <v>28-06-2020</v>
      </c>
      <c r="O2081" t="str">
        <f t="shared" si="218"/>
        <v>06</v>
      </c>
      <c r="P2081" t="str">
        <f t="shared" si="219"/>
        <v>2020</v>
      </c>
      <c r="Q2081" t="s">
        <v>12021</v>
      </c>
      <c r="R2081" t="str">
        <f t="shared" si="217"/>
        <v>-</v>
      </c>
      <c r="S2081" t="str">
        <f t="shared" si="220"/>
        <v/>
      </c>
    </row>
    <row r="2082" spans="1:19" x14ac:dyDescent="0.3">
      <c r="A2082" t="s">
        <v>5083</v>
      </c>
      <c r="B2082" t="s">
        <v>220</v>
      </c>
      <c r="C2082" s="4" t="s">
        <v>12021</v>
      </c>
      <c r="D2082" t="s">
        <v>12</v>
      </c>
      <c r="E2082" t="s">
        <v>174</v>
      </c>
      <c r="F2082" t="s">
        <v>5084</v>
      </c>
      <c r="G2082" t="s">
        <v>22</v>
      </c>
      <c r="H2082" s="1" t="s">
        <v>984</v>
      </c>
      <c r="I2082" s="3">
        <v>6.0451388888888888E-2</v>
      </c>
      <c r="J2082" s="1" t="s">
        <v>12021</v>
      </c>
      <c r="K2082" s="2" t="s">
        <v>12021</v>
      </c>
      <c r="L2082" s="2" t="s">
        <v>12021</v>
      </c>
      <c r="M2082" t="s">
        <v>12021</v>
      </c>
      <c r="N2082" t="str">
        <f t="shared" si="216"/>
        <v>20-10-2021</v>
      </c>
      <c r="O2082" t="str">
        <f t="shared" si="218"/>
        <v>10</v>
      </c>
      <c r="P2082" t="str">
        <f t="shared" si="219"/>
        <v>2021</v>
      </c>
      <c r="Q2082" t="s">
        <v>12021</v>
      </c>
      <c r="R2082" t="str">
        <f t="shared" si="217"/>
        <v>-</v>
      </c>
      <c r="S2082" t="str">
        <f t="shared" si="220"/>
        <v/>
      </c>
    </row>
    <row r="2083" spans="1:19" x14ac:dyDescent="0.3">
      <c r="A2083" t="s">
        <v>5085</v>
      </c>
      <c r="B2083" t="s">
        <v>87</v>
      </c>
      <c r="C2083" t="s">
        <v>12021</v>
      </c>
      <c r="D2083" t="s">
        <v>33</v>
      </c>
      <c r="E2083" t="s">
        <v>38</v>
      </c>
      <c r="F2083" t="s">
        <v>5086</v>
      </c>
      <c r="G2083" t="s">
        <v>22</v>
      </c>
      <c r="H2083" s="1" t="s">
        <v>5087</v>
      </c>
      <c r="I2083" s="3">
        <v>0.32703703703703701</v>
      </c>
      <c r="J2083" s="1" t="s">
        <v>12021</v>
      </c>
      <c r="K2083" s="2" t="s">
        <v>12021</v>
      </c>
      <c r="L2083" s="2" t="s">
        <v>12021</v>
      </c>
      <c r="M2083" t="s">
        <v>12021</v>
      </c>
      <c r="N2083" t="str">
        <f t="shared" si="216"/>
        <v>17-09-2023</v>
      </c>
      <c r="O2083" t="str">
        <f t="shared" si="218"/>
        <v>09</v>
      </c>
      <c r="P2083" t="str">
        <f t="shared" si="219"/>
        <v>2023</v>
      </c>
      <c r="Q2083" t="s">
        <v>12021</v>
      </c>
      <c r="R2083" t="str">
        <f t="shared" si="217"/>
        <v>-</v>
      </c>
      <c r="S2083" t="str">
        <f t="shared" si="220"/>
        <v/>
      </c>
    </row>
    <row r="2084" spans="1:19" x14ac:dyDescent="0.3">
      <c r="A2084" t="s">
        <v>5088</v>
      </c>
      <c r="B2084" t="s">
        <v>139</v>
      </c>
      <c r="C2084" s="4" t="s">
        <v>12021</v>
      </c>
      <c r="D2084" t="s">
        <v>19</v>
      </c>
      <c r="E2084" t="s">
        <v>140</v>
      </c>
      <c r="F2084" t="s">
        <v>5089</v>
      </c>
      <c r="G2084" t="s">
        <v>22</v>
      </c>
      <c r="H2084" s="1" t="s">
        <v>1413</v>
      </c>
      <c r="I2084" s="3">
        <v>0.18947916666666667</v>
      </c>
      <c r="J2084" s="1" t="s">
        <v>12021</v>
      </c>
      <c r="K2084" s="2" t="s">
        <v>12021</v>
      </c>
      <c r="L2084" s="2" t="s">
        <v>12021</v>
      </c>
      <c r="M2084" t="s">
        <v>12021</v>
      </c>
      <c r="N2084" t="str">
        <f t="shared" si="216"/>
        <v>25-03-2022</v>
      </c>
      <c r="O2084" t="str">
        <f t="shared" si="218"/>
        <v>03</v>
      </c>
      <c r="P2084" t="str">
        <f t="shared" si="219"/>
        <v>2022</v>
      </c>
      <c r="Q2084" t="s">
        <v>12021</v>
      </c>
      <c r="R2084" t="str">
        <f t="shared" si="217"/>
        <v>-</v>
      </c>
      <c r="S2084" t="str">
        <f t="shared" si="220"/>
        <v/>
      </c>
    </row>
    <row r="2085" spans="1:19" x14ac:dyDescent="0.3">
      <c r="A2085" t="s">
        <v>5090</v>
      </c>
      <c r="B2085" t="s">
        <v>146</v>
      </c>
      <c r="C2085" t="s">
        <v>12021</v>
      </c>
      <c r="D2085" t="s">
        <v>19</v>
      </c>
      <c r="E2085" t="s">
        <v>140</v>
      </c>
      <c r="F2085" t="s">
        <v>5091</v>
      </c>
      <c r="G2085" t="s">
        <v>22</v>
      </c>
      <c r="H2085" s="1">
        <v>44418</v>
      </c>
      <c r="I2085" s="3">
        <v>0.22361111111111112</v>
      </c>
      <c r="J2085" s="1" t="s">
        <v>12021</v>
      </c>
      <c r="K2085" s="2" t="s">
        <v>12021</v>
      </c>
      <c r="L2085" s="2" t="s">
        <v>12021</v>
      </c>
      <c r="M2085" t="s">
        <v>12021</v>
      </c>
      <c r="N2085" t="str">
        <f t="shared" si="216"/>
        <v>10-08-2021</v>
      </c>
      <c r="O2085" t="str">
        <f t="shared" si="218"/>
        <v>08</v>
      </c>
      <c r="P2085" t="str">
        <f t="shared" si="219"/>
        <v>2021</v>
      </c>
      <c r="Q2085" t="s">
        <v>12021</v>
      </c>
      <c r="R2085" t="str">
        <f t="shared" si="217"/>
        <v>-</v>
      </c>
      <c r="S2085" t="str">
        <f t="shared" si="220"/>
        <v/>
      </c>
    </row>
    <row r="2086" spans="1:19" x14ac:dyDescent="0.3">
      <c r="A2086" t="s">
        <v>5092</v>
      </c>
      <c r="B2086" t="s">
        <v>93</v>
      </c>
      <c r="C2086" s="4">
        <v>44442.628472222219</v>
      </c>
      <c r="D2086" t="s">
        <v>19</v>
      </c>
      <c r="E2086" t="s">
        <v>26</v>
      </c>
      <c r="F2086" t="s">
        <v>5093</v>
      </c>
      <c r="G2086" t="s">
        <v>28</v>
      </c>
      <c r="H2086" s="1" t="s">
        <v>4911</v>
      </c>
      <c r="I2086" s="3">
        <v>0.62848379629629625</v>
      </c>
      <c r="J2086" s="1">
        <v>44442</v>
      </c>
      <c r="K2086" s="2">
        <v>0.62847222222222221</v>
      </c>
      <c r="L2086" s="2" t="s">
        <v>12021</v>
      </c>
      <c r="M2086" t="s">
        <v>12021</v>
      </c>
      <c r="N2086" t="str">
        <f t="shared" si="216"/>
        <v>28-02-2021</v>
      </c>
      <c r="O2086" t="str">
        <f t="shared" si="218"/>
        <v>02</v>
      </c>
      <c r="P2086" t="str">
        <f t="shared" si="219"/>
        <v>2021</v>
      </c>
      <c r="Q2086" t="s">
        <v>12021</v>
      </c>
      <c r="R2086" t="str">
        <f t="shared" si="217"/>
        <v>03-09-2021</v>
      </c>
      <c r="S2086" t="str">
        <f t="shared" si="220"/>
        <v>09</v>
      </c>
    </row>
    <row r="2087" spans="1:19" x14ac:dyDescent="0.3">
      <c r="A2087" t="s">
        <v>5094</v>
      </c>
      <c r="B2087" t="s">
        <v>37</v>
      </c>
      <c r="C2087" s="4">
        <v>45572.915972222225</v>
      </c>
      <c r="D2087" t="s">
        <v>33</v>
      </c>
      <c r="E2087" t="s">
        <v>38</v>
      </c>
      <c r="F2087" t="s">
        <v>5095</v>
      </c>
      <c r="G2087" t="s">
        <v>28</v>
      </c>
      <c r="H2087" s="1" t="s">
        <v>3363</v>
      </c>
      <c r="I2087" s="3">
        <v>0.91664351851851855</v>
      </c>
      <c r="J2087" s="1">
        <v>45572</v>
      </c>
      <c r="K2087" s="2">
        <v>0.91597222222222219</v>
      </c>
      <c r="L2087" s="2" t="s">
        <v>12021</v>
      </c>
      <c r="M2087" t="s">
        <v>12021</v>
      </c>
      <c r="N2087" t="str">
        <f t="shared" si="216"/>
        <v>22-06-2024</v>
      </c>
      <c r="O2087" t="str">
        <f t="shared" si="218"/>
        <v>06</v>
      </c>
      <c r="P2087" t="str">
        <f t="shared" si="219"/>
        <v>2024</v>
      </c>
      <c r="Q2087" t="s">
        <v>12021</v>
      </c>
      <c r="R2087" t="str">
        <f t="shared" si="217"/>
        <v>07-10-2024</v>
      </c>
      <c r="S2087" t="str">
        <f t="shared" si="220"/>
        <v>10</v>
      </c>
    </row>
    <row r="2088" spans="1:19" x14ac:dyDescent="0.3">
      <c r="A2088" t="s">
        <v>5096</v>
      </c>
      <c r="B2088" t="s">
        <v>126</v>
      </c>
      <c r="C2088" t="s">
        <v>11411</v>
      </c>
      <c r="D2088" t="s">
        <v>33</v>
      </c>
      <c r="E2088" t="s">
        <v>127</v>
      </c>
      <c r="F2088" t="s">
        <v>5097</v>
      </c>
      <c r="G2088" t="s">
        <v>28</v>
      </c>
      <c r="H2088" s="1">
        <v>44877</v>
      </c>
      <c r="I2088" s="3">
        <v>0.89444444444444449</v>
      </c>
      <c r="J2088" s="1" t="s">
        <v>2648</v>
      </c>
      <c r="K2088" s="2">
        <v>0.89447916666666671</v>
      </c>
      <c r="L2088" s="2" t="s">
        <v>12021</v>
      </c>
      <c r="M2088" t="s">
        <v>12021</v>
      </c>
      <c r="N2088" t="str">
        <f t="shared" si="216"/>
        <v>12-11-2022</v>
      </c>
      <c r="O2088" t="str">
        <f t="shared" si="218"/>
        <v>11</v>
      </c>
      <c r="P2088" t="str">
        <f t="shared" si="219"/>
        <v>2022</v>
      </c>
      <c r="Q2088" t="s">
        <v>12021</v>
      </c>
      <c r="R2088" t="str">
        <f t="shared" si="217"/>
        <v>23-12-2022</v>
      </c>
      <c r="S2088" t="str">
        <f t="shared" si="220"/>
        <v>12</v>
      </c>
    </row>
    <row r="2089" spans="1:19" x14ac:dyDescent="0.3">
      <c r="A2089" t="s">
        <v>5098</v>
      </c>
      <c r="B2089" t="s">
        <v>202</v>
      </c>
      <c r="C2089" s="4">
        <v>44014.454861111109</v>
      </c>
      <c r="D2089" t="s">
        <v>33</v>
      </c>
      <c r="E2089" t="s">
        <v>127</v>
      </c>
      <c r="F2089" t="s">
        <v>5099</v>
      </c>
      <c r="G2089" t="s">
        <v>28</v>
      </c>
      <c r="H2089" s="1">
        <v>43953</v>
      </c>
      <c r="I2089" s="3">
        <v>0.4548611111111111</v>
      </c>
      <c r="J2089" s="1">
        <v>44014</v>
      </c>
      <c r="K2089" s="2">
        <v>0.4548611111111111</v>
      </c>
      <c r="L2089" s="2" t="s">
        <v>12021</v>
      </c>
      <c r="M2089" t="s">
        <v>12021</v>
      </c>
      <c r="N2089" t="str">
        <f t="shared" si="216"/>
        <v>02-05-2020</v>
      </c>
      <c r="O2089" t="str">
        <f t="shared" si="218"/>
        <v>05</v>
      </c>
      <c r="P2089" t="str">
        <f t="shared" si="219"/>
        <v>2020</v>
      </c>
      <c r="Q2089" t="s">
        <v>12021</v>
      </c>
      <c r="R2089" t="str">
        <f t="shared" si="217"/>
        <v>02-07-2020</v>
      </c>
      <c r="S2089" t="str">
        <f t="shared" si="220"/>
        <v>07</v>
      </c>
    </row>
    <row r="2090" spans="1:19" x14ac:dyDescent="0.3">
      <c r="A2090" t="s">
        <v>5100</v>
      </c>
      <c r="B2090" t="s">
        <v>126</v>
      </c>
      <c r="C2090" t="s">
        <v>12021</v>
      </c>
      <c r="D2090" t="s">
        <v>33</v>
      </c>
      <c r="E2090" t="s">
        <v>127</v>
      </c>
      <c r="F2090" t="s">
        <v>5101</v>
      </c>
      <c r="G2090" t="s">
        <v>15</v>
      </c>
      <c r="H2090" s="1">
        <v>45538</v>
      </c>
      <c r="I2090" s="3">
        <v>0.38055555555555554</v>
      </c>
      <c r="J2090" s="1" t="s">
        <v>12021</v>
      </c>
      <c r="K2090" s="2" t="s">
        <v>12021</v>
      </c>
      <c r="L2090" s="2" t="s">
        <v>12021</v>
      </c>
      <c r="M2090" t="s">
        <v>12021</v>
      </c>
      <c r="N2090" t="str">
        <f t="shared" si="216"/>
        <v>03-09-2024</v>
      </c>
      <c r="O2090" t="str">
        <f t="shared" si="218"/>
        <v>09</v>
      </c>
      <c r="P2090" t="str">
        <f t="shared" si="219"/>
        <v>2024</v>
      </c>
      <c r="Q2090" t="s">
        <v>12021</v>
      </c>
      <c r="R2090" t="str">
        <f t="shared" si="217"/>
        <v>-</v>
      </c>
      <c r="S2090" t="str">
        <f t="shared" si="220"/>
        <v/>
      </c>
    </row>
    <row r="2091" spans="1:19" x14ac:dyDescent="0.3">
      <c r="A2091" t="s">
        <v>5102</v>
      </c>
      <c r="B2091" t="s">
        <v>64</v>
      </c>
      <c r="C2091" t="s">
        <v>12021</v>
      </c>
      <c r="D2091" t="s">
        <v>49</v>
      </c>
      <c r="E2091" t="s">
        <v>65</v>
      </c>
      <c r="F2091" t="s">
        <v>5103</v>
      </c>
      <c r="G2091" t="s">
        <v>15</v>
      </c>
      <c r="H2091" s="1">
        <v>45210</v>
      </c>
      <c r="I2091" s="3">
        <v>0.53402777777777777</v>
      </c>
      <c r="J2091" s="1" t="s">
        <v>12021</v>
      </c>
      <c r="K2091" s="2" t="s">
        <v>12021</v>
      </c>
      <c r="L2091" s="2" t="s">
        <v>12021</v>
      </c>
      <c r="M2091" t="s">
        <v>12021</v>
      </c>
      <c r="N2091" t="str">
        <f t="shared" si="216"/>
        <v>11-10-2023</v>
      </c>
      <c r="O2091" t="str">
        <f t="shared" si="218"/>
        <v>10</v>
      </c>
      <c r="P2091" t="str">
        <f t="shared" si="219"/>
        <v>2023</v>
      </c>
      <c r="Q2091" t="s">
        <v>12021</v>
      </c>
      <c r="R2091" t="str">
        <f t="shared" si="217"/>
        <v>-</v>
      </c>
      <c r="S2091" t="str">
        <f t="shared" si="220"/>
        <v/>
      </c>
    </row>
    <row r="2092" spans="1:19" x14ac:dyDescent="0.3">
      <c r="A2092" t="s">
        <v>5104</v>
      </c>
      <c r="B2092" t="s">
        <v>188</v>
      </c>
      <c r="C2092" t="s">
        <v>12021</v>
      </c>
      <c r="D2092" t="s">
        <v>12</v>
      </c>
      <c r="E2092" t="s">
        <v>114</v>
      </c>
      <c r="F2092" t="s">
        <v>5105</v>
      </c>
      <c r="G2092" t="s">
        <v>22</v>
      </c>
      <c r="H2092" s="1">
        <v>44688</v>
      </c>
      <c r="I2092" s="3">
        <v>0.66736111111111107</v>
      </c>
      <c r="J2092" s="1" t="s">
        <v>12021</v>
      </c>
      <c r="K2092" s="2" t="s">
        <v>12021</v>
      </c>
      <c r="L2092" s="2" t="s">
        <v>12021</v>
      </c>
      <c r="M2092" t="s">
        <v>12021</v>
      </c>
      <c r="N2092" t="str">
        <f t="shared" si="216"/>
        <v>07-05-2022</v>
      </c>
      <c r="O2092" t="str">
        <f t="shared" si="218"/>
        <v>05</v>
      </c>
      <c r="P2092" t="str">
        <f t="shared" si="219"/>
        <v>2022</v>
      </c>
      <c r="Q2092" t="s">
        <v>12021</v>
      </c>
      <c r="R2092" t="str">
        <f t="shared" si="217"/>
        <v>-</v>
      </c>
      <c r="S2092" t="str">
        <f t="shared" si="220"/>
        <v/>
      </c>
    </row>
    <row r="2093" spans="1:19" x14ac:dyDescent="0.3">
      <c r="A2093" t="s">
        <v>5106</v>
      </c>
      <c r="B2093" t="s">
        <v>110</v>
      </c>
      <c r="C2093" t="s">
        <v>11412</v>
      </c>
      <c r="D2093" t="s">
        <v>33</v>
      </c>
      <c r="E2093" t="s">
        <v>34</v>
      </c>
      <c r="F2093" t="s">
        <v>5107</v>
      </c>
      <c r="G2093" t="s">
        <v>28</v>
      </c>
      <c r="H2093" s="1">
        <v>43872</v>
      </c>
      <c r="I2093" s="3">
        <v>0.24305555555555555</v>
      </c>
      <c r="J2093" s="1" t="s">
        <v>4476</v>
      </c>
      <c r="K2093" s="2">
        <v>0.24329861111111112</v>
      </c>
      <c r="L2093" s="2" t="s">
        <v>12021</v>
      </c>
      <c r="M2093" t="s">
        <v>12021</v>
      </c>
      <c r="N2093" t="str">
        <f t="shared" si="216"/>
        <v>11-02-2020</v>
      </c>
      <c r="O2093" t="str">
        <f t="shared" si="218"/>
        <v>02</v>
      </c>
      <c r="P2093" t="str">
        <f t="shared" si="219"/>
        <v>2020</v>
      </c>
      <c r="Q2093" t="s">
        <v>12021</v>
      </c>
      <c r="R2093" t="str">
        <f t="shared" si="217"/>
        <v>29-11-2020</v>
      </c>
      <c r="S2093" t="str">
        <f t="shared" si="220"/>
        <v>11</v>
      </c>
    </row>
    <row r="2094" spans="1:19" x14ac:dyDescent="0.3">
      <c r="A2094" t="s">
        <v>5108</v>
      </c>
      <c r="B2094" t="s">
        <v>68</v>
      </c>
      <c r="C2094" t="s">
        <v>12021</v>
      </c>
      <c r="D2094" t="s">
        <v>49</v>
      </c>
      <c r="E2094" t="s">
        <v>69</v>
      </c>
      <c r="F2094" t="s">
        <v>5109</v>
      </c>
      <c r="G2094" t="s">
        <v>22</v>
      </c>
      <c r="H2094" s="1">
        <v>44385</v>
      </c>
      <c r="I2094" s="3">
        <v>0.94027777777777777</v>
      </c>
      <c r="J2094" s="1" t="s">
        <v>12021</v>
      </c>
      <c r="K2094" s="2" t="s">
        <v>12021</v>
      </c>
      <c r="L2094" s="2" t="s">
        <v>12021</v>
      </c>
      <c r="M2094" t="s">
        <v>12021</v>
      </c>
      <c r="N2094" t="str">
        <f t="shared" si="216"/>
        <v>08-07-2021</v>
      </c>
      <c r="O2094" t="str">
        <f t="shared" si="218"/>
        <v>07</v>
      </c>
      <c r="P2094" t="str">
        <f t="shared" si="219"/>
        <v>2021</v>
      </c>
      <c r="Q2094" t="s">
        <v>12021</v>
      </c>
      <c r="R2094" t="str">
        <f t="shared" si="217"/>
        <v>-</v>
      </c>
      <c r="S2094" t="str">
        <f t="shared" si="220"/>
        <v/>
      </c>
    </row>
    <row r="2095" spans="1:19" x14ac:dyDescent="0.3">
      <c r="A2095" t="s">
        <v>5110</v>
      </c>
      <c r="B2095" t="s">
        <v>146</v>
      </c>
      <c r="C2095" t="s">
        <v>12021</v>
      </c>
      <c r="D2095" t="s">
        <v>19</v>
      </c>
      <c r="E2095" t="s">
        <v>140</v>
      </c>
      <c r="F2095" t="s">
        <v>5111</v>
      </c>
      <c r="G2095" t="s">
        <v>15</v>
      </c>
      <c r="H2095" s="1">
        <v>45637</v>
      </c>
      <c r="I2095" s="3">
        <v>0.80763888888888891</v>
      </c>
      <c r="J2095" s="1" t="s">
        <v>12021</v>
      </c>
      <c r="K2095" s="2" t="s">
        <v>12021</v>
      </c>
      <c r="L2095" s="2" t="s">
        <v>12021</v>
      </c>
      <c r="M2095" t="s">
        <v>12021</v>
      </c>
      <c r="N2095" t="str">
        <f t="shared" si="216"/>
        <v>11-12-2024</v>
      </c>
      <c r="O2095" t="str">
        <f t="shared" si="218"/>
        <v>12</v>
      </c>
      <c r="P2095" t="str">
        <f t="shared" si="219"/>
        <v>2024</v>
      </c>
      <c r="Q2095" t="s">
        <v>12021</v>
      </c>
      <c r="R2095" t="str">
        <f t="shared" si="217"/>
        <v>-</v>
      </c>
      <c r="S2095" t="str">
        <f t="shared" si="220"/>
        <v/>
      </c>
    </row>
    <row r="2096" spans="1:19" x14ac:dyDescent="0.3">
      <c r="A2096" t="s">
        <v>5112</v>
      </c>
      <c r="B2096" t="s">
        <v>87</v>
      </c>
      <c r="C2096" s="4">
        <v>45536.127083333333</v>
      </c>
      <c r="D2096" t="s">
        <v>33</v>
      </c>
      <c r="E2096" t="s">
        <v>38</v>
      </c>
      <c r="F2096" t="s">
        <v>5113</v>
      </c>
      <c r="G2096" t="s">
        <v>28</v>
      </c>
      <c r="H2096" s="1" t="s">
        <v>1469</v>
      </c>
      <c r="I2096" s="3">
        <v>0.12760416666666666</v>
      </c>
      <c r="J2096" s="1">
        <v>45536</v>
      </c>
      <c r="K2096" s="2">
        <v>0.12708333333333333</v>
      </c>
      <c r="L2096" s="2" t="s">
        <v>12021</v>
      </c>
      <c r="M2096" t="s">
        <v>12021</v>
      </c>
      <c r="N2096" t="str">
        <f t="shared" si="216"/>
        <v>31-12-2023</v>
      </c>
      <c r="O2096" t="str">
        <f t="shared" si="218"/>
        <v>12</v>
      </c>
      <c r="P2096" t="str">
        <f t="shared" si="219"/>
        <v>2023</v>
      </c>
      <c r="Q2096" t="s">
        <v>12021</v>
      </c>
      <c r="R2096" t="str">
        <f t="shared" si="217"/>
        <v>01-09-2024</v>
      </c>
      <c r="S2096" t="str">
        <f t="shared" si="220"/>
        <v>09</v>
      </c>
    </row>
    <row r="2097" spans="1:19" x14ac:dyDescent="0.3">
      <c r="A2097" t="s">
        <v>5114</v>
      </c>
      <c r="B2097" t="s">
        <v>280</v>
      </c>
      <c r="C2097" t="s">
        <v>12021</v>
      </c>
      <c r="D2097" t="s">
        <v>49</v>
      </c>
      <c r="E2097" t="s">
        <v>65</v>
      </c>
      <c r="F2097" t="s">
        <v>5115</v>
      </c>
      <c r="G2097" t="s">
        <v>15</v>
      </c>
      <c r="H2097" s="1" t="s">
        <v>3378</v>
      </c>
      <c r="I2097" s="3">
        <v>0.48605324074074074</v>
      </c>
      <c r="J2097" s="1" t="s">
        <v>12021</v>
      </c>
      <c r="K2097" s="2" t="s">
        <v>12021</v>
      </c>
      <c r="L2097" s="2" t="s">
        <v>12021</v>
      </c>
      <c r="M2097" t="s">
        <v>12021</v>
      </c>
      <c r="N2097" t="str">
        <f t="shared" si="216"/>
        <v>16-05-2022</v>
      </c>
      <c r="O2097" t="str">
        <f t="shared" si="218"/>
        <v>05</v>
      </c>
      <c r="P2097" t="str">
        <f t="shared" si="219"/>
        <v>2022</v>
      </c>
      <c r="Q2097" t="s">
        <v>12021</v>
      </c>
      <c r="R2097" t="str">
        <f t="shared" si="217"/>
        <v>-</v>
      </c>
      <c r="S2097" t="str">
        <f t="shared" si="220"/>
        <v/>
      </c>
    </row>
    <row r="2098" spans="1:19" x14ac:dyDescent="0.3">
      <c r="A2098" t="s">
        <v>5116</v>
      </c>
      <c r="B2098" t="s">
        <v>280</v>
      </c>
      <c r="C2098" t="s">
        <v>12021</v>
      </c>
      <c r="D2098" t="s">
        <v>49</v>
      </c>
      <c r="E2098" t="s">
        <v>65</v>
      </c>
      <c r="F2098" t="s">
        <v>5117</v>
      </c>
      <c r="G2098" t="s">
        <v>22</v>
      </c>
      <c r="H2098" s="1" t="s">
        <v>328</v>
      </c>
      <c r="I2098" s="3">
        <v>0.84002314814814816</v>
      </c>
      <c r="J2098" s="1" t="s">
        <v>12021</v>
      </c>
      <c r="K2098" s="2" t="s">
        <v>12021</v>
      </c>
      <c r="L2098" s="2" t="s">
        <v>12021</v>
      </c>
      <c r="M2098" t="s">
        <v>12021</v>
      </c>
      <c r="N2098" t="str">
        <f t="shared" si="216"/>
        <v>28-04-2021</v>
      </c>
      <c r="O2098" t="str">
        <f t="shared" si="218"/>
        <v>04</v>
      </c>
      <c r="P2098" t="str">
        <f t="shared" si="219"/>
        <v>2021</v>
      </c>
      <c r="Q2098" t="s">
        <v>12021</v>
      </c>
      <c r="R2098" t="str">
        <f t="shared" si="217"/>
        <v>-</v>
      </c>
      <c r="S2098" t="str">
        <f t="shared" si="220"/>
        <v/>
      </c>
    </row>
    <row r="2099" spans="1:19" x14ac:dyDescent="0.3">
      <c r="A2099" t="s">
        <v>5118</v>
      </c>
      <c r="B2099" t="s">
        <v>113</v>
      </c>
      <c r="C2099" s="4">
        <v>45173.306944444441</v>
      </c>
      <c r="D2099" t="s">
        <v>12</v>
      </c>
      <c r="E2099" t="s">
        <v>114</v>
      </c>
      <c r="F2099" t="s">
        <v>5119</v>
      </c>
      <c r="G2099" t="s">
        <v>28</v>
      </c>
      <c r="H2099" s="1">
        <v>44989</v>
      </c>
      <c r="I2099" s="3">
        <v>0.30694444444444446</v>
      </c>
      <c r="J2099" s="1">
        <v>45173</v>
      </c>
      <c r="K2099" s="2">
        <v>0.30694444444444446</v>
      </c>
      <c r="L2099" s="2" t="s">
        <v>12021</v>
      </c>
      <c r="M2099" t="s">
        <v>12021</v>
      </c>
      <c r="N2099" t="str">
        <f t="shared" si="216"/>
        <v>04-03-2023</v>
      </c>
      <c r="O2099" t="str">
        <f t="shared" si="218"/>
        <v>03</v>
      </c>
      <c r="P2099" t="str">
        <f t="shared" si="219"/>
        <v>2023</v>
      </c>
      <c r="Q2099" t="s">
        <v>12021</v>
      </c>
      <c r="R2099" t="str">
        <f t="shared" si="217"/>
        <v>04-09-2023</v>
      </c>
      <c r="S2099" t="str">
        <f t="shared" si="220"/>
        <v>09</v>
      </c>
    </row>
    <row r="2100" spans="1:19" x14ac:dyDescent="0.3">
      <c r="A2100" t="s">
        <v>5120</v>
      </c>
      <c r="B2100" t="s">
        <v>202</v>
      </c>
      <c r="C2100" t="s">
        <v>11413</v>
      </c>
      <c r="D2100" t="s">
        <v>33</v>
      </c>
      <c r="E2100" t="s">
        <v>127</v>
      </c>
      <c r="F2100" t="s">
        <v>5121</v>
      </c>
      <c r="G2100" t="s">
        <v>28</v>
      </c>
      <c r="H2100" s="1">
        <v>45116</v>
      </c>
      <c r="I2100" s="3">
        <v>0.64652777777777781</v>
      </c>
      <c r="J2100" s="1" t="s">
        <v>5122</v>
      </c>
      <c r="K2100" s="2">
        <v>0.64662037037037035</v>
      </c>
      <c r="L2100" s="2" t="s">
        <v>12021</v>
      </c>
      <c r="M2100" t="s">
        <v>12021</v>
      </c>
      <c r="N2100" t="str">
        <f t="shared" si="216"/>
        <v>09-07-2023</v>
      </c>
      <c r="O2100" t="str">
        <f t="shared" si="218"/>
        <v>07</v>
      </c>
      <c r="P2100" t="str">
        <f t="shared" si="219"/>
        <v>2023</v>
      </c>
      <c r="Q2100" t="s">
        <v>12021</v>
      </c>
      <c r="R2100" t="str">
        <f t="shared" si="217"/>
        <v>22-09-2023</v>
      </c>
      <c r="S2100" t="str">
        <f t="shared" si="220"/>
        <v>09</v>
      </c>
    </row>
    <row r="2101" spans="1:19" x14ac:dyDescent="0.3">
      <c r="A2101" t="s">
        <v>5123</v>
      </c>
      <c r="B2101" t="s">
        <v>301</v>
      </c>
      <c r="C2101" s="4">
        <v>43958.181944444441</v>
      </c>
      <c r="D2101" t="s">
        <v>49</v>
      </c>
      <c r="E2101" t="s">
        <v>50</v>
      </c>
      <c r="F2101" t="s">
        <v>5124</v>
      </c>
      <c r="G2101" t="s">
        <v>28</v>
      </c>
      <c r="H2101" s="1">
        <v>44110</v>
      </c>
      <c r="I2101" s="3">
        <v>0.18194444444444444</v>
      </c>
      <c r="J2101" s="1">
        <v>43958</v>
      </c>
      <c r="K2101" s="2">
        <v>0.18194444444444444</v>
      </c>
      <c r="L2101" s="2" t="s">
        <v>12021</v>
      </c>
      <c r="M2101" t="s">
        <v>12021</v>
      </c>
      <c r="N2101" t="str">
        <f t="shared" si="216"/>
        <v>06-10-2020</v>
      </c>
      <c r="O2101" t="str">
        <f t="shared" si="218"/>
        <v>10</v>
      </c>
      <c r="P2101" t="str">
        <f t="shared" si="219"/>
        <v>2020</v>
      </c>
      <c r="Q2101" t="s">
        <v>12021</v>
      </c>
      <c r="R2101" t="str">
        <f t="shared" si="217"/>
        <v>07-05-2020</v>
      </c>
      <c r="S2101" t="str">
        <f t="shared" si="220"/>
        <v>05</v>
      </c>
    </row>
    <row r="2102" spans="1:19" x14ac:dyDescent="0.3">
      <c r="A2102" t="s">
        <v>5125</v>
      </c>
      <c r="B2102" t="s">
        <v>97</v>
      </c>
      <c r="C2102" t="s">
        <v>12021</v>
      </c>
      <c r="D2102" t="s">
        <v>19</v>
      </c>
      <c r="E2102" t="s">
        <v>20</v>
      </c>
      <c r="F2102" t="s">
        <v>5126</v>
      </c>
      <c r="G2102" t="s">
        <v>22</v>
      </c>
      <c r="H2102" s="1">
        <v>43894</v>
      </c>
      <c r="I2102" s="3">
        <v>0.39027777777777778</v>
      </c>
      <c r="J2102" s="1" t="s">
        <v>12021</v>
      </c>
      <c r="K2102" s="2" t="s">
        <v>12021</v>
      </c>
      <c r="L2102" s="2" t="s">
        <v>12021</v>
      </c>
      <c r="M2102" t="s">
        <v>12021</v>
      </c>
      <c r="N2102" t="str">
        <f t="shared" si="216"/>
        <v>04-03-2020</v>
      </c>
      <c r="O2102" t="str">
        <f t="shared" si="218"/>
        <v>03</v>
      </c>
      <c r="P2102" t="str">
        <f t="shared" si="219"/>
        <v>2020</v>
      </c>
      <c r="Q2102" t="s">
        <v>12021</v>
      </c>
      <c r="R2102" t="str">
        <f t="shared" si="217"/>
        <v>-</v>
      </c>
      <c r="S2102" t="str">
        <f t="shared" si="220"/>
        <v/>
      </c>
    </row>
    <row r="2103" spans="1:19" x14ac:dyDescent="0.3">
      <c r="A2103" t="s">
        <v>5127</v>
      </c>
      <c r="B2103" t="s">
        <v>404</v>
      </c>
      <c r="C2103" s="4" t="s">
        <v>12021</v>
      </c>
      <c r="D2103" t="s">
        <v>12</v>
      </c>
      <c r="E2103" t="s">
        <v>174</v>
      </c>
      <c r="F2103" t="s">
        <v>5128</v>
      </c>
      <c r="G2103" t="s">
        <v>22</v>
      </c>
      <c r="H2103" s="1" t="s">
        <v>4393</v>
      </c>
      <c r="I2103" s="3">
        <v>0.72584490740740737</v>
      </c>
      <c r="J2103" s="1" t="s">
        <v>12021</v>
      </c>
      <c r="K2103" s="2" t="s">
        <v>12021</v>
      </c>
      <c r="L2103" s="2" t="s">
        <v>12021</v>
      </c>
      <c r="M2103" t="s">
        <v>12021</v>
      </c>
      <c r="N2103" t="str">
        <f t="shared" si="216"/>
        <v>16-03-2023</v>
      </c>
      <c r="O2103" t="str">
        <f t="shared" si="218"/>
        <v>03</v>
      </c>
      <c r="P2103" t="str">
        <f t="shared" si="219"/>
        <v>2023</v>
      </c>
      <c r="Q2103" t="s">
        <v>12021</v>
      </c>
      <c r="R2103" t="str">
        <f t="shared" si="217"/>
        <v>-</v>
      </c>
      <c r="S2103" t="str">
        <f t="shared" si="220"/>
        <v/>
      </c>
    </row>
    <row r="2104" spans="1:19" x14ac:dyDescent="0.3">
      <c r="A2104" t="s">
        <v>5129</v>
      </c>
      <c r="B2104" t="s">
        <v>249</v>
      </c>
      <c r="C2104" t="s">
        <v>11414</v>
      </c>
      <c r="D2104" t="s">
        <v>19</v>
      </c>
      <c r="E2104" t="s">
        <v>26</v>
      </c>
      <c r="F2104" t="s">
        <v>5130</v>
      </c>
      <c r="G2104" t="s">
        <v>28</v>
      </c>
      <c r="H2104" s="1" t="s">
        <v>3482</v>
      </c>
      <c r="I2104" s="3">
        <v>0.54107638888888887</v>
      </c>
      <c r="J2104" s="1" t="s">
        <v>354</v>
      </c>
      <c r="K2104" s="2">
        <v>0.54107638888888887</v>
      </c>
      <c r="L2104" s="2" t="s">
        <v>12021</v>
      </c>
      <c r="M2104" t="s">
        <v>12021</v>
      </c>
      <c r="N2104" t="str">
        <f t="shared" si="216"/>
        <v>30-05-2022</v>
      </c>
      <c r="O2104" t="str">
        <f t="shared" si="218"/>
        <v>05</v>
      </c>
      <c r="P2104" t="str">
        <f t="shared" si="219"/>
        <v>2022</v>
      </c>
      <c r="Q2104" t="s">
        <v>12021</v>
      </c>
      <c r="R2104" t="str">
        <f t="shared" si="217"/>
        <v>17-06-2022</v>
      </c>
      <c r="S2104" t="str">
        <f t="shared" si="220"/>
        <v>06</v>
      </c>
    </row>
    <row r="2105" spans="1:19" x14ac:dyDescent="0.3">
      <c r="A2105" t="s">
        <v>5131</v>
      </c>
      <c r="B2105" t="s">
        <v>97</v>
      </c>
      <c r="C2105" s="4" t="s">
        <v>12021</v>
      </c>
      <c r="D2105" t="s">
        <v>19</v>
      </c>
      <c r="E2105" t="s">
        <v>20</v>
      </c>
      <c r="F2105" t="s">
        <v>5132</v>
      </c>
      <c r="G2105" t="s">
        <v>15</v>
      </c>
      <c r="H2105" s="1">
        <v>43924</v>
      </c>
      <c r="I2105" s="3">
        <v>0.19305555555555556</v>
      </c>
      <c r="J2105" s="1" t="s">
        <v>12021</v>
      </c>
      <c r="K2105" s="2" t="s">
        <v>12021</v>
      </c>
      <c r="L2105" s="2" t="s">
        <v>12021</v>
      </c>
      <c r="M2105" t="s">
        <v>12021</v>
      </c>
      <c r="N2105" t="str">
        <f t="shared" si="216"/>
        <v>03-04-2020</v>
      </c>
      <c r="O2105" t="str">
        <f t="shared" si="218"/>
        <v>04</v>
      </c>
      <c r="P2105" t="str">
        <f t="shared" si="219"/>
        <v>2020</v>
      </c>
      <c r="Q2105" t="s">
        <v>12021</v>
      </c>
      <c r="R2105" t="str">
        <f t="shared" si="217"/>
        <v>-</v>
      </c>
      <c r="S2105" t="str">
        <f t="shared" si="220"/>
        <v/>
      </c>
    </row>
    <row r="2106" spans="1:19" x14ac:dyDescent="0.3">
      <c r="A2106" t="s">
        <v>5133</v>
      </c>
      <c r="B2106" t="s">
        <v>110</v>
      </c>
      <c r="C2106" t="s">
        <v>11415</v>
      </c>
      <c r="D2106" t="s">
        <v>33</v>
      </c>
      <c r="E2106" t="s">
        <v>34</v>
      </c>
      <c r="F2106" t="s">
        <v>5134</v>
      </c>
      <c r="G2106" t="s">
        <v>28</v>
      </c>
      <c r="H2106" s="1" t="s">
        <v>5135</v>
      </c>
      <c r="I2106" s="3">
        <v>1.5381944444444445E-2</v>
      </c>
      <c r="J2106" s="1" t="s">
        <v>1072</v>
      </c>
      <c r="K2106" s="2">
        <v>1.5381944444444445E-2</v>
      </c>
      <c r="L2106" s="2" t="s">
        <v>12021</v>
      </c>
      <c r="M2106" t="s">
        <v>12021</v>
      </c>
      <c r="N2106" t="str">
        <f t="shared" si="216"/>
        <v>14-05-2022</v>
      </c>
      <c r="O2106" t="str">
        <f t="shared" si="218"/>
        <v>05</v>
      </c>
      <c r="P2106" t="str">
        <f t="shared" si="219"/>
        <v>2022</v>
      </c>
      <c r="Q2106" t="s">
        <v>12021</v>
      </c>
      <c r="R2106" t="str">
        <f t="shared" si="217"/>
        <v>23-05-2022</v>
      </c>
      <c r="S2106" t="str">
        <f t="shared" si="220"/>
        <v>05</v>
      </c>
    </row>
    <row r="2107" spans="1:19" x14ac:dyDescent="0.3">
      <c r="A2107" t="s">
        <v>5136</v>
      </c>
      <c r="B2107" t="s">
        <v>256</v>
      </c>
      <c r="C2107" s="4" t="s">
        <v>12021</v>
      </c>
      <c r="D2107" t="s">
        <v>19</v>
      </c>
      <c r="E2107" t="s">
        <v>20</v>
      </c>
      <c r="F2107" t="s">
        <v>5137</v>
      </c>
      <c r="G2107" t="s">
        <v>22</v>
      </c>
      <c r="H2107" s="1" t="s">
        <v>5138</v>
      </c>
      <c r="I2107" s="3">
        <v>0.46475694444444443</v>
      </c>
      <c r="J2107" s="1" t="s">
        <v>12021</v>
      </c>
      <c r="K2107" s="2" t="s">
        <v>12021</v>
      </c>
      <c r="L2107" s="2" t="s">
        <v>12021</v>
      </c>
      <c r="M2107" t="s">
        <v>12021</v>
      </c>
      <c r="N2107" t="str">
        <f t="shared" si="216"/>
        <v>23-11-2024</v>
      </c>
      <c r="O2107" t="str">
        <f t="shared" si="218"/>
        <v>11</v>
      </c>
      <c r="P2107" t="str">
        <f t="shared" si="219"/>
        <v>2024</v>
      </c>
      <c r="Q2107" t="s">
        <v>12021</v>
      </c>
      <c r="R2107" t="str">
        <f t="shared" si="217"/>
        <v>-</v>
      </c>
      <c r="S2107" t="str">
        <f t="shared" si="220"/>
        <v/>
      </c>
    </row>
    <row r="2108" spans="1:19" x14ac:dyDescent="0.3">
      <c r="A2108" t="s">
        <v>5139</v>
      </c>
      <c r="B2108" t="s">
        <v>149</v>
      </c>
      <c r="C2108" t="s">
        <v>12021</v>
      </c>
      <c r="D2108" t="s">
        <v>49</v>
      </c>
      <c r="E2108" t="s">
        <v>69</v>
      </c>
      <c r="F2108" t="s">
        <v>5140</v>
      </c>
      <c r="G2108" t="s">
        <v>15</v>
      </c>
      <c r="H2108" s="1" t="s">
        <v>4763</v>
      </c>
      <c r="I2108" s="3">
        <v>0.21769675925925927</v>
      </c>
      <c r="J2108" s="1" t="s">
        <v>12021</v>
      </c>
      <c r="K2108" s="2" t="s">
        <v>12021</v>
      </c>
      <c r="L2108" s="2" t="s">
        <v>12021</v>
      </c>
      <c r="M2108" t="s">
        <v>12021</v>
      </c>
      <c r="N2108" t="str">
        <f t="shared" si="216"/>
        <v>25-12-2024</v>
      </c>
      <c r="O2108" t="str">
        <f t="shared" si="218"/>
        <v>12</v>
      </c>
      <c r="P2108" t="str">
        <f t="shared" si="219"/>
        <v>2024</v>
      </c>
      <c r="Q2108" t="s">
        <v>12021</v>
      </c>
      <c r="R2108" t="str">
        <f t="shared" si="217"/>
        <v>-</v>
      </c>
      <c r="S2108" t="str">
        <f t="shared" si="220"/>
        <v/>
      </c>
    </row>
    <row r="2109" spans="1:19" x14ac:dyDescent="0.3">
      <c r="A2109" t="s">
        <v>5141</v>
      </c>
      <c r="B2109" t="s">
        <v>123</v>
      </c>
      <c r="C2109" s="4" t="s">
        <v>12021</v>
      </c>
      <c r="D2109" t="s">
        <v>33</v>
      </c>
      <c r="E2109" t="s">
        <v>34</v>
      </c>
      <c r="F2109" t="s">
        <v>3736</v>
      </c>
      <c r="G2109" t="s">
        <v>15</v>
      </c>
      <c r="H2109" s="1">
        <v>44298</v>
      </c>
      <c r="I2109" s="3">
        <v>0.40833333333333333</v>
      </c>
      <c r="J2109" s="1" t="s">
        <v>12021</v>
      </c>
      <c r="K2109" s="2" t="s">
        <v>12021</v>
      </c>
      <c r="L2109" s="2" t="s">
        <v>12021</v>
      </c>
      <c r="M2109" t="s">
        <v>12021</v>
      </c>
      <c r="N2109" t="str">
        <f t="shared" si="216"/>
        <v>12-04-2021</v>
      </c>
      <c r="O2109" t="str">
        <f t="shared" si="218"/>
        <v>04</v>
      </c>
      <c r="P2109" t="str">
        <f t="shared" si="219"/>
        <v>2021</v>
      </c>
      <c r="Q2109" t="s">
        <v>12021</v>
      </c>
      <c r="R2109" t="str">
        <f t="shared" si="217"/>
        <v>-</v>
      </c>
      <c r="S2109" t="str">
        <f t="shared" si="220"/>
        <v/>
      </c>
    </row>
    <row r="2110" spans="1:19" x14ac:dyDescent="0.3">
      <c r="A2110" t="s">
        <v>5142</v>
      </c>
      <c r="B2110" t="s">
        <v>139</v>
      </c>
      <c r="C2110" t="s">
        <v>12021</v>
      </c>
      <c r="D2110" t="s">
        <v>19</v>
      </c>
      <c r="E2110" t="s">
        <v>140</v>
      </c>
      <c r="F2110" t="s">
        <v>5143</v>
      </c>
      <c r="G2110" t="s">
        <v>15</v>
      </c>
      <c r="H2110" s="1" t="s">
        <v>1457</v>
      </c>
      <c r="I2110" s="3">
        <v>0.51435185185185184</v>
      </c>
      <c r="J2110" s="1" t="s">
        <v>12021</v>
      </c>
      <c r="K2110" s="2" t="s">
        <v>12021</v>
      </c>
      <c r="L2110" s="2" t="s">
        <v>12021</v>
      </c>
      <c r="M2110" t="s">
        <v>12021</v>
      </c>
      <c r="N2110" t="str">
        <f t="shared" si="216"/>
        <v>29-04-2020</v>
      </c>
      <c r="O2110" t="str">
        <f t="shared" si="218"/>
        <v>04</v>
      </c>
      <c r="P2110" t="str">
        <f t="shared" si="219"/>
        <v>2020</v>
      </c>
      <c r="Q2110" t="s">
        <v>12021</v>
      </c>
      <c r="R2110" t="str">
        <f t="shared" si="217"/>
        <v>-</v>
      </c>
      <c r="S2110" t="str">
        <f t="shared" si="220"/>
        <v/>
      </c>
    </row>
    <row r="2111" spans="1:19" x14ac:dyDescent="0.3">
      <c r="A2111" t="s">
        <v>5144</v>
      </c>
      <c r="B2111" t="s">
        <v>404</v>
      </c>
      <c r="C2111" s="4" t="s">
        <v>12021</v>
      </c>
      <c r="D2111" t="s">
        <v>12</v>
      </c>
      <c r="E2111" t="s">
        <v>174</v>
      </c>
      <c r="F2111" t="s">
        <v>5145</v>
      </c>
      <c r="G2111" t="s">
        <v>15</v>
      </c>
      <c r="H2111" s="1" t="s">
        <v>5146</v>
      </c>
      <c r="I2111" s="3">
        <v>0.55728009259259259</v>
      </c>
      <c r="J2111" s="1" t="s">
        <v>12021</v>
      </c>
      <c r="K2111" s="2" t="s">
        <v>12021</v>
      </c>
      <c r="L2111" s="2" t="s">
        <v>12021</v>
      </c>
      <c r="M2111" t="s">
        <v>12021</v>
      </c>
      <c r="N2111" t="str">
        <f t="shared" si="216"/>
        <v>20-05-2022</v>
      </c>
      <c r="O2111" t="str">
        <f t="shared" si="218"/>
        <v>05</v>
      </c>
      <c r="P2111" t="str">
        <f t="shared" si="219"/>
        <v>2022</v>
      </c>
      <c r="Q2111" t="s">
        <v>12021</v>
      </c>
      <c r="R2111" t="str">
        <f t="shared" si="217"/>
        <v>-</v>
      </c>
      <c r="S2111" t="str">
        <f t="shared" si="220"/>
        <v/>
      </c>
    </row>
    <row r="2112" spans="1:19" x14ac:dyDescent="0.3">
      <c r="A2112" t="s">
        <v>5147</v>
      </c>
      <c r="B2112" t="s">
        <v>149</v>
      </c>
      <c r="C2112" s="4">
        <v>44106.707638888889</v>
      </c>
      <c r="D2112" t="s">
        <v>49</v>
      </c>
      <c r="E2112" t="s">
        <v>69</v>
      </c>
      <c r="F2112" t="s">
        <v>5148</v>
      </c>
      <c r="G2112" t="s">
        <v>28</v>
      </c>
      <c r="H2112" s="1">
        <v>43953</v>
      </c>
      <c r="I2112" s="3">
        <v>0.70763888888888893</v>
      </c>
      <c r="J2112" s="1">
        <v>44106</v>
      </c>
      <c r="K2112" s="2">
        <v>0.70763888888888893</v>
      </c>
      <c r="L2112" s="2" t="s">
        <v>12021</v>
      </c>
      <c r="M2112" t="s">
        <v>12021</v>
      </c>
      <c r="N2112" t="str">
        <f t="shared" si="216"/>
        <v>02-05-2020</v>
      </c>
      <c r="O2112" t="str">
        <f t="shared" si="218"/>
        <v>05</v>
      </c>
      <c r="P2112" t="str">
        <f t="shared" si="219"/>
        <v>2020</v>
      </c>
      <c r="Q2112" t="s">
        <v>12021</v>
      </c>
      <c r="R2112" t="str">
        <f t="shared" si="217"/>
        <v>02-10-2020</v>
      </c>
      <c r="S2112" t="str">
        <f t="shared" si="220"/>
        <v>10</v>
      </c>
    </row>
    <row r="2113" spans="1:19" x14ac:dyDescent="0.3">
      <c r="A2113" t="s">
        <v>5149</v>
      </c>
      <c r="B2113" t="s">
        <v>48</v>
      </c>
      <c r="C2113" s="4" t="s">
        <v>12021</v>
      </c>
      <c r="D2113" t="s">
        <v>49</v>
      </c>
      <c r="E2113" t="s">
        <v>50</v>
      </c>
      <c r="F2113" t="s">
        <v>5150</v>
      </c>
      <c r="G2113" t="s">
        <v>15</v>
      </c>
      <c r="H2113" s="1" t="s">
        <v>2425</v>
      </c>
      <c r="I2113" s="3">
        <v>4.43287037037037E-3</v>
      </c>
      <c r="J2113" s="1" t="s">
        <v>12021</v>
      </c>
      <c r="K2113" s="2" t="s">
        <v>12021</v>
      </c>
      <c r="L2113" s="2" t="s">
        <v>12021</v>
      </c>
      <c r="M2113" t="s">
        <v>12021</v>
      </c>
      <c r="N2113" t="str">
        <f t="shared" si="216"/>
        <v>13-11-2023</v>
      </c>
      <c r="O2113" t="str">
        <f t="shared" si="218"/>
        <v>11</v>
      </c>
      <c r="P2113" t="str">
        <f t="shared" si="219"/>
        <v>2023</v>
      </c>
      <c r="Q2113" t="s">
        <v>12021</v>
      </c>
      <c r="R2113" t="str">
        <f t="shared" si="217"/>
        <v>-</v>
      </c>
      <c r="S2113" t="str">
        <f t="shared" si="220"/>
        <v/>
      </c>
    </row>
    <row r="2114" spans="1:19" x14ac:dyDescent="0.3">
      <c r="A2114" t="s">
        <v>5151</v>
      </c>
      <c r="B2114" t="s">
        <v>149</v>
      </c>
      <c r="C2114" s="4" t="s">
        <v>12021</v>
      </c>
      <c r="D2114" t="s">
        <v>49</v>
      </c>
      <c r="E2114" t="s">
        <v>69</v>
      </c>
      <c r="F2114" t="s">
        <v>5152</v>
      </c>
      <c r="G2114" t="s">
        <v>22</v>
      </c>
      <c r="H2114" s="1">
        <v>44256</v>
      </c>
      <c r="I2114" s="3">
        <v>0.22430555555555556</v>
      </c>
      <c r="J2114" s="1" t="s">
        <v>12021</v>
      </c>
      <c r="K2114" s="2" t="s">
        <v>12021</v>
      </c>
      <c r="L2114" s="2" t="s">
        <v>12021</v>
      </c>
      <c r="M2114" t="s">
        <v>12021</v>
      </c>
      <c r="N2114" t="str">
        <f t="shared" ref="N2114:N2177" si="221">TEXT(H2114,"DD-MM-YYYY")</f>
        <v>01-03-2021</v>
      </c>
      <c r="O2114" t="str">
        <f t="shared" si="218"/>
        <v>03</v>
      </c>
      <c r="P2114" t="str">
        <f t="shared" si="219"/>
        <v>2021</v>
      </c>
      <c r="Q2114" t="s">
        <v>12021</v>
      </c>
      <c r="R2114" t="str">
        <f t="shared" ref="R2114:R2177" si="222">TEXT(J2114,"DD-MM-YYYY")</f>
        <v>-</v>
      </c>
      <c r="S2114" t="str">
        <f t="shared" si="220"/>
        <v/>
      </c>
    </row>
    <row r="2115" spans="1:19" x14ac:dyDescent="0.3">
      <c r="A2115" t="s">
        <v>5153</v>
      </c>
      <c r="B2115" t="s">
        <v>32</v>
      </c>
      <c r="C2115" s="4" t="s">
        <v>12021</v>
      </c>
      <c r="D2115" t="s">
        <v>33</v>
      </c>
      <c r="E2115" t="s">
        <v>34</v>
      </c>
      <c r="F2115" t="s">
        <v>5154</v>
      </c>
      <c r="G2115" t="s">
        <v>22</v>
      </c>
      <c r="H2115" s="1" t="s">
        <v>2288</v>
      </c>
      <c r="I2115" s="3">
        <v>0.60700231481481481</v>
      </c>
      <c r="J2115" s="1" t="s">
        <v>12021</v>
      </c>
      <c r="K2115" s="2" t="s">
        <v>12021</v>
      </c>
      <c r="L2115" s="2" t="s">
        <v>12021</v>
      </c>
      <c r="M2115" t="s">
        <v>12021</v>
      </c>
      <c r="N2115" t="str">
        <f t="shared" si="221"/>
        <v>13-09-2024</v>
      </c>
      <c r="O2115" t="str">
        <f t="shared" ref="O2115:O2178" si="223">MID(N2115,4,2)</f>
        <v>09</v>
      </c>
      <c r="P2115" t="str">
        <f t="shared" ref="P2115:P2178" si="224">RIGHT(N2115,4)</f>
        <v>2024</v>
      </c>
      <c r="Q2115" t="s">
        <v>12021</v>
      </c>
      <c r="R2115" t="str">
        <f t="shared" si="222"/>
        <v>-</v>
      </c>
      <c r="S2115" t="str">
        <f t="shared" ref="S2115:S2178" si="225">MID(R2115,4,2)</f>
        <v/>
      </c>
    </row>
    <row r="2116" spans="1:19" x14ac:dyDescent="0.3">
      <c r="A2116" t="s">
        <v>5155</v>
      </c>
      <c r="B2116" t="s">
        <v>37</v>
      </c>
      <c r="C2116" s="4" t="s">
        <v>12021</v>
      </c>
      <c r="D2116" t="s">
        <v>33</v>
      </c>
      <c r="E2116" t="s">
        <v>38</v>
      </c>
      <c r="F2116" t="s">
        <v>5156</v>
      </c>
      <c r="G2116" t="s">
        <v>22</v>
      </c>
      <c r="H2116" s="1">
        <v>44536</v>
      </c>
      <c r="I2116" s="3">
        <v>0.21180555555555555</v>
      </c>
      <c r="J2116" s="1" t="s">
        <v>12021</v>
      </c>
      <c r="K2116" s="2" t="s">
        <v>12021</v>
      </c>
      <c r="L2116" s="2" t="s">
        <v>12021</v>
      </c>
      <c r="M2116" t="s">
        <v>12021</v>
      </c>
      <c r="N2116" t="str">
        <f t="shared" si="221"/>
        <v>06-12-2021</v>
      </c>
      <c r="O2116" t="str">
        <f t="shared" si="223"/>
        <v>12</v>
      </c>
      <c r="P2116" t="str">
        <f t="shared" si="224"/>
        <v>2021</v>
      </c>
      <c r="Q2116" t="s">
        <v>12021</v>
      </c>
      <c r="R2116" t="str">
        <f t="shared" si="222"/>
        <v>-</v>
      </c>
      <c r="S2116" t="str">
        <f t="shared" si="225"/>
        <v/>
      </c>
    </row>
    <row r="2117" spans="1:19" x14ac:dyDescent="0.3">
      <c r="A2117" t="s">
        <v>5157</v>
      </c>
      <c r="B2117" t="s">
        <v>256</v>
      </c>
      <c r="C2117" s="4" t="s">
        <v>12021</v>
      </c>
      <c r="D2117" t="s">
        <v>19</v>
      </c>
      <c r="E2117" t="s">
        <v>20</v>
      </c>
      <c r="F2117" t="s">
        <v>5158</v>
      </c>
      <c r="G2117" t="s">
        <v>22</v>
      </c>
      <c r="H2117" s="1" t="s">
        <v>5159</v>
      </c>
      <c r="I2117" s="3">
        <v>0.49965277777777778</v>
      </c>
      <c r="J2117" s="1" t="s">
        <v>12021</v>
      </c>
      <c r="K2117" s="2" t="s">
        <v>12021</v>
      </c>
      <c r="L2117" s="2" t="s">
        <v>12021</v>
      </c>
      <c r="M2117" t="s">
        <v>12021</v>
      </c>
      <c r="N2117" t="str">
        <f t="shared" si="221"/>
        <v>31-08-2024</v>
      </c>
      <c r="O2117" t="str">
        <f t="shared" si="223"/>
        <v>08</v>
      </c>
      <c r="P2117" t="str">
        <f t="shared" si="224"/>
        <v>2024</v>
      </c>
      <c r="Q2117" t="s">
        <v>12021</v>
      </c>
      <c r="R2117" t="str">
        <f t="shared" si="222"/>
        <v>-</v>
      </c>
      <c r="S2117" t="str">
        <f t="shared" si="225"/>
        <v/>
      </c>
    </row>
    <row r="2118" spans="1:19" x14ac:dyDescent="0.3">
      <c r="A2118" t="s">
        <v>5160</v>
      </c>
      <c r="B2118" t="s">
        <v>249</v>
      </c>
      <c r="C2118" s="4">
        <v>45112.654166666667</v>
      </c>
      <c r="D2118" t="s">
        <v>19</v>
      </c>
      <c r="E2118" t="s">
        <v>26</v>
      </c>
      <c r="F2118" t="s">
        <v>5161</v>
      </c>
      <c r="G2118" t="s">
        <v>28</v>
      </c>
      <c r="H2118" s="1">
        <v>44990</v>
      </c>
      <c r="I2118" s="3">
        <v>0.65416666666666667</v>
      </c>
      <c r="J2118" s="1">
        <v>45112</v>
      </c>
      <c r="K2118" s="2">
        <v>0.65416666666666667</v>
      </c>
      <c r="L2118" s="2" t="s">
        <v>12021</v>
      </c>
      <c r="M2118" t="s">
        <v>12021</v>
      </c>
      <c r="N2118" t="str">
        <f t="shared" si="221"/>
        <v>05-03-2023</v>
      </c>
      <c r="O2118" t="str">
        <f t="shared" si="223"/>
        <v>03</v>
      </c>
      <c r="P2118" t="str">
        <f t="shared" si="224"/>
        <v>2023</v>
      </c>
      <c r="Q2118" t="s">
        <v>12021</v>
      </c>
      <c r="R2118" t="str">
        <f t="shared" si="222"/>
        <v>05-07-2023</v>
      </c>
      <c r="S2118" t="str">
        <f t="shared" si="225"/>
        <v>07</v>
      </c>
    </row>
    <row r="2119" spans="1:19" x14ac:dyDescent="0.3">
      <c r="A2119" t="s">
        <v>5162</v>
      </c>
      <c r="B2119" t="s">
        <v>205</v>
      </c>
      <c r="C2119" s="4" t="s">
        <v>12021</v>
      </c>
      <c r="D2119" t="s">
        <v>19</v>
      </c>
      <c r="E2119" t="s">
        <v>140</v>
      </c>
      <c r="F2119" t="s">
        <v>5163</v>
      </c>
      <c r="G2119" t="s">
        <v>22</v>
      </c>
      <c r="H2119" s="1">
        <v>45353</v>
      </c>
      <c r="I2119" s="3">
        <v>0.49930555555555556</v>
      </c>
      <c r="J2119" s="1" t="s">
        <v>12021</v>
      </c>
      <c r="K2119" s="2" t="s">
        <v>12021</v>
      </c>
      <c r="L2119" s="2" t="s">
        <v>12021</v>
      </c>
      <c r="M2119" t="s">
        <v>12021</v>
      </c>
      <c r="N2119" t="str">
        <f t="shared" si="221"/>
        <v>02-03-2024</v>
      </c>
      <c r="O2119" t="str">
        <f t="shared" si="223"/>
        <v>03</v>
      </c>
      <c r="P2119" t="str">
        <f t="shared" si="224"/>
        <v>2024</v>
      </c>
      <c r="Q2119" t="s">
        <v>12021</v>
      </c>
      <c r="R2119" t="str">
        <f t="shared" si="222"/>
        <v>-</v>
      </c>
      <c r="S2119" t="str">
        <f t="shared" si="225"/>
        <v/>
      </c>
    </row>
    <row r="2120" spans="1:19" x14ac:dyDescent="0.3">
      <c r="A2120" t="s">
        <v>5164</v>
      </c>
      <c r="B2120" t="s">
        <v>37</v>
      </c>
      <c r="C2120" s="4" t="s">
        <v>12021</v>
      </c>
      <c r="D2120" t="s">
        <v>33</v>
      </c>
      <c r="E2120" t="s">
        <v>38</v>
      </c>
      <c r="F2120" t="s">
        <v>5165</v>
      </c>
      <c r="G2120" t="s">
        <v>15</v>
      </c>
      <c r="H2120" s="1">
        <v>44378</v>
      </c>
      <c r="I2120" s="3">
        <v>0.65694444444444444</v>
      </c>
      <c r="J2120" s="1" t="s">
        <v>12021</v>
      </c>
      <c r="K2120" s="2" t="s">
        <v>12021</v>
      </c>
      <c r="L2120" s="2" t="s">
        <v>12021</v>
      </c>
      <c r="M2120" t="s">
        <v>12021</v>
      </c>
      <c r="N2120" t="str">
        <f t="shared" si="221"/>
        <v>01-07-2021</v>
      </c>
      <c r="O2120" t="str">
        <f t="shared" si="223"/>
        <v>07</v>
      </c>
      <c r="P2120" t="str">
        <f t="shared" si="224"/>
        <v>2021</v>
      </c>
      <c r="Q2120" t="s">
        <v>12021</v>
      </c>
      <c r="R2120" t="str">
        <f t="shared" si="222"/>
        <v>-</v>
      </c>
      <c r="S2120" t="str">
        <f t="shared" si="225"/>
        <v/>
      </c>
    </row>
    <row r="2121" spans="1:19" x14ac:dyDescent="0.3">
      <c r="A2121" t="s">
        <v>5166</v>
      </c>
      <c r="B2121" t="s">
        <v>135</v>
      </c>
      <c r="C2121" s="4" t="s">
        <v>12021</v>
      </c>
      <c r="D2121" t="s">
        <v>33</v>
      </c>
      <c r="E2121" t="s">
        <v>38</v>
      </c>
      <c r="F2121" t="s">
        <v>5167</v>
      </c>
      <c r="G2121" t="s">
        <v>15</v>
      </c>
      <c r="H2121" s="1" t="s">
        <v>3935</v>
      </c>
      <c r="I2121" s="3">
        <v>0.49987268518518518</v>
      </c>
      <c r="J2121" s="1" t="s">
        <v>12021</v>
      </c>
      <c r="K2121" s="2" t="s">
        <v>12021</v>
      </c>
      <c r="L2121" s="2" t="s">
        <v>12021</v>
      </c>
      <c r="M2121" t="s">
        <v>12021</v>
      </c>
      <c r="N2121" t="str">
        <f t="shared" si="221"/>
        <v>16-01-2023</v>
      </c>
      <c r="O2121" t="str">
        <f t="shared" si="223"/>
        <v>01</v>
      </c>
      <c r="P2121" t="str">
        <f t="shared" si="224"/>
        <v>2023</v>
      </c>
      <c r="Q2121" t="s">
        <v>12021</v>
      </c>
      <c r="R2121" t="str">
        <f t="shared" si="222"/>
        <v>-</v>
      </c>
      <c r="S2121" t="str">
        <f t="shared" si="225"/>
        <v/>
      </c>
    </row>
    <row r="2122" spans="1:19" x14ac:dyDescent="0.3">
      <c r="A2122" t="s">
        <v>5168</v>
      </c>
      <c r="B2122" t="s">
        <v>256</v>
      </c>
      <c r="C2122" s="4" t="s">
        <v>12021</v>
      </c>
      <c r="D2122" t="s">
        <v>19</v>
      </c>
      <c r="E2122" t="s">
        <v>20</v>
      </c>
      <c r="F2122" t="s">
        <v>5169</v>
      </c>
      <c r="G2122" t="s">
        <v>22</v>
      </c>
      <c r="H2122" s="1" t="s">
        <v>1480</v>
      </c>
      <c r="I2122" s="3">
        <v>0.51093750000000004</v>
      </c>
      <c r="J2122" s="1" t="s">
        <v>12021</v>
      </c>
      <c r="K2122" s="2" t="s">
        <v>12021</v>
      </c>
      <c r="L2122" s="2" t="s">
        <v>12021</v>
      </c>
      <c r="M2122" t="s">
        <v>12021</v>
      </c>
      <c r="N2122" t="str">
        <f t="shared" si="221"/>
        <v>14-02-2023</v>
      </c>
      <c r="O2122" t="str">
        <f t="shared" si="223"/>
        <v>02</v>
      </c>
      <c r="P2122" t="str">
        <f t="shared" si="224"/>
        <v>2023</v>
      </c>
      <c r="Q2122" t="s">
        <v>12021</v>
      </c>
      <c r="R2122" t="str">
        <f t="shared" si="222"/>
        <v>-</v>
      </c>
      <c r="S2122" t="str">
        <f t="shared" si="225"/>
        <v/>
      </c>
    </row>
    <row r="2123" spans="1:19" x14ac:dyDescent="0.3">
      <c r="A2123" t="s">
        <v>5170</v>
      </c>
      <c r="B2123" t="s">
        <v>110</v>
      </c>
      <c r="C2123" s="4" t="s">
        <v>12021</v>
      </c>
      <c r="D2123" t="s">
        <v>33</v>
      </c>
      <c r="E2123" t="s">
        <v>34</v>
      </c>
      <c r="F2123" t="s">
        <v>5171</v>
      </c>
      <c r="G2123" t="s">
        <v>22</v>
      </c>
      <c r="H2123" s="1" t="s">
        <v>843</v>
      </c>
      <c r="I2123" s="3">
        <v>0.76249999999999996</v>
      </c>
      <c r="J2123" s="1" t="s">
        <v>12021</v>
      </c>
      <c r="K2123" s="2" t="s">
        <v>12021</v>
      </c>
      <c r="L2123" s="2" t="s">
        <v>12021</v>
      </c>
      <c r="M2123" t="s">
        <v>12021</v>
      </c>
      <c r="N2123" t="str">
        <f t="shared" si="221"/>
        <v>26-01-2020</v>
      </c>
      <c r="O2123" t="str">
        <f t="shared" si="223"/>
        <v>01</v>
      </c>
      <c r="P2123" t="str">
        <f t="shared" si="224"/>
        <v>2020</v>
      </c>
      <c r="Q2123" t="s">
        <v>12021</v>
      </c>
      <c r="R2123" t="str">
        <f t="shared" si="222"/>
        <v>-</v>
      </c>
      <c r="S2123" t="str">
        <f t="shared" si="225"/>
        <v/>
      </c>
    </row>
    <row r="2124" spans="1:19" x14ac:dyDescent="0.3">
      <c r="A2124" t="s">
        <v>5172</v>
      </c>
      <c r="B2124" t="s">
        <v>123</v>
      </c>
      <c r="C2124" s="4">
        <v>45140.19027777778</v>
      </c>
      <c r="D2124" t="s">
        <v>33</v>
      </c>
      <c r="E2124" t="s">
        <v>34</v>
      </c>
      <c r="F2124" t="s">
        <v>5173</v>
      </c>
      <c r="G2124" t="s">
        <v>28</v>
      </c>
      <c r="H2124" s="1" t="s">
        <v>529</v>
      </c>
      <c r="I2124" s="3">
        <v>0.19038194444444445</v>
      </c>
      <c r="J2124" s="1">
        <v>45140</v>
      </c>
      <c r="K2124" s="2">
        <v>0.19027777777777777</v>
      </c>
      <c r="L2124" s="2" t="s">
        <v>12021</v>
      </c>
      <c r="M2124" t="s">
        <v>12021</v>
      </c>
      <c r="N2124" t="str">
        <f t="shared" si="221"/>
        <v>24-01-2023</v>
      </c>
      <c r="O2124" t="str">
        <f t="shared" si="223"/>
        <v>01</v>
      </c>
      <c r="P2124" t="str">
        <f t="shared" si="224"/>
        <v>2023</v>
      </c>
      <c r="Q2124" t="s">
        <v>12021</v>
      </c>
      <c r="R2124" t="str">
        <f t="shared" si="222"/>
        <v>02-08-2023</v>
      </c>
      <c r="S2124" t="str">
        <f t="shared" si="225"/>
        <v>08</v>
      </c>
    </row>
    <row r="2125" spans="1:19" x14ac:dyDescent="0.3">
      <c r="A2125" t="s">
        <v>5174</v>
      </c>
      <c r="B2125" t="s">
        <v>404</v>
      </c>
      <c r="C2125" s="4">
        <v>45323.919444444444</v>
      </c>
      <c r="D2125" t="s">
        <v>12</v>
      </c>
      <c r="E2125" t="s">
        <v>174</v>
      </c>
      <c r="F2125" t="s">
        <v>5175</v>
      </c>
      <c r="G2125" t="s">
        <v>28</v>
      </c>
      <c r="H2125" s="1">
        <v>45119</v>
      </c>
      <c r="I2125" s="3">
        <v>0.9194444444444444</v>
      </c>
      <c r="J2125" s="1">
        <v>45323</v>
      </c>
      <c r="K2125" s="2">
        <v>0.9194444444444444</v>
      </c>
      <c r="L2125" s="2" t="s">
        <v>12021</v>
      </c>
      <c r="M2125" t="s">
        <v>12021</v>
      </c>
      <c r="N2125" t="str">
        <f t="shared" si="221"/>
        <v>12-07-2023</v>
      </c>
      <c r="O2125" t="str">
        <f t="shared" si="223"/>
        <v>07</v>
      </c>
      <c r="P2125" t="str">
        <f t="shared" si="224"/>
        <v>2023</v>
      </c>
      <c r="Q2125" t="s">
        <v>12021</v>
      </c>
      <c r="R2125" t="str">
        <f t="shared" si="222"/>
        <v>01-02-2024</v>
      </c>
      <c r="S2125" t="str">
        <f t="shared" si="225"/>
        <v>02</v>
      </c>
    </row>
    <row r="2126" spans="1:19" x14ac:dyDescent="0.3">
      <c r="A2126" t="s">
        <v>5176</v>
      </c>
      <c r="B2126" t="s">
        <v>97</v>
      </c>
      <c r="C2126" s="4">
        <v>45778.559027777781</v>
      </c>
      <c r="D2126" t="s">
        <v>19</v>
      </c>
      <c r="E2126" t="s">
        <v>20</v>
      </c>
      <c r="F2126" t="s">
        <v>5177</v>
      </c>
      <c r="G2126" t="s">
        <v>28</v>
      </c>
      <c r="H2126" s="1" t="s">
        <v>1302</v>
      </c>
      <c r="I2126" s="3">
        <v>0.55902777777777779</v>
      </c>
      <c r="J2126" s="1">
        <v>45778</v>
      </c>
      <c r="K2126" s="2">
        <v>0.55902777777777779</v>
      </c>
      <c r="L2126" s="2" t="s">
        <v>12021</v>
      </c>
      <c r="M2126" t="s">
        <v>12021</v>
      </c>
      <c r="N2126" t="str">
        <f t="shared" si="221"/>
        <v>30-12-2024</v>
      </c>
      <c r="O2126" t="str">
        <f t="shared" si="223"/>
        <v>12</v>
      </c>
      <c r="P2126" t="str">
        <f t="shared" si="224"/>
        <v>2024</v>
      </c>
      <c r="Q2126" t="s">
        <v>12021</v>
      </c>
      <c r="R2126" t="str">
        <f t="shared" si="222"/>
        <v>01-05-2025</v>
      </c>
      <c r="S2126" t="str">
        <f t="shared" si="225"/>
        <v>05</v>
      </c>
    </row>
    <row r="2127" spans="1:19" x14ac:dyDescent="0.3">
      <c r="A2127" t="s">
        <v>5178</v>
      </c>
      <c r="B2127" t="s">
        <v>194</v>
      </c>
      <c r="C2127" t="s">
        <v>12021</v>
      </c>
      <c r="D2127" t="s">
        <v>49</v>
      </c>
      <c r="E2127" t="s">
        <v>65</v>
      </c>
      <c r="F2127" t="s">
        <v>5179</v>
      </c>
      <c r="G2127" t="s">
        <v>15</v>
      </c>
      <c r="H2127" s="1" t="s">
        <v>4087</v>
      </c>
      <c r="I2127" s="3">
        <v>0.22387731481481482</v>
      </c>
      <c r="J2127" s="1" t="s">
        <v>12021</v>
      </c>
      <c r="K2127" s="2" t="s">
        <v>12021</v>
      </c>
      <c r="L2127" s="2" t="s">
        <v>12021</v>
      </c>
      <c r="M2127" t="s">
        <v>12021</v>
      </c>
      <c r="N2127" t="str">
        <f t="shared" si="221"/>
        <v>24-09-2024</v>
      </c>
      <c r="O2127" t="str">
        <f t="shared" si="223"/>
        <v>09</v>
      </c>
      <c r="P2127" t="str">
        <f t="shared" si="224"/>
        <v>2024</v>
      </c>
      <c r="Q2127" t="s">
        <v>12021</v>
      </c>
      <c r="R2127" t="str">
        <f t="shared" si="222"/>
        <v>-</v>
      </c>
      <c r="S2127" t="str">
        <f t="shared" si="225"/>
        <v/>
      </c>
    </row>
    <row r="2128" spans="1:19" x14ac:dyDescent="0.3">
      <c r="A2128" t="s">
        <v>5180</v>
      </c>
      <c r="B2128" t="s">
        <v>113</v>
      </c>
      <c r="C2128" t="s">
        <v>12021</v>
      </c>
      <c r="D2128" t="s">
        <v>12</v>
      </c>
      <c r="E2128" t="s">
        <v>114</v>
      </c>
      <c r="F2128" t="s">
        <v>5181</v>
      </c>
      <c r="G2128" t="s">
        <v>22</v>
      </c>
      <c r="H2128" s="1">
        <v>45632</v>
      </c>
      <c r="I2128" s="3">
        <v>0.46388888888888891</v>
      </c>
      <c r="J2128" s="1" t="s">
        <v>12021</v>
      </c>
      <c r="K2128" s="2" t="s">
        <v>12021</v>
      </c>
      <c r="L2128" s="2" t="s">
        <v>12021</v>
      </c>
      <c r="M2128" t="s">
        <v>12021</v>
      </c>
      <c r="N2128" t="str">
        <f t="shared" si="221"/>
        <v>06-12-2024</v>
      </c>
      <c r="O2128" t="str">
        <f t="shared" si="223"/>
        <v>12</v>
      </c>
      <c r="P2128" t="str">
        <f t="shared" si="224"/>
        <v>2024</v>
      </c>
      <c r="Q2128" t="s">
        <v>12021</v>
      </c>
      <c r="R2128" t="str">
        <f t="shared" si="222"/>
        <v>-</v>
      </c>
      <c r="S2128" t="str">
        <f t="shared" si="225"/>
        <v/>
      </c>
    </row>
    <row r="2129" spans="1:19" x14ac:dyDescent="0.3">
      <c r="A2129" t="s">
        <v>5182</v>
      </c>
      <c r="B2129" t="s">
        <v>301</v>
      </c>
      <c r="C2129" t="s">
        <v>12021</v>
      </c>
      <c r="D2129" t="s">
        <v>49</v>
      </c>
      <c r="E2129" t="s">
        <v>50</v>
      </c>
      <c r="F2129" t="s">
        <v>5183</v>
      </c>
      <c r="G2129" t="s">
        <v>22</v>
      </c>
      <c r="H2129" s="1">
        <v>44235</v>
      </c>
      <c r="I2129" s="3">
        <v>0.73541666666666672</v>
      </c>
      <c r="J2129" s="1" t="s">
        <v>12021</v>
      </c>
      <c r="K2129" s="2" t="s">
        <v>12021</v>
      </c>
      <c r="L2129" s="2" t="s">
        <v>12021</v>
      </c>
      <c r="M2129" t="s">
        <v>12021</v>
      </c>
      <c r="N2129" t="str">
        <f t="shared" si="221"/>
        <v>08-02-2021</v>
      </c>
      <c r="O2129" t="str">
        <f t="shared" si="223"/>
        <v>02</v>
      </c>
      <c r="P2129" t="str">
        <f t="shared" si="224"/>
        <v>2021</v>
      </c>
      <c r="Q2129" t="s">
        <v>12021</v>
      </c>
      <c r="R2129" t="str">
        <f t="shared" si="222"/>
        <v>-</v>
      </c>
      <c r="S2129" t="str">
        <f t="shared" si="225"/>
        <v/>
      </c>
    </row>
    <row r="2130" spans="1:19" x14ac:dyDescent="0.3">
      <c r="A2130" t="s">
        <v>5184</v>
      </c>
      <c r="B2130" t="s">
        <v>131</v>
      </c>
      <c r="C2130" t="s">
        <v>11416</v>
      </c>
      <c r="D2130" t="s">
        <v>12</v>
      </c>
      <c r="E2130" t="s">
        <v>114</v>
      </c>
      <c r="F2130" t="s">
        <v>5185</v>
      </c>
      <c r="G2130" t="s">
        <v>28</v>
      </c>
      <c r="H2130" s="1" t="s">
        <v>209</v>
      </c>
      <c r="I2130" s="3">
        <v>0.33931712962962962</v>
      </c>
      <c r="J2130" s="1" t="s">
        <v>5186</v>
      </c>
      <c r="K2130" s="2">
        <v>0.33931712962962962</v>
      </c>
      <c r="L2130" s="2" t="s">
        <v>12021</v>
      </c>
      <c r="M2130" t="s">
        <v>12021</v>
      </c>
      <c r="N2130" t="str">
        <f t="shared" si="221"/>
        <v>25-09-2021</v>
      </c>
      <c r="O2130" t="str">
        <f t="shared" si="223"/>
        <v>09</v>
      </c>
      <c r="P2130" t="str">
        <f t="shared" si="224"/>
        <v>2021</v>
      </c>
      <c r="Q2130" t="s">
        <v>12021</v>
      </c>
      <c r="R2130" t="str">
        <f t="shared" si="222"/>
        <v>30-09-2021</v>
      </c>
      <c r="S2130" t="str">
        <f t="shared" si="225"/>
        <v>09</v>
      </c>
    </row>
    <row r="2131" spans="1:19" x14ac:dyDescent="0.3">
      <c r="A2131" t="s">
        <v>5187</v>
      </c>
      <c r="B2131" t="s">
        <v>256</v>
      </c>
      <c r="C2131" t="s">
        <v>12021</v>
      </c>
      <c r="D2131" t="s">
        <v>19</v>
      </c>
      <c r="E2131" t="s">
        <v>20</v>
      </c>
      <c r="F2131" t="s">
        <v>5188</v>
      </c>
      <c r="G2131" t="s">
        <v>22</v>
      </c>
      <c r="H2131" s="1" t="s">
        <v>5189</v>
      </c>
      <c r="I2131" s="3">
        <v>0.10063657407407407</v>
      </c>
      <c r="J2131" s="1" t="s">
        <v>12021</v>
      </c>
      <c r="K2131" s="2" t="s">
        <v>12021</v>
      </c>
      <c r="L2131" s="2" t="s">
        <v>12021</v>
      </c>
      <c r="M2131" t="s">
        <v>12021</v>
      </c>
      <c r="N2131" t="str">
        <f t="shared" si="221"/>
        <v>20-11-2020</v>
      </c>
      <c r="O2131" t="str">
        <f t="shared" si="223"/>
        <v>11</v>
      </c>
      <c r="P2131" t="str">
        <f t="shared" si="224"/>
        <v>2020</v>
      </c>
      <c r="Q2131" t="s">
        <v>12021</v>
      </c>
      <c r="R2131" t="str">
        <f t="shared" si="222"/>
        <v>-</v>
      </c>
      <c r="S2131" t="str">
        <f t="shared" si="225"/>
        <v/>
      </c>
    </row>
    <row r="2132" spans="1:19" x14ac:dyDescent="0.3">
      <c r="A2132" t="s">
        <v>5190</v>
      </c>
      <c r="B2132" t="s">
        <v>202</v>
      </c>
      <c r="C2132" t="s">
        <v>12021</v>
      </c>
      <c r="D2132" t="s">
        <v>33</v>
      </c>
      <c r="E2132" t="s">
        <v>127</v>
      </c>
      <c r="F2132" t="s">
        <v>5191</v>
      </c>
      <c r="G2132" t="s">
        <v>15</v>
      </c>
      <c r="H2132" s="1" t="s">
        <v>2090</v>
      </c>
      <c r="I2132" s="3">
        <v>0.12317129629629629</v>
      </c>
      <c r="J2132" s="1" t="s">
        <v>12021</v>
      </c>
      <c r="K2132" s="2" t="s">
        <v>12021</v>
      </c>
      <c r="L2132" s="2" t="s">
        <v>12021</v>
      </c>
      <c r="M2132" t="s">
        <v>12021</v>
      </c>
      <c r="N2132" t="str">
        <f t="shared" si="221"/>
        <v>14-11-2022</v>
      </c>
      <c r="O2132" t="str">
        <f t="shared" si="223"/>
        <v>11</v>
      </c>
      <c r="P2132" t="str">
        <f t="shared" si="224"/>
        <v>2022</v>
      </c>
      <c r="Q2132" t="s">
        <v>12021</v>
      </c>
      <c r="R2132" t="str">
        <f t="shared" si="222"/>
        <v>-</v>
      </c>
      <c r="S2132" t="str">
        <f t="shared" si="225"/>
        <v/>
      </c>
    </row>
    <row r="2133" spans="1:19" x14ac:dyDescent="0.3">
      <c r="A2133" t="s">
        <v>5192</v>
      </c>
      <c r="B2133" t="s">
        <v>280</v>
      </c>
      <c r="C2133" t="s">
        <v>12021</v>
      </c>
      <c r="D2133" t="s">
        <v>49</v>
      </c>
      <c r="E2133" t="s">
        <v>65</v>
      </c>
      <c r="F2133" t="s">
        <v>5193</v>
      </c>
      <c r="G2133" t="s">
        <v>22</v>
      </c>
      <c r="H2133" s="1" t="s">
        <v>5194</v>
      </c>
      <c r="I2133" s="3">
        <v>7.7245370370370367E-2</v>
      </c>
      <c r="J2133" s="1" t="s">
        <v>12021</v>
      </c>
      <c r="K2133" s="2" t="s">
        <v>12021</v>
      </c>
      <c r="L2133" s="2" t="s">
        <v>12021</v>
      </c>
      <c r="M2133" t="s">
        <v>12021</v>
      </c>
      <c r="N2133" t="str">
        <f t="shared" si="221"/>
        <v>24-03-2021</v>
      </c>
      <c r="O2133" t="str">
        <f t="shared" si="223"/>
        <v>03</v>
      </c>
      <c r="P2133" t="str">
        <f t="shared" si="224"/>
        <v>2021</v>
      </c>
      <c r="Q2133" t="s">
        <v>12021</v>
      </c>
      <c r="R2133" t="str">
        <f t="shared" si="222"/>
        <v>-</v>
      </c>
      <c r="S2133" t="str">
        <f t="shared" si="225"/>
        <v/>
      </c>
    </row>
    <row r="2134" spans="1:19" x14ac:dyDescent="0.3">
      <c r="A2134" t="s">
        <v>5195</v>
      </c>
      <c r="B2134" t="s">
        <v>173</v>
      </c>
      <c r="C2134" t="s">
        <v>12021</v>
      </c>
      <c r="D2134" t="s">
        <v>12</v>
      </c>
      <c r="E2134" t="s">
        <v>174</v>
      </c>
      <c r="F2134" t="s">
        <v>5196</v>
      </c>
      <c r="G2134" t="s">
        <v>22</v>
      </c>
      <c r="H2134" s="1">
        <v>43898</v>
      </c>
      <c r="I2134" s="3">
        <v>0.83402777777777781</v>
      </c>
      <c r="J2134" s="1" t="s">
        <v>12021</v>
      </c>
      <c r="K2134" s="2" t="s">
        <v>12021</v>
      </c>
      <c r="L2134" s="2" t="s">
        <v>12021</v>
      </c>
      <c r="M2134" t="s">
        <v>12021</v>
      </c>
      <c r="N2134" t="str">
        <f t="shared" si="221"/>
        <v>08-03-2020</v>
      </c>
      <c r="O2134" t="str">
        <f t="shared" si="223"/>
        <v>03</v>
      </c>
      <c r="P2134" t="str">
        <f t="shared" si="224"/>
        <v>2020</v>
      </c>
      <c r="Q2134" t="s">
        <v>12021</v>
      </c>
      <c r="R2134" t="str">
        <f t="shared" si="222"/>
        <v>-</v>
      </c>
      <c r="S2134" t="str">
        <f t="shared" si="225"/>
        <v/>
      </c>
    </row>
    <row r="2135" spans="1:19" x14ac:dyDescent="0.3">
      <c r="A2135" t="s">
        <v>5197</v>
      </c>
      <c r="B2135" t="s">
        <v>135</v>
      </c>
      <c r="C2135" t="s">
        <v>12021</v>
      </c>
      <c r="D2135" t="s">
        <v>33</v>
      </c>
      <c r="E2135" t="s">
        <v>38</v>
      </c>
      <c r="F2135" t="s">
        <v>4841</v>
      </c>
      <c r="G2135" t="s">
        <v>22</v>
      </c>
      <c r="H2135" s="1" t="s">
        <v>5198</v>
      </c>
      <c r="I2135" s="3">
        <v>0.79456018518518523</v>
      </c>
      <c r="J2135" s="1" t="s">
        <v>12021</v>
      </c>
      <c r="K2135" s="2" t="s">
        <v>12021</v>
      </c>
      <c r="L2135" s="2" t="s">
        <v>12021</v>
      </c>
      <c r="M2135" t="s">
        <v>12021</v>
      </c>
      <c r="N2135" t="str">
        <f t="shared" si="221"/>
        <v>28-05-2024</v>
      </c>
      <c r="O2135" t="str">
        <f t="shared" si="223"/>
        <v>05</v>
      </c>
      <c r="P2135" t="str">
        <f t="shared" si="224"/>
        <v>2024</v>
      </c>
      <c r="Q2135" t="s">
        <v>12021</v>
      </c>
      <c r="R2135" t="str">
        <f t="shared" si="222"/>
        <v>-</v>
      </c>
      <c r="S2135" t="str">
        <f t="shared" si="225"/>
        <v/>
      </c>
    </row>
    <row r="2136" spans="1:19" x14ac:dyDescent="0.3">
      <c r="A2136" t="s">
        <v>5199</v>
      </c>
      <c r="B2136" t="s">
        <v>194</v>
      </c>
      <c r="C2136" t="s">
        <v>12021</v>
      </c>
      <c r="D2136" t="s">
        <v>49</v>
      </c>
      <c r="E2136" t="s">
        <v>65</v>
      </c>
      <c r="F2136" t="s">
        <v>5200</v>
      </c>
      <c r="G2136" t="s">
        <v>22</v>
      </c>
      <c r="H2136" s="1" t="s">
        <v>1966</v>
      </c>
      <c r="I2136" s="3">
        <v>0.39124999999999999</v>
      </c>
      <c r="J2136" s="1" t="s">
        <v>12021</v>
      </c>
      <c r="K2136" s="2" t="s">
        <v>12021</v>
      </c>
      <c r="L2136" s="2" t="s">
        <v>12021</v>
      </c>
      <c r="M2136" t="s">
        <v>12021</v>
      </c>
      <c r="N2136" t="str">
        <f t="shared" si="221"/>
        <v>24-02-2023</v>
      </c>
      <c r="O2136" t="str">
        <f t="shared" si="223"/>
        <v>02</v>
      </c>
      <c r="P2136" t="str">
        <f t="shared" si="224"/>
        <v>2023</v>
      </c>
      <c r="Q2136" t="s">
        <v>12021</v>
      </c>
      <c r="R2136" t="str">
        <f t="shared" si="222"/>
        <v>-</v>
      </c>
      <c r="S2136" t="str">
        <f t="shared" si="225"/>
        <v/>
      </c>
    </row>
    <row r="2137" spans="1:19" x14ac:dyDescent="0.3">
      <c r="A2137" t="s">
        <v>5201</v>
      </c>
      <c r="B2137" t="s">
        <v>25</v>
      </c>
      <c r="C2137" t="s">
        <v>12021</v>
      </c>
      <c r="D2137" t="s">
        <v>19</v>
      </c>
      <c r="E2137" t="s">
        <v>26</v>
      </c>
      <c r="F2137" t="s">
        <v>5202</v>
      </c>
      <c r="G2137" t="s">
        <v>15</v>
      </c>
      <c r="H2137" s="1">
        <v>45053</v>
      </c>
      <c r="I2137" s="3">
        <v>0.29791666666666666</v>
      </c>
      <c r="J2137" s="1" t="s">
        <v>12021</v>
      </c>
      <c r="K2137" s="2" t="s">
        <v>12021</v>
      </c>
      <c r="L2137" s="2" t="s">
        <v>12021</v>
      </c>
      <c r="M2137" t="s">
        <v>12021</v>
      </c>
      <c r="N2137" t="str">
        <f t="shared" si="221"/>
        <v>07-05-2023</v>
      </c>
      <c r="O2137" t="str">
        <f t="shared" si="223"/>
        <v>05</v>
      </c>
      <c r="P2137" t="str">
        <f t="shared" si="224"/>
        <v>2023</v>
      </c>
      <c r="Q2137" t="s">
        <v>12021</v>
      </c>
      <c r="R2137" t="str">
        <f t="shared" si="222"/>
        <v>-</v>
      </c>
      <c r="S2137" t="str">
        <f t="shared" si="225"/>
        <v/>
      </c>
    </row>
    <row r="2138" spans="1:19" x14ac:dyDescent="0.3">
      <c r="A2138" t="s">
        <v>5203</v>
      </c>
      <c r="B2138" t="s">
        <v>18</v>
      </c>
      <c r="C2138" t="s">
        <v>12021</v>
      </c>
      <c r="D2138" t="s">
        <v>19</v>
      </c>
      <c r="E2138" t="s">
        <v>20</v>
      </c>
      <c r="F2138" t="s">
        <v>5204</v>
      </c>
      <c r="G2138" t="s">
        <v>22</v>
      </c>
      <c r="H2138" s="1" t="s">
        <v>2234</v>
      </c>
      <c r="I2138" s="3">
        <v>0.24238425925925927</v>
      </c>
      <c r="J2138" s="1" t="s">
        <v>12021</v>
      </c>
      <c r="K2138" s="2" t="s">
        <v>12021</v>
      </c>
      <c r="L2138" s="2" t="s">
        <v>12021</v>
      </c>
      <c r="M2138" t="s">
        <v>12021</v>
      </c>
      <c r="N2138" t="str">
        <f t="shared" si="221"/>
        <v>29-10-2021</v>
      </c>
      <c r="O2138" t="str">
        <f t="shared" si="223"/>
        <v>10</v>
      </c>
      <c r="P2138" t="str">
        <f t="shared" si="224"/>
        <v>2021</v>
      </c>
      <c r="Q2138" t="s">
        <v>12021</v>
      </c>
      <c r="R2138" t="str">
        <f t="shared" si="222"/>
        <v>-</v>
      </c>
      <c r="S2138" t="str">
        <f t="shared" si="225"/>
        <v/>
      </c>
    </row>
    <row r="2139" spans="1:19" x14ac:dyDescent="0.3">
      <c r="A2139" t="s">
        <v>5205</v>
      </c>
      <c r="B2139" t="s">
        <v>404</v>
      </c>
      <c r="C2139" t="s">
        <v>12021</v>
      </c>
      <c r="D2139" t="s">
        <v>12</v>
      </c>
      <c r="E2139" t="s">
        <v>174</v>
      </c>
      <c r="F2139" t="s">
        <v>5206</v>
      </c>
      <c r="G2139" t="s">
        <v>15</v>
      </c>
      <c r="H2139" s="1" t="s">
        <v>3147</v>
      </c>
      <c r="I2139" s="3">
        <v>0.23869212962962963</v>
      </c>
      <c r="J2139" s="1" t="s">
        <v>12021</v>
      </c>
      <c r="K2139" s="2" t="s">
        <v>12021</v>
      </c>
      <c r="L2139" s="2" t="s">
        <v>12021</v>
      </c>
      <c r="M2139" t="s">
        <v>12021</v>
      </c>
      <c r="N2139" t="str">
        <f t="shared" si="221"/>
        <v>23-11-2021</v>
      </c>
      <c r="O2139" t="str">
        <f t="shared" si="223"/>
        <v>11</v>
      </c>
      <c r="P2139" t="str">
        <f t="shared" si="224"/>
        <v>2021</v>
      </c>
      <c r="Q2139" t="s">
        <v>12021</v>
      </c>
      <c r="R2139" t="str">
        <f t="shared" si="222"/>
        <v>-</v>
      </c>
      <c r="S2139" t="str">
        <f t="shared" si="225"/>
        <v/>
      </c>
    </row>
    <row r="2140" spans="1:19" x14ac:dyDescent="0.3">
      <c r="A2140" t="s">
        <v>5207</v>
      </c>
      <c r="B2140" t="s">
        <v>205</v>
      </c>
      <c r="C2140" t="s">
        <v>12021</v>
      </c>
      <c r="D2140" t="s">
        <v>19</v>
      </c>
      <c r="E2140" t="s">
        <v>140</v>
      </c>
      <c r="F2140" t="s">
        <v>5208</v>
      </c>
      <c r="G2140" t="s">
        <v>22</v>
      </c>
      <c r="H2140" s="1">
        <v>44930</v>
      </c>
      <c r="I2140" s="3">
        <v>7.5694444444444439E-2</v>
      </c>
      <c r="J2140" s="1" t="s">
        <v>12021</v>
      </c>
      <c r="K2140" s="2" t="s">
        <v>12021</v>
      </c>
      <c r="L2140" s="2" t="s">
        <v>12021</v>
      </c>
      <c r="M2140" t="s">
        <v>12021</v>
      </c>
      <c r="N2140" t="str">
        <f t="shared" si="221"/>
        <v>04-01-2023</v>
      </c>
      <c r="O2140" t="str">
        <f t="shared" si="223"/>
        <v>01</v>
      </c>
      <c r="P2140" t="str">
        <f t="shared" si="224"/>
        <v>2023</v>
      </c>
      <c r="Q2140" t="s">
        <v>12021</v>
      </c>
      <c r="R2140" t="str">
        <f t="shared" si="222"/>
        <v>-</v>
      </c>
      <c r="S2140" t="str">
        <f t="shared" si="225"/>
        <v/>
      </c>
    </row>
    <row r="2141" spans="1:19" x14ac:dyDescent="0.3">
      <c r="A2141" t="s">
        <v>5209</v>
      </c>
      <c r="B2141" t="s">
        <v>131</v>
      </c>
      <c r="C2141" t="s">
        <v>12021</v>
      </c>
      <c r="D2141" t="s">
        <v>12</v>
      </c>
      <c r="E2141" t="s">
        <v>114</v>
      </c>
      <c r="F2141" t="s">
        <v>3323</v>
      </c>
      <c r="G2141" t="s">
        <v>22</v>
      </c>
      <c r="H2141" s="1" t="s">
        <v>1898</v>
      </c>
      <c r="I2141" s="3">
        <v>0.9231597222222222</v>
      </c>
      <c r="J2141" s="1" t="s">
        <v>12021</v>
      </c>
      <c r="K2141" s="2" t="s">
        <v>12021</v>
      </c>
      <c r="L2141" s="2" t="s">
        <v>12021</v>
      </c>
      <c r="M2141" t="s">
        <v>12021</v>
      </c>
      <c r="N2141" t="str">
        <f t="shared" si="221"/>
        <v>25-08-2022</v>
      </c>
      <c r="O2141" t="str">
        <f t="shared" si="223"/>
        <v>08</v>
      </c>
      <c r="P2141" t="str">
        <f t="shared" si="224"/>
        <v>2022</v>
      </c>
      <c r="Q2141" t="s">
        <v>12021</v>
      </c>
      <c r="R2141" t="str">
        <f t="shared" si="222"/>
        <v>-</v>
      </c>
      <c r="S2141" t="str">
        <f t="shared" si="225"/>
        <v/>
      </c>
    </row>
    <row r="2142" spans="1:19" x14ac:dyDescent="0.3">
      <c r="A2142" t="s">
        <v>5210</v>
      </c>
      <c r="B2142" t="s">
        <v>73</v>
      </c>
      <c r="C2142" s="4">
        <v>45576.40347222222</v>
      </c>
      <c r="D2142" t="s">
        <v>49</v>
      </c>
      <c r="E2142" t="s">
        <v>50</v>
      </c>
      <c r="F2142" t="s">
        <v>5211</v>
      </c>
      <c r="G2142" t="s">
        <v>28</v>
      </c>
      <c r="H2142" s="1">
        <v>45393</v>
      </c>
      <c r="I2142" s="3">
        <v>0.40347222222222223</v>
      </c>
      <c r="J2142" s="1">
        <v>45576</v>
      </c>
      <c r="K2142" s="2">
        <v>0.40347222222222223</v>
      </c>
      <c r="L2142" s="2" t="s">
        <v>12021</v>
      </c>
      <c r="M2142" t="s">
        <v>12021</v>
      </c>
      <c r="N2142" t="str">
        <f t="shared" si="221"/>
        <v>11-04-2024</v>
      </c>
      <c r="O2142" t="str">
        <f t="shared" si="223"/>
        <v>04</v>
      </c>
      <c r="P2142" t="str">
        <f t="shared" si="224"/>
        <v>2024</v>
      </c>
      <c r="Q2142" t="s">
        <v>12021</v>
      </c>
      <c r="R2142" t="str">
        <f t="shared" si="222"/>
        <v>11-10-2024</v>
      </c>
      <c r="S2142" t="str">
        <f t="shared" si="225"/>
        <v>10</v>
      </c>
    </row>
    <row r="2143" spans="1:19" x14ac:dyDescent="0.3">
      <c r="A2143" t="s">
        <v>5212</v>
      </c>
      <c r="B2143" t="s">
        <v>289</v>
      </c>
      <c r="C2143" t="s">
        <v>12021</v>
      </c>
      <c r="D2143" t="s">
        <v>49</v>
      </c>
      <c r="E2143" t="s">
        <v>69</v>
      </c>
      <c r="F2143" t="s">
        <v>5213</v>
      </c>
      <c r="G2143" t="s">
        <v>15</v>
      </c>
      <c r="H2143" s="1" t="s">
        <v>5036</v>
      </c>
      <c r="I2143" s="3">
        <v>0.15332175925925925</v>
      </c>
      <c r="J2143" s="1" t="s">
        <v>12021</v>
      </c>
      <c r="K2143" s="2" t="s">
        <v>12021</v>
      </c>
      <c r="L2143" s="2" t="s">
        <v>12021</v>
      </c>
      <c r="M2143" t="s">
        <v>12021</v>
      </c>
      <c r="N2143" t="str">
        <f t="shared" si="221"/>
        <v>23-07-2020</v>
      </c>
      <c r="O2143" t="str">
        <f t="shared" si="223"/>
        <v>07</v>
      </c>
      <c r="P2143" t="str">
        <f t="shared" si="224"/>
        <v>2020</v>
      </c>
      <c r="Q2143" t="s">
        <v>12021</v>
      </c>
      <c r="R2143" t="str">
        <f t="shared" si="222"/>
        <v>-</v>
      </c>
      <c r="S2143" t="str">
        <f t="shared" si="225"/>
        <v/>
      </c>
    </row>
    <row r="2144" spans="1:19" x14ac:dyDescent="0.3">
      <c r="A2144" t="s">
        <v>5214</v>
      </c>
      <c r="B2144" t="s">
        <v>139</v>
      </c>
      <c r="C2144" s="4">
        <v>45476.013194444444</v>
      </c>
      <c r="D2144" t="s">
        <v>19</v>
      </c>
      <c r="E2144" t="s">
        <v>140</v>
      </c>
      <c r="F2144" t="s">
        <v>5215</v>
      </c>
      <c r="G2144" t="s">
        <v>28</v>
      </c>
      <c r="H2144" s="1" t="s">
        <v>71</v>
      </c>
      <c r="I2144" s="3">
        <v>1.3310185185185185E-2</v>
      </c>
      <c r="J2144" s="1">
        <v>45476</v>
      </c>
      <c r="K2144" s="2">
        <v>1.3194444444444444E-2</v>
      </c>
      <c r="L2144" s="2" t="s">
        <v>12021</v>
      </c>
      <c r="M2144" t="s">
        <v>12021</v>
      </c>
      <c r="N2144" t="str">
        <f t="shared" si="221"/>
        <v>20-02-2024</v>
      </c>
      <c r="O2144" t="str">
        <f t="shared" si="223"/>
        <v>02</v>
      </c>
      <c r="P2144" t="str">
        <f t="shared" si="224"/>
        <v>2024</v>
      </c>
      <c r="Q2144" t="s">
        <v>12021</v>
      </c>
      <c r="R2144" t="str">
        <f t="shared" si="222"/>
        <v>03-07-2024</v>
      </c>
      <c r="S2144" t="str">
        <f t="shared" si="225"/>
        <v>07</v>
      </c>
    </row>
    <row r="2145" spans="1:19" x14ac:dyDescent="0.3">
      <c r="A2145" t="s">
        <v>5216</v>
      </c>
      <c r="B2145" t="s">
        <v>220</v>
      </c>
      <c r="C2145" t="s">
        <v>12021</v>
      </c>
      <c r="D2145" t="s">
        <v>12</v>
      </c>
      <c r="E2145" t="s">
        <v>174</v>
      </c>
      <c r="F2145" t="s">
        <v>5217</v>
      </c>
      <c r="G2145" t="s">
        <v>22</v>
      </c>
      <c r="H2145" s="1">
        <v>44777</v>
      </c>
      <c r="I2145" s="3">
        <v>0.19513888888888889</v>
      </c>
      <c r="J2145" s="1" t="s">
        <v>12021</v>
      </c>
      <c r="K2145" s="2" t="s">
        <v>12021</v>
      </c>
      <c r="L2145" s="2" t="s">
        <v>12021</v>
      </c>
      <c r="M2145" t="s">
        <v>12021</v>
      </c>
      <c r="N2145" t="str">
        <f t="shared" si="221"/>
        <v>04-08-2022</v>
      </c>
      <c r="O2145" t="str">
        <f t="shared" si="223"/>
        <v>08</v>
      </c>
      <c r="P2145" t="str">
        <f t="shared" si="224"/>
        <v>2022</v>
      </c>
      <c r="Q2145" t="s">
        <v>12021</v>
      </c>
      <c r="R2145" t="str">
        <f t="shared" si="222"/>
        <v>-</v>
      </c>
      <c r="S2145" t="str">
        <f t="shared" si="225"/>
        <v/>
      </c>
    </row>
    <row r="2146" spans="1:19" x14ac:dyDescent="0.3">
      <c r="A2146" t="s">
        <v>5218</v>
      </c>
      <c r="B2146" t="s">
        <v>110</v>
      </c>
      <c r="C2146" t="s">
        <v>11417</v>
      </c>
      <c r="D2146" t="s">
        <v>33</v>
      </c>
      <c r="E2146" t="s">
        <v>34</v>
      </c>
      <c r="F2146" t="s">
        <v>5219</v>
      </c>
      <c r="G2146" t="s">
        <v>28</v>
      </c>
      <c r="H2146" s="1" t="s">
        <v>2193</v>
      </c>
      <c r="I2146" s="3">
        <v>0.99848379629629624</v>
      </c>
      <c r="J2146" s="1" t="s">
        <v>2109</v>
      </c>
      <c r="K2146" s="2">
        <v>0.99848379629629624</v>
      </c>
      <c r="L2146" s="2" t="s">
        <v>12021</v>
      </c>
      <c r="M2146" t="s">
        <v>12021</v>
      </c>
      <c r="N2146" t="str">
        <f t="shared" si="221"/>
        <v>16-11-2023</v>
      </c>
      <c r="O2146" t="str">
        <f t="shared" si="223"/>
        <v>11</v>
      </c>
      <c r="P2146" t="str">
        <f t="shared" si="224"/>
        <v>2023</v>
      </c>
      <c r="Q2146" t="s">
        <v>12021</v>
      </c>
      <c r="R2146" t="str">
        <f t="shared" si="222"/>
        <v>30-11-2023</v>
      </c>
      <c r="S2146" t="str">
        <f t="shared" si="225"/>
        <v>11</v>
      </c>
    </row>
    <row r="2147" spans="1:19" x14ac:dyDescent="0.3">
      <c r="A2147" t="s">
        <v>5220</v>
      </c>
      <c r="B2147" t="s">
        <v>135</v>
      </c>
      <c r="C2147" t="s">
        <v>12021</v>
      </c>
      <c r="D2147" t="s">
        <v>33</v>
      </c>
      <c r="E2147" t="s">
        <v>38</v>
      </c>
      <c r="F2147" t="s">
        <v>5221</v>
      </c>
      <c r="G2147" t="s">
        <v>22</v>
      </c>
      <c r="H2147" s="1" t="s">
        <v>1061</v>
      </c>
      <c r="I2147" s="3">
        <v>0.62918981481481484</v>
      </c>
      <c r="J2147" s="1" t="s">
        <v>12021</v>
      </c>
      <c r="K2147" s="2" t="s">
        <v>12021</v>
      </c>
      <c r="L2147" s="2" t="s">
        <v>12021</v>
      </c>
      <c r="M2147" t="s">
        <v>12021</v>
      </c>
      <c r="N2147" t="str">
        <f t="shared" si="221"/>
        <v>13-05-2020</v>
      </c>
      <c r="O2147" t="str">
        <f t="shared" si="223"/>
        <v>05</v>
      </c>
      <c r="P2147" t="str">
        <f t="shared" si="224"/>
        <v>2020</v>
      </c>
      <c r="Q2147" t="s">
        <v>12021</v>
      </c>
      <c r="R2147" t="str">
        <f t="shared" si="222"/>
        <v>-</v>
      </c>
      <c r="S2147" t="str">
        <f t="shared" si="225"/>
        <v/>
      </c>
    </row>
    <row r="2148" spans="1:19" x14ac:dyDescent="0.3">
      <c r="A2148" t="s">
        <v>5222</v>
      </c>
      <c r="B2148" t="s">
        <v>173</v>
      </c>
      <c r="C2148" t="s">
        <v>11418</v>
      </c>
      <c r="D2148" t="s">
        <v>12</v>
      </c>
      <c r="E2148" t="s">
        <v>174</v>
      </c>
      <c r="F2148" t="s">
        <v>5223</v>
      </c>
      <c r="G2148" t="s">
        <v>28</v>
      </c>
      <c r="H2148" s="1" t="s">
        <v>3868</v>
      </c>
      <c r="I2148" s="3">
        <v>0.18915509259259258</v>
      </c>
      <c r="J2148" s="1" t="s">
        <v>5045</v>
      </c>
      <c r="K2148" s="2">
        <v>0.18915509259259258</v>
      </c>
      <c r="L2148" s="2" t="s">
        <v>12021</v>
      </c>
      <c r="M2148" t="s">
        <v>12021</v>
      </c>
      <c r="N2148" t="str">
        <f t="shared" si="221"/>
        <v>17-11-2024</v>
      </c>
      <c r="O2148" t="str">
        <f t="shared" si="223"/>
        <v>11</v>
      </c>
      <c r="P2148" t="str">
        <f t="shared" si="224"/>
        <v>2024</v>
      </c>
      <c r="Q2148" t="s">
        <v>12021</v>
      </c>
      <c r="R2148" t="str">
        <f t="shared" si="222"/>
        <v>14-12-2024</v>
      </c>
      <c r="S2148" t="str">
        <f t="shared" si="225"/>
        <v>12</v>
      </c>
    </row>
    <row r="2149" spans="1:19" x14ac:dyDescent="0.3">
      <c r="A2149" t="s">
        <v>5224</v>
      </c>
      <c r="B2149" t="s">
        <v>11</v>
      </c>
      <c r="C2149" s="4">
        <v>45047.375</v>
      </c>
      <c r="D2149" t="s">
        <v>12</v>
      </c>
      <c r="E2149" t="s">
        <v>13</v>
      </c>
      <c r="F2149" t="s">
        <v>5225</v>
      </c>
      <c r="G2149" t="s">
        <v>28</v>
      </c>
      <c r="H2149" s="1" t="s">
        <v>5226</v>
      </c>
      <c r="I2149" s="3">
        <v>0.37538194444444445</v>
      </c>
      <c r="J2149" s="1">
        <v>45047</v>
      </c>
      <c r="K2149" s="2">
        <v>0.375</v>
      </c>
      <c r="L2149" s="2" t="s">
        <v>12021</v>
      </c>
      <c r="M2149" t="s">
        <v>12021</v>
      </c>
      <c r="N2149" t="str">
        <f t="shared" si="221"/>
        <v>24-12-2022</v>
      </c>
      <c r="O2149" t="str">
        <f t="shared" si="223"/>
        <v>12</v>
      </c>
      <c r="P2149" t="str">
        <f t="shared" si="224"/>
        <v>2022</v>
      </c>
      <c r="Q2149" t="s">
        <v>12021</v>
      </c>
      <c r="R2149" t="str">
        <f t="shared" si="222"/>
        <v>01-05-2023</v>
      </c>
      <c r="S2149" t="str">
        <f t="shared" si="225"/>
        <v>05</v>
      </c>
    </row>
    <row r="2150" spans="1:19" x14ac:dyDescent="0.3">
      <c r="A2150" t="s">
        <v>5227</v>
      </c>
      <c r="B2150" t="s">
        <v>289</v>
      </c>
      <c r="C2150" s="4">
        <v>44743.350694444445</v>
      </c>
      <c r="D2150" t="s">
        <v>49</v>
      </c>
      <c r="E2150" t="s">
        <v>69</v>
      </c>
      <c r="F2150" t="s">
        <v>5228</v>
      </c>
      <c r="G2150" t="s">
        <v>28</v>
      </c>
      <c r="H2150" s="1" t="s">
        <v>4023</v>
      </c>
      <c r="I2150" s="3">
        <v>0.35071759259259261</v>
      </c>
      <c r="J2150" s="1">
        <v>44743</v>
      </c>
      <c r="K2150" s="2">
        <v>0.35069444444444442</v>
      </c>
      <c r="L2150" s="2" t="s">
        <v>12021</v>
      </c>
      <c r="M2150" t="s">
        <v>12021</v>
      </c>
      <c r="N2150" t="str">
        <f t="shared" si="221"/>
        <v>14-12-2021</v>
      </c>
      <c r="O2150" t="str">
        <f t="shared" si="223"/>
        <v>12</v>
      </c>
      <c r="P2150" t="str">
        <f t="shared" si="224"/>
        <v>2021</v>
      </c>
      <c r="Q2150" t="s">
        <v>12021</v>
      </c>
      <c r="R2150" t="str">
        <f t="shared" si="222"/>
        <v>01-07-2022</v>
      </c>
      <c r="S2150" t="str">
        <f t="shared" si="225"/>
        <v>07</v>
      </c>
    </row>
    <row r="2151" spans="1:19" x14ac:dyDescent="0.3">
      <c r="A2151" t="s">
        <v>5229</v>
      </c>
      <c r="B2151" t="s">
        <v>202</v>
      </c>
      <c r="C2151" s="4">
        <v>44349.438194444447</v>
      </c>
      <c r="D2151" t="s">
        <v>33</v>
      </c>
      <c r="E2151" t="s">
        <v>127</v>
      </c>
      <c r="F2151" t="s">
        <v>5230</v>
      </c>
      <c r="G2151" t="s">
        <v>28</v>
      </c>
      <c r="H2151" s="1" t="s">
        <v>606</v>
      </c>
      <c r="I2151" s="3">
        <v>0.43839120370370371</v>
      </c>
      <c r="J2151" s="1">
        <v>44349</v>
      </c>
      <c r="K2151" s="2">
        <v>0.43819444444444444</v>
      </c>
      <c r="L2151" s="2" t="s">
        <v>12021</v>
      </c>
      <c r="M2151" t="s">
        <v>12021</v>
      </c>
      <c r="N2151" t="str">
        <f t="shared" si="221"/>
        <v>24-01-2021</v>
      </c>
      <c r="O2151" t="str">
        <f t="shared" si="223"/>
        <v>01</v>
      </c>
      <c r="P2151" t="str">
        <f t="shared" si="224"/>
        <v>2021</v>
      </c>
      <c r="Q2151" t="s">
        <v>12021</v>
      </c>
      <c r="R2151" t="str">
        <f t="shared" si="222"/>
        <v>02-06-2021</v>
      </c>
      <c r="S2151" t="str">
        <f t="shared" si="225"/>
        <v>06</v>
      </c>
    </row>
    <row r="2152" spans="1:19" x14ac:dyDescent="0.3">
      <c r="A2152" t="s">
        <v>5231</v>
      </c>
      <c r="B2152" t="s">
        <v>135</v>
      </c>
      <c r="C2152" t="s">
        <v>12021</v>
      </c>
      <c r="D2152" t="s">
        <v>33</v>
      </c>
      <c r="E2152" t="s">
        <v>38</v>
      </c>
      <c r="F2152" t="s">
        <v>5232</v>
      </c>
      <c r="G2152" t="s">
        <v>15</v>
      </c>
      <c r="H2152" s="1">
        <v>44106</v>
      </c>
      <c r="I2152" s="3">
        <v>0.10138888888888889</v>
      </c>
      <c r="J2152" s="1" t="s">
        <v>12021</v>
      </c>
      <c r="K2152" s="2" t="s">
        <v>12021</v>
      </c>
      <c r="L2152" s="2" t="s">
        <v>12021</v>
      </c>
      <c r="M2152" t="s">
        <v>12021</v>
      </c>
      <c r="N2152" t="str">
        <f t="shared" si="221"/>
        <v>02-10-2020</v>
      </c>
      <c r="O2152" t="str">
        <f t="shared" si="223"/>
        <v>10</v>
      </c>
      <c r="P2152" t="str">
        <f t="shared" si="224"/>
        <v>2020</v>
      </c>
      <c r="Q2152" t="s">
        <v>12021</v>
      </c>
      <c r="R2152" t="str">
        <f t="shared" si="222"/>
        <v>-</v>
      </c>
      <c r="S2152" t="str">
        <f t="shared" si="225"/>
        <v/>
      </c>
    </row>
    <row r="2153" spans="1:19" x14ac:dyDescent="0.3">
      <c r="A2153" t="s">
        <v>5233</v>
      </c>
      <c r="B2153" t="s">
        <v>158</v>
      </c>
      <c r="C2153" t="s">
        <v>12021</v>
      </c>
      <c r="D2153" t="s">
        <v>33</v>
      </c>
      <c r="E2153" t="s">
        <v>127</v>
      </c>
      <c r="F2153" t="s">
        <v>5234</v>
      </c>
      <c r="G2153" t="s">
        <v>22</v>
      </c>
      <c r="H2153" s="1" t="s">
        <v>455</v>
      </c>
      <c r="I2153" s="3">
        <v>0.89437500000000003</v>
      </c>
      <c r="J2153" s="1" t="s">
        <v>12021</v>
      </c>
      <c r="K2153" s="2" t="s">
        <v>12021</v>
      </c>
      <c r="L2153" s="2" t="s">
        <v>12021</v>
      </c>
      <c r="M2153" t="s">
        <v>12021</v>
      </c>
      <c r="N2153" t="str">
        <f t="shared" si="221"/>
        <v>14-12-2022</v>
      </c>
      <c r="O2153" t="str">
        <f t="shared" si="223"/>
        <v>12</v>
      </c>
      <c r="P2153" t="str">
        <f t="shared" si="224"/>
        <v>2022</v>
      </c>
      <c r="Q2153" t="s">
        <v>12021</v>
      </c>
      <c r="R2153" t="str">
        <f t="shared" si="222"/>
        <v>-</v>
      </c>
      <c r="S2153" t="str">
        <f t="shared" si="225"/>
        <v/>
      </c>
    </row>
    <row r="2154" spans="1:19" x14ac:dyDescent="0.3">
      <c r="A2154" t="s">
        <v>5235</v>
      </c>
      <c r="B2154" t="s">
        <v>25</v>
      </c>
      <c r="C2154" t="s">
        <v>12021</v>
      </c>
      <c r="D2154" t="s">
        <v>19</v>
      </c>
      <c r="E2154" t="s">
        <v>26</v>
      </c>
      <c r="F2154" t="s">
        <v>5236</v>
      </c>
      <c r="G2154" t="s">
        <v>15</v>
      </c>
      <c r="H2154" s="1" t="s">
        <v>598</v>
      </c>
      <c r="I2154" s="3">
        <v>0.5002199074074074</v>
      </c>
      <c r="J2154" s="1" t="s">
        <v>12021</v>
      </c>
      <c r="K2154" s="2" t="s">
        <v>12021</v>
      </c>
      <c r="L2154" s="2" t="s">
        <v>12021</v>
      </c>
      <c r="M2154" t="s">
        <v>12021</v>
      </c>
      <c r="N2154" t="str">
        <f t="shared" si="221"/>
        <v>18-04-2024</v>
      </c>
      <c r="O2154" t="str">
        <f t="shared" si="223"/>
        <v>04</v>
      </c>
      <c r="P2154" t="str">
        <f t="shared" si="224"/>
        <v>2024</v>
      </c>
      <c r="Q2154" t="s">
        <v>12021</v>
      </c>
      <c r="R2154" t="str">
        <f t="shared" si="222"/>
        <v>-</v>
      </c>
      <c r="S2154" t="str">
        <f t="shared" si="225"/>
        <v/>
      </c>
    </row>
    <row r="2155" spans="1:19" x14ac:dyDescent="0.3">
      <c r="A2155" t="s">
        <v>5237</v>
      </c>
      <c r="B2155" t="s">
        <v>280</v>
      </c>
      <c r="C2155" s="4">
        <v>43929.96875</v>
      </c>
      <c r="D2155" t="s">
        <v>49</v>
      </c>
      <c r="E2155" t="s">
        <v>65</v>
      </c>
      <c r="F2155" t="s">
        <v>5238</v>
      </c>
      <c r="G2155" t="s">
        <v>28</v>
      </c>
      <c r="H2155" s="1" t="s">
        <v>876</v>
      </c>
      <c r="I2155" s="3">
        <v>0.96914351851851854</v>
      </c>
      <c r="J2155" s="1">
        <v>43929</v>
      </c>
      <c r="K2155" s="2">
        <v>0.96875</v>
      </c>
      <c r="L2155" s="2" t="s">
        <v>12021</v>
      </c>
      <c r="M2155" t="s">
        <v>12021</v>
      </c>
      <c r="N2155" t="str">
        <f t="shared" si="221"/>
        <v>16-07-2020</v>
      </c>
      <c r="O2155" t="str">
        <f t="shared" si="223"/>
        <v>07</v>
      </c>
      <c r="P2155" t="str">
        <f t="shared" si="224"/>
        <v>2020</v>
      </c>
      <c r="Q2155" t="s">
        <v>12021</v>
      </c>
      <c r="R2155" t="str">
        <f t="shared" si="222"/>
        <v>08-04-2020</v>
      </c>
      <c r="S2155" t="str">
        <f t="shared" si="225"/>
        <v>04</v>
      </c>
    </row>
    <row r="2156" spans="1:19" x14ac:dyDescent="0.3">
      <c r="A2156" t="s">
        <v>5239</v>
      </c>
      <c r="B2156" t="s">
        <v>194</v>
      </c>
      <c r="C2156" t="s">
        <v>11419</v>
      </c>
      <c r="D2156" t="s">
        <v>49</v>
      </c>
      <c r="E2156" t="s">
        <v>65</v>
      </c>
      <c r="F2156" t="s">
        <v>875</v>
      </c>
      <c r="G2156" t="s">
        <v>28</v>
      </c>
      <c r="H2156" s="1">
        <v>45542</v>
      </c>
      <c r="I2156" s="3">
        <v>0.57638888888888884</v>
      </c>
      <c r="J2156" s="1" t="s">
        <v>1926</v>
      </c>
      <c r="K2156" s="2">
        <v>0.57665509259259262</v>
      </c>
      <c r="L2156" s="2" t="s">
        <v>12021</v>
      </c>
      <c r="M2156" t="s">
        <v>12021</v>
      </c>
      <c r="N2156" t="str">
        <f t="shared" si="221"/>
        <v>07-09-2024</v>
      </c>
      <c r="O2156" t="str">
        <f t="shared" si="223"/>
        <v>09</v>
      </c>
      <c r="P2156" t="str">
        <f t="shared" si="224"/>
        <v>2024</v>
      </c>
      <c r="Q2156" t="s">
        <v>12021</v>
      </c>
      <c r="R2156" t="str">
        <f t="shared" si="222"/>
        <v>30-07-2024</v>
      </c>
      <c r="S2156" t="str">
        <f t="shared" si="225"/>
        <v>07</v>
      </c>
    </row>
    <row r="2157" spans="1:19" x14ac:dyDescent="0.3">
      <c r="A2157" t="s">
        <v>5240</v>
      </c>
      <c r="B2157" t="s">
        <v>289</v>
      </c>
      <c r="C2157" t="s">
        <v>12021</v>
      </c>
      <c r="D2157" t="s">
        <v>49</v>
      </c>
      <c r="E2157" t="s">
        <v>69</v>
      </c>
      <c r="F2157" t="s">
        <v>5241</v>
      </c>
      <c r="G2157" t="s">
        <v>22</v>
      </c>
      <c r="H2157" s="1">
        <v>45334</v>
      </c>
      <c r="I2157" s="3">
        <v>0.49791666666666667</v>
      </c>
      <c r="J2157" s="1" t="s">
        <v>12021</v>
      </c>
      <c r="K2157" s="2" t="s">
        <v>12021</v>
      </c>
      <c r="L2157" s="2" t="s">
        <v>12021</v>
      </c>
      <c r="M2157" t="s">
        <v>12021</v>
      </c>
      <c r="N2157" t="str">
        <f t="shared" si="221"/>
        <v>12-02-2024</v>
      </c>
      <c r="O2157" t="str">
        <f t="shared" si="223"/>
        <v>02</v>
      </c>
      <c r="P2157" t="str">
        <f t="shared" si="224"/>
        <v>2024</v>
      </c>
      <c r="Q2157" t="s">
        <v>12021</v>
      </c>
      <c r="R2157" t="str">
        <f t="shared" si="222"/>
        <v>-</v>
      </c>
      <c r="S2157" t="str">
        <f t="shared" si="225"/>
        <v/>
      </c>
    </row>
    <row r="2158" spans="1:19" x14ac:dyDescent="0.3">
      <c r="A2158" t="s">
        <v>5242</v>
      </c>
      <c r="B2158" t="s">
        <v>68</v>
      </c>
      <c r="C2158" s="4">
        <v>44143.511805555558</v>
      </c>
      <c r="D2158" t="s">
        <v>49</v>
      </c>
      <c r="E2158" t="s">
        <v>69</v>
      </c>
      <c r="F2158" t="s">
        <v>5243</v>
      </c>
      <c r="G2158" t="s">
        <v>28</v>
      </c>
      <c r="H2158" s="1" t="s">
        <v>5244</v>
      </c>
      <c r="I2158" s="3">
        <v>0.51248842592592592</v>
      </c>
      <c r="J2158" s="1">
        <v>44143</v>
      </c>
      <c r="K2158" s="2">
        <v>0.51180555555555551</v>
      </c>
      <c r="L2158" s="2" t="s">
        <v>12021</v>
      </c>
      <c r="M2158" t="s">
        <v>12021</v>
      </c>
      <c r="N2158" t="str">
        <f t="shared" si="221"/>
        <v>18-07-2020</v>
      </c>
      <c r="O2158" t="str">
        <f t="shared" si="223"/>
        <v>07</v>
      </c>
      <c r="P2158" t="str">
        <f t="shared" si="224"/>
        <v>2020</v>
      </c>
      <c r="Q2158" t="s">
        <v>12021</v>
      </c>
      <c r="R2158" t="str">
        <f t="shared" si="222"/>
        <v>08-11-2020</v>
      </c>
      <c r="S2158" t="str">
        <f t="shared" si="225"/>
        <v>11</v>
      </c>
    </row>
    <row r="2159" spans="1:19" x14ac:dyDescent="0.3">
      <c r="A2159" t="s">
        <v>5245</v>
      </c>
      <c r="B2159" t="s">
        <v>87</v>
      </c>
      <c r="C2159" t="s">
        <v>12021</v>
      </c>
      <c r="D2159" t="s">
        <v>33</v>
      </c>
      <c r="E2159" t="s">
        <v>38</v>
      </c>
      <c r="F2159" t="s">
        <v>3802</v>
      </c>
      <c r="G2159" t="s">
        <v>22</v>
      </c>
      <c r="H2159" s="1" t="s">
        <v>5246</v>
      </c>
      <c r="I2159" s="3">
        <v>0.29973379629629632</v>
      </c>
      <c r="J2159" s="1" t="s">
        <v>12021</v>
      </c>
      <c r="K2159" s="2" t="s">
        <v>12021</v>
      </c>
      <c r="L2159" s="2" t="s">
        <v>12021</v>
      </c>
      <c r="M2159" t="s">
        <v>12021</v>
      </c>
      <c r="N2159" t="str">
        <f t="shared" si="221"/>
        <v>28-10-2021</v>
      </c>
      <c r="O2159" t="str">
        <f t="shared" si="223"/>
        <v>10</v>
      </c>
      <c r="P2159" t="str">
        <f t="shared" si="224"/>
        <v>2021</v>
      </c>
      <c r="Q2159" t="s">
        <v>12021</v>
      </c>
      <c r="R2159" t="str">
        <f t="shared" si="222"/>
        <v>-</v>
      </c>
      <c r="S2159" t="str">
        <f t="shared" si="225"/>
        <v/>
      </c>
    </row>
    <row r="2160" spans="1:19" x14ac:dyDescent="0.3">
      <c r="A2160" t="s">
        <v>5247</v>
      </c>
      <c r="B2160" t="s">
        <v>280</v>
      </c>
      <c r="C2160" t="s">
        <v>12021</v>
      </c>
      <c r="D2160" t="s">
        <v>49</v>
      </c>
      <c r="E2160" t="s">
        <v>65</v>
      </c>
      <c r="F2160" t="s">
        <v>5248</v>
      </c>
      <c r="G2160" t="s">
        <v>15</v>
      </c>
      <c r="H2160" s="1">
        <v>44931</v>
      </c>
      <c r="I2160" s="3">
        <v>0.80208333333333337</v>
      </c>
      <c r="J2160" s="1" t="s">
        <v>12021</v>
      </c>
      <c r="K2160" s="2" t="s">
        <v>12021</v>
      </c>
      <c r="L2160" s="2" t="s">
        <v>12021</v>
      </c>
      <c r="M2160" t="s">
        <v>12021</v>
      </c>
      <c r="N2160" t="str">
        <f t="shared" si="221"/>
        <v>05-01-2023</v>
      </c>
      <c r="O2160" t="str">
        <f t="shared" si="223"/>
        <v>01</v>
      </c>
      <c r="P2160" t="str">
        <f t="shared" si="224"/>
        <v>2023</v>
      </c>
      <c r="Q2160" t="s">
        <v>12021</v>
      </c>
      <c r="R2160" t="str">
        <f t="shared" si="222"/>
        <v>-</v>
      </c>
      <c r="S2160" t="str">
        <f t="shared" si="225"/>
        <v/>
      </c>
    </row>
    <row r="2161" spans="1:19" x14ac:dyDescent="0.3">
      <c r="A2161" t="s">
        <v>5249</v>
      </c>
      <c r="B2161" t="s">
        <v>110</v>
      </c>
      <c r="C2161" t="s">
        <v>12021</v>
      </c>
      <c r="D2161" t="s">
        <v>33</v>
      </c>
      <c r="E2161" t="s">
        <v>34</v>
      </c>
      <c r="F2161" t="s">
        <v>5250</v>
      </c>
      <c r="G2161" t="s">
        <v>15</v>
      </c>
      <c r="H2161" s="1">
        <v>44116</v>
      </c>
      <c r="I2161" s="3">
        <v>0.37291666666666667</v>
      </c>
      <c r="J2161" s="1" t="s">
        <v>12021</v>
      </c>
      <c r="K2161" s="2" t="s">
        <v>12021</v>
      </c>
      <c r="L2161" s="2" t="s">
        <v>12021</v>
      </c>
      <c r="M2161" t="s">
        <v>12021</v>
      </c>
      <c r="N2161" t="str">
        <f t="shared" si="221"/>
        <v>12-10-2020</v>
      </c>
      <c r="O2161" t="str">
        <f t="shared" si="223"/>
        <v>10</v>
      </c>
      <c r="P2161" t="str">
        <f t="shared" si="224"/>
        <v>2020</v>
      </c>
      <c r="Q2161" t="s">
        <v>12021</v>
      </c>
      <c r="R2161" t="str">
        <f t="shared" si="222"/>
        <v>-</v>
      </c>
      <c r="S2161" t="str">
        <f t="shared" si="225"/>
        <v/>
      </c>
    </row>
    <row r="2162" spans="1:19" x14ac:dyDescent="0.3">
      <c r="A2162" t="s">
        <v>5251</v>
      </c>
      <c r="B2162" t="s">
        <v>149</v>
      </c>
      <c r="C2162" t="s">
        <v>11420</v>
      </c>
      <c r="D2162" t="s">
        <v>49</v>
      </c>
      <c r="E2162" t="s">
        <v>69</v>
      </c>
      <c r="F2162" t="s">
        <v>5252</v>
      </c>
      <c r="G2162" t="s">
        <v>28</v>
      </c>
      <c r="H2162" s="1" t="s">
        <v>215</v>
      </c>
      <c r="I2162" s="3">
        <v>0.78405092592592596</v>
      </c>
      <c r="J2162" s="1" t="s">
        <v>5253</v>
      </c>
      <c r="K2162" s="2">
        <v>0.78405092592592596</v>
      </c>
      <c r="L2162" s="2" t="s">
        <v>12021</v>
      </c>
      <c r="M2162" t="s">
        <v>12021</v>
      </c>
      <c r="N2162" t="str">
        <f t="shared" si="221"/>
        <v>13-11-2020</v>
      </c>
      <c r="O2162" t="str">
        <f t="shared" si="223"/>
        <v>11</v>
      </c>
      <c r="P2162" t="str">
        <f t="shared" si="224"/>
        <v>2020</v>
      </c>
      <c r="Q2162" t="s">
        <v>12021</v>
      </c>
      <c r="R2162" t="str">
        <f t="shared" si="222"/>
        <v>15-11-2020</v>
      </c>
      <c r="S2162" t="str">
        <f t="shared" si="225"/>
        <v>11</v>
      </c>
    </row>
    <row r="2163" spans="1:19" x14ac:dyDescent="0.3">
      <c r="A2163" t="s">
        <v>5254</v>
      </c>
      <c r="B2163" t="s">
        <v>93</v>
      </c>
      <c r="C2163" t="s">
        <v>12021</v>
      </c>
      <c r="D2163" t="s">
        <v>19</v>
      </c>
      <c r="E2163" t="s">
        <v>26</v>
      </c>
      <c r="F2163" t="s">
        <v>5255</v>
      </c>
      <c r="G2163" t="s">
        <v>22</v>
      </c>
      <c r="H2163" s="1" t="s">
        <v>937</v>
      </c>
      <c r="I2163" s="3">
        <v>2.4814814814814814E-2</v>
      </c>
      <c r="J2163" s="1" t="s">
        <v>12021</v>
      </c>
      <c r="K2163" s="2" t="s">
        <v>12021</v>
      </c>
      <c r="L2163" s="2" t="s">
        <v>12021</v>
      </c>
      <c r="M2163" t="s">
        <v>12021</v>
      </c>
      <c r="N2163" t="str">
        <f t="shared" si="221"/>
        <v>13-12-2024</v>
      </c>
      <c r="O2163" t="str">
        <f t="shared" si="223"/>
        <v>12</v>
      </c>
      <c r="P2163" t="str">
        <f t="shared" si="224"/>
        <v>2024</v>
      </c>
      <c r="Q2163" t="s">
        <v>12021</v>
      </c>
      <c r="R2163" t="str">
        <f t="shared" si="222"/>
        <v>-</v>
      </c>
      <c r="S2163" t="str">
        <f t="shared" si="225"/>
        <v/>
      </c>
    </row>
    <row r="2164" spans="1:19" x14ac:dyDescent="0.3">
      <c r="A2164" t="s">
        <v>5256</v>
      </c>
      <c r="B2164" t="s">
        <v>173</v>
      </c>
      <c r="C2164" t="s">
        <v>11421</v>
      </c>
      <c r="D2164" t="s">
        <v>12</v>
      </c>
      <c r="E2164" t="s">
        <v>174</v>
      </c>
      <c r="F2164" t="s">
        <v>5257</v>
      </c>
      <c r="G2164" t="s">
        <v>28</v>
      </c>
      <c r="H2164" s="1">
        <v>44661</v>
      </c>
      <c r="I2164" s="3">
        <v>4.3055555555555555E-2</v>
      </c>
      <c r="J2164" s="1" t="s">
        <v>271</v>
      </c>
      <c r="K2164" s="2">
        <v>4.3599537037037034E-2</v>
      </c>
      <c r="L2164" s="2" t="s">
        <v>12021</v>
      </c>
      <c r="M2164" t="s">
        <v>12021</v>
      </c>
      <c r="N2164" t="str">
        <f t="shared" si="221"/>
        <v>10-04-2022</v>
      </c>
      <c r="O2164" t="str">
        <f t="shared" si="223"/>
        <v>04</v>
      </c>
      <c r="P2164" t="str">
        <f t="shared" si="224"/>
        <v>2022</v>
      </c>
      <c r="Q2164" t="s">
        <v>12021</v>
      </c>
      <c r="R2164" t="str">
        <f t="shared" si="222"/>
        <v>16-10-2022</v>
      </c>
      <c r="S2164" t="str">
        <f t="shared" si="225"/>
        <v>10</v>
      </c>
    </row>
    <row r="2165" spans="1:19" x14ac:dyDescent="0.3">
      <c r="A2165" t="s">
        <v>5258</v>
      </c>
      <c r="B2165" t="s">
        <v>146</v>
      </c>
      <c r="C2165" t="s">
        <v>12021</v>
      </c>
      <c r="D2165" t="s">
        <v>19</v>
      </c>
      <c r="E2165" t="s">
        <v>140</v>
      </c>
      <c r="F2165" t="s">
        <v>5259</v>
      </c>
      <c r="G2165" t="s">
        <v>15</v>
      </c>
      <c r="H2165" s="1">
        <v>45514</v>
      </c>
      <c r="I2165" s="3">
        <v>0.57291666666666663</v>
      </c>
      <c r="J2165" s="1" t="s">
        <v>12021</v>
      </c>
      <c r="K2165" s="2" t="s">
        <v>12021</v>
      </c>
      <c r="L2165" s="2" t="s">
        <v>12021</v>
      </c>
      <c r="M2165" t="s">
        <v>12021</v>
      </c>
      <c r="N2165" t="str">
        <f t="shared" si="221"/>
        <v>10-08-2024</v>
      </c>
      <c r="O2165" t="str">
        <f t="shared" si="223"/>
        <v>08</v>
      </c>
      <c r="P2165" t="str">
        <f t="shared" si="224"/>
        <v>2024</v>
      </c>
      <c r="Q2165" t="s">
        <v>12021</v>
      </c>
      <c r="R2165" t="str">
        <f t="shared" si="222"/>
        <v>-</v>
      </c>
      <c r="S2165" t="str">
        <f t="shared" si="225"/>
        <v/>
      </c>
    </row>
    <row r="2166" spans="1:19" x14ac:dyDescent="0.3">
      <c r="A2166" t="s">
        <v>5260</v>
      </c>
      <c r="B2166" t="s">
        <v>173</v>
      </c>
      <c r="C2166" t="s">
        <v>12021</v>
      </c>
      <c r="D2166" t="s">
        <v>12</v>
      </c>
      <c r="E2166" t="s">
        <v>174</v>
      </c>
      <c r="F2166" t="s">
        <v>5261</v>
      </c>
      <c r="G2166" t="s">
        <v>15</v>
      </c>
      <c r="H2166" s="1">
        <v>43841</v>
      </c>
      <c r="I2166" s="3">
        <v>0.84722222222222221</v>
      </c>
      <c r="J2166" s="1" t="s">
        <v>12021</v>
      </c>
      <c r="K2166" s="2" t="s">
        <v>12021</v>
      </c>
      <c r="L2166" s="2" t="s">
        <v>12021</v>
      </c>
      <c r="M2166" t="s">
        <v>12021</v>
      </c>
      <c r="N2166" t="str">
        <f t="shared" si="221"/>
        <v>11-01-2020</v>
      </c>
      <c r="O2166" t="str">
        <f t="shared" si="223"/>
        <v>01</v>
      </c>
      <c r="P2166" t="str">
        <f t="shared" si="224"/>
        <v>2020</v>
      </c>
      <c r="Q2166" t="s">
        <v>12021</v>
      </c>
      <c r="R2166" t="str">
        <f t="shared" si="222"/>
        <v>-</v>
      </c>
      <c r="S2166" t="str">
        <f t="shared" si="225"/>
        <v/>
      </c>
    </row>
    <row r="2167" spans="1:19" x14ac:dyDescent="0.3">
      <c r="A2167" t="s">
        <v>5262</v>
      </c>
      <c r="B2167" t="s">
        <v>194</v>
      </c>
      <c r="C2167" t="s">
        <v>11422</v>
      </c>
      <c r="D2167" t="s">
        <v>49</v>
      </c>
      <c r="E2167" t="s">
        <v>65</v>
      </c>
      <c r="F2167" t="s">
        <v>5263</v>
      </c>
      <c r="G2167" t="s">
        <v>28</v>
      </c>
      <c r="H2167" s="1" t="s">
        <v>5264</v>
      </c>
      <c r="I2167" s="3">
        <v>0.19072916666666667</v>
      </c>
      <c r="J2167" s="1" t="s">
        <v>4763</v>
      </c>
      <c r="K2167" s="2">
        <v>0.19072916666666667</v>
      </c>
      <c r="L2167" s="2" t="s">
        <v>12021</v>
      </c>
      <c r="M2167" t="s">
        <v>12021</v>
      </c>
      <c r="N2167" t="str">
        <f t="shared" si="221"/>
        <v>15-12-2024</v>
      </c>
      <c r="O2167" t="str">
        <f t="shared" si="223"/>
        <v>12</v>
      </c>
      <c r="P2167" t="str">
        <f t="shared" si="224"/>
        <v>2024</v>
      </c>
      <c r="Q2167" t="s">
        <v>12021</v>
      </c>
      <c r="R2167" t="str">
        <f t="shared" si="222"/>
        <v>25-12-2024</v>
      </c>
      <c r="S2167" t="str">
        <f t="shared" si="225"/>
        <v>12</v>
      </c>
    </row>
    <row r="2168" spans="1:19" x14ac:dyDescent="0.3">
      <c r="A2168" t="s">
        <v>5265</v>
      </c>
      <c r="B2168" t="s">
        <v>73</v>
      </c>
      <c r="C2168" t="s">
        <v>11423</v>
      </c>
      <c r="D2168" t="s">
        <v>49</v>
      </c>
      <c r="E2168" t="s">
        <v>50</v>
      </c>
      <c r="F2168" t="s">
        <v>5266</v>
      </c>
      <c r="G2168" t="s">
        <v>28</v>
      </c>
      <c r="H2168" s="1" t="s">
        <v>4714</v>
      </c>
      <c r="I2168" s="3">
        <v>0.85443287037037041</v>
      </c>
      <c r="J2168" s="1" t="s">
        <v>2428</v>
      </c>
      <c r="K2168" s="2">
        <v>0.85443287037037041</v>
      </c>
      <c r="L2168" s="2" t="s">
        <v>12021</v>
      </c>
      <c r="M2168" t="s">
        <v>12021</v>
      </c>
      <c r="N2168" t="str">
        <f t="shared" si="221"/>
        <v>16-10-2024</v>
      </c>
      <c r="O2168" t="str">
        <f t="shared" si="223"/>
        <v>10</v>
      </c>
      <c r="P2168" t="str">
        <f t="shared" si="224"/>
        <v>2024</v>
      </c>
      <c r="Q2168" t="s">
        <v>12021</v>
      </c>
      <c r="R2168" t="str">
        <f t="shared" si="222"/>
        <v>22-10-2024</v>
      </c>
      <c r="S2168" t="str">
        <f t="shared" si="225"/>
        <v>10</v>
      </c>
    </row>
    <row r="2169" spans="1:19" x14ac:dyDescent="0.3">
      <c r="A2169" t="s">
        <v>5267</v>
      </c>
      <c r="B2169" t="s">
        <v>93</v>
      </c>
      <c r="C2169" t="s">
        <v>12021</v>
      </c>
      <c r="D2169" t="s">
        <v>19</v>
      </c>
      <c r="E2169" t="s">
        <v>26</v>
      </c>
      <c r="F2169" t="s">
        <v>5268</v>
      </c>
      <c r="G2169" t="s">
        <v>22</v>
      </c>
      <c r="H2169" s="1" t="s">
        <v>5269</v>
      </c>
      <c r="I2169" s="3">
        <v>0.55454861111111109</v>
      </c>
      <c r="J2169" s="1" t="s">
        <v>12021</v>
      </c>
      <c r="K2169" s="2" t="s">
        <v>12021</v>
      </c>
      <c r="L2169" s="2" t="s">
        <v>12021</v>
      </c>
      <c r="M2169" t="s">
        <v>12021</v>
      </c>
      <c r="N2169" t="str">
        <f t="shared" si="221"/>
        <v>15-05-2020</v>
      </c>
      <c r="O2169" t="str">
        <f t="shared" si="223"/>
        <v>05</v>
      </c>
      <c r="P2169" t="str">
        <f t="shared" si="224"/>
        <v>2020</v>
      </c>
      <c r="Q2169" t="s">
        <v>12021</v>
      </c>
      <c r="R2169" t="str">
        <f t="shared" si="222"/>
        <v>-</v>
      </c>
      <c r="S2169" t="str">
        <f t="shared" si="225"/>
        <v/>
      </c>
    </row>
    <row r="2170" spans="1:19" x14ac:dyDescent="0.3">
      <c r="A2170" t="s">
        <v>5270</v>
      </c>
      <c r="B2170" t="s">
        <v>68</v>
      </c>
      <c r="C2170" t="s">
        <v>12021</v>
      </c>
      <c r="D2170" t="s">
        <v>49</v>
      </c>
      <c r="E2170" t="s">
        <v>69</v>
      </c>
      <c r="F2170" t="s">
        <v>5271</v>
      </c>
      <c r="G2170" t="s">
        <v>22</v>
      </c>
      <c r="H2170" s="1" t="s">
        <v>3822</v>
      </c>
      <c r="I2170" s="3">
        <v>0.70490740740740743</v>
      </c>
      <c r="J2170" s="1" t="s">
        <v>12021</v>
      </c>
      <c r="K2170" s="2" t="s">
        <v>12021</v>
      </c>
      <c r="L2170" s="2" t="s">
        <v>12021</v>
      </c>
      <c r="M2170" t="s">
        <v>12021</v>
      </c>
      <c r="N2170" t="str">
        <f t="shared" si="221"/>
        <v>26-10-2020</v>
      </c>
      <c r="O2170" t="str">
        <f t="shared" si="223"/>
        <v>10</v>
      </c>
      <c r="P2170" t="str">
        <f t="shared" si="224"/>
        <v>2020</v>
      </c>
      <c r="Q2170" t="s">
        <v>12021</v>
      </c>
      <c r="R2170" t="str">
        <f t="shared" si="222"/>
        <v>-</v>
      </c>
      <c r="S2170" t="str">
        <f t="shared" si="225"/>
        <v/>
      </c>
    </row>
    <row r="2171" spans="1:19" x14ac:dyDescent="0.3">
      <c r="A2171" t="s">
        <v>5272</v>
      </c>
      <c r="B2171" t="s">
        <v>73</v>
      </c>
      <c r="C2171" t="s">
        <v>12021</v>
      </c>
      <c r="D2171" t="s">
        <v>49</v>
      </c>
      <c r="E2171" t="s">
        <v>50</v>
      </c>
      <c r="F2171" t="s">
        <v>5273</v>
      </c>
      <c r="G2171" t="s">
        <v>22</v>
      </c>
      <c r="H2171" s="1" t="s">
        <v>1863</v>
      </c>
      <c r="I2171" s="3">
        <v>0.81517361111111108</v>
      </c>
      <c r="J2171" s="1" t="s">
        <v>12021</v>
      </c>
      <c r="K2171" s="2" t="s">
        <v>12021</v>
      </c>
      <c r="L2171" s="2" t="s">
        <v>12021</v>
      </c>
      <c r="M2171" t="s">
        <v>12021</v>
      </c>
      <c r="N2171" t="str">
        <f t="shared" si="221"/>
        <v>26-07-2021</v>
      </c>
      <c r="O2171" t="str">
        <f t="shared" si="223"/>
        <v>07</v>
      </c>
      <c r="P2171" t="str">
        <f t="shared" si="224"/>
        <v>2021</v>
      </c>
      <c r="Q2171" t="s">
        <v>12021</v>
      </c>
      <c r="R2171" t="str">
        <f t="shared" si="222"/>
        <v>-</v>
      </c>
      <c r="S2171" t="str">
        <f t="shared" si="225"/>
        <v/>
      </c>
    </row>
    <row r="2172" spans="1:19" x14ac:dyDescent="0.3">
      <c r="A2172" t="s">
        <v>5274</v>
      </c>
      <c r="B2172" t="s">
        <v>185</v>
      </c>
      <c r="C2172" s="4">
        <v>44689.643750000003</v>
      </c>
      <c r="D2172" t="s">
        <v>12</v>
      </c>
      <c r="E2172" t="s">
        <v>13</v>
      </c>
      <c r="F2172" t="s">
        <v>5275</v>
      </c>
      <c r="G2172" t="s">
        <v>28</v>
      </c>
      <c r="H2172" s="1" t="s">
        <v>3604</v>
      </c>
      <c r="I2172" s="3">
        <v>0.64376157407407408</v>
      </c>
      <c r="J2172" s="1">
        <v>44689</v>
      </c>
      <c r="K2172" s="2">
        <v>0.64375000000000004</v>
      </c>
      <c r="L2172" s="2" t="s">
        <v>12021</v>
      </c>
      <c r="M2172" t="s">
        <v>12021</v>
      </c>
      <c r="N2172" t="str">
        <f t="shared" si="221"/>
        <v>31-07-2022</v>
      </c>
      <c r="O2172" t="str">
        <f t="shared" si="223"/>
        <v>07</v>
      </c>
      <c r="P2172" t="str">
        <f t="shared" si="224"/>
        <v>2022</v>
      </c>
      <c r="Q2172" t="s">
        <v>12021</v>
      </c>
      <c r="R2172" t="str">
        <f t="shared" si="222"/>
        <v>08-05-2022</v>
      </c>
      <c r="S2172" t="str">
        <f t="shared" si="225"/>
        <v>05</v>
      </c>
    </row>
    <row r="2173" spans="1:19" x14ac:dyDescent="0.3">
      <c r="A2173" t="s">
        <v>5276</v>
      </c>
      <c r="B2173" t="s">
        <v>301</v>
      </c>
      <c r="C2173" t="s">
        <v>12021</v>
      </c>
      <c r="D2173" t="s">
        <v>49</v>
      </c>
      <c r="E2173" t="s">
        <v>50</v>
      </c>
      <c r="F2173" t="s">
        <v>5277</v>
      </c>
      <c r="G2173" t="s">
        <v>15</v>
      </c>
      <c r="H2173" s="1" t="s">
        <v>5278</v>
      </c>
      <c r="I2173" s="3">
        <v>0.33229166666666665</v>
      </c>
      <c r="J2173" s="1" t="s">
        <v>12021</v>
      </c>
      <c r="K2173" s="2" t="s">
        <v>12021</v>
      </c>
      <c r="L2173" s="2" t="s">
        <v>12021</v>
      </c>
      <c r="M2173" t="s">
        <v>12021</v>
      </c>
      <c r="N2173" t="str">
        <f t="shared" si="221"/>
        <v>20-10-2020</v>
      </c>
      <c r="O2173" t="str">
        <f t="shared" si="223"/>
        <v>10</v>
      </c>
      <c r="P2173" t="str">
        <f t="shared" si="224"/>
        <v>2020</v>
      </c>
      <c r="Q2173" t="s">
        <v>12021</v>
      </c>
      <c r="R2173" t="str">
        <f t="shared" si="222"/>
        <v>-</v>
      </c>
      <c r="S2173" t="str">
        <f t="shared" si="225"/>
        <v/>
      </c>
    </row>
    <row r="2174" spans="1:19" x14ac:dyDescent="0.3">
      <c r="A2174" t="s">
        <v>5279</v>
      </c>
      <c r="B2174" t="s">
        <v>205</v>
      </c>
      <c r="C2174" t="s">
        <v>11424</v>
      </c>
      <c r="D2174" t="s">
        <v>19</v>
      </c>
      <c r="E2174" t="s">
        <v>140</v>
      </c>
      <c r="F2174" t="s">
        <v>5280</v>
      </c>
      <c r="G2174" t="s">
        <v>28</v>
      </c>
      <c r="H2174" s="1" t="s">
        <v>1366</v>
      </c>
      <c r="I2174" s="3">
        <v>0.51909722222222221</v>
      </c>
      <c r="J2174" s="1" t="s">
        <v>1376</v>
      </c>
      <c r="K2174" s="2">
        <v>0.51909722222222221</v>
      </c>
      <c r="L2174" s="2" t="s">
        <v>12021</v>
      </c>
      <c r="M2174" t="s">
        <v>12021</v>
      </c>
      <c r="N2174" t="str">
        <f t="shared" si="221"/>
        <v>27-02-2023</v>
      </c>
      <c r="O2174" t="str">
        <f t="shared" si="223"/>
        <v>02</v>
      </c>
      <c r="P2174" t="str">
        <f t="shared" si="224"/>
        <v>2023</v>
      </c>
      <c r="Q2174" t="s">
        <v>12021</v>
      </c>
      <c r="R2174" t="str">
        <f t="shared" si="222"/>
        <v>14-03-2023</v>
      </c>
      <c r="S2174" t="str">
        <f t="shared" si="225"/>
        <v>03</v>
      </c>
    </row>
    <row r="2175" spans="1:19" x14ac:dyDescent="0.3">
      <c r="A2175" t="s">
        <v>5281</v>
      </c>
      <c r="B2175" t="s">
        <v>404</v>
      </c>
      <c r="C2175" t="s">
        <v>12021</v>
      </c>
      <c r="D2175" t="s">
        <v>12</v>
      </c>
      <c r="E2175" t="s">
        <v>174</v>
      </c>
      <c r="F2175" t="s">
        <v>5282</v>
      </c>
      <c r="G2175" t="s">
        <v>15</v>
      </c>
      <c r="H2175" s="1" t="s">
        <v>5028</v>
      </c>
      <c r="I2175" s="3">
        <v>0.89978009259259262</v>
      </c>
      <c r="J2175" s="1" t="s">
        <v>12021</v>
      </c>
      <c r="K2175" s="2" t="s">
        <v>12021</v>
      </c>
      <c r="L2175" s="2" t="s">
        <v>12021</v>
      </c>
      <c r="M2175" t="s">
        <v>12021</v>
      </c>
      <c r="N2175" t="str">
        <f t="shared" si="221"/>
        <v>30-07-2023</v>
      </c>
      <c r="O2175" t="str">
        <f t="shared" si="223"/>
        <v>07</v>
      </c>
      <c r="P2175" t="str">
        <f t="shared" si="224"/>
        <v>2023</v>
      </c>
      <c r="Q2175" t="s">
        <v>12021</v>
      </c>
      <c r="R2175" t="str">
        <f t="shared" si="222"/>
        <v>-</v>
      </c>
      <c r="S2175" t="str">
        <f t="shared" si="225"/>
        <v/>
      </c>
    </row>
    <row r="2176" spans="1:19" x14ac:dyDescent="0.3">
      <c r="A2176" t="s">
        <v>5283</v>
      </c>
      <c r="B2176" t="s">
        <v>48</v>
      </c>
      <c r="C2176" t="s">
        <v>11425</v>
      </c>
      <c r="D2176" t="s">
        <v>49</v>
      </c>
      <c r="E2176" t="s">
        <v>50</v>
      </c>
      <c r="F2176" t="s">
        <v>5284</v>
      </c>
      <c r="G2176" t="s">
        <v>28</v>
      </c>
      <c r="H2176" s="1" t="s">
        <v>5285</v>
      </c>
      <c r="I2176" s="3">
        <v>0.88590277777777782</v>
      </c>
      <c r="J2176" s="1" t="s">
        <v>1358</v>
      </c>
      <c r="K2176" s="2">
        <v>0.88590277777777782</v>
      </c>
      <c r="L2176" s="2" t="s">
        <v>12021</v>
      </c>
      <c r="M2176" t="s">
        <v>12021</v>
      </c>
      <c r="N2176" t="str">
        <f t="shared" si="221"/>
        <v>16-10-2023</v>
      </c>
      <c r="O2176" t="str">
        <f t="shared" si="223"/>
        <v>10</v>
      </c>
      <c r="P2176" t="str">
        <f t="shared" si="224"/>
        <v>2023</v>
      </c>
      <c r="Q2176" t="s">
        <v>12021</v>
      </c>
      <c r="R2176" t="str">
        <f t="shared" si="222"/>
        <v>15-11-2023</v>
      </c>
      <c r="S2176" t="str">
        <f t="shared" si="225"/>
        <v>11</v>
      </c>
    </row>
    <row r="2177" spans="1:19" x14ac:dyDescent="0.3">
      <c r="A2177" t="s">
        <v>5286</v>
      </c>
      <c r="B2177" t="s">
        <v>32</v>
      </c>
      <c r="C2177" s="4">
        <v>45025.186111111114</v>
      </c>
      <c r="D2177" t="s">
        <v>33</v>
      </c>
      <c r="E2177" t="s">
        <v>34</v>
      </c>
      <c r="F2177" t="s">
        <v>5287</v>
      </c>
      <c r="G2177" t="s">
        <v>28</v>
      </c>
      <c r="H2177" s="1">
        <v>45177</v>
      </c>
      <c r="I2177" s="3">
        <v>0.18611111111111112</v>
      </c>
      <c r="J2177" s="1">
        <v>45025</v>
      </c>
      <c r="K2177" s="2">
        <v>0.18611111111111112</v>
      </c>
      <c r="L2177" s="2" t="s">
        <v>12021</v>
      </c>
      <c r="M2177" t="s">
        <v>12021</v>
      </c>
      <c r="N2177" t="str">
        <f t="shared" si="221"/>
        <v>08-09-2023</v>
      </c>
      <c r="O2177" t="str">
        <f t="shared" si="223"/>
        <v>09</v>
      </c>
      <c r="P2177" t="str">
        <f t="shared" si="224"/>
        <v>2023</v>
      </c>
      <c r="Q2177" t="s">
        <v>12021</v>
      </c>
      <c r="R2177" t="str">
        <f t="shared" si="222"/>
        <v>09-04-2023</v>
      </c>
      <c r="S2177" t="str">
        <f t="shared" si="225"/>
        <v>04</v>
      </c>
    </row>
    <row r="2178" spans="1:19" x14ac:dyDescent="0.3">
      <c r="A2178" t="s">
        <v>5288</v>
      </c>
      <c r="B2178" t="s">
        <v>97</v>
      </c>
      <c r="C2178" t="s">
        <v>12021</v>
      </c>
      <c r="D2178" t="s">
        <v>19</v>
      </c>
      <c r="E2178" t="s">
        <v>20</v>
      </c>
      <c r="F2178" t="s">
        <v>5289</v>
      </c>
      <c r="G2178" t="s">
        <v>22</v>
      </c>
      <c r="H2178" s="1" t="s">
        <v>5290</v>
      </c>
      <c r="I2178" s="3">
        <v>0.98806712962962961</v>
      </c>
      <c r="J2178" s="1" t="s">
        <v>12021</v>
      </c>
      <c r="K2178" s="2" t="s">
        <v>12021</v>
      </c>
      <c r="L2178" s="2" t="s">
        <v>12021</v>
      </c>
      <c r="M2178" t="s">
        <v>12021</v>
      </c>
      <c r="N2178" t="str">
        <f t="shared" ref="N2178:N2241" si="226">TEXT(H2178,"DD-MM-YYYY")</f>
        <v>23-09-2022</v>
      </c>
      <c r="O2178" t="str">
        <f t="shared" si="223"/>
        <v>09</v>
      </c>
      <c r="P2178" t="str">
        <f t="shared" si="224"/>
        <v>2022</v>
      </c>
      <c r="Q2178" t="s">
        <v>12021</v>
      </c>
      <c r="R2178" t="str">
        <f t="shared" ref="R2178:R2241" si="227">TEXT(J2178,"DD-MM-YYYY")</f>
        <v>-</v>
      </c>
      <c r="S2178" t="str">
        <f t="shared" si="225"/>
        <v/>
      </c>
    </row>
    <row r="2179" spans="1:19" x14ac:dyDescent="0.3">
      <c r="A2179" t="s">
        <v>5291</v>
      </c>
      <c r="B2179" t="s">
        <v>220</v>
      </c>
      <c r="C2179" t="s">
        <v>12021</v>
      </c>
      <c r="D2179" t="s">
        <v>12</v>
      </c>
      <c r="E2179" t="s">
        <v>174</v>
      </c>
      <c r="F2179" t="s">
        <v>5292</v>
      </c>
      <c r="G2179" t="s">
        <v>15</v>
      </c>
      <c r="H2179" s="1">
        <v>45027</v>
      </c>
      <c r="I2179" s="3">
        <v>0.71527777777777779</v>
      </c>
      <c r="J2179" s="1" t="s">
        <v>12021</v>
      </c>
      <c r="K2179" s="2" t="s">
        <v>12021</v>
      </c>
      <c r="L2179" s="2" t="s">
        <v>12021</v>
      </c>
      <c r="M2179" t="s">
        <v>12021</v>
      </c>
      <c r="N2179" t="str">
        <f t="shared" si="226"/>
        <v>11-04-2023</v>
      </c>
      <c r="O2179" t="str">
        <f t="shared" ref="O2179:O2242" si="228">MID(N2179,4,2)</f>
        <v>04</v>
      </c>
      <c r="P2179" t="str">
        <f t="shared" ref="P2179:P2242" si="229">RIGHT(N2179,4)</f>
        <v>2023</v>
      </c>
      <c r="Q2179" t="s">
        <v>12021</v>
      </c>
      <c r="R2179" t="str">
        <f t="shared" si="227"/>
        <v>-</v>
      </c>
      <c r="S2179" t="str">
        <f t="shared" ref="S2179:S2242" si="230">MID(R2179,4,2)</f>
        <v/>
      </c>
    </row>
    <row r="2180" spans="1:19" x14ac:dyDescent="0.3">
      <c r="A2180" t="s">
        <v>5293</v>
      </c>
      <c r="B2180" t="s">
        <v>18</v>
      </c>
      <c r="C2180" s="4">
        <v>44046.832638888889</v>
      </c>
      <c r="D2180" t="s">
        <v>19</v>
      </c>
      <c r="E2180" t="s">
        <v>20</v>
      </c>
      <c r="F2180" t="s">
        <v>5294</v>
      </c>
      <c r="G2180" t="s">
        <v>28</v>
      </c>
      <c r="H2180" s="1" t="s">
        <v>3075</v>
      </c>
      <c r="I2180" s="3">
        <v>0.83314814814814819</v>
      </c>
      <c r="J2180" s="1">
        <v>44046</v>
      </c>
      <c r="K2180" s="2">
        <v>0.83263888888888893</v>
      </c>
      <c r="L2180" s="2" t="s">
        <v>12021</v>
      </c>
      <c r="M2180" t="s">
        <v>12021</v>
      </c>
      <c r="N2180" t="str">
        <f t="shared" si="226"/>
        <v>16-02-2020</v>
      </c>
      <c r="O2180" t="str">
        <f t="shared" si="228"/>
        <v>02</v>
      </c>
      <c r="P2180" t="str">
        <f t="shared" si="229"/>
        <v>2020</v>
      </c>
      <c r="Q2180" t="s">
        <v>12021</v>
      </c>
      <c r="R2180" t="str">
        <f t="shared" si="227"/>
        <v>03-08-2020</v>
      </c>
      <c r="S2180" t="str">
        <f t="shared" si="230"/>
        <v>08</v>
      </c>
    </row>
    <row r="2181" spans="1:19" x14ac:dyDescent="0.3">
      <c r="A2181" t="s">
        <v>5295</v>
      </c>
      <c r="B2181" t="s">
        <v>37</v>
      </c>
      <c r="C2181" s="4">
        <v>45546.013194444444</v>
      </c>
      <c r="D2181" t="s">
        <v>33</v>
      </c>
      <c r="E2181" t="s">
        <v>38</v>
      </c>
      <c r="F2181" t="s">
        <v>5296</v>
      </c>
      <c r="G2181" t="s">
        <v>28</v>
      </c>
      <c r="H2181" s="1" t="s">
        <v>2428</v>
      </c>
      <c r="I2181" s="3">
        <v>1.3368055555555555E-2</v>
      </c>
      <c r="J2181" s="1">
        <v>45546</v>
      </c>
      <c r="K2181" s="2">
        <v>1.3194444444444444E-2</v>
      </c>
      <c r="L2181" s="2" t="s">
        <v>12021</v>
      </c>
      <c r="M2181" t="s">
        <v>12021</v>
      </c>
      <c r="N2181" t="str">
        <f t="shared" si="226"/>
        <v>22-10-2024</v>
      </c>
      <c r="O2181" t="str">
        <f t="shared" si="228"/>
        <v>10</v>
      </c>
      <c r="P2181" t="str">
        <f t="shared" si="229"/>
        <v>2024</v>
      </c>
      <c r="Q2181" t="s">
        <v>12021</v>
      </c>
      <c r="R2181" t="str">
        <f t="shared" si="227"/>
        <v>11-09-2024</v>
      </c>
      <c r="S2181" t="str">
        <f t="shared" si="230"/>
        <v>09</v>
      </c>
    </row>
    <row r="2182" spans="1:19" x14ac:dyDescent="0.3">
      <c r="A2182" t="s">
        <v>5297</v>
      </c>
      <c r="B2182" t="s">
        <v>18</v>
      </c>
      <c r="C2182" t="s">
        <v>12021</v>
      </c>
      <c r="D2182" t="s">
        <v>19</v>
      </c>
      <c r="E2182" t="s">
        <v>20</v>
      </c>
      <c r="F2182" t="s">
        <v>5298</v>
      </c>
      <c r="G2182" t="s">
        <v>15</v>
      </c>
      <c r="H2182" s="1" t="s">
        <v>5299</v>
      </c>
      <c r="I2182" s="3">
        <v>0.80349537037037033</v>
      </c>
      <c r="J2182" s="1" t="s">
        <v>12021</v>
      </c>
      <c r="K2182" s="2" t="s">
        <v>12021</v>
      </c>
      <c r="L2182" s="2" t="s">
        <v>12021</v>
      </c>
      <c r="M2182" t="s">
        <v>12021</v>
      </c>
      <c r="N2182" t="str">
        <f t="shared" si="226"/>
        <v>31-05-2024</v>
      </c>
      <c r="O2182" t="str">
        <f t="shared" si="228"/>
        <v>05</v>
      </c>
      <c r="P2182" t="str">
        <f t="shared" si="229"/>
        <v>2024</v>
      </c>
      <c r="Q2182" t="s">
        <v>12021</v>
      </c>
      <c r="R2182" t="str">
        <f t="shared" si="227"/>
        <v>-</v>
      </c>
      <c r="S2182" t="str">
        <f t="shared" si="230"/>
        <v/>
      </c>
    </row>
    <row r="2183" spans="1:19" x14ac:dyDescent="0.3">
      <c r="A2183" t="s">
        <v>5300</v>
      </c>
      <c r="B2183" t="s">
        <v>18</v>
      </c>
      <c r="C2183" t="s">
        <v>12021</v>
      </c>
      <c r="D2183" t="s">
        <v>19</v>
      </c>
      <c r="E2183" t="s">
        <v>20</v>
      </c>
      <c r="F2183" t="s">
        <v>5301</v>
      </c>
      <c r="G2183" t="s">
        <v>22</v>
      </c>
      <c r="H2183" s="1">
        <v>44206</v>
      </c>
      <c r="I2183" s="3">
        <v>0.12430555555555556</v>
      </c>
      <c r="J2183" s="1" t="s">
        <v>12021</v>
      </c>
      <c r="K2183" s="2" t="s">
        <v>12021</v>
      </c>
      <c r="L2183" s="2" t="s">
        <v>12021</v>
      </c>
      <c r="M2183" t="s">
        <v>12021</v>
      </c>
      <c r="N2183" t="str">
        <f t="shared" si="226"/>
        <v>10-01-2021</v>
      </c>
      <c r="O2183" t="str">
        <f t="shared" si="228"/>
        <v>01</v>
      </c>
      <c r="P2183" t="str">
        <f t="shared" si="229"/>
        <v>2021</v>
      </c>
      <c r="Q2183" t="s">
        <v>12021</v>
      </c>
      <c r="R2183" t="str">
        <f t="shared" si="227"/>
        <v>-</v>
      </c>
      <c r="S2183" t="str">
        <f t="shared" si="230"/>
        <v/>
      </c>
    </row>
    <row r="2184" spans="1:19" x14ac:dyDescent="0.3">
      <c r="A2184" t="s">
        <v>5302</v>
      </c>
      <c r="B2184" t="s">
        <v>404</v>
      </c>
      <c r="C2184" s="4">
        <v>45387.111111111109</v>
      </c>
      <c r="D2184" t="s">
        <v>12</v>
      </c>
      <c r="E2184" t="s">
        <v>174</v>
      </c>
      <c r="F2184" t="s">
        <v>5303</v>
      </c>
      <c r="G2184" t="s">
        <v>28</v>
      </c>
      <c r="H2184" s="1" t="s">
        <v>691</v>
      </c>
      <c r="I2184" s="3">
        <v>0.11126157407407407</v>
      </c>
      <c r="J2184" s="1">
        <v>45387</v>
      </c>
      <c r="K2184" s="2">
        <v>0.1111111111111111</v>
      </c>
      <c r="L2184" s="2" t="s">
        <v>12021</v>
      </c>
      <c r="M2184" t="s">
        <v>12021</v>
      </c>
      <c r="N2184" t="str">
        <f t="shared" si="226"/>
        <v>25-04-2024</v>
      </c>
      <c r="O2184" t="str">
        <f t="shared" si="228"/>
        <v>04</v>
      </c>
      <c r="P2184" t="str">
        <f t="shared" si="229"/>
        <v>2024</v>
      </c>
      <c r="Q2184" t="s">
        <v>12021</v>
      </c>
      <c r="R2184" t="str">
        <f t="shared" si="227"/>
        <v>05-04-2024</v>
      </c>
      <c r="S2184" t="str">
        <f t="shared" si="230"/>
        <v>04</v>
      </c>
    </row>
    <row r="2185" spans="1:19" x14ac:dyDescent="0.3">
      <c r="A2185" t="s">
        <v>5304</v>
      </c>
      <c r="B2185" t="s">
        <v>301</v>
      </c>
      <c r="C2185" t="s">
        <v>11426</v>
      </c>
      <c r="D2185" t="s">
        <v>49</v>
      </c>
      <c r="E2185" t="s">
        <v>50</v>
      </c>
      <c r="F2185" t="s">
        <v>5305</v>
      </c>
      <c r="G2185" t="s">
        <v>28</v>
      </c>
      <c r="H2185" s="1" t="s">
        <v>2248</v>
      </c>
      <c r="I2185" s="3">
        <v>0.79324074074074069</v>
      </c>
      <c r="J2185" s="1" t="s">
        <v>4918</v>
      </c>
      <c r="K2185" s="2">
        <v>0.79324074074074069</v>
      </c>
      <c r="L2185" s="2" t="s">
        <v>12021</v>
      </c>
      <c r="M2185" t="s">
        <v>12021</v>
      </c>
      <c r="N2185" t="str">
        <f t="shared" si="226"/>
        <v>16-06-2024</v>
      </c>
      <c r="O2185" t="str">
        <f t="shared" si="228"/>
        <v>06</v>
      </c>
      <c r="P2185" t="str">
        <f t="shared" si="229"/>
        <v>2024</v>
      </c>
      <c r="Q2185" t="s">
        <v>12021</v>
      </c>
      <c r="R2185" t="str">
        <f t="shared" si="227"/>
        <v>17-06-2024</v>
      </c>
      <c r="S2185" t="str">
        <f t="shared" si="230"/>
        <v>06</v>
      </c>
    </row>
    <row r="2186" spans="1:19" x14ac:dyDescent="0.3">
      <c r="A2186" t="s">
        <v>5306</v>
      </c>
      <c r="B2186" t="s">
        <v>97</v>
      </c>
      <c r="C2186" t="s">
        <v>11427</v>
      </c>
      <c r="D2186" t="s">
        <v>19</v>
      </c>
      <c r="E2186" t="s">
        <v>20</v>
      </c>
      <c r="F2186" t="s">
        <v>5307</v>
      </c>
      <c r="G2186" t="s">
        <v>28</v>
      </c>
      <c r="H2186" s="1" t="s">
        <v>2132</v>
      </c>
      <c r="I2186" s="3">
        <v>0.14050925925925925</v>
      </c>
      <c r="J2186" s="1" t="s">
        <v>1938</v>
      </c>
      <c r="K2186" s="2">
        <v>0.14050925925925925</v>
      </c>
      <c r="L2186" s="2" t="s">
        <v>12021</v>
      </c>
      <c r="M2186" t="s">
        <v>12021</v>
      </c>
      <c r="N2186" t="str">
        <f t="shared" si="226"/>
        <v>15-04-2021</v>
      </c>
      <c r="O2186" t="str">
        <f t="shared" si="228"/>
        <v>04</v>
      </c>
      <c r="P2186" t="str">
        <f t="shared" si="229"/>
        <v>2021</v>
      </c>
      <c r="Q2186" t="s">
        <v>12021</v>
      </c>
      <c r="R2186" t="str">
        <f t="shared" si="227"/>
        <v>24-04-2021</v>
      </c>
      <c r="S2186" t="str">
        <f t="shared" si="230"/>
        <v>04</v>
      </c>
    </row>
    <row r="2187" spans="1:19" x14ac:dyDescent="0.3">
      <c r="A2187" t="s">
        <v>5308</v>
      </c>
      <c r="B2187" t="s">
        <v>185</v>
      </c>
      <c r="C2187" t="s">
        <v>12021</v>
      </c>
      <c r="D2187" t="s">
        <v>12</v>
      </c>
      <c r="E2187" t="s">
        <v>13</v>
      </c>
      <c r="F2187" t="s">
        <v>5309</v>
      </c>
      <c r="G2187" t="s">
        <v>15</v>
      </c>
      <c r="H2187" s="1" t="s">
        <v>606</v>
      </c>
      <c r="I2187" s="3">
        <v>0.54076388888888893</v>
      </c>
      <c r="J2187" s="1" t="s">
        <v>12021</v>
      </c>
      <c r="K2187" s="2" t="s">
        <v>12021</v>
      </c>
      <c r="L2187" s="2" t="s">
        <v>12021</v>
      </c>
      <c r="M2187" t="s">
        <v>12021</v>
      </c>
      <c r="N2187" t="str">
        <f t="shared" si="226"/>
        <v>24-01-2021</v>
      </c>
      <c r="O2187" t="str">
        <f t="shared" si="228"/>
        <v>01</v>
      </c>
      <c r="P2187" t="str">
        <f t="shared" si="229"/>
        <v>2021</v>
      </c>
      <c r="Q2187" t="s">
        <v>12021</v>
      </c>
      <c r="R2187" t="str">
        <f t="shared" si="227"/>
        <v>-</v>
      </c>
      <c r="S2187" t="str">
        <f t="shared" si="230"/>
        <v/>
      </c>
    </row>
    <row r="2188" spans="1:19" x14ac:dyDescent="0.3">
      <c r="A2188" t="s">
        <v>5310</v>
      </c>
      <c r="B2188" t="s">
        <v>158</v>
      </c>
      <c r="C2188" t="s">
        <v>11428</v>
      </c>
      <c r="D2188" t="s">
        <v>33</v>
      </c>
      <c r="E2188" t="s">
        <v>127</v>
      </c>
      <c r="F2188" t="s">
        <v>5311</v>
      </c>
      <c r="G2188" t="s">
        <v>28</v>
      </c>
      <c r="H2188" s="1" t="s">
        <v>4683</v>
      </c>
      <c r="I2188" s="3">
        <v>0.37412037037037038</v>
      </c>
      <c r="J2188" s="1" t="s">
        <v>3297</v>
      </c>
      <c r="K2188" s="2">
        <v>0.37412037037037038</v>
      </c>
      <c r="L2188" s="2" t="s">
        <v>12021</v>
      </c>
      <c r="M2188" t="s">
        <v>12021</v>
      </c>
      <c r="N2188" t="str">
        <f t="shared" si="226"/>
        <v>30-07-2020</v>
      </c>
      <c r="O2188" t="str">
        <f t="shared" si="228"/>
        <v>07</v>
      </c>
      <c r="P2188" t="str">
        <f t="shared" si="229"/>
        <v>2020</v>
      </c>
      <c r="Q2188" t="s">
        <v>12021</v>
      </c>
      <c r="R2188" t="str">
        <f t="shared" si="227"/>
        <v>23-08-2020</v>
      </c>
      <c r="S2188" t="str">
        <f t="shared" si="230"/>
        <v>08</v>
      </c>
    </row>
    <row r="2189" spans="1:19" x14ac:dyDescent="0.3">
      <c r="A2189" t="s">
        <v>5312</v>
      </c>
      <c r="B2189" t="s">
        <v>173</v>
      </c>
      <c r="C2189" t="s">
        <v>12021</v>
      </c>
      <c r="D2189" t="s">
        <v>12</v>
      </c>
      <c r="E2189" t="s">
        <v>174</v>
      </c>
      <c r="F2189" t="s">
        <v>5313</v>
      </c>
      <c r="G2189" t="s">
        <v>15</v>
      </c>
      <c r="H2189" s="1" t="s">
        <v>5314</v>
      </c>
      <c r="I2189" s="3">
        <v>0.82649305555555552</v>
      </c>
      <c r="J2189" s="1" t="s">
        <v>12021</v>
      </c>
      <c r="K2189" s="2" t="s">
        <v>12021</v>
      </c>
      <c r="L2189" s="2" t="s">
        <v>12021</v>
      </c>
      <c r="M2189" t="s">
        <v>12021</v>
      </c>
      <c r="N2189" t="str">
        <f t="shared" si="226"/>
        <v>29-01-2022</v>
      </c>
      <c r="O2189" t="str">
        <f t="shared" si="228"/>
        <v>01</v>
      </c>
      <c r="P2189" t="str">
        <f t="shared" si="229"/>
        <v>2022</v>
      </c>
      <c r="Q2189" t="s">
        <v>12021</v>
      </c>
      <c r="R2189" t="str">
        <f t="shared" si="227"/>
        <v>-</v>
      </c>
      <c r="S2189" t="str">
        <f t="shared" si="230"/>
        <v/>
      </c>
    </row>
    <row r="2190" spans="1:19" x14ac:dyDescent="0.3">
      <c r="A2190" t="s">
        <v>5315</v>
      </c>
      <c r="B2190" t="s">
        <v>87</v>
      </c>
      <c r="C2190" t="s">
        <v>12021</v>
      </c>
      <c r="D2190" t="s">
        <v>33</v>
      </c>
      <c r="E2190" t="s">
        <v>38</v>
      </c>
      <c r="F2190" t="s">
        <v>5316</v>
      </c>
      <c r="G2190" t="s">
        <v>15</v>
      </c>
      <c r="H2190" s="1" t="s">
        <v>2009</v>
      </c>
      <c r="I2190" s="3">
        <v>2.5740740740740741E-2</v>
      </c>
      <c r="J2190" s="1" t="s">
        <v>12021</v>
      </c>
      <c r="K2190" s="2" t="s">
        <v>12021</v>
      </c>
      <c r="L2190" s="2" t="s">
        <v>12021</v>
      </c>
      <c r="M2190" t="s">
        <v>12021</v>
      </c>
      <c r="N2190" t="str">
        <f t="shared" si="226"/>
        <v>30-03-2021</v>
      </c>
      <c r="O2190" t="str">
        <f t="shared" si="228"/>
        <v>03</v>
      </c>
      <c r="P2190" t="str">
        <f t="shared" si="229"/>
        <v>2021</v>
      </c>
      <c r="Q2190" t="s">
        <v>12021</v>
      </c>
      <c r="R2190" t="str">
        <f t="shared" si="227"/>
        <v>-</v>
      </c>
      <c r="S2190" t="str">
        <f t="shared" si="230"/>
        <v/>
      </c>
    </row>
    <row r="2191" spans="1:19" x14ac:dyDescent="0.3">
      <c r="A2191" t="s">
        <v>5317</v>
      </c>
      <c r="B2191" t="s">
        <v>289</v>
      </c>
      <c r="C2191" t="s">
        <v>12021</v>
      </c>
      <c r="D2191" t="s">
        <v>49</v>
      </c>
      <c r="E2191" t="s">
        <v>69</v>
      </c>
      <c r="F2191" t="s">
        <v>5318</v>
      </c>
      <c r="G2191" t="s">
        <v>22</v>
      </c>
      <c r="H2191" s="1" t="s">
        <v>2479</v>
      </c>
      <c r="I2191" s="3">
        <v>0.59327546296296296</v>
      </c>
      <c r="J2191" s="1" t="s">
        <v>12021</v>
      </c>
      <c r="K2191" s="2" t="s">
        <v>12021</v>
      </c>
      <c r="L2191" s="2" t="s">
        <v>12021</v>
      </c>
      <c r="M2191" t="s">
        <v>12021</v>
      </c>
      <c r="N2191" t="str">
        <f t="shared" si="226"/>
        <v>27-08-2020</v>
      </c>
      <c r="O2191" t="str">
        <f t="shared" si="228"/>
        <v>08</v>
      </c>
      <c r="P2191" t="str">
        <f t="shared" si="229"/>
        <v>2020</v>
      </c>
      <c r="Q2191" t="s">
        <v>12021</v>
      </c>
      <c r="R2191" t="str">
        <f t="shared" si="227"/>
        <v>-</v>
      </c>
      <c r="S2191" t="str">
        <f t="shared" si="230"/>
        <v/>
      </c>
    </row>
    <row r="2192" spans="1:19" x14ac:dyDescent="0.3">
      <c r="A2192" t="s">
        <v>5319</v>
      </c>
      <c r="B2192" t="s">
        <v>205</v>
      </c>
      <c r="C2192" s="4">
        <v>43929.038194444445</v>
      </c>
      <c r="D2192" t="s">
        <v>19</v>
      </c>
      <c r="E2192" t="s">
        <v>140</v>
      </c>
      <c r="F2192" t="s">
        <v>5320</v>
      </c>
      <c r="G2192" t="s">
        <v>28</v>
      </c>
      <c r="H2192" s="1" t="s">
        <v>4601</v>
      </c>
      <c r="I2192" s="3">
        <v>3.8576388888888889E-2</v>
      </c>
      <c r="J2192" s="1">
        <v>43929</v>
      </c>
      <c r="K2192" s="2">
        <v>3.8194444444444448E-2</v>
      </c>
      <c r="L2192" s="2" t="s">
        <v>12021</v>
      </c>
      <c r="M2192" t="s">
        <v>12021</v>
      </c>
      <c r="N2192" t="str">
        <f t="shared" si="226"/>
        <v>17-07-2020</v>
      </c>
      <c r="O2192" t="str">
        <f t="shared" si="228"/>
        <v>07</v>
      </c>
      <c r="P2192" t="str">
        <f t="shared" si="229"/>
        <v>2020</v>
      </c>
      <c r="Q2192" t="s">
        <v>12021</v>
      </c>
      <c r="R2192" t="str">
        <f t="shared" si="227"/>
        <v>08-04-2020</v>
      </c>
      <c r="S2192" t="str">
        <f t="shared" si="230"/>
        <v>04</v>
      </c>
    </row>
    <row r="2193" spans="1:19" x14ac:dyDescent="0.3">
      <c r="A2193" t="s">
        <v>5321</v>
      </c>
      <c r="B2193" t="s">
        <v>280</v>
      </c>
      <c r="C2193" t="s">
        <v>12021</v>
      </c>
      <c r="D2193" t="s">
        <v>49</v>
      </c>
      <c r="E2193" t="s">
        <v>65</v>
      </c>
      <c r="F2193" t="s">
        <v>5322</v>
      </c>
      <c r="G2193" t="s">
        <v>22</v>
      </c>
      <c r="H2193" s="1">
        <v>44203</v>
      </c>
      <c r="I2193" s="3">
        <v>0.11597222222222223</v>
      </c>
      <c r="J2193" s="1" t="s">
        <v>12021</v>
      </c>
      <c r="K2193" s="2" t="s">
        <v>12021</v>
      </c>
      <c r="L2193" s="2" t="s">
        <v>12021</v>
      </c>
      <c r="M2193" t="s">
        <v>12021</v>
      </c>
      <c r="N2193" t="str">
        <f t="shared" si="226"/>
        <v>07-01-2021</v>
      </c>
      <c r="O2193" t="str">
        <f t="shared" si="228"/>
        <v>01</v>
      </c>
      <c r="P2193" t="str">
        <f t="shared" si="229"/>
        <v>2021</v>
      </c>
      <c r="Q2193" t="s">
        <v>12021</v>
      </c>
      <c r="R2193" t="str">
        <f t="shared" si="227"/>
        <v>-</v>
      </c>
      <c r="S2193" t="str">
        <f t="shared" si="230"/>
        <v/>
      </c>
    </row>
    <row r="2194" spans="1:19" x14ac:dyDescent="0.3">
      <c r="A2194" t="s">
        <v>5323</v>
      </c>
      <c r="B2194" t="s">
        <v>202</v>
      </c>
      <c r="C2194" t="s">
        <v>12021</v>
      </c>
      <c r="D2194" t="s">
        <v>33</v>
      </c>
      <c r="E2194" t="s">
        <v>127</v>
      </c>
      <c r="F2194" t="s">
        <v>5324</v>
      </c>
      <c r="G2194" t="s">
        <v>22</v>
      </c>
      <c r="H2194" s="1" t="s">
        <v>5325</v>
      </c>
      <c r="I2194" s="3">
        <v>0.31807870370370372</v>
      </c>
      <c r="J2194" s="1" t="s">
        <v>12021</v>
      </c>
      <c r="K2194" s="2" t="s">
        <v>12021</v>
      </c>
      <c r="L2194" s="2" t="s">
        <v>12021</v>
      </c>
      <c r="M2194" t="s">
        <v>12021</v>
      </c>
      <c r="N2194" t="str">
        <f t="shared" si="226"/>
        <v>26-08-2023</v>
      </c>
      <c r="O2194" t="str">
        <f t="shared" si="228"/>
        <v>08</v>
      </c>
      <c r="P2194" t="str">
        <f t="shared" si="229"/>
        <v>2023</v>
      </c>
      <c r="Q2194" t="s">
        <v>12021</v>
      </c>
      <c r="R2194" t="str">
        <f t="shared" si="227"/>
        <v>-</v>
      </c>
      <c r="S2194" t="str">
        <f t="shared" si="230"/>
        <v/>
      </c>
    </row>
    <row r="2195" spans="1:19" x14ac:dyDescent="0.3">
      <c r="A2195" t="s">
        <v>5326</v>
      </c>
      <c r="B2195" t="s">
        <v>48</v>
      </c>
      <c r="C2195" t="s">
        <v>12021</v>
      </c>
      <c r="D2195" t="s">
        <v>49</v>
      </c>
      <c r="E2195" t="s">
        <v>50</v>
      </c>
      <c r="F2195" t="s">
        <v>5327</v>
      </c>
      <c r="G2195" t="s">
        <v>22</v>
      </c>
      <c r="H2195" s="1" t="s">
        <v>297</v>
      </c>
      <c r="I2195" s="3">
        <v>0.53516203703703702</v>
      </c>
      <c r="J2195" s="1" t="s">
        <v>12021</v>
      </c>
      <c r="K2195" s="2" t="s">
        <v>12021</v>
      </c>
      <c r="L2195" s="2" t="s">
        <v>12021</v>
      </c>
      <c r="M2195" t="s">
        <v>12021</v>
      </c>
      <c r="N2195" t="str">
        <f t="shared" si="226"/>
        <v>19-08-2024</v>
      </c>
      <c r="O2195" t="str">
        <f t="shared" si="228"/>
        <v>08</v>
      </c>
      <c r="P2195" t="str">
        <f t="shared" si="229"/>
        <v>2024</v>
      </c>
      <c r="Q2195" t="s">
        <v>12021</v>
      </c>
      <c r="R2195" t="str">
        <f t="shared" si="227"/>
        <v>-</v>
      </c>
      <c r="S2195" t="str">
        <f t="shared" si="230"/>
        <v/>
      </c>
    </row>
    <row r="2196" spans="1:19" x14ac:dyDescent="0.3">
      <c r="A2196" t="s">
        <v>5328</v>
      </c>
      <c r="B2196" t="s">
        <v>53</v>
      </c>
      <c r="C2196" t="s">
        <v>12021</v>
      </c>
      <c r="D2196" t="s">
        <v>12</v>
      </c>
      <c r="E2196" t="s">
        <v>13</v>
      </c>
      <c r="F2196" t="s">
        <v>5329</v>
      </c>
      <c r="G2196" t="s">
        <v>22</v>
      </c>
      <c r="H2196" s="1">
        <v>44298</v>
      </c>
      <c r="I2196" s="3">
        <v>0.9194444444444444</v>
      </c>
      <c r="J2196" s="1" t="s">
        <v>12021</v>
      </c>
      <c r="K2196" s="2" t="s">
        <v>12021</v>
      </c>
      <c r="L2196" s="2" t="s">
        <v>12021</v>
      </c>
      <c r="M2196" t="s">
        <v>12021</v>
      </c>
      <c r="N2196" t="str">
        <f t="shared" si="226"/>
        <v>12-04-2021</v>
      </c>
      <c r="O2196" t="str">
        <f t="shared" si="228"/>
        <v>04</v>
      </c>
      <c r="P2196" t="str">
        <f t="shared" si="229"/>
        <v>2021</v>
      </c>
      <c r="Q2196" t="s">
        <v>12021</v>
      </c>
      <c r="R2196" t="str">
        <f t="shared" si="227"/>
        <v>-</v>
      </c>
      <c r="S2196" t="str">
        <f t="shared" si="230"/>
        <v/>
      </c>
    </row>
    <row r="2197" spans="1:19" x14ac:dyDescent="0.3">
      <c r="A2197" t="s">
        <v>5330</v>
      </c>
      <c r="B2197" t="s">
        <v>185</v>
      </c>
      <c r="C2197" t="s">
        <v>12021</v>
      </c>
      <c r="D2197" t="s">
        <v>12</v>
      </c>
      <c r="E2197" t="s">
        <v>13</v>
      </c>
      <c r="F2197" t="s">
        <v>5331</v>
      </c>
      <c r="G2197" t="s">
        <v>15</v>
      </c>
      <c r="H2197" s="1" t="s">
        <v>5332</v>
      </c>
      <c r="I2197" s="3">
        <v>0.93667824074074069</v>
      </c>
      <c r="J2197" s="1" t="s">
        <v>12021</v>
      </c>
      <c r="K2197" s="2" t="s">
        <v>12021</v>
      </c>
      <c r="L2197" s="2" t="s">
        <v>12021</v>
      </c>
      <c r="M2197" t="s">
        <v>12021</v>
      </c>
      <c r="N2197" t="str">
        <f t="shared" si="226"/>
        <v>17-04-2022</v>
      </c>
      <c r="O2197" t="str">
        <f t="shared" si="228"/>
        <v>04</v>
      </c>
      <c r="P2197" t="str">
        <f t="shared" si="229"/>
        <v>2022</v>
      </c>
      <c r="Q2197" t="s">
        <v>12021</v>
      </c>
      <c r="R2197" t="str">
        <f t="shared" si="227"/>
        <v>-</v>
      </c>
      <c r="S2197" t="str">
        <f t="shared" si="230"/>
        <v/>
      </c>
    </row>
    <row r="2198" spans="1:19" x14ac:dyDescent="0.3">
      <c r="A2198" t="s">
        <v>5333</v>
      </c>
      <c r="B2198" t="s">
        <v>18</v>
      </c>
      <c r="C2198" t="s">
        <v>11429</v>
      </c>
      <c r="D2198" t="s">
        <v>19</v>
      </c>
      <c r="E2198" t="s">
        <v>20</v>
      </c>
      <c r="F2198" t="s">
        <v>5334</v>
      </c>
      <c r="G2198" t="s">
        <v>28</v>
      </c>
      <c r="H2198" s="1" t="s">
        <v>3646</v>
      </c>
      <c r="I2198" s="3">
        <v>0.31637731481481479</v>
      </c>
      <c r="J2198" s="1" t="s">
        <v>1483</v>
      </c>
      <c r="K2198" s="2">
        <v>0.31637731481481479</v>
      </c>
      <c r="L2198" s="2" t="s">
        <v>12021</v>
      </c>
      <c r="M2198" t="s">
        <v>12021</v>
      </c>
      <c r="N2198" t="str">
        <f t="shared" si="226"/>
        <v>13-06-2024</v>
      </c>
      <c r="O2198" t="str">
        <f t="shared" si="228"/>
        <v>06</v>
      </c>
      <c r="P2198" t="str">
        <f t="shared" si="229"/>
        <v>2024</v>
      </c>
      <c r="Q2198" t="s">
        <v>12021</v>
      </c>
      <c r="R2198" t="str">
        <f t="shared" si="227"/>
        <v>26-06-2024</v>
      </c>
      <c r="S2198" t="str">
        <f t="shared" si="230"/>
        <v>06</v>
      </c>
    </row>
    <row r="2199" spans="1:19" x14ac:dyDescent="0.3">
      <c r="A2199" t="s">
        <v>5335</v>
      </c>
      <c r="B2199" t="s">
        <v>110</v>
      </c>
      <c r="C2199" t="s">
        <v>12021</v>
      </c>
      <c r="D2199" t="s">
        <v>33</v>
      </c>
      <c r="E2199" t="s">
        <v>34</v>
      </c>
      <c r="F2199" t="s">
        <v>5336</v>
      </c>
      <c r="G2199" t="s">
        <v>22</v>
      </c>
      <c r="H2199" s="1" t="s">
        <v>5028</v>
      </c>
      <c r="I2199" s="3">
        <v>0.32931712962962961</v>
      </c>
      <c r="J2199" s="1" t="s">
        <v>12021</v>
      </c>
      <c r="K2199" s="2" t="s">
        <v>12021</v>
      </c>
      <c r="L2199" s="2" t="s">
        <v>12021</v>
      </c>
      <c r="M2199" t="s">
        <v>12021</v>
      </c>
      <c r="N2199" t="str">
        <f t="shared" si="226"/>
        <v>30-07-2023</v>
      </c>
      <c r="O2199" t="str">
        <f t="shared" si="228"/>
        <v>07</v>
      </c>
      <c r="P2199" t="str">
        <f t="shared" si="229"/>
        <v>2023</v>
      </c>
      <c r="Q2199" t="s">
        <v>12021</v>
      </c>
      <c r="R2199" t="str">
        <f t="shared" si="227"/>
        <v>-</v>
      </c>
      <c r="S2199" t="str">
        <f t="shared" si="230"/>
        <v/>
      </c>
    </row>
    <row r="2200" spans="1:19" x14ac:dyDescent="0.3">
      <c r="A2200" t="s">
        <v>5337</v>
      </c>
      <c r="B2200" t="s">
        <v>404</v>
      </c>
      <c r="C2200" t="s">
        <v>12021</v>
      </c>
      <c r="D2200" t="s">
        <v>12</v>
      </c>
      <c r="E2200" t="s">
        <v>174</v>
      </c>
      <c r="F2200" t="s">
        <v>5338</v>
      </c>
      <c r="G2200" t="s">
        <v>22</v>
      </c>
      <c r="H2200" s="1" t="s">
        <v>1294</v>
      </c>
      <c r="I2200" s="3">
        <v>0.43275462962962963</v>
      </c>
      <c r="J2200" s="1" t="s">
        <v>12021</v>
      </c>
      <c r="K2200" s="2" t="s">
        <v>12021</v>
      </c>
      <c r="L2200" s="2" t="s">
        <v>12021</v>
      </c>
      <c r="M2200" t="s">
        <v>12021</v>
      </c>
      <c r="N2200" t="str">
        <f t="shared" si="226"/>
        <v>24-04-2024</v>
      </c>
      <c r="O2200" t="str">
        <f t="shared" si="228"/>
        <v>04</v>
      </c>
      <c r="P2200" t="str">
        <f t="shared" si="229"/>
        <v>2024</v>
      </c>
      <c r="Q2200" t="s">
        <v>12021</v>
      </c>
      <c r="R2200" t="str">
        <f t="shared" si="227"/>
        <v>-</v>
      </c>
      <c r="S2200" t="str">
        <f t="shared" si="230"/>
        <v/>
      </c>
    </row>
    <row r="2201" spans="1:19" x14ac:dyDescent="0.3">
      <c r="A2201" t="s">
        <v>5339</v>
      </c>
      <c r="B2201" t="s">
        <v>205</v>
      </c>
      <c r="C2201" t="s">
        <v>12021</v>
      </c>
      <c r="D2201" t="s">
        <v>19</v>
      </c>
      <c r="E2201" t="s">
        <v>140</v>
      </c>
      <c r="F2201" t="s">
        <v>5340</v>
      </c>
      <c r="G2201" t="s">
        <v>15</v>
      </c>
      <c r="H2201" s="1" t="s">
        <v>3737</v>
      </c>
      <c r="I2201" s="3">
        <v>0.12393518518518519</v>
      </c>
      <c r="J2201" s="1" t="s">
        <v>12021</v>
      </c>
      <c r="K2201" s="2" t="s">
        <v>12021</v>
      </c>
      <c r="L2201" s="2" t="s">
        <v>12021</v>
      </c>
      <c r="M2201" t="s">
        <v>12021</v>
      </c>
      <c r="N2201" t="str">
        <f t="shared" si="226"/>
        <v>30-07-2021</v>
      </c>
      <c r="O2201" t="str">
        <f t="shared" si="228"/>
        <v>07</v>
      </c>
      <c r="P2201" t="str">
        <f t="shared" si="229"/>
        <v>2021</v>
      </c>
      <c r="Q2201" t="s">
        <v>12021</v>
      </c>
      <c r="R2201" t="str">
        <f t="shared" si="227"/>
        <v>-</v>
      </c>
      <c r="S2201" t="str">
        <f t="shared" si="230"/>
        <v/>
      </c>
    </row>
    <row r="2202" spans="1:19" x14ac:dyDescent="0.3">
      <c r="A2202" t="s">
        <v>5341</v>
      </c>
      <c r="B2202" t="s">
        <v>131</v>
      </c>
      <c r="C2202" t="s">
        <v>11430</v>
      </c>
      <c r="D2202" t="s">
        <v>12</v>
      </c>
      <c r="E2202" t="s">
        <v>114</v>
      </c>
      <c r="F2202" t="s">
        <v>5342</v>
      </c>
      <c r="G2202" t="s">
        <v>28</v>
      </c>
      <c r="H2202" s="1" t="s">
        <v>5189</v>
      </c>
      <c r="I2202" s="3">
        <v>0.15744212962962964</v>
      </c>
      <c r="J2202" s="1" t="s">
        <v>5343</v>
      </c>
      <c r="K2202" s="2">
        <v>0.15744212962962964</v>
      </c>
      <c r="L2202" s="2" t="s">
        <v>12021</v>
      </c>
      <c r="M2202" t="s">
        <v>12021</v>
      </c>
      <c r="N2202" t="str">
        <f t="shared" si="226"/>
        <v>20-11-2020</v>
      </c>
      <c r="O2202" t="str">
        <f t="shared" si="228"/>
        <v>11</v>
      </c>
      <c r="P2202" t="str">
        <f t="shared" si="229"/>
        <v>2020</v>
      </c>
      <c r="Q2202" t="s">
        <v>12021</v>
      </c>
      <c r="R2202" t="str">
        <f t="shared" si="227"/>
        <v>22-11-2020</v>
      </c>
      <c r="S2202" t="str">
        <f t="shared" si="230"/>
        <v>11</v>
      </c>
    </row>
    <row r="2203" spans="1:19" x14ac:dyDescent="0.3">
      <c r="A2203" t="s">
        <v>5344</v>
      </c>
      <c r="B2203" t="s">
        <v>131</v>
      </c>
      <c r="C2203" t="s">
        <v>12021</v>
      </c>
      <c r="D2203" t="s">
        <v>12</v>
      </c>
      <c r="E2203" t="s">
        <v>114</v>
      </c>
      <c r="F2203" t="s">
        <v>5345</v>
      </c>
      <c r="G2203" t="s">
        <v>15</v>
      </c>
      <c r="H2203" s="1">
        <v>43959</v>
      </c>
      <c r="I2203" s="3">
        <v>0.29375000000000001</v>
      </c>
      <c r="J2203" s="1" t="s">
        <v>12021</v>
      </c>
      <c r="K2203" s="2" t="s">
        <v>12021</v>
      </c>
      <c r="L2203" s="2" t="s">
        <v>12021</v>
      </c>
      <c r="M2203" t="s">
        <v>12021</v>
      </c>
      <c r="N2203" t="str">
        <f t="shared" si="226"/>
        <v>08-05-2020</v>
      </c>
      <c r="O2203" t="str">
        <f t="shared" si="228"/>
        <v>05</v>
      </c>
      <c r="P2203" t="str">
        <f t="shared" si="229"/>
        <v>2020</v>
      </c>
      <c r="Q2203" t="s">
        <v>12021</v>
      </c>
      <c r="R2203" t="str">
        <f t="shared" si="227"/>
        <v>-</v>
      </c>
      <c r="S2203" t="str">
        <f t="shared" si="230"/>
        <v/>
      </c>
    </row>
    <row r="2204" spans="1:19" x14ac:dyDescent="0.3">
      <c r="A2204" t="s">
        <v>5346</v>
      </c>
      <c r="B2204" t="s">
        <v>173</v>
      </c>
      <c r="C2204" t="s">
        <v>12021</v>
      </c>
      <c r="D2204" t="s">
        <v>12</v>
      </c>
      <c r="E2204" t="s">
        <v>174</v>
      </c>
      <c r="F2204" t="s">
        <v>5347</v>
      </c>
      <c r="G2204" t="s">
        <v>22</v>
      </c>
      <c r="H2204" s="1" t="s">
        <v>2239</v>
      </c>
      <c r="I2204" s="3">
        <v>0.60498842592592594</v>
      </c>
      <c r="J2204" s="1" t="s">
        <v>12021</v>
      </c>
      <c r="K2204" s="2" t="s">
        <v>12021</v>
      </c>
      <c r="L2204" s="2" t="s">
        <v>12021</v>
      </c>
      <c r="M2204" t="s">
        <v>12021</v>
      </c>
      <c r="N2204" t="str">
        <f t="shared" si="226"/>
        <v>19-02-2021</v>
      </c>
      <c r="O2204" t="str">
        <f t="shared" si="228"/>
        <v>02</v>
      </c>
      <c r="P2204" t="str">
        <f t="shared" si="229"/>
        <v>2021</v>
      </c>
      <c r="Q2204" t="s">
        <v>12021</v>
      </c>
      <c r="R2204" t="str">
        <f t="shared" si="227"/>
        <v>-</v>
      </c>
      <c r="S2204" t="str">
        <f t="shared" si="230"/>
        <v/>
      </c>
    </row>
    <row r="2205" spans="1:19" x14ac:dyDescent="0.3">
      <c r="A2205" t="s">
        <v>5348</v>
      </c>
      <c r="B2205" t="s">
        <v>123</v>
      </c>
      <c r="C2205" t="s">
        <v>12021</v>
      </c>
      <c r="D2205" t="s">
        <v>33</v>
      </c>
      <c r="E2205" t="s">
        <v>34</v>
      </c>
      <c r="F2205" t="s">
        <v>5349</v>
      </c>
      <c r="G2205" t="s">
        <v>22</v>
      </c>
      <c r="H2205" s="1">
        <v>43924</v>
      </c>
      <c r="I2205" s="3">
        <v>0.8</v>
      </c>
      <c r="J2205" s="1" t="s">
        <v>12021</v>
      </c>
      <c r="K2205" s="2" t="s">
        <v>12021</v>
      </c>
      <c r="L2205" s="2" t="s">
        <v>12021</v>
      </c>
      <c r="M2205" t="s">
        <v>12021</v>
      </c>
      <c r="N2205" t="str">
        <f t="shared" si="226"/>
        <v>03-04-2020</v>
      </c>
      <c r="O2205" t="str">
        <f t="shared" si="228"/>
        <v>04</v>
      </c>
      <c r="P2205" t="str">
        <f t="shared" si="229"/>
        <v>2020</v>
      </c>
      <c r="Q2205" t="s">
        <v>12021</v>
      </c>
      <c r="R2205" t="str">
        <f t="shared" si="227"/>
        <v>-</v>
      </c>
      <c r="S2205" t="str">
        <f t="shared" si="230"/>
        <v/>
      </c>
    </row>
    <row r="2206" spans="1:19" x14ac:dyDescent="0.3">
      <c r="A2206" t="s">
        <v>5350</v>
      </c>
      <c r="B2206" t="s">
        <v>110</v>
      </c>
      <c r="C2206" t="s">
        <v>12021</v>
      </c>
      <c r="D2206" t="s">
        <v>33</v>
      </c>
      <c r="E2206" t="s">
        <v>34</v>
      </c>
      <c r="F2206" t="s">
        <v>5351</v>
      </c>
      <c r="G2206" t="s">
        <v>15</v>
      </c>
      <c r="H2206" s="1" t="s">
        <v>3622</v>
      </c>
      <c r="I2206" s="3">
        <v>0.94219907407407411</v>
      </c>
      <c r="J2206" s="1" t="s">
        <v>12021</v>
      </c>
      <c r="K2206" s="2" t="s">
        <v>12021</v>
      </c>
      <c r="L2206" s="2" t="s">
        <v>12021</v>
      </c>
      <c r="M2206" t="s">
        <v>12021</v>
      </c>
      <c r="N2206" t="str">
        <f t="shared" si="226"/>
        <v>20-02-2022</v>
      </c>
      <c r="O2206" t="str">
        <f t="shared" si="228"/>
        <v>02</v>
      </c>
      <c r="P2206" t="str">
        <f t="shared" si="229"/>
        <v>2022</v>
      </c>
      <c r="Q2206" t="s">
        <v>12021</v>
      </c>
      <c r="R2206" t="str">
        <f t="shared" si="227"/>
        <v>-</v>
      </c>
      <c r="S2206" t="str">
        <f t="shared" si="230"/>
        <v/>
      </c>
    </row>
    <row r="2207" spans="1:19" x14ac:dyDescent="0.3">
      <c r="A2207" t="s">
        <v>5352</v>
      </c>
      <c r="B2207" t="s">
        <v>301</v>
      </c>
      <c r="C2207" t="s">
        <v>12021</v>
      </c>
      <c r="D2207" t="s">
        <v>49</v>
      </c>
      <c r="E2207" t="s">
        <v>50</v>
      </c>
      <c r="F2207" t="s">
        <v>5353</v>
      </c>
      <c r="G2207" t="s">
        <v>15</v>
      </c>
      <c r="H2207" s="1" t="s">
        <v>4573</v>
      </c>
      <c r="I2207" s="3">
        <v>0.60662037037037042</v>
      </c>
      <c r="J2207" s="1" t="s">
        <v>12021</v>
      </c>
      <c r="K2207" s="2" t="s">
        <v>12021</v>
      </c>
      <c r="L2207" s="2" t="s">
        <v>12021</v>
      </c>
      <c r="M2207" t="s">
        <v>12021</v>
      </c>
      <c r="N2207" t="str">
        <f t="shared" si="226"/>
        <v>29-12-2023</v>
      </c>
      <c r="O2207" t="str">
        <f t="shared" si="228"/>
        <v>12</v>
      </c>
      <c r="P2207" t="str">
        <f t="shared" si="229"/>
        <v>2023</v>
      </c>
      <c r="Q2207" t="s">
        <v>12021</v>
      </c>
      <c r="R2207" t="str">
        <f t="shared" si="227"/>
        <v>-</v>
      </c>
      <c r="S2207" t="str">
        <f t="shared" si="230"/>
        <v/>
      </c>
    </row>
    <row r="2208" spans="1:19" x14ac:dyDescent="0.3">
      <c r="A2208" t="s">
        <v>5354</v>
      </c>
      <c r="B2208" t="s">
        <v>126</v>
      </c>
      <c r="C2208" t="s">
        <v>11431</v>
      </c>
      <c r="D2208" t="s">
        <v>33</v>
      </c>
      <c r="E2208" t="s">
        <v>127</v>
      </c>
      <c r="F2208" t="s">
        <v>5355</v>
      </c>
      <c r="G2208" t="s">
        <v>28</v>
      </c>
      <c r="H2208" s="1">
        <v>44116</v>
      </c>
      <c r="I2208" s="3">
        <v>0.05</v>
      </c>
      <c r="J2208" s="1" t="s">
        <v>212</v>
      </c>
      <c r="K2208" s="2">
        <v>5.002314814814815E-2</v>
      </c>
      <c r="L2208" s="2" t="s">
        <v>12021</v>
      </c>
      <c r="M2208" t="s">
        <v>12021</v>
      </c>
      <c r="N2208" t="str">
        <f t="shared" si="226"/>
        <v>12-10-2020</v>
      </c>
      <c r="O2208" t="str">
        <f t="shared" si="228"/>
        <v>10</v>
      </c>
      <c r="P2208" t="str">
        <f t="shared" si="229"/>
        <v>2020</v>
      </c>
      <c r="Q2208" t="s">
        <v>12021</v>
      </c>
      <c r="R2208" t="str">
        <f t="shared" si="227"/>
        <v>25-12-2020</v>
      </c>
      <c r="S2208" t="str">
        <f t="shared" si="230"/>
        <v>12</v>
      </c>
    </row>
    <row r="2209" spans="1:19" x14ac:dyDescent="0.3">
      <c r="A2209" t="s">
        <v>5356</v>
      </c>
      <c r="B2209" t="s">
        <v>146</v>
      </c>
      <c r="C2209" t="s">
        <v>12021</v>
      </c>
      <c r="D2209" t="s">
        <v>19</v>
      </c>
      <c r="E2209" t="s">
        <v>140</v>
      </c>
      <c r="F2209" t="s">
        <v>5357</v>
      </c>
      <c r="G2209" t="s">
        <v>15</v>
      </c>
      <c r="H2209" s="1">
        <v>45483</v>
      </c>
      <c r="I2209" s="3">
        <v>0.1076388888888889</v>
      </c>
      <c r="J2209" s="1" t="s">
        <v>12021</v>
      </c>
      <c r="K2209" s="2" t="s">
        <v>12021</v>
      </c>
      <c r="L2209" s="2" t="s">
        <v>12021</v>
      </c>
      <c r="M2209" t="s">
        <v>12021</v>
      </c>
      <c r="N2209" t="str">
        <f t="shared" si="226"/>
        <v>10-07-2024</v>
      </c>
      <c r="O2209" t="str">
        <f t="shared" si="228"/>
        <v>07</v>
      </c>
      <c r="P2209" t="str">
        <f t="shared" si="229"/>
        <v>2024</v>
      </c>
      <c r="Q2209" t="s">
        <v>12021</v>
      </c>
      <c r="R2209" t="str">
        <f t="shared" si="227"/>
        <v>-</v>
      </c>
      <c r="S2209" t="str">
        <f t="shared" si="230"/>
        <v/>
      </c>
    </row>
    <row r="2210" spans="1:19" x14ac:dyDescent="0.3">
      <c r="A2210" t="s">
        <v>5358</v>
      </c>
      <c r="B2210" t="s">
        <v>188</v>
      </c>
      <c r="C2210" t="s">
        <v>12021</v>
      </c>
      <c r="D2210" t="s">
        <v>12</v>
      </c>
      <c r="E2210" t="s">
        <v>114</v>
      </c>
      <c r="F2210" t="s">
        <v>5359</v>
      </c>
      <c r="G2210" t="s">
        <v>15</v>
      </c>
      <c r="H2210" s="1" t="s">
        <v>5360</v>
      </c>
      <c r="I2210" s="3">
        <v>0.36015046296296294</v>
      </c>
      <c r="J2210" s="1" t="s">
        <v>12021</v>
      </c>
      <c r="K2210" s="2" t="s">
        <v>12021</v>
      </c>
      <c r="L2210" s="2" t="s">
        <v>12021</v>
      </c>
      <c r="M2210" t="s">
        <v>12021</v>
      </c>
      <c r="N2210" t="str">
        <f t="shared" si="226"/>
        <v>25-12-2021</v>
      </c>
      <c r="O2210" t="str">
        <f t="shared" si="228"/>
        <v>12</v>
      </c>
      <c r="P2210" t="str">
        <f t="shared" si="229"/>
        <v>2021</v>
      </c>
      <c r="Q2210" t="s">
        <v>12021</v>
      </c>
      <c r="R2210" t="str">
        <f t="shared" si="227"/>
        <v>-</v>
      </c>
      <c r="S2210" t="str">
        <f t="shared" si="230"/>
        <v/>
      </c>
    </row>
    <row r="2211" spans="1:19" x14ac:dyDescent="0.3">
      <c r="A2211" t="s">
        <v>5361</v>
      </c>
      <c r="B2211" t="s">
        <v>404</v>
      </c>
      <c r="C2211" t="s">
        <v>11432</v>
      </c>
      <c r="D2211" t="s">
        <v>12</v>
      </c>
      <c r="E2211" t="s">
        <v>174</v>
      </c>
      <c r="F2211" t="s">
        <v>5362</v>
      </c>
      <c r="G2211" t="s">
        <v>28</v>
      </c>
      <c r="H2211" s="1" t="s">
        <v>230</v>
      </c>
      <c r="I2211" s="3">
        <v>0.87915509259259261</v>
      </c>
      <c r="J2211" s="1" t="s">
        <v>2476</v>
      </c>
      <c r="K2211" s="2">
        <v>0.87915509259259261</v>
      </c>
      <c r="L2211" s="2" t="s">
        <v>12021</v>
      </c>
      <c r="M2211" t="s">
        <v>12021</v>
      </c>
      <c r="N2211" t="str">
        <f t="shared" si="226"/>
        <v>29-09-2022</v>
      </c>
      <c r="O2211" t="str">
        <f t="shared" si="228"/>
        <v>09</v>
      </c>
      <c r="P2211" t="str">
        <f t="shared" si="229"/>
        <v>2022</v>
      </c>
      <c r="Q2211" t="s">
        <v>12021</v>
      </c>
      <c r="R2211" t="str">
        <f t="shared" si="227"/>
        <v>26-10-2022</v>
      </c>
      <c r="S2211" t="str">
        <f t="shared" si="230"/>
        <v>10</v>
      </c>
    </row>
    <row r="2212" spans="1:19" x14ac:dyDescent="0.3">
      <c r="A2212" t="s">
        <v>5363</v>
      </c>
      <c r="B2212" t="s">
        <v>97</v>
      </c>
      <c r="C2212" t="s">
        <v>12021</v>
      </c>
      <c r="D2212" t="s">
        <v>19</v>
      </c>
      <c r="E2212" t="s">
        <v>20</v>
      </c>
      <c r="F2212" t="s">
        <v>5364</v>
      </c>
      <c r="G2212" t="s">
        <v>22</v>
      </c>
      <c r="H2212" s="1" t="s">
        <v>3944</v>
      </c>
      <c r="I2212" s="3">
        <v>0.27839120370370368</v>
      </c>
      <c r="J2212" s="1" t="s">
        <v>12021</v>
      </c>
      <c r="K2212" s="2" t="s">
        <v>12021</v>
      </c>
      <c r="L2212" s="2" t="s">
        <v>12021</v>
      </c>
      <c r="M2212" t="s">
        <v>12021</v>
      </c>
      <c r="N2212" t="str">
        <f t="shared" si="226"/>
        <v>29-05-2021</v>
      </c>
      <c r="O2212" t="str">
        <f t="shared" si="228"/>
        <v>05</v>
      </c>
      <c r="P2212" t="str">
        <f t="shared" si="229"/>
        <v>2021</v>
      </c>
      <c r="Q2212" t="s">
        <v>12021</v>
      </c>
      <c r="R2212" t="str">
        <f t="shared" si="227"/>
        <v>-</v>
      </c>
      <c r="S2212" t="str">
        <f t="shared" si="230"/>
        <v/>
      </c>
    </row>
    <row r="2213" spans="1:19" x14ac:dyDescent="0.3">
      <c r="A2213" t="s">
        <v>5365</v>
      </c>
      <c r="B2213" t="s">
        <v>202</v>
      </c>
      <c r="C2213" t="s">
        <v>11433</v>
      </c>
      <c r="D2213" t="s">
        <v>33</v>
      </c>
      <c r="E2213" t="s">
        <v>127</v>
      </c>
      <c r="F2213" t="s">
        <v>5366</v>
      </c>
      <c r="G2213" t="s">
        <v>28</v>
      </c>
      <c r="H2213" s="1">
        <v>43899</v>
      </c>
      <c r="I2213" s="3">
        <v>0.82152777777777775</v>
      </c>
      <c r="J2213" s="1" t="s">
        <v>5367</v>
      </c>
      <c r="K2213" s="2">
        <v>0.82180555555555557</v>
      </c>
      <c r="L2213" s="2" t="s">
        <v>12021</v>
      </c>
      <c r="M2213" t="s">
        <v>12021</v>
      </c>
      <c r="N2213" t="str">
        <f t="shared" si="226"/>
        <v>09-03-2020</v>
      </c>
      <c r="O2213" t="str">
        <f t="shared" si="228"/>
        <v>03</v>
      </c>
      <c r="P2213" t="str">
        <f t="shared" si="229"/>
        <v>2020</v>
      </c>
      <c r="Q2213" t="s">
        <v>12021</v>
      </c>
      <c r="R2213" t="str">
        <f t="shared" si="227"/>
        <v>14-09-2020</v>
      </c>
      <c r="S2213" t="str">
        <f t="shared" si="230"/>
        <v>09</v>
      </c>
    </row>
    <row r="2214" spans="1:19" x14ac:dyDescent="0.3">
      <c r="A2214" t="s">
        <v>5368</v>
      </c>
      <c r="B2214" t="s">
        <v>194</v>
      </c>
      <c r="C2214" t="s">
        <v>12021</v>
      </c>
      <c r="D2214" t="s">
        <v>49</v>
      </c>
      <c r="E2214" t="s">
        <v>65</v>
      </c>
      <c r="F2214" t="s">
        <v>5369</v>
      </c>
      <c r="G2214" t="s">
        <v>22</v>
      </c>
      <c r="H2214" s="1" t="s">
        <v>5370</v>
      </c>
      <c r="I2214" s="3">
        <v>0.55533564814814818</v>
      </c>
      <c r="J2214" s="1" t="s">
        <v>12021</v>
      </c>
      <c r="K2214" s="2" t="s">
        <v>12021</v>
      </c>
      <c r="L2214" s="2" t="s">
        <v>12021</v>
      </c>
      <c r="M2214" t="s">
        <v>12021</v>
      </c>
      <c r="N2214" t="str">
        <f t="shared" si="226"/>
        <v>22-06-2023</v>
      </c>
      <c r="O2214" t="str">
        <f t="shared" si="228"/>
        <v>06</v>
      </c>
      <c r="P2214" t="str">
        <f t="shared" si="229"/>
        <v>2023</v>
      </c>
      <c r="Q2214" t="s">
        <v>12021</v>
      </c>
      <c r="R2214" t="str">
        <f t="shared" si="227"/>
        <v>-</v>
      </c>
      <c r="S2214" t="str">
        <f t="shared" si="230"/>
        <v/>
      </c>
    </row>
    <row r="2215" spans="1:19" x14ac:dyDescent="0.3">
      <c r="A2215" t="s">
        <v>5371</v>
      </c>
      <c r="B2215" t="s">
        <v>139</v>
      </c>
      <c r="C2215" t="s">
        <v>12021</v>
      </c>
      <c r="D2215" t="s">
        <v>19</v>
      </c>
      <c r="E2215" t="s">
        <v>140</v>
      </c>
      <c r="F2215" t="s">
        <v>5372</v>
      </c>
      <c r="G2215" t="s">
        <v>15</v>
      </c>
      <c r="H2215" s="1">
        <v>45209</v>
      </c>
      <c r="I2215" s="3">
        <v>4.1666666666666664E-2</v>
      </c>
      <c r="J2215" s="1" t="s">
        <v>12021</v>
      </c>
      <c r="K2215" s="2" t="s">
        <v>12021</v>
      </c>
      <c r="L2215" s="2" t="s">
        <v>12021</v>
      </c>
      <c r="M2215" t="s">
        <v>12021</v>
      </c>
      <c r="N2215" t="str">
        <f t="shared" si="226"/>
        <v>10-10-2023</v>
      </c>
      <c r="O2215" t="str">
        <f t="shared" si="228"/>
        <v>10</v>
      </c>
      <c r="P2215" t="str">
        <f t="shared" si="229"/>
        <v>2023</v>
      </c>
      <c r="Q2215" t="s">
        <v>12021</v>
      </c>
      <c r="R2215" t="str">
        <f t="shared" si="227"/>
        <v>-</v>
      </c>
      <c r="S2215" t="str">
        <f t="shared" si="230"/>
        <v/>
      </c>
    </row>
    <row r="2216" spans="1:19" x14ac:dyDescent="0.3">
      <c r="A2216" t="s">
        <v>5373</v>
      </c>
      <c r="B2216" t="s">
        <v>135</v>
      </c>
      <c r="C2216" t="s">
        <v>12021</v>
      </c>
      <c r="D2216" t="s">
        <v>33</v>
      </c>
      <c r="E2216" t="s">
        <v>38</v>
      </c>
      <c r="F2216" t="s">
        <v>5374</v>
      </c>
      <c r="G2216" t="s">
        <v>15</v>
      </c>
      <c r="H2216" s="1" t="s">
        <v>5375</v>
      </c>
      <c r="I2216" s="3">
        <v>0.26475694444444442</v>
      </c>
      <c r="J2216" s="1" t="s">
        <v>12021</v>
      </c>
      <c r="K2216" s="2" t="s">
        <v>12021</v>
      </c>
      <c r="L2216" s="2" t="s">
        <v>12021</v>
      </c>
      <c r="M2216" t="s">
        <v>12021</v>
      </c>
      <c r="N2216" t="str">
        <f t="shared" si="226"/>
        <v>19-04-2020</v>
      </c>
      <c r="O2216" t="str">
        <f t="shared" si="228"/>
        <v>04</v>
      </c>
      <c r="P2216" t="str">
        <f t="shared" si="229"/>
        <v>2020</v>
      </c>
      <c r="Q2216" t="s">
        <v>12021</v>
      </c>
      <c r="R2216" t="str">
        <f t="shared" si="227"/>
        <v>-</v>
      </c>
      <c r="S2216" t="str">
        <f t="shared" si="230"/>
        <v/>
      </c>
    </row>
    <row r="2217" spans="1:19" x14ac:dyDescent="0.3">
      <c r="A2217" t="s">
        <v>5376</v>
      </c>
      <c r="B2217" t="s">
        <v>11</v>
      </c>
      <c r="C2217" t="s">
        <v>12021</v>
      </c>
      <c r="D2217" t="s">
        <v>12</v>
      </c>
      <c r="E2217" t="s">
        <v>13</v>
      </c>
      <c r="F2217" t="s">
        <v>5377</v>
      </c>
      <c r="G2217" t="s">
        <v>22</v>
      </c>
      <c r="H2217" s="1" t="s">
        <v>688</v>
      </c>
      <c r="I2217" s="3">
        <v>0.44255787037037037</v>
      </c>
      <c r="J2217" s="1" t="s">
        <v>12021</v>
      </c>
      <c r="K2217" s="2" t="s">
        <v>12021</v>
      </c>
      <c r="L2217" s="2" t="s">
        <v>12021</v>
      </c>
      <c r="M2217" t="s">
        <v>12021</v>
      </c>
      <c r="N2217" t="str">
        <f t="shared" si="226"/>
        <v>20-11-2024</v>
      </c>
      <c r="O2217" t="str">
        <f t="shared" si="228"/>
        <v>11</v>
      </c>
      <c r="P2217" t="str">
        <f t="shared" si="229"/>
        <v>2024</v>
      </c>
      <c r="Q2217" t="s">
        <v>12021</v>
      </c>
      <c r="R2217" t="str">
        <f t="shared" si="227"/>
        <v>-</v>
      </c>
      <c r="S2217" t="str">
        <f t="shared" si="230"/>
        <v/>
      </c>
    </row>
    <row r="2218" spans="1:19" x14ac:dyDescent="0.3">
      <c r="A2218" t="s">
        <v>5378</v>
      </c>
      <c r="B2218" t="s">
        <v>220</v>
      </c>
      <c r="C2218" t="s">
        <v>12021</v>
      </c>
      <c r="D2218" t="s">
        <v>12</v>
      </c>
      <c r="E2218" t="s">
        <v>174</v>
      </c>
      <c r="F2218" t="s">
        <v>5379</v>
      </c>
      <c r="G2218" t="s">
        <v>22</v>
      </c>
      <c r="H2218" s="1" t="s">
        <v>5380</v>
      </c>
      <c r="I2218" s="3">
        <v>0.37759259259259259</v>
      </c>
      <c r="J2218" s="1" t="s">
        <v>12021</v>
      </c>
      <c r="K2218" s="2" t="s">
        <v>12021</v>
      </c>
      <c r="L2218" s="2" t="s">
        <v>12021</v>
      </c>
      <c r="M2218" t="s">
        <v>12021</v>
      </c>
      <c r="N2218" t="str">
        <f t="shared" si="226"/>
        <v>27-03-2023</v>
      </c>
      <c r="O2218" t="str">
        <f t="shared" si="228"/>
        <v>03</v>
      </c>
      <c r="P2218" t="str">
        <f t="shared" si="229"/>
        <v>2023</v>
      </c>
      <c r="Q2218" t="s">
        <v>12021</v>
      </c>
      <c r="R2218" t="str">
        <f t="shared" si="227"/>
        <v>-</v>
      </c>
      <c r="S2218" t="str">
        <f t="shared" si="230"/>
        <v/>
      </c>
    </row>
    <row r="2219" spans="1:19" x14ac:dyDescent="0.3">
      <c r="A2219" t="s">
        <v>5381</v>
      </c>
      <c r="B2219" t="s">
        <v>131</v>
      </c>
      <c r="C2219" t="s">
        <v>12021</v>
      </c>
      <c r="D2219" t="s">
        <v>12</v>
      </c>
      <c r="E2219" t="s">
        <v>114</v>
      </c>
      <c r="F2219" t="s">
        <v>5382</v>
      </c>
      <c r="G2219" t="s">
        <v>15</v>
      </c>
      <c r="H2219" s="1" t="s">
        <v>2918</v>
      </c>
      <c r="I2219" s="3">
        <v>0.99821759259259257</v>
      </c>
      <c r="J2219" s="1" t="s">
        <v>12021</v>
      </c>
      <c r="K2219" s="2" t="s">
        <v>12021</v>
      </c>
      <c r="L2219" s="2" t="s">
        <v>12021</v>
      </c>
      <c r="M2219" t="s">
        <v>12021</v>
      </c>
      <c r="N2219" t="str">
        <f t="shared" si="226"/>
        <v>22-06-2020</v>
      </c>
      <c r="O2219" t="str">
        <f t="shared" si="228"/>
        <v>06</v>
      </c>
      <c r="P2219" t="str">
        <f t="shared" si="229"/>
        <v>2020</v>
      </c>
      <c r="Q2219" t="s">
        <v>12021</v>
      </c>
      <c r="R2219" t="str">
        <f t="shared" si="227"/>
        <v>-</v>
      </c>
      <c r="S2219" t="str">
        <f t="shared" si="230"/>
        <v/>
      </c>
    </row>
    <row r="2220" spans="1:19" x14ac:dyDescent="0.3">
      <c r="A2220" t="s">
        <v>5383</v>
      </c>
      <c r="B2220" t="s">
        <v>93</v>
      </c>
      <c r="C2220" s="4">
        <v>44381.374305555553</v>
      </c>
      <c r="D2220" t="s">
        <v>19</v>
      </c>
      <c r="E2220" t="s">
        <v>26</v>
      </c>
      <c r="F2220" t="s">
        <v>5384</v>
      </c>
      <c r="G2220" t="s">
        <v>28</v>
      </c>
      <c r="H2220" s="1" t="s">
        <v>2010</v>
      </c>
      <c r="I2220" s="3">
        <v>0.37456018518518519</v>
      </c>
      <c r="J2220" s="1">
        <v>44381</v>
      </c>
      <c r="K2220" s="2">
        <v>0.37430555555555556</v>
      </c>
      <c r="L2220" s="2" t="s">
        <v>12021</v>
      </c>
      <c r="M2220" t="s">
        <v>12021</v>
      </c>
      <c r="N2220" t="str">
        <f t="shared" si="226"/>
        <v>31-03-2021</v>
      </c>
      <c r="O2220" t="str">
        <f t="shared" si="228"/>
        <v>03</v>
      </c>
      <c r="P2220" t="str">
        <f t="shared" si="229"/>
        <v>2021</v>
      </c>
      <c r="Q2220" t="s">
        <v>12021</v>
      </c>
      <c r="R2220" t="str">
        <f t="shared" si="227"/>
        <v>04-07-2021</v>
      </c>
      <c r="S2220" t="str">
        <f t="shared" si="230"/>
        <v>07</v>
      </c>
    </row>
    <row r="2221" spans="1:19" x14ac:dyDescent="0.3">
      <c r="A2221" t="s">
        <v>5385</v>
      </c>
      <c r="B2221" t="s">
        <v>149</v>
      </c>
      <c r="C2221" t="s">
        <v>12021</v>
      </c>
      <c r="D2221" t="s">
        <v>49</v>
      </c>
      <c r="E2221" t="s">
        <v>69</v>
      </c>
      <c r="F2221" t="s">
        <v>5386</v>
      </c>
      <c r="G2221" t="s">
        <v>22</v>
      </c>
      <c r="H2221" s="1" t="s">
        <v>998</v>
      </c>
      <c r="I2221" s="3">
        <v>0.62247685185185186</v>
      </c>
      <c r="J2221" s="1" t="s">
        <v>12021</v>
      </c>
      <c r="K2221" s="2" t="s">
        <v>12021</v>
      </c>
      <c r="L2221" s="2" t="s">
        <v>12021</v>
      </c>
      <c r="M2221" t="s">
        <v>12021</v>
      </c>
      <c r="N2221" t="str">
        <f t="shared" si="226"/>
        <v>30-11-2024</v>
      </c>
      <c r="O2221" t="str">
        <f t="shared" si="228"/>
        <v>11</v>
      </c>
      <c r="P2221" t="str">
        <f t="shared" si="229"/>
        <v>2024</v>
      </c>
      <c r="Q2221" t="s">
        <v>12021</v>
      </c>
      <c r="R2221" t="str">
        <f t="shared" si="227"/>
        <v>-</v>
      </c>
      <c r="S2221" t="str">
        <f t="shared" si="230"/>
        <v/>
      </c>
    </row>
    <row r="2222" spans="1:19" x14ac:dyDescent="0.3">
      <c r="A2222" t="s">
        <v>5387</v>
      </c>
      <c r="B2222" t="s">
        <v>25</v>
      </c>
      <c r="C2222" t="s">
        <v>12021</v>
      </c>
      <c r="D2222" t="s">
        <v>19</v>
      </c>
      <c r="E2222" t="s">
        <v>26</v>
      </c>
      <c r="F2222" t="s">
        <v>5388</v>
      </c>
      <c r="G2222" t="s">
        <v>15</v>
      </c>
      <c r="H2222" s="1">
        <v>44778</v>
      </c>
      <c r="I2222" s="3">
        <v>9.4444444444444442E-2</v>
      </c>
      <c r="J2222" s="1" t="s">
        <v>12021</v>
      </c>
      <c r="K2222" s="2" t="s">
        <v>12021</v>
      </c>
      <c r="L2222" s="2" t="s">
        <v>12021</v>
      </c>
      <c r="M2222" t="s">
        <v>12021</v>
      </c>
      <c r="N2222" t="str">
        <f t="shared" si="226"/>
        <v>05-08-2022</v>
      </c>
      <c r="O2222" t="str">
        <f t="shared" si="228"/>
        <v>08</v>
      </c>
      <c r="P2222" t="str">
        <f t="shared" si="229"/>
        <v>2022</v>
      </c>
      <c r="Q2222" t="s">
        <v>12021</v>
      </c>
      <c r="R2222" t="str">
        <f t="shared" si="227"/>
        <v>-</v>
      </c>
      <c r="S2222" t="str">
        <f t="shared" si="230"/>
        <v/>
      </c>
    </row>
    <row r="2223" spans="1:19" x14ac:dyDescent="0.3">
      <c r="A2223" t="s">
        <v>5389</v>
      </c>
      <c r="B2223" t="s">
        <v>220</v>
      </c>
      <c r="C2223" t="s">
        <v>12021</v>
      </c>
      <c r="D2223" t="s">
        <v>12</v>
      </c>
      <c r="E2223" t="s">
        <v>174</v>
      </c>
      <c r="F2223" t="s">
        <v>5390</v>
      </c>
      <c r="G2223" t="s">
        <v>15</v>
      </c>
      <c r="H2223" s="1">
        <v>45017</v>
      </c>
      <c r="I2223" s="3">
        <v>2.9861111111111113E-2</v>
      </c>
      <c r="J2223" s="1" t="s">
        <v>12021</v>
      </c>
      <c r="K2223" s="2" t="s">
        <v>12021</v>
      </c>
      <c r="L2223" s="2" t="s">
        <v>12021</v>
      </c>
      <c r="M2223" t="s">
        <v>12021</v>
      </c>
      <c r="N2223" t="str">
        <f t="shared" si="226"/>
        <v>01-04-2023</v>
      </c>
      <c r="O2223" t="str">
        <f t="shared" si="228"/>
        <v>04</v>
      </c>
      <c r="P2223" t="str">
        <f t="shared" si="229"/>
        <v>2023</v>
      </c>
      <c r="Q2223" t="s">
        <v>12021</v>
      </c>
      <c r="R2223" t="str">
        <f t="shared" si="227"/>
        <v>-</v>
      </c>
      <c r="S2223" t="str">
        <f t="shared" si="230"/>
        <v/>
      </c>
    </row>
    <row r="2224" spans="1:19" x14ac:dyDescent="0.3">
      <c r="A2224" t="s">
        <v>5391</v>
      </c>
      <c r="B2224" t="s">
        <v>53</v>
      </c>
      <c r="C2224" t="s">
        <v>12021</v>
      </c>
      <c r="D2224" t="s">
        <v>12</v>
      </c>
      <c r="E2224" t="s">
        <v>13</v>
      </c>
      <c r="F2224" t="s">
        <v>5392</v>
      </c>
      <c r="G2224" t="s">
        <v>22</v>
      </c>
      <c r="H2224" s="1" t="s">
        <v>226</v>
      </c>
      <c r="I2224" s="3">
        <v>4.7372685185185184E-2</v>
      </c>
      <c r="J2224" s="1" t="s">
        <v>12021</v>
      </c>
      <c r="K2224" s="2" t="s">
        <v>12021</v>
      </c>
      <c r="L2224" s="2" t="s">
        <v>12021</v>
      </c>
      <c r="M2224" t="s">
        <v>12021</v>
      </c>
      <c r="N2224" t="str">
        <f t="shared" si="226"/>
        <v>18-06-2021</v>
      </c>
      <c r="O2224" t="str">
        <f t="shared" si="228"/>
        <v>06</v>
      </c>
      <c r="P2224" t="str">
        <f t="shared" si="229"/>
        <v>2021</v>
      </c>
      <c r="Q2224" t="s">
        <v>12021</v>
      </c>
      <c r="R2224" t="str">
        <f t="shared" si="227"/>
        <v>-</v>
      </c>
      <c r="S2224" t="str">
        <f t="shared" si="230"/>
        <v/>
      </c>
    </row>
    <row r="2225" spans="1:19" x14ac:dyDescent="0.3">
      <c r="A2225" t="s">
        <v>5393</v>
      </c>
      <c r="B2225" t="s">
        <v>194</v>
      </c>
      <c r="C2225" s="4">
        <v>43899.580555555556</v>
      </c>
      <c r="D2225" t="s">
        <v>49</v>
      </c>
      <c r="E2225" t="s">
        <v>65</v>
      </c>
      <c r="F2225" t="s">
        <v>5394</v>
      </c>
      <c r="G2225" t="s">
        <v>28</v>
      </c>
      <c r="H2225" s="1">
        <v>43959</v>
      </c>
      <c r="I2225" s="3">
        <v>0.5805555555555556</v>
      </c>
      <c r="J2225" s="1">
        <v>43899</v>
      </c>
      <c r="K2225" s="2">
        <v>0.5805555555555556</v>
      </c>
      <c r="L2225" s="2" t="s">
        <v>12021</v>
      </c>
      <c r="M2225" t="s">
        <v>12021</v>
      </c>
      <c r="N2225" t="str">
        <f t="shared" si="226"/>
        <v>08-05-2020</v>
      </c>
      <c r="O2225" t="str">
        <f t="shared" si="228"/>
        <v>05</v>
      </c>
      <c r="P2225" t="str">
        <f t="shared" si="229"/>
        <v>2020</v>
      </c>
      <c r="Q2225" t="s">
        <v>12021</v>
      </c>
      <c r="R2225" t="str">
        <f t="shared" si="227"/>
        <v>09-03-2020</v>
      </c>
      <c r="S2225" t="str">
        <f t="shared" si="230"/>
        <v>03</v>
      </c>
    </row>
    <row r="2226" spans="1:19" x14ac:dyDescent="0.3">
      <c r="A2226" t="s">
        <v>5395</v>
      </c>
      <c r="B2226" t="s">
        <v>64</v>
      </c>
      <c r="C2226" t="s">
        <v>11434</v>
      </c>
      <c r="D2226" t="s">
        <v>49</v>
      </c>
      <c r="E2226" t="s">
        <v>65</v>
      </c>
      <c r="F2226" t="s">
        <v>5396</v>
      </c>
      <c r="G2226" t="s">
        <v>28</v>
      </c>
      <c r="H2226" s="1" t="s">
        <v>5087</v>
      </c>
      <c r="I2226" s="3">
        <v>0.12543981481481481</v>
      </c>
      <c r="J2226" s="1" t="s">
        <v>5122</v>
      </c>
      <c r="K2226" s="2">
        <v>0.12543981481481481</v>
      </c>
      <c r="L2226" s="2" t="s">
        <v>12021</v>
      </c>
      <c r="M2226" t="s">
        <v>12021</v>
      </c>
      <c r="N2226" t="str">
        <f t="shared" si="226"/>
        <v>17-09-2023</v>
      </c>
      <c r="O2226" t="str">
        <f t="shared" si="228"/>
        <v>09</v>
      </c>
      <c r="P2226" t="str">
        <f t="shared" si="229"/>
        <v>2023</v>
      </c>
      <c r="Q2226" t="s">
        <v>12021</v>
      </c>
      <c r="R2226" t="str">
        <f t="shared" si="227"/>
        <v>22-09-2023</v>
      </c>
      <c r="S2226" t="str">
        <f t="shared" si="230"/>
        <v>09</v>
      </c>
    </row>
    <row r="2227" spans="1:19" x14ac:dyDescent="0.3">
      <c r="A2227" t="s">
        <v>5397</v>
      </c>
      <c r="B2227" t="s">
        <v>202</v>
      </c>
      <c r="C2227" t="s">
        <v>12021</v>
      </c>
      <c r="D2227" t="s">
        <v>33</v>
      </c>
      <c r="E2227" t="s">
        <v>127</v>
      </c>
      <c r="F2227" t="s">
        <v>5398</v>
      </c>
      <c r="G2227" t="s">
        <v>15</v>
      </c>
      <c r="H2227" s="1" t="s">
        <v>4227</v>
      </c>
      <c r="I2227" s="3">
        <v>0.3621759259259259</v>
      </c>
      <c r="J2227" s="1" t="s">
        <v>12021</v>
      </c>
      <c r="K2227" s="2" t="s">
        <v>12021</v>
      </c>
      <c r="L2227" s="2" t="s">
        <v>12021</v>
      </c>
      <c r="M2227" t="s">
        <v>12021</v>
      </c>
      <c r="N2227" t="str">
        <f t="shared" si="226"/>
        <v>17-05-2020</v>
      </c>
      <c r="O2227" t="str">
        <f t="shared" si="228"/>
        <v>05</v>
      </c>
      <c r="P2227" t="str">
        <f t="shared" si="229"/>
        <v>2020</v>
      </c>
      <c r="Q2227" t="s">
        <v>12021</v>
      </c>
      <c r="R2227" t="str">
        <f t="shared" si="227"/>
        <v>-</v>
      </c>
      <c r="S2227" t="str">
        <f t="shared" si="230"/>
        <v/>
      </c>
    </row>
    <row r="2228" spans="1:19" x14ac:dyDescent="0.3">
      <c r="A2228" t="s">
        <v>5399</v>
      </c>
      <c r="B2228" t="s">
        <v>301</v>
      </c>
      <c r="C2228" t="s">
        <v>12021</v>
      </c>
      <c r="D2228" t="s">
        <v>49</v>
      </c>
      <c r="E2228" t="s">
        <v>50</v>
      </c>
      <c r="F2228" t="s">
        <v>5400</v>
      </c>
      <c r="G2228" t="s">
        <v>15</v>
      </c>
      <c r="H2228" s="1" t="s">
        <v>735</v>
      </c>
      <c r="I2228" s="3">
        <v>0.52123842592592595</v>
      </c>
      <c r="J2228" s="1" t="s">
        <v>12021</v>
      </c>
      <c r="K2228" s="2" t="s">
        <v>12021</v>
      </c>
      <c r="L2228" s="2" t="s">
        <v>12021</v>
      </c>
      <c r="M2228" t="s">
        <v>12021</v>
      </c>
      <c r="N2228" t="str">
        <f t="shared" si="226"/>
        <v>13-06-2020</v>
      </c>
      <c r="O2228" t="str">
        <f t="shared" si="228"/>
        <v>06</v>
      </c>
      <c r="P2228" t="str">
        <f t="shared" si="229"/>
        <v>2020</v>
      </c>
      <c r="Q2228" t="s">
        <v>12021</v>
      </c>
      <c r="R2228" t="str">
        <f t="shared" si="227"/>
        <v>-</v>
      </c>
      <c r="S2228" t="str">
        <f t="shared" si="230"/>
        <v/>
      </c>
    </row>
    <row r="2229" spans="1:19" x14ac:dyDescent="0.3">
      <c r="A2229" t="s">
        <v>5401</v>
      </c>
      <c r="B2229" t="s">
        <v>37</v>
      </c>
      <c r="C2229" t="s">
        <v>12021</v>
      </c>
      <c r="D2229" t="s">
        <v>33</v>
      </c>
      <c r="E2229" t="s">
        <v>38</v>
      </c>
      <c r="F2229" t="s">
        <v>5402</v>
      </c>
      <c r="G2229" t="s">
        <v>22</v>
      </c>
      <c r="H2229" s="1" t="s">
        <v>2564</v>
      </c>
      <c r="I2229" s="3">
        <v>0.76745370370370369</v>
      </c>
      <c r="J2229" s="1" t="s">
        <v>12021</v>
      </c>
      <c r="K2229" s="2" t="s">
        <v>12021</v>
      </c>
      <c r="L2229" s="2" t="s">
        <v>12021</v>
      </c>
      <c r="M2229" t="s">
        <v>12021</v>
      </c>
      <c r="N2229" t="str">
        <f t="shared" si="226"/>
        <v>18-04-2021</v>
      </c>
      <c r="O2229" t="str">
        <f t="shared" si="228"/>
        <v>04</v>
      </c>
      <c r="P2229" t="str">
        <f t="shared" si="229"/>
        <v>2021</v>
      </c>
      <c r="Q2229" t="s">
        <v>12021</v>
      </c>
      <c r="R2229" t="str">
        <f t="shared" si="227"/>
        <v>-</v>
      </c>
      <c r="S2229" t="str">
        <f t="shared" si="230"/>
        <v/>
      </c>
    </row>
    <row r="2230" spans="1:19" x14ac:dyDescent="0.3">
      <c r="A2230" t="s">
        <v>5403</v>
      </c>
      <c r="B2230" t="s">
        <v>135</v>
      </c>
      <c r="C2230" t="s">
        <v>12021</v>
      </c>
      <c r="D2230" t="s">
        <v>33</v>
      </c>
      <c r="E2230" t="s">
        <v>38</v>
      </c>
      <c r="F2230" t="s">
        <v>5404</v>
      </c>
      <c r="G2230" t="s">
        <v>22</v>
      </c>
      <c r="H2230" s="1" t="s">
        <v>2624</v>
      </c>
      <c r="I2230" s="3">
        <v>0.8040046296296296</v>
      </c>
      <c r="J2230" s="1" t="s">
        <v>12021</v>
      </c>
      <c r="K2230" s="2" t="s">
        <v>12021</v>
      </c>
      <c r="L2230" s="2" t="s">
        <v>12021</v>
      </c>
      <c r="M2230" t="s">
        <v>12021</v>
      </c>
      <c r="N2230" t="str">
        <f t="shared" si="226"/>
        <v>26-12-2022</v>
      </c>
      <c r="O2230" t="str">
        <f t="shared" si="228"/>
        <v>12</v>
      </c>
      <c r="P2230" t="str">
        <f t="shared" si="229"/>
        <v>2022</v>
      </c>
      <c r="Q2230" t="s">
        <v>12021</v>
      </c>
      <c r="R2230" t="str">
        <f t="shared" si="227"/>
        <v>-</v>
      </c>
      <c r="S2230" t="str">
        <f t="shared" si="230"/>
        <v/>
      </c>
    </row>
    <row r="2231" spans="1:19" x14ac:dyDescent="0.3">
      <c r="A2231" t="s">
        <v>5405</v>
      </c>
      <c r="B2231" t="s">
        <v>64</v>
      </c>
      <c r="C2231" s="4">
        <v>44256.162499999999</v>
      </c>
      <c r="D2231" t="s">
        <v>49</v>
      </c>
      <c r="E2231" t="s">
        <v>65</v>
      </c>
      <c r="F2231" t="s">
        <v>5406</v>
      </c>
      <c r="G2231" t="s">
        <v>28</v>
      </c>
      <c r="H2231" s="1" t="s">
        <v>5407</v>
      </c>
      <c r="I2231" s="3">
        <v>0.16271990740740741</v>
      </c>
      <c r="J2231" s="1">
        <v>44256</v>
      </c>
      <c r="K2231" s="2">
        <v>0.16250000000000001</v>
      </c>
      <c r="L2231" s="2" t="s">
        <v>12021</v>
      </c>
      <c r="M2231" t="s">
        <v>12021</v>
      </c>
      <c r="N2231" t="str">
        <f t="shared" si="226"/>
        <v>18-12-2020</v>
      </c>
      <c r="O2231" t="str">
        <f t="shared" si="228"/>
        <v>12</v>
      </c>
      <c r="P2231" t="str">
        <f t="shared" si="229"/>
        <v>2020</v>
      </c>
      <c r="Q2231" t="s">
        <v>12021</v>
      </c>
      <c r="R2231" t="str">
        <f t="shared" si="227"/>
        <v>01-03-2021</v>
      </c>
      <c r="S2231" t="str">
        <f t="shared" si="230"/>
        <v>03</v>
      </c>
    </row>
    <row r="2232" spans="1:19" x14ac:dyDescent="0.3">
      <c r="A2232" t="s">
        <v>5408</v>
      </c>
      <c r="B2232" t="s">
        <v>158</v>
      </c>
      <c r="C2232" t="s">
        <v>12021</v>
      </c>
      <c r="D2232" t="s">
        <v>33</v>
      </c>
      <c r="E2232" t="s">
        <v>127</v>
      </c>
      <c r="F2232" t="s">
        <v>5409</v>
      </c>
      <c r="G2232" t="s">
        <v>15</v>
      </c>
      <c r="H2232" s="1" t="s">
        <v>3875</v>
      </c>
      <c r="I2232" s="3">
        <v>0.91693287037037041</v>
      </c>
      <c r="J2232" s="1" t="s">
        <v>12021</v>
      </c>
      <c r="K2232" s="2" t="s">
        <v>12021</v>
      </c>
      <c r="L2232" s="2" t="s">
        <v>12021</v>
      </c>
      <c r="M2232" t="s">
        <v>12021</v>
      </c>
      <c r="N2232" t="str">
        <f t="shared" si="226"/>
        <v>16-09-2020</v>
      </c>
      <c r="O2232" t="str">
        <f t="shared" si="228"/>
        <v>09</v>
      </c>
      <c r="P2232" t="str">
        <f t="shared" si="229"/>
        <v>2020</v>
      </c>
      <c r="Q2232" t="s">
        <v>12021</v>
      </c>
      <c r="R2232" t="str">
        <f t="shared" si="227"/>
        <v>-</v>
      </c>
      <c r="S2232" t="str">
        <f t="shared" si="230"/>
        <v/>
      </c>
    </row>
    <row r="2233" spans="1:19" x14ac:dyDescent="0.3">
      <c r="A2233" t="s">
        <v>5410</v>
      </c>
      <c r="B2233" t="s">
        <v>48</v>
      </c>
      <c r="C2233" t="s">
        <v>11435</v>
      </c>
      <c r="D2233" t="s">
        <v>49</v>
      </c>
      <c r="E2233" t="s">
        <v>50</v>
      </c>
      <c r="F2233" t="s">
        <v>5411</v>
      </c>
      <c r="G2233" t="s">
        <v>28</v>
      </c>
      <c r="H2233" s="1" t="s">
        <v>1742</v>
      </c>
      <c r="I2233" s="3">
        <v>1.5833333333333335E-2</v>
      </c>
      <c r="J2233" s="1" t="s">
        <v>628</v>
      </c>
      <c r="K2233" s="2">
        <v>1.5833333333333335E-2</v>
      </c>
      <c r="L2233" s="2" t="s">
        <v>12021</v>
      </c>
      <c r="M2233" t="s">
        <v>12021</v>
      </c>
      <c r="N2233" t="str">
        <f t="shared" si="226"/>
        <v>27-01-2023</v>
      </c>
      <c r="O2233" t="str">
        <f t="shared" si="228"/>
        <v>01</v>
      </c>
      <c r="P2233" t="str">
        <f t="shared" si="229"/>
        <v>2023</v>
      </c>
      <c r="Q2233" t="s">
        <v>12021</v>
      </c>
      <c r="R2233" t="str">
        <f t="shared" si="227"/>
        <v>28-01-2023</v>
      </c>
      <c r="S2233" t="str">
        <f t="shared" si="230"/>
        <v>01</v>
      </c>
    </row>
    <row r="2234" spans="1:19" x14ac:dyDescent="0.3">
      <c r="A2234" t="s">
        <v>5412</v>
      </c>
      <c r="B2234" t="s">
        <v>68</v>
      </c>
      <c r="C2234" t="s">
        <v>11436</v>
      </c>
      <c r="D2234" t="s">
        <v>49</v>
      </c>
      <c r="E2234" t="s">
        <v>69</v>
      </c>
      <c r="F2234" t="s">
        <v>5413</v>
      </c>
      <c r="G2234" t="s">
        <v>28</v>
      </c>
      <c r="H2234" s="1" t="s">
        <v>5414</v>
      </c>
      <c r="I2234" s="3">
        <v>0.24849537037037037</v>
      </c>
      <c r="J2234" s="1" t="s">
        <v>473</v>
      </c>
      <c r="K2234" s="2">
        <v>0.24849537037037037</v>
      </c>
      <c r="L2234" s="2" t="s">
        <v>12021</v>
      </c>
      <c r="M2234" t="s">
        <v>12021</v>
      </c>
      <c r="N2234" t="str">
        <f t="shared" si="226"/>
        <v>24-07-2022</v>
      </c>
      <c r="O2234" t="str">
        <f t="shared" si="228"/>
        <v>07</v>
      </c>
      <c r="P2234" t="str">
        <f t="shared" si="229"/>
        <v>2022</v>
      </c>
      <c r="Q2234" t="s">
        <v>12021</v>
      </c>
      <c r="R2234" t="str">
        <f t="shared" si="227"/>
        <v>26-07-2022</v>
      </c>
      <c r="S2234" t="str">
        <f t="shared" si="230"/>
        <v>07</v>
      </c>
    </row>
    <row r="2235" spans="1:19" x14ac:dyDescent="0.3">
      <c r="A2235" t="s">
        <v>5415</v>
      </c>
      <c r="B2235" t="s">
        <v>32</v>
      </c>
      <c r="C2235" t="s">
        <v>12021</v>
      </c>
      <c r="D2235" t="s">
        <v>33</v>
      </c>
      <c r="E2235" t="s">
        <v>34</v>
      </c>
      <c r="F2235" t="s">
        <v>5416</v>
      </c>
      <c r="G2235" t="s">
        <v>15</v>
      </c>
      <c r="H2235" s="1" t="s">
        <v>1358</v>
      </c>
      <c r="I2235" s="3">
        <v>0.51646990740740739</v>
      </c>
      <c r="J2235" s="1" t="s">
        <v>12021</v>
      </c>
      <c r="K2235" s="2" t="s">
        <v>12021</v>
      </c>
      <c r="L2235" s="2" t="s">
        <v>12021</v>
      </c>
      <c r="M2235" t="s">
        <v>12021</v>
      </c>
      <c r="N2235" t="str">
        <f t="shared" si="226"/>
        <v>15-11-2023</v>
      </c>
      <c r="O2235" t="str">
        <f t="shared" si="228"/>
        <v>11</v>
      </c>
      <c r="P2235" t="str">
        <f t="shared" si="229"/>
        <v>2023</v>
      </c>
      <c r="Q2235" t="s">
        <v>12021</v>
      </c>
      <c r="R2235" t="str">
        <f t="shared" si="227"/>
        <v>-</v>
      </c>
      <c r="S2235" t="str">
        <f t="shared" si="230"/>
        <v/>
      </c>
    </row>
    <row r="2236" spans="1:19" x14ac:dyDescent="0.3">
      <c r="A2236" t="s">
        <v>5417</v>
      </c>
      <c r="B2236" t="s">
        <v>220</v>
      </c>
      <c r="C2236" s="4">
        <v>44317.509722222225</v>
      </c>
      <c r="D2236" t="s">
        <v>12</v>
      </c>
      <c r="E2236" t="s">
        <v>174</v>
      </c>
      <c r="F2236" t="s">
        <v>5418</v>
      </c>
      <c r="G2236" t="s">
        <v>28</v>
      </c>
      <c r="H2236" s="1">
        <v>44197</v>
      </c>
      <c r="I2236" s="3">
        <v>0.50972222222222219</v>
      </c>
      <c r="J2236" s="1">
        <v>44317</v>
      </c>
      <c r="K2236" s="2">
        <v>0.50972222222222219</v>
      </c>
      <c r="L2236" s="2" t="s">
        <v>12021</v>
      </c>
      <c r="M2236" t="s">
        <v>12021</v>
      </c>
      <c r="N2236" t="str">
        <f t="shared" si="226"/>
        <v>01-01-2021</v>
      </c>
      <c r="O2236" t="str">
        <f t="shared" si="228"/>
        <v>01</v>
      </c>
      <c r="P2236" t="str">
        <f t="shared" si="229"/>
        <v>2021</v>
      </c>
      <c r="Q2236" t="s">
        <v>12021</v>
      </c>
      <c r="R2236" t="str">
        <f t="shared" si="227"/>
        <v>01-05-2021</v>
      </c>
      <c r="S2236" t="str">
        <f t="shared" si="230"/>
        <v>05</v>
      </c>
    </row>
    <row r="2237" spans="1:19" x14ac:dyDescent="0.3">
      <c r="A2237" t="s">
        <v>5419</v>
      </c>
      <c r="B2237" t="s">
        <v>220</v>
      </c>
      <c r="C2237" t="s">
        <v>11437</v>
      </c>
      <c r="D2237" t="s">
        <v>12</v>
      </c>
      <c r="E2237" t="s">
        <v>174</v>
      </c>
      <c r="F2237" t="s">
        <v>5420</v>
      </c>
      <c r="G2237" t="s">
        <v>28</v>
      </c>
      <c r="H2237" s="1" t="s">
        <v>5421</v>
      </c>
      <c r="I2237" s="3">
        <v>0.33107638888888891</v>
      </c>
      <c r="J2237" s="1" t="s">
        <v>192</v>
      </c>
      <c r="K2237" s="2">
        <v>0.33107638888888891</v>
      </c>
      <c r="L2237" s="2" t="s">
        <v>12021</v>
      </c>
      <c r="M2237" t="s">
        <v>12021</v>
      </c>
      <c r="N2237" t="str">
        <f t="shared" si="226"/>
        <v>17-02-2022</v>
      </c>
      <c r="O2237" t="str">
        <f t="shared" si="228"/>
        <v>02</v>
      </c>
      <c r="P2237" t="str">
        <f t="shared" si="229"/>
        <v>2022</v>
      </c>
      <c r="Q2237" t="s">
        <v>12021</v>
      </c>
      <c r="R2237" t="str">
        <f t="shared" si="227"/>
        <v>19-03-2022</v>
      </c>
      <c r="S2237" t="str">
        <f t="shared" si="230"/>
        <v>03</v>
      </c>
    </row>
    <row r="2238" spans="1:19" x14ac:dyDescent="0.3">
      <c r="A2238" t="s">
        <v>5422</v>
      </c>
      <c r="B2238" t="s">
        <v>194</v>
      </c>
      <c r="C2238" t="s">
        <v>11438</v>
      </c>
      <c r="D2238" t="s">
        <v>49</v>
      </c>
      <c r="E2238" t="s">
        <v>65</v>
      </c>
      <c r="F2238" t="s">
        <v>5423</v>
      </c>
      <c r="G2238" t="s">
        <v>28</v>
      </c>
      <c r="H2238" s="1">
        <v>44720</v>
      </c>
      <c r="I2238" s="3">
        <v>0.41249999999999998</v>
      </c>
      <c r="J2238" s="1" t="s">
        <v>4580</v>
      </c>
      <c r="K2238" s="2">
        <v>0.41315972222222225</v>
      </c>
      <c r="L2238" s="2" t="s">
        <v>12021</v>
      </c>
      <c r="M2238" t="s">
        <v>12021</v>
      </c>
      <c r="N2238" t="str">
        <f t="shared" si="226"/>
        <v>08-06-2022</v>
      </c>
      <c r="O2238" t="str">
        <f t="shared" si="228"/>
        <v>06</v>
      </c>
      <c r="P2238" t="str">
        <f t="shared" si="229"/>
        <v>2022</v>
      </c>
      <c r="Q2238" t="s">
        <v>12021</v>
      </c>
      <c r="R2238" t="str">
        <f t="shared" si="227"/>
        <v>20-08-2022</v>
      </c>
      <c r="S2238" t="str">
        <f t="shared" si="230"/>
        <v>08</v>
      </c>
    </row>
    <row r="2239" spans="1:19" x14ac:dyDescent="0.3">
      <c r="A2239" t="s">
        <v>5424</v>
      </c>
      <c r="B2239" t="s">
        <v>93</v>
      </c>
      <c r="C2239" t="s">
        <v>12021</v>
      </c>
      <c r="D2239" t="s">
        <v>19</v>
      </c>
      <c r="E2239" t="s">
        <v>26</v>
      </c>
      <c r="F2239" t="s">
        <v>5425</v>
      </c>
      <c r="G2239" t="s">
        <v>22</v>
      </c>
      <c r="H2239" s="1" t="s">
        <v>462</v>
      </c>
      <c r="I2239" s="3">
        <v>0.21878472222222223</v>
      </c>
      <c r="J2239" s="1" t="s">
        <v>12021</v>
      </c>
      <c r="K2239" s="2" t="s">
        <v>12021</v>
      </c>
      <c r="L2239" s="2" t="s">
        <v>12021</v>
      </c>
      <c r="M2239" t="s">
        <v>12021</v>
      </c>
      <c r="N2239" t="str">
        <f t="shared" si="226"/>
        <v>16-04-2021</v>
      </c>
      <c r="O2239" t="str">
        <f t="shared" si="228"/>
        <v>04</v>
      </c>
      <c r="P2239" t="str">
        <f t="shared" si="229"/>
        <v>2021</v>
      </c>
      <c r="Q2239" t="s">
        <v>12021</v>
      </c>
      <c r="R2239" t="str">
        <f t="shared" si="227"/>
        <v>-</v>
      </c>
      <c r="S2239" t="str">
        <f t="shared" si="230"/>
        <v/>
      </c>
    </row>
    <row r="2240" spans="1:19" x14ac:dyDescent="0.3">
      <c r="A2240" t="s">
        <v>5426</v>
      </c>
      <c r="B2240" t="s">
        <v>194</v>
      </c>
      <c r="C2240" s="4">
        <v>45451.801388888889</v>
      </c>
      <c r="D2240" t="s">
        <v>49</v>
      </c>
      <c r="E2240" t="s">
        <v>65</v>
      </c>
      <c r="F2240" t="s">
        <v>5427</v>
      </c>
      <c r="G2240" t="s">
        <v>28</v>
      </c>
      <c r="H2240" s="1" t="s">
        <v>584</v>
      </c>
      <c r="I2240" s="3">
        <v>0.80185185185185182</v>
      </c>
      <c r="J2240" s="1">
        <v>45451</v>
      </c>
      <c r="K2240" s="2">
        <v>0.80138888888888893</v>
      </c>
      <c r="L2240" s="2" t="s">
        <v>12021</v>
      </c>
      <c r="M2240" t="s">
        <v>12021</v>
      </c>
      <c r="N2240" t="str">
        <f t="shared" si="226"/>
        <v>21-07-2024</v>
      </c>
      <c r="O2240" t="str">
        <f t="shared" si="228"/>
        <v>07</v>
      </c>
      <c r="P2240" t="str">
        <f t="shared" si="229"/>
        <v>2024</v>
      </c>
      <c r="Q2240" t="s">
        <v>12021</v>
      </c>
      <c r="R2240" t="str">
        <f t="shared" si="227"/>
        <v>08-06-2024</v>
      </c>
      <c r="S2240" t="str">
        <f t="shared" si="230"/>
        <v>06</v>
      </c>
    </row>
    <row r="2241" spans="1:19" x14ac:dyDescent="0.3">
      <c r="A2241" t="s">
        <v>5428</v>
      </c>
      <c r="B2241" t="s">
        <v>289</v>
      </c>
      <c r="C2241" t="s">
        <v>12021</v>
      </c>
      <c r="D2241" t="s">
        <v>49</v>
      </c>
      <c r="E2241" t="s">
        <v>69</v>
      </c>
      <c r="F2241" t="s">
        <v>5429</v>
      </c>
      <c r="G2241" t="s">
        <v>22</v>
      </c>
      <c r="H2241" s="1" t="s">
        <v>183</v>
      </c>
      <c r="I2241" s="3">
        <v>0.97932870370370373</v>
      </c>
      <c r="J2241" s="1" t="s">
        <v>12021</v>
      </c>
      <c r="K2241" s="2" t="s">
        <v>12021</v>
      </c>
      <c r="L2241" s="2" t="s">
        <v>12021</v>
      </c>
      <c r="M2241" t="s">
        <v>12021</v>
      </c>
      <c r="N2241" t="str">
        <f t="shared" si="226"/>
        <v>15-03-2020</v>
      </c>
      <c r="O2241" t="str">
        <f t="shared" si="228"/>
        <v>03</v>
      </c>
      <c r="P2241" t="str">
        <f t="shared" si="229"/>
        <v>2020</v>
      </c>
      <c r="Q2241" t="s">
        <v>12021</v>
      </c>
      <c r="R2241" t="str">
        <f t="shared" si="227"/>
        <v>-</v>
      </c>
      <c r="S2241" t="str">
        <f t="shared" si="230"/>
        <v/>
      </c>
    </row>
    <row r="2242" spans="1:19" x14ac:dyDescent="0.3">
      <c r="A2242" t="s">
        <v>5430</v>
      </c>
      <c r="B2242" t="s">
        <v>188</v>
      </c>
      <c r="C2242" t="s">
        <v>11439</v>
      </c>
      <c r="D2242" t="s">
        <v>12</v>
      </c>
      <c r="E2242" t="s">
        <v>114</v>
      </c>
      <c r="F2242" t="s">
        <v>5431</v>
      </c>
      <c r="G2242" t="s">
        <v>28</v>
      </c>
      <c r="H2242" s="1" t="s">
        <v>2651</v>
      </c>
      <c r="I2242" s="3">
        <v>0.49274305555555553</v>
      </c>
      <c r="J2242" s="1" t="s">
        <v>455</v>
      </c>
      <c r="K2242" s="2">
        <v>0.49274305555555553</v>
      </c>
      <c r="L2242" s="2" t="s">
        <v>12021</v>
      </c>
      <c r="M2242" t="s">
        <v>12021</v>
      </c>
      <c r="N2242" t="str">
        <f t="shared" ref="N2242:N2305" si="231">TEXT(H2242,"DD-MM-YYYY")</f>
        <v>19-11-2022</v>
      </c>
      <c r="O2242" t="str">
        <f t="shared" si="228"/>
        <v>11</v>
      </c>
      <c r="P2242" t="str">
        <f t="shared" si="229"/>
        <v>2022</v>
      </c>
      <c r="Q2242" t="s">
        <v>12021</v>
      </c>
      <c r="R2242" t="str">
        <f t="shared" ref="R2242:R2305" si="232">TEXT(J2242,"DD-MM-YYYY")</f>
        <v>14-12-2022</v>
      </c>
      <c r="S2242" t="str">
        <f t="shared" si="230"/>
        <v>12</v>
      </c>
    </row>
    <row r="2243" spans="1:19" x14ac:dyDescent="0.3">
      <c r="A2243" t="s">
        <v>5432</v>
      </c>
      <c r="B2243" t="s">
        <v>301</v>
      </c>
      <c r="C2243" t="s">
        <v>12021</v>
      </c>
      <c r="D2243" t="s">
        <v>49</v>
      </c>
      <c r="E2243" t="s">
        <v>50</v>
      </c>
      <c r="F2243" t="s">
        <v>5433</v>
      </c>
      <c r="G2243" t="s">
        <v>15</v>
      </c>
      <c r="H2243" s="1" t="s">
        <v>4820</v>
      </c>
      <c r="I2243" s="3">
        <v>0.57023148148148151</v>
      </c>
      <c r="J2243" s="1" t="s">
        <v>12021</v>
      </c>
      <c r="K2243" s="2" t="s">
        <v>12021</v>
      </c>
      <c r="L2243" s="2" t="s">
        <v>12021</v>
      </c>
      <c r="M2243" t="s">
        <v>12021</v>
      </c>
      <c r="N2243" t="str">
        <f t="shared" si="231"/>
        <v>23-04-2024</v>
      </c>
      <c r="O2243" t="str">
        <f t="shared" ref="O2243:O2306" si="233">MID(N2243,4,2)</f>
        <v>04</v>
      </c>
      <c r="P2243" t="str">
        <f t="shared" ref="P2243:P2306" si="234">RIGHT(N2243,4)</f>
        <v>2024</v>
      </c>
      <c r="Q2243" t="s">
        <v>12021</v>
      </c>
      <c r="R2243" t="str">
        <f t="shared" si="232"/>
        <v>-</v>
      </c>
      <c r="S2243" t="str">
        <f t="shared" ref="S2243:S2306" si="235">MID(R2243,4,2)</f>
        <v/>
      </c>
    </row>
    <row r="2244" spans="1:19" x14ac:dyDescent="0.3">
      <c r="A2244" t="s">
        <v>5434</v>
      </c>
      <c r="B2244" t="s">
        <v>188</v>
      </c>
      <c r="C2244" t="s">
        <v>12021</v>
      </c>
      <c r="D2244" t="s">
        <v>12</v>
      </c>
      <c r="E2244" t="s">
        <v>114</v>
      </c>
      <c r="F2244" t="s">
        <v>5435</v>
      </c>
      <c r="G2244" t="s">
        <v>22</v>
      </c>
      <c r="H2244" s="1">
        <v>43988</v>
      </c>
      <c r="I2244" s="3">
        <v>0.19097222222222221</v>
      </c>
      <c r="J2244" s="1" t="s">
        <v>12021</v>
      </c>
      <c r="K2244" s="2" t="s">
        <v>12021</v>
      </c>
      <c r="L2244" s="2" t="s">
        <v>12021</v>
      </c>
      <c r="M2244" t="s">
        <v>12021</v>
      </c>
      <c r="N2244" t="str">
        <f t="shared" si="231"/>
        <v>06-06-2020</v>
      </c>
      <c r="O2244" t="str">
        <f t="shared" si="233"/>
        <v>06</v>
      </c>
      <c r="P2244" t="str">
        <f t="shared" si="234"/>
        <v>2020</v>
      </c>
      <c r="Q2244" t="s">
        <v>12021</v>
      </c>
      <c r="R2244" t="str">
        <f t="shared" si="232"/>
        <v>-</v>
      </c>
      <c r="S2244" t="str">
        <f t="shared" si="235"/>
        <v/>
      </c>
    </row>
    <row r="2245" spans="1:19" x14ac:dyDescent="0.3">
      <c r="A2245" t="s">
        <v>5436</v>
      </c>
      <c r="B2245" t="s">
        <v>256</v>
      </c>
      <c r="C2245" s="4">
        <v>43872.943749999999</v>
      </c>
      <c r="D2245" t="s">
        <v>19</v>
      </c>
      <c r="E2245" t="s">
        <v>20</v>
      </c>
      <c r="F2245" t="s">
        <v>5437</v>
      </c>
      <c r="G2245" t="s">
        <v>28</v>
      </c>
      <c r="H2245" s="1" t="s">
        <v>5438</v>
      </c>
      <c r="I2245" s="3">
        <v>0.94439814814814815</v>
      </c>
      <c r="J2245" s="1">
        <v>43872</v>
      </c>
      <c r="K2245" s="2">
        <v>0.94374999999999998</v>
      </c>
      <c r="L2245" s="2" t="s">
        <v>12021</v>
      </c>
      <c r="M2245" t="s">
        <v>12021</v>
      </c>
      <c r="N2245" t="str">
        <f t="shared" si="231"/>
        <v>25-10-2020</v>
      </c>
      <c r="O2245" t="str">
        <f t="shared" si="233"/>
        <v>10</v>
      </c>
      <c r="P2245" t="str">
        <f t="shared" si="234"/>
        <v>2020</v>
      </c>
      <c r="Q2245" t="s">
        <v>12021</v>
      </c>
      <c r="R2245" t="str">
        <f t="shared" si="232"/>
        <v>11-02-2020</v>
      </c>
      <c r="S2245" t="str">
        <f t="shared" si="235"/>
        <v>02</v>
      </c>
    </row>
    <row r="2246" spans="1:19" x14ac:dyDescent="0.3">
      <c r="A2246" t="s">
        <v>5439</v>
      </c>
      <c r="B2246" t="s">
        <v>37</v>
      </c>
      <c r="C2246" t="s">
        <v>12021</v>
      </c>
      <c r="D2246" t="s">
        <v>33</v>
      </c>
      <c r="E2246" t="s">
        <v>38</v>
      </c>
      <c r="F2246" t="s">
        <v>5440</v>
      </c>
      <c r="G2246" t="s">
        <v>15</v>
      </c>
      <c r="H2246" s="1" t="s">
        <v>183</v>
      </c>
      <c r="I2246" s="3">
        <v>0.8293518518518519</v>
      </c>
      <c r="J2246" s="1" t="s">
        <v>12021</v>
      </c>
      <c r="K2246" s="2" t="s">
        <v>12021</v>
      </c>
      <c r="L2246" s="2" t="s">
        <v>12021</v>
      </c>
      <c r="M2246" t="s">
        <v>12021</v>
      </c>
      <c r="N2246" t="str">
        <f t="shared" si="231"/>
        <v>15-03-2020</v>
      </c>
      <c r="O2246" t="str">
        <f t="shared" si="233"/>
        <v>03</v>
      </c>
      <c r="P2246" t="str">
        <f t="shared" si="234"/>
        <v>2020</v>
      </c>
      <c r="Q2246" t="s">
        <v>12021</v>
      </c>
      <c r="R2246" t="str">
        <f t="shared" si="232"/>
        <v>-</v>
      </c>
      <c r="S2246" t="str">
        <f t="shared" si="235"/>
        <v/>
      </c>
    </row>
    <row r="2247" spans="1:19" x14ac:dyDescent="0.3">
      <c r="A2247" t="s">
        <v>5441</v>
      </c>
      <c r="B2247" t="s">
        <v>139</v>
      </c>
      <c r="C2247" t="s">
        <v>12021</v>
      </c>
      <c r="D2247" t="s">
        <v>19</v>
      </c>
      <c r="E2247" t="s">
        <v>140</v>
      </c>
      <c r="F2247" t="s">
        <v>5442</v>
      </c>
      <c r="G2247" t="s">
        <v>22</v>
      </c>
      <c r="H2247" s="1" t="s">
        <v>2028</v>
      </c>
      <c r="I2247" s="3">
        <v>2.9467592592592594E-2</v>
      </c>
      <c r="J2247" s="1" t="s">
        <v>12021</v>
      </c>
      <c r="K2247" s="2" t="s">
        <v>12021</v>
      </c>
      <c r="L2247" s="2" t="s">
        <v>12021</v>
      </c>
      <c r="M2247" t="s">
        <v>12021</v>
      </c>
      <c r="N2247" t="str">
        <f t="shared" si="231"/>
        <v>20-11-2022</v>
      </c>
      <c r="O2247" t="str">
        <f t="shared" si="233"/>
        <v>11</v>
      </c>
      <c r="P2247" t="str">
        <f t="shared" si="234"/>
        <v>2022</v>
      </c>
      <c r="Q2247" t="s">
        <v>12021</v>
      </c>
      <c r="R2247" t="str">
        <f t="shared" si="232"/>
        <v>-</v>
      </c>
      <c r="S2247" t="str">
        <f t="shared" si="235"/>
        <v/>
      </c>
    </row>
    <row r="2248" spans="1:19" x14ac:dyDescent="0.3">
      <c r="A2248" t="s">
        <v>5443</v>
      </c>
      <c r="B2248" t="s">
        <v>194</v>
      </c>
      <c r="C2248" t="s">
        <v>12021</v>
      </c>
      <c r="D2248" t="s">
        <v>49</v>
      </c>
      <c r="E2248" t="s">
        <v>65</v>
      </c>
      <c r="F2248" t="s">
        <v>5444</v>
      </c>
      <c r="G2248" t="s">
        <v>22</v>
      </c>
      <c r="H2248" s="1">
        <v>44020</v>
      </c>
      <c r="I2248" s="3">
        <v>0.71388888888888891</v>
      </c>
      <c r="J2248" s="1" t="s">
        <v>12021</v>
      </c>
      <c r="K2248" s="2" t="s">
        <v>12021</v>
      </c>
      <c r="L2248" s="2" t="s">
        <v>12021</v>
      </c>
      <c r="M2248" t="s">
        <v>12021</v>
      </c>
      <c r="N2248" t="str">
        <f t="shared" si="231"/>
        <v>08-07-2020</v>
      </c>
      <c r="O2248" t="str">
        <f t="shared" si="233"/>
        <v>07</v>
      </c>
      <c r="P2248" t="str">
        <f t="shared" si="234"/>
        <v>2020</v>
      </c>
      <c r="Q2248" t="s">
        <v>12021</v>
      </c>
      <c r="R2248" t="str">
        <f t="shared" si="232"/>
        <v>-</v>
      </c>
      <c r="S2248" t="str">
        <f t="shared" si="235"/>
        <v/>
      </c>
    </row>
    <row r="2249" spans="1:19" x14ac:dyDescent="0.3">
      <c r="A2249" t="s">
        <v>5445</v>
      </c>
      <c r="B2249" t="s">
        <v>280</v>
      </c>
      <c r="C2249" t="s">
        <v>12021</v>
      </c>
      <c r="D2249" t="s">
        <v>49</v>
      </c>
      <c r="E2249" t="s">
        <v>65</v>
      </c>
      <c r="F2249" t="s">
        <v>5446</v>
      </c>
      <c r="G2249" t="s">
        <v>15</v>
      </c>
      <c r="H2249" s="1">
        <v>45211</v>
      </c>
      <c r="I2249" s="3">
        <v>0.71527777777777779</v>
      </c>
      <c r="J2249" s="1" t="s">
        <v>12021</v>
      </c>
      <c r="K2249" s="2" t="s">
        <v>12021</v>
      </c>
      <c r="L2249" s="2" t="s">
        <v>12021</v>
      </c>
      <c r="M2249" t="s">
        <v>12021</v>
      </c>
      <c r="N2249" t="str">
        <f t="shared" si="231"/>
        <v>12-10-2023</v>
      </c>
      <c r="O2249" t="str">
        <f t="shared" si="233"/>
        <v>10</v>
      </c>
      <c r="P2249" t="str">
        <f t="shared" si="234"/>
        <v>2023</v>
      </c>
      <c r="Q2249" t="s">
        <v>12021</v>
      </c>
      <c r="R2249" t="str">
        <f t="shared" si="232"/>
        <v>-</v>
      </c>
      <c r="S2249" t="str">
        <f t="shared" si="235"/>
        <v/>
      </c>
    </row>
    <row r="2250" spans="1:19" x14ac:dyDescent="0.3">
      <c r="A2250" t="s">
        <v>5447</v>
      </c>
      <c r="B2250" t="s">
        <v>289</v>
      </c>
      <c r="C2250" t="s">
        <v>12021</v>
      </c>
      <c r="D2250" t="s">
        <v>49</v>
      </c>
      <c r="E2250" t="s">
        <v>69</v>
      </c>
      <c r="F2250" t="s">
        <v>5448</v>
      </c>
      <c r="G2250" t="s">
        <v>22</v>
      </c>
      <c r="H2250" s="1" t="s">
        <v>1514</v>
      </c>
      <c r="I2250" s="3">
        <v>0.22119212962962964</v>
      </c>
      <c r="J2250" s="1" t="s">
        <v>12021</v>
      </c>
      <c r="K2250" s="2" t="s">
        <v>12021</v>
      </c>
      <c r="L2250" s="2" t="s">
        <v>12021</v>
      </c>
      <c r="M2250" t="s">
        <v>12021</v>
      </c>
      <c r="N2250" t="str">
        <f t="shared" si="231"/>
        <v>20-08-2023</v>
      </c>
      <c r="O2250" t="str">
        <f t="shared" si="233"/>
        <v>08</v>
      </c>
      <c r="P2250" t="str">
        <f t="shared" si="234"/>
        <v>2023</v>
      </c>
      <c r="Q2250" t="s">
        <v>12021</v>
      </c>
      <c r="R2250" t="str">
        <f t="shared" si="232"/>
        <v>-</v>
      </c>
      <c r="S2250" t="str">
        <f t="shared" si="235"/>
        <v/>
      </c>
    </row>
    <row r="2251" spans="1:19" x14ac:dyDescent="0.3">
      <c r="A2251" t="s">
        <v>5449</v>
      </c>
      <c r="B2251" t="s">
        <v>149</v>
      </c>
      <c r="C2251" s="4">
        <v>44905.464583333334</v>
      </c>
      <c r="D2251" t="s">
        <v>49</v>
      </c>
      <c r="E2251" t="s">
        <v>69</v>
      </c>
      <c r="F2251" t="s">
        <v>5450</v>
      </c>
      <c r="G2251" t="s">
        <v>28</v>
      </c>
      <c r="H2251" s="1" t="s">
        <v>2370</v>
      </c>
      <c r="I2251" s="3">
        <v>0.46484953703703702</v>
      </c>
      <c r="J2251" s="1">
        <v>44905</v>
      </c>
      <c r="K2251" s="2">
        <v>0.46458333333333335</v>
      </c>
      <c r="L2251" s="2" t="s">
        <v>12021</v>
      </c>
      <c r="M2251" t="s">
        <v>12021</v>
      </c>
      <c r="N2251" t="str">
        <f t="shared" si="231"/>
        <v>17-09-2022</v>
      </c>
      <c r="O2251" t="str">
        <f t="shared" si="233"/>
        <v>09</v>
      </c>
      <c r="P2251" t="str">
        <f t="shared" si="234"/>
        <v>2022</v>
      </c>
      <c r="Q2251" t="s">
        <v>12021</v>
      </c>
      <c r="R2251" t="str">
        <f t="shared" si="232"/>
        <v>10-12-2022</v>
      </c>
      <c r="S2251" t="str">
        <f t="shared" si="235"/>
        <v>12</v>
      </c>
    </row>
    <row r="2252" spans="1:19" x14ac:dyDescent="0.3">
      <c r="A2252" t="s">
        <v>5451</v>
      </c>
      <c r="B2252" t="s">
        <v>87</v>
      </c>
      <c r="C2252" s="4">
        <v>43962.925000000003</v>
      </c>
      <c r="D2252" t="s">
        <v>33</v>
      </c>
      <c r="E2252" t="s">
        <v>38</v>
      </c>
      <c r="F2252" t="s">
        <v>5452</v>
      </c>
      <c r="G2252" t="s">
        <v>28</v>
      </c>
      <c r="H2252" s="1" t="s">
        <v>625</v>
      </c>
      <c r="I2252" s="3">
        <v>0.9252893518518519</v>
      </c>
      <c r="J2252" s="1">
        <v>43962</v>
      </c>
      <c r="K2252" s="2">
        <v>0.92500000000000004</v>
      </c>
      <c r="L2252" s="2" t="s">
        <v>12021</v>
      </c>
      <c r="M2252" t="s">
        <v>12021</v>
      </c>
      <c r="N2252" t="str">
        <f t="shared" si="231"/>
        <v>15-10-2020</v>
      </c>
      <c r="O2252" t="str">
        <f t="shared" si="233"/>
        <v>10</v>
      </c>
      <c r="P2252" t="str">
        <f t="shared" si="234"/>
        <v>2020</v>
      </c>
      <c r="Q2252" t="s">
        <v>12021</v>
      </c>
      <c r="R2252" t="str">
        <f t="shared" si="232"/>
        <v>11-05-2020</v>
      </c>
      <c r="S2252" t="str">
        <f t="shared" si="235"/>
        <v>05</v>
      </c>
    </row>
    <row r="2253" spans="1:19" x14ac:dyDescent="0.3">
      <c r="A2253" t="s">
        <v>5453</v>
      </c>
      <c r="B2253" t="s">
        <v>110</v>
      </c>
      <c r="C2253" s="4">
        <v>43961.23333333333</v>
      </c>
      <c r="D2253" t="s">
        <v>33</v>
      </c>
      <c r="E2253" t="s">
        <v>34</v>
      </c>
      <c r="F2253" t="s">
        <v>5454</v>
      </c>
      <c r="G2253" t="s">
        <v>28</v>
      </c>
      <c r="H2253" s="1" t="s">
        <v>5455</v>
      </c>
      <c r="I2253" s="3">
        <v>0.23400462962962962</v>
      </c>
      <c r="J2253" s="1">
        <v>43961</v>
      </c>
      <c r="K2253" s="2">
        <v>0.23333333333333334</v>
      </c>
      <c r="L2253" s="2" t="s">
        <v>12021</v>
      </c>
      <c r="M2253" t="s">
        <v>12021</v>
      </c>
      <c r="N2253" t="str">
        <f t="shared" si="231"/>
        <v>25-09-2020</v>
      </c>
      <c r="O2253" t="str">
        <f t="shared" si="233"/>
        <v>09</v>
      </c>
      <c r="P2253" t="str">
        <f t="shared" si="234"/>
        <v>2020</v>
      </c>
      <c r="Q2253" t="s">
        <v>12021</v>
      </c>
      <c r="R2253" t="str">
        <f t="shared" si="232"/>
        <v>10-05-2020</v>
      </c>
      <c r="S2253" t="str">
        <f t="shared" si="235"/>
        <v>05</v>
      </c>
    </row>
    <row r="2254" spans="1:19" x14ac:dyDescent="0.3">
      <c r="A2254" t="s">
        <v>5456</v>
      </c>
      <c r="B2254" t="s">
        <v>73</v>
      </c>
      <c r="C2254" t="s">
        <v>12021</v>
      </c>
      <c r="D2254" t="s">
        <v>49</v>
      </c>
      <c r="E2254" t="s">
        <v>50</v>
      </c>
      <c r="F2254" t="s">
        <v>5457</v>
      </c>
      <c r="G2254" t="s">
        <v>15</v>
      </c>
      <c r="H2254" s="1">
        <v>44846</v>
      </c>
      <c r="I2254" s="3">
        <v>0.51180555555555551</v>
      </c>
      <c r="J2254" s="1" t="s">
        <v>12021</v>
      </c>
      <c r="K2254" s="2" t="s">
        <v>12021</v>
      </c>
      <c r="L2254" s="2" t="s">
        <v>12021</v>
      </c>
      <c r="M2254" t="s">
        <v>12021</v>
      </c>
      <c r="N2254" t="str">
        <f t="shared" si="231"/>
        <v>12-10-2022</v>
      </c>
      <c r="O2254" t="str">
        <f t="shared" si="233"/>
        <v>10</v>
      </c>
      <c r="P2254" t="str">
        <f t="shared" si="234"/>
        <v>2022</v>
      </c>
      <c r="Q2254" t="s">
        <v>12021</v>
      </c>
      <c r="R2254" t="str">
        <f t="shared" si="232"/>
        <v>-</v>
      </c>
      <c r="S2254" t="str">
        <f t="shared" si="235"/>
        <v/>
      </c>
    </row>
    <row r="2255" spans="1:19" x14ac:dyDescent="0.3">
      <c r="A2255" t="s">
        <v>5458</v>
      </c>
      <c r="B2255" t="s">
        <v>53</v>
      </c>
      <c r="C2255" t="s">
        <v>12021</v>
      </c>
      <c r="D2255" t="s">
        <v>12</v>
      </c>
      <c r="E2255" t="s">
        <v>13</v>
      </c>
      <c r="F2255" t="s">
        <v>5459</v>
      </c>
      <c r="G2255" t="s">
        <v>15</v>
      </c>
      <c r="H2255" s="1" t="s">
        <v>2109</v>
      </c>
      <c r="I2255" s="3">
        <v>0.20210648148148147</v>
      </c>
      <c r="J2255" s="1" t="s">
        <v>12021</v>
      </c>
      <c r="K2255" s="2" t="s">
        <v>12021</v>
      </c>
      <c r="L2255" s="2" t="s">
        <v>12021</v>
      </c>
      <c r="M2255" t="s">
        <v>12021</v>
      </c>
      <c r="N2255" t="str">
        <f t="shared" si="231"/>
        <v>30-11-2023</v>
      </c>
      <c r="O2255" t="str">
        <f t="shared" si="233"/>
        <v>11</v>
      </c>
      <c r="P2255" t="str">
        <f t="shared" si="234"/>
        <v>2023</v>
      </c>
      <c r="Q2255" t="s">
        <v>12021</v>
      </c>
      <c r="R2255" t="str">
        <f t="shared" si="232"/>
        <v>-</v>
      </c>
      <c r="S2255" t="str">
        <f t="shared" si="235"/>
        <v/>
      </c>
    </row>
    <row r="2256" spans="1:19" x14ac:dyDescent="0.3">
      <c r="A2256" t="s">
        <v>5460</v>
      </c>
      <c r="B2256" t="s">
        <v>87</v>
      </c>
      <c r="C2256" t="s">
        <v>12021</v>
      </c>
      <c r="D2256" t="s">
        <v>33</v>
      </c>
      <c r="E2256" t="s">
        <v>38</v>
      </c>
      <c r="F2256" t="s">
        <v>5461</v>
      </c>
      <c r="G2256" t="s">
        <v>15</v>
      </c>
      <c r="H2256" s="1" t="s">
        <v>984</v>
      </c>
      <c r="I2256" s="3">
        <v>9.0763888888888894E-2</v>
      </c>
      <c r="J2256" s="1" t="s">
        <v>12021</v>
      </c>
      <c r="K2256" s="2" t="s">
        <v>12021</v>
      </c>
      <c r="L2256" s="2" t="s">
        <v>12021</v>
      </c>
      <c r="M2256" t="s">
        <v>12021</v>
      </c>
      <c r="N2256" t="str">
        <f t="shared" si="231"/>
        <v>20-10-2021</v>
      </c>
      <c r="O2256" t="str">
        <f t="shared" si="233"/>
        <v>10</v>
      </c>
      <c r="P2256" t="str">
        <f t="shared" si="234"/>
        <v>2021</v>
      </c>
      <c r="Q2256" t="s">
        <v>12021</v>
      </c>
      <c r="R2256" t="str">
        <f t="shared" si="232"/>
        <v>-</v>
      </c>
      <c r="S2256" t="str">
        <f t="shared" si="235"/>
        <v/>
      </c>
    </row>
    <row r="2257" spans="1:19" x14ac:dyDescent="0.3">
      <c r="A2257" t="s">
        <v>5462</v>
      </c>
      <c r="B2257" t="s">
        <v>149</v>
      </c>
      <c r="C2257" t="s">
        <v>12021</v>
      </c>
      <c r="D2257" t="s">
        <v>49</v>
      </c>
      <c r="E2257" t="s">
        <v>69</v>
      </c>
      <c r="F2257" t="s">
        <v>5463</v>
      </c>
      <c r="G2257" t="s">
        <v>15</v>
      </c>
      <c r="H2257" s="1">
        <v>44932</v>
      </c>
      <c r="I2257" s="3">
        <v>0.57708333333333328</v>
      </c>
      <c r="J2257" s="1" t="s">
        <v>12021</v>
      </c>
      <c r="K2257" s="2" t="s">
        <v>12021</v>
      </c>
      <c r="L2257" s="2" t="s">
        <v>12021</v>
      </c>
      <c r="M2257" t="s">
        <v>12021</v>
      </c>
      <c r="N2257" t="str">
        <f t="shared" si="231"/>
        <v>06-01-2023</v>
      </c>
      <c r="O2257" t="str">
        <f t="shared" si="233"/>
        <v>01</v>
      </c>
      <c r="P2257" t="str">
        <f t="shared" si="234"/>
        <v>2023</v>
      </c>
      <c r="Q2257" t="s">
        <v>12021</v>
      </c>
      <c r="R2257" t="str">
        <f t="shared" si="232"/>
        <v>-</v>
      </c>
      <c r="S2257" t="str">
        <f t="shared" si="235"/>
        <v/>
      </c>
    </row>
    <row r="2258" spans="1:19" x14ac:dyDescent="0.3">
      <c r="A2258" t="s">
        <v>5464</v>
      </c>
      <c r="B2258" t="s">
        <v>37</v>
      </c>
      <c r="C2258" s="4">
        <v>44017.84097222222</v>
      </c>
      <c r="D2258" t="s">
        <v>33</v>
      </c>
      <c r="E2258" t="s">
        <v>38</v>
      </c>
      <c r="F2258" t="s">
        <v>5465</v>
      </c>
      <c r="G2258" t="s">
        <v>28</v>
      </c>
      <c r="H2258" s="1" t="s">
        <v>5466</v>
      </c>
      <c r="I2258" s="3">
        <v>0.84129629629629632</v>
      </c>
      <c r="J2258" s="1">
        <v>44017</v>
      </c>
      <c r="K2258" s="2">
        <v>0.84097222222222223</v>
      </c>
      <c r="L2258" s="2" t="s">
        <v>12021</v>
      </c>
      <c r="M2258" t="s">
        <v>12021</v>
      </c>
      <c r="N2258" t="str">
        <f t="shared" si="231"/>
        <v>25-04-2020</v>
      </c>
      <c r="O2258" t="str">
        <f t="shared" si="233"/>
        <v>04</v>
      </c>
      <c r="P2258" t="str">
        <f t="shared" si="234"/>
        <v>2020</v>
      </c>
      <c r="Q2258" t="s">
        <v>12021</v>
      </c>
      <c r="R2258" t="str">
        <f t="shared" si="232"/>
        <v>05-07-2020</v>
      </c>
      <c r="S2258" t="str">
        <f t="shared" si="235"/>
        <v>07</v>
      </c>
    </row>
    <row r="2259" spans="1:19" x14ac:dyDescent="0.3">
      <c r="A2259" t="s">
        <v>5467</v>
      </c>
      <c r="B2259" t="s">
        <v>32</v>
      </c>
      <c r="C2259" t="s">
        <v>12021</v>
      </c>
      <c r="D2259" t="s">
        <v>33</v>
      </c>
      <c r="E2259" t="s">
        <v>34</v>
      </c>
      <c r="F2259" t="s">
        <v>5468</v>
      </c>
      <c r="G2259" t="s">
        <v>22</v>
      </c>
      <c r="H2259" s="1">
        <v>44419</v>
      </c>
      <c r="I2259" s="3">
        <v>0.6166666666666667</v>
      </c>
      <c r="J2259" s="1" t="s">
        <v>12021</v>
      </c>
      <c r="K2259" s="2" t="s">
        <v>12021</v>
      </c>
      <c r="L2259" s="2" t="s">
        <v>12021</v>
      </c>
      <c r="M2259" t="s">
        <v>12021</v>
      </c>
      <c r="N2259" t="str">
        <f t="shared" si="231"/>
        <v>11-08-2021</v>
      </c>
      <c r="O2259" t="str">
        <f t="shared" si="233"/>
        <v>08</v>
      </c>
      <c r="P2259" t="str">
        <f t="shared" si="234"/>
        <v>2021</v>
      </c>
      <c r="Q2259" t="s">
        <v>12021</v>
      </c>
      <c r="R2259" t="str">
        <f t="shared" si="232"/>
        <v>-</v>
      </c>
      <c r="S2259" t="str">
        <f t="shared" si="235"/>
        <v/>
      </c>
    </row>
    <row r="2260" spans="1:19" x14ac:dyDescent="0.3">
      <c r="A2260" t="s">
        <v>5469</v>
      </c>
      <c r="B2260" t="s">
        <v>188</v>
      </c>
      <c r="C2260" t="s">
        <v>11440</v>
      </c>
      <c r="D2260" t="s">
        <v>12</v>
      </c>
      <c r="E2260" t="s">
        <v>114</v>
      </c>
      <c r="F2260" t="s">
        <v>5470</v>
      </c>
      <c r="G2260" t="s">
        <v>28</v>
      </c>
      <c r="H2260" s="1" t="s">
        <v>463</v>
      </c>
      <c r="I2260" s="3">
        <v>0.51726851851851852</v>
      </c>
      <c r="J2260" s="1" t="s">
        <v>105</v>
      </c>
      <c r="K2260" s="2">
        <v>0.51726851851851852</v>
      </c>
      <c r="L2260" s="2" t="s">
        <v>12021</v>
      </c>
      <c r="M2260" t="s">
        <v>12021</v>
      </c>
      <c r="N2260" t="str">
        <f t="shared" si="231"/>
        <v>15-05-2021</v>
      </c>
      <c r="O2260" t="str">
        <f t="shared" si="233"/>
        <v>05</v>
      </c>
      <c r="P2260" t="str">
        <f t="shared" si="234"/>
        <v>2021</v>
      </c>
      <c r="Q2260" t="s">
        <v>12021</v>
      </c>
      <c r="R2260" t="str">
        <f t="shared" si="232"/>
        <v>17-05-2021</v>
      </c>
      <c r="S2260" t="str">
        <f t="shared" si="235"/>
        <v>05</v>
      </c>
    </row>
    <row r="2261" spans="1:19" x14ac:dyDescent="0.3">
      <c r="A2261" t="s">
        <v>5471</v>
      </c>
      <c r="B2261" t="s">
        <v>25</v>
      </c>
      <c r="C2261" t="s">
        <v>12021</v>
      </c>
      <c r="D2261" t="s">
        <v>19</v>
      </c>
      <c r="E2261" t="s">
        <v>26</v>
      </c>
      <c r="F2261" t="s">
        <v>5472</v>
      </c>
      <c r="G2261" t="s">
        <v>22</v>
      </c>
      <c r="H2261" s="1" t="s">
        <v>2556</v>
      </c>
      <c r="I2261" s="3">
        <v>0.26974537037037039</v>
      </c>
      <c r="J2261" s="1" t="s">
        <v>12021</v>
      </c>
      <c r="K2261" s="2" t="s">
        <v>12021</v>
      </c>
      <c r="L2261" s="2" t="s">
        <v>12021</v>
      </c>
      <c r="M2261" t="s">
        <v>12021</v>
      </c>
      <c r="N2261" t="str">
        <f t="shared" si="231"/>
        <v>13-03-2023</v>
      </c>
      <c r="O2261" t="str">
        <f t="shared" si="233"/>
        <v>03</v>
      </c>
      <c r="P2261" t="str">
        <f t="shared" si="234"/>
        <v>2023</v>
      </c>
      <c r="Q2261" t="s">
        <v>12021</v>
      </c>
      <c r="R2261" t="str">
        <f t="shared" si="232"/>
        <v>-</v>
      </c>
      <c r="S2261" t="str">
        <f t="shared" si="235"/>
        <v/>
      </c>
    </row>
    <row r="2262" spans="1:19" x14ac:dyDescent="0.3">
      <c r="A2262" t="s">
        <v>5473</v>
      </c>
      <c r="B2262" t="s">
        <v>280</v>
      </c>
      <c r="C2262" t="s">
        <v>12021</v>
      </c>
      <c r="D2262" t="s">
        <v>49</v>
      </c>
      <c r="E2262" t="s">
        <v>65</v>
      </c>
      <c r="F2262" t="s">
        <v>5474</v>
      </c>
      <c r="G2262" t="s">
        <v>15</v>
      </c>
      <c r="H2262" s="1">
        <v>44171</v>
      </c>
      <c r="I2262" s="3">
        <v>0.27569444444444446</v>
      </c>
      <c r="J2262" s="1" t="s">
        <v>12021</v>
      </c>
      <c r="K2262" s="2" t="s">
        <v>12021</v>
      </c>
      <c r="L2262" s="2" t="s">
        <v>12021</v>
      </c>
      <c r="M2262" t="s">
        <v>12021</v>
      </c>
      <c r="N2262" t="str">
        <f t="shared" si="231"/>
        <v>06-12-2020</v>
      </c>
      <c r="O2262" t="str">
        <f t="shared" si="233"/>
        <v>12</v>
      </c>
      <c r="P2262" t="str">
        <f t="shared" si="234"/>
        <v>2020</v>
      </c>
      <c r="Q2262" t="s">
        <v>12021</v>
      </c>
      <c r="R2262" t="str">
        <f t="shared" si="232"/>
        <v>-</v>
      </c>
      <c r="S2262" t="str">
        <f t="shared" si="235"/>
        <v/>
      </c>
    </row>
    <row r="2263" spans="1:19" x14ac:dyDescent="0.3">
      <c r="A2263" t="s">
        <v>5475</v>
      </c>
      <c r="B2263" t="s">
        <v>139</v>
      </c>
      <c r="C2263" t="s">
        <v>12021</v>
      </c>
      <c r="D2263" t="s">
        <v>19</v>
      </c>
      <c r="E2263" t="s">
        <v>140</v>
      </c>
      <c r="F2263" t="s">
        <v>5476</v>
      </c>
      <c r="G2263" t="s">
        <v>22</v>
      </c>
      <c r="H2263" s="1" t="s">
        <v>918</v>
      </c>
      <c r="I2263" s="3">
        <v>0.16951388888888888</v>
      </c>
      <c r="J2263" s="1" t="s">
        <v>12021</v>
      </c>
      <c r="K2263" s="2" t="s">
        <v>12021</v>
      </c>
      <c r="L2263" s="2" t="s">
        <v>12021</v>
      </c>
      <c r="M2263" t="s">
        <v>12021</v>
      </c>
      <c r="N2263" t="str">
        <f t="shared" si="231"/>
        <v>15-06-2022</v>
      </c>
      <c r="O2263" t="str">
        <f t="shared" si="233"/>
        <v>06</v>
      </c>
      <c r="P2263" t="str">
        <f t="shared" si="234"/>
        <v>2022</v>
      </c>
      <c r="Q2263" t="s">
        <v>12021</v>
      </c>
      <c r="R2263" t="str">
        <f t="shared" si="232"/>
        <v>-</v>
      </c>
      <c r="S2263" t="str">
        <f t="shared" si="235"/>
        <v/>
      </c>
    </row>
    <row r="2264" spans="1:19" x14ac:dyDescent="0.3">
      <c r="A2264" t="s">
        <v>5477</v>
      </c>
      <c r="B2264" t="s">
        <v>188</v>
      </c>
      <c r="C2264" t="s">
        <v>12021</v>
      </c>
      <c r="D2264" t="s">
        <v>12</v>
      </c>
      <c r="E2264" t="s">
        <v>114</v>
      </c>
      <c r="F2264" t="s">
        <v>5478</v>
      </c>
      <c r="G2264" t="s">
        <v>22</v>
      </c>
      <c r="H2264" s="1" t="s">
        <v>4736</v>
      </c>
      <c r="I2264" s="3">
        <v>0.68207175925925922</v>
      </c>
      <c r="J2264" s="1" t="s">
        <v>12021</v>
      </c>
      <c r="K2264" s="2" t="s">
        <v>12021</v>
      </c>
      <c r="L2264" s="2" t="s">
        <v>12021</v>
      </c>
      <c r="M2264" t="s">
        <v>12021</v>
      </c>
      <c r="N2264" t="str">
        <f t="shared" si="231"/>
        <v>21-02-2024</v>
      </c>
      <c r="O2264" t="str">
        <f t="shared" si="233"/>
        <v>02</v>
      </c>
      <c r="P2264" t="str">
        <f t="shared" si="234"/>
        <v>2024</v>
      </c>
      <c r="Q2264" t="s">
        <v>12021</v>
      </c>
      <c r="R2264" t="str">
        <f t="shared" si="232"/>
        <v>-</v>
      </c>
      <c r="S2264" t="str">
        <f t="shared" si="235"/>
        <v/>
      </c>
    </row>
    <row r="2265" spans="1:19" x14ac:dyDescent="0.3">
      <c r="A2265" t="s">
        <v>5479</v>
      </c>
      <c r="B2265" t="s">
        <v>220</v>
      </c>
      <c r="C2265" t="s">
        <v>12021</v>
      </c>
      <c r="D2265" t="s">
        <v>12</v>
      </c>
      <c r="E2265" t="s">
        <v>174</v>
      </c>
      <c r="F2265" t="s">
        <v>5480</v>
      </c>
      <c r="G2265" t="s">
        <v>22</v>
      </c>
      <c r="H2265" s="1">
        <v>44813</v>
      </c>
      <c r="I2265" s="3">
        <v>0.93680555555555556</v>
      </c>
      <c r="J2265" s="1" t="s">
        <v>12021</v>
      </c>
      <c r="K2265" s="2" t="s">
        <v>12021</v>
      </c>
      <c r="L2265" s="2" t="s">
        <v>12021</v>
      </c>
      <c r="M2265" t="s">
        <v>12021</v>
      </c>
      <c r="N2265" t="str">
        <f t="shared" si="231"/>
        <v>09-09-2022</v>
      </c>
      <c r="O2265" t="str">
        <f t="shared" si="233"/>
        <v>09</v>
      </c>
      <c r="P2265" t="str">
        <f t="shared" si="234"/>
        <v>2022</v>
      </c>
      <c r="Q2265" t="s">
        <v>12021</v>
      </c>
      <c r="R2265" t="str">
        <f t="shared" si="232"/>
        <v>-</v>
      </c>
      <c r="S2265" t="str">
        <f t="shared" si="235"/>
        <v/>
      </c>
    </row>
    <row r="2266" spans="1:19" x14ac:dyDescent="0.3">
      <c r="A2266" t="s">
        <v>5481</v>
      </c>
      <c r="B2266" t="s">
        <v>87</v>
      </c>
      <c r="C2266" t="s">
        <v>11441</v>
      </c>
      <c r="D2266" t="s">
        <v>33</v>
      </c>
      <c r="E2266" t="s">
        <v>38</v>
      </c>
      <c r="F2266" t="s">
        <v>5482</v>
      </c>
      <c r="G2266" t="s">
        <v>28</v>
      </c>
      <c r="H2266" s="1">
        <v>45393</v>
      </c>
      <c r="I2266" s="3">
        <v>0.33611111111111114</v>
      </c>
      <c r="J2266" s="1" t="s">
        <v>576</v>
      </c>
      <c r="K2266" s="2">
        <v>0.33655092592592595</v>
      </c>
      <c r="L2266" s="2" t="s">
        <v>12021</v>
      </c>
      <c r="M2266" t="s">
        <v>12021</v>
      </c>
      <c r="N2266" t="str">
        <f t="shared" si="231"/>
        <v>11-04-2024</v>
      </c>
      <c r="O2266" t="str">
        <f t="shared" si="233"/>
        <v>04</v>
      </c>
      <c r="P2266" t="str">
        <f t="shared" si="234"/>
        <v>2024</v>
      </c>
      <c r="Q2266" t="s">
        <v>12021</v>
      </c>
      <c r="R2266" t="str">
        <f t="shared" si="232"/>
        <v>14-11-2024</v>
      </c>
      <c r="S2266" t="str">
        <f t="shared" si="235"/>
        <v>11</v>
      </c>
    </row>
    <row r="2267" spans="1:19" x14ac:dyDescent="0.3">
      <c r="A2267" t="s">
        <v>5483</v>
      </c>
      <c r="B2267" t="s">
        <v>113</v>
      </c>
      <c r="C2267" s="4">
        <v>45962.061111111114</v>
      </c>
      <c r="D2267" t="s">
        <v>12</v>
      </c>
      <c r="E2267" t="s">
        <v>114</v>
      </c>
      <c r="F2267" t="s">
        <v>5484</v>
      </c>
      <c r="G2267" t="s">
        <v>28</v>
      </c>
      <c r="H2267" s="1" t="s">
        <v>4334</v>
      </c>
      <c r="I2267" s="3">
        <v>6.1180555555555557E-2</v>
      </c>
      <c r="J2267" s="1">
        <v>45962</v>
      </c>
      <c r="K2267" s="2">
        <v>6.1111111111111109E-2</v>
      </c>
      <c r="L2267" s="2" t="s">
        <v>12021</v>
      </c>
      <c r="M2267" t="s">
        <v>12021</v>
      </c>
      <c r="N2267" t="str">
        <f t="shared" si="231"/>
        <v>27-12-2024</v>
      </c>
      <c r="O2267" t="str">
        <f t="shared" si="233"/>
        <v>12</v>
      </c>
      <c r="P2267" t="str">
        <f t="shared" si="234"/>
        <v>2024</v>
      </c>
      <c r="Q2267" t="s">
        <v>12021</v>
      </c>
      <c r="R2267" t="str">
        <f t="shared" si="232"/>
        <v>01-11-2025</v>
      </c>
      <c r="S2267" t="str">
        <f t="shared" si="235"/>
        <v>11</v>
      </c>
    </row>
    <row r="2268" spans="1:19" x14ac:dyDescent="0.3">
      <c r="A2268" t="s">
        <v>5485</v>
      </c>
      <c r="B2268" t="s">
        <v>139</v>
      </c>
      <c r="C2268" s="4">
        <v>44138.114583333336</v>
      </c>
      <c r="D2268" t="s">
        <v>19</v>
      </c>
      <c r="E2268" t="s">
        <v>140</v>
      </c>
      <c r="F2268" t="s">
        <v>5486</v>
      </c>
      <c r="G2268" t="s">
        <v>28</v>
      </c>
      <c r="H2268" s="1" t="s">
        <v>5487</v>
      </c>
      <c r="I2268" s="3">
        <v>0.11497685185185186</v>
      </c>
      <c r="J2268" s="1">
        <v>44138</v>
      </c>
      <c r="K2268" s="2">
        <v>0.11458333333333333</v>
      </c>
      <c r="L2268" s="2" t="s">
        <v>12021</v>
      </c>
      <c r="M2268" t="s">
        <v>12021</v>
      </c>
      <c r="N2268" t="str">
        <f t="shared" si="231"/>
        <v>19-02-2020</v>
      </c>
      <c r="O2268" t="str">
        <f t="shared" si="233"/>
        <v>02</v>
      </c>
      <c r="P2268" t="str">
        <f t="shared" si="234"/>
        <v>2020</v>
      </c>
      <c r="Q2268" t="s">
        <v>12021</v>
      </c>
      <c r="R2268" t="str">
        <f t="shared" si="232"/>
        <v>03-11-2020</v>
      </c>
      <c r="S2268" t="str">
        <f t="shared" si="235"/>
        <v>11</v>
      </c>
    </row>
    <row r="2269" spans="1:19" x14ac:dyDescent="0.3">
      <c r="A2269" t="s">
        <v>5488</v>
      </c>
      <c r="B2269" t="s">
        <v>185</v>
      </c>
      <c r="C2269" t="s">
        <v>12021</v>
      </c>
      <c r="D2269" t="s">
        <v>12</v>
      </c>
      <c r="E2269" t="s">
        <v>13</v>
      </c>
      <c r="F2269" t="s">
        <v>5489</v>
      </c>
      <c r="G2269" t="s">
        <v>22</v>
      </c>
      <c r="H2269" s="1">
        <v>44511</v>
      </c>
      <c r="I2269" s="3">
        <v>0.2361111111111111</v>
      </c>
      <c r="J2269" s="1" t="s">
        <v>12021</v>
      </c>
      <c r="K2269" s="2" t="s">
        <v>12021</v>
      </c>
      <c r="L2269" s="2" t="s">
        <v>12021</v>
      </c>
      <c r="M2269" t="s">
        <v>12021</v>
      </c>
      <c r="N2269" t="str">
        <f t="shared" si="231"/>
        <v>11-11-2021</v>
      </c>
      <c r="O2269" t="str">
        <f t="shared" si="233"/>
        <v>11</v>
      </c>
      <c r="P2269" t="str">
        <f t="shared" si="234"/>
        <v>2021</v>
      </c>
      <c r="Q2269" t="s">
        <v>12021</v>
      </c>
      <c r="R2269" t="str">
        <f t="shared" si="232"/>
        <v>-</v>
      </c>
      <c r="S2269" t="str">
        <f t="shared" si="235"/>
        <v/>
      </c>
    </row>
    <row r="2270" spans="1:19" x14ac:dyDescent="0.3">
      <c r="A2270" t="s">
        <v>5490</v>
      </c>
      <c r="B2270" t="s">
        <v>188</v>
      </c>
      <c r="C2270" t="s">
        <v>12021</v>
      </c>
      <c r="D2270" t="s">
        <v>12</v>
      </c>
      <c r="E2270" t="s">
        <v>114</v>
      </c>
      <c r="F2270" t="s">
        <v>5491</v>
      </c>
      <c r="G2270" t="s">
        <v>22</v>
      </c>
      <c r="H2270" s="1">
        <v>43960</v>
      </c>
      <c r="I2270" s="3">
        <v>0.2298611111111111</v>
      </c>
      <c r="J2270" s="1" t="s">
        <v>12021</v>
      </c>
      <c r="K2270" s="2" t="s">
        <v>12021</v>
      </c>
      <c r="L2270" s="2" t="s">
        <v>12021</v>
      </c>
      <c r="M2270" t="s">
        <v>12021</v>
      </c>
      <c r="N2270" t="str">
        <f t="shared" si="231"/>
        <v>09-05-2020</v>
      </c>
      <c r="O2270" t="str">
        <f t="shared" si="233"/>
        <v>05</v>
      </c>
      <c r="P2270" t="str">
        <f t="shared" si="234"/>
        <v>2020</v>
      </c>
      <c r="Q2270" t="s">
        <v>12021</v>
      </c>
      <c r="R2270" t="str">
        <f t="shared" si="232"/>
        <v>-</v>
      </c>
      <c r="S2270" t="str">
        <f t="shared" si="235"/>
        <v/>
      </c>
    </row>
    <row r="2271" spans="1:19" x14ac:dyDescent="0.3">
      <c r="A2271" t="s">
        <v>5492</v>
      </c>
      <c r="B2271" t="s">
        <v>404</v>
      </c>
      <c r="C2271" t="s">
        <v>11442</v>
      </c>
      <c r="D2271" t="s">
        <v>12</v>
      </c>
      <c r="E2271" t="s">
        <v>174</v>
      </c>
      <c r="F2271" t="s">
        <v>5493</v>
      </c>
      <c r="G2271" t="s">
        <v>28</v>
      </c>
      <c r="H2271" s="1">
        <v>44782</v>
      </c>
      <c r="I2271" s="3">
        <v>0.64861111111111114</v>
      </c>
      <c r="J2271" s="1" t="s">
        <v>5494</v>
      </c>
      <c r="K2271" s="2">
        <v>0.64902777777777776</v>
      </c>
      <c r="L2271" s="2" t="s">
        <v>12021</v>
      </c>
      <c r="M2271" t="s">
        <v>12021</v>
      </c>
      <c r="N2271" t="str">
        <f t="shared" si="231"/>
        <v>09-08-2022</v>
      </c>
      <c r="O2271" t="str">
        <f t="shared" si="233"/>
        <v>08</v>
      </c>
      <c r="P2271" t="str">
        <f t="shared" si="234"/>
        <v>2022</v>
      </c>
      <c r="Q2271" t="s">
        <v>12021</v>
      </c>
      <c r="R2271" t="str">
        <f t="shared" si="232"/>
        <v>14-09-2022</v>
      </c>
      <c r="S2271" t="str">
        <f t="shared" si="235"/>
        <v>09</v>
      </c>
    </row>
    <row r="2272" spans="1:19" x14ac:dyDescent="0.3">
      <c r="A2272" t="s">
        <v>5495</v>
      </c>
      <c r="B2272" t="s">
        <v>404</v>
      </c>
      <c r="C2272" t="s">
        <v>12021</v>
      </c>
      <c r="D2272" t="s">
        <v>12</v>
      </c>
      <c r="E2272" t="s">
        <v>174</v>
      </c>
      <c r="F2272" t="s">
        <v>5496</v>
      </c>
      <c r="G2272" t="s">
        <v>15</v>
      </c>
      <c r="H2272" s="1">
        <v>45541</v>
      </c>
      <c r="I2272" s="3">
        <v>0.26805555555555555</v>
      </c>
      <c r="J2272" s="1" t="s">
        <v>12021</v>
      </c>
      <c r="K2272" s="2" t="s">
        <v>12021</v>
      </c>
      <c r="L2272" s="2" t="s">
        <v>12021</v>
      </c>
      <c r="M2272" t="s">
        <v>12021</v>
      </c>
      <c r="N2272" t="str">
        <f t="shared" si="231"/>
        <v>06-09-2024</v>
      </c>
      <c r="O2272" t="str">
        <f t="shared" si="233"/>
        <v>09</v>
      </c>
      <c r="P2272" t="str">
        <f t="shared" si="234"/>
        <v>2024</v>
      </c>
      <c r="Q2272" t="s">
        <v>12021</v>
      </c>
      <c r="R2272" t="str">
        <f t="shared" si="232"/>
        <v>-</v>
      </c>
      <c r="S2272" t="str">
        <f t="shared" si="235"/>
        <v/>
      </c>
    </row>
    <row r="2273" spans="1:19" x14ac:dyDescent="0.3">
      <c r="A2273" t="s">
        <v>5497</v>
      </c>
      <c r="B2273" t="s">
        <v>131</v>
      </c>
      <c r="C2273" t="s">
        <v>12021</v>
      </c>
      <c r="D2273" t="s">
        <v>12</v>
      </c>
      <c r="E2273" t="s">
        <v>114</v>
      </c>
      <c r="F2273" t="s">
        <v>5498</v>
      </c>
      <c r="G2273" t="s">
        <v>22</v>
      </c>
      <c r="H2273" s="1">
        <v>44019</v>
      </c>
      <c r="I2273" s="3">
        <v>0.32569444444444445</v>
      </c>
      <c r="J2273" s="1" t="s">
        <v>12021</v>
      </c>
      <c r="K2273" s="2" t="s">
        <v>12021</v>
      </c>
      <c r="L2273" s="2" t="s">
        <v>12021</v>
      </c>
      <c r="M2273" t="s">
        <v>12021</v>
      </c>
      <c r="N2273" t="str">
        <f t="shared" si="231"/>
        <v>07-07-2020</v>
      </c>
      <c r="O2273" t="str">
        <f t="shared" si="233"/>
        <v>07</v>
      </c>
      <c r="P2273" t="str">
        <f t="shared" si="234"/>
        <v>2020</v>
      </c>
      <c r="Q2273" t="s">
        <v>12021</v>
      </c>
      <c r="R2273" t="str">
        <f t="shared" si="232"/>
        <v>-</v>
      </c>
      <c r="S2273" t="str">
        <f t="shared" si="235"/>
        <v/>
      </c>
    </row>
    <row r="2274" spans="1:19" x14ac:dyDescent="0.3">
      <c r="A2274" t="s">
        <v>5499</v>
      </c>
      <c r="B2274" t="s">
        <v>280</v>
      </c>
      <c r="C2274" t="s">
        <v>12021</v>
      </c>
      <c r="D2274" t="s">
        <v>49</v>
      </c>
      <c r="E2274" t="s">
        <v>65</v>
      </c>
      <c r="F2274" t="s">
        <v>5500</v>
      </c>
      <c r="G2274" t="s">
        <v>22</v>
      </c>
      <c r="H2274" s="1" t="s">
        <v>876</v>
      </c>
      <c r="I2274" s="3">
        <v>0.40452546296296299</v>
      </c>
      <c r="J2274" s="1" t="s">
        <v>12021</v>
      </c>
      <c r="K2274" s="2" t="s">
        <v>12021</v>
      </c>
      <c r="L2274" s="2" t="s">
        <v>12021</v>
      </c>
      <c r="M2274" t="s">
        <v>12021</v>
      </c>
      <c r="N2274" t="str">
        <f t="shared" si="231"/>
        <v>16-07-2020</v>
      </c>
      <c r="O2274" t="str">
        <f t="shared" si="233"/>
        <v>07</v>
      </c>
      <c r="P2274" t="str">
        <f t="shared" si="234"/>
        <v>2020</v>
      </c>
      <c r="Q2274" t="s">
        <v>12021</v>
      </c>
      <c r="R2274" t="str">
        <f t="shared" si="232"/>
        <v>-</v>
      </c>
      <c r="S2274" t="str">
        <f t="shared" si="235"/>
        <v/>
      </c>
    </row>
    <row r="2275" spans="1:19" x14ac:dyDescent="0.3">
      <c r="A2275" t="s">
        <v>5501</v>
      </c>
      <c r="B2275" t="s">
        <v>64</v>
      </c>
      <c r="C2275" t="s">
        <v>12021</v>
      </c>
      <c r="D2275" t="s">
        <v>49</v>
      </c>
      <c r="E2275" t="s">
        <v>65</v>
      </c>
      <c r="F2275" t="s">
        <v>5502</v>
      </c>
      <c r="G2275" t="s">
        <v>15</v>
      </c>
      <c r="H2275" s="1" t="s">
        <v>4334</v>
      </c>
      <c r="I2275" s="3">
        <v>0.69276620370370368</v>
      </c>
      <c r="J2275" s="1" t="s">
        <v>12021</v>
      </c>
      <c r="K2275" s="2" t="s">
        <v>12021</v>
      </c>
      <c r="L2275" s="2" t="s">
        <v>12021</v>
      </c>
      <c r="M2275" t="s">
        <v>12021</v>
      </c>
      <c r="N2275" t="str">
        <f t="shared" si="231"/>
        <v>27-12-2024</v>
      </c>
      <c r="O2275" t="str">
        <f t="shared" si="233"/>
        <v>12</v>
      </c>
      <c r="P2275" t="str">
        <f t="shared" si="234"/>
        <v>2024</v>
      </c>
      <c r="Q2275" t="s">
        <v>12021</v>
      </c>
      <c r="R2275" t="str">
        <f t="shared" si="232"/>
        <v>-</v>
      </c>
      <c r="S2275" t="str">
        <f t="shared" si="235"/>
        <v/>
      </c>
    </row>
    <row r="2276" spans="1:19" x14ac:dyDescent="0.3">
      <c r="A2276" t="s">
        <v>5503</v>
      </c>
      <c r="B2276" t="s">
        <v>32</v>
      </c>
      <c r="C2276" s="4">
        <v>44539.053472222222</v>
      </c>
      <c r="D2276" t="s">
        <v>33</v>
      </c>
      <c r="E2276" t="s">
        <v>34</v>
      </c>
      <c r="F2276" t="s">
        <v>5504</v>
      </c>
      <c r="G2276" t="s">
        <v>28</v>
      </c>
      <c r="H2276" s="1">
        <v>44205</v>
      </c>
      <c r="I2276" s="3">
        <v>5.347222222222222E-2</v>
      </c>
      <c r="J2276" s="1">
        <v>44539</v>
      </c>
      <c r="K2276" s="2">
        <v>5.347222222222222E-2</v>
      </c>
      <c r="L2276" s="2" t="s">
        <v>12021</v>
      </c>
      <c r="M2276" t="s">
        <v>12021</v>
      </c>
      <c r="N2276" t="str">
        <f t="shared" si="231"/>
        <v>09-01-2021</v>
      </c>
      <c r="O2276" t="str">
        <f t="shared" si="233"/>
        <v>01</v>
      </c>
      <c r="P2276" t="str">
        <f t="shared" si="234"/>
        <v>2021</v>
      </c>
      <c r="Q2276" t="s">
        <v>12021</v>
      </c>
      <c r="R2276" t="str">
        <f t="shared" si="232"/>
        <v>09-12-2021</v>
      </c>
      <c r="S2276" t="str">
        <f t="shared" si="235"/>
        <v>12</v>
      </c>
    </row>
    <row r="2277" spans="1:19" x14ac:dyDescent="0.3">
      <c r="A2277" t="s">
        <v>5505</v>
      </c>
      <c r="B2277" t="s">
        <v>173</v>
      </c>
      <c r="C2277" t="s">
        <v>11443</v>
      </c>
      <c r="D2277" t="s">
        <v>12</v>
      </c>
      <c r="E2277" t="s">
        <v>174</v>
      </c>
      <c r="F2277" t="s">
        <v>5506</v>
      </c>
      <c r="G2277" t="s">
        <v>28</v>
      </c>
      <c r="H2277" s="1" t="s">
        <v>1748</v>
      </c>
      <c r="I2277" s="3">
        <v>0.67659722222222218</v>
      </c>
      <c r="J2277" s="1" t="s">
        <v>4110</v>
      </c>
      <c r="K2277" s="2">
        <v>0.67659722222222218</v>
      </c>
      <c r="L2277" s="2" t="s">
        <v>12021</v>
      </c>
      <c r="M2277" t="s">
        <v>12021</v>
      </c>
      <c r="N2277" t="str">
        <f t="shared" si="231"/>
        <v>25-03-2024</v>
      </c>
      <c r="O2277" t="str">
        <f t="shared" si="233"/>
        <v>03</v>
      </c>
      <c r="P2277" t="str">
        <f t="shared" si="234"/>
        <v>2024</v>
      </c>
      <c r="Q2277" t="s">
        <v>12021</v>
      </c>
      <c r="R2277" t="str">
        <f t="shared" si="232"/>
        <v>31-03-2024</v>
      </c>
      <c r="S2277" t="str">
        <f t="shared" si="235"/>
        <v>03</v>
      </c>
    </row>
    <row r="2278" spans="1:19" x14ac:dyDescent="0.3">
      <c r="A2278" t="s">
        <v>5507</v>
      </c>
      <c r="B2278" t="s">
        <v>123</v>
      </c>
      <c r="C2278" t="s">
        <v>11444</v>
      </c>
      <c r="D2278" t="s">
        <v>33</v>
      </c>
      <c r="E2278" t="s">
        <v>34</v>
      </c>
      <c r="F2278" t="s">
        <v>5508</v>
      </c>
      <c r="G2278" t="s">
        <v>28</v>
      </c>
      <c r="H2278" s="1">
        <v>43863</v>
      </c>
      <c r="I2278" s="3">
        <v>0.35972222222222222</v>
      </c>
      <c r="J2278" s="1" t="s">
        <v>5487</v>
      </c>
      <c r="K2278" s="2">
        <v>0.35972222222222222</v>
      </c>
      <c r="L2278" s="2" t="s">
        <v>12021</v>
      </c>
      <c r="M2278" t="s">
        <v>12021</v>
      </c>
      <c r="N2278" t="str">
        <f t="shared" si="231"/>
        <v>02-02-2020</v>
      </c>
      <c r="O2278" t="str">
        <f t="shared" si="233"/>
        <v>02</v>
      </c>
      <c r="P2278" t="str">
        <f t="shared" si="234"/>
        <v>2020</v>
      </c>
      <c r="Q2278" t="s">
        <v>12021</v>
      </c>
      <c r="R2278" t="str">
        <f t="shared" si="232"/>
        <v>19-02-2020</v>
      </c>
      <c r="S2278" t="str">
        <f t="shared" si="235"/>
        <v>02</v>
      </c>
    </row>
    <row r="2279" spans="1:19" x14ac:dyDescent="0.3">
      <c r="A2279" t="s">
        <v>5509</v>
      </c>
      <c r="B2279" t="s">
        <v>48</v>
      </c>
      <c r="C2279" t="s">
        <v>12021</v>
      </c>
      <c r="D2279" t="s">
        <v>49</v>
      </c>
      <c r="E2279" t="s">
        <v>50</v>
      </c>
      <c r="F2279" t="s">
        <v>5510</v>
      </c>
      <c r="G2279" t="s">
        <v>22</v>
      </c>
      <c r="H2279" s="1">
        <v>45172</v>
      </c>
      <c r="I2279" s="3">
        <v>0.61597222222222225</v>
      </c>
      <c r="J2279" s="1" t="s">
        <v>12021</v>
      </c>
      <c r="K2279" s="2" t="s">
        <v>12021</v>
      </c>
      <c r="L2279" s="2" t="s">
        <v>12021</v>
      </c>
      <c r="M2279" t="s">
        <v>12021</v>
      </c>
      <c r="N2279" t="str">
        <f t="shared" si="231"/>
        <v>03-09-2023</v>
      </c>
      <c r="O2279" t="str">
        <f t="shared" si="233"/>
        <v>09</v>
      </c>
      <c r="P2279" t="str">
        <f t="shared" si="234"/>
        <v>2023</v>
      </c>
      <c r="Q2279" t="s">
        <v>12021</v>
      </c>
      <c r="R2279" t="str">
        <f t="shared" si="232"/>
        <v>-</v>
      </c>
      <c r="S2279" t="str">
        <f t="shared" si="235"/>
        <v/>
      </c>
    </row>
    <row r="2280" spans="1:19" x14ac:dyDescent="0.3">
      <c r="A2280" t="s">
        <v>5511</v>
      </c>
      <c r="B2280" t="s">
        <v>32</v>
      </c>
      <c r="C2280" t="s">
        <v>12021</v>
      </c>
      <c r="D2280" t="s">
        <v>33</v>
      </c>
      <c r="E2280" t="s">
        <v>34</v>
      </c>
      <c r="F2280" t="s">
        <v>5512</v>
      </c>
      <c r="G2280" t="s">
        <v>15</v>
      </c>
      <c r="H2280" s="1">
        <v>43993</v>
      </c>
      <c r="I2280" s="3">
        <v>4.3749999999999997E-2</v>
      </c>
      <c r="J2280" s="1" t="s">
        <v>12021</v>
      </c>
      <c r="K2280" s="2" t="s">
        <v>12021</v>
      </c>
      <c r="L2280" s="2" t="s">
        <v>12021</v>
      </c>
      <c r="M2280" t="s">
        <v>12021</v>
      </c>
      <c r="N2280" t="str">
        <f t="shared" si="231"/>
        <v>11-06-2020</v>
      </c>
      <c r="O2280" t="str">
        <f t="shared" si="233"/>
        <v>06</v>
      </c>
      <c r="P2280" t="str">
        <f t="shared" si="234"/>
        <v>2020</v>
      </c>
      <c r="Q2280" t="s">
        <v>12021</v>
      </c>
      <c r="R2280" t="str">
        <f t="shared" si="232"/>
        <v>-</v>
      </c>
      <c r="S2280" t="str">
        <f t="shared" si="235"/>
        <v/>
      </c>
    </row>
    <row r="2281" spans="1:19" x14ac:dyDescent="0.3">
      <c r="A2281" t="s">
        <v>5513</v>
      </c>
      <c r="B2281" t="s">
        <v>205</v>
      </c>
      <c r="C2281" t="s">
        <v>12021</v>
      </c>
      <c r="D2281" t="s">
        <v>19</v>
      </c>
      <c r="E2281" t="s">
        <v>140</v>
      </c>
      <c r="F2281" t="s">
        <v>5514</v>
      </c>
      <c r="G2281" t="s">
        <v>15</v>
      </c>
      <c r="H2281" s="1" t="s">
        <v>4023</v>
      </c>
      <c r="I2281" s="3">
        <v>0.37053240740740739</v>
      </c>
      <c r="J2281" s="1" t="s">
        <v>12021</v>
      </c>
      <c r="K2281" s="2" t="s">
        <v>12021</v>
      </c>
      <c r="L2281" s="2" t="s">
        <v>12021</v>
      </c>
      <c r="M2281" t="s">
        <v>12021</v>
      </c>
      <c r="N2281" t="str">
        <f t="shared" si="231"/>
        <v>14-12-2021</v>
      </c>
      <c r="O2281" t="str">
        <f t="shared" si="233"/>
        <v>12</v>
      </c>
      <c r="P2281" t="str">
        <f t="shared" si="234"/>
        <v>2021</v>
      </c>
      <c r="Q2281" t="s">
        <v>12021</v>
      </c>
      <c r="R2281" t="str">
        <f t="shared" si="232"/>
        <v>-</v>
      </c>
      <c r="S2281" t="str">
        <f t="shared" si="235"/>
        <v/>
      </c>
    </row>
    <row r="2282" spans="1:19" x14ac:dyDescent="0.3">
      <c r="A2282" t="s">
        <v>5515</v>
      </c>
      <c r="B2282" t="s">
        <v>64</v>
      </c>
      <c r="C2282" t="s">
        <v>11445</v>
      </c>
      <c r="D2282" t="s">
        <v>49</v>
      </c>
      <c r="E2282" t="s">
        <v>65</v>
      </c>
      <c r="F2282" t="s">
        <v>5516</v>
      </c>
      <c r="G2282" t="s">
        <v>28</v>
      </c>
      <c r="H2282" s="1">
        <v>45323</v>
      </c>
      <c r="I2282" s="3">
        <v>0.90277777777777779</v>
      </c>
      <c r="J2282" s="1" t="s">
        <v>2422</v>
      </c>
      <c r="K2282" s="2">
        <v>0.90325231481481483</v>
      </c>
      <c r="L2282" s="2" t="s">
        <v>12021</v>
      </c>
      <c r="M2282" t="s">
        <v>12021</v>
      </c>
      <c r="N2282" t="str">
        <f t="shared" si="231"/>
        <v>01-02-2024</v>
      </c>
      <c r="O2282" t="str">
        <f t="shared" si="233"/>
        <v>02</v>
      </c>
      <c r="P2282" t="str">
        <f t="shared" si="234"/>
        <v>2024</v>
      </c>
      <c r="Q2282" t="s">
        <v>12021</v>
      </c>
      <c r="R2282" t="str">
        <f t="shared" si="232"/>
        <v>23-01-2024</v>
      </c>
      <c r="S2282" t="str">
        <f t="shared" si="235"/>
        <v>01</v>
      </c>
    </row>
    <row r="2283" spans="1:19" x14ac:dyDescent="0.3">
      <c r="A2283" t="s">
        <v>5517</v>
      </c>
      <c r="B2283" t="s">
        <v>25</v>
      </c>
      <c r="C2283" t="s">
        <v>12021</v>
      </c>
      <c r="D2283" t="s">
        <v>19</v>
      </c>
      <c r="E2283" t="s">
        <v>26</v>
      </c>
      <c r="F2283" t="s">
        <v>5518</v>
      </c>
      <c r="G2283" t="s">
        <v>22</v>
      </c>
      <c r="H2283" s="1">
        <v>44357</v>
      </c>
      <c r="I2283" s="3">
        <v>8.1944444444444445E-2</v>
      </c>
      <c r="J2283" s="1" t="s">
        <v>12021</v>
      </c>
      <c r="K2283" s="2" t="s">
        <v>12021</v>
      </c>
      <c r="L2283" s="2" t="s">
        <v>12021</v>
      </c>
      <c r="M2283" t="s">
        <v>12021</v>
      </c>
      <c r="N2283" t="str">
        <f t="shared" si="231"/>
        <v>10-06-2021</v>
      </c>
      <c r="O2283" t="str">
        <f t="shared" si="233"/>
        <v>06</v>
      </c>
      <c r="P2283" t="str">
        <f t="shared" si="234"/>
        <v>2021</v>
      </c>
      <c r="Q2283" t="s">
        <v>12021</v>
      </c>
      <c r="R2283" t="str">
        <f t="shared" si="232"/>
        <v>-</v>
      </c>
      <c r="S2283" t="str">
        <f t="shared" si="235"/>
        <v/>
      </c>
    </row>
    <row r="2284" spans="1:19" x14ac:dyDescent="0.3">
      <c r="A2284" t="s">
        <v>5519</v>
      </c>
      <c r="B2284" t="s">
        <v>249</v>
      </c>
      <c r="C2284" s="4">
        <v>44687.051388888889</v>
      </c>
      <c r="D2284" t="s">
        <v>19</v>
      </c>
      <c r="E2284" t="s">
        <v>26</v>
      </c>
      <c r="F2284" t="s">
        <v>5520</v>
      </c>
      <c r="G2284" t="s">
        <v>28</v>
      </c>
      <c r="H2284" s="1" t="s">
        <v>5521</v>
      </c>
      <c r="I2284" s="3">
        <v>5.1493055555555556E-2</v>
      </c>
      <c r="J2284" s="1">
        <v>44687</v>
      </c>
      <c r="K2284" s="2">
        <v>5.1388888888888887E-2</v>
      </c>
      <c r="L2284" s="2" t="s">
        <v>12021</v>
      </c>
      <c r="M2284" t="s">
        <v>12021</v>
      </c>
      <c r="N2284" t="str">
        <f t="shared" si="231"/>
        <v>26-05-2022</v>
      </c>
      <c r="O2284" t="str">
        <f t="shared" si="233"/>
        <v>05</v>
      </c>
      <c r="P2284" t="str">
        <f t="shared" si="234"/>
        <v>2022</v>
      </c>
      <c r="Q2284" t="s">
        <v>12021</v>
      </c>
      <c r="R2284" t="str">
        <f t="shared" si="232"/>
        <v>06-05-2022</v>
      </c>
      <c r="S2284" t="str">
        <f t="shared" si="235"/>
        <v>05</v>
      </c>
    </row>
    <row r="2285" spans="1:19" x14ac:dyDescent="0.3">
      <c r="A2285" t="s">
        <v>5522</v>
      </c>
      <c r="B2285" t="s">
        <v>194</v>
      </c>
      <c r="C2285" t="s">
        <v>12021</v>
      </c>
      <c r="D2285" t="s">
        <v>49</v>
      </c>
      <c r="E2285" t="s">
        <v>65</v>
      </c>
      <c r="F2285" t="s">
        <v>5523</v>
      </c>
      <c r="G2285" t="s">
        <v>15</v>
      </c>
      <c r="H2285" s="1" t="s">
        <v>1037</v>
      </c>
      <c r="I2285" s="3">
        <v>0.69928240740740744</v>
      </c>
      <c r="J2285" s="1" t="s">
        <v>12021</v>
      </c>
      <c r="K2285" s="2" t="s">
        <v>12021</v>
      </c>
      <c r="L2285" s="2" t="s">
        <v>12021</v>
      </c>
      <c r="M2285" t="s">
        <v>12021</v>
      </c>
      <c r="N2285" t="str">
        <f t="shared" si="231"/>
        <v>21-10-2023</v>
      </c>
      <c r="O2285" t="str">
        <f t="shared" si="233"/>
        <v>10</v>
      </c>
      <c r="P2285" t="str">
        <f t="shared" si="234"/>
        <v>2023</v>
      </c>
      <c r="Q2285" t="s">
        <v>12021</v>
      </c>
      <c r="R2285" t="str">
        <f t="shared" si="232"/>
        <v>-</v>
      </c>
      <c r="S2285" t="str">
        <f t="shared" si="235"/>
        <v/>
      </c>
    </row>
    <row r="2286" spans="1:19" x14ac:dyDescent="0.3">
      <c r="A2286" t="s">
        <v>5524</v>
      </c>
      <c r="B2286" t="s">
        <v>123</v>
      </c>
      <c r="C2286" t="s">
        <v>11446</v>
      </c>
      <c r="D2286" t="s">
        <v>33</v>
      </c>
      <c r="E2286" t="s">
        <v>34</v>
      </c>
      <c r="F2286" t="s">
        <v>5525</v>
      </c>
      <c r="G2286" t="s">
        <v>28</v>
      </c>
      <c r="H2286" s="1">
        <v>45451</v>
      </c>
      <c r="I2286" s="3">
        <v>0.68125000000000002</v>
      </c>
      <c r="J2286" s="1" t="s">
        <v>372</v>
      </c>
      <c r="K2286" s="2">
        <v>0.68150462962962965</v>
      </c>
      <c r="L2286" s="2" t="s">
        <v>12021</v>
      </c>
      <c r="M2286" t="s">
        <v>12021</v>
      </c>
      <c r="N2286" t="str">
        <f t="shared" si="231"/>
        <v>08-06-2024</v>
      </c>
      <c r="O2286" t="str">
        <f t="shared" si="233"/>
        <v>06</v>
      </c>
      <c r="P2286" t="str">
        <f t="shared" si="234"/>
        <v>2024</v>
      </c>
      <c r="Q2286" t="s">
        <v>12021</v>
      </c>
      <c r="R2286" t="str">
        <f t="shared" si="232"/>
        <v>28-08-2024</v>
      </c>
      <c r="S2286" t="str">
        <f t="shared" si="235"/>
        <v>08</v>
      </c>
    </row>
    <row r="2287" spans="1:19" x14ac:dyDescent="0.3">
      <c r="A2287" t="s">
        <v>5526</v>
      </c>
      <c r="B2287" t="s">
        <v>158</v>
      </c>
      <c r="C2287" t="s">
        <v>11447</v>
      </c>
      <c r="D2287" t="s">
        <v>33</v>
      </c>
      <c r="E2287" t="s">
        <v>127</v>
      </c>
      <c r="F2287" t="s">
        <v>5527</v>
      </c>
      <c r="G2287" t="s">
        <v>28</v>
      </c>
      <c r="H2287" s="1" t="s">
        <v>392</v>
      </c>
      <c r="I2287" s="3">
        <v>0.78361111111111115</v>
      </c>
      <c r="J2287" s="1" t="s">
        <v>2037</v>
      </c>
      <c r="K2287" s="2">
        <v>0.78361111111111115</v>
      </c>
      <c r="L2287" s="2" t="s">
        <v>12021</v>
      </c>
      <c r="M2287" t="s">
        <v>12021</v>
      </c>
      <c r="N2287" t="str">
        <f t="shared" si="231"/>
        <v>29-06-2022</v>
      </c>
      <c r="O2287" t="str">
        <f t="shared" si="233"/>
        <v>06</v>
      </c>
      <c r="P2287" t="str">
        <f t="shared" si="234"/>
        <v>2022</v>
      </c>
      <c r="Q2287" t="s">
        <v>12021</v>
      </c>
      <c r="R2287" t="str">
        <f t="shared" si="232"/>
        <v>28-07-2022</v>
      </c>
      <c r="S2287" t="str">
        <f t="shared" si="235"/>
        <v>07</v>
      </c>
    </row>
    <row r="2288" spans="1:19" x14ac:dyDescent="0.3">
      <c r="A2288" t="s">
        <v>5528</v>
      </c>
      <c r="B2288" t="s">
        <v>123</v>
      </c>
      <c r="C2288" t="s">
        <v>12021</v>
      </c>
      <c r="D2288" t="s">
        <v>33</v>
      </c>
      <c r="E2288" t="s">
        <v>34</v>
      </c>
      <c r="F2288" t="s">
        <v>5529</v>
      </c>
      <c r="G2288" t="s">
        <v>22</v>
      </c>
      <c r="H2288" s="1">
        <v>45446</v>
      </c>
      <c r="I2288" s="3">
        <v>0.10833333333333334</v>
      </c>
      <c r="J2288" s="1" t="s">
        <v>12021</v>
      </c>
      <c r="K2288" s="2" t="s">
        <v>12021</v>
      </c>
      <c r="L2288" s="2" t="s">
        <v>12021</v>
      </c>
      <c r="M2288" t="s">
        <v>12021</v>
      </c>
      <c r="N2288" t="str">
        <f t="shared" si="231"/>
        <v>03-06-2024</v>
      </c>
      <c r="O2288" t="str">
        <f t="shared" si="233"/>
        <v>06</v>
      </c>
      <c r="P2288" t="str">
        <f t="shared" si="234"/>
        <v>2024</v>
      </c>
      <c r="Q2288" t="s">
        <v>12021</v>
      </c>
      <c r="R2288" t="str">
        <f t="shared" si="232"/>
        <v>-</v>
      </c>
      <c r="S2288" t="str">
        <f t="shared" si="235"/>
        <v/>
      </c>
    </row>
    <row r="2289" spans="1:19" x14ac:dyDescent="0.3">
      <c r="A2289" t="s">
        <v>5530</v>
      </c>
      <c r="B2289" t="s">
        <v>93</v>
      </c>
      <c r="C2289" t="s">
        <v>11448</v>
      </c>
      <c r="D2289" t="s">
        <v>19</v>
      </c>
      <c r="E2289" t="s">
        <v>26</v>
      </c>
      <c r="F2289" t="s">
        <v>5531</v>
      </c>
      <c r="G2289" t="s">
        <v>28</v>
      </c>
      <c r="H2289" s="1">
        <v>43863</v>
      </c>
      <c r="I2289" s="3">
        <v>0.13819444444444445</v>
      </c>
      <c r="J2289" s="1" t="s">
        <v>3169</v>
      </c>
      <c r="K2289" s="2">
        <v>0.13841435185185186</v>
      </c>
      <c r="L2289" s="2" t="s">
        <v>12021</v>
      </c>
      <c r="M2289" t="s">
        <v>12021</v>
      </c>
      <c r="N2289" t="str">
        <f t="shared" si="231"/>
        <v>02-02-2020</v>
      </c>
      <c r="O2289" t="str">
        <f t="shared" si="233"/>
        <v>02</v>
      </c>
      <c r="P2289" t="str">
        <f t="shared" si="234"/>
        <v>2020</v>
      </c>
      <c r="Q2289" t="s">
        <v>12021</v>
      </c>
      <c r="R2289" t="str">
        <f t="shared" si="232"/>
        <v>20-02-2020</v>
      </c>
      <c r="S2289" t="str">
        <f t="shared" si="235"/>
        <v>02</v>
      </c>
    </row>
    <row r="2290" spans="1:19" x14ac:dyDescent="0.3">
      <c r="A2290" t="s">
        <v>5532</v>
      </c>
      <c r="B2290" t="s">
        <v>97</v>
      </c>
      <c r="C2290" t="s">
        <v>12021</v>
      </c>
      <c r="D2290" t="s">
        <v>19</v>
      </c>
      <c r="E2290" t="s">
        <v>20</v>
      </c>
      <c r="F2290" t="s">
        <v>5533</v>
      </c>
      <c r="G2290" t="s">
        <v>15</v>
      </c>
      <c r="H2290" s="1" t="s">
        <v>1109</v>
      </c>
      <c r="I2290" s="3">
        <v>0.26802083333333332</v>
      </c>
      <c r="J2290" s="1" t="s">
        <v>12021</v>
      </c>
      <c r="K2290" s="2" t="s">
        <v>12021</v>
      </c>
      <c r="L2290" s="2" t="s">
        <v>12021</v>
      </c>
      <c r="M2290" t="s">
        <v>12021</v>
      </c>
      <c r="N2290" t="str">
        <f t="shared" si="231"/>
        <v>24-12-2020</v>
      </c>
      <c r="O2290" t="str">
        <f t="shared" si="233"/>
        <v>12</v>
      </c>
      <c r="P2290" t="str">
        <f t="shared" si="234"/>
        <v>2020</v>
      </c>
      <c r="Q2290" t="s">
        <v>12021</v>
      </c>
      <c r="R2290" t="str">
        <f t="shared" si="232"/>
        <v>-</v>
      </c>
      <c r="S2290" t="str">
        <f t="shared" si="235"/>
        <v/>
      </c>
    </row>
    <row r="2291" spans="1:19" x14ac:dyDescent="0.3">
      <c r="A2291" t="s">
        <v>5534</v>
      </c>
      <c r="B2291" t="s">
        <v>188</v>
      </c>
      <c r="C2291" t="s">
        <v>12021</v>
      </c>
      <c r="D2291" t="s">
        <v>12</v>
      </c>
      <c r="E2291" t="s">
        <v>114</v>
      </c>
      <c r="F2291" t="s">
        <v>5535</v>
      </c>
      <c r="G2291" t="s">
        <v>15</v>
      </c>
      <c r="H2291" s="1">
        <v>45302</v>
      </c>
      <c r="I2291" s="3">
        <v>0.63611111111111107</v>
      </c>
      <c r="J2291" s="1" t="s">
        <v>12021</v>
      </c>
      <c r="K2291" s="2" t="s">
        <v>12021</v>
      </c>
      <c r="L2291" s="2" t="s">
        <v>12021</v>
      </c>
      <c r="M2291" t="s">
        <v>12021</v>
      </c>
      <c r="N2291" t="str">
        <f t="shared" si="231"/>
        <v>11-01-2024</v>
      </c>
      <c r="O2291" t="str">
        <f t="shared" si="233"/>
        <v>01</v>
      </c>
      <c r="P2291" t="str">
        <f t="shared" si="234"/>
        <v>2024</v>
      </c>
      <c r="Q2291" t="s">
        <v>12021</v>
      </c>
      <c r="R2291" t="str">
        <f t="shared" si="232"/>
        <v>-</v>
      </c>
      <c r="S2291" t="str">
        <f t="shared" si="235"/>
        <v/>
      </c>
    </row>
    <row r="2292" spans="1:19" x14ac:dyDescent="0.3">
      <c r="A2292" t="s">
        <v>5536</v>
      </c>
      <c r="B2292" t="s">
        <v>188</v>
      </c>
      <c r="C2292" t="s">
        <v>12021</v>
      </c>
      <c r="D2292" t="s">
        <v>12</v>
      </c>
      <c r="E2292" t="s">
        <v>114</v>
      </c>
      <c r="F2292" t="s">
        <v>5537</v>
      </c>
      <c r="G2292" t="s">
        <v>15</v>
      </c>
      <c r="H2292" s="1" t="s">
        <v>209</v>
      </c>
      <c r="I2292" s="3">
        <v>0.73100694444444447</v>
      </c>
      <c r="J2292" s="1" t="s">
        <v>12021</v>
      </c>
      <c r="K2292" s="2" t="s">
        <v>12021</v>
      </c>
      <c r="L2292" s="2" t="s">
        <v>12021</v>
      </c>
      <c r="M2292" t="s">
        <v>12021</v>
      </c>
      <c r="N2292" t="str">
        <f t="shared" si="231"/>
        <v>25-09-2021</v>
      </c>
      <c r="O2292" t="str">
        <f t="shared" si="233"/>
        <v>09</v>
      </c>
      <c r="P2292" t="str">
        <f t="shared" si="234"/>
        <v>2021</v>
      </c>
      <c r="Q2292" t="s">
        <v>12021</v>
      </c>
      <c r="R2292" t="str">
        <f t="shared" si="232"/>
        <v>-</v>
      </c>
      <c r="S2292" t="str">
        <f t="shared" si="235"/>
        <v/>
      </c>
    </row>
    <row r="2293" spans="1:19" x14ac:dyDescent="0.3">
      <c r="A2293" t="s">
        <v>5538</v>
      </c>
      <c r="B2293" t="s">
        <v>25</v>
      </c>
      <c r="C2293" t="s">
        <v>12021</v>
      </c>
      <c r="D2293" t="s">
        <v>19</v>
      </c>
      <c r="E2293" t="s">
        <v>26</v>
      </c>
      <c r="F2293" t="s">
        <v>5539</v>
      </c>
      <c r="G2293" t="s">
        <v>22</v>
      </c>
      <c r="H2293" s="1">
        <v>44959</v>
      </c>
      <c r="I2293" s="3">
        <v>7.4305555555555555E-2</v>
      </c>
      <c r="J2293" s="1" t="s">
        <v>12021</v>
      </c>
      <c r="K2293" s="2" t="s">
        <v>12021</v>
      </c>
      <c r="L2293" s="2" t="s">
        <v>12021</v>
      </c>
      <c r="M2293" t="s">
        <v>12021</v>
      </c>
      <c r="N2293" t="str">
        <f t="shared" si="231"/>
        <v>02-02-2023</v>
      </c>
      <c r="O2293" t="str">
        <f t="shared" si="233"/>
        <v>02</v>
      </c>
      <c r="P2293" t="str">
        <f t="shared" si="234"/>
        <v>2023</v>
      </c>
      <c r="Q2293" t="s">
        <v>12021</v>
      </c>
      <c r="R2293" t="str">
        <f t="shared" si="232"/>
        <v>-</v>
      </c>
      <c r="S2293" t="str">
        <f t="shared" si="235"/>
        <v/>
      </c>
    </row>
    <row r="2294" spans="1:19" x14ac:dyDescent="0.3">
      <c r="A2294" t="s">
        <v>5540</v>
      </c>
      <c r="B2294" t="s">
        <v>146</v>
      </c>
      <c r="C2294" t="s">
        <v>12021</v>
      </c>
      <c r="D2294" t="s">
        <v>19</v>
      </c>
      <c r="E2294" t="s">
        <v>140</v>
      </c>
      <c r="F2294" t="s">
        <v>5541</v>
      </c>
      <c r="G2294" t="s">
        <v>15</v>
      </c>
      <c r="H2294" s="1">
        <v>45413</v>
      </c>
      <c r="I2294" s="3">
        <v>0.42083333333333334</v>
      </c>
      <c r="J2294" s="1" t="s">
        <v>12021</v>
      </c>
      <c r="K2294" s="2" t="s">
        <v>12021</v>
      </c>
      <c r="L2294" s="2" t="s">
        <v>12021</v>
      </c>
      <c r="M2294" t="s">
        <v>12021</v>
      </c>
      <c r="N2294" t="str">
        <f t="shared" si="231"/>
        <v>01-05-2024</v>
      </c>
      <c r="O2294" t="str">
        <f t="shared" si="233"/>
        <v>05</v>
      </c>
      <c r="P2294" t="str">
        <f t="shared" si="234"/>
        <v>2024</v>
      </c>
      <c r="Q2294" t="s">
        <v>12021</v>
      </c>
      <c r="R2294" t="str">
        <f t="shared" si="232"/>
        <v>-</v>
      </c>
      <c r="S2294" t="str">
        <f t="shared" si="235"/>
        <v/>
      </c>
    </row>
    <row r="2295" spans="1:19" x14ac:dyDescent="0.3">
      <c r="A2295" t="s">
        <v>5542</v>
      </c>
      <c r="B2295" t="s">
        <v>93</v>
      </c>
      <c r="C2295" t="s">
        <v>11449</v>
      </c>
      <c r="D2295" t="s">
        <v>19</v>
      </c>
      <c r="E2295" t="s">
        <v>26</v>
      </c>
      <c r="F2295" t="s">
        <v>5543</v>
      </c>
      <c r="G2295" t="s">
        <v>28</v>
      </c>
      <c r="H2295" s="1" t="s">
        <v>1742</v>
      </c>
      <c r="I2295" s="3">
        <v>6.5312499999999996E-2</v>
      </c>
      <c r="J2295" s="1" t="s">
        <v>5544</v>
      </c>
      <c r="K2295" s="2">
        <v>6.5312499999999996E-2</v>
      </c>
      <c r="L2295" s="2" t="s">
        <v>12021</v>
      </c>
      <c r="M2295" t="s">
        <v>12021</v>
      </c>
      <c r="N2295" t="str">
        <f t="shared" si="231"/>
        <v>27-01-2023</v>
      </c>
      <c r="O2295" t="str">
        <f t="shared" si="233"/>
        <v>01</v>
      </c>
      <c r="P2295" t="str">
        <f t="shared" si="234"/>
        <v>2023</v>
      </c>
      <c r="Q2295" t="s">
        <v>12021</v>
      </c>
      <c r="R2295" t="str">
        <f t="shared" si="232"/>
        <v>17-02-2023</v>
      </c>
      <c r="S2295" t="str">
        <f t="shared" si="235"/>
        <v>02</v>
      </c>
    </row>
    <row r="2296" spans="1:19" x14ac:dyDescent="0.3">
      <c r="A2296" t="s">
        <v>5545</v>
      </c>
      <c r="B2296" t="s">
        <v>194</v>
      </c>
      <c r="C2296" s="4">
        <v>45386.911805555559</v>
      </c>
      <c r="D2296" t="s">
        <v>49</v>
      </c>
      <c r="E2296" t="s">
        <v>65</v>
      </c>
      <c r="F2296" t="s">
        <v>5546</v>
      </c>
      <c r="G2296" t="s">
        <v>28</v>
      </c>
      <c r="H2296" s="1" t="s">
        <v>5547</v>
      </c>
      <c r="I2296" s="3">
        <v>0.91202546296296294</v>
      </c>
      <c r="J2296" s="1">
        <v>45386</v>
      </c>
      <c r="K2296" s="2">
        <v>0.91180555555555554</v>
      </c>
      <c r="L2296" s="2" t="s">
        <v>12021</v>
      </c>
      <c r="M2296" t="s">
        <v>12021</v>
      </c>
      <c r="N2296" t="str">
        <f t="shared" si="231"/>
        <v>26-03-2024</v>
      </c>
      <c r="O2296" t="str">
        <f t="shared" si="233"/>
        <v>03</v>
      </c>
      <c r="P2296" t="str">
        <f t="shared" si="234"/>
        <v>2024</v>
      </c>
      <c r="Q2296" t="s">
        <v>12021</v>
      </c>
      <c r="R2296" t="str">
        <f t="shared" si="232"/>
        <v>04-04-2024</v>
      </c>
      <c r="S2296" t="str">
        <f t="shared" si="235"/>
        <v>04</v>
      </c>
    </row>
    <row r="2297" spans="1:19" x14ac:dyDescent="0.3">
      <c r="A2297" t="s">
        <v>5548</v>
      </c>
      <c r="B2297" t="s">
        <v>113</v>
      </c>
      <c r="C2297" t="s">
        <v>12021</v>
      </c>
      <c r="D2297" t="s">
        <v>12</v>
      </c>
      <c r="E2297" t="s">
        <v>114</v>
      </c>
      <c r="F2297" t="s">
        <v>5549</v>
      </c>
      <c r="G2297" t="s">
        <v>22</v>
      </c>
      <c r="H2297" s="1" t="s">
        <v>165</v>
      </c>
      <c r="I2297" s="3">
        <v>0.69489583333333338</v>
      </c>
      <c r="J2297" s="1" t="s">
        <v>12021</v>
      </c>
      <c r="K2297" s="2" t="s">
        <v>12021</v>
      </c>
      <c r="L2297" s="2" t="s">
        <v>12021</v>
      </c>
      <c r="M2297" t="s">
        <v>12021</v>
      </c>
      <c r="N2297" t="str">
        <f t="shared" si="231"/>
        <v>17-07-2021</v>
      </c>
      <c r="O2297" t="str">
        <f t="shared" si="233"/>
        <v>07</v>
      </c>
      <c r="P2297" t="str">
        <f t="shared" si="234"/>
        <v>2021</v>
      </c>
      <c r="Q2297" t="s">
        <v>12021</v>
      </c>
      <c r="R2297" t="str">
        <f t="shared" si="232"/>
        <v>-</v>
      </c>
      <c r="S2297" t="str">
        <f t="shared" si="235"/>
        <v/>
      </c>
    </row>
    <row r="2298" spans="1:19" x14ac:dyDescent="0.3">
      <c r="A2298" t="s">
        <v>5550</v>
      </c>
      <c r="B2298" t="s">
        <v>97</v>
      </c>
      <c r="C2298" s="4">
        <v>44479.504166666666</v>
      </c>
      <c r="D2298" t="s">
        <v>19</v>
      </c>
      <c r="E2298" t="s">
        <v>20</v>
      </c>
      <c r="F2298" t="s">
        <v>5551</v>
      </c>
      <c r="G2298" t="s">
        <v>28</v>
      </c>
      <c r="H2298" s="1" t="s">
        <v>5186</v>
      </c>
      <c r="I2298" s="3">
        <v>0.50424768518518515</v>
      </c>
      <c r="J2298" s="1">
        <v>44479</v>
      </c>
      <c r="K2298" s="2">
        <v>0.50416666666666665</v>
      </c>
      <c r="L2298" s="2" t="s">
        <v>12021</v>
      </c>
      <c r="M2298" t="s">
        <v>12021</v>
      </c>
      <c r="N2298" t="str">
        <f t="shared" si="231"/>
        <v>30-09-2021</v>
      </c>
      <c r="O2298" t="str">
        <f t="shared" si="233"/>
        <v>09</v>
      </c>
      <c r="P2298" t="str">
        <f t="shared" si="234"/>
        <v>2021</v>
      </c>
      <c r="Q2298" t="s">
        <v>12021</v>
      </c>
      <c r="R2298" t="str">
        <f t="shared" si="232"/>
        <v>10-10-2021</v>
      </c>
      <c r="S2298" t="str">
        <f t="shared" si="235"/>
        <v>10</v>
      </c>
    </row>
    <row r="2299" spans="1:19" x14ac:dyDescent="0.3">
      <c r="A2299" t="s">
        <v>5552</v>
      </c>
      <c r="B2299" t="s">
        <v>97</v>
      </c>
      <c r="C2299" t="s">
        <v>12021</v>
      </c>
      <c r="D2299" t="s">
        <v>19</v>
      </c>
      <c r="E2299" t="s">
        <v>20</v>
      </c>
      <c r="F2299" t="s">
        <v>5553</v>
      </c>
      <c r="G2299" t="s">
        <v>22</v>
      </c>
      <c r="H2299" s="1" t="s">
        <v>5554</v>
      </c>
      <c r="I2299" s="3">
        <v>0.36113425925925924</v>
      </c>
      <c r="J2299" s="1" t="s">
        <v>12021</v>
      </c>
      <c r="K2299" s="2" t="s">
        <v>12021</v>
      </c>
      <c r="L2299" s="2" t="s">
        <v>12021</v>
      </c>
      <c r="M2299" t="s">
        <v>12021</v>
      </c>
      <c r="N2299" t="str">
        <f t="shared" si="231"/>
        <v>15-04-2023</v>
      </c>
      <c r="O2299" t="str">
        <f t="shared" si="233"/>
        <v>04</v>
      </c>
      <c r="P2299" t="str">
        <f t="shared" si="234"/>
        <v>2023</v>
      </c>
      <c r="Q2299" t="s">
        <v>12021</v>
      </c>
      <c r="R2299" t="str">
        <f t="shared" si="232"/>
        <v>-</v>
      </c>
      <c r="S2299" t="str">
        <f t="shared" si="235"/>
        <v/>
      </c>
    </row>
    <row r="2300" spans="1:19" x14ac:dyDescent="0.3">
      <c r="A2300" t="s">
        <v>5555</v>
      </c>
      <c r="B2300" t="s">
        <v>48</v>
      </c>
      <c r="C2300" s="4" t="s">
        <v>12021</v>
      </c>
      <c r="D2300" t="s">
        <v>49</v>
      </c>
      <c r="E2300" t="s">
        <v>50</v>
      </c>
      <c r="F2300" t="s">
        <v>5556</v>
      </c>
      <c r="G2300" t="s">
        <v>22</v>
      </c>
      <c r="H2300" s="1">
        <v>44686</v>
      </c>
      <c r="I2300" s="3">
        <v>0.96666666666666667</v>
      </c>
      <c r="J2300" s="1" t="s">
        <v>12021</v>
      </c>
      <c r="K2300" s="2" t="s">
        <v>12021</v>
      </c>
      <c r="L2300" s="2" t="s">
        <v>12021</v>
      </c>
      <c r="M2300" t="s">
        <v>12021</v>
      </c>
      <c r="N2300" t="str">
        <f t="shared" si="231"/>
        <v>05-05-2022</v>
      </c>
      <c r="O2300" t="str">
        <f t="shared" si="233"/>
        <v>05</v>
      </c>
      <c r="P2300" t="str">
        <f t="shared" si="234"/>
        <v>2022</v>
      </c>
      <c r="Q2300" t="s">
        <v>12021</v>
      </c>
      <c r="R2300" t="str">
        <f t="shared" si="232"/>
        <v>-</v>
      </c>
      <c r="S2300" t="str">
        <f t="shared" si="235"/>
        <v/>
      </c>
    </row>
    <row r="2301" spans="1:19" x14ac:dyDescent="0.3">
      <c r="A2301" t="s">
        <v>5557</v>
      </c>
      <c r="B2301" t="s">
        <v>123</v>
      </c>
      <c r="C2301" t="s">
        <v>11450</v>
      </c>
      <c r="D2301" t="s">
        <v>33</v>
      </c>
      <c r="E2301" t="s">
        <v>34</v>
      </c>
      <c r="F2301" t="s">
        <v>5558</v>
      </c>
      <c r="G2301" t="s">
        <v>28</v>
      </c>
      <c r="H2301" s="1" t="s">
        <v>2607</v>
      </c>
      <c r="I2301" s="3">
        <v>0.55023148148148149</v>
      </c>
      <c r="J2301" s="1" t="s">
        <v>2294</v>
      </c>
      <c r="K2301" s="2">
        <v>0.55023148148148149</v>
      </c>
      <c r="L2301" s="2" t="s">
        <v>12021</v>
      </c>
      <c r="M2301" t="s">
        <v>12021</v>
      </c>
      <c r="N2301" t="str">
        <f t="shared" si="231"/>
        <v>28-04-2022</v>
      </c>
      <c r="O2301" t="str">
        <f t="shared" si="233"/>
        <v>04</v>
      </c>
      <c r="P2301" t="str">
        <f t="shared" si="234"/>
        <v>2022</v>
      </c>
      <c r="Q2301" t="s">
        <v>12021</v>
      </c>
      <c r="R2301" t="str">
        <f t="shared" si="232"/>
        <v>17-05-2022</v>
      </c>
      <c r="S2301" t="str">
        <f t="shared" si="235"/>
        <v>05</v>
      </c>
    </row>
    <row r="2302" spans="1:19" x14ac:dyDescent="0.3">
      <c r="A2302" t="s">
        <v>5559</v>
      </c>
      <c r="B2302" t="s">
        <v>131</v>
      </c>
      <c r="C2302" s="4">
        <v>44936.912499999999</v>
      </c>
      <c r="D2302" t="s">
        <v>12</v>
      </c>
      <c r="E2302" t="s">
        <v>114</v>
      </c>
      <c r="F2302" t="s">
        <v>5560</v>
      </c>
      <c r="G2302" t="s">
        <v>28</v>
      </c>
      <c r="H2302" s="1" t="s">
        <v>2159</v>
      </c>
      <c r="I2302" s="3">
        <v>0.91267361111111112</v>
      </c>
      <c r="J2302" s="1">
        <v>44936</v>
      </c>
      <c r="K2302" s="2">
        <v>0.91249999999999998</v>
      </c>
      <c r="L2302" s="2" t="s">
        <v>12021</v>
      </c>
      <c r="M2302" t="s">
        <v>12021</v>
      </c>
      <c r="N2302" t="str">
        <f t="shared" si="231"/>
        <v>18-09-2023</v>
      </c>
      <c r="O2302" t="str">
        <f t="shared" si="233"/>
        <v>09</v>
      </c>
      <c r="P2302" t="str">
        <f t="shared" si="234"/>
        <v>2023</v>
      </c>
      <c r="Q2302" t="s">
        <v>12021</v>
      </c>
      <c r="R2302" t="str">
        <f t="shared" si="232"/>
        <v>10-01-2023</v>
      </c>
      <c r="S2302" t="str">
        <f t="shared" si="235"/>
        <v>01</v>
      </c>
    </row>
    <row r="2303" spans="1:19" x14ac:dyDescent="0.3">
      <c r="A2303" t="s">
        <v>5561</v>
      </c>
      <c r="B2303" t="s">
        <v>135</v>
      </c>
      <c r="C2303" t="s">
        <v>12021</v>
      </c>
      <c r="D2303" t="s">
        <v>33</v>
      </c>
      <c r="E2303" t="s">
        <v>38</v>
      </c>
      <c r="F2303" t="s">
        <v>5562</v>
      </c>
      <c r="G2303" t="s">
        <v>22</v>
      </c>
      <c r="H2303" s="1">
        <v>44109</v>
      </c>
      <c r="I2303" s="3">
        <v>0.16319444444444445</v>
      </c>
      <c r="J2303" s="1" t="s">
        <v>12021</v>
      </c>
      <c r="K2303" s="2" t="s">
        <v>12021</v>
      </c>
      <c r="L2303" s="2" t="s">
        <v>12021</v>
      </c>
      <c r="M2303" t="s">
        <v>12021</v>
      </c>
      <c r="N2303" t="str">
        <f t="shared" si="231"/>
        <v>05-10-2020</v>
      </c>
      <c r="O2303" t="str">
        <f t="shared" si="233"/>
        <v>10</v>
      </c>
      <c r="P2303" t="str">
        <f t="shared" si="234"/>
        <v>2020</v>
      </c>
      <c r="Q2303" t="s">
        <v>12021</v>
      </c>
      <c r="R2303" t="str">
        <f t="shared" si="232"/>
        <v>-</v>
      </c>
      <c r="S2303" t="str">
        <f t="shared" si="235"/>
        <v/>
      </c>
    </row>
    <row r="2304" spans="1:19" x14ac:dyDescent="0.3">
      <c r="A2304" t="s">
        <v>5563</v>
      </c>
      <c r="B2304" t="s">
        <v>249</v>
      </c>
      <c r="C2304" s="4" t="s">
        <v>12021</v>
      </c>
      <c r="D2304" t="s">
        <v>19</v>
      </c>
      <c r="E2304" t="s">
        <v>26</v>
      </c>
      <c r="F2304" t="s">
        <v>5564</v>
      </c>
      <c r="G2304" t="s">
        <v>22</v>
      </c>
      <c r="H2304" s="1" t="s">
        <v>3078</v>
      </c>
      <c r="I2304" s="3">
        <v>0.60781249999999998</v>
      </c>
      <c r="J2304" s="1" t="s">
        <v>12021</v>
      </c>
      <c r="K2304" s="2" t="s">
        <v>12021</v>
      </c>
      <c r="L2304" s="2" t="s">
        <v>12021</v>
      </c>
      <c r="M2304" t="s">
        <v>12021</v>
      </c>
      <c r="N2304" t="str">
        <f t="shared" si="231"/>
        <v>23-05-2024</v>
      </c>
      <c r="O2304" t="str">
        <f t="shared" si="233"/>
        <v>05</v>
      </c>
      <c r="P2304" t="str">
        <f t="shared" si="234"/>
        <v>2024</v>
      </c>
      <c r="Q2304" t="s">
        <v>12021</v>
      </c>
      <c r="R2304" t="str">
        <f t="shared" si="232"/>
        <v>-</v>
      </c>
      <c r="S2304" t="str">
        <f t="shared" si="235"/>
        <v/>
      </c>
    </row>
    <row r="2305" spans="1:19" x14ac:dyDescent="0.3">
      <c r="A2305" t="s">
        <v>5565</v>
      </c>
      <c r="B2305" t="s">
        <v>97</v>
      </c>
      <c r="C2305" t="s">
        <v>11451</v>
      </c>
      <c r="D2305" t="s">
        <v>19</v>
      </c>
      <c r="E2305" t="s">
        <v>20</v>
      </c>
      <c r="F2305" t="s">
        <v>5566</v>
      </c>
      <c r="G2305" t="s">
        <v>28</v>
      </c>
      <c r="H2305" s="1" t="s">
        <v>984</v>
      </c>
      <c r="I2305" s="3">
        <v>0.79969907407407403</v>
      </c>
      <c r="J2305" s="1" t="s">
        <v>3213</v>
      </c>
      <c r="K2305" s="2">
        <v>0.79969907407407403</v>
      </c>
      <c r="L2305" s="2" t="s">
        <v>12021</v>
      </c>
      <c r="M2305" t="s">
        <v>12021</v>
      </c>
      <c r="N2305" t="str">
        <f t="shared" si="231"/>
        <v>20-10-2021</v>
      </c>
      <c r="O2305" t="str">
        <f t="shared" si="233"/>
        <v>10</v>
      </c>
      <c r="P2305" t="str">
        <f t="shared" si="234"/>
        <v>2021</v>
      </c>
      <c r="Q2305" t="s">
        <v>12021</v>
      </c>
      <c r="R2305" t="str">
        <f t="shared" si="232"/>
        <v>18-11-2021</v>
      </c>
      <c r="S2305" t="str">
        <f t="shared" si="235"/>
        <v>11</v>
      </c>
    </row>
    <row r="2306" spans="1:19" x14ac:dyDescent="0.3">
      <c r="A2306" t="s">
        <v>5567</v>
      </c>
      <c r="B2306" t="s">
        <v>25</v>
      </c>
      <c r="C2306" t="s">
        <v>11452</v>
      </c>
      <c r="D2306" t="s">
        <v>19</v>
      </c>
      <c r="E2306" t="s">
        <v>26</v>
      </c>
      <c r="F2306" t="s">
        <v>5568</v>
      </c>
      <c r="G2306" t="s">
        <v>28</v>
      </c>
      <c r="H2306" s="1">
        <v>44539</v>
      </c>
      <c r="I2306" s="3">
        <v>0.77916666666666667</v>
      </c>
      <c r="J2306" s="1" t="s">
        <v>259</v>
      </c>
      <c r="K2306" s="2">
        <v>0.77984953703703708</v>
      </c>
      <c r="L2306" s="2" t="s">
        <v>12021</v>
      </c>
      <c r="M2306" t="s">
        <v>12021</v>
      </c>
      <c r="N2306" t="str">
        <f t="shared" ref="N2306:N2369" si="236">TEXT(H2306,"DD-MM-YYYY")</f>
        <v>09-12-2021</v>
      </c>
      <c r="O2306" t="str">
        <f t="shared" si="233"/>
        <v>12</v>
      </c>
      <c r="P2306" t="str">
        <f t="shared" si="234"/>
        <v>2021</v>
      </c>
      <c r="Q2306" t="s">
        <v>12021</v>
      </c>
      <c r="R2306" t="str">
        <f t="shared" ref="R2306:R2369" si="237">TEXT(J2306,"DD-MM-YYYY")</f>
        <v>26-09-2021</v>
      </c>
      <c r="S2306" t="str">
        <f t="shared" si="235"/>
        <v>09</v>
      </c>
    </row>
    <row r="2307" spans="1:19" x14ac:dyDescent="0.3">
      <c r="A2307" t="s">
        <v>5569</v>
      </c>
      <c r="B2307" t="s">
        <v>135</v>
      </c>
      <c r="C2307" t="s">
        <v>12021</v>
      </c>
      <c r="D2307" t="s">
        <v>33</v>
      </c>
      <c r="E2307" t="s">
        <v>38</v>
      </c>
      <c r="F2307" t="s">
        <v>4685</v>
      </c>
      <c r="G2307" t="s">
        <v>15</v>
      </c>
      <c r="H2307" s="1">
        <v>44719</v>
      </c>
      <c r="I2307" s="3">
        <v>8.7499999999999994E-2</v>
      </c>
      <c r="J2307" s="1" t="s">
        <v>12021</v>
      </c>
      <c r="K2307" s="2" t="s">
        <v>12021</v>
      </c>
      <c r="L2307" s="2" t="s">
        <v>12021</v>
      </c>
      <c r="M2307" t="s">
        <v>12021</v>
      </c>
      <c r="N2307" t="str">
        <f t="shared" si="236"/>
        <v>07-06-2022</v>
      </c>
      <c r="O2307" t="str">
        <f t="shared" ref="O2307:O2370" si="238">MID(N2307,4,2)</f>
        <v>06</v>
      </c>
      <c r="P2307" t="str">
        <f t="shared" ref="P2307:P2370" si="239">RIGHT(N2307,4)</f>
        <v>2022</v>
      </c>
      <c r="Q2307" t="s">
        <v>12021</v>
      </c>
      <c r="R2307" t="str">
        <f t="shared" si="237"/>
        <v>-</v>
      </c>
      <c r="S2307" t="str">
        <f t="shared" ref="S2307:S2370" si="240">MID(R2307,4,2)</f>
        <v/>
      </c>
    </row>
    <row r="2308" spans="1:19" x14ac:dyDescent="0.3">
      <c r="A2308" t="s">
        <v>5570</v>
      </c>
      <c r="B2308" t="s">
        <v>25</v>
      </c>
      <c r="C2308" t="s">
        <v>11453</v>
      </c>
      <c r="D2308" t="s">
        <v>19</v>
      </c>
      <c r="E2308" t="s">
        <v>26</v>
      </c>
      <c r="F2308" t="s">
        <v>5571</v>
      </c>
      <c r="G2308" t="s">
        <v>28</v>
      </c>
      <c r="H2308" s="1">
        <v>45263</v>
      </c>
      <c r="I2308" s="3">
        <v>0.11319444444444444</v>
      </c>
      <c r="J2308" s="1" t="s">
        <v>4701</v>
      </c>
      <c r="K2308" s="2">
        <v>0.11347222222222222</v>
      </c>
      <c r="L2308" s="2" t="s">
        <v>12021</v>
      </c>
      <c r="M2308" t="s">
        <v>12021</v>
      </c>
      <c r="N2308" t="str">
        <f t="shared" si="236"/>
        <v>03-12-2023</v>
      </c>
      <c r="O2308" t="str">
        <f t="shared" si="238"/>
        <v>12</v>
      </c>
      <c r="P2308" t="str">
        <f t="shared" si="239"/>
        <v>2023</v>
      </c>
      <c r="Q2308" t="s">
        <v>12021</v>
      </c>
      <c r="R2308" t="str">
        <f t="shared" si="237"/>
        <v>31-03-2023</v>
      </c>
      <c r="S2308" t="str">
        <f t="shared" si="240"/>
        <v>03</v>
      </c>
    </row>
    <row r="2309" spans="1:19" x14ac:dyDescent="0.3">
      <c r="A2309" t="s">
        <v>5572</v>
      </c>
      <c r="B2309" t="s">
        <v>110</v>
      </c>
      <c r="C2309" s="4">
        <v>44935.252083333333</v>
      </c>
      <c r="D2309" t="s">
        <v>33</v>
      </c>
      <c r="E2309" t="s">
        <v>34</v>
      </c>
      <c r="F2309" t="s">
        <v>5573</v>
      </c>
      <c r="G2309" t="s">
        <v>28</v>
      </c>
      <c r="H2309" s="1">
        <v>44993</v>
      </c>
      <c r="I2309" s="3">
        <v>0.25208333333333333</v>
      </c>
      <c r="J2309" s="1">
        <v>44935</v>
      </c>
      <c r="K2309" s="2">
        <v>0.25208333333333333</v>
      </c>
      <c r="L2309" s="2" t="s">
        <v>12021</v>
      </c>
      <c r="M2309" t="s">
        <v>12021</v>
      </c>
      <c r="N2309" t="str">
        <f t="shared" si="236"/>
        <v>08-03-2023</v>
      </c>
      <c r="O2309" t="str">
        <f t="shared" si="238"/>
        <v>03</v>
      </c>
      <c r="P2309" t="str">
        <f t="shared" si="239"/>
        <v>2023</v>
      </c>
      <c r="Q2309" t="s">
        <v>12021</v>
      </c>
      <c r="R2309" t="str">
        <f t="shared" si="237"/>
        <v>09-01-2023</v>
      </c>
      <c r="S2309" t="str">
        <f t="shared" si="240"/>
        <v>01</v>
      </c>
    </row>
    <row r="2310" spans="1:19" x14ac:dyDescent="0.3">
      <c r="A2310" t="s">
        <v>5574</v>
      </c>
      <c r="B2310" t="s">
        <v>113</v>
      </c>
      <c r="C2310" t="s">
        <v>12021</v>
      </c>
      <c r="D2310" t="s">
        <v>12</v>
      </c>
      <c r="E2310" t="s">
        <v>114</v>
      </c>
      <c r="F2310" t="s">
        <v>5575</v>
      </c>
      <c r="G2310" t="s">
        <v>15</v>
      </c>
      <c r="H2310" s="1">
        <v>44106</v>
      </c>
      <c r="I2310" s="3">
        <v>0.68888888888888888</v>
      </c>
      <c r="J2310" s="1" t="s">
        <v>12021</v>
      </c>
      <c r="K2310" s="2" t="s">
        <v>12021</v>
      </c>
      <c r="L2310" s="2" t="s">
        <v>12021</v>
      </c>
      <c r="M2310" t="s">
        <v>12021</v>
      </c>
      <c r="N2310" t="str">
        <f t="shared" si="236"/>
        <v>02-10-2020</v>
      </c>
      <c r="O2310" t="str">
        <f t="shared" si="238"/>
        <v>10</v>
      </c>
      <c r="P2310" t="str">
        <f t="shared" si="239"/>
        <v>2020</v>
      </c>
      <c r="Q2310" t="s">
        <v>12021</v>
      </c>
      <c r="R2310" t="str">
        <f t="shared" si="237"/>
        <v>-</v>
      </c>
      <c r="S2310" t="str">
        <f t="shared" si="240"/>
        <v/>
      </c>
    </row>
    <row r="2311" spans="1:19" x14ac:dyDescent="0.3">
      <c r="A2311" t="s">
        <v>5576</v>
      </c>
      <c r="B2311" t="s">
        <v>149</v>
      </c>
      <c r="C2311" t="s">
        <v>12021</v>
      </c>
      <c r="D2311" t="s">
        <v>49</v>
      </c>
      <c r="E2311" t="s">
        <v>69</v>
      </c>
      <c r="F2311" t="s">
        <v>5577</v>
      </c>
      <c r="G2311" t="s">
        <v>22</v>
      </c>
      <c r="H2311" s="1">
        <v>44653</v>
      </c>
      <c r="I2311" s="3">
        <v>0.92291666666666672</v>
      </c>
      <c r="J2311" s="1" t="s">
        <v>12021</v>
      </c>
      <c r="K2311" s="2" t="s">
        <v>12021</v>
      </c>
      <c r="L2311" s="2" t="s">
        <v>12021</v>
      </c>
      <c r="M2311" t="s">
        <v>12021</v>
      </c>
      <c r="N2311" t="str">
        <f t="shared" si="236"/>
        <v>02-04-2022</v>
      </c>
      <c r="O2311" t="str">
        <f t="shared" si="238"/>
        <v>04</v>
      </c>
      <c r="P2311" t="str">
        <f t="shared" si="239"/>
        <v>2022</v>
      </c>
      <c r="Q2311" t="s">
        <v>12021</v>
      </c>
      <c r="R2311" t="str">
        <f t="shared" si="237"/>
        <v>-</v>
      </c>
      <c r="S2311" t="str">
        <f t="shared" si="240"/>
        <v/>
      </c>
    </row>
    <row r="2312" spans="1:19" x14ac:dyDescent="0.3">
      <c r="A2312" t="s">
        <v>5578</v>
      </c>
      <c r="B2312" t="s">
        <v>25</v>
      </c>
      <c r="C2312" t="s">
        <v>11454</v>
      </c>
      <c r="D2312" t="s">
        <v>19</v>
      </c>
      <c r="E2312" t="s">
        <v>26</v>
      </c>
      <c r="F2312" t="s">
        <v>5579</v>
      </c>
      <c r="G2312" t="s">
        <v>28</v>
      </c>
      <c r="H2312" s="1">
        <v>44805</v>
      </c>
      <c r="I2312" s="3">
        <v>0.53680555555555554</v>
      </c>
      <c r="J2312" s="1" t="s">
        <v>5314</v>
      </c>
      <c r="K2312" s="2">
        <v>0.53686342592592595</v>
      </c>
      <c r="L2312" s="2" t="s">
        <v>12021</v>
      </c>
      <c r="M2312" t="s">
        <v>12021</v>
      </c>
      <c r="N2312" t="str">
        <f t="shared" si="236"/>
        <v>01-09-2022</v>
      </c>
      <c r="O2312" t="str">
        <f t="shared" si="238"/>
        <v>09</v>
      </c>
      <c r="P2312" t="str">
        <f t="shared" si="239"/>
        <v>2022</v>
      </c>
      <c r="Q2312" t="s">
        <v>12021</v>
      </c>
      <c r="R2312" t="str">
        <f t="shared" si="237"/>
        <v>29-01-2022</v>
      </c>
      <c r="S2312" t="str">
        <f t="shared" si="240"/>
        <v>01</v>
      </c>
    </row>
    <row r="2313" spans="1:19" x14ac:dyDescent="0.3">
      <c r="A2313" t="s">
        <v>5580</v>
      </c>
      <c r="B2313" t="s">
        <v>301</v>
      </c>
      <c r="C2313" t="s">
        <v>12021</v>
      </c>
      <c r="D2313" t="s">
        <v>49</v>
      </c>
      <c r="E2313" t="s">
        <v>50</v>
      </c>
      <c r="F2313" t="s">
        <v>5581</v>
      </c>
      <c r="G2313" t="s">
        <v>15</v>
      </c>
      <c r="H2313" s="1">
        <v>43900</v>
      </c>
      <c r="I2313" s="3">
        <v>0.80138888888888893</v>
      </c>
      <c r="J2313" s="1" t="s">
        <v>12021</v>
      </c>
      <c r="K2313" s="2" t="s">
        <v>12021</v>
      </c>
      <c r="L2313" s="2" t="s">
        <v>12021</v>
      </c>
      <c r="M2313" t="s">
        <v>12021</v>
      </c>
      <c r="N2313" t="str">
        <f t="shared" si="236"/>
        <v>10-03-2020</v>
      </c>
      <c r="O2313" t="str">
        <f t="shared" si="238"/>
        <v>03</v>
      </c>
      <c r="P2313" t="str">
        <f t="shared" si="239"/>
        <v>2020</v>
      </c>
      <c r="Q2313" t="s">
        <v>12021</v>
      </c>
      <c r="R2313" t="str">
        <f t="shared" si="237"/>
        <v>-</v>
      </c>
      <c r="S2313" t="str">
        <f t="shared" si="240"/>
        <v/>
      </c>
    </row>
    <row r="2314" spans="1:19" x14ac:dyDescent="0.3">
      <c r="A2314" t="s">
        <v>5582</v>
      </c>
      <c r="B2314" t="s">
        <v>97</v>
      </c>
      <c r="C2314" t="s">
        <v>12021</v>
      </c>
      <c r="D2314" t="s">
        <v>19</v>
      </c>
      <c r="E2314" t="s">
        <v>20</v>
      </c>
      <c r="F2314" t="s">
        <v>5583</v>
      </c>
      <c r="G2314" t="s">
        <v>22</v>
      </c>
      <c r="H2314" s="1" t="s">
        <v>225</v>
      </c>
      <c r="I2314" s="3">
        <v>0.75453703703703701</v>
      </c>
      <c r="J2314" s="1" t="s">
        <v>12021</v>
      </c>
      <c r="K2314" s="2" t="s">
        <v>12021</v>
      </c>
      <c r="L2314" s="2" t="s">
        <v>12021</v>
      </c>
      <c r="M2314" t="s">
        <v>12021</v>
      </c>
      <c r="N2314" t="str">
        <f t="shared" si="236"/>
        <v>26-05-2021</v>
      </c>
      <c r="O2314" t="str">
        <f t="shared" si="238"/>
        <v>05</v>
      </c>
      <c r="P2314" t="str">
        <f t="shared" si="239"/>
        <v>2021</v>
      </c>
      <c r="Q2314" t="s">
        <v>12021</v>
      </c>
      <c r="R2314" t="str">
        <f t="shared" si="237"/>
        <v>-</v>
      </c>
      <c r="S2314" t="str">
        <f t="shared" si="240"/>
        <v/>
      </c>
    </row>
    <row r="2315" spans="1:19" x14ac:dyDescent="0.3">
      <c r="A2315" t="s">
        <v>5584</v>
      </c>
      <c r="B2315" t="s">
        <v>53</v>
      </c>
      <c r="C2315" t="s">
        <v>11455</v>
      </c>
      <c r="D2315" t="s">
        <v>12</v>
      </c>
      <c r="E2315" t="s">
        <v>13</v>
      </c>
      <c r="F2315" t="s">
        <v>5585</v>
      </c>
      <c r="G2315" t="s">
        <v>28</v>
      </c>
      <c r="H2315" s="1" t="s">
        <v>2648</v>
      </c>
      <c r="I2315" s="3">
        <v>0.39273148148148146</v>
      </c>
      <c r="J2315" s="1" t="s">
        <v>5586</v>
      </c>
      <c r="K2315" s="2">
        <v>0.39273148148148146</v>
      </c>
      <c r="L2315" s="2" t="s">
        <v>12021</v>
      </c>
      <c r="M2315" t="s">
        <v>12021</v>
      </c>
      <c r="N2315" t="str">
        <f t="shared" si="236"/>
        <v>23-12-2022</v>
      </c>
      <c r="O2315" t="str">
        <f t="shared" si="238"/>
        <v>12</v>
      </c>
      <c r="P2315" t="str">
        <f t="shared" si="239"/>
        <v>2022</v>
      </c>
      <c r="Q2315" t="s">
        <v>12021</v>
      </c>
      <c r="R2315" t="str">
        <f t="shared" si="237"/>
        <v>28-12-2022</v>
      </c>
      <c r="S2315" t="str">
        <f t="shared" si="240"/>
        <v>12</v>
      </c>
    </row>
    <row r="2316" spans="1:19" x14ac:dyDescent="0.3">
      <c r="A2316" t="s">
        <v>5587</v>
      </c>
      <c r="B2316" t="s">
        <v>185</v>
      </c>
      <c r="C2316" t="s">
        <v>12021</v>
      </c>
      <c r="D2316" t="s">
        <v>12</v>
      </c>
      <c r="E2316" t="s">
        <v>13</v>
      </c>
      <c r="F2316" t="s">
        <v>5588</v>
      </c>
      <c r="G2316" t="s">
        <v>15</v>
      </c>
      <c r="H2316" s="1" t="s">
        <v>3304</v>
      </c>
      <c r="I2316" s="3">
        <v>0.64795138888888892</v>
      </c>
      <c r="J2316" s="1" t="s">
        <v>12021</v>
      </c>
      <c r="K2316" s="2" t="s">
        <v>12021</v>
      </c>
      <c r="L2316" s="2" t="s">
        <v>12021</v>
      </c>
      <c r="M2316" t="s">
        <v>12021</v>
      </c>
      <c r="N2316" t="str">
        <f t="shared" si="236"/>
        <v>30-05-2020</v>
      </c>
      <c r="O2316" t="str">
        <f t="shared" si="238"/>
        <v>05</v>
      </c>
      <c r="P2316" t="str">
        <f t="shared" si="239"/>
        <v>2020</v>
      </c>
      <c r="Q2316" t="s">
        <v>12021</v>
      </c>
      <c r="R2316" t="str">
        <f t="shared" si="237"/>
        <v>-</v>
      </c>
      <c r="S2316" t="str">
        <f t="shared" si="240"/>
        <v/>
      </c>
    </row>
    <row r="2317" spans="1:19" x14ac:dyDescent="0.3">
      <c r="A2317" t="s">
        <v>5589</v>
      </c>
      <c r="B2317" t="s">
        <v>188</v>
      </c>
      <c r="C2317" t="s">
        <v>11456</v>
      </c>
      <c r="D2317" t="s">
        <v>12</v>
      </c>
      <c r="E2317" t="s">
        <v>114</v>
      </c>
      <c r="F2317" t="s">
        <v>5590</v>
      </c>
      <c r="G2317" t="s">
        <v>28</v>
      </c>
      <c r="H2317" s="1" t="s">
        <v>2255</v>
      </c>
      <c r="I2317" s="3">
        <v>0.15875</v>
      </c>
      <c r="J2317" s="1" t="s">
        <v>679</v>
      </c>
      <c r="K2317" s="2">
        <v>0.15875</v>
      </c>
      <c r="L2317" s="2" t="s">
        <v>12021</v>
      </c>
      <c r="M2317" t="s">
        <v>12021</v>
      </c>
      <c r="N2317" t="str">
        <f t="shared" si="236"/>
        <v>19-01-2024</v>
      </c>
      <c r="O2317" t="str">
        <f t="shared" si="238"/>
        <v>01</v>
      </c>
      <c r="P2317" t="str">
        <f t="shared" si="239"/>
        <v>2024</v>
      </c>
      <c r="Q2317" t="s">
        <v>12021</v>
      </c>
      <c r="R2317" t="str">
        <f t="shared" si="237"/>
        <v>26-01-2024</v>
      </c>
      <c r="S2317" t="str">
        <f t="shared" si="240"/>
        <v>01</v>
      </c>
    </row>
    <row r="2318" spans="1:19" x14ac:dyDescent="0.3">
      <c r="A2318" t="s">
        <v>5591</v>
      </c>
      <c r="B2318" t="s">
        <v>131</v>
      </c>
      <c r="C2318" t="s">
        <v>12021</v>
      </c>
      <c r="D2318" t="s">
        <v>12</v>
      </c>
      <c r="E2318" t="s">
        <v>114</v>
      </c>
      <c r="F2318" t="s">
        <v>5592</v>
      </c>
      <c r="G2318" t="s">
        <v>15</v>
      </c>
      <c r="H2318" s="1" t="s">
        <v>3765</v>
      </c>
      <c r="I2318" s="3">
        <v>0.49309027777777775</v>
      </c>
      <c r="J2318" s="1" t="s">
        <v>12021</v>
      </c>
      <c r="K2318" s="2" t="s">
        <v>12021</v>
      </c>
      <c r="L2318" s="2" t="s">
        <v>12021</v>
      </c>
      <c r="M2318" t="s">
        <v>12021</v>
      </c>
      <c r="N2318" t="str">
        <f t="shared" si="236"/>
        <v>24-03-2022</v>
      </c>
      <c r="O2318" t="str">
        <f t="shared" si="238"/>
        <v>03</v>
      </c>
      <c r="P2318" t="str">
        <f t="shared" si="239"/>
        <v>2022</v>
      </c>
      <c r="Q2318" t="s">
        <v>12021</v>
      </c>
      <c r="R2318" t="str">
        <f t="shared" si="237"/>
        <v>-</v>
      </c>
      <c r="S2318" t="str">
        <f t="shared" si="240"/>
        <v/>
      </c>
    </row>
    <row r="2319" spans="1:19" x14ac:dyDescent="0.3">
      <c r="A2319" t="s">
        <v>5593</v>
      </c>
      <c r="B2319" t="s">
        <v>113</v>
      </c>
      <c r="C2319" t="s">
        <v>12021</v>
      </c>
      <c r="D2319" t="s">
        <v>12</v>
      </c>
      <c r="E2319" t="s">
        <v>114</v>
      </c>
      <c r="F2319" t="s">
        <v>5594</v>
      </c>
      <c r="G2319" t="s">
        <v>15</v>
      </c>
      <c r="H2319" s="1">
        <v>44569</v>
      </c>
      <c r="I2319" s="3">
        <v>7.013888888888889E-2</v>
      </c>
      <c r="J2319" s="1" t="s">
        <v>12021</v>
      </c>
      <c r="K2319" s="2" t="s">
        <v>12021</v>
      </c>
      <c r="L2319" s="2" t="s">
        <v>12021</v>
      </c>
      <c r="M2319" t="s">
        <v>12021</v>
      </c>
      <c r="N2319" t="str">
        <f t="shared" si="236"/>
        <v>08-01-2022</v>
      </c>
      <c r="O2319" t="str">
        <f t="shared" si="238"/>
        <v>01</v>
      </c>
      <c r="P2319" t="str">
        <f t="shared" si="239"/>
        <v>2022</v>
      </c>
      <c r="Q2319" t="s">
        <v>12021</v>
      </c>
      <c r="R2319" t="str">
        <f t="shared" si="237"/>
        <v>-</v>
      </c>
      <c r="S2319" t="str">
        <f t="shared" si="240"/>
        <v/>
      </c>
    </row>
    <row r="2320" spans="1:19" x14ac:dyDescent="0.3">
      <c r="A2320" t="s">
        <v>5595</v>
      </c>
      <c r="B2320" t="s">
        <v>68</v>
      </c>
      <c r="C2320" t="s">
        <v>12021</v>
      </c>
      <c r="D2320" t="s">
        <v>49</v>
      </c>
      <c r="E2320" t="s">
        <v>69</v>
      </c>
      <c r="F2320" t="s">
        <v>5596</v>
      </c>
      <c r="G2320" t="s">
        <v>15</v>
      </c>
      <c r="H2320" s="1">
        <v>44897</v>
      </c>
      <c r="I2320" s="3">
        <v>0.22152777777777777</v>
      </c>
      <c r="J2320" s="1" t="s">
        <v>12021</v>
      </c>
      <c r="K2320" s="2" t="s">
        <v>12021</v>
      </c>
      <c r="L2320" s="2" t="s">
        <v>12021</v>
      </c>
      <c r="M2320" t="s">
        <v>12021</v>
      </c>
      <c r="N2320" t="str">
        <f t="shared" si="236"/>
        <v>02-12-2022</v>
      </c>
      <c r="O2320" t="str">
        <f t="shared" si="238"/>
        <v>12</v>
      </c>
      <c r="P2320" t="str">
        <f t="shared" si="239"/>
        <v>2022</v>
      </c>
      <c r="Q2320" t="s">
        <v>12021</v>
      </c>
      <c r="R2320" t="str">
        <f t="shared" si="237"/>
        <v>-</v>
      </c>
      <c r="S2320" t="str">
        <f t="shared" si="240"/>
        <v/>
      </c>
    </row>
    <row r="2321" spans="1:19" x14ac:dyDescent="0.3">
      <c r="A2321" t="s">
        <v>5597</v>
      </c>
      <c r="B2321" t="s">
        <v>97</v>
      </c>
      <c r="C2321" t="s">
        <v>12021</v>
      </c>
      <c r="D2321" t="s">
        <v>19</v>
      </c>
      <c r="E2321" t="s">
        <v>20</v>
      </c>
      <c r="F2321" t="s">
        <v>5598</v>
      </c>
      <c r="G2321" t="s">
        <v>15</v>
      </c>
      <c r="H2321" s="1">
        <v>45354</v>
      </c>
      <c r="I2321" s="3">
        <v>6.5972222222222224E-2</v>
      </c>
      <c r="J2321" s="1" t="s">
        <v>12021</v>
      </c>
      <c r="K2321" s="2" t="s">
        <v>12021</v>
      </c>
      <c r="L2321" s="2" t="s">
        <v>12021</v>
      </c>
      <c r="M2321" t="s">
        <v>12021</v>
      </c>
      <c r="N2321" t="str">
        <f t="shared" si="236"/>
        <v>03-03-2024</v>
      </c>
      <c r="O2321" t="str">
        <f t="shared" si="238"/>
        <v>03</v>
      </c>
      <c r="P2321" t="str">
        <f t="shared" si="239"/>
        <v>2024</v>
      </c>
      <c r="Q2321" t="s">
        <v>12021</v>
      </c>
      <c r="R2321" t="str">
        <f t="shared" si="237"/>
        <v>-</v>
      </c>
      <c r="S2321" t="str">
        <f t="shared" si="240"/>
        <v/>
      </c>
    </row>
    <row r="2322" spans="1:19" x14ac:dyDescent="0.3">
      <c r="A2322" t="s">
        <v>5599</v>
      </c>
      <c r="B2322" t="s">
        <v>110</v>
      </c>
      <c r="C2322" t="s">
        <v>12021</v>
      </c>
      <c r="D2322" t="s">
        <v>33</v>
      </c>
      <c r="E2322" t="s">
        <v>34</v>
      </c>
      <c r="F2322" t="s">
        <v>5600</v>
      </c>
      <c r="G2322" t="s">
        <v>22</v>
      </c>
      <c r="H2322" s="1" t="s">
        <v>3732</v>
      </c>
      <c r="I2322" s="3">
        <v>0.48886574074074074</v>
      </c>
      <c r="J2322" s="1" t="s">
        <v>12021</v>
      </c>
      <c r="K2322" s="2" t="s">
        <v>12021</v>
      </c>
      <c r="L2322" s="2" t="s">
        <v>12021</v>
      </c>
      <c r="M2322" t="s">
        <v>12021</v>
      </c>
      <c r="N2322" t="str">
        <f t="shared" si="236"/>
        <v>31-12-2020</v>
      </c>
      <c r="O2322" t="str">
        <f t="shared" si="238"/>
        <v>12</v>
      </c>
      <c r="P2322" t="str">
        <f t="shared" si="239"/>
        <v>2020</v>
      </c>
      <c r="Q2322" t="s">
        <v>12021</v>
      </c>
      <c r="R2322" t="str">
        <f t="shared" si="237"/>
        <v>-</v>
      </c>
      <c r="S2322" t="str">
        <f t="shared" si="240"/>
        <v/>
      </c>
    </row>
    <row r="2323" spans="1:19" x14ac:dyDescent="0.3">
      <c r="A2323" t="s">
        <v>5601</v>
      </c>
      <c r="B2323" t="s">
        <v>131</v>
      </c>
      <c r="C2323" t="s">
        <v>12021</v>
      </c>
      <c r="D2323" t="s">
        <v>12</v>
      </c>
      <c r="E2323" t="s">
        <v>114</v>
      </c>
      <c r="F2323" t="s">
        <v>5602</v>
      </c>
      <c r="G2323" t="s">
        <v>22</v>
      </c>
      <c r="H2323" s="1" t="s">
        <v>3839</v>
      </c>
      <c r="I2323" s="3">
        <v>0.64717592592592588</v>
      </c>
      <c r="J2323" s="1" t="s">
        <v>12021</v>
      </c>
      <c r="K2323" s="2" t="s">
        <v>12021</v>
      </c>
      <c r="L2323" s="2" t="s">
        <v>12021</v>
      </c>
      <c r="M2323" t="s">
        <v>12021</v>
      </c>
      <c r="N2323" t="str">
        <f t="shared" si="236"/>
        <v>19-05-2022</v>
      </c>
      <c r="O2323" t="str">
        <f t="shared" si="238"/>
        <v>05</v>
      </c>
      <c r="P2323" t="str">
        <f t="shared" si="239"/>
        <v>2022</v>
      </c>
      <c r="Q2323" t="s">
        <v>12021</v>
      </c>
      <c r="R2323" t="str">
        <f t="shared" si="237"/>
        <v>-</v>
      </c>
      <c r="S2323" t="str">
        <f t="shared" si="240"/>
        <v/>
      </c>
    </row>
    <row r="2324" spans="1:19" x14ac:dyDescent="0.3">
      <c r="A2324" t="s">
        <v>5603</v>
      </c>
      <c r="B2324" t="s">
        <v>110</v>
      </c>
      <c r="C2324" t="s">
        <v>12021</v>
      </c>
      <c r="D2324" t="s">
        <v>33</v>
      </c>
      <c r="E2324" t="s">
        <v>34</v>
      </c>
      <c r="F2324" t="s">
        <v>5604</v>
      </c>
      <c r="G2324" t="s">
        <v>15</v>
      </c>
      <c r="H2324" s="1">
        <v>44170</v>
      </c>
      <c r="I2324" s="3">
        <v>4.1666666666666664E-2</v>
      </c>
      <c r="J2324" s="1" t="s">
        <v>12021</v>
      </c>
      <c r="K2324" s="2" t="s">
        <v>12021</v>
      </c>
      <c r="L2324" s="2" t="s">
        <v>12021</v>
      </c>
      <c r="M2324" t="s">
        <v>12021</v>
      </c>
      <c r="N2324" t="str">
        <f t="shared" si="236"/>
        <v>05-12-2020</v>
      </c>
      <c r="O2324" t="str">
        <f t="shared" si="238"/>
        <v>12</v>
      </c>
      <c r="P2324" t="str">
        <f t="shared" si="239"/>
        <v>2020</v>
      </c>
      <c r="Q2324" t="s">
        <v>12021</v>
      </c>
      <c r="R2324" t="str">
        <f t="shared" si="237"/>
        <v>-</v>
      </c>
      <c r="S2324" t="str">
        <f t="shared" si="240"/>
        <v/>
      </c>
    </row>
    <row r="2325" spans="1:19" x14ac:dyDescent="0.3">
      <c r="A2325" t="s">
        <v>5605</v>
      </c>
      <c r="B2325" t="s">
        <v>110</v>
      </c>
      <c r="C2325" t="s">
        <v>12021</v>
      </c>
      <c r="D2325" t="s">
        <v>33</v>
      </c>
      <c r="E2325" t="s">
        <v>34</v>
      </c>
      <c r="F2325" t="s">
        <v>5606</v>
      </c>
      <c r="G2325" t="s">
        <v>15</v>
      </c>
      <c r="H2325" s="1">
        <v>44348</v>
      </c>
      <c r="I2325" s="3">
        <v>0.34791666666666665</v>
      </c>
      <c r="J2325" s="1" t="s">
        <v>12021</v>
      </c>
      <c r="K2325" s="2" t="s">
        <v>12021</v>
      </c>
      <c r="L2325" s="2" t="s">
        <v>12021</v>
      </c>
      <c r="M2325" t="s">
        <v>12021</v>
      </c>
      <c r="N2325" t="str">
        <f t="shared" si="236"/>
        <v>01-06-2021</v>
      </c>
      <c r="O2325" t="str">
        <f t="shared" si="238"/>
        <v>06</v>
      </c>
      <c r="P2325" t="str">
        <f t="shared" si="239"/>
        <v>2021</v>
      </c>
      <c r="Q2325" t="s">
        <v>12021</v>
      </c>
      <c r="R2325" t="str">
        <f t="shared" si="237"/>
        <v>-</v>
      </c>
      <c r="S2325" t="str">
        <f t="shared" si="240"/>
        <v/>
      </c>
    </row>
    <row r="2326" spans="1:19" x14ac:dyDescent="0.3">
      <c r="A2326" t="s">
        <v>5607</v>
      </c>
      <c r="B2326" t="s">
        <v>220</v>
      </c>
      <c r="C2326" s="4">
        <v>44967.409722222219</v>
      </c>
      <c r="D2326" t="s">
        <v>12</v>
      </c>
      <c r="E2326" t="s">
        <v>174</v>
      </c>
      <c r="F2326" t="s">
        <v>5608</v>
      </c>
      <c r="G2326" t="s">
        <v>28</v>
      </c>
      <c r="H2326" s="1">
        <v>45239</v>
      </c>
      <c r="I2326" s="3">
        <v>0.40972222222222221</v>
      </c>
      <c r="J2326" s="1">
        <v>44967</v>
      </c>
      <c r="K2326" s="2">
        <v>0.40972222222222221</v>
      </c>
      <c r="L2326" s="2" t="s">
        <v>12021</v>
      </c>
      <c r="M2326" t="s">
        <v>12021</v>
      </c>
      <c r="N2326" t="str">
        <f t="shared" si="236"/>
        <v>09-11-2023</v>
      </c>
      <c r="O2326" t="str">
        <f t="shared" si="238"/>
        <v>11</v>
      </c>
      <c r="P2326" t="str">
        <f t="shared" si="239"/>
        <v>2023</v>
      </c>
      <c r="Q2326" t="s">
        <v>12021</v>
      </c>
      <c r="R2326" t="str">
        <f t="shared" si="237"/>
        <v>10-02-2023</v>
      </c>
      <c r="S2326" t="str">
        <f t="shared" si="240"/>
        <v>02</v>
      </c>
    </row>
    <row r="2327" spans="1:19" x14ac:dyDescent="0.3">
      <c r="A2327" t="s">
        <v>5609</v>
      </c>
      <c r="B2327" t="s">
        <v>64</v>
      </c>
      <c r="C2327" t="s">
        <v>12021</v>
      </c>
      <c r="D2327" t="s">
        <v>49</v>
      </c>
      <c r="E2327" t="s">
        <v>65</v>
      </c>
      <c r="F2327" t="s">
        <v>5610</v>
      </c>
      <c r="G2327" t="s">
        <v>22</v>
      </c>
      <c r="H2327" s="1">
        <v>45358</v>
      </c>
      <c r="I2327" s="3">
        <v>0.49166666666666664</v>
      </c>
      <c r="J2327" s="1" t="s">
        <v>12021</v>
      </c>
      <c r="K2327" s="2" t="s">
        <v>12021</v>
      </c>
      <c r="L2327" s="2" t="s">
        <v>12021</v>
      </c>
      <c r="M2327" t="s">
        <v>12021</v>
      </c>
      <c r="N2327" t="str">
        <f t="shared" si="236"/>
        <v>07-03-2024</v>
      </c>
      <c r="O2327" t="str">
        <f t="shared" si="238"/>
        <v>03</v>
      </c>
      <c r="P2327" t="str">
        <f t="shared" si="239"/>
        <v>2024</v>
      </c>
      <c r="Q2327" t="s">
        <v>12021</v>
      </c>
      <c r="R2327" t="str">
        <f t="shared" si="237"/>
        <v>-</v>
      </c>
      <c r="S2327" t="str">
        <f t="shared" si="240"/>
        <v/>
      </c>
    </row>
    <row r="2328" spans="1:19" x14ac:dyDescent="0.3">
      <c r="A2328" t="s">
        <v>5611</v>
      </c>
      <c r="B2328" t="s">
        <v>87</v>
      </c>
      <c r="C2328" t="s">
        <v>12021</v>
      </c>
      <c r="D2328" t="s">
        <v>33</v>
      </c>
      <c r="E2328" t="s">
        <v>38</v>
      </c>
      <c r="F2328" t="s">
        <v>5612</v>
      </c>
      <c r="G2328" t="s">
        <v>22</v>
      </c>
      <c r="H2328" s="1" t="s">
        <v>121</v>
      </c>
      <c r="I2328" s="3">
        <v>0.31589120370370372</v>
      </c>
      <c r="J2328" s="1" t="s">
        <v>12021</v>
      </c>
      <c r="K2328" s="2" t="s">
        <v>12021</v>
      </c>
      <c r="L2328" s="2" t="s">
        <v>12021</v>
      </c>
      <c r="M2328" t="s">
        <v>12021</v>
      </c>
      <c r="N2328" t="str">
        <f t="shared" si="236"/>
        <v>19-06-2021</v>
      </c>
      <c r="O2328" t="str">
        <f t="shared" si="238"/>
        <v>06</v>
      </c>
      <c r="P2328" t="str">
        <f t="shared" si="239"/>
        <v>2021</v>
      </c>
      <c r="Q2328" t="s">
        <v>12021</v>
      </c>
      <c r="R2328" t="str">
        <f t="shared" si="237"/>
        <v>-</v>
      </c>
      <c r="S2328" t="str">
        <f t="shared" si="240"/>
        <v/>
      </c>
    </row>
    <row r="2329" spans="1:19" x14ac:dyDescent="0.3">
      <c r="A2329" t="s">
        <v>5613</v>
      </c>
      <c r="B2329" t="s">
        <v>123</v>
      </c>
      <c r="C2329" t="s">
        <v>12021</v>
      </c>
      <c r="D2329" t="s">
        <v>33</v>
      </c>
      <c r="E2329" t="s">
        <v>34</v>
      </c>
      <c r="F2329" t="s">
        <v>5614</v>
      </c>
      <c r="G2329" t="s">
        <v>15</v>
      </c>
      <c r="H2329" s="1" t="s">
        <v>5615</v>
      </c>
      <c r="I2329" s="3">
        <v>0.20784722222222221</v>
      </c>
      <c r="J2329" s="1" t="s">
        <v>12021</v>
      </c>
      <c r="K2329" s="2" t="s">
        <v>12021</v>
      </c>
      <c r="L2329" s="2" t="s">
        <v>12021</v>
      </c>
      <c r="M2329" t="s">
        <v>12021</v>
      </c>
      <c r="N2329" t="str">
        <f t="shared" si="236"/>
        <v>27-07-2022</v>
      </c>
      <c r="O2329" t="str">
        <f t="shared" si="238"/>
        <v>07</v>
      </c>
      <c r="P2329" t="str">
        <f t="shared" si="239"/>
        <v>2022</v>
      </c>
      <c r="Q2329" t="s">
        <v>12021</v>
      </c>
      <c r="R2329" t="str">
        <f t="shared" si="237"/>
        <v>-</v>
      </c>
      <c r="S2329" t="str">
        <f t="shared" si="240"/>
        <v/>
      </c>
    </row>
    <row r="2330" spans="1:19" x14ac:dyDescent="0.3">
      <c r="A2330" t="s">
        <v>5616</v>
      </c>
      <c r="B2330" t="s">
        <v>185</v>
      </c>
      <c r="C2330" s="4">
        <v>44993.65347222222</v>
      </c>
      <c r="D2330" t="s">
        <v>12</v>
      </c>
      <c r="E2330" t="s">
        <v>13</v>
      </c>
      <c r="F2330" t="s">
        <v>5617</v>
      </c>
      <c r="G2330" t="s">
        <v>28</v>
      </c>
      <c r="H2330" s="1">
        <v>44965</v>
      </c>
      <c r="I2330" s="3">
        <v>0.65347222222222223</v>
      </c>
      <c r="J2330" s="1">
        <v>44993</v>
      </c>
      <c r="K2330" s="2">
        <v>0.65347222222222223</v>
      </c>
      <c r="L2330" s="2" t="s">
        <v>12021</v>
      </c>
      <c r="M2330" t="s">
        <v>12021</v>
      </c>
      <c r="N2330" t="str">
        <f t="shared" si="236"/>
        <v>08-02-2023</v>
      </c>
      <c r="O2330" t="str">
        <f t="shared" si="238"/>
        <v>02</v>
      </c>
      <c r="P2330" t="str">
        <f t="shared" si="239"/>
        <v>2023</v>
      </c>
      <c r="Q2330" t="s">
        <v>12021</v>
      </c>
      <c r="R2330" t="str">
        <f t="shared" si="237"/>
        <v>08-03-2023</v>
      </c>
      <c r="S2330" t="str">
        <f t="shared" si="240"/>
        <v>03</v>
      </c>
    </row>
    <row r="2331" spans="1:19" x14ac:dyDescent="0.3">
      <c r="A2331" t="s">
        <v>5618</v>
      </c>
      <c r="B2331" t="s">
        <v>205</v>
      </c>
      <c r="C2331" t="s">
        <v>12021</v>
      </c>
      <c r="D2331" t="s">
        <v>19</v>
      </c>
      <c r="E2331" t="s">
        <v>140</v>
      </c>
      <c r="F2331" t="s">
        <v>5619</v>
      </c>
      <c r="G2331" t="s">
        <v>22</v>
      </c>
      <c r="H2331" s="1" t="s">
        <v>1109</v>
      </c>
      <c r="I2331" s="3">
        <v>0.14792824074074074</v>
      </c>
      <c r="J2331" s="1" t="s">
        <v>12021</v>
      </c>
      <c r="K2331" s="2" t="s">
        <v>12021</v>
      </c>
      <c r="L2331" s="2" t="s">
        <v>12021</v>
      </c>
      <c r="M2331" t="s">
        <v>12021</v>
      </c>
      <c r="N2331" t="str">
        <f t="shared" si="236"/>
        <v>24-12-2020</v>
      </c>
      <c r="O2331" t="str">
        <f t="shared" si="238"/>
        <v>12</v>
      </c>
      <c r="P2331" t="str">
        <f t="shared" si="239"/>
        <v>2020</v>
      </c>
      <c r="Q2331" t="s">
        <v>12021</v>
      </c>
      <c r="R2331" t="str">
        <f t="shared" si="237"/>
        <v>-</v>
      </c>
      <c r="S2331" t="str">
        <f t="shared" si="240"/>
        <v/>
      </c>
    </row>
    <row r="2332" spans="1:19" x14ac:dyDescent="0.3">
      <c r="A2332" t="s">
        <v>5620</v>
      </c>
      <c r="B2332" t="s">
        <v>131</v>
      </c>
      <c r="C2332" t="s">
        <v>11457</v>
      </c>
      <c r="D2332" t="s">
        <v>12</v>
      </c>
      <c r="E2332" t="s">
        <v>114</v>
      </c>
      <c r="F2332" t="s">
        <v>5621</v>
      </c>
      <c r="G2332" t="s">
        <v>28</v>
      </c>
      <c r="H2332" s="1" t="s">
        <v>1847</v>
      </c>
      <c r="I2332" s="3">
        <v>0.9537268518518518</v>
      </c>
      <c r="J2332" s="1" t="s">
        <v>987</v>
      </c>
      <c r="K2332" s="2">
        <v>0.9537268518518518</v>
      </c>
      <c r="L2332" s="2" t="s">
        <v>12021</v>
      </c>
      <c r="M2332" t="s">
        <v>12021</v>
      </c>
      <c r="N2332" t="str">
        <f t="shared" si="236"/>
        <v>20-09-2024</v>
      </c>
      <c r="O2332" t="str">
        <f t="shared" si="238"/>
        <v>09</v>
      </c>
      <c r="P2332" t="str">
        <f t="shared" si="239"/>
        <v>2024</v>
      </c>
      <c r="Q2332" t="s">
        <v>12021</v>
      </c>
      <c r="R2332" t="str">
        <f t="shared" si="237"/>
        <v>18-10-2024</v>
      </c>
      <c r="S2332" t="str">
        <f t="shared" si="240"/>
        <v>10</v>
      </c>
    </row>
    <row r="2333" spans="1:19" x14ac:dyDescent="0.3">
      <c r="A2333" t="s">
        <v>5622</v>
      </c>
      <c r="B2333" t="s">
        <v>194</v>
      </c>
      <c r="C2333" t="s">
        <v>12021</v>
      </c>
      <c r="D2333" t="s">
        <v>49</v>
      </c>
      <c r="E2333" t="s">
        <v>65</v>
      </c>
      <c r="F2333" t="s">
        <v>5623</v>
      </c>
      <c r="G2333" t="s">
        <v>15</v>
      </c>
      <c r="H2333" s="1" t="s">
        <v>3839</v>
      </c>
      <c r="I2333" s="3">
        <v>0.77050925925925928</v>
      </c>
      <c r="J2333" s="1" t="s">
        <v>12021</v>
      </c>
      <c r="K2333" s="2" t="s">
        <v>12021</v>
      </c>
      <c r="L2333" s="2" t="s">
        <v>12021</v>
      </c>
      <c r="M2333" t="s">
        <v>12021</v>
      </c>
      <c r="N2333" t="str">
        <f t="shared" si="236"/>
        <v>19-05-2022</v>
      </c>
      <c r="O2333" t="str">
        <f t="shared" si="238"/>
        <v>05</v>
      </c>
      <c r="P2333" t="str">
        <f t="shared" si="239"/>
        <v>2022</v>
      </c>
      <c r="Q2333" t="s">
        <v>12021</v>
      </c>
      <c r="R2333" t="str">
        <f t="shared" si="237"/>
        <v>-</v>
      </c>
      <c r="S2333" t="str">
        <f t="shared" si="240"/>
        <v/>
      </c>
    </row>
    <row r="2334" spans="1:19" x14ac:dyDescent="0.3">
      <c r="A2334" t="s">
        <v>5624</v>
      </c>
      <c r="B2334" t="s">
        <v>185</v>
      </c>
      <c r="C2334" t="s">
        <v>12021</v>
      </c>
      <c r="D2334" t="s">
        <v>12</v>
      </c>
      <c r="E2334" t="s">
        <v>13</v>
      </c>
      <c r="F2334" t="s">
        <v>5625</v>
      </c>
      <c r="G2334" t="s">
        <v>15</v>
      </c>
      <c r="H2334" s="1" t="s">
        <v>5626</v>
      </c>
      <c r="I2334" s="3">
        <v>0.37634259259259262</v>
      </c>
      <c r="J2334" s="1" t="s">
        <v>12021</v>
      </c>
      <c r="K2334" s="2" t="s">
        <v>12021</v>
      </c>
      <c r="L2334" s="2" t="s">
        <v>12021</v>
      </c>
      <c r="M2334" t="s">
        <v>12021</v>
      </c>
      <c r="N2334" t="str">
        <f t="shared" si="236"/>
        <v>20-02-2023</v>
      </c>
      <c r="O2334" t="str">
        <f t="shared" si="238"/>
        <v>02</v>
      </c>
      <c r="P2334" t="str">
        <f t="shared" si="239"/>
        <v>2023</v>
      </c>
      <c r="Q2334" t="s">
        <v>12021</v>
      </c>
      <c r="R2334" t="str">
        <f t="shared" si="237"/>
        <v>-</v>
      </c>
      <c r="S2334" t="str">
        <f t="shared" si="240"/>
        <v/>
      </c>
    </row>
    <row r="2335" spans="1:19" x14ac:dyDescent="0.3">
      <c r="A2335" t="s">
        <v>5627</v>
      </c>
      <c r="B2335" t="s">
        <v>158</v>
      </c>
      <c r="C2335" t="s">
        <v>12021</v>
      </c>
      <c r="D2335" t="s">
        <v>33</v>
      </c>
      <c r="E2335" t="s">
        <v>127</v>
      </c>
      <c r="F2335" t="s">
        <v>5628</v>
      </c>
      <c r="G2335" t="s">
        <v>22</v>
      </c>
      <c r="H2335" s="1" t="s">
        <v>4620</v>
      </c>
      <c r="I2335" s="3">
        <v>0.83543981481481477</v>
      </c>
      <c r="J2335" s="1" t="s">
        <v>12021</v>
      </c>
      <c r="K2335" s="2" t="s">
        <v>12021</v>
      </c>
      <c r="L2335" s="2" t="s">
        <v>12021</v>
      </c>
      <c r="M2335" t="s">
        <v>12021</v>
      </c>
      <c r="N2335" t="str">
        <f t="shared" si="236"/>
        <v>13-10-2024</v>
      </c>
      <c r="O2335" t="str">
        <f t="shared" si="238"/>
        <v>10</v>
      </c>
      <c r="P2335" t="str">
        <f t="shared" si="239"/>
        <v>2024</v>
      </c>
      <c r="Q2335" t="s">
        <v>12021</v>
      </c>
      <c r="R2335" t="str">
        <f t="shared" si="237"/>
        <v>-</v>
      </c>
      <c r="S2335" t="str">
        <f t="shared" si="240"/>
        <v/>
      </c>
    </row>
    <row r="2336" spans="1:19" x14ac:dyDescent="0.3">
      <c r="A2336" t="s">
        <v>5629</v>
      </c>
      <c r="B2336" t="s">
        <v>37</v>
      </c>
      <c r="C2336" t="s">
        <v>12021</v>
      </c>
      <c r="D2336" t="s">
        <v>33</v>
      </c>
      <c r="E2336" t="s">
        <v>38</v>
      </c>
      <c r="F2336" t="s">
        <v>5630</v>
      </c>
      <c r="G2336" t="s">
        <v>22</v>
      </c>
      <c r="H2336" s="1" t="s">
        <v>918</v>
      </c>
      <c r="I2336" s="3">
        <v>0.27362268518518518</v>
      </c>
      <c r="J2336" s="1" t="s">
        <v>12021</v>
      </c>
      <c r="K2336" s="2" t="s">
        <v>12021</v>
      </c>
      <c r="L2336" s="2" t="s">
        <v>12021</v>
      </c>
      <c r="M2336" t="s">
        <v>12021</v>
      </c>
      <c r="N2336" t="str">
        <f t="shared" si="236"/>
        <v>15-06-2022</v>
      </c>
      <c r="O2336" t="str">
        <f t="shared" si="238"/>
        <v>06</v>
      </c>
      <c r="P2336" t="str">
        <f t="shared" si="239"/>
        <v>2022</v>
      </c>
      <c r="Q2336" t="s">
        <v>12021</v>
      </c>
      <c r="R2336" t="str">
        <f t="shared" si="237"/>
        <v>-</v>
      </c>
      <c r="S2336" t="str">
        <f t="shared" si="240"/>
        <v/>
      </c>
    </row>
    <row r="2337" spans="1:19" x14ac:dyDescent="0.3">
      <c r="A2337" t="s">
        <v>5631</v>
      </c>
      <c r="B2337" t="s">
        <v>280</v>
      </c>
      <c r="C2337" t="s">
        <v>12021</v>
      </c>
      <c r="D2337" t="s">
        <v>49</v>
      </c>
      <c r="E2337" t="s">
        <v>65</v>
      </c>
      <c r="F2337" t="s">
        <v>5632</v>
      </c>
      <c r="G2337" t="s">
        <v>15</v>
      </c>
      <c r="H2337" s="1">
        <v>45294</v>
      </c>
      <c r="I2337" s="3">
        <v>7.4305555555555555E-2</v>
      </c>
      <c r="J2337" s="1" t="s">
        <v>12021</v>
      </c>
      <c r="K2337" s="2" t="s">
        <v>12021</v>
      </c>
      <c r="L2337" s="2" t="s">
        <v>12021</v>
      </c>
      <c r="M2337" t="s">
        <v>12021</v>
      </c>
      <c r="N2337" t="str">
        <f t="shared" si="236"/>
        <v>03-01-2024</v>
      </c>
      <c r="O2337" t="str">
        <f t="shared" si="238"/>
        <v>01</v>
      </c>
      <c r="P2337" t="str">
        <f t="shared" si="239"/>
        <v>2024</v>
      </c>
      <c r="Q2337" t="s">
        <v>12021</v>
      </c>
      <c r="R2337" t="str">
        <f t="shared" si="237"/>
        <v>-</v>
      </c>
      <c r="S2337" t="str">
        <f t="shared" si="240"/>
        <v/>
      </c>
    </row>
    <row r="2338" spans="1:19" x14ac:dyDescent="0.3">
      <c r="A2338" t="s">
        <v>5633</v>
      </c>
      <c r="B2338" t="s">
        <v>11</v>
      </c>
      <c r="C2338" t="s">
        <v>11458</v>
      </c>
      <c r="D2338" t="s">
        <v>12</v>
      </c>
      <c r="E2338" t="s">
        <v>13</v>
      </c>
      <c r="F2338" t="s">
        <v>5634</v>
      </c>
      <c r="G2338" t="s">
        <v>28</v>
      </c>
      <c r="H2338" s="1" t="s">
        <v>2210</v>
      </c>
      <c r="I2338" s="3">
        <v>0.13593749999999999</v>
      </c>
      <c r="J2338" s="1" t="s">
        <v>5635</v>
      </c>
      <c r="K2338" s="2">
        <v>0.13593749999999999</v>
      </c>
      <c r="L2338" s="2" t="s">
        <v>12021</v>
      </c>
      <c r="M2338" t="s">
        <v>12021</v>
      </c>
      <c r="N2338" t="str">
        <f t="shared" si="236"/>
        <v>17-08-2021</v>
      </c>
      <c r="O2338" t="str">
        <f t="shared" si="238"/>
        <v>08</v>
      </c>
      <c r="P2338" t="str">
        <f t="shared" si="239"/>
        <v>2021</v>
      </c>
      <c r="Q2338" t="s">
        <v>12021</v>
      </c>
      <c r="R2338" t="str">
        <f t="shared" si="237"/>
        <v>13-09-2021</v>
      </c>
      <c r="S2338" t="str">
        <f t="shared" si="240"/>
        <v>09</v>
      </c>
    </row>
    <row r="2339" spans="1:19" x14ac:dyDescent="0.3">
      <c r="A2339" t="s">
        <v>5636</v>
      </c>
      <c r="B2339" t="s">
        <v>249</v>
      </c>
      <c r="C2339" t="s">
        <v>11459</v>
      </c>
      <c r="D2339" t="s">
        <v>19</v>
      </c>
      <c r="E2339" t="s">
        <v>26</v>
      </c>
      <c r="F2339" t="s">
        <v>5637</v>
      </c>
      <c r="G2339" t="s">
        <v>28</v>
      </c>
      <c r="H2339" s="1">
        <v>45053</v>
      </c>
      <c r="I2339" s="3">
        <v>0.83611111111111114</v>
      </c>
      <c r="J2339" s="1" t="s">
        <v>5028</v>
      </c>
      <c r="K2339" s="2">
        <v>0.83657407407407403</v>
      </c>
      <c r="L2339" s="2" t="s">
        <v>12021</v>
      </c>
      <c r="M2339" t="s">
        <v>12021</v>
      </c>
      <c r="N2339" t="str">
        <f t="shared" si="236"/>
        <v>07-05-2023</v>
      </c>
      <c r="O2339" t="str">
        <f t="shared" si="238"/>
        <v>05</v>
      </c>
      <c r="P2339" t="str">
        <f t="shared" si="239"/>
        <v>2023</v>
      </c>
      <c r="Q2339" t="s">
        <v>12021</v>
      </c>
      <c r="R2339" t="str">
        <f t="shared" si="237"/>
        <v>30-07-2023</v>
      </c>
      <c r="S2339" t="str">
        <f t="shared" si="240"/>
        <v>07</v>
      </c>
    </row>
    <row r="2340" spans="1:19" x14ac:dyDescent="0.3">
      <c r="A2340" t="s">
        <v>5638</v>
      </c>
      <c r="B2340" t="s">
        <v>64</v>
      </c>
      <c r="C2340" t="s">
        <v>12021</v>
      </c>
      <c r="D2340" t="s">
        <v>49</v>
      </c>
      <c r="E2340" t="s">
        <v>65</v>
      </c>
      <c r="F2340" t="s">
        <v>5639</v>
      </c>
      <c r="G2340" t="s">
        <v>15</v>
      </c>
      <c r="H2340" s="1">
        <v>44076</v>
      </c>
      <c r="I2340" s="3">
        <v>0.83402777777777781</v>
      </c>
      <c r="J2340" s="1" t="s">
        <v>12021</v>
      </c>
      <c r="K2340" s="2" t="s">
        <v>12021</v>
      </c>
      <c r="L2340" s="2" t="s">
        <v>12021</v>
      </c>
      <c r="M2340" t="s">
        <v>12021</v>
      </c>
      <c r="N2340" t="str">
        <f t="shared" si="236"/>
        <v>02-09-2020</v>
      </c>
      <c r="O2340" t="str">
        <f t="shared" si="238"/>
        <v>09</v>
      </c>
      <c r="P2340" t="str">
        <f t="shared" si="239"/>
        <v>2020</v>
      </c>
      <c r="Q2340" t="s">
        <v>12021</v>
      </c>
      <c r="R2340" t="str">
        <f t="shared" si="237"/>
        <v>-</v>
      </c>
      <c r="S2340" t="str">
        <f t="shared" si="240"/>
        <v/>
      </c>
    </row>
    <row r="2341" spans="1:19" x14ac:dyDescent="0.3">
      <c r="A2341" t="s">
        <v>5640</v>
      </c>
      <c r="B2341" t="s">
        <v>194</v>
      </c>
      <c r="C2341" t="s">
        <v>12021</v>
      </c>
      <c r="D2341" t="s">
        <v>49</v>
      </c>
      <c r="E2341" t="s">
        <v>65</v>
      </c>
      <c r="F2341" t="s">
        <v>5641</v>
      </c>
      <c r="G2341" t="s">
        <v>15</v>
      </c>
      <c r="H2341" s="1" t="s">
        <v>4786</v>
      </c>
      <c r="I2341" s="3">
        <v>0.64396990740740745</v>
      </c>
      <c r="J2341" s="1" t="s">
        <v>12021</v>
      </c>
      <c r="K2341" s="2" t="s">
        <v>12021</v>
      </c>
      <c r="L2341" s="2" t="s">
        <v>12021</v>
      </c>
      <c r="M2341" t="s">
        <v>12021</v>
      </c>
      <c r="N2341" t="str">
        <f t="shared" si="236"/>
        <v>19-05-2024</v>
      </c>
      <c r="O2341" t="str">
        <f t="shared" si="238"/>
        <v>05</v>
      </c>
      <c r="P2341" t="str">
        <f t="shared" si="239"/>
        <v>2024</v>
      </c>
      <c r="Q2341" t="s">
        <v>12021</v>
      </c>
      <c r="R2341" t="str">
        <f t="shared" si="237"/>
        <v>-</v>
      </c>
      <c r="S2341" t="str">
        <f t="shared" si="240"/>
        <v/>
      </c>
    </row>
    <row r="2342" spans="1:19" x14ac:dyDescent="0.3">
      <c r="A2342" t="s">
        <v>5642</v>
      </c>
      <c r="B2342" t="s">
        <v>113</v>
      </c>
      <c r="C2342" t="s">
        <v>12021</v>
      </c>
      <c r="D2342" t="s">
        <v>12</v>
      </c>
      <c r="E2342" t="s">
        <v>114</v>
      </c>
      <c r="F2342" t="s">
        <v>5643</v>
      </c>
      <c r="G2342" t="s">
        <v>15</v>
      </c>
      <c r="H2342" s="1" t="s">
        <v>5644</v>
      </c>
      <c r="I2342" s="3">
        <v>0.65883101851851855</v>
      </c>
      <c r="J2342" s="1" t="s">
        <v>12021</v>
      </c>
      <c r="K2342" s="2" t="s">
        <v>12021</v>
      </c>
      <c r="L2342" s="2" t="s">
        <v>12021</v>
      </c>
      <c r="M2342" t="s">
        <v>12021</v>
      </c>
      <c r="N2342" t="str">
        <f t="shared" si="236"/>
        <v>28-12-2024</v>
      </c>
      <c r="O2342" t="str">
        <f t="shared" si="238"/>
        <v>12</v>
      </c>
      <c r="P2342" t="str">
        <f t="shared" si="239"/>
        <v>2024</v>
      </c>
      <c r="Q2342" t="s">
        <v>12021</v>
      </c>
      <c r="R2342" t="str">
        <f t="shared" si="237"/>
        <v>-</v>
      </c>
      <c r="S2342" t="str">
        <f t="shared" si="240"/>
        <v/>
      </c>
    </row>
    <row r="2343" spans="1:19" x14ac:dyDescent="0.3">
      <c r="A2343" t="s">
        <v>5645</v>
      </c>
      <c r="B2343" t="s">
        <v>18</v>
      </c>
      <c r="C2343" t="s">
        <v>12021</v>
      </c>
      <c r="D2343" t="s">
        <v>19</v>
      </c>
      <c r="E2343" t="s">
        <v>20</v>
      </c>
      <c r="F2343" t="s">
        <v>5646</v>
      </c>
      <c r="G2343" t="s">
        <v>22</v>
      </c>
      <c r="H2343" s="1" t="s">
        <v>4829</v>
      </c>
      <c r="I2343" s="3">
        <v>1.4548611111111111E-2</v>
      </c>
      <c r="J2343" s="1" t="s">
        <v>12021</v>
      </c>
      <c r="K2343" s="2" t="s">
        <v>12021</v>
      </c>
      <c r="L2343" s="2" t="s">
        <v>12021</v>
      </c>
      <c r="M2343" t="s">
        <v>12021</v>
      </c>
      <c r="N2343" t="str">
        <f t="shared" si="236"/>
        <v>13-05-2021</v>
      </c>
      <c r="O2343" t="str">
        <f t="shared" si="238"/>
        <v>05</v>
      </c>
      <c r="P2343" t="str">
        <f t="shared" si="239"/>
        <v>2021</v>
      </c>
      <c r="Q2343" t="s">
        <v>12021</v>
      </c>
      <c r="R2343" t="str">
        <f t="shared" si="237"/>
        <v>-</v>
      </c>
      <c r="S2343" t="str">
        <f t="shared" si="240"/>
        <v/>
      </c>
    </row>
    <row r="2344" spans="1:19" x14ac:dyDescent="0.3">
      <c r="A2344" t="s">
        <v>5647</v>
      </c>
      <c r="B2344" t="s">
        <v>158</v>
      </c>
      <c r="C2344" s="4">
        <v>43900.489583333336</v>
      </c>
      <c r="D2344" t="s">
        <v>33</v>
      </c>
      <c r="E2344" t="s">
        <v>127</v>
      </c>
      <c r="F2344" t="s">
        <v>5648</v>
      </c>
      <c r="G2344" t="s">
        <v>28</v>
      </c>
      <c r="H2344" s="1">
        <v>43840</v>
      </c>
      <c r="I2344" s="3">
        <v>0.48958333333333331</v>
      </c>
      <c r="J2344" s="1">
        <v>43900</v>
      </c>
      <c r="K2344" s="2">
        <v>0.48958333333333331</v>
      </c>
      <c r="L2344" s="2" t="s">
        <v>12021</v>
      </c>
      <c r="M2344" t="s">
        <v>12021</v>
      </c>
      <c r="N2344" t="str">
        <f t="shared" si="236"/>
        <v>10-01-2020</v>
      </c>
      <c r="O2344" t="str">
        <f t="shared" si="238"/>
        <v>01</v>
      </c>
      <c r="P2344" t="str">
        <f t="shared" si="239"/>
        <v>2020</v>
      </c>
      <c r="Q2344" t="s">
        <v>12021</v>
      </c>
      <c r="R2344" t="str">
        <f t="shared" si="237"/>
        <v>10-03-2020</v>
      </c>
      <c r="S2344" t="str">
        <f t="shared" si="240"/>
        <v>03</v>
      </c>
    </row>
    <row r="2345" spans="1:19" x14ac:dyDescent="0.3">
      <c r="A2345" t="s">
        <v>5649</v>
      </c>
      <c r="B2345" t="s">
        <v>18</v>
      </c>
      <c r="C2345" t="s">
        <v>12021</v>
      </c>
      <c r="D2345" t="s">
        <v>19</v>
      </c>
      <c r="E2345" t="s">
        <v>20</v>
      </c>
      <c r="F2345" t="s">
        <v>5650</v>
      </c>
      <c r="G2345" t="s">
        <v>22</v>
      </c>
      <c r="H2345" s="1" t="s">
        <v>3758</v>
      </c>
      <c r="I2345" s="3">
        <v>0.12152777777777778</v>
      </c>
      <c r="J2345" s="1" t="s">
        <v>12021</v>
      </c>
      <c r="K2345" s="2" t="s">
        <v>12021</v>
      </c>
      <c r="L2345" s="2" t="s">
        <v>12021</v>
      </c>
      <c r="M2345" t="s">
        <v>12021</v>
      </c>
      <c r="N2345" t="str">
        <f t="shared" si="236"/>
        <v>25-01-2022</v>
      </c>
      <c r="O2345" t="str">
        <f t="shared" si="238"/>
        <v>01</v>
      </c>
      <c r="P2345" t="str">
        <f t="shared" si="239"/>
        <v>2022</v>
      </c>
      <c r="Q2345" t="s">
        <v>12021</v>
      </c>
      <c r="R2345" t="str">
        <f t="shared" si="237"/>
        <v>-</v>
      </c>
      <c r="S2345" t="str">
        <f t="shared" si="240"/>
        <v/>
      </c>
    </row>
    <row r="2346" spans="1:19" x14ac:dyDescent="0.3">
      <c r="A2346" t="s">
        <v>5651</v>
      </c>
      <c r="B2346" t="s">
        <v>301</v>
      </c>
      <c r="C2346" t="s">
        <v>11460</v>
      </c>
      <c r="D2346" t="s">
        <v>49</v>
      </c>
      <c r="E2346" t="s">
        <v>50</v>
      </c>
      <c r="F2346" t="s">
        <v>3168</v>
      </c>
      <c r="G2346" t="s">
        <v>28</v>
      </c>
      <c r="H2346" s="1" t="s">
        <v>1313</v>
      </c>
      <c r="I2346" s="3">
        <v>0.18712962962962962</v>
      </c>
      <c r="J2346" s="1" t="s">
        <v>2006</v>
      </c>
      <c r="K2346" s="2">
        <v>0.18712962962962962</v>
      </c>
      <c r="L2346" s="2" t="s">
        <v>12021</v>
      </c>
      <c r="M2346" t="s">
        <v>12021</v>
      </c>
      <c r="N2346" t="str">
        <f t="shared" si="236"/>
        <v>28-12-2021</v>
      </c>
      <c r="O2346" t="str">
        <f t="shared" si="238"/>
        <v>12</v>
      </c>
      <c r="P2346" t="str">
        <f t="shared" si="239"/>
        <v>2021</v>
      </c>
      <c r="Q2346" t="s">
        <v>12021</v>
      </c>
      <c r="R2346" t="str">
        <f t="shared" si="237"/>
        <v>13-01-2022</v>
      </c>
      <c r="S2346" t="str">
        <f t="shared" si="240"/>
        <v>01</v>
      </c>
    </row>
    <row r="2347" spans="1:19" x14ac:dyDescent="0.3">
      <c r="A2347" t="s">
        <v>5652</v>
      </c>
      <c r="B2347" t="s">
        <v>149</v>
      </c>
      <c r="C2347" t="s">
        <v>11461</v>
      </c>
      <c r="D2347" t="s">
        <v>49</v>
      </c>
      <c r="E2347" t="s">
        <v>69</v>
      </c>
      <c r="F2347" t="s">
        <v>5653</v>
      </c>
      <c r="G2347" t="s">
        <v>28</v>
      </c>
      <c r="H2347" s="1">
        <v>44572</v>
      </c>
      <c r="I2347" s="3">
        <v>0.57291666666666663</v>
      </c>
      <c r="J2347" s="1" t="s">
        <v>2090</v>
      </c>
      <c r="K2347" s="2">
        <v>0.57325231481481487</v>
      </c>
      <c r="L2347" s="2" t="s">
        <v>12021</v>
      </c>
      <c r="M2347" t="s">
        <v>12021</v>
      </c>
      <c r="N2347" t="str">
        <f t="shared" si="236"/>
        <v>11-01-2022</v>
      </c>
      <c r="O2347" t="str">
        <f t="shared" si="238"/>
        <v>01</v>
      </c>
      <c r="P2347" t="str">
        <f t="shared" si="239"/>
        <v>2022</v>
      </c>
      <c r="Q2347" t="s">
        <v>12021</v>
      </c>
      <c r="R2347" t="str">
        <f t="shared" si="237"/>
        <v>14-11-2022</v>
      </c>
      <c r="S2347" t="str">
        <f t="shared" si="240"/>
        <v>11</v>
      </c>
    </row>
    <row r="2348" spans="1:19" x14ac:dyDescent="0.3">
      <c r="A2348" t="s">
        <v>5654</v>
      </c>
      <c r="B2348" t="s">
        <v>110</v>
      </c>
      <c r="C2348" t="s">
        <v>12021</v>
      </c>
      <c r="D2348" t="s">
        <v>33</v>
      </c>
      <c r="E2348" t="s">
        <v>34</v>
      </c>
      <c r="F2348" t="s">
        <v>5655</v>
      </c>
      <c r="G2348" t="s">
        <v>22</v>
      </c>
      <c r="H2348" s="1">
        <v>44416</v>
      </c>
      <c r="I2348" s="3">
        <v>0.2298611111111111</v>
      </c>
      <c r="J2348" s="1" t="s">
        <v>12021</v>
      </c>
      <c r="K2348" s="2" t="s">
        <v>12021</v>
      </c>
      <c r="L2348" s="2" t="s">
        <v>12021</v>
      </c>
      <c r="M2348" t="s">
        <v>12021</v>
      </c>
      <c r="N2348" t="str">
        <f t="shared" si="236"/>
        <v>08-08-2021</v>
      </c>
      <c r="O2348" t="str">
        <f t="shared" si="238"/>
        <v>08</v>
      </c>
      <c r="P2348" t="str">
        <f t="shared" si="239"/>
        <v>2021</v>
      </c>
      <c r="Q2348" t="s">
        <v>12021</v>
      </c>
      <c r="R2348" t="str">
        <f t="shared" si="237"/>
        <v>-</v>
      </c>
      <c r="S2348" t="str">
        <f t="shared" si="240"/>
        <v/>
      </c>
    </row>
    <row r="2349" spans="1:19" x14ac:dyDescent="0.3">
      <c r="A2349" t="s">
        <v>5656</v>
      </c>
      <c r="B2349" t="s">
        <v>139</v>
      </c>
      <c r="C2349" t="s">
        <v>12021</v>
      </c>
      <c r="D2349" t="s">
        <v>19</v>
      </c>
      <c r="E2349" t="s">
        <v>140</v>
      </c>
      <c r="F2349" t="s">
        <v>5657</v>
      </c>
      <c r="G2349" t="s">
        <v>15</v>
      </c>
      <c r="H2349" s="1" t="s">
        <v>4481</v>
      </c>
      <c r="I2349" s="3">
        <v>0.48866898148148147</v>
      </c>
      <c r="J2349" s="1" t="s">
        <v>12021</v>
      </c>
      <c r="K2349" s="2" t="s">
        <v>12021</v>
      </c>
      <c r="L2349" s="2" t="s">
        <v>12021</v>
      </c>
      <c r="M2349" t="s">
        <v>12021</v>
      </c>
      <c r="N2349" t="str">
        <f t="shared" si="236"/>
        <v>26-12-2023</v>
      </c>
      <c r="O2349" t="str">
        <f t="shared" si="238"/>
        <v>12</v>
      </c>
      <c r="P2349" t="str">
        <f t="shared" si="239"/>
        <v>2023</v>
      </c>
      <c r="Q2349" t="s">
        <v>12021</v>
      </c>
      <c r="R2349" t="str">
        <f t="shared" si="237"/>
        <v>-</v>
      </c>
      <c r="S2349" t="str">
        <f t="shared" si="240"/>
        <v/>
      </c>
    </row>
    <row r="2350" spans="1:19" x14ac:dyDescent="0.3">
      <c r="A2350" t="s">
        <v>5658</v>
      </c>
      <c r="B2350" t="s">
        <v>188</v>
      </c>
      <c r="C2350" t="s">
        <v>12021</v>
      </c>
      <c r="D2350" t="s">
        <v>12</v>
      </c>
      <c r="E2350" t="s">
        <v>114</v>
      </c>
      <c r="F2350" t="s">
        <v>5659</v>
      </c>
      <c r="G2350" t="s">
        <v>15</v>
      </c>
      <c r="H2350" s="1" t="s">
        <v>5660</v>
      </c>
      <c r="I2350" s="3">
        <v>0.71062499999999995</v>
      </c>
      <c r="J2350" s="1" t="s">
        <v>12021</v>
      </c>
      <c r="K2350" s="2" t="s">
        <v>12021</v>
      </c>
      <c r="L2350" s="2" t="s">
        <v>12021</v>
      </c>
      <c r="M2350" t="s">
        <v>12021</v>
      </c>
      <c r="N2350" t="str">
        <f t="shared" si="236"/>
        <v>25-11-2022</v>
      </c>
      <c r="O2350" t="str">
        <f t="shared" si="238"/>
        <v>11</v>
      </c>
      <c r="P2350" t="str">
        <f t="shared" si="239"/>
        <v>2022</v>
      </c>
      <c r="Q2350" t="s">
        <v>12021</v>
      </c>
      <c r="R2350" t="str">
        <f t="shared" si="237"/>
        <v>-</v>
      </c>
      <c r="S2350" t="str">
        <f t="shared" si="240"/>
        <v/>
      </c>
    </row>
    <row r="2351" spans="1:19" x14ac:dyDescent="0.3">
      <c r="A2351" t="s">
        <v>5661</v>
      </c>
      <c r="B2351" t="s">
        <v>87</v>
      </c>
      <c r="C2351" t="s">
        <v>12021</v>
      </c>
      <c r="D2351" t="s">
        <v>33</v>
      </c>
      <c r="E2351" t="s">
        <v>38</v>
      </c>
      <c r="F2351" t="s">
        <v>5662</v>
      </c>
      <c r="G2351" t="s">
        <v>22</v>
      </c>
      <c r="H2351" s="1" t="s">
        <v>5663</v>
      </c>
      <c r="I2351" s="3">
        <v>0.63611111111111107</v>
      </c>
      <c r="J2351" s="1" t="s">
        <v>12021</v>
      </c>
      <c r="K2351" s="2" t="s">
        <v>12021</v>
      </c>
      <c r="L2351" s="2" t="s">
        <v>12021</v>
      </c>
      <c r="M2351" t="s">
        <v>12021</v>
      </c>
      <c r="N2351" t="str">
        <f t="shared" si="236"/>
        <v>23-07-2021</v>
      </c>
      <c r="O2351" t="str">
        <f t="shared" si="238"/>
        <v>07</v>
      </c>
      <c r="P2351" t="str">
        <f t="shared" si="239"/>
        <v>2021</v>
      </c>
      <c r="Q2351" t="s">
        <v>12021</v>
      </c>
      <c r="R2351" t="str">
        <f t="shared" si="237"/>
        <v>-</v>
      </c>
      <c r="S2351" t="str">
        <f t="shared" si="240"/>
        <v/>
      </c>
    </row>
    <row r="2352" spans="1:19" x14ac:dyDescent="0.3">
      <c r="A2352" t="s">
        <v>5664</v>
      </c>
      <c r="B2352" t="s">
        <v>126</v>
      </c>
      <c r="C2352" t="s">
        <v>12021</v>
      </c>
      <c r="D2352" t="s">
        <v>33</v>
      </c>
      <c r="E2352" t="s">
        <v>127</v>
      </c>
      <c r="F2352" t="s">
        <v>5665</v>
      </c>
      <c r="G2352" t="s">
        <v>22</v>
      </c>
      <c r="H2352" s="1" t="s">
        <v>1244</v>
      </c>
      <c r="I2352" s="3">
        <v>0.52083333333333337</v>
      </c>
      <c r="J2352" s="1" t="s">
        <v>12021</v>
      </c>
      <c r="K2352" s="2" t="s">
        <v>12021</v>
      </c>
      <c r="L2352" s="2" t="s">
        <v>12021</v>
      </c>
      <c r="M2352" t="s">
        <v>12021</v>
      </c>
      <c r="N2352" t="str">
        <f t="shared" si="236"/>
        <v>30-06-2021</v>
      </c>
      <c r="O2352" t="str">
        <f t="shared" si="238"/>
        <v>06</v>
      </c>
      <c r="P2352" t="str">
        <f t="shared" si="239"/>
        <v>2021</v>
      </c>
      <c r="Q2352" t="s">
        <v>12021</v>
      </c>
      <c r="R2352" t="str">
        <f t="shared" si="237"/>
        <v>-</v>
      </c>
      <c r="S2352" t="str">
        <f t="shared" si="240"/>
        <v/>
      </c>
    </row>
    <row r="2353" spans="1:19" x14ac:dyDescent="0.3">
      <c r="A2353" t="s">
        <v>5666</v>
      </c>
      <c r="B2353" t="s">
        <v>68</v>
      </c>
      <c r="C2353" t="s">
        <v>12021</v>
      </c>
      <c r="D2353" t="s">
        <v>49</v>
      </c>
      <c r="E2353" t="s">
        <v>69</v>
      </c>
      <c r="F2353" t="s">
        <v>5667</v>
      </c>
      <c r="G2353" t="s">
        <v>22</v>
      </c>
      <c r="H2353" s="1" t="s">
        <v>4041</v>
      </c>
      <c r="I2353" s="3">
        <v>0.60722222222222222</v>
      </c>
      <c r="J2353" s="1" t="s">
        <v>12021</v>
      </c>
      <c r="K2353" s="2" t="s">
        <v>12021</v>
      </c>
      <c r="L2353" s="2" t="s">
        <v>12021</v>
      </c>
      <c r="M2353" t="s">
        <v>12021</v>
      </c>
      <c r="N2353" t="str">
        <f t="shared" si="236"/>
        <v>23-07-2024</v>
      </c>
      <c r="O2353" t="str">
        <f t="shared" si="238"/>
        <v>07</v>
      </c>
      <c r="P2353" t="str">
        <f t="shared" si="239"/>
        <v>2024</v>
      </c>
      <c r="Q2353" t="s">
        <v>12021</v>
      </c>
      <c r="R2353" t="str">
        <f t="shared" si="237"/>
        <v>-</v>
      </c>
      <c r="S2353" t="str">
        <f t="shared" si="240"/>
        <v/>
      </c>
    </row>
    <row r="2354" spans="1:19" x14ac:dyDescent="0.3">
      <c r="A2354" t="s">
        <v>5668</v>
      </c>
      <c r="B2354" t="s">
        <v>158</v>
      </c>
      <c r="C2354" s="4">
        <v>45453.277083333334</v>
      </c>
      <c r="D2354" t="s">
        <v>33</v>
      </c>
      <c r="E2354" t="s">
        <v>127</v>
      </c>
      <c r="F2354" t="s">
        <v>5669</v>
      </c>
      <c r="G2354" t="s">
        <v>28</v>
      </c>
      <c r="H2354" s="1" t="s">
        <v>1023</v>
      </c>
      <c r="I2354" s="3">
        <v>0.27769675925925924</v>
      </c>
      <c r="J2354" s="1">
        <v>45453</v>
      </c>
      <c r="K2354" s="2">
        <v>0.27708333333333335</v>
      </c>
      <c r="L2354" s="2" t="s">
        <v>12021</v>
      </c>
      <c r="M2354" t="s">
        <v>12021</v>
      </c>
      <c r="N2354" t="str">
        <f t="shared" si="236"/>
        <v>30-09-2024</v>
      </c>
      <c r="O2354" t="str">
        <f t="shared" si="238"/>
        <v>09</v>
      </c>
      <c r="P2354" t="str">
        <f t="shared" si="239"/>
        <v>2024</v>
      </c>
      <c r="Q2354" t="s">
        <v>12021</v>
      </c>
      <c r="R2354" t="str">
        <f t="shared" si="237"/>
        <v>10-06-2024</v>
      </c>
      <c r="S2354" t="str">
        <f t="shared" si="240"/>
        <v>06</v>
      </c>
    </row>
    <row r="2355" spans="1:19" x14ac:dyDescent="0.3">
      <c r="A2355" t="s">
        <v>5670</v>
      </c>
      <c r="B2355" t="s">
        <v>173</v>
      </c>
      <c r="C2355" t="s">
        <v>12021</v>
      </c>
      <c r="D2355" t="s">
        <v>12</v>
      </c>
      <c r="E2355" t="s">
        <v>174</v>
      </c>
      <c r="F2355" t="s">
        <v>5671</v>
      </c>
      <c r="G2355" t="s">
        <v>22</v>
      </c>
      <c r="H2355" s="1" t="s">
        <v>3817</v>
      </c>
      <c r="I2355" s="3">
        <v>0.88148148148148153</v>
      </c>
      <c r="J2355" s="1" t="s">
        <v>12021</v>
      </c>
      <c r="K2355" s="2" t="s">
        <v>12021</v>
      </c>
      <c r="L2355" s="2" t="s">
        <v>12021</v>
      </c>
      <c r="M2355" t="s">
        <v>12021</v>
      </c>
      <c r="N2355" t="str">
        <f t="shared" si="236"/>
        <v>18-08-2020</v>
      </c>
      <c r="O2355" t="str">
        <f t="shared" si="238"/>
        <v>08</v>
      </c>
      <c r="P2355" t="str">
        <f t="shared" si="239"/>
        <v>2020</v>
      </c>
      <c r="Q2355" t="s">
        <v>12021</v>
      </c>
      <c r="R2355" t="str">
        <f t="shared" si="237"/>
        <v>-</v>
      </c>
      <c r="S2355" t="str">
        <f t="shared" si="240"/>
        <v/>
      </c>
    </row>
    <row r="2356" spans="1:19" x14ac:dyDescent="0.3">
      <c r="A2356" t="s">
        <v>5672</v>
      </c>
      <c r="B2356" t="s">
        <v>73</v>
      </c>
      <c r="C2356" t="s">
        <v>12021</v>
      </c>
      <c r="D2356" t="s">
        <v>49</v>
      </c>
      <c r="E2356" t="s">
        <v>50</v>
      </c>
      <c r="F2356" t="s">
        <v>5673</v>
      </c>
      <c r="G2356" t="s">
        <v>15</v>
      </c>
      <c r="H2356" s="1">
        <v>44294</v>
      </c>
      <c r="I2356" s="3">
        <v>0.90208333333333335</v>
      </c>
      <c r="J2356" s="1" t="s">
        <v>12021</v>
      </c>
      <c r="K2356" s="2" t="s">
        <v>12021</v>
      </c>
      <c r="L2356" s="2" t="s">
        <v>12021</v>
      </c>
      <c r="M2356" t="s">
        <v>12021</v>
      </c>
      <c r="N2356" t="str">
        <f t="shared" si="236"/>
        <v>08-04-2021</v>
      </c>
      <c r="O2356" t="str">
        <f t="shared" si="238"/>
        <v>04</v>
      </c>
      <c r="P2356" t="str">
        <f t="shared" si="239"/>
        <v>2021</v>
      </c>
      <c r="Q2356" t="s">
        <v>12021</v>
      </c>
      <c r="R2356" t="str">
        <f t="shared" si="237"/>
        <v>-</v>
      </c>
      <c r="S2356" t="str">
        <f t="shared" si="240"/>
        <v/>
      </c>
    </row>
    <row r="2357" spans="1:19" x14ac:dyDescent="0.3">
      <c r="A2357" t="s">
        <v>5674</v>
      </c>
      <c r="B2357" t="s">
        <v>18</v>
      </c>
      <c r="C2357" t="s">
        <v>12021</v>
      </c>
      <c r="D2357" t="s">
        <v>19</v>
      </c>
      <c r="E2357" t="s">
        <v>20</v>
      </c>
      <c r="F2357" t="s">
        <v>5675</v>
      </c>
      <c r="G2357" t="s">
        <v>15</v>
      </c>
      <c r="H2357" s="1">
        <v>44413</v>
      </c>
      <c r="I2357" s="3">
        <v>0.99861111111111112</v>
      </c>
      <c r="J2357" s="1" t="s">
        <v>12021</v>
      </c>
      <c r="K2357" s="2" t="s">
        <v>12021</v>
      </c>
      <c r="L2357" s="2" t="s">
        <v>12021</v>
      </c>
      <c r="M2357" t="s">
        <v>12021</v>
      </c>
      <c r="N2357" t="str">
        <f t="shared" si="236"/>
        <v>05-08-2021</v>
      </c>
      <c r="O2357" t="str">
        <f t="shared" si="238"/>
        <v>08</v>
      </c>
      <c r="P2357" t="str">
        <f t="shared" si="239"/>
        <v>2021</v>
      </c>
      <c r="Q2357" t="s">
        <v>12021</v>
      </c>
      <c r="R2357" t="str">
        <f t="shared" si="237"/>
        <v>-</v>
      </c>
      <c r="S2357" t="str">
        <f t="shared" si="240"/>
        <v/>
      </c>
    </row>
    <row r="2358" spans="1:19" x14ac:dyDescent="0.3">
      <c r="A2358" t="s">
        <v>5676</v>
      </c>
      <c r="B2358" t="s">
        <v>113</v>
      </c>
      <c r="C2358" s="4">
        <v>44449.261111111111</v>
      </c>
      <c r="D2358" t="s">
        <v>12</v>
      </c>
      <c r="E2358" t="s">
        <v>114</v>
      </c>
      <c r="F2358" t="s">
        <v>5677</v>
      </c>
      <c r="G2358" t="s">
        <v>28</v>
      </c>
      <c r="H2358" s="1">
        <v>44265</v>
      </c>
      <c r="I2358" s="3">
        <v>0.26111111111111113</v>
      </c>
      <c r="J2358" s="1">
        <v>44449</v>
      </c>
      <c r="K2358" s="2">
        <v>0.26111111111111113</v>
      </c>
      <c r="L2358" s="2" t="s">
        <v>12021</v>
      </c>
      <c r="M2358" t="s">
        <v>12021</v>
      </c>
      <c r="N2358" t="str">
        <f t="shared" si="236"/>
        <v>10-03-2021</v>
      </c>
      <c r="O2358" t="str">
        <f t="shared" si="238"/>
        <v>03</v>
      </c>
      <c r="P2358" t="str">
        <f t="shared" si="239"/>
        <v>2021</v>
      </c>
      <c r="Q2358" t="s">
        <v>12021</v>
      </c>
      <c r="R2358" t="str">
        <f t="shared" si="237"/>
        <v>10-09-2021</v>
      </c>
      <c r="S2358" t="str">
        <f t="shared" si="240"/>
        <v>09</v>
      </c>
    </row>
    <row r="2359" spans="1:19" x14ac:dyDescent="0.3">
      <c r="A2359" t="s">
        <v>5678</v>
      </c>
      <c r="B2359" t="s">
        <v>48</v>
      </c>
      <c r="C2359" t="s">
        <v>12021</v>
      </c>
      <c r="D2359" t="s">
        <v>49</v>
      </c>
      <c r="E2359" t="s">
        <v>50</v>
      </c>
      <c r="F2359" t="s">
        <v>5679</v>
      </c>
      <c r="G2359" t="s">
        <v>15</v>
      </c>
      <c r="H2359" s="1" t="s">
        <v>3612</v>
      </c>
      <c r="I2359" s="3">
        <v>0.17473379629629629</v>
      </c>
      <c r="J2359" s="1" t="s">
        <v>12021</v>
      </c>
      <c r="K2359" s="2" t="s">
        <v>12021</v>
      </c>
      <c r="L2359" s="2" t="s">
        <v>12021</v>
      </c>
      <c r="M2359" t="s">
        <v>12021</v>
      </c>
      <c r="N2359" t="str">
        <f t="shared" si="236"/>
        <v>18-09-2020</v>
      </c>
      <c r="O2359" t="str">
        <f t="shared" si="238"/>
        <v>09</v>
      </c>
      <c r="P2359" t="str">
        <f t="shared" si="239"/>
        <v>2020</v>
      </c>
      <c r="Q2359" t="s">
        <v>12021</v>
      </c>
      <c r="R2359" t="str">
        <f t="shared" si="237"/>
        <v>-</v>
      </c>
      <c r="S2359" t="str">
        <f t="shared" si="240"/>
        <v/>
      </c>
    </row>
    <row r="2360" spans="1:19" x14ac:dyDescent="0.3">
      <c r="A2360" t="s">
        <v>5680</v>
      </c>
      <c r="B2360" t="s">
        <v>289</v>
      </c>
      <c r="C2360" t="s">
        <v>11462</v>
      </c>
      <c r="D2360" t="s">
        <v>49</v>
      </c>
      <c r="E2360" t="s">
        <v>69</v>
      </c>
      <c r="F2360" t="s">
        <v>5681</v>
      </c>
      <c r="G2360" t="s">
        <v>28</v>
      </c>
      <c r="H2360" s="1">
        <v>45081</v>
      </c>
      <c r="I2360" s="3">
        <v>0.4236111111111111</v>
      </c>
      <c r="J2360" s="1" t="s">
        <v>846</v>
      </c>
      <c r="K2360" s="2">
        <v>0.42390046296296297</v>
      </c>
      <c r="L2360" s="2" t="s">
        <v>12021</v>
      </c>
      <c r="M2360" t="s">
        <v>12021</v>
      </c>
      <c r="N2360" t="str">
        <f t="shared" si="236"/>
        <v>04-06-2023</v>
      </c>
      <c r="O2360" t="str">
        <f t="shared" si="238"/>
        <v>06</v>
      </c>
      <c r="P2360" t="str">
        <f t="shared" si="239"/>
        <v>2023</v>
      </c>
      <c r="Q2360" t="s">
        <v>12021</v>
      </c>
      <c r="R2360" t="str">
        <f t="shared" si="237"/>
        <v>21-04-2023</v>
      </c>
      <c r="S2360" t="str">
        <f t="shared" si="240"/>
        <v>04</v>
      </c>
    </row>
    <row r="2361" spans="1:19" x14ac:dyDescent="0.3">
      <c r="A2361" t="s">
        <v>5682</v>
      </c>
      <c r="B2361" t="s">
        <v>185</v>
      </c>
      <c r="C2361" s="4">
        <v>44986.625</v>
      </c>
      <c r="D2361" t="s">
        <v>12</v>
      </c>
      <c r="E2361" t="s">
        <v>13</v>
      </c>
      <c r="F2361" t="s">
        <v>5683</v>
      </c>
      <c r="G2361" t="s">
        <v>28</v>
      </c>
      <c r="H2361" s="1" t="s">
        <v>2115</v>
      </c>
      <c r="I2361" s="3">
        <v>0.62523148148148144</v>
      </c>
      <c r="J2361" s="1">
        <v>44986</v>
      </c>
      <c r="K2361" s="2">
        <v>0.625</v>
      </c>
      <c r="L2361" s="2" t="s">
        <v>12021</v>
      </c>
      <c r="M2361" t="s">
        <v>12021</v>
      </c>
      <c r="N2361" t="str">
        <f t="shared" si="236"/>
        <v>20-12-2022</v>
      </c>
      <c r="O2361" t="str">
        <f t="shared" si="238"/>
        <v>12</v>
      </c>
      <c r="P2361" t="str">
        <f t="shared" si="239"/>
        <v>2022</v>
      </c>
      <c r="Q2361" t="s">
        <v>12021</v>
      </c>
      <c r="R2361" t="str">
        <f t="shared" si="237"/>
        <v>01-03-2023</v>
      </c>
      <c r="S2361" t="str">
        <f t="shared" si="240"/>
        <v>03</v>
      </c>
    </row>
    <row r="2362" spans="1:19" x14ac:dyDescent="0.3">
      <c r="A2362" t="s">
        <v>5684</v>
      </c>
      <c r="B2362" t="s">
        <v>73</v>
      </c>
      <c r="C2362" t="s">
        <v>12021</v>
      </c>
      <c r="D2362" t="s">
        <v>49</v>
      </c>
      <c r="E2362" t="s">
        <v>50</v>
      </c>
      <c r="F2362" t="s">
        <v>5685</v>
      </c>
      <c r="G2362" t="s">
        <v>22</v>
      </c>
      <c r="H2362" s="1" t="s">
        <v>345</v>
      </c>
      <c r="I2362" s="3">
        <v>0.5063657407407407</v>
      </c>
      <c r="J2362" s="1" t="s">
        <v>12021</v>
      </c>
      <c r="K2362" s="2" t="s">
        <v>12021</v>
      </c>
      <c r="L2362" s="2" t="s">
        <v>12021</v>
      </c>
      <c r="M2362" t="s">
        <v>12021</v>
      </c>
      <c r="N2362" t="str">
        <f t="shared" si="236"/>
        <v>28-08-2023</v>
      </c>
      <c r="O2362" t="str">
        <f t="shared" si="238"/>
        <v>08</v>
      </c>
      <c r="P2362" t="str">
        <f t="shared" si="239"/>
        <v>2023</v>
      </c>
      <c r="Q2362" t="s">
        <v>12021</v>
      </c>
      <c r="R2362" t="str">
        <f t="shared" si="237"/>
        <v>-</v>
      </c>
      <c r="S2362" t="str">
        <f t="shared" si="240"/>
        <v/>
      </c>
    </row>
    <row r="2363" spans="1:19" x14ac:dyDescent="0.3">
      <c r="A2363" t="s">
        <v>5686</v>
      </c>
      <c r="B2363" t="s">
        <v>256</v>
      </c>
      <c r="C2363" t="s">
        <v>12021</v>
      </c>
      <c r="D2363" t="s">
        <v>19</v>
      </c>
      <c r="E2363" t="s">
        <v>20</v>
      </c>
      <c r="F2363" t="s">
        <v>5687</v>
      </c>
      <c r="G2363" t="s">
        <v>15</v>
      </c>
      <c r="H2363" s="1" t="s">
        <v>5285</v>
      </c>
      <c r="I2363" s="3">
        <v>0.76696759259259262</v>
      </c>
      <c r="J2363" s="1" t="s">
        <v>12021</v>
      </c>
      <c r="K2363" s="2" t="s">
        <v>12021</v>
      </c>
      <c r="L2363" s="2" t="s">
        <v>12021</v>
      </c>
      <c r="M2363" t="s">
        <v>12021</v>
      </c>
      <c r="N2363" t="str">
        <f t="shared" si="236"/>
        <v>16-10-2023</v>
      </c>
      <c r="O2363" t="str">
        <f t="shared" si="238"/>
        <v>10</v>
      </c>
      <c r="P2363" t="str">
        <f t="shared" si="239"/>
        <v>2023</v>
      </c>
      <c r="Q2363" t="s">
        <v>12021</v>
      </c>
      <c r="R2363" t="str">
        <f t="shared" si="237"/>
        <v>-</v>
      </c>
      <c r="S2363" t="str">
        <f t="shared" si="240"/>
        <v/>
      </c>
    </row>
    <row r="2364" spans="1:19" x14ac:dyDescent="0.3">
      <c r="A2364" t="s">
        <v>5688</v>
      </c>
      <c r="B2364" t="s">
        <v>220</v>
      </c>
      <c r="C2364" t="s">
        <v>12021</v>
      </c>
      <c r="D2364" t="s">
        <v>12</v>
      </c>
      <c r="E2364" t="s">
        <v>174</v>
      </c>
      <c r="F2364" t="s">
        <v>5689</v>
      </c>
      <c r="G2364" t="s">
        <v>15</v>
      </c>
      <c r="H2364" s="1" t="s">
        <v>4023</v>
      </c>
      <c r="I2364" s="3">
        <v>0.12966435185185185</v>
      </c>
      <c r="J2364" s="1" t="s">
        <v>12021</v>
      </c>
      <c r="K2364" s="2" t="s">
        <v>12021</v>
      </c>
      <c r="L2364" s="2" t="s">
        <v>12021</v>
      </c>
      <c r="M2364" t="s">
        <v>12021</v>
      </c>
      <c r="N2364" t="str">
        <f t="shared" si="236"/>
        <v>14-12-2021</v>
      </c>
      <c r="O2364" t="str">
        <f t="shared" si="238"/>
        <v>12</v>
      </c>
      <c r="P2364" t="str">
        <f t="shared" si="239"/>
        <v>2021</v>
      </c>
      <c r="Q2364" t="s">
        <v>12021</v>
      </c>
      <c r="R2364" t="str">
        <f t="shared" si="237"/>
        <v>-</v>
      </c>
      <c r="S2364" t="str">
        <f t="shared" si="240"/>
        <v/>
      </c>
    </row>
    <row r="2365" spans="1:19" x14ac:dyDescent="0.3">
      <c r="A2365" t="s">
        <v>5690</v>
      </c>
      <c r="B2365" t="s">
        <v>48</v>
      </c>
      <c r="C2365" t="s">
        <v>12021</v>
      </c>
      <c r="D2365" t="s">
        <v>49</v>
      </c>
      <c r="E2365" t="s">
        <v>50</v>
      </c>
      <c r="F2365" t="s">
        <v>5691</v>
      </c>
      <c r="G2365" t="s">
        <v>15</v>
      </c>
      <c r="H2365" s="1">
        <v>44017</v>
      </c>
      <c r="I2365" s="3">
        <v>0.41180555555555554</v>
      </c>
      <c r="J2365" s="1" t="s">
        <v>12021</v>
      </c>
      <c r="K2365" s="2" t="s">
        <v>12021</v>
      </c>
      <c r="L2365" s="2" t="s">
        <v>12021</v>
      </c>
      <c r="M2365" t="s">
        <v>12021</v>
      </c>
      <c r="N2365" t="str">
        <f t="shared" si="236"/>
        <v>05-07-2020</v>
      </c>
      <c r="O2365" t="str">
        <f t="shared" si="238"/>
        <v>07</v>
      </c>
      <c r="P2365" t="str">
        <f t="shared" si="239"/>
        <v>2020</v>
      </c>
      <c r="Q2365" t="s">
        <v>12021</v>
      </c>
      <c r="R2365" t="str">
        <f t="shared" si="237"/>
        <v>-</v>
      </c>
      <c r="S2365" t="str">
        <f t="shared" si="240"/>
        <v/>
      </c>
    </row>
    <row r="2366" spans="1:19" x14ac:dyDescent="0.3">
      <c r="A2366" t="s">
        <v>5692</v>
      </c>
      <c r="B2366" t="s">
        <v>146</v>
      </c>
      <c r="C2366" t="s">
        <v>11463</v>
      </c>
      <c r="D2366" t="s">
        <v>19</v>
      </c>
      <c r="E2366" t="s">
        <v>140</v>
      </c>
      <c r="F2366" t="s">
        <v>3638</v>
      </c>
      <c r="G2366" t="s">
        <v>28</v>
      </c>
      <c r="H2366" s="1">
        <v>44413</v>
      </c>
      <c r="I2366" s="3">
        <v>0.25416666666666665</v>
      </c>
      <c r="J2366" s="1" t="s">
        <v>3943</v>
      </c>
      <c r="K2366" s="2">
        <v>0.25458333333333333</v>
      </c>
      <c r="L2366" s="2" t="s">
        <v>12021</v>
      </c>
      <c r="M2366" t="s">
        <v>12021</v>
      </c>
      <c r="N2366" t="str">
        <f t="shared" si="236"/>
        <v>05-08-2021</v>
      </c>
      <c r="O2366" t="str">
        <f t="shared" si="238"/>
        <v>08</v>
      </c>
      <c r="P2366" t="str">
        <f t="shared" si="239"/>
        <v>2021</v>
      </c>
      <c r="Q2366" t="s">
        <v>12021</v>
      </c>
      <c r="R2366" t="str">
        <f t="shared" si="237"/>
        <v>21-05-2021</v>
      </c>
      <c r="S2366" t="str">
        <f t="shared" si="240"/>
        <v>05</v>
      </c>
    </row>
    <row r="2367" spans="1:19" x14ac:dyDescent="0.3">
      <c r="A2367" t="s">
        <v>5693</v>
      </c>
      <c r="B2367" t="s">
        <v>11</v>
      </c>
      <c r="C2367" t="s">
        <v>12021</v>
      </c>
      <c r="D2367" t="s">
        <v>12</v>
      </c>
      <c r="E2367" t="s">
        <v>13</v>
      </c>
      <c r="F2367" t="s">
        <v>5694</v>
      </c>
      <c r="G2367" t="s">
        <v>22</v>
      </c>
      <c r="H2367" s="1">
        <v>45362</v>
      </c>
      <c r="I2367" s="3">
        <v>0.64027777777777772</v>
      </c>
      <c r="J2367" s="1" t="s">
        <v>12021</v>
      </c>
      <c r="K2367" s="2" t="s">
        <v>12021</v>
      </c>
      <c r="L2367" s="2" t="s">
        <v>12021</v>
      </c>
      <c r="M2367" t="s">
        <v>12021</v>
      </c>
      <c r="N2367" t="str">
        <f t="shared" si="236"/>
        <v>11-03-2024</v>
      </c>
      <c r="O2367" t="str">
        <f t="shared" si="238"/>
        <v>03</v>
      </c>
      <c r="P2367" t="str">
        <f t="shared" si="239"/>
        <v>2024</v>
      </c>
      <c r="Q2367" t="s">
        <v>12021</v>
      </c>
      <c r="R2367" t="str">
        <f t="shared" si="237"/>
        <v>-</v>
      </c>
      <c r="S2367" t="str">
        <f t="shared" si="240"/>
        <v/>
      </c>
    </row>
    <row r="2368" spans="1:19" x14ac:dyDescent="0.3">
      <c r="A2368" t="s">
        <v>5695</v>
      </c>
      <c r="B2368" t="s">
        <v>97</v>
      </c>
      <c r="C2368" t="s">
        <v>12021</v>
      </c>
      <c r="D2368" t="s">
        <v>19</v>
      </c>
      <c r="E2368" t="s">
        <v>20</v>
      </c>
      <c r="F2368" t="s">
        <v>5696</v>
      </c>
      <c r="G2368" t="s">
        <v>15</v>
      </c>
      <c r="H2368" s="1" t="s">
        <v>3906</v>
      </c>
      <c r="I2368" s="3">
        <v>0.42640046296296297</v>
      </c>
      <c r="J2368" s="1" t="s">
        <v>12021</v>
      </c>
      <c r="K2368" s="2" t="s">
        <v>12021</v>
      </c>
      <c r="L2368" s="2" t="s">
        <v>12021</v>
      </c>
      <c r="M2368" t="s">
        <v>12021</v>
      </c>
      <c r="N2368" t="str">
        <f t="shared" si="236"/>
        <v>16-06-2020</v>
      </c>
      <c r="O2368" t="str">
        <f t="shared" si="238"/>
        <v>06</v>
      </c>
      <c r="P2368" t="str">
        <f t="shared" si="239"/>
        <v>2020</v>
      </c>
      <c r="Q2368" t="s">
        <v>12021</v>
      </c>
      <c r="R2368" t="str">
        <f t="shared" si="237"/>
        <v>-</v>
      </c>
      <c r="S2368" t="str">
        <f t="shared" si="240"/>
        <v/>
      </c>
    </row>
    <row r="2369" spans="1:19" x14ac:dyDescent="0.3">
      <c r="A2369" t="s">
        <v>5697</v>
      </c>
      <c r="B2369" t="s">
        <v>73</v>
      </c>
      <c r="C2369" t="s">
        <v>12021</v>
      </c>
      <c r="D2369" t="s">
        <v>49</v>
      </c>
      <c r="E2369" t="s">
        <v>50</v>
      </c>
      <c r="F2369" t="s">
        <v>5698</v>
      </c>
      <c r="G2369" t="s">
        <v>15</v>
      </c>
      <c r="H2369" s="1">
        <v>45445</v>
      </c>
      <c r="I2369" s="3">
        <v>0.26874999999999999</v>
      </c>
      <c r="J2369" s="1" t="s">
        <v>12021</v>
      </c>
      <c r="K2369" s="2" t="s">
        <v>12021</v>
      </c>
      <c r="L2369" s="2" t="s">
        <v>12021</v>
      </c>
      <c r="M2369" t="s">
        <v>12021</v>
      </c>
      <c r="N2369" t="str">
        <f t="shared" si="236"/>
        <v>02-06-2024</v>
      </c>
      <c r="O2369" t="str">
        <f t="shared" si="238"/>
        <v>06</v>
      </c>
      <c r="P2369" t="str">
        <f t="shared" si="239"/>
        <v>2024</v>
      </c>
      <c r="Q2369" t="s">
        <v>12021</v>
      </c>
      <c r="R2369" t="str">
        <f t="shared" si="237"/>
        <v>-</v>
      </c>
      <c r="S2369" t="str">
        <f t="shared" si="240"/>
        <v/>
      </c>
    </row>
    <row r="2370" spans="1:19" x14ac:dyDescent="0.3">
      <c r="A2370" t="s">
        <v>5699</v>
      </c>
      <c r="B2370" t="s">
        <v>173</v>
      </c>
      <c r="C2370" t="s">
        <v>12021</v>
      </c>
      <c r="D2370" t="s">
        <v>12</v>
      </c>
      <c r="E2370" t="s">
        <v>174</v>
      </c>
      <c r="F2370" t="s">
        <v>5700</v>
      </c>
      <c r="G2370" t="s">
        <v>22</v>
      </c>
      <c r="H2370" s="1" t="s">
        <v>3765</v>
      </c>
      <c r="I2370" s="3">
        <v>0.29204861111111113</v>
      </c>
      <c r="J2370" s="1" t="s">
        <v>12021</v>
      </c>
      <c r="K2370" s="2" t="s">
        <v>12021</v>
      </c>
      <c r="L2370" s="2" t="s">
        <v>12021</v>
      </c>
      <c r="M2370" t="s">
        <v>12021</v>
      </c>
      <c r="N2370" t="str">
        <f t="shared" ref="N2370:N2433" si="241">TEXT(H2370,"DD-MM-YYYY")</f>
        <v>24-03-2022</v>
      </c>
      <c r="O2370" t="str">
        <f t="shared" si="238"/>
        <v>03</v>
      </c>
      <c r="P2370" t="str">
        <f t="shared" si="239"/>
        <v>2022</v>
      </c>
      <c r="Q2370" t="s">
        <v>12021</v>
      </c>
      <c r="R2370" t="str">
        <f t="shared" ref="R2370:R2433" si="242">TEXT(J2370,"DD-MM-YYYY")</f>
        <v>-</v>
      </c>
      <c r="S2370" t="str">
        <f t="shared" si="240"/>
        <v/>
      </c>
    </row>
    <row r="2371" spans="1:19" x14ac:dyDescent="0.3">
      <c r="A2371" t="s">
        <v>5701</v>
      </c>
      <c r="B2371" t="s">
        <v>87</v>
      </c>
      <c r="C2371" t="s">
        <v>12021</v>
      </c>
      <c r="D2371" t="s">
        <v>33</v>
      </c>
      <c r="E2371" t="s">
        <v>38</v>
      </c>
      <c r="F2371" t="s">
        <v>5702</v>
      </c>
      <c r="G2371" t="s">
        <v>22</v>
      </c>
      <c r="H2371" s="1" t="s">
        <v>3604</v>
      </c>
      <c r="I2371" s="3">
        <v>0.10949074074074074</v>
      </c>
      <c r="J2371" s="1" t="s">
        <v>12021</v>
      </c>
      <c r="K2371" s="2" t="s">
        <v>12021</v>
      </c>
      <c r="L2371" s="2" t="s">
        <v>12021</v>
      </c>
      <c r="M2371" t="s">
        <v>12021</v>
      </c>
      <c r="N2371" t="str">
        <f t="shared" si="241"/>
        <v>31-07-2022</v>
      </c>
      <c r="O2371" t="str">
        <f t="shared" ref="O2371:O2434" si="243">MID(N2371,4,2)</f>
        <v>07</v>
      </c>
      <c r="P2371" t="str">
        <f t="shared" ref="P2371:P2434" si="244">RIGHT(N2371,4)</f>
        <v>2022</v>
      </c>
      <c r="Q2371" t="s">
        <v>12021</v>
      </c>
      <c r="R2371" t="str">
        <f t="shared" si="242"/>
        <v>-</v>
      </c>
      <c r="S2371" t="str">
        <f t="shared" ref="S2371:S2434" si="245">MID(R2371,4,2)</f>
        <v/>
      </c>
    </row>
    <row r="2372" spans="1:19" x14ac:dyDescent="0.3">
      <c r="A2372" t="s">
        <v>5703</v>
      </c>
      <c r="B2372" t="s">
        <v>87</v>
      </c>
      <c r="C2372" t="s">
        <v>11464</v>
      </c>
      <c r="D2372" t="s">
        <v>33</v>
      </c>
      <c r="E2372" t="s">
        <v>38</v>
      </c>
      <c r="F2372" t="s">
        <v>5704</v>
      </c>
      <c r="G2372" t="s">
        <v>28</v>
      </c>
      <c r="H2372" s="1">
        <v>43899</v>
      </c>
      <c r="I2372" s="3">
        <v>0.43402777777777779</v>
      </c>
      <c r="J2372" s="1" t="s">
        <v>3856</v>
      </c>
      <c r="K2372" s="2">
        <v>0.43462962962962964</v>
      </c>
      <c r="L2372" s="2" t="s">
        <v>12021</v>
      </c>
      <c r="M2372" t="s">
        <v>12021</v>
      </c>
      <c r="N2372" t="str">
        <f t="shared" si="241"/>
        <v>09-03-2020</v>
      </c>
      <c r="O2372" t="str">
        <f t="shared" si="243"/>
        <v>03</v>
      </c>
      <c r="P2372" t="str">
        <f t="shared" si="244"/>
        <v>2020</v>
      </c>
      <c r="Q2372" t="s">
        <v>12021</v>
      </c>
      <c r="R2372" t="str">
        <f t="shared" si="242"/>
        <v>30-09-2020</v>
      </c>
      <c r="S2372" t="str">
        <f t="shared" si="245"/>
        <v>09</v>
      </c>
    </row>
    <row r="2373" spans="1:19" x14ac:dyDescent="0.3">
      <c r="A2373" t="s">
        <v>5705</v>
      </c>
      <c r="B2373" t="s">
        <v>185</v>
      </c>
      <c r="C2373" t="s">
        <v>11465</v>
      </c>
      <c r="D2373" t="s">
        <v>12</v>
      </c>
      <c r="E2373" t="s">
        <v>13</v>
      </c>
      <c r="F2373" t="s">
        <v>5706</v>
      </c>
      <c r="G2373" t="s">
        <v>28</v>
      </c>
      <c r="H2373" s="1" t="s">
        <v>4127</v>
      </c>
      <c r="I2373" s="3">
        <v>0.61271990740740745</v>
      </c>
      <c r="J2373" s="1" t="s">
        <v>3916</v>
      </c>
      <c r="K2373" s="2">
        <v>0.61271990740740745</v>
      </c>
      <c r="L2373" s="2" t="s">
        <v>12021</v>
      </c>
      <c r="M2373" t="s">
        <v>12021</v>
      </c>
      <c r="N2373" t="str">
        <f t="shared" si="241"/>
        <v>26-06-2022</v>
      </c>
      <c r="O2373" t="str">
        <f t="shared" si="243"/>
        <v>06</v>
      </c>
      <c r="P2373" t="str">
        <f t="shared" si="244"/>
        <v>2022</v>
      </c>
      <c r="Q2373" t="s">
        <v>12021</v>
      </c>
      <c r="R2373" t="str">
        <f t="shared" si="242"/>
        <v>22-07-2022</v>
      </c>
      <c r="S2373" t="str">
        <f t="shared" si="245"/>
        <v>07</v>
      </c>
    </row>
    <row r="2374" spans="1:19" x14ac:dyDescent="0.3">
      <c r="A2374" t="s">
        <v>5707</v>
      </c>
      <c r="B2374" t="s">
        <v>93</v>
      </c>
      <c r="C2374" t="s">
        <v>12021</v>
      </c>
      <c r="D2374" t="s">
        <v>19</v>
      </c>
      <c r="E2374" t="s">
        <v>26</v>
      </c>
      <c r="F2374" t="s">
        <v>5708</v>
      </c>
      <c r="G2374" t="s">
        <v>15</v>
      </c>
      <c r="H2374" s="1">
        <v>45080</v>
      </c>
      <c r="I2374" s="3">
        <v>4.5138888888888888E-2</v>
      </c>
      <c r="J2374" s="1" t="s">
        <v>12021</v>
      </c>
      <c r="K2374" s="2" t="s">
        <v>12021</v>
      </c>
      <c r="L2374" s="2" t="s">
        <v>12021</v>
      </c>
      <c r="M2374" t="s">
        <v>12021</v>
      </c>
      <c r="N2374" t="str">
        <f t="shared" si="241"/>
        <v>03-06-2023</v>
      </c>
      <c r="O2374" t="str">
        <f t="shared" si="243"/>
        <v>06</v>
      </c>
      <c r="P2374" t="str">
        <f t="shared" si="244"/>
        <v>2023</v>
      </c>
      <c r="Q2374" t="s">
        <v>12021</v>
      </c>
      <c r="R2374" t="str">
        <f t="shared" si="242"/>
        <v>-</v>
      </c>
      <c r="S2374" t="str">
        <f t="shared" si="245"/>
        <v/>
      </c>
    </row>
    <row r="2375" spans="1:19" x14ac:dyDescent="0.3">
      <c r="A2375" t="s">
        <v>5709</v>
      </c>
      <c r="B2375" t="s">
        <v>73</v>
      </c>
      <c r="C2375" t="s">
        <v>12021</v>
      </c>
      <c r="D2375" t="s">
        <v>49</v>
      </c>
      <c r="E2375" t="s">
        <v>50</v>
      </c>
      <c r="F2375" t="s">
        <v>5710</v>
      </c>
      <c r="G2375" t="s">
        <v>22</v>
      </c>
      <c r="H2375" s="1" t="s">
        <v>4519</v>
      </c>
      <c r="I2375" s="3">
        <v>0.39991898148148147</v>
      </c>
      <c r="J2375" s="1" t="s">
        <v>12021</v>
      </c>
      <c r="K2375" s="2" t="s">
        <v>12021</v>
      </c>
      <c r="L2375" s="2" t="s">
        <v>12021</v>
      </c>
      <c r="M2375" t="s">
        <v>12021</v>
      </c>
      <c r="N2375" t="str">
        <f t="shared" si="241"/>
        <v>22-02-2024</v>
      </c>
      <c r="O2375" t="str">
        <f t="shared" si="243"/>
        <v>02</v>
      </c>
      <c r="P2375" t="str">
        <f t="shared" si="244"/>
        <v>2024</v>
      </c>
      <c r="Q2375" t="s">
        <v>12021</v>
      </c>
      <c r="R2375" t="str">
        <f t="shared" si="242"/>
        <v>-</v>
      </c>
      <c r="S2375" t="str">
        <f t="shared" si="245"/>
        <v/>
      </c>
    </row>
    <row r="2376" spans="1:19" x14ac:dyDescent="0.3">
      <c r="A2376" t="s">
        <v>5711</v>
      </c>
      <c r="B2376" t="s">
        <v>149</v>
      </c>
      <c r="C2376" t="s">
        <v>12021</v>
      </c>
      <c r="D2376" t="s">
        <v>49</v>
      </c>
      <c r="E2376" t="s">
        <v>69</v>
      </c>
      <c r="F2376" t="s">
        <v>5712</v>
      </c>
      <c r="G2376" t="s">
        <v>22</v>
      </c>
      <c r="H2376" s="1">
        <v>44107</v>
      </c>
      <c r="I2376" s="3">
        <v>0.26597222222222222</v>
      </c>
      <c r="J2376" s="1" t="s">
        <v>12021</v>
      </c>
      <c r="K2376" s="2" t="s">
        <v>12021</v>
      </c>
      <c r="L2376" s="2" t="s">
        <v>12021</v>
      </c>
      <c r="M2376" t="s">
        <v>12021</v>
      </c>
      <c r="N2376" t="str">
        <f t="shared" si="241"/>
        <v>03-10-2020</v>
      </c>
      <c r="O2376" t="str">
        <f t="shared" si="243"/>
        <v>10</v>
      </c>
      <c r="P2376" t="str">
        <f t="shared" si="244"/>
        <v>2020</v>
      </c>
      <c r="Q2376" t="s">
        <v>12021</v>
      </c>
      <c r="R2376" t="str">
        <f t="shared" si="242"/>
        <v>-</v>
      </c>
      <c r="S2376" t="str">
        <f t="shared" si="245"/>
        <v/>
      </c>
    </row>
    <row r="2377" spans="1:19" x14ac:dyDescent="0.3">
      <c r="A2377" t="s">
        <v>5713</v>
      </c>
      <c r="B2377" t="s">
        <v>188</v>
      </c>
      <c r="C2377" t="s">
        <v>12021</v>
      </c>
      <c r="D2377" t="s">
        <v>12</v>
      </c>
      <c r="E2377" t="s">
        <v>114</v>
      </c>
      <c r="F2377" t="s">
        <v>1280</v>
      </c>
      <c r="G2377" t="s">
        <v>15</v>
      </c>
      <c r="H2377" s="1">
        <v>45539</v>
      </c>
      <c r="I2377" s="3">
        <v>0.17222222222222222</v>
      </c>
      <c r="J2377" s="1" t="s">
        <v>12021</v>
      </c>
      <c r="K2377" s="2" t="s">
        <v>12021</v>
      </c>
      <c r="L2377" s="2" t="s">
        <v>12021</v>
      </c>
      <c r="M2377" t="s">
        <v>12021</v>
      </c>
      <c r="N2377" t="str">
        <f t="shared" si="241"/>
        <v>04-09-2024</v>
      </c>
      <c r="O2377" t="str">
        <f t="shared" si="243"/>
        <v>09</v>
      </c>
      <c r="P2377" t="str">
        <f t="shared" si="244"/>
        <v>2024</v>
      </c>
      <c r="Q2377" t="s">
        <v>12021</v>
      </c>
      <c r="R2377" t="str">
        <f t="shared" si="242"/>
        <v>-</v>
      </c>
      <c r="S2377" t="str">
        <f t="shared" si="245"/>
        <v/>
      </c>
    </row>
    <row r="2378" spans="1:19" x14ac:dyDescent="0.3">
      <c r="A2378" t="s">
        <v>5714</v>
      </c>
      <c r="B2378" t="s">
        <v>64</v>
      </c>
      <c r="C2378" t="s">
        <v>12021</v>
      </c>
      <c r="D2378" t="s">
        <v>49</v>
      </c>
      <c r="E2378" t="s">
        <v>65</v>
      </c>
      <c r="F2378" t="s">
        <v>5715</v>
      </c>
      <c r="G2378" t="s">
        <v>15</v>
      </c>
      <c r="H2378" s="1" t="s">
        <v>5716</v>
      </c>
      <c r="I2378" s="3">
        <v>0.28275462962962961</v>
      </c>
      <c r="J2378" s="1" t="s">
        <v>12021</v>
      </c>
      <c r="K2378" s="2" t="s">
        <v>12021</v>
      </c>
      <c r="L2378" s="2" t="s">
        <v>12021</v>
      </c>
      <c r="M2378" t="s">
        <v>12021</v>
      </c>
      <c r="N2378" t="str">
        <f t="shared" si="241"/>
        <v>24-07-2024</v>
      </c>
      <c r="O2378" t="str">
        <f t="shared" si="243"/>
        <v>07</v>
      </c>
      <c r="P2378" t="str">
        <f t="shared" si="244"/>
        <v>2024</v>
      </c>
      <c r="Q2378" t="s">
        <v>12021</v>
      </c>
      <c r="R2378" t="str">
        <f t="shared" si="242"/>
        <v>-</v>
      </c>
      <c r="S2378" t="str">
        <f t="shared" si="245"/>
        <v/>
      </c>
    </row>
    <row r="2379" spans="1:19" x14ac:dyDescent="0.3">
      <c r="A2379" t="s">
        <v>5717</v>
      </c>
      <c r="B2379" t="s">
        <v>289</v>
      </c>
      <c r="C2379" t="s">
        <v>12021</v>
      </c>
      <c r="D2379" t="s">
        <v>49</v>
      </c>
      <c r="E2379" t="s">
        <v>69</v>
      </c>
      <c r="F2379" t="s">
        <v>5718</v>
      </c>
      <c r="G2379" t="s">
        <v>15</v>
      </c>
      <c r="H2379" s="1">
        <v>43933</v>
      </c>
      <c r="I2379" s="3">
        <v>0.31319444444444444</v>
      </c>
      <c r="J2379" s="1" t="s">
        <v>12021</v>
      </c>
      <c r="K2379" s="2" t="s">
        <v>12021</v>
      </c>
      <c r="L2379" s="2" t="s">
        <v>12021</v>
      </c>
      <c r="M2379" t="s">
        <v>12021</v>
      </c>
      <c r="N2379" t="str">
        <f t="shared" si="241"/>
        <v>12-04-2020</v>
      </c>
      <c r="O2379" t="str">
        <f t="shared" si="243"/>
        <v>04</v>
      </c>
      <c r="P2379" t="str">
        <f t="shared" si="244"/>
        <v>2020</v>
      </c>
      <c r="Q2379" t="s">
        <v>12021</v>
      </c>
      <c r="R2379" t="str">
        <f t="shared" si="242"/>
        <v>-</v>
      </c>
      <c r="S2379" t="str">
        <f t="shared" si="245"/>
        <v/>
      </c>
    </row>
    <row r="2380" spans="1:19" x14ac:dyDescent="0.3">
      <c r="A2380" t="s">
        <v>5719</v>
      </c>
      <c r="B2380" t="s">
        <v>11</v>
      </c>
      <c r="C2380" t="s">
        <v>12021</v>
      </c>
      <c r="D2380" t="s">
        <v>12</v>
      </c>
      <c r="E2380" t="s">
        <v>13</v>
      </c>
      <c r="F2380" t="s">
        <v>5720</v>
      </c>
      <c r="G2380" t="s">
        <v>22</v>
      </c>
      <c r="H2380" s="1" t="s">
        <v>5721</v>
      </c>
      <c r="I2380" s="3">
        <v>0.39265046296296297</v>
      </c>
      <c r="J2380" s="1" t="s">
        <v>12021</v>
      </c>
      <c r="K2380" s="2" t="s">
        <v>12021</v>
      </c>
      <c r="L2380" s="2" t="s">
        <v>12021</v>
      </c>
      <c r="M2380" t="s">
        <v>12021</v>
      </c>
      <c r="N2380" t="str">
        <f t="shared" si="241"/>
        <v>24-02-2024</v>
      </c>
      <c r="O2380" t="str">
        <f t="shared" si="243"/>
        <v>02</v>
      </c>
      <c r="P2380" t="str">
        <f t="shared" si="244"/>
        <v>2024</v>
      </c>
      <c r="Q2380" t="s">
        <v>12021</v>
      </c>
      <c r="R2380" t="str">
        <f t="shared" si="242"/>
        <v>-</v>
      </c>
      <c r="S2380" t="str">
        <f t="shared" si="245"/>
        <v/>
      </c>
    </row>
    <row r="2381" spans="1:19" x14ac:dyDescent="0.3">
      <c r="A2381" t="s">
        <v>5722</v>
      </c>
      <c r="B2381" t="s">
        <v>139</v>
      </c>
      <c r="C2381" t="s">
        <v>12021</v>
      </c>
      <c r="D2381" t="s">
        <v>19</v>
      </c>
      <c r="E2381" t="s">
        <v>140</v>
      </c>
      <c r="F2381" t="s">
        <v>5723</v>
      </c>
      <c r="G2381" t="s">
        <v>15</v>
      </c>
      <c r="H2381" s="1">
        <v>45086</v>
      </c>
      <c r="I2381" s="3">
        <v>0.19027777777777777</v>
      </c>
      <c r="J2381" s="1" t="s">
        <v>12021</v>
      </c>
      <c r="K2381" s="2" t="s">
        <v>12021</v>
      </c>
      <c r="L2381" s="2" t="s">
        <v>12021</v>
      </c>
      <c r="M2381" t="s">
        <v>12021</v>
      </c>
      <c r="N2381" t="str">
        <f t="shared" si="241"/>
        <v>09-06-2023</v>
      </c>
      <c r="O2381" t="str">
        <f t="shared" si="243"/>
        <v>06</v>
      </c>
      <c r="P2381" t="str">
        <f t="shared" si="244"/>
        <v>2023</v>
      </c>
      <c r="Q2381" t="s">
        <v>12021</v>
      </c>
      <c r="R2381" t="str">
        <f t="shared" si="242"/>
        <v>-</v>
      </c>
      <c r="S2381" t="str">
        <f t="shared" si="245"/>
        <v/>
      </c>
    </row>
    <row r="2382" spans="1:19" x14ac:dyDescent="0.3">
      <c r="A2382" t="s">
        <v>5724</v>
      </c>
      <c r="B2382" t="s">
        <v>173</v>
      </c>
      <c r="C2382" t="s">
        <v>12021</v>
      </c>
      <c r="D2382" t="s">
        <v>12</v>
      </c>
      <c r="E2382" t="s">
        <v>174</v>
      </c>
      <c r="F2382" t="s">
        <v>5725</v>
      </c>
      <c r="G2382" t="s">
        <v>22</v>
      </c>
      <c r="H2382" s="1" t="s">
        <v>4654</v>
      </c>
      <c r="I2382" s="3">
        <v>0.43655092592592593</v>
      </c>
      <c r="J2382" s="1" t="s">
        <v>12021</v>
      </c>
      <c r="K2382" s="2" t="s">
        <v>12021</v>
      </c>
      <c r="L2382" s="2" t="s">
        <v>12021</v>
      </c>
      <c r="M2382" t="s">
        <v>12021</v>
      </c>
      <c r="N2382" t="str">
        <f t="shared" si="241"/>
        <v>14-02-2020</v>
      </c>
      <c r="O2382" t="str">
        <f t="shared" si="243"/>
        <v>02</v>
      </c>
      <c r="P2382" t="str">
        <f t="shared" si="244"/>
        <v>2020</v>
      </c>
      <c r="Q2382" t="s">
        <v>12021</v>
      </c>
      <c r="R2382" t="str">
        <f t="shared" si="242"/>
        <v>-</v>
      </c>
      <c r="S2382" t="str">
        <f t="shared" si="245"/>
        <v/>
      </c>
    </row>
    <row r="2383" spans="1:19" x14ac:dyDescent="0.3">
      <c r="A2383" t="s">
        <v>5726</v>
      </c>
      <c r="B2383" t="s">
        <v>18</v>
      </c>
      <c r="C2383" t="s">
        <v>12021</v>
      </c>
      <c r="D2383" t="s">
        <v>19</v>
      </c>
      <c r="E2383" t="s">
        <v>20</v>
      </c>
      <c r="F2383" t="s">
        <v>5727</v>
      </c>
      <c r="G2383" t="s">
        <v>22</v>
      </c>
      <c r="H2383" s="1">
        <v>44055</v>
      </c>
      <c r="I2383" s="3">
        <v>0.56180555555555556</v>
      </c>
      <c r="J2383" s="1" t="s">
        <v>12021</v>
      </c>
      <c r="K2383" s="2" t="s">
        <v>12021</v>
      </c>
      <c r="L2383" s="2" t="s">
        <v>12021</v>
      </c>
      <c r="M2383" t="s">
        <v>12021</v>
      </c>
      <c r="N2383" t="str">
        <f t="shared" si="241"/>
        <v>12-08-2020</v>
      </c>
      <c r="O2383" t="str">
        <f t="shared" si="243"/>
        <v>08</v>
      </c>
      <c r="P2383" t="str">
        <f t="shared" si="244"/>
        <v>2020</v>
      </c>
      <c r="Q2383" t="s">
        <v>12021</v>
      </c>
      <c r="R2383" t="str">
        <f t="shared" si="242"/>
        <v>-</v>
      </c>
      <c r="S2383" t="str">
        <f t="shared" si="245"/>
        <v/>
      </c>
    </row>
    <row r="2384" spans="1:19" x14ac:dyDescent="0.3">
      <c r="A2384" t="s">
        <v>5728</v>
      </c>
      <c r="B2384" t="s">
        <v>113</v>
      </c>
      <c r="C2384" s="4">
        <v>44603.853472222225</v>
      </c>
      <c r="D2384" t="s">
        <v>12</v>
      </c>
      <c r="E2384" t="s">
        <v>114</v>
      </c>
      <c r="F2384" t="s">
        <v>5729</v>
      </c>
      <c r="G2384" t="s">
        <v>28</v>
      </c>
      <c r="H2384" s="1" t="s">
        <v>4704</v>
      </c>
      <c r="I2384" s="3">
        <v>0.8535300925925926</v>
      </c>
      <c r="J2384" s="1">
        <v>44603</v>
      </c>
      <c r="K2384" s="2">
        <v>0.85347222222222219</v>
      </c>
      <c r="L2384" s="2" t="s">
        <v>12021</v>
      </c>
      <c r="M2384" t="s">
        <v>12021</v>
      </c>
      <c r="N2384" t="str">
        <f t="shared" si="241"/>
        <v>22-10-2022</v>
      </c>
      <c r="O2384" t="str">
        <f t="shared" si="243"/>
        <v>10</v>
      </c>
      <c r="P2384" t="str">
        <f t="shared" si="244"/>
        <v>2022</v>
      </c>
      <c r="Q2384" t="s">
        <v>12021</v>
      </c>
      <c r="R2384" t="str">
        <f t="shared" si="242"/>
        <v>11-02-2022</v>
      </c>
      <c r="S2384" t="str">
        <f t="shared" si="245"/>
        <v>02</v>
      </c>
    </row>
    <row r="2385" spans="1:19" x14ac:dyDescent="0.3">
      <c r="A2385" t="s">
        <v>5730</v>
      </c>
      <c r="B2385" t="s">
        <v>301</v>
      </c>
      <c r="C2385" t="s">
        <v>12021</v>
      </c>
      <c r="D2385" t="s">
        <v>49</v>
      </c>
      <c r="E2385" t="s">
        <v>50</v>
      </c>
      <c r="F2385" t="s">
        <v>5731</v>
      </c>
      <c r="G2385" t="s">
        <v>22</v>
      </c>
      <c r="H2385" s="1" t="s">
        <v>258</v>
      </c>
      <c r="I2385" s="3">
        <v>0.53251157407407412</v>
      </c>
      <c r="J2385" s="1" t="s">
        <v>12021</v>
      </c>
      <c r="K2385" s="2" t="s">
        <v>12021</v>
      </c>
      <c r="L2385" s="2" t="s">
        <v>12021</v>
      </c>
      <c r="M2385" t="s">
        <v>12021</v>
      </c>
      <c r="N2385" t="str">
        <f t="shared" si="241"/>
        <v>20-09-2021</v>
      </c>
      <c r="O2385" t="str">
        <f t="shared" si="243"/>
        <v>09</v>
      </c>
      <c r="P2385" t="str">
        <f t="shared" si="244"/>
        <v>2021</v>
      </c>
      <c r="Q2385" t="s">
        <v>12021</v>
      </c>
      <c r="R2385" t="str">
        <f t="shared" si="242"/>
        <v>-</v>
      </c>
      <c r="S2385" t="str">
        <f t="shared" si="245"/>
        <v/>
      </c>
    </row>
    <row r="2386" spans="1:19" x14ac:dyDescent="0.3">
      <c r="A2386" t="s">
        <v>5732</v>
      </c>
      <c r="B2386" t="s">
        <v>25</v>
      </c>
      <c r="C2386" t="s">
        <v>12021</v>
      </c>
      <c r="D2386" t="s">
        <v>19</v>
      </c>
      <c r="E2386" t="s">
        <v>26</v>
      </c>
      <c r="F2386" t="s">
        <v>5733</v>
      </c>
      <c r="G2386" t="s">
        <v>22</v>
      </c>
      <c r="H2386" s="1">
        <v>44989</v>
      </c>
      <c r="I2386" s="3">
        <v>0.11388888888888889</v>
      </c>
      <c r="J2386" s="1" t="s">
        <v>12021</v>
      </c>
      <c r="K2386" s="2" t="s">
        <v>12021</v>
      </c>
      <c r="L2386" s="2" t="s">
        <v>12021</v>
      </c>
      <c r="M2386" t="s">
        <v>12021</v>
      </c>
      <c r="N2386" t="str">
        <f t="shared" si="241"/>
        <v>04-03-2023</v>
      </c>
      <c r="O2386" t="str">
        <f t="shared" si="243"/>
        <v>03</v>
      </c>
      <c r="P2386" t="str">
        <f t="shared" si="244"/>
        <v>2023</v>
      </c>
      <c r="Q2386" t="s">
        <v>12021</v>
      </c>
      <c r="R2386" t="str">
        <f t="shared" si="242"/>
        <v>-</v>
      </c>
      <c r="S2386" t="str">
        <f t="shared" si="245"/>
        <v/>
      </c>
    </row>
    <row r="2387" spans="1:19" x14ac:dyDescent="0.3">
      <c r="A2387" t="s">
        <v>5734</v>
      </c>
      <c r="B2387" t="s">
        <v>48</v>
      </c>
      <c r="C2387" t="s">
        <v>12021</v>
      </c>
      <c r="D2387" t="s">
        <v>49</v>
      </c>
      <c r="E2387" t="s">
        <v>50</v>
      </c>
      <c r="F2387" t="s">
        <v>5735</v>
      </c>
      <c r="G2387" t="s">
        <v>22</v>
      </c>
      <c r="H2387" s="1" t="s">
        <v>3856</v>
      </c>
      <c r="I2387" s="3">
        <v>0.53715277777777781</v>
      </c>
      <c r="J2387" s="1" t="s">
        <v>12021</v>
      </c>
      <c r="K2387" s="2" t="s">
        <v>12021</v>
      </c>
      <c r="L2387" s="2" t="s">
        <v>12021</v>
      </c>
      <c r="M2387" t="s">
        <v>12021</v>
      </c>
      <c r="N2387" t="str">
        <f t="shared" si="241"/>
        <v>30-09-2020</v>
      </c>
      <c r="O2387" t="str">
        <f t="shared" si="243"/>
        <v>09</v>
      </c>
      <c r="P2387" t="str">
        <f t="shared" si="244"/>
        <v>2020</v>
      </c>
      <c r="Q2387" t="s">
        <v>12021</v>
      </c>
      <c r="R2387" t="str">
        <f t="shared" si="242"/>
        <v>-</v>
      </c>
      <c r="S2387" t="str">
        <f t="shared" si="245"/>
        <v/>
      </c>
    </row>
    <row r="2388" spans="1:19" x14ac:dyDescent="0.3">
      <c r="A2388" t="s">
        <v>5736</v>
      </c>
      <c r="B2388" t="s">
        <v>205</v>
      </c>
      <c r="C2388" s="4">
        <v>44381.87777777778</v>
      </c>
      <c r="D2388" t="s">
        <v>19</v>
      </c>
      <c r="E2388" t="s">
        <v>140</v>
      </c>
      <c r="F2388" t="s">
        <v>5737</v>
      </c>
      <c r="G2388" t="s">
        <v>28</v>
      </c>
      <c r="H2388" s="1">
        <v>44231</v>
      </c>
      <c r="I2388" s="3">
        <v>0.87777777777777777</v>
      </c>
      <c r="J2388" s="1">
        <v>44381</v>
      </c>
      <c r="K2388" s="2">
        <v>0.87777777777777777</v>
      </c>
      <c r="L2388" s="2" t="s">
        <v>12021</v>
      </c>
      <c r="M2388" t="s">
        <v>12021</v>
      </c>
      <c r="N2388" t="str">
        <f t="shared" si="241"/>
        <v>04-02-2021</v>
      </c>
      <c r="O2388" t="str">
        <f t="shared" si="243"/>
        <v>02</v>
      </c>
      <c r="P2388" t="str">
        <f t="shared" si="244"/>
        <v>2021</v>
      </c>
      <c r="Q2388" t="s">
        <v>12021</v>
      </c>
      <c r="R2388" t="str">
        <f t="shared" si="242"/>
        <v>04-07-2021</v>
      </c>
      <c r="S2388" t="str">
        <f t="shared" si="245"/>
        <v>07</v>
      </c>
    </row>
    <row r="2389" spans="1:19" x14ac:dyDescent="0.3">
      <c r="A2389" t="s">
        <v>5738</v>
      </c>
      <c r="B2389" t="s">
        <v>113</v>
      </c>
      <c r="C2389" t="s">
        <v>11466</v>
      </c>
      <c r="D2389" t="s">
        <v>12</v>
      </c>
      <c r="E2389" t="s">
        <v>114</v>
      </c>
      <c r="F2389" t="s">
        <v>5739</v>
      </c>
      <c r="G2389" t="s">
        <v>28</v>
      </c>
      <c r="H2389" s="1" t="s">
        <v>2498</v>
      </c>
      <c r="I2389" s="3">
        <v>0.71800925925925929</v>
      </c>
      <c r="J2389" s="1" t="s">
        <v>153</v>
      </c>
      <c r="K2389" s="2">
        <v>0.71800925925925929</v>
      </c>
      <c r="L2389" s="2" t="s">
        <v>12021</v>
      </c>
      <c r="M2389" t="s">
        <v>12021</v>
      </c>
      <c r="N2389" t="str">
        <f t="shared" si="241"/>
        <v>18-05-2020</v>
      </c>
      <c r="O2389" t="str">
        <f t="shared" si="243"/>
        <v>05</v>
      </c>
      <c r="P2389" t="str">
        <f t="shared" si="244"/>
        <v>2020</v>
      </c>
      <c r="Q2389" t="s">
        <v>12021</v>
      </c>
      <c r="R2389" t="str">
        <f t="shared" si="242"/>
        <v>26-05-2020</v>
      </c>
      <c r="S2389" t="str">
        <f t="shared" si="245"/>
        <v>05</v>
      </c>
    </row>
    <row r="2390" spans="1:19" x14ac:dyDescent="0.3">
      <c r="A2390" t="s">
        <v>5740</v>
      </c>
      <c r="B2390" t="s">
        <v>126</v>
      </c>
      <c r="C2390" t="s">
        <v>12021</v>
      </c>
      <c r="D2390" t="s">
        <v>33</v>
      </c>
      <c r="E2390" t="s">
        <v>127</v>
      </c>
      <c r="F2390" t="s">
        <v>5741</v>
      </c>
      <c r="G2390" t="s">
        <v>15</v>
      </c>
      <c r="H2390" s="1" t="s">
        <v>413</v>
      </c>
      <c r="I2390" s="3">
        <v>0.42524305555555558</v>
      </c>
      <c r="J2390" s="1" t="s">
        <v>12021</v>
      </c>
      <c r="K2390" s="2" t="s">
        <v>12021</v>
      </c>
      <c r="L2390" s="2" t="s">
        <v>12021</v>
      </c>
      <c r="M2390" t="s">
        <v>12021</v>
      </c>
      <c r="N2390" t="str">
        <f t="shared" si="241"/>
        <v>26-04-2024</v>
      </c>
      <c r="O2390" t="str">
        <f t="shared" si="243"/>
        <v>04</v>
      </c>
      <c r="P2390" t="str">
        <f t="shared" si="244"/>
        <v>2024</v>
      </c>
      <c r="Q2390" t="s">
        <v>12021</v>
      </c>
      <c r="R2390" t="str">
        <f t="shared" si="242"/>
        <v>-</v>
      </c>
      <c r="S2390" t="str">
        <f t="shared" si="245"/>
        <v/>
      </c>
    </row>
    <row r="2391" spans="1:19" x14ac:dyDescent="0.3">
      <c r="A2391" t="s">
        <v>5742</v>
      </c>
      <c r="B2391" t="s">
        <v>139</v>
      </c>
      <c r="C2391" t="s">
        <v>12021</v>
      </c>
      <c r="D2391" t="s">
        <v>19</v>
      </c>
      <c r="E2391" t="s">
        <v>140</v>
      </c>
      <c r="F2391" t="s">
        <v>5743</v>
      </c>
      <c r="G2391" t="s">
        <v>22</v>
      </c>
      <c r="H2391" s="1">
        <v>44595</v>
      </c>
      <c r="I2391" s="3">
        <v>0.41041666666666665</v>
      </c>
      <c r="J2391" s="1" t="s">
        <v>12021</v>
      </c>
      <c r="K2391" s="2" t="s">
        <v>12021</v>
      </c>
      <c r="L2391" s="2" t="s">
        <v>12021</v>
      </c>
      <c r="M2391" t="s">
        <v>12021</v>
      </c>
      <c r="N2391" t="str">
        <f t="shared" si="241"/>
        <v>03-02-2022</v>
      </c>
      <c r="O2391" t="str">
        <f t="shared" si="243"/>
        <v>02</v>
      </c>
      <c r="P2391" t="str">
        <f t="shared" si="244"/>
        <v>2022</v>
      </c>
      <c r="Q2391" t="s">
        <v>12021</v>
      </c>
      <c r="R2391" t="str">
        <f t="shared" si="242"/>
        <v>-</v>
      </c>
      <c r="S2391" t="str">
        <f t="shared" si="245"/>
        <v/>
      </c>
    </row>
    <row r="2392" spans="1:19" x14ac:dyDescent="0.3">
      <c r="A2392" t="s">
        <v>5744</v>
      </c>
      <c r="B2392" t="s">
        <v>11</v>
      </c>
      <c r="C2392" t="s">
        <v>12021</v>
      </c>
      <c r="D2392" t="s">
        <v>12</v>
      </c>
      <c r="E2392" t="s">
        <v>13</v>
      </c>
      <c r="F2392" t="s">
        <v>5745</v>
      </c>
      <c r="G2392" t="s">
        <v>15</v>
      </c>
      <c r="H2392" s="1" t="s">
        <v>5487</v>
      </c>
      <c r="I2392" s="3">
        <v>3.7337962962962962E-2</v>
      </c>
      <c r="J2392" s="1" t="s">
        <v>12021</v>
      </c>
      <c r="K2392" s="2" t="s">
        <v>12021</v>
      </c>
      <c r="L2392" s="2" t="s">
        <v>12021</v>
      </c>
      <c r="M2392" t="s">
        <v>12021</v>
      </c>
      <c r="N2392" t="str">
        <f t="shared" si="241"/>
        <v>19-02-2020</v>
      </c>
      <c r="O2392" t="str">
        <f t="shared" si="243"/>
        <v>02</v>
      </c>
      <c r="P2392" t="str">
        <f t="shared" si="244"/>
        <v>2020</v>
      </c>
      <c r="Q2392" t="s">
        <v>12021</v>
      </c>
      <c r="R2392" t="str">
        <f t="shared" si="242"/>
        <v>-</v>
      </c>
      <c r="S2392" t="str">
        <f t="shared" si="245"/>
        <v/>
      </c>
    </row>
    <row r="2393" spans="1:19" x14ac:dyDescent="0.3">
      <c r="A2393" t="s">
        <v>5746</v>
      </c>
      <c r="B2393" t="s">
        <v>173</v>
      </c>
      <c r="C2393" t="s">
        <v>12021</v>
      </c>
      <c r="D2393" t="s">
        <v>12</v>
      </c>
      <c r="E2393" t="s">
        <v>174</v>
      </c>
      <c r="F2393" t="s">
        <v>5747</v>
      </c>
      <c r="G2393" t="s">
        <v>15</v>
      </c>
      <c r="H2393" s="1" t="s">
        <v>5748</v>
      </c>
      <c r="I2393" s="3">
        <v>0.13974537037037038</v>
      </c>
      <c r="J2393" s="1" t="s">
        <v>12021</v>
      </c>
      <c r="K2393" s="2" t="s">
        <v>12021</v>
      </c>
      <c r="L2393" s="2" t="s">
        <v>12021</v>
      </c>
      <c r="M2393" t="s">
        <v>12021</v>
      </c>
      <c r="N2393" t="str">
        <f t="shared" si="241"/>
        <v>21-06-2023</v>
      </c>
      <c r="O2393" t="str">
        <f t="shared" si="243"/>
        <v>06</v>
      </c>
      <c r="P2393" t="str">
        <f t="shared" si="244"/>
        <v>2023</v>
      </c>
      <c r="Q2393" t="s">
        <v>12021</v>
      </c>
      <c r="R2393" t="str">
        <f t="shared" si="242"/>
        <v>-</v>
      </c>
      <c r="S2393" t="str">
        <f t="shared" si="245"/>
        <v/>
      </c>
    </row>
    <row r="2394" spans="1:19" x14ac:dyDescent="0.3">
      <c r="A2394" t="s">
        <v>5749</v>
      </c>
      <c r="B2394" t="s">
        <v>220</v>
      </c>
      <c r="C2394" t="s">
        <v>12021</v>
      </c>
      <c r="D2394" t="s">
        <v>12</v>
      </c>
      <c r="E2394" t="s">
        <v>174</v>
      </c>
      <c r="F2394" t="s">
        <v>5750</v>
      </c>
      <c r="G2394" t="s">
        <v>22</v>
      </c>
      <c r="H2394" s="1">
        <v>45607</v>
      </c>
      <c r="I2394" s="3">
        <v>0.81111111111111112</v>
      </c>
      <c r="J2394" s="1" t="s">
        <v>12021</v>
      </c>
      <c r="K2394" s="2" t="s">
        <v>12021</v>
      </c>
      <c r="L2394" s="2" t="s">
        <v>12021</v>
      </c>
      <c r="M2394" t="s">
        <v>12021</v>
      </c>
      <c r="N2394" t="str">
        <f t="shared" si="241"/>
        <v>11-11-2024</v>
      </c>
      <c r="O2394" t="str">
        <f t="shared" si="243"/>
        <v>11</v>
      </c>
      <c r="P2394" t="str">
        <f t="shared" si="244"/>
        <v>2024</v>
      </c>
      <c r="Q2394" t="s">
        <v>12021</v>
      </c>
      <c r="R2394" t="str">
        <f t="shared" si="242"/>
        <v>-</v>
      </c>
      <c r="S2394" t="str">
        <f t="shared" si="245"/>
        <v/>
      </c>
    </row>
    <row r="2395" spans="1:19" x14ac:dyDescent="0.3">
      <c r="A2395" t="s">
        <v>5751</v>
      </c>
      <c r="B2395" t="s">
        <v>97</v>
      </c>
      <c r="C2395" t="s">
        <v>11467</v>
      </c>
      <c r="D2395" t="s">
        <v>19</v>
      </c>
      <c r="E2395" t="s">
        <v>20</v>
      </c>
      <c r="F2395" t="s">
        <v>5752</v>
      </c>
      <c r="G2395" t="s">
        <v>28</v>
      </c>
      <c r="H2395" s="1" t="s">
        <v>598</v>
      </c>
      <c r="I2395" s="3">
        <v>0.56949074074074069</v>
      </c>
      <c r="J2395" s="1" t="s">
        <v>5753</v>
      </c>
      <c r="K2395" s="2">
        <v>0.56949074074074069</v>
      </c>
      <c r="L2395" s="2" t="s">
        <v>12021</v>
      </c>
      <c r="M2395" t="s">
        <v>12021</v>
      </c>
      <c r="N2395" t="str">
        <f t="shared" si="241"/>
        <v>18-04-2024</v>
      </c>
      <c r="O2395" t="str">
        <f t="shared" si="243"/>
        <v>04</v>
      </c>
      <c r="P2395" t="str">
        <f t="shared" si="244"/>
        <v>2024</v>
      </c>
      <c r="Q2395" t="s">
        <v>12021</v>
      </c>
      <c r="R2395" t="str">
        <f t="shared" si="242"/>
        <v>18-05-2024</v>
      </c>
      <c r="S2395" t="str">
        <f t="shared" si="245"/>
        <v>05</v>
      </c>
    </row>
    <row r="2396" spans="1:19" x14ac:dyDescent="0.3">
      <c r="A2396" t="s">
        <v>5754</v>
      </c>
      <c r="B2396" t="s">
        <v>289</v>
      </c>
      <c r="C2396" t="s">
        <v>12021</v>
      </c>
      <c r="D2396" t="s">
        <v>49</v>
      </c>
      <c r="E2396" t="s">
        <v>69</v>
      </c>
      <c r="F2396" t="s">
        <v>5755</v>
      </c>
      <c r="G2396" t="s">
        <v>22</v>
      </c>
      <c r="H2396" s="1" t="s">
        <v>1802</v>
      </c>
      <c r="I2396" s="3">
        <v>0.23314814814814816</v>
      </c>
      <c r="J2396" s="1" t="s">
        <v>12021</v>
      </c>
      <c r="K2396" s="2" t="s">
        <v>12021</v>
      </c>
      <c r="L2396" s="2" t="s">
        <v>12021</v>
      </c>
      <c r="M2396" t="s">
        <v>12021</v>
      </c>
      <c r="N2396" t="str">
        <f t="shared" si="241"/>
        <v>29-05-2020</v>
      </c>
      <c r="O2396" t="str">
        <f t="shared" si="243"/>
        <v>05</v>
      </c>
      <c r="P2396" t="str">
        <f t="shared" si="244"/>
        <v>2020</v>
      </c>
      <c r="Q2396" t="s">
        <v>12021</v>
      </c>
      <c r="R2396" t="str">
        <f t="shared" si="242"/>
        <v>-</v>
      </c>
      <c r="S2396" t="str">
        <f t="shared" si="245"/>
        <v/>
      </c>
    </row>
    <row r="2397" spans="1:19" x14ac:dyDescent="0.3">
      <c r="A2397" t="s">
        <v>5756</v>
      </c>
      <c r="B2397" t="s">
        <v>220</v>
      </c>
      <c r="C2397" t="s">
        <v>12021</v>
      </c>
      <c r="D2397" t="s">
        <v>12</v>
      </c>
      <c r="E2397" t="s">
        <v>174</v>
      </c>
      <c r="F2397" t="s">
        <v>5757</v>
      </c>
      <c r="G2397" t="s">
        <v>22</v>
      </c>
      <c r="H2397" s="1">
        <v>43994</v>
      </c>
      <c r="I2397" s="3">
        <v>0.32708333333333334</v>
      </c>
      <c r="J2397" s="1" t="s">
        <v>12021</v>
      </c>
      <c r="K2397" s="2" t="s">
        <v>12021</v>
      </c>
      <c r="L2397" s="2" t="s">
        <v>12021</v>
      </c>
      <c r="M2397" t="s">
        <v>12021</v>
      </c>
      <c r="N2397" t="str">
        <f t="shared" si="241"/>
        <v>12-06-2020</v>
      </c>
      <c r="O2397" t="str">
        <f t="shared" si="243"/>
        <v>06</v>
      </c>
      <c r="P2397" t="str">
        <f t="shared" si="244"/>
        <v>2020</v>
      </c>
      <c r="Q2397" t="s">
        <v>12021</v>
      </c>
      <c r="R2397" t="str">
        <f t="shared" si="242"/>
        <v>-</v>
      </c>
      <c r="S2397" t="str">
        <f t="shared" si="245"/>
        <v/>
      </c>
    </row>
    <row r="2398" spans="1:19" x14ac:dyDescent="0.3">
      <c r="A2398" t="s">
        <v>5758</v>
      </c>
      <c r="B2398" t="s">
        <v>188</v>
      </c>
      <c r="C2398" t="s">
        <v>11468</v>
      </c>
      <c r="D2398" t="s">
        <v>12</v>
      </c>
      <c r="E2398" t="s">
        <v>114</v>
      </c>
      <c r="F2398" t="s">
        <v>5759</v>
      </c>
      <c r="G2398" t="s">
        <v>28</v>
      </c>
      <c r="H2398" s="1">
        <v>44476</v>
      </c>
      <c r="I2398" s="3">
        <v>0.3923611111111111</v>
      </c>
      <c r="J2398" s="1" t="s">
        <v>5760</v>
      </c>
      <c r="K2398" s="2">
        <v>0.39282407407407405</v>
      </c>
      <c r="L2398" s="2" t="s">
        <v>12021</v>
      </c>
      <c r="M2398" t="s">
        <v>12021</v>
      </c>
      <c r="N2398" t="str">
        <f t="shared" si="241"/>
        <v>07-10-2021</v>
      </c>
      <c r="O2398" t="str">
        <f t="shared" si="243"/>
        <v>10</v>
      </c>
      <c r="P2398" t="str">
        <f t="shared" si="244"/>
        <v>2021</v>
      </c>
      <c r="Q2398" t="s">
        <v>12021</v>
      </c>
      <c r="R2398" t="str">
        <f t="shared" si="242"/>
        <v>28-07-2021</v>
      </c>
      <c r="S2398" t="str">
        <f t="shared" si="245"/>
        <v>07</v>
      </c>
    </row>
    <row r="2399" spans="1:19" x14ac:dyDescent="0.3">
      <c r="A2399" t="s">
        <v>5761</v>
      </c>
      <c r="B2399" t="s">
        <v>64</v>
      </c>
      <c r="C2399" t="s">
        <v>11469</v>
      </c>
      <c r="D2399" t="s">
        <v>49</v>
      </c>
      <c r="E2399" t="s">
        <v>65</v>
      </c>
      <c r="F2399" t="s">
        <v>5762</v>
      </c>
      <c r="G2399" t="s">
        <v>28</v>
      </c>
      <c r="H2399" s="1" t="s">
        <v>40</v>
      </c>
      <c r="I2399" s="3">
        <v>0.29071759259259261</v>
      </c>
      <c r="J2399" s="1" t="s">
        <v>2222</v>
      </c>
      <c r="K2399" s="2">
        <v>0.29071759259259261</v>
      </c>
      <c r="L2399" s="2" t="s">
        <v>12021</v>
      </c>
      <c r="M2399" t="s">
        <v>12021</v>
      </c>
      <c r="N2399" t="str">
        <f t="shared" si="241"/>
        <v>22-10-2021</v>
      </c>
      <c r="O2399" t="str">
        <f t="shared" si="243"/>
        <v>10</v>
      </c>
      <c r="P2399" t="str">
        <f t="shared" si="244"/>
        <v>2021</v>
      </c>
      <c r="Q2399" t="s">
        <v>12021</v>
      </c>
      <c r="R2399" t="str">
        <f t="shared" si="242"/>
        <v>24-10-2021</v>
      </c>
      <c r="S2399" t="str">
        <f t="shared" si="245"/>
        <v>10</v>
      </c>
    </row>
    <row r="2400" spans="1:19" x14ac:dyDescent="0.3">
      <c r="A2400" t="s">
        <v>5763</v>
      </c>
      <c r="B2400" t="s">
        <v>32</v>
      </c>
      <c r="C2400" t="s">
        <v>12021</v>
      </c>
      <c r="D2400" t="s">
        <v>33</v>
      </c>
      <c r="E2400" t="s">
        <v>34</v>
      </c>
      <c r="F2400" t="s">
        <v>5764</v>
      </c>
      <c r="G2400" t="s">
        <v>22</v>
      </c>
      <c r="H2400" s="1" t="s">
        <v>2005</v>
      </c>
      <c r="I2400" s="3">
        <v>0.2107175925925926</v>
      </c>
      <c r="J2400" s="1" t="s">
        <v>12021</v>
      </c>
      <c r="K2400" s="2" t="s">
        <v>12021</v>
      </c>
      <c r="L2400" s="2" t="s">
        <v>12021</v>
      </c>
      <c r="M2400" t="s">
        <v>12021</v>
      </c>
      <c r="N2400" t="str">
        <f t="shared" si="241"/>
        <v>29-12-2021</v>
      </c>
      <c r="O2400" t="str">
        <f t="shared" si="243"/>
        <v>12</v>
      </c>
      <c r="P2400" t="str">
        <f t="shared" si="244"/>
        <v>2021</v>
      </c>
      <c r="Q2400" t="s">
        <v>12021</v>
      </c>
      <c r="R2400" t="str">
        <f t="shared" si="242"/>
        <v>-</v>
      </c>
      <c r="S2400" t="str">
        <f t="shared" si="245"/>
        <v/>
      </c>
    </row>
    <row r="2401" spans="1:19" x14ac:dyDescent="0.3">
      <c r="A2401" t="s">
        <v>5765</v>
      </c>
      <c r="B2401" t="s">
        <v>202</v>
      </c>
      <c r="C2401" t="s">
        <v>12021</v>
      </c>
      <c r="D2401" t="s">
        <v>33</v>
      </c>
      <c r="E2401" t="s">
        <v>127</v>
      </c>
      <c r="F2401" t="s">
        <v>5766</v>
      </c>
      <c r="G2401" t="s">
        <v>15</v>
      </c>
      <c r="H2401" s="1">
        <v>44020</v>
      </c>
      <c r="I2401" s="3">
        <v>0.77361111111111114</v>
      </c>
      <c r="J2401" s="1" t="s">
        <v>12021</v>
      </c>
      <c r="K2401" s="2" t="s">
        <v>12021</v>
      </c>
      <c r="L2401" s="2" t="s">
        <v>12021</v>
      </c>
      <c r="M2401" t="s">
        <v>12021</v>
      </c>
      <c r="N2401" t="str">
        <f t="shared" si="241"/>
        <v>08-07-2020</v>
      </c>
      <c r="O2401" t="str">
        <f t="shared" si="243"/>
        <v>07</v>
      </c>
      <c r="P2401" t="str">
        <f t="shared" si="244"/>
        <v>2020</v>
      </c>
      <c r="Q2401" t="s">
        <v>12021</v>
      </c>
      <c r="R2401" t="str">
        <f t="shared" si="242"/>
        <v>-</v>
      </c>
      <c r="S2401" t="str">
        <f t="shared" si="245"/>
        <v/>
      </c>
    </row>
    <row r="2402" spans="1:19" x14ac:dyDescent="0.3">
      <c r="A2402" t="s">
        <v>5767</v>
      </c>
      <c r="B2402" t="s">
        <v>249</v>
      </c>
      <c r="C2402" s="4">
        <v>43864.345833333333</v>
      </c>
      <c r="D2402" t="s">
        <v>19</v>
      </c>
      <c r="E2402" t="s">
        <v>26</v>
      </c>
      <c r="F2402" t="s">
        <v>5768</v>
      </c>
      <c r="G2402" t="s">
        <v>28</v>
      </c>
      <c r="H2402" s="1">
        <v>44014</v>
      </c>
      <c r="I2402" s="3">
        <v>0.34583333333333333</v>
      </c>
      <c r="J2402" s="1">
        <v>43864</v>
      </c>
      <c r="K2402" s="2">
        <v>0.34583333333333333</v>
      </c>
      <c r="L2402" s="2" t="s">
        <v>12021</v>
      </c>
      <c r="M2402" t="s">
        <v>12021</v>
      </c>
      <c r="N2402" t="str">
        <f t="shared" si="241"/>
        <v>02-07-2020</v>
      </c>
      <c r="O2402" t="str">
        <f t="shared" si="243"/>
        <v>07</v>
      </c>
      <c r="P2402" t="str">
        <f t="shared" si="244"/>
        <v>2020</v>
      </c>
      <c r="Q2402" t="s">
        <v>12021</v>
      </c>
      <c r="R2402" t="str">
        <f t="shared" si="242"/>
        <v>03-02-2020</v>
      </c>
      <c r="S2402" t="str">
        <f t="shared" si="245"/>
        <v>02</v>
      </c>
    </row>
    <row r="2403" spans="1:19" x14ac:dyDescent="0.3">
      <c r="A2403" t="s">
        <v>5769</v>
      </c>
      <c r="B2403" t="s">
        <v>131</v>
      </c>
      <c r="C2403" t="s">
        <v>12021</v>
      </c>
      <c r="D2403" t="s">
        <v>12</v>
      </c>
      <c r="E2403" t="s">
        <v>114</v>
      </c>
      <c r="F2403" t="s">
        <v>5770</v>
      </c>
      <c r="G2403" t="s">
        <v>22</v>
      </c>
      <c r="H2403" s="1" t="s">
        <v>622</v>
      </c>
      <c r="I2403" s="3">
        <v>4.5393518518518521E-2</v>
      </c>
      <c r="J2403" s="1" t="s">
        <v>12021</v>
      </c>
      <c r="K2403" s="2" t="s">
        <v>12021</v>
      </c>
      <c r="L2403" s="2" t="s">
        <v>12021</v>
      </c>
      <c r="M2403" t="s">
        <v>12021</v>
      </c>
      <c r="N2403" t="str">
        <f t="shared" si="241"/>
        <v>19-06-2023</v>
      </c>
      <c r="O2403" t="str">
        <f t="shared" si="243"/>
        <v>06</v>
      </c>
      <c r="P2403" t="str">
        <f t="shared" si="244"/>
        <v>2023</v>
      </c>
      <c r="Q2403" t="s">
        <v>12021</v>
      </c>
      <c r="R2403" t="str">
        <f t="shared" si="242"/>
        <v>-</v>
      </c>
      <c r="S2403" t="str">
        <f t="shared" si="245"/>
        <v/>
      </c>
    </row>
    <row r="2404" spans="1:19" x14ac:dyDescent="0.3">
      <c r="A2404" t="s">
        <v>5771</v>
      </c>
      <c r="B2404" t="s">
        <v>37</v>
      </c>
      <c r="C2404" t="s">
        <v>12021</v>
      </c>
      <c r="D2404" t="s">
        <v>33</v>
      </c>
      <c r="E2404" t="s">
        <v>38</v>
      </c>
      <c r="F2404" t="s">
        <v>5772</v>
      </c>
      <c r="G2404" t="s">
        <v>15</v>
      </c>
      <c r="H2404" s="1" t="s">
        <v>5773</v>
      </c>
      <c r="I2404" s="3">
        <v>9.9629629629629624E-2</v>
      </c>
      <c r="J2404" s="1" t="s">
        <v>12021</v>
      </c>
      <c r="K2404" s="2" t="s">
        <v>12021</v>
      </c>
      <c r="L2404" s="2" t="s">
        <v>12021</v>
      </c>
      <c r="M2404" t="s">
        <v>12021</v>
      </c>
      <c r="N2404" t="str">
        <f t="shared" si="241"/>
        <v>16-08-2020</v>
      </c>
      <c r="O2404" t="str">
        <f t="shared" si="243"/>
        <v>08</v>
      </c>
      <c r="P2404" t="str">
        <f t="shared" si="244"/>
        <v>2020</v>
      </c>
      <c r="Q2404" t="s">
        <v>12021</v>
      </c>
      <c r="R2404" t="str">
        <f t="shared" si="242"/>
        <v>-</v>
      </c>
      <c r="S2404" t="str">
        <f t="shared" si="245"/>
        <v/>
      </c>
    </row>
    <row r="2405" spans="1:19" x14ac:dyDescent="0.3">
      <c r="A2405" t="s">
        <v>5774</v>
      </c>
      <c r="B2405" t="s">
        <v>25</v>
      </c>
      <c r="C2405" t="s">
        <v>12021</v>
      </c>
      <c r="D2405" t="s">
        <v>19</v>
      </c>
      <c r="E2405" t="s">
        <v>26</v>
      </c>
      <c r="F2405" t="s">
        <v>5775</v>
      </c>
      <c r="G2405" t="s">
        <v>22</v>
      </c>
      <c r="H2405" s="1" t="s">
        <v>165</v>
      </c>
      <c r="I2405" s="3">
        <v>0.46946759259259258</v>
      </c>
      <c r="J2405" s="1" t="s">
        <v>12021</v>
      </c>
      <c r="K2405" s="2" t="s">
        <v>12021</v>
      </c>
      <c r="L2405" s="2" t="s">
        <v>12021</v>
      </c>
      <c r="M2405" t="s">
        <v>12021</v>
      </c>
      <c r="N2405" t="str">
        <f t="shared" si="241"/>
        <v>17-07-2021</v>
      </c>
      <c r="O2405" t="str">
        <f t="shared" si="243"/>
        <v>07</v>
      </c>
      <c r="P2405" t="str">
        <f t="shared" si="244"/>
        <v>2021</v>
      </c>
      <c r="Q2405" t="s">
        <v>12021</v>
      </c>
      <c r="R2405" t="str">
        <f t="shared" si="242"/>
        <v>-</v>
      </c>
      <c r="S2405" t="str">
        <f t="shared" si="245"/>
        <v/>
      </c>
    </row>
    <row r="2406" spans="1:19" x14ac:dyDescent="0.3">
      <c r="A2406" t="s">
        <v>5776</v>
      </c>
      <c r="B2406" t="s">
        <v>131</v>
      </c>
      <c r="C2406" t="s">
        <v>11470</v>
      </c>
      <c r="D2406" t="s">
        <v>12</v>
      </c>
      <c r="E2406" t="s">
        <v>114</v>
      </c>
      <c r="F2406" t="s">
        <v>4850</v>
      </c>
      <c r="G2406" t="s">
        <v>28</v>
      </c>
      <c r="H2406" s="1">
        <v>44054</v>
      </c>
      <c r="I2406" s="3">
        <v>0.16319444444444445</v>
      </c>
      <c r="J2406" s="1" t="s">
        <v>5777</v>
      </c>
      <c r="K2406" s="2">
        <v>0.16339120370370369</v>
      </c>
      <c r="L2406" s="2" t="s">
        <v>12021</v>
      </c>
      <c r="M2406" t="s">
        <v>12021</v>
      </c>
      <c r="N2406" t="str">
        <f t="shared" si="241"/>
        <v>11-08-2020</v>
      </c>
      <c r="O2406" t="str">
        <f t="shared" si="243"/>
        <v>08</v>
      </c>
      <c r="P2406" t="str">
        <f t="shared" si="244"/>
        <v>2020</v>
      </c>
      <c r="Q2406" t="s">
        <v>12021</v>
      </c>
      <c r="R2406" t="str">
        <f t="shared" si="242"/>
        <v>19-11-2020</v>
      </c>
      <c r="S2406" t="str">
        <f t="shared" si="245"/>
        <v>11</v>
      </c>
    </row>
    <row r="2407" spans="1:19" x14ac:dyDescent="0.3">
      <c r="A2407" t="s">
        <v>5778</v>
      </c>
      <c r="B2407" t="s">
        <v>146</v>
      </c>
      <c r="C2407" t="s">
        <v>11471</v>
      </c>
      <c r="D2407" t="s">
        <v>19</v>
      </c>
      <c r="E2407" t="s">
        <v>140</v>
      </c>
      <c r="F2407" t="s">
        <v>5779</v>
      </c>
      <c r="G2407" t="s">
        <v>28</v>
      </c>
      <c r="H2407" s="1">
        <v>44351</v>
      </c>
      <c r="I2407" s="3">
        <v>0.57152777777777775</v>
      </c>
      <c r="J2407" s="1" t="s">
        <v>3224</v>
      </c>
      <c r="K2407" s="2">
        <v>0.5716782407407407</v>
      </c>
      <c r="L2407" s="2" t="s">
        <v>12021</v>
      </c>
      <c r="M2407" t="s">
        <v>12021</v>
      </c>
      <c r="N2407" t="str">
        <f t="shared" si="241"/>
        <v>04-06-2021</v>
      </c>
      <c r="O2407" t="str">
        <f t="shared" si="243"/>
        <v>06</v>
      </c>
      <c r="P2407" t="str">
        <f t="shared" si="244"/>
        <v>2021</v>
      </c>
      <c r="Q2407" t="s">
        <v>12021</v>
      </c>
      <c r="R2407" t="str">
        <f t="shared" si="242"/>
        <v>22-04-2021</v>
      </c>
      <c r="S2407" t="str">
        <f t="shared" si="245"/>
        <v>04</v>
      </c>
    </row>
    <row r="2408" spans="1:19" x14ac:dyDescent="0.3">
      <c r="A2408" t="s">
        <v>5780</v>
      </c>
      <c r="B2408" t="s">
        <v>126</v>
      </c>
      <c r="C2408" t="s">
        <v>12021</v>
      </c>
      <c r="D2408" t="s">
        <v>33</v>
      </c>
      <c r="E2408" t="s">
        <v>127</v>
      </c>
      <c r="F2408" t="s">
        <v>5781</v>
      </c>
      <c r="G2408" t="s">
        <v>22</v>
      </c>
      <c r="H2408" s="1">
        <v>44200</v>
      </c>
      <c r="I2408" s="3">
        <v>0.42986111111111114</v>
      </c>
      <c r="J2408" s="1" t="s">
        <v>12021</v>
      </c>
      <c r="K2408" s="2" t="s">
        <v>12021</v>
      </c>
      <c r="L2408" s="2" t="s">
        <v>12021</v>
      </c>
      <c r="M2408" t="s">
        <v>12021</v>
      </c>
      <c r="N2408" t="str">
        <f t="shared" si="241"/>
        <v>04-01-2021</v>
      </c>
      <c r="O2408" t="str">
        <f t="shared" si="243"/>
        <v>01</v>
      </c>
      <c r="P2408" t="str">
        <f t="shared" si="244"/>
        <v>2021</v>
      </c>
      <c r="Q2408" t="s">
        <v>12021</v>
      </c>
      <c r="R2408" t="str">
        <f t="shared" si="242"/>
        <v>-</v>
      </c>
      <c r="S2408" t="str">
        <f t="shared" si="245"/>
        <v/>
      </c>
    </row>
    <row r="2409" spans="1:19" x14ac:dyDescent="0.3">
      <c r="A2409" t="s">
        <v>5782</v>
      </c>
      <c r="B2409" t="s">
        <v>113</v>
      </c>
      <c r="C2409" t="s">
        <v>12021</v>
      </c>
      <c r="D2409" t="s">
        <v>12</v>
      </c>
      <c r="E2409" t="s">
        <v>114</v>
      </c>
      <c r="F2409" t="s">
        <v>5783</v>
      </c>
      <c r="G2409" t="s">
        <v>15</v>
      </c>
      <c r="H2409" s="1">
        <v>44048</v>
      </c>
      <c r="I2409" s="3">
        <v>0.88749999999999996</v>
      </c>
      <c r="J2409" s="1" t="s">
        <v>12021</v>
      </c>
      <c r="K2409" s="2" t="s">
        <v>12021</v>
      </c>
      <c r="L2409" s="2" t="s">
        <v>12021</v>
      </c>
      <c r="M2409" t="s">
        <v>12021</v>
      </c>
      <c r="N2409" t="str">
        <f t="shared" si="241"/>
        <v>05-08-2020</v>
      </c>
      <c r="O2409" t="str">
        <f t="shared" si="243"/>
        <v>08</v>
      </c>
      <c r="P2409" t="str">
        <f t="shared" si="244"/>
        <v>2020</v>
      </c>
      <c r="Q2409" t="s">
        <v>12021</v>
      </c>
      <c r="R2409" t="str">
        <f t="shared" si="242"/>
        <v>-</v>
      </c>
      <c r="S2409" t="str">
        <f t="shared" si="245"/>
        <v/>
      </c>
    </row>
    <row r="2410" spans="1:19" x14ac:dyDescent="0.3">
      <c r="A2410" t="s">
        <v>5784</v>
      </c>
      <c r="B2410" t="s">
        <v>202</v>
      </c>
      <c r="C2410" t="s">
        <v>12021</v>
      </c>
      <c r="D2410" t="s">
        <v>33</v>
      </c>
      <c r="E2410" t="s">
        <v>127</v>
      </c>
      <c r="F2410" t="s">
        <v>5785</v>
      </c>
      <c r="G2410" t="s">
        <v>15</v>
      </c>
      <c r="H2410" s="1" t="s">
        <v>2273</v>
      </c>
      <c r="I2410" s="3">
        <v>0.50037037037037035</v>
      </c>
      <c r="J2410" s="1" t="s">
        <v>12021</v>
      </c>
      <c r="K2410" s="2" t="s">
        <v>12021</v>
      </c>
      <c r="L2410" s="2" t="s">
        <v>12021</v>
      </c>
      <c r="M2410" t="s">
        <v>12021</v>
      </c>
      <c r="N2410" t="str">
        <f t="shared" si="241"/>
        <v>19-07-2023</v>
      </c>
      <c r="O2410" t="str">
        <f t="shared" si="243"/>
        <v>07</v>
      </c>
      <c r="P2410" t="str">
        <f t="shared" si="244"/>
        <v>2023</v>
      </c>
      <c r="Q2410" t="s">
        <v>12021</v>
      </c>
      <c r="R2410" t="str">
        <f t="shared" si="242"/>
        <v>-</v>
      </c>
      <c r="S2410" t="str">
        <f t="shared" si="245"/>
        <v/>
      </c>
    </row>
    <row r="2411" spans="1:19" x14ac:dyDescent="0.3">
      <c r="A2411" t="s">
        <v>5786</v>
      </c>
      <c r="B2411" t="s">
        <v>25</v>
      </c>
      <c r="C2411" t="s">
        <v>11472</v>
      </c>
      <c r="D2411" t="s">
        <v>19</v>
      </c>
      <c r="E2411" t="s">
        <v>26</v>
      </c>
      <c r="F2411" t="s">
        <v>5787</v>
      </c>
      <c r="G2411" t="s">
        <v>28</v>
      </c>
      <c r="H2411" s="1" t="s">
        <v>513</v>
      </c>
      <c r="I2411" s="3">
        <v>0.70629629629629631</v>
      </c>
      <c r="J2411" s="1" t="s">
        <v>5788</v>
      </c>
      <c r="K2411" s="2">
        <v>0.70629629629629631</v>
      </c>
      <c r="L2411" s="2" t="s">
        <v>12021</v>
      </c>
      <c r="M2411" t="s">
        <v>12021</v>
      </c>
      <c r="N2411" t="str">
        <f t="shared" si="241"/>
        <v>15-09-2020</v>
      </c>
      <c r="O2411" t="str">
        <f t="shared" si="243"/>
        <v>09</v>
      </c>
      <c r="P2411" t="str">
        <f t="shared" si="244"/>
        <v>2020</v>
      </c>
      <c r="Q2411" t="s">
        <v>12021</v>
      </c>
      <c r="R2411" t="str">
        <f t="shared" si="242"/>
        <v>26-09-2020</v>
      </c>
      <c r="S2411" t="str">
        <f t="shared" si="245"/>
        <v>09</v>
      </c>
    </row>
    <row r="2412" spans="1:19" x14ac:dyDescent="0.3">
      <c r="A2412" t="s">
        <v>5789</v>
      </c>
      <c r="B2412" t="s">
        <v>32</v>
      </c>
      <c r="C2412" t="s">
        <v>12021</v>
      </c>
      <c r="D2412" t="s">
        <v>33</v>
      </c>
      <c r="E2412" t="s">
        <v>34</v>
      </c>
      <c r="F2412" t="s">
        <v>5790</v>
      </c>
      <c r="G2412" t="s">
        <v>15</v>
      </c>
      <c r="H2412" s="1" t="s">
        <v>5226</v>
      </c>
      <c r="I2412" s="3">
        <v>0.66708333333333336</v>
      </c>
      <c r="J2412" s="1" t="s">
        <v>12021</v>
      </c>
      <c r="K2412" s="2" t="s">
        <v>12021</v>
      </c>
      <c r="L2412" s="2" t="s">
        <v>12021</v>
      </c>
      <c r="M2412" t="s">
        <v>12021</v>
      </c>
      <c r="N2412" t="str">
        <f t="shared" si="241"/>
        <v>24-12-2022</v>
      </c>
      <c r="O2412" t="str">
        <f t="shared" si="243"/>
        <v>12</v>
      </c>
      <c r="P2412" t="str">
        <f t="shared" si="244"/>
        <v>2022</v>
      </c>
      <c r="Q2412" t="s">
        <v>12021</v>
      </c>
      <c r="R2412" t="str">
        <f t="shared" si="242"/>
        <v>-</v>
      </c>
      <c r="S2412" t="str">
        <f t="shared" si="245"/>
        <v/>
      </c>
    </row>
    <row r="2413" spans="1:19" x14ac:dyDescent="0.3">
      <c r="A2413" t="s">
        <v>5791</v>
      </c>
      <c r="B2413" t="s">
        <v>113</v>
      </c>
      <c r="C2413" t="s">
        <v>11473</v>
      </c>
      <c r="D2413" t="s">
        <v>12</v>
      </c>
      <c r="E2413" t="s">
        <v>114</v>
      </c>
      <c r="F2413" t="s">
        <v>5792</v>
      </c>
      <c r="G2413" t="s">
        <v>28</v>
      </c>
      <c r="H2413" s="1">
        <v>44531</v>
      </c>
      <c r="I2413" s="3">
        <v>0.1</v>
      </c>
      <c r="J2413" s="1" t="s">
        <v>1951</v>
      </c>
      <c r="K2413" s="2">
        <v>0.10002314814814815</v>
      </c>
      <c r="L2413" s="2" t="s">
        <v>12021</v>
      </c>
      <c r="M2413" t="s">
        <v>12021</v>
      </c>
      <c r="N2413" t="str">
        <f t="shared" si="241"/>
        <v>01-12-2021</v>
      </c>
      <c r="O2413" t="str">
        <f t="shared" si="243"/>
        <v>12</v>
      </c>
      <c r="P2413" t="str">
        <f t="shared" si="244"/>
        <v>2021</v>
      </c>
      <c r="Q2413" t="s">
        <v>12021</v>
      </c>
      <c r="R2413" t="str">
        <f t="shared" si="242"/>
        <v>14-01-2021</v>
      </c>
      <c r="S2413" t="str">
        <f t="shared" si="245"/>
        <v>01</v>
      </c>
    </row>
    <row r="2414" spans="1:19" x14ac:dyDescent="0.3">
      <c r="A2414" t="s">
        <v>5793</v>
      </c>
      <c r="B2414" t="s">
        <v>220</v>
      </c>
      <c r="C2414" t="s">
        <v>12021</v>
      </c>
      <c r="D2414" t="s">
        <v>12</v>
      </c>
      <c r="E2414" t="s">
        <v>174</v>
      </c>
      <c r="F2414" t="s">
        <v>5794</v>
      </c>
      <c r="G2414" t="s">
        <v>15</v>
      </c>
      <c r="H2414" s="1">
        <v>44743</v>
      </c>
      <c r="I2414" s="3">
        <v>0.59305555555555556</v>
      </c>
      <c r="J2414" s="1" t="s">
        <v>12021</v>
      </c>
      <c r="K2414" s="2" t="s">
        <v>12021</v>
      </c>
      <c r="L2414" s="2" t="s">
        <v>12021</v>
      </c>
      <c r="M2414" t="s">
        <v>12021</v>
      </c>
      <c r="N2414" t="str">
        <f t="shared" si="241"/>
        <v>01-07-2022</v>
      </c>
      <c r="O2414" t="str">
        <f t="shared" si="243"/>
        <v>07</v>
      </c>
      <c r="P2414" t="str">
        <f t="shared" si="244"/>
        <v>2022</v>
      </c>
      <c r="Q2414" t="s">
        <v>12021</v>
      </c>
      <c r="R2414" t="str">
        <f t="shared" si="242"/>
        <v>-</v>
      </c>
      <c r="S2414" t="str">
        <f t="shared" si="245"/>
        <v/>
      </c>
    </row>
    <row r="2415" spans="1:19" x14ac:dyDescent="0.3">
      <c r="A2415" t="s">
        <v>5795</v>
      </c>
      <c r="B2415" t="s">
        <v>194</v>
      </c>
      <c r="C2415" t="s">
        <v>12021</v>
      </c>
      <c r="D2415" t="s">
        <v>49</v>
      </c>
      <c r="E2415" t="s">
        <v>65</v>
      </c>
      <c r="F2415" t="s">
        <v>5796</v>
      </c>
      <c r="G2415" t="s">
        <v>15</v>
      </c>
      <c r="H2415" s="1">
        <v>44541</v>
      </c>
      <c r="I2415" s="3">
        <v>0.29236111111111113</v>
      </c>
      <c r="J2415" s="1" t="s">
        <v>12021</v>
      </c>
      <c r="K2415" s="2" t="s">
        <v>12021</v>
      </c>
      <c r="L2415" s="2" t="s">
        <v>12021</v>
      </c>
      <c r="M2415" t="s">
        <v>12021</v>
      </c>
      <c r="N2415" t="str">
        <f t="shared" si="241"/>
        <v>11-12-2021</v>
      </c>
      <c r="O2415" t="str">
        <f t="shared" si="243"/>
        <v>12</v>
      </c>
      <c r="P2415" t="str">
        <f t="shared" si="244"/>
        <v>2021</v>
      </c>
      <c r="Q2415" t="s">
        <v>12021</v>
      </c>
      <c r="R2415" t="str">
        <f t="shared" si="242"/>
        <v>-</v>
      </c>
      <c r="S2415" t="str">
        <f t="shared" si="245"/>
        <v/>
      </c>
    </row>
    <row r="2416" spans="1:19" x14ac:dyDescent="0.3">
      <c r="A2416" t="s">
        <v>5797</v>
      </c>
      <c r="B2416" t="s">
        <v>256</v>
      </c>
      <c r="C2416" t="s">
        <v>12021</v>
      </c>
      <c r="D2416" t="s">
        <v>19</v>
      </c>
      <c r="E2416" t="s">
        <v>20</v>
      </c>
      <c r="F2416" t="s">
        <v>5798</v>
      </c>
      <c r="G2416" t="s">
        <v>15</v>
      </c>
      <c r="H2416" s="1" t="s">
        <v>395</v>
      </c>
      <c r="I2416" s="3">
        <v>0.61743055555555559</v>
      </c>
      <c r="J2416" s="1" t="s">
        <v>12021</v>
      </c>
      <c r="K2416" s="2" t="s">
        <v>12021</v>
      </c>
      <c r="L2416" s="2" t="s">
        <v>12021</v>
      </c>
      <c r="M2416" t="s">
        <v>12021</v>
      </c>
      <c r="N2416" t="str">
        <f t="shared" si="241"/>
        <v>14-01-2023</v>
      </c>
      <c r="O2416" t="str">
        <f t="shared" si="243"/>
        <v>01</v>
      </c>
      <c r="P2416" t="str">
        <f t="shared" si="244"/>
        <v>2023</v>
      </c>
      <c r="Q2416" t="s">
        <v>12021</v>
      </c>
      <c r="R2416" t="str">
        <f t="shared" si="242"/>
        <v>-</v>
      </c>
      <c r="S2416" t="str">
        <f t="shared" si="245"/>
        <v/>
      </c>
    </row>
    <row r="2417" spans="1:19" x14ac:dyDescent="0.3">
      <c r="A2417" t="s">
        <v>5799</v>
      </c>
      <c r="B2417" t="s">
        <v>220</v>
      </c>
      <c r="C2417" t="s">
        <v>12021</v>
      </c>
      <c r="D2417" t="s">
        <v>12</v>
      </c>
      <c r="E2417" t="s">
        <v>174</v>
      </c>
      <c r="F2417" t="s">
        <v>5800</v>
      </c>
      <c r="G2417" t="s">
        <v>15</v>
      </c>
      <c r="H2417" s="1" t="s">
        <v>1285</v>
      </c>
      <c r="I2417" s="3">
        <v>0.79258101851851848</v>
      </c>
      <c r="J2417" s="1" t="s">
        <v>12021</v>
      </c>
      <c r="K2417" s="2" t="s">
        <v>12021</v>
      </c>
      <c r="L2417" s="2" t="s">
        <v>12021</v>
      </c>
      <c r="M2417" t="s">
        <v>12021</v>
      </c>
      <c r="N2417" t="str">
        <f t="shared" si="241"/>
        <v>27-01-2021</v>
      </c>
      <c r="O2417" t="str">
        <f t="shared" si="243"/>
        <v>01</v>
      </c>
      <c r="P2417" t="str">
        <f t="shared" si="244"/>
        <v>2021</v>
      </c>
      <c r="Q2417" t="s">
        <v>12021</v>
      </c>
      <c r="R2417" t="str">
        <f t="shared" si="242"/>
        <v>-</v>
      </c>
      <c r="S2417" t="str">
        <f t="shared" si="245"/>
        <v/>
      </c>
    </row>
    <row r="2418" spans="1:19" x14ac:dyDescent="0.3">
      <c r="A2418" t="s">
        <v>5801</v>
      </c>
      <c r="B2418" t="s">
        <v>135</v>
      </c>
      <c r="C2418" t="s">
        <v>12021</v>
      </c>
      <c r="D2418" t="s">
        <v>33</v>
      </c>
      <c r="E2418" t="s">
        <v>38</v>
      </c>
      <c r="F2418" t="s">
        <v>2739</v>
      </c>
      <c r="G2418" t="s">
        <v>15</v>
      </c>
      <c r="H2418" s="1" t="s">
        <v>3856</v>
      </c>
      <c r="I2418" s="3">
        <v>0.2553125</v>
      </c>
      <c r="J2418" s="1" t="s">
        <v>12021</v>
      </c>
      <c r="K2418" s="2" t="s">
        <v>12021</v>
      </c>
      <c r="L2418" s="2" t="s">
        <v>12021</v>
      </c>
      <c r="M2418" t="s">
        <v>12021</v>
      </c>
      <c r="N2418" t="str">
        <f t="shared" si="241"/>
        <v>30-09-2020</v>
      </c>
      <c r="O2418" t="str">
        <f t="shared" si="243"/>
        <v>09</v>
      </c>
      <c r="P2418" t="str">
        <f t="shared" si="244"/>
        <v>2020</v>
      </c>
      <c r="Q2418" t="s">
        <v>12021</v>
      </c>
      <c r="R2418" t="str">
        <f t="shared" si="242"/>
        <v>-</v>
      </c>
      <c r="S2418" t="str">
        <f t="shared" si="245"/>
        <v/>
      </c>
    </row>
    <row r="2419" spans="1:19" x14ac:dyDescent="0.3">
      <c r="A2419" t="s">
        <v>5802</v>
      </c>
      <c r="B2419" t="s">
        <v>87</v>
      </c>
      <c r="C2419" t="s">
        <v>12021</v>
      </c>
      <c r="D2419" t="s">
        <v>33</v>
      </c>
      <c r="E2419" t="s">
        <v>38</v>
      </c>
      <c r="F2419" t="s">
        <v>5803</v>
      </c>
      <c r="G2419" t="s">
        <v>15</v>
      </c>
      <c r="H2419" s="1" t="s">
        <v>5804</v>
      </c>
      <c r="I2419" s="3">
        <v>2.7708333333333335E-2</v>
      </c>
      <c r="J2419" s="1" t="s">
        <v>12021</v>
      </c>
      <c r="K2419" s="2" t="s">
        <v>12021</v>
      </c>
      <c r="L2419" s="2" t="s">
        <v>12021</v>
      </c>
      <c r="M2419" t="s">
        <v>12021</v>
      </c>
      <c r="N2419" t="str">
        <f t="shared" si="241"/>
        <v>29-06-2024</v>
      </c>
      <c r="O2419" t="str">
        <f t="shared" si="243"/>
        <v>06</v>
      </c>
      <c r="P2419" t="str">
        <f t="shared" si="244"/>
        <v>2024</v>
      </c>
      <c r="Q2419" t="s">
        <v>12021</v>
      </c>
      <c r="R2419" t="str">
        <f t="shared" si="242"/>
        <v>-</v>
      </c>
      <c r="S2419" t="str">
        <f t="shared" si="245"/>
        <v/>
      </c>
    </row>
    <row r="2420" spans="1:19" x14ac:dyDescent="0.3">
      <c r="A2420" t="s">
        <v>5805</v>
      </c>
      <c r="B2420" t="s">
        <v>48</v>
      </c>
      <c r="C2420" t="s">
        <v>12021</v>
      </c>
      <c r="D2420" t="s">
        <v>49</v>
      </c>
      <c r="E2420" t="s">
        <v>50</v>
      </c>
      <c r="F2420" t="s">
        <v>5806</v>
      </c>
      <c r="G2420" t="s">
        <v>15</v>
      </c>
      <c r="H2420" s="1">
        <v>44476</v>
      </c>
      <c r="I2420" s="3">
        <v>0.66736111111111107</v>
      </c>
      <c r="J2420" s="1" t="s">
        <v>12021</v>
      </c>
      <c r="K2420" s="2" t="s">
        <v>12021</v>
      </c>
      <c r="L2420" s="2" t="s">
        <v>12021</v>
      </c>
      <c r="M2420" t="s">
        <v>12021</v>
      </c>
      <c r="N2420" t="str">
        <f t="shared" si="241"/>
        <v>07-10-2021</v>
      </c>
      <c r="O2420" t="str">
        <f t="shared" si="243"/>
        <v>10</v>
      </c>
      <c r="P2420" t="str">
        <f t="shared" si="244"/>
        <v>2021</v>
      </c>
      <c r="Q2420" t="s">
        <v>12021</v>
      </c>
      <c r="R2420" t="str">
        <f t="shared" si="242"/>
        <v>-</v>
      </c>
      <c r="S2420" t="str">
        <f t="shared" si="245"/>
        <v/>
      </c>
    </row>
    <row r="2421" spans="1:19" x14ac:dyDescent="0.3">
      <c r="A2421" t="s">
        <v>5807</v>
      </c>
      <c r="B2421" t="s">
        <v>37</v>
      </c>
      <c r="C2421" t="s">
        <v>12021</v>
      </c>
      <c r="D2421" t="s">
        <v>33</v>
      </c>
      <c r="E2421" t="s">
        <v>38</v>
      </c>
      <c r="F2421" t="s">
        <v>5808</v>
      </c>
      <c r="G2421" t="s">
        <v>15</v>
      </c>
      <c r="H2421" s="1">
        <v>45050</v>
      </c>
      <c r="I2421" s="3">
        <v>0.13194444444444445</v>
      </c>
      <c r="J2421" s="1" t="s">
        <v>12021</v>
      </c>
      <c r="K2421" s="2" t="s">
        <v>12021</v>
      </c>
      <c r="L2421" s="2" t="s">
        <v>12021</v>
      </c>
      <c r="M2421" t="s">
        <v>12021</v>
      </c>
      <c r="N2421" t="str">
        <f t="shared" si="241"/>
        <v>04-05-2023</v>
      </c>
      <c r="O2421" t="str">
        <f t="shared" si="243"/>
        <v>05</v>
      </c>
      <c r="P2421" t="str">
        <f t="shared" si="244"/>
        <v>2023</v>
      </c>
      <c r="Q2421" t="s">
        <v>12021</v>
      </c>
      <c r="R2421" t="str">
        <f t="shared" si="242"/>
        <v>-</v>
      </c>
      <c r="S2421" t="str">
        <f t="shared" si="245"/>
        <v/>
      </c>
    </row>
    <row r="2422" spans="1:19" x14ac:dyDescent="0.3">
      <c r="A2422" t="s">
        <v>5809</v>
      </c>
      <c r="B2422" t="s">
        <v>87</v>
      </c>
      <c r="C2422" t="s">
        <v>12021</v>
      </c>
      <c r="D2422" t="s">
        <v>33</v>
      </c>
      <c r="E2422" t="s">
        <v>38</v>
      </c>
      <c r="F2422" t="s">
        <v>5810</v>
      </c>
      <c r="G2422" t="s">
        <v>22</v>
      </c>
      <c r="H2422" s="1">
        <v>44146</v>
      </c>
      <c r="I2422" s="3">
        <v>0.53263888888888888</v>
      </c>
      <c r="J2422" s="1" t="s">
        <v>12021</v>
      </c>
      <c r="K2422" s="2" t="s">
        <v>12021</v>
      </c>
      <c r="L2422" s="2" t="s">
        <v>12021</v>
      </c>
      <c r="M2422" t="s">
        <v>12021</v>
      </c>
      <c r="N2422" t="str">
        <f t="shared" si="241"/>
        <v>11-11-2020</v>
      </c>
      <c r="O2422" t="str">
        <f t="shared" si="243"/>
        <v>11</v>
      </c>
      <c r="P2422" t="str">
        <f t="shared" si="244"/>
        <v>2020</v>
      </c>
      <c r="Q2422" t="s">
        <v>12021</v>
      </c>
      <c r="R2422" t="str">
        <f t="shared" si="242"/>
        <v>-</v>
      </c>
      <c r="S2422" t="str">
        <f t="shared" si="245"/>
        <v/>
      </c>
    </row>
    <row r="2423" spans="1:19" x14ac:dyDescent="0.3">
      <c r="A2423" t="s">
        <v>5811</v>
      </c>
      <c r="B2423" t="s">
        <v>110</v>
      </c>
      <c r="C2423" t="s">
        <v>12021</v>
      </c>
      <c r="D2423" t="s">
        <v>33</v>
      </c>
      <c r="E2423" t="s">
        <v>34</v>
      </c>
      <c r="F2423" t="s">
        <v>5812</v>
      </c>
      <c r="G2423" t="s">
        <v>22</v>
      </c>
      <c r="H2423" s="1">
        <v>45087</v>
      </c>
      <c r="I2423" s="3">
        <v>0.33541666666666664</v>
      </c>
      <c r="J2423" s="1" t="s">
        <v>12021</v>
      </c>
      <c r="K2423" s="2" t="s">
        <v>12021</v>
      </c>
      <c r="L2423" s="2" t="s">
        <v>12021</v>
      </c>
      <c r="M2423" t="s">
        <v>12021</v>
      </c>
      <c r="N2423" t="str">
        <f t="shared" si="241"/>
        <v>10-06-2023</v>
      </c>
      <c r="O2423" t="str">
        <f t="shared" si="243"/>
        <v>06</v>
      </c>
      <c r="P2423" t="str">
        <f t="shared" si="244"/>
        <v>2023</v>
      </c>
      <c r="Q2423" t="s">
        <v>12021</v>
      </c>
      <c r="R2423" t="str">
        <f t="shared" si="242"/>
        <v>-</v>
      </c>
      <c r="S2423" t="str">
        <f t="shared" si="245"/>
        <v/>
      </c>
    </row>
    <row r="2424" spans="1:19" x14ac:dyDescent="0.3">
      <c r="A2424" t="s">
        <v>5813</v>
      </c>
      <c r="B2424" t="s">
        <v>48</v>
      </c>
      <c r="C2424" t="s">
        <v>12021</v>
      </c>
      <c r="D2424" t="s">
        <v>49</v>
      </c>
      <c r="E2424" t="s">
        <v>50</v>
      </c>
      <c r="F2424" t="s">
        <v>5814</v>
      </c>
      <c r="G2424" t="s">
        <v>22</v>
      </c>
      <c r="H2424" s="1" t="s">
        <v>389</v>
      </c>
      <c r="I2424" s="3">
        <v>0.35842592592592593</v>
      </c>
      <c r="J2424" s="1" t="s">
        <v>12021</v>
      </c>
      <c r="K2424" s="2" t="s">
        <v>12021</v>
      </c>
      <c r="L2424" s="2" t="s">
        <v>12021</v>
      </c>
      <c r="M2424" t="s">
        <v>12021</v>
      </c>
      <c r="N2424" t="str">
        <f t="shared" si="241"/>
        <v>17-02-2021</v>
      </c>
      <c r="O2424" t="str">
        <f t="shared" si="243"/>
        <v>02</v>
      </c>
      <c r="P2424" t="str">
        <f t="shared" si="244"/>
        <v>2021</v>
      </c>
      <c r="Q2424" t="s">
        <v>12021</v>
      </c>
      <c r="R2424" t="str">
        <f t="shared" si="242"/>
        <v>-</v>
      </c>
      <c r="S2424" t="str">
        <f t="shared" si="245"/>
        <v/>
      </c>
    </row>
    <row r="2425" spans="1:19" x14ac:dyDescent="0.3">
      <c r="A2425" t="s">
        <v>5815</v>
      </c>
      <c r="B2425" t="s">
        <v>37</v>
      </c>
      <c r="C2425" t="s">
        <v>12021</v>
      </c>
      <c r="D2425" t="s">
        <v>33</v>
      </c>
      <c r="E2425" t="s">
        <v>38</v>
      </c>
      <c r="F2425" t="s">
        <v>5816</v>
      </c>
      <c r="G2425" t="s">
        <v>15</v>
      </c>
      <c r="H2425" s="1" t="s">
        <v>199</v>
      </c>
      <c r="I2425" s="3">
        <v>0.15587962962962962</v>
      </c>
      <c r="J2425" s="1" t="s">
        <v>12021</v>
      </c>
      <c r="K2425" s="2" t="s">
        <v>12021</v>
      </c>
      <c r="L2425" s="2" t="s">
        <v>12021</v>
      </c>
      <c r="M2425" t="s">
        <v>12021</v>
      </c>
      <c r="N2425" t="str">
        <f t="shared" si="241"/>
        <v>16-07-2021</v>
      </c>
      <c r="O2425" t="str">
        <f t="shared" si="243"/>
        <v>07</v>
      </c>
      <c r="P2425" t="str">
        <f t="shared" si="244"/>
        <v>2021</v>
      </c>
      <c r="Q2425" t="s">
        <v>12021</v>
      </c>
      <c r="R2425" t="str">
        <f t="shared" si="242"/>
        <v>-</v>
      </c>
      <c r="S2425" t="str">
        <f t="shared" si="245"/>
        <v/>
      </c>
    </row>
    <row r="2426" spans="1:19" x14ac:dyDescent="0.3">
      <c r="A2426" t="s">
        <v>5817</v>
      </c>
      <c r="B2426" t="s">
        <v>135</v>
      </c>
      <c r="C2426" t="s">
        <v>12021</v>
      </c>
      <c r="D2426" t="s">
        <v>33</v>
      </c>
      <c r="E2426" t="s">
        <v>38</v>
      </c>
      <c r="F2426" t="s">
        <v>5818</v>
      </c>
      <c r="G2426" t="s">
        <v>22</v>
      </c>
      <c r="H2426" s="1">
        <v>44017</v>
      </c>
      <c r="I2426" s="3">
        <v>0.37847222222222221</v>
      </c>
      <c r="J2426" s="1" t="s">
        <v>12021</v>
      </c>
      <c r="K2426" s="2" t="s">
        <v>12021</v>
      </c>
      <c r="L2426" s="2" t="s">
        <v>12021</v>
      </c>
      <c r="M2426" t="s">
        <v>12021</v>
      </c>
      <c r="N2426" t="str">
        <f t="shared" si="241"/>
        <v>05-07-2020</v>
      </c>
      <c r="O2426" t="str">
        <f t="shared" si="243"/>
        <v>07</v>
      </c>
      <c r="P2426" t="str">
        <f t="shared" si="244"/>
        <v>2020</v>
      </c>
      <c r="Q2426" t="s">
        <v>12021</v>
      </c>
      <c r="R2426" t="str">
        <f t="shared" si="242"/>
        <v>-</v>
      </c>
      <c r="S2426" t="str">
        <f t="shared" si="245"/>
        <v/>
      </c>
    </row>
    <row r="2427" spans="1:19" x14ac:dyDescent="0.3">
      <c r="A2427" t="s">
        <v>5819</v>
      </c>
      <c r="B2427" t="s">
        <v>188</v>
      </c>
      <c r="C2427" t="s">
        <v>11474</v>
      </c>
      <c r="D2427" t="s">
        <v>12</v>
      </c>
      <c r="E2427" t="s">
        <v>114</v>
      </c>
      <c r="F2427" t="s">
        <v>5820</v>
      </c>
      <c r="G2427" t="s">
        <v>28</v>
      </c>
      <c r="H2427" s="1" t="s">
        <v>536</v>
      </c>
      <c r="I2427" s="3">
        <v>0.56951388888888888</v>
      </c>
      <c r="J2427" s="1" t="s">
        <v>236</v>
      </c>
      <c r="K2427" s="2">
        <v>0.56951388888888888</v>
      </c>
      <c r="L2427" s="2" t="s">
        <v>12021</v>
      </c>
      <c r="M2427" t="s">
        <v>12021</v>
      </c>
      <c r="N2427" t="str">
        <f t="shared" si="241"/>
        <v>24-01-2022</v>
      </c>
      <c r="O2427" t="str">
        <f t="shared" si="243"/>
        <v>01</v>
      </c>
      <c r="P2427" t="str">
        <f t="shared" si="244"/>
        <v>2022</v>
      </c>
      <c r="Q2427" t="s">
        <v>12021</v>
      </c>
      <c r="R2427" t="str">
        <f t="shared" si="242"/>
        <v>18-02-2022</v>
      </c>
      <c r="S2427" t="str">
        <f t="shared" si="245"/>
        <v>02</v>
      </c>
    </row>
    <row r="2428" spans="1:19" x14ac:dyDescent="0.3">
      <c r="A2428" t="s">
        <v>5821</v>
      </c>
      <c r="B2428" t="s">
        <v>110</v>
      </c>
      <c r="C2428" t="s">
        <v>12021</v>
      </c>
      <c r="D2428" t="s">
        <v>33</v>
      </c>
      <c r="E2428" t="s">
        <v>34</v>
      </c>
      <c r="F2428" t="s">
        <v>5822</v>
      </c>
      <c r="G2428" t="s">
        <v>15</v>
      </c>
      <c r="H2428" s="1" t="s">
        <v>5823</v>
      </c>
      <c r="I2428" s="3">
        <v>0.96532407407407406</v>
      </c>
      <c r="J2428" s="1" t="s">
        <v>12021</v>
      </c>
      <c r="K2428" s="2" t="s">
        <v>12021</v>
      </c>
      <c r="L2428" s="2" t="s">
        <v>12021</v>
      </c>
      <c r="M2428" t="s">
        <v>12021</v>
      </c>
      <c r="N2428" t="str">
        <f t="shared" si="241"/>
        <v>26-06-2021</v>
      </c>
      <c r="O2428" t="str">
        <f t="shared" si="243"/>
        <v>06</v>
      </c>
      <c r="P2428" t="str">
        <f t="shared" si="244"/>
        <v>2021</v>
      </c>
      <c r="Q2428" t="s">
        <v>12021</v>
      </c>
      <c r="R2428" t="str">
        <f t="shared" si="242"/>
        <v>-</v>
      </c>
      <c r="S2428" t="str">
        <f t="shared" si="245"/>
        <v/>
      </c>
    </row>
    <row r="2429" spans="1:19" x14ac:dyDescent="0.3">
      <c r="A2429" t="s">
        <v>5824</v>
      </c>
      <c r="B2429" t="s">
        <v>123</v>
      </c>
      <c r="C2429" t="s">
        <v>11475</v>
      </c>
      <c r="D2429" t="s">
        <v>33</v>
      </c>
      <c r="E2429" t="s">
        <v>34</v>
      </c>
      <c r="F2429" t="s">
        <v>5825</v>
      </c>
      <c r="G2429" t="s">
        <v>28</v>
      </c>
      <c r="H2429" s="1" t="s">
        <v>2749</v>
      </c>
      <c r="I2429" s="3">
        <v>0.75942129629629629</v>
      </c>
      <c r="J2429" s="1" t="s">
        <v>510</v>
      </c>
      <c r="K2429" s="2">
        <v>0.75942129629629629</v>
      </c>
      <c r="L2429" s="2" t="s">
        <v>12021</v>
      </c>
      <c r="M2429" t="s">
        <v>12021</v>
      </c>
      <c r="N2429" t="str">
        <f t="shared" si="241"/>
        <v>15-07-2023</v>
      </c>
      <c r="O2429" t="str">
        <f t="shared" si="243"/>
        <v>07</v>
      </c>
      <c r="P2429" t="str">
        <f t="shared" si="244"/>
        <v>2023</v>
      </c>
      <c r="Q2429" t="s">
        <v>12021</v>
      </c>
      <c r="R2429" t="str">
        <f t="shared" si="242"/>
        <v>29-07-2023</v>
      </c>
      <c r="S2429" t="str">
        <f t="shared" si="245"/>
        <v>07</v>
      </c>
    </row>
    <row r="2430" spans="1:19" x14ac:dyDescent="0.3">
      <c r="A2430" t="s">
        <v>5826</v>
      </c>
      <c r="B2430" t="s">
        <v>53</v>
      </c>
      <c r="C2430" t="s">
        <v>12021</v>
      </c>
      <c r="D2430" t="s">
        <v>12</v>
      </c>
      <c r="E2430" t="s">
        <v>13</v>
      </c>
      <c r="F2430" t="s">
        <v>5827</v>
      </c>
      <c r="G2430" t="s">
        <v>22</v>
      </c>
      <c r="H2430" s="1" t="s">
        <v>2252</v>
      </c>
      <c r="I2430" s="3">
        <v>0.33613425925925927</v>
      </c>
      <c r="J2430" s="1" t="s">
        <v>12021</v>
      </c>
      <c r="K2430" s="2" t="s">
        <v>12021</v>
      </c>
      <c r="L2430" s="2" t="s">
        <v>12021</v>
      </c>
      <c r="M2430" t="s">
        <v>12021</v>
      </c>
      <c r="N2430" t="str">
        <f t="shared" si="241"/>
        <v>21-05-2024</v>
      </c>
      <c r="O2430" t="str">
        <f t="shared" si="243"/>
        <v>05</v>
      </c>
      <c r="P2430" t="str">
        <f t="shared" si="244"/>
        <v>2024</v>
      </c>
      <c r="Q2430" t="s">
        <v>12021</v>
      </c>
      <c r="R2430" t="str">
        <f t="shared" si="242"/>
        <v>-</v>
      </c>
      <c r="S2430" t="str">
        <f t="shared" si="245"/>
        <v/>
      </c>
    </row>
    <row r="2431" spans="1:19" x14ac:dyDescent="0.3">
      <c r="A2431" t="s">
        <v>5828</v>
      </c>
      <c r="B2431" t="s">
        <v>11</v>
      </c>
      <c r="C2431" t="s">
        <v>11476</v>
      </c>
      <c r="D2431" t="s">
        <v>12</v>
      </c>
      <c r="E2431" t="s">
        <v>13</v>
      </c>
      <c r="F2431" t="s">
        <v>5829</v>
      </c>
      <c r="G2431" t="s">
        <v>28</v>
      </c>
      <c r="H2431" s="1" t="s">
        <v>4890</v>
      </c>
      <c r="I2431" s="3">
        <v>7.3043981481481488E-2</v>
      </c>
      <c r="J2431" s="1" t="s">
        <v>1040</v>
      </c>
      <c r="K2431" s="2">
        <v>7.3043981481481488E-2</v>
      </c>
      <c r="L2431" s="2" t="s">
        <v>12021</v>
      </c>
      <c r="M2431" t="s">
        <v>12021</v>
      </c>
      <c r="N2431" t="str">
        <f t="shared" si="241"/>
        <v>19-07-2021</v>
      </c>
      <c r="O2431" t="str">
        <f t="shared" si="243"/>
        <v>07</v>
      </c>
      <c r="P2431" t="str">
        <f t="shared" si="244"/>
        <v>2021</v>
      </c>
      <c r="Q2431" t="s">
        <v>12021</v>
      </c>
      <c r="R2431" t="str">
        <f t="shared" si="242"/>
        <v>22-07-2021</v>
      </c>
      <c r="S2431" t="str">
        <f t="shared" si="245"/>
        <v>07</v>
      </c>
    </row>
    <row r="2432" spans="1:19" x14ac:dyDescent="0.3">
      <c r="A2432" t="s">
        <v>5830</v>
      </c>
      <c r="B2432" t="s">
        <v>126</v>
      </c>
      <c r="C2432" t="s">
        <v>12021</v>
      </c>
      <c r="D2432" t="s">
        <v>33</v>
      </c>
      <c r="E2432" t="s">
        <v>127</v>
      </c>
      <c r="F2432" t="s">
        <v>5831</v>
      </c>
      <c r="G2432" t="s">
        <v>15</v>
      </c>
      <c r="H2432" s="1">
        <v>45363</v>
      </c>
      <c r="I2432" s="3">
        <v>0.62361111111111112</v>
      </c>
      <c r="J2432" s="1" t="s">
        <v>12021</v>
      </c>
      <c r="K2432" s="2" t="s">
        <v>12021</v>
      </c>
      <c r="L2432" s="2" t="s">
        <v>12021</v>
      </c>
      <c r="M2432" t="s">
        <v>12021</v>
      </c>
      <c r="N2432" t="str">
        <f t="shared" si="241"/>
        <v>12-03-2024</v>
      </c>
      <c r="O2432" t="str">
        <f t="shared" si="243"/>
        <v>03</v>
      </c>
      <c r="P2432" t="str">
        <f t="shared" si="244"/>
        <v>2024</v>
      </c>
      <c r="Q2432" t="s">
        <v>12021</v>
      </c>
      <c r="R2432" t="str">
        <f t="shared" si="242"/>
        <v>-</v>
      </c>
      <c r="S2432" t="str">
        <f t="shared" si="245"/>
        <v/>
      </c>
    </row>
    <row r="2433" spans="1:19" x14ac:dyDescent="0.3">
      <c r="A2433" t="s">
        <v>5832</v>
      </c>
      <c r="B2433" t="s">
        <v>188</v>
      </c>
      <c r="C2433" t="s">
        <v>12021</v>
      </c>
      <c r="D2433" t="s">
        <v>12</v>
      </c>
      <c r="E2433" t="s">
        <v>114</v>
      </c>
      <c r="F2433" t="s">
        <v>5833</v>
      </c>
      <c r="G2433" t="s">
        <v>22</v>
      </c>
      <c r="H2433" s="1" t="s">
        <v>714</v>
      </c>
      <c r="I2433" s="3">
        <v>0.82221064814814815</v>
      </c>
      <c r="J2433" s="1" t="s">
        <v>12021</v>
      </c>
      <c r="K2433" s="2" t="s">
        <v>12021</v>
      </c>
      <c r="L2433" s="2" t="s">
        <v>12021</v>
      </c>
      <c r="M2433" t="s">
        <v>12021</v>
      </c>
      <c r="N2433" t="str">
        <f t="shared" si="241"/>
        <v>16-02-2023</v>
      </c>
      <c r="O2433" t="str">
        <f t="shared" si="243"/>
        <v>02</v>
      </c>
      <c r="P2433" t="str">
        <f t="shared" si="244"/>
        <v>2023</v>
      </c>
      <c r="Q2433" t="s">
        <v>12021</v>
      </c>
      <c r="R2433" t="str">
        <f t="shared" si="242"/>
        <v>-</v>
      </c>
      <c r="S2433" t="str">
        <f t="shared" si="245"/>
        <v/>
      </c>
    </row>
    <row r="2434" spans="1:19" x14ac:dyDescent="0.3">
      <c r="A2434" t="s">
        <v>5834</v>
      </c>
      <c r="B2434" t="s">
        <v>185</v>
      </c>
      <c r="C2434" t="s">
        <v>12021</v>
      </c>
      <c r="D2434" t="s">
        <v>12</v>
      </c>
      <c r="E2434" t="s">
        <v>13</v>
      </c>
      <c r="F2434" t="s">
        <v>5835</v>
      </c>
      <c r="G2434" t="s">
        <v>15</v>
      </c>
      <c r="H2434" s="1" t="s">
        <v>1558</v>
      </c>
      <c r="I2434" s="3">
        <v>0.94572916666666662</v>
      </c>
      <c r="J2434" s="1" t="s">
        <v>12021</v>
      </c>
      <c r="K2434" s="2" t="s">
        <v>12021</v>
      </c>
      <c r="L2434" s="2" t="s">
        <v>12021</v>
      </c>
      <c r="M2434" t="s">
        <v>12021</v>
      </c>
      <c r="N2434" t="str">
        <f t="shared" ref="N2434:N2497" si="246">TEXT(H2434,"DD-MM-YYYY")</f>
        <v>21-04-2020</v>
      </c>
      <c r="O2434" t="str">
        <f t="shared" si="243"/>
        <v>04</v>
      </c>
      <c r="P2434" t="str">
        <f t="shared" si="244"/>
        <v>2020</v>
      </c>
      <c r="Q2434" t="s">
        <v>12021</v>
      </c>
      <c r="R2434" t="str">
        <f t="shared" ref="R2434:R2497" si="247">TEXT(J2434,"DD-MM-YYYY")</f>
        <v>-</v>
      </c>
      <c r="S2434" t="str">
        <f t="shared" si="245"/>
        <v/>
      </c>
    </row>
    <row r="2435" spans="1:19" x14ac:dyDescent="0.3">
      <c r="A2435" t="s">
        <v>5836</v>
      </c>
      <c r="B2435" t="s">
        <v>139</v>
      </c>
      <c r="C2435" t="s">
        <v>12021</v>
      </c>
      <c r="D2435" t="s">
        <v>19</v>
      </c>
      <c r="E2435" t="s">
        <v>140</v>
      </c>
      <c r="F2435" t="s">
        <v>5837</v>
      </c>
      <c r="G2435" t="s">
        <v>15</v>
      </c>
      <c r="H2435" s="1">
        <v>45142</v>
      </c>
      <c r="I2435" s="3">
        <v>0.34930555555555554</v>
      </c>
      <c r="J2435" s="1" t="s">
        <v>12021</v>
      </c>
      <c r="K2435" s="2" t="s">
        <v>12021</v>
      </c>
      <c r="L2435" s="2" t="s">
        <v>12021</v>
      </c>
      <c r="M2435" t="s">
        <v>12021</v>
      </c>
      <c r="N2435" t="str">
        <f t="shared" si="246"/>
        <v>04-08-2023</v>
      </c>
      <c r="O2435" t="str">
        <f t="shared" ref="O2435:O2498" si="248">MID(N2435,4,2)</f>
        <v>08</v>
      </c>
      <c r="P2435" t="str">
        <f t="shared" ref="P2435:P2498" si="249">RIGHT(N2435,4)</f>
        <v>2023</v>
      </c>
      <c r="Q2435" t="s">
        <v>12021</v>
      </c>
      <c r="R2435" t="str">
        <f t="shared" si="247"/>
        <v>-</v>
      </c>
      <c r="S2435" t="str">
        <f t="shared" ref="S2435:S2498" si="250">MID(R2435,4,2)</f>
        <v/>
      </c>
    </row>
    <row r="2436" spans="1:19" x14ac:dyDescent="0.3">
      <c r="A2436" t="s">
        <v>5838</v>
      </c>
      <c r="B2436" t="s">
        <v>18</v>
      </c>
      <c r="C2436" t="s">
        <v>12021</v>
      </c>
      <c r="D2436" t="s">
        <v>19</v>
      </c>
      <c r="E2436" t="s">
        <v>20</v>
      </c>
      <c r="F2436" t="s">
        <v>5839</v>
      </c>
      <c r="G2436" t="s">
        <v>15</v>
      </c>
      <c r="H2436" s="1">
        <v>44258</v>
      </c>
      <c r="I2436" s="3">
        <v>0.71805555555555556</v>
      </c>
      <c r="J2436" s="1" t="s">
        <v>12021</v>
      </c>
      <c r="K2436" s="2" t="s">
        <v>12021</v>
      </c>
      <c r="L2436" s="2" t="s">
        <v>12021</v>
      </c>
      <c r="M2436" t="s">
        <v>12021</v>
      </c>
      <c r="N2436" t="str">
        <f t="shared" si="246"/>
        <v>03-03-2021</v>
      </c>
      <c r="O2436" t="str">
        <f t="shared" si="248"/>
        <v>03</v>
      </c>
      <c r="P2436" t="str">
        <f t="shared" si="249"/>
        <v>2021</v>
      </c>
      <c r="Q2436" t="s">
        <v>12021</v>
      </c>
      <c r="R2436" t="str">
        <f t="shared" si="247"/>
        <v>-</v>
      </c>
      <c r="S2436" t="str">
        <f t="shared" si="250"/>
        <v/>
      </c>
    </row>
    <row r="2437" spans="1:19" x14ac:dyDescent="0.3">
      <c r="A2437" t="s">
        <v>5840</v>
      </c>
      <c r="B2437" t="s">
        <v>404</v>
      </c>
      <c r="C2437" s="4">
        <v>45394.559027777781</v>
      </c>
      <c r="D2437" t="s">
        <v>12</v>
      </c>
      <c r="E2437" t="s">
        <v>174</v>
      </c>
      <c r="F2437" t="s">
        <v>5841</v>
      </c>
      <c r="G2437" t="s">
        <v>28</v>
      </c>
      <c r="H2437" s="1" t="s">
        <v>4411</v>
      </c>
      <c r="I2437" s="3">
        <v>0.55936342592592592</v>
      </c>
      <c r="J2437" s="1">
        <v>45394</v>
      </c>
      <c r="K2437" s="2">
        <v>0.55902777777777779</v>
      </c>
      <c r="L2437" s="2" t="s">
        <v>12021</v>
      </c>
      <c r="M2437" t="s">
        <v>12021</v>
      </c>
      <c r="N2437" t="str">
        <f t="shared" si="246"/>
        <v>29-11-2024</v>
      </c>
      <c r="O2437" t="str">
        <f t="shared" si="248"/>
        <v>11</v>
      </c>
      <c r="P2437" t="str">
        <f t="shared" si="249"/>
        <v>2024</v>
      </c>
      <c r="Q2437" t="s">
        <v>12021</v>
      </c>
      <c r="R2437" t="str">
        <f t="shared" si="247"/>
        <v>12-04-2024</v>
      </c>
      <c r="S2437" t="str">
        <f t="shared" si="250"/>
        <v>04</v>
      </c>
    </row>
    <row r="2438" spans="1:19" x14ac:dyDescent="0.3">
      <c r="A2438" t="s">
        <v>5842</v>
      </c>
      <c r="B2438" t="s">
        <v>289</v>
      </c>
      <c r="C2438" t="s">
        <v>12021</v>
      </c>
      <c r="D2438" t="s">
        <v>49</v>
      </c>
      <c r="E2438" t="s">
        <v>69</v>
      </c>
      <c r="F2438" t="s">
        <v>5843</v>
      </c>
      <c r="G2438" t="s">
        <v>22</v>
      </c>
      <c r="H2438" s="1">
        <v>44532</v>
      </c>
      <c r="I2438" s="3">
        <v>0.48194444444444445</v>
      </c>
      <c r="J2438" s="1" t="s">
        <v>12021</v>
      </c>
      <c r="K2438" s="2" t="s">
        <v>12021</v>
      </c>
      <c r="L2438" s="2" t="s">
        <v>12021</v>
      </c>
      <c r="M2438" t="s">
        <v>12021</v>
      </c>
      <c r="N2438" t="str">
        <f t="shared" si="246"/>
        <v>02-12-2021</v>
      </c>
      <c r="O2438" t="str">
        <f t="shared" si="248"/>
        <v>12</v>
      </c>
      <c r="P2438" t="str">
        <f t="shared" si="249"/>
        <v>2021</v>
      </c>
      <c r="Q2438" t="s">
        <v>12021</v>
      </c>
      <c r="R2438" t="str">
        <f t="shared" si="247"/>
        <v>-</v>
      </c>
      <c r="S2438" t="str">
        <f t="shared" si="250"/>
        <v/>
      </c>
    </row>
    <row r="2439" spans="1:19" x14ac:dyDescent="0.3">
      <c r="A2439" t="s">
        <v>5844</v>
      </c>
      <c r="B2439" t="s">
        <v>11</v>
      </c>
      <c r="C2439" t="s">
        <v>12021</v>
      </c>
      <c r="D2439" t="s">
        <v>12</v>
      </c>
      <c r="E2439" t="s">
        <v>13</v>
      </c>
      <c r="F2439" t="s">
        <v>5845</v>
      </c>
      <c r="G2439" t="s">
        <v>22</v>
      </c>
      <c r="H2439" s="1">
        <v>45209</v>
      </c>
      <c r="I2439" s="3">
        <v>0.20972222222222223</v>
      </c>
      <c r="J2439" s="1" t="s">
        <v>12021</v>
      </c>
      <c r="K2439" s="2" t="s">
        <v>12021</v>
      </c>
      <c r="L2439" s="2" t="s">
        <v>12021</v>
      </c>
      <c r="M2439" t="s">
        <v>12021</v>
      </c>
      <c r="N2439" t="str">
        <f t="shared" si="246"/>
        <v>10-10-2023</v>
      </c>
      <c r="O2439" t="str">
        <f t="shared" si="248"/>
        <v>10</v>
      </c>
      <c r="P2439" t="str">
        <f t="shared" si="249"/>
        <v>2023</v>
      </c>
      <c r="Q2439" t="s">
        <v>12021</v>
      </c>
      <c r="R2439" t="str">
        <f t="shared" si="247"/>
        <v>-</v>
      </c>
      <c r="S2439" t="str">
        <f t="shared" si="250"/>
        <v/>
      </c>
    </row>
    <row r="2440" spans="1:19" x14ac:dyDescent="0.3">
      <c r="A2440" t="s">
        <v>5846</v>
      </c>
      <c r="B2440" t="s">
        <v>139</v>
      </c>
      <c r="C2440" t="s">
        <v>11477</v>
      </c>
      <c r="D2440" t="s">
        <v>19</v>
      </c>
      <c r="E2440" t="s">
        <v>140</v>
      </c>
      <c r="F2440" t="s">
        <v>5847</v>
      </c>
      <c r="G2440" t="s">
        <v>28</v>
      </c>
      <c r="H2440" s="1" t="s">
        <v>3675</v>
      </c>
      <c r="I2440" s="3">
        <v>2.1469907407407406E-2</v>
      </c>
      <c r="J2440" s="1" t="s">
        <v>1568</v>
      </c>
      <c r="K2440" s="2">
        <v>2.1469907407407406E-2</v>
      </c>
      <c r="L2440" s="2" t="s">
        <v>12021</v>
      </c>
      <c r="M2440" t="s">
        <v>12021</v>
      </c>
      <c r="N2440" t="str">
        <f t="shared" si="246"/>
        <v>27-06-2023</v>
      </c>
      <c r="O2440" t="str">
        <f t="shared" si="248"/>
        <v>06</v>
      </c>
      <c r="P2440" t="str">
        <f t="shared" si="249"/>
        <v>2023</v>
      </c>
      <c r="Q2440" t="s">
        <v>12021</v>
      </c>
      <c r="R2440" t="str">
        <f t="shared" si="247"/>
        <v>20-07-2023</v>
      </c>
      <c r="S2440" t="str">
        <f t="shared" si="250"/>
        <v>07</v>
      </c>
    </row>
    <row r="2441" spans="1:19" x14ac:dyDescent="0.3">
      <c r="A2441" t="s">
        <v>5848</v>
      </c>
      <c r="B2441" t="s">
        <v>11</v>
      </c>
      <c r="C2441" t="s">
        <v>12021</v>
      </c>
      <c r="D2441" t="s">
        <v>12</v>
      </c>
      <c r="E2441" t="s">
        <v>13</v>
      </c>
      <c r="F2441" t="s">
        <v>5849</v>
      </c>
      <c r="G2441" t="s">
        <v>22</v>
      </c>
      <c r="H2441" s="1" t="s">
        <v>5325</v>
      </c>
      <c r="I2441" s="3">
        <v>0.55435185185185187</v>
      </c>
      <c r="J2441" s="1" t="s">
        <v>12021</v>
      </c>
      <c r="K2441" s="2" t="s">
        <v>12021</v>
      </c>
      <c r="L2441" s="2" t="s">
        <v>12021</v>
      </c>
      <c r="M2441" t="s">
        <v>12021</v>
      </c>
      <c r="N2441" t="str">
        <f t="shared" si="246"/>
        <v>26-08-2023</v>
      </c>
      <c r="O2441" t="str">
        <f t="shared" si="248"/>
        <v>08</v>
      </c>
      <c r="P2441" t="str">
        <f t="shared" si="249"/>
        <v>2023</v>
      </c>
      <c r="Q2441" t="s">
        <v>12021</v>
      </c>
      <c r="R2441" t="str">
        <f t="shared" si="247"/>
        <v>-</v>
      </c>
      <c r="S2441" t="str">
        <f t="shared" si="250"/>
        <v/>
      </c>
    </row>
    <row r="2442" spans="1:19" x14ac:dyDescent="0.3">
      <c r="A2442" t="s">
        <v>5850</v>
      </c>
      <c r="B2442" t="s">
        <v>11</v>
      </c>
      <c r="C2442" t="s">
        <v>12021</v>
      </c>
      <c r="D2442" t="s">
        <v>12</v>
      </c>
      <c r="E2442" t="s">
        <v>13</v>
      </c>
      <c r="F2442" t="s">
        <v>5851</v>
      </c>
      <c r="G2442" t="s">
        <v>15</v>
      </c>
      <c r="H2442" s="1" t="s">
        <v>2630</v>
      </c>
      <c r="I2442" s="3">
        <v>0.3898611111111111</v>
      </c>
      <c r="J2442" s="1" t="s">
        <v>12021</v>
      </c>
      <c r="K2442" s="2" t="s">
        <v>12021</v>
      </c>
      <c r="L2442" s="2" t="s">
        <v>12021</v>
      </c>
      <c r="M2442" t="s">
        <v>12021</v>
      </c>
      <c r="N2442" t="str">
        <f t="shared" si="246"/>
        <v>19-12-2021</v>
      </c>
      <c r="O2442" t="str">
        <f t="shared" si="248"/>
        <v>12</v>
      </c>
      <c r="P2442" t="str">
        <f t="shared" si="249"/>
        <v>2021</v>
      </c>
      <c r="Q2442" t="s">
        <v>12021</v>
      </c>
      <c r="R2442" t="str">
        <f t="shared" si="247"/>
        <v>-</v>
      </c>
      <c r="S2442" t="str">
        <f t="shared" si="250"/>
        <v/>
      </c>
    </row>
    <row r="2443" spans="1:19" x14ac:dyDescent="0.3">
      <c r="A2443" t="s">
        <v>5852</v>
      </c>
      <c r="B2443" t="s">
        <v>93</v>
      </c>
      <c r="C2443" t="s">
        <v>12021</v>
      </c>
      <c r="D2443" t="s">
        <v>19</v>
      </c>
      <c r="E2443" t="s">
        <v>26</v>
      </c>
      <c r="F2443" t="s">
        <v>5853</v>
      </c>
      <c r="G2443" t="s">
        <v>22</v>
      </c>
      <c r="H2443" s="1" t="s">
        <v>4701</v>
      </c>
      <c r="I2443" s="3">
        <v>0.35431712962962963</v>
      </c>
      <c r="J2443" s="1" t="s">
        <v>12021</v>
      </c>
      <c r="K2443" s="2" t="s">
        <v>12021</v>
      </c>
      <c r="L2443" s="2" t="s">
        <v>12021</v>
      </c>
      <c r="M2443" t="s">
        <v>12021</v>
      </c>
      <c r="N2443" t="str">
        <f t="shared" si="246"/>
        <v>31-03-2023</v>
      </c>
      <c r="O2443" t="str">
        <f t="shared" si="248"/>
        <v>03</v>
      </c>
      <c r="P2443" t="str">
        <f t="shared" si="249"/>
        <v>2023</v>
      </c>
      <c r="Q2443" t="s">
        <v>12021</v>
      </c>
      <c r="R2443" t="str">
        <f t="shared" si="247"/>
        <v>-</v>
      </c>
      <c r="S2443" t="str">
        <f t="shared" si="250"/>
        <v/>
      </c>
    </row>
    <row r="2444" spans="1:19" x14ac:dyDescent="0.3">
      <c r="A2444" t="s">
        <v>5854</v>
      </c>
      <c r="B2444" t="s">
        <v>158</v>
      </c>
      <c r="C2444" t="s">
        <v>12021</v>
      </c>
      <c r="D2444" t="s">
        <v>33</v>
      </c>
      <c r="E2444" t="s">
        <v>127</v>
      </c>
      <c r="F2444" t="s">
        <v>5855</v>
      </c>
      <c r="G2444" t="s">
        <v>15</v>
      </c>
      <c r="H2444" s="1" t="s">
        <v>2222</v>
      </c>
      <c r="I2444" s="3">
        <v>0.64106481481481481</v>
      </c>
      <c r="J2444" s="1" t="s">
        <v>12021</v>
      </c>
      <c r="K2444" s="2" t="s">
        <v>12021</v>
      </c>
      <c r="L2444" s="2" t="s">
        <v>12021</v>
      </c>
      <c r="M2444" t="s">
        <v>12021</v>
      </c>
      <c r="N2444" t="str">
        <f t="shared" si="246"/>
        <v>24-10-2021</v>
      </c>
      <c r="O2444" t="str">
        <f t="shared" si="248"/>
        <v>10</v>
      </c>
      <c r="P2444" t="str">
        <f t="shared" si="249"/>
        <v>2021</v>
      </c>
      <c r="Q2444" t="s">
        <v>12021</v>
      </c>
      <c r="R2444" t="str">
        <f t="shared" si="247"/>
        <v>-</v>
      </c>
      <c r="S2444" t="str">
        <f t="shared" si="250"/>
        <v/>
      </c>
    </row>
    <row r="2445" spans="1:19" x14ac:dyDescent="0.3">
      <c r="A2445" t="s">
        <v>5856</v>
      </c>
      <c r="B2445" t="s">
        <v>149</v>
      </c>
      <c r="C2445" t="s">
        <v>12021</v>
      </c>
      <c r="D2445" t="s">
        <v>49</v>
      </c>
      <c r="E2445" t="s">
        <v>69</v>
      </c>
      <c r="F2445" t="s">
        <v>5857</v>
      </c>
      <c r="G2445" t="s">
        <v>22</v>
      </c>
      <c r="H2445" s="1">
        <v>45241</v>
      </c>
      <c r="I2445" s="3">
        <v>0.71250000000000002</v>
      </c>
      <c r="J2445" s="1" t="s">
        <v>12021</v>
      </c>
      <c r="K2445" s="2" t="s">
        <v>12021</v>
      </c>
      <c r="L2445" s="2" t="s">
        <v>12021</v>
      </c>
      <c r="M2445" t="s">
        <v>12021</v>
      </c>
      <c r="N2445" t="str">
        <f t="shared" si="246"/>
        <v>11-11-2023</v>
      </c>
      <c r="O2445" t="str">
        <f t="shared" si="248"/>
        <v>11</v>
      </c>
      <c r="P2445" t="str">
        <f t="shared" si="249"/>
        <v>2023</v>
      </c>
      <c r="Q2445" t="s">
        <v>12021</v>
      </c>
      <c r="R2445" t="str">
        <f t="shared" si="247"/>
        <v>-</v>
      </c>
      <c r="S2445" t="str">
        <f t="shared" si="250"/>
        <v/>
      </c>
    </row>
    <row r="2446" spans="1:19" x14ac:dyDescent="0.3">
      <c r="A2446" t="s">
        <v>5858</v>
      </c>
      <c r="B2446" t="s">
        <v>18</v>
      </c>
      <c r="C2446" t="s">
        <v>11478</v>
      </c>
      <c r="D2446" t="s">
        <v>19</v>
      </c>
      <c r="E2446" t="s">
        <v>20</v>
      </c>
      <c r="F2446" t="s">
        <v>5859</v>
      </c>
      <c r="G2446" t="s">
        <v>28</v>
      </c>
      <c r="H2446" s="1" t="s">
        <v>925</v>
      </c>
      <c r="I2446" s="3">
        <v>4.7962962962962964E-2</v>
      </c>
      <c r="J2446" s="1" t="s">
        <v>1534</v>
      </c>
      <c r="K2446" s="2">
        <v>4.7962962962962964E-2</v>
      </c>
      <c r="L2446" s="2" t="s">
        <v>12021</v>
      </c>
      <c r="M2446" t="s">
        <v>12021</v>
      </c>
      <c r="N2446" t="str">
        <f t="shared" si="246"/>
        <v>26-02-2024</v>
      </c>
      <c r="O2446" t="str">
        <f t="shared" si="248"/>
        <v>02</v>
      </c>
      <c r="P2446" t="str">
        <f t="shared" si="249"/>
        <v>2024</v>
      </c>
      <c r="Q2446" t="s">
        <v>12021</v>
      </c>
      <c r="R2446" t="str">
        <f t="shared" si="247"/>
        <v>20-03-2024</v>
      </c>
      <c r="S2446" t="str">
        <f t="shared" si="250"/>
        <v>03</v>
      </c>
    </row>
    <row r="2447" spans="1:19" x14ac:dyDescent="0.3">
      <c r="A2447" t="s">
        <v>5860</v>
      </c>
      <c r="B2447" t="s">
        <v>185</v>
      </c>
      <c r="C2447" t="s">
        <v>12021</v>
      </c>
      <c r="D2447" t="s">
        <v>12</v>
      </c>
      <c r="E2447" t="s">
        <v>13</v>
      </c>
      <c r="F2447" t="s">
        <v>5861</v>
      </c>
      <c r="G2447" t="s">
        <v>15</v>
      </c>
      <c r="H2447" s="1">
        <v>43902</v>
      </c>
      <c r="I2447" s="3">
        <v>0.18402777777777779</v>
      </c>
      <c r="J2447" s="1" t="s">
        <v>12021</v>
      </c>
      <c r="K2447" s="2" t="s">
        <v>12021</v>
      </c>
      <c r="L2447" s="2" t="s">
        <v>12021</v>
      </c>
      <c r="M2447" t="s">
        <v>12021</v>
      </c>
      <c r="N2447" t="str">
        <f t="shared" si="246"/>
        <v>12-03-2020</v>
      </c>
      <c r="O2447" t="str">
        <f t="shared" si="248"/>
        <v>03</v>
      </c>
      <c r="P2447" t="str">
        <f t="shared" si="249"/>
        <v>2020</v>
      </c>
      <c r="Q2447" t="s">
        <v>12021</v>
      </c>
      <c r="R2447" t="str">
        <f t="shared" si="247"/>
        <v>-</v>
      </c>
      <c r="S2447" t="str">
        <f t="shared" si="250"/>
        <v/>
      </c>
    </row>
    <row r="2448" spans="1:19" x14ac:dyDescent="0.3">
      <c r="A2448" t="s">
        <v>5862</v>
      </c>
      <c r="B2448" t="s">
        <v>113</v>
      </c>
      <c r="C2448" t="s">
        <v>11479</v>
      </c>
      <c r="D2448" t="s">
        <v>12</v>
      </c>
      <c r="E2448" t="s">
        <v>114</v>
      </c>
      <c r="F2448" t="s">
        <v>5863</v>
      </c>
      <c r="G2448" t="s">
        <v>28</v>
      </c>
      <c r="H2448" s="1" t="s">
        <v>541</v>
      </c>
      <c r="I2448" s="3">
        <v>0.11822916666666666</v>
      </c>
      <c r="J2448" s="1" t="s">
        <v>5194</v>
      </c>
      <c r="K2448" s="2">
        <v>0.11822916666666666</v>
      </c>
      <c r="L2448" s="2" t="s">
        <v>12021</v>
      </c>
      <c r="M2448" t="s">
        <v>12021</v>
      </c>
      <c r="N2448" t="str">
        <f t="shared" si="246"/>
        <v>24-02-2021</v>
      </c>
      <c r="O2448" t="str">
        <f t="shared" si="248"/>
        <v>02</v>
      </c>
      <c r="P2448" t="str">
        <f t="shared" si="249"/>
        <v>2021</v>
      </c>
      <c r="Q2448" t="s">
        <v>12021</v>
      </c>
      <c r="R2448" t="str">
        <f t="shared" si="247"/>
        <v>24-03-2021</v>
      </c>
      <c r="S2448" t="str">
        <f t="shared" si="250"/>
        <v>03</v>
      </c>
    </row>
    <row r="2449" spans="1:19" x14ac:dyDescent="0.3">
      <c r="A2449" t="s">
        <v>5864</v>
      </c>
      <c r="B2449" t="s">
        <v>113</v>
      </c>
      <c r="C2449" t="s">
        <v>11480</v>
      </c>
      <c r="D2449" t="s">
        <v>12</v>
      </c>
      <c r="E2449" t="s">
        <v>114</v>
      </c>
      <c r="F2449" t="s">
        <v>5865</v>
      </c>
      <c r="G2449" t="s">
        <v>28</v>
      </c>
      <c r="H2449" s="1" t="s">
        <v>474</v>
      </c>
      <c r="I2449" s="3">
        <v>0.14017361111111112</v>
      </c>
      <c r="J2449" s="1" t="s">
        <v>1529</v>
      </c>
      <c r="K2449" s="2">
        <v>0.14017361111111112</v>
      </c>
      <c r="L2449" s="2" t="s">
        <v>12021</v>
      </c>
      <c r="M2449" t="s">
        <v>12021</v>
      </c>
      <c r="N2449" t="str">
        <f t="shared" si="246"/>
        <v>22-08-2022</v>
      </c>
      <c r="O2449" t="str">
        <f t="shared" si="248"/>
        <v>08</v>
      </c>
      <c r="P2449" t="str">
        <f t="shared" si="249"/>
        <v>2022</v>
      </c>
      <c r="Q2449" t="s">
        <v>12021</v>
      </c>
      <c r="R2449" t="str">
        <f t="shared" si="247"/>
        <v>21-09-2022</v>
      </c>
      <c r="S2449" t="str">
        <f t="shared" si="250"/>
        <v>09</v>
      </c>
    </row>
    <row r="2450" spans="1:19" x14ac:dyDescent="0.3">
      <c r="A2450" t="s">
        <v>5866</v>
      </c>
      <c r="B2450" t="s">
        <v>256</v>
      </c>
      <c r="C2450" t="s">
        <v>12021</v>
      </c>
      <c r="D2450" t="s">
        <v>19</v>
      </c>
      <c r="E2450" t="s">
        <v>20</v>
      </c>
      <c r="F2450" t="s">
        <v>5867</v>
      </c>
      <c r="G2450" t="s">
        <v>22</v>
      </c>
      <c r="H2450" s="1">
        <v>44599</v>
      </c>
      <c r="I2450" s="3">
        <v>0.44930555555555557</v>
      </c>
      <c r="J2450" s="1" t="s">
        <v>12021</v>
      </c>
      <c r="K2450" s="2" t="s">
        <v>12021</v>
      </c>
      <c r="L2450" s="2" t="s">
        <v>12021</v>
      </c>
      <c r="M2450" t="s">
        <v>12021</v>
      </c>
      <c r="N2450" t="str">
        <f t="shared" si="246"/>
        <v>07-02-2022</v>
      </c>
      <c r="O2450" t="str">
        <f t="shared" si="248"/>
        <v>02</v>
      </c>
      <c r="P2450" t="str">
        <f t="shared" si="249"/>
        <v>2022</v>
      </c>
      <c r="Q2450" t="s">
        <v>12021</v>
      </c>
      <c r="R2450" t="str">
        <f t="shared" si="247"/>
        <v>-</v>
      </c>
      <c r="S2450" t="str">
        <f t="shared" si="250"/>
        <v/>
      </c>
    </row>
    <row r="2451" spans="1:19" x14ac:dyDescent="0.3">
      <c r="A2451" t="s">
        <v>5868</v>
      </c>
      <c r="B2451" t="s">
        <v>11</v>
      </c>
      <c r="C2451" t="s">
        <v>12021</v>
      </c>
      <c r="D2451" t="s">
        <v>12</v>
      </c>
      <c r="E2451" t="s">
        <v>13</v>
      </c>
      <c r="F2451" t="s">
        <v>5869</v>
      </c>
      <c r="G2451" t="s">
        <v>15</v>
      </c>
      <c r="H2451" s="1">
        <v>45266</v>
      </c>
      <c r="I2451" s="3">
        <v>0.38472222222222224</v>
      </c>
      <c r="J2451" s="1" t="s">
        <v>12021</v>
      </c>
      <c r="K2451" s="2" t="s">
        <v>12021</v>
      </c>
      <c r="L2451" s="2" t="s">
        <v>12021</v>
      </c>
      <c r="M2451" t="s">
        <v>12021</v>
      </c>
      <c r="N2451" t="str">
        <f t="shared" si="246"/>
        <v>06-12-2023</v>
      </c>
      <c r="O2451" t="str">
        <f t="shared" si="248"/>
        <v>12</v>
      </c>
      <c r="P2451" t="str">
        <f t="shared" si="249"/>
        <v>2023</v>
      </c>
      <c r="Q2451" t="s">
        <v>12021</v>
      </c>
      <c r="R2451" t="str">
        <f t="shared" si="247"/>
        <v>-</v>
      </c>
      <c r="S2451" t="str">
        <f t="shared" si="250"/>
        <v/>
      </c>
    </row>
    <row r="2452" spans="1:19" x14ac:dyDescent="0.3">
      <c r="A2452" t="s">
        <v>5870</v>
      </c>
      <c r="B2452" t="s">
        <v>87</v>
      </c>
      <c r="C2452" t="s">
        <v>12021</v>
      </c>
      <c r="D2452" t="s">
        <v>33</v>
      </c>
      <c r="E2452" t="s">
        <v>38</v>
      </c>
      <c r="F2452" t="s">
        <v>5871</v>
      </c>
      <c r="G2452" t="s">
        <v>22</v>
      </c>
      <c r="H2452" s="1" t="s">
        <v>470</v>
      </c>
      <c r="I2452" s="3">
        <v>0.78673611111111108</v>
      </c>
      <c r="J2452" s="1" t="s">
        <v>12021</v>
      </c>
      <c r="K2452" s="2" t="s">
        <v>12021</v>
      </c>
      <c r="L2452" s="2" t="s">
        <v>12021</v>
      </c>
      <c r="M2452" t="s">
        <v>12021</v>
      </c>
      <c r="N2452" t="str">
        <f t="shared" si="246"/>
        <v>19-09-2021</v>
      </c>
      <c r="O2452" t="str">
        <f t="shared" si="248"/>
        <v>09</v>
      </c>
      <c r="P2452" t="str">
        <f t="shared" si="249"/>
        <v>2021</v>
      </c>
      <c r="Q2452" t="s">
        <v>12021</v>
      </c>
      <c r="R2452" t="str">
        <f t="shared" si="247"/>
        <v>-</v>
      </c>
      <c r="S2452" t="str">
        <f t="shared" si="250"/>
        <v/>
      </c>
    </row>
    <row r="2453" spans="1:19" x14ac:dyDescent="0.3">
      <c r="A2453" t="s">
        <v>5872</v>
      </c>
      <c r="B2453" t="s">
        <v>73</v>
      </c>
      <c r="C2453" t="s">
        <v>12021</v>
      </c>
      <c r="D2453" t="s">
        <v>49</v>
      </c>
      <c r="E2453" t="s">
        <v>50</v>
      </c>
      <c r="F2453" t="s">
        <v>5873</v>
      </c>
      <c r="G2453" t="s">
        <v>15</v>
      </c>
      <c r="H2453" s="1">
        <v>44714</v>
      </c>
      <c r="I2453" s="3">
        <v>0.85624999999999996</v>
      </c>
      <c r="J2453" s="1" t="s">
        <v>12021</v>
      </c>
      <c r="K2453" s="2" t="s">
        <v>12021</v>
      </c>
      <c r="L2453" s="2" t="s">
        <v>12021</v>
      </c>
      <c r="M2453" t="s">
        <v>12021</v>
      </c>
      <c r="N2453" t="str">
        <f t="shared" si="246"/>
        <v>02-06-2022</v>
      </c>
      <c r="O2453" t="str">
        <f t="shared" si="248"/>
        <v>06</v>
      </c>
      <c r="P2453" t="str">
        <f t="shared" si="249"/>
        <v>2022</v>
      </c>
      <c r="Q2453" t="s">
        <v>12021</v>
      </c>
      <c r="R2453" t="str">
        <f t="shared" si="247"/>
        <v>-</v>
      </c>
      <c r="S2453" t="str">
        <f t="shared" si="250"/>
        <v/>
      </c>
    </row>
    <row r="2454" spans="1:19" x14ac:dyDescent="0.3">
      <c r="A2454" t="s">
        <v>5874</v>
      </c>
      <c r="B2454" t="s">
        <v>139</v>
      </c>
      <c r="C2454" t="s">
        <v>12021</v>
      </c>
      <c r="D2454" t="s">
        <v>19</v>
      </c>
      <c r="E2454" t="s">
        <v>140</v>
      </c>
      <c r="F2454" t="s">
        <v>5875</v>
      </c>
      <c r="G2454" t="s">
        <v>22</v>
      </c>
      <c r="H2454" s="1" t="s">
        <v>1399</v>
      </c>
      <c r="I2454" s="3">
        <v>6.627314814814815E-2</v>
      </c>
      <c r="J2454" s="1" t="s">
        <v>12021</v>
      </c>
      <c r="K2454" s="2" t="s">
        <v>12021</v>
      </c>
      <c r="L2454" s="2" t="s">
        <v>12021</v>
      </c>
      <c r="M2454" t="s">
        <v>12021</v>
      </c>
      <c r="N2454" t="str">
        <f t="shared" si="246"/>
        <v>20-03-2021</v>
      </c>
      <c r="O2454" t="str">
        <f t="shared" si="248"/>
        <v>03</v>
      </c>
      <c r="P2454" t="str">
        <f t="shared" si="249"/>
        <v>2021</v>
      </c>
      <c r="Q2454" t="s">
        <v>12021</v>
      </c>
      <c r="R2454" t="str">
        <f t="shared" si="247"/>
        <v>-</v>
      </c>
      <c r="S2454" t="str">
        <f t="shared" si="250"/>
        <v/>
      </c>
    </row>
    <row r="2455" spans="1:19" x14ac:dyDescent="0.3">
      <c r="A2455" t="s">
        <v>5876</v>
      </c>
      <c r="B2455" t="s">
        <v>110</v>
      </c>
      <c r="C2455" t="s">
        <v>11481</v>
      </c>
      <c r="D2455" t="s">
        <v>33</v>
      </c>
      <c r="E2455" t="s">
        <v>34</v>
      </c>
      <c r="F2455" t="s">
        <v>5877</v>
      </c>
      <c r="G2455" t="s">
        <v>28</v>
      </c>
      <c r="H2455" s="1" t="s">
        <v>3227</v>
      </c>
      <c r="I2455" s="3">
        <v>0.8872106481481481</v>
      </c>
      <c r="J2455" s="1" t="s">
        <v>3822</v>
      </c>
      <c r="K2455" s="2">
        <v>0.8872106481481481</v>
      </c>
      <c r="L2455" s="2" t="s">
        <v>12021</v>
      </c>
      <c r="M2455" t="s">
        <v>12021</v>
      </c>
      <c r="N2455" t="str">
        <f t="shared" si="246"/>
        <v>16-10-2020</v>
      </c>
      <c r="O2455" t="str">
        <f t="shared" si="248"/>
        <v>10</v>
      </c>
      <c r="P2455" t="str">
        <f t="shared" si="249"/>
        <v>2020</v>
      </c>
      <c r="Q2455" t="s">
        <v>12021</v>
      </c>
      <c r="R2455" t="str">
        <f t="shared" si="247"/>
        <v>26-10-2020</v>
      </c>
      <c r="S2455" t="str">
        <f t="shared" si="250"/>
        <v>10</v>
      </c>
    </row>
    <row r="2456" spans="1:19" x14ac:dyDescent="0.3">
      <c r="A2456" t="s">
        <v>5878</v>
      </c>
      <c r="B2456" t="s">
        <v>32</v>
      </c>
      <c r="C2456" t="s">
        <v>12021</v>
      </c>
      <c r="D2456" t="s">
        <v>33</v>
      </c>
      <c r="E2456" t="s">
        <v>34</v>
      </c>
      <c r="F2456" t="s">
        <v>5879</v>
      </c>
      <c r="G2456" t="s">
        <v>15</v>
      </c>
      <c r="H2456" s="1">
        <v>45089</v>
      </c>
      <c r="I2456" s="3">
        <v>0.82638888888888884</v>
      </c>
      <c r="J2456" s="1" t="s">
        <v>12021</v>
      </c>
      <c r="K2456" s="2" t="s">
        <v>12021</v>
      </c>
      <c r="L2456" s="2" t="s">
        <v>12021</v>
      </c>
      <c r="M2456" t="s">
        <v>12021</v>
      </c>
      <c r="N2456" t="str">
        <f t="shared" si="246"/>
        <v>12-06-2023</v>
      </c>
      <c r="O2456" t="str">
        <f t="shared" si="248"/>
        <v>06</v>
      </c>
      <c r="P2456" t="str">
        <f t="shared" si="249"/>
        <v>2023</v>
      </c>
      <c r="Q2456" t="s">
        <v>12021</v>
      </c>
      <c r="R2456" t="str">
        <f t="shared" si="247"/>
        <v>-</v>
      </c>
      <c r="S2456" t="str">
        <f t="shared" si="250"/>
        <v/>
      </c>
    </row>
    <row r="2457" spans="1:19" x14ac:dyDescent="0.3">
      <c r="A2457" t="s">
        <v>5880</v>
      </c>
      <c r="B2457" t="s">
        <v>48</v>
      </c>
      <c r="C2457" t="s">
        <v>12021</v>
      </c>
      <c r="D2457" t="s">
        <v>49</v>
      </c>
      <c r="E2457" t="s">
        <v>50</v>
      </c>
      <c r="F2457" t="s">
        <v>5881</v>
      </c>
      <c r="G2457" t="s">
        <v>15</v>
      </c>
      <c r="H2457" s="1" t="s">
        <v>653</v>
      </c>
      <c r="I2457" s="3">
        <v>6.06712962962963E-2</v>
      </c>
      <c r="J2457" s="1" t="s">
        <v>12021</v>
      </c>
      <c r="K2457" s="2" t="s">
        <v>12021</v>
      </c>
      <c r="L2457" s="2" t="s">
        <v>12021</v>
      </c>
      <c r="M2457" t="s">
        <v>12021</v>
      </c>
      <c r="N2457" t="str">
        <f t="shared" si="246"/>
        <v>15-06-2024</v>
      </c>
      <c r="O2457" t="str">
        <f t="shared" si="248"/>
        <v>06</v>
      </c>
      <c r="P2457" t="str">
        <f t="shared" si="249"/>
        <v>2024</v>
      </c>
      <c r="Q2457" t="s">
        <v>12021</v>
      </c>
      <c r="R2457" t="str">
        <f t="shared" si="247"/>
        <v>-</v>
      </c>
      <c r="S2457" t="str">
        <f t="shared" si="250"/>
        <v/>
      </c>
    </row>
    <row r="2458" spans="1:19" x14ac:dyDescent="0.3">
      <c r="A2458" t="s">
        <v>5882</v>
      </c>
      <c r="B2458" t="s">
        <v>93</v>
      </c>
      <c r="C2458" t="s">
        <v>12021</v>
      </c>
      <c r="D2458" t="s">
        <v>19</v>
      </c>
      <c r="E2458" t="s">
        <v>26</v>
      </c>
      <c r="F2458" t="s">
        <v>5883</v>
      </c>
      <c r="G2458" t="s">
        <v>22</v>
      </c>
      <c r="H2458" s="1" t="s">
        <v>4127</v>
      </c>
      <c r="I2458" s="3">
        <v>0.67510416666666662</v>
      </c>
      <c r="J2458" s="1" t="s">
        <v>12021</v>
      </c>
      <c r="K2458" s="2" t="s">
        <v>12021</v>
      </c>
      <c r="L2458" s="2" t="s">
        <v>12021</v>
      </c>
      <c r="M2458" t="s">
        <v>12021</v>
      </c>
      <c r="N2458" t="str">
        <f t="shared" si="246"/>
        <v>26-06-2022</v>
      </c>
      <c r="O2458" t="str">
        <f t="shared" si="248"/>
        <v>06</v>
      </c>
      <c r="P2458" t="str">
        <f t="shared" si="249"/>
        <v>2022</v>
      </c>
      <c r="Q2458" t="s">
        <v>12021</v>
      </c>
      <c r="R2458" t="str">
        <f t="shared" si="247"/>
        <v>-</v>
      </c>
      <c r="S2458" t="str">
        <f t="shared" si="250"/>
        <v/>
      </c>
    </row>
    <row r="2459" spans="1:19" x14ac:dyDescent="0.3">
      <c r="A2459" t="s">
        <v>5884</v>
      </c>
      <c r="B2459" t="s">
        <v>113</v>
      </c>
      <c r="C2459" t="s">
        <v>12021</v>
      </c>
      <c r="D2459" t="s">
        <v>12</v>
      </c>
      <c r="E2459" t="s">
        <v>114</v>
      </c>
      <c r="F2459" t="s">
        <v>5885</v>
      </c>
      <c r="G2459" t="s">
        <v>22</v>
      </c>
      <c r="H2459" s="1">
        <v>45514</v>
      </c>
      <c r="I2459" s="3">
        <v>0.97986111111111107</v>
      </c>
      <c r="J2459" s="1" t="s">
        <v>12021</v>
      </c>
      <c r="K2459" s="2" t="s">
        <v>12021</v>
      </c>
      <c r="L2459" s="2" t="s">
        <v>12021</v>
      </c>
      <c r="M2459" t="s">
        <v>12021</v>
      </c>
      <c r="N2459" t="str">
        <f t="shared" si="246"/>
        <v>10-08-2024</v>
      </c>
      <c r="O2459" t="str">
        <f t="shared" si="248"/>
        <v>08</v>
      </c>
      <c r="P2459" t="str">
        <f t="shared" si="249"/>
        <v>2024</v>
      </c>
      <c r="Q2459" t="s">
        <v>12021</v>
      </c>
      <c r="R2459" t="str">
        <f t="shared" si="247"/>
        <v>-</v>
      </c>
      <c r="S2459" t="str">
        <f t="shared" si="250"/>
        <v/>
      </c>
    </row>
    <row r="2460" spans="1:19" x14ac:dyDescent="0.3">
      <c r="A2460" t="s">
        <v>5886</v>
      </c>
      <c r="B2460" t="s">
        <v>11</v>
      </c>
      <c r="C2460" t="s">
        <v>12021</v>
      </c>
      <c r="D2460" t="s">
        <v>12</v>
      </c>
      <c r="E2460" t="s">
        <v>13</v>
      </c>
      <c r="F2460" t="s">
        <v>5887</v>
      </c>
      <c r="G2460" t="s">
        <v>15</v>
      </c>
      <c r="H2460" s="1">
        <v>44015</v>
      </c>
      <c r="I2460" s="3">
        <v>0.67222222222222228</v>
      </c>
      <c r="J2460" s="1" t="s">
        <v>12021</v>
      </c>
      <c r="K2460" s="2" t="s">
        <v>12021</v>
      </c>
      <c r="L2460" s="2" t="s">
        <v>12021</v>
      </c>
      <c r="M2460" t="s">
        <v>12021</v>
      </c>
      <c r="N2460" t="str">
        <f t="shared" si="246"/>
        <v>03-07-2020</v>
      </c>
      <c r="O2460" t="str">
        <f t="shared" si="248"/>
        <v>07</v>
      </c>
      <c r="P2460" t="str">
        <f t="shared" si="249"/>
        <v>2020</v>
      </c>
      <c r="Q2460" t="s">
        <v>12021</v>
      </c>
      <c r="R2460" t="str">
        <f t="shared" si="247"/>
        <v>-</v>
      </c>
      <c r="S2460" t="str">
        <f t="shared" si="250"/>
        <v/>
      </c>
    </row>
    <row r="2461" spans="1:19" x14ac:dyDescent="0.3">
      <c r="A2461" t="s">
        <v>5888</v>
      </c>
      <c r="B2461" t="s">
        <v>113</v>
      </c>
      <c r="C2461" t="s">
        <v>12021</v>
      </c>
      <c r="D2461" t="s">
        <v>12</v>
      </c>
      <c r="E2461" t="s">
        <v>114</v>
      </c>
      <c r="F2461" t="s">
        <v>5889</v>
      </c>
      <c r="G2461" t="s">
        <v>15</v>
      </c>
      <c r="H2461" s="1" t="s">
        <v>5890</v>
      </c>
      <c r="I2461" s="3">
        <v>0.9899768518518518</v>
      </c>
      <c r="J2461" s="1" t="s">
        <v>12021</v>
      </c>
      <c r="K2461" s="2" t="s">
        <v>12021</v>
      </c>
      <c r="L2461" s="2" t="s">
        <v>12021</v>
      </c>
      <c r="M2461" t="s">
        <v>12021</v>
      </c>
      <c r="N2461" t="str">
        <f t="shared" si="246"/>
        <v>20-09-2023</v>
      </c>
      <c r="O2461" t="str">
        <f t="shared" si="248"/>
        <v>09</v>
      </c>
      <c r="P2461" t="str">
        <f t="shared" si="249"/>
        <v>2023</v>
      </c>
      <c r="Q2461" t="s">
        <v>12021</v>
      </c>
      <c r="R2461" t="str">
        <f t="shared" si="247"/>
        <v>-</v>
      </c>
      <c r="S2461" t="str">
        <f t="shared" si="250"/>
        <v/>
      </c>
    </row>
    <row r="2462" spans="1:19" x14ac:dyDescent="0.3">
      <c r="A2462" t="s">
        <v>5891</v>
      </c>
      <c r="B2462" t="s">
        <v>194</v>
      </c>
      <c r="C2462" t="s">
        <v>12021</v>
      </c>
      <c r="D2462" t="s">
        <v>49</v>
      </c>
      <c r="E2462" t="s">
        <v>65</v>
      </c>
      <c r="F2462" t="s">
        <v>5892</v>
      </c>
      <c r="G2462" t="s">
        <v>22</v>
      </c>
      <c r="H2462" s="1" t="s">
        <v>1299</v>
      </c>
      <c r="I2462" s="3">
        <v>6.8495370370370373E-2</v>
      </c>
      <c r="J2462" s="1" t="s">
        <v>12021</v>
      </c>
      <c r="K2462" s="2" t="s">
        <v>12021</v>
      </c>
      <c r="L2462" s="2" t="s">
        <v>12021</v>
      </c>
      <c r="M2462" t="s">
        <v>12021</v>
      </c>
      <c r="N2462" t="str">
        <f t="shared" si="246"/>
        <v>16-03-2022</v>
      </c>
      <c r="O2462" t="str">
        <f t="shared" si="248"/>
        <v>03</v>
      </c>
      <c r="P2462" t="str">
        <f t="shared" si="249"/>
        <v>2022</v>
      </c>
      <c r="Q2462" t="s">
        <v>12021</v>
      </c>
      <c r="R2462" t="str">
        <f t="shared" si="247"/>
        <v>-</v>
      </c>
      <c r="S2462" t="str">
        <f t="shared" si="250"/>
        <v/>
      </c>
    </row>
    <row r="2463" spans="1:19" x14ac:dyDescent="0.3">
      <c r="A2463" t="s">
        <v>5893</v>
      </c>
      <c r="B2463" t="s">
        <v>220</v>
      </c>
      <c r="C2463" t="s">
        <v>11482</v>
      </c>
      <c r="D2463" t="s">
        <v>12</v>
      </c>
      <c r="E2463" t="s">
        <v>174</v>
      </c>
      <c r="F2463" t="s">
        <v>5894</v>
      </c>
      <c r="G2463" t="s">
        <v>28</v>
      </c>
      <c r="H2463" s="1" t="s">
        <v>479</v>
      </c>
      <c r="I2463" s="3">
        <v>0.82608796296296294</v>
      </c>
      <c r="J2463" s="1" t="s">
        <v>1110</v>
      </c>
      <c r="K2463" s="2">
        <v>0.82608796296296294</v>
      </c>
      <c r="L2463" s="2" t="s">
        <v>12021</v>
      </c>
      <c r="M2463" t="s">
        <v>12021</v>
      </c>
      <c r="N2463" t="str">
        <f t="shared" si="246"/>
        <v>21-12-2020</v>
      </c>
      <c r="O2463" t="str">
        <f t="shared" si="248"/>
        <v>12</v>
      </c>
      <c r="P2463" t="str">
        <f t="shared" si="249"/>
        <v>2020</v>
      </c>
      <c r="Q2463" t="s">
        <v>12021</v>
      </c>
      <c r="R2463" t="str">
        <f t="shared" si="247"/>
        <v>17-01-2021</v>
      </c>
      <c r="S2463" t="str">
        <f t="shared" si="250"/>
        <v>01</v>
      </c>
    </row>
    <row r="2464" spans="1:19" x14ac:dyDescent="0.3">
      <c r="A2464" t="s">
        <v>5895</v>
      </c>
      <c r="B2464" t="s">
        <v>64</v>
      </c>
      <c r="C2464" t="s">
        <v>11483</v>
      </c>
      <c r="D2464" t="s">
        <v>49</v>
      </c>
      <c r="E2464" t="s">
        <v>65</v>
      </c>
      <c r="F2464" t="s">
        <v>5896</v>
      </c>
      <c r="G2464" t="s">
        <v>28</v>
      </c>
      <c r="H2464" s="1">
        <v>44355</v>
      </c>
      <c r="I2464" s="3">
        <v>0.45208333333333334</v>
      </c>
      <c r="J2464" s="1" t="s">
        <v>4177</v>
      </c>
      <c r="K2464" s="2">
        <v>0.45275462962962965</v>
      </c>
      <c r="L2464" s="2" t="s">
        <v>12021</v>
      </c>
      <c r="M2464" t="s">
        <v>12021</v>
      </c>
      <c r="N2464" t="str">
        <f t="shared" si="246"/>
        <v>08-06-2021</v>
      </c>
      <c r="O2464" t="str">
        <f t="shared" si="248"/>
        <v>06</v>
      </c>
      <c r="P2464" t="str">
        <f t="shared" si="249"/>
        <v>2021</v>
      </c>
      <c r="Q2464" t="s">
        <v>12021</v>
      </c>
      <c r="R2464" t="str">
        <f t="shared" si="247"/>
        <v>25-08-2021</v>
      </c>
      <c r="S2464" t="str">
        <f t="shared" si="250"/>
        <v>08</v>
      </c>
    </row>
    <row r="2465" spans="1:19" x14ac:dyDescent="0.3">
      <c r="A2465" t="s">
        <v>5897</v>
      </c>
      <c r="B2465" t="s">
        <v>301</v>
      </c>
      <c r="C2465" t="s">
        <v>12021</v>
      </c>
      <c r="D2465" t="s">
        <v>49</v>
      </c>
      <c r="E2465" t="s">
        <v>50</v>
      </c>
      <c r="F2465" t="s">
        <v>5898</v>
      </c>
      <c r="G2465" t="s">
        <v>15</v>
      </c>
      <c r="H2465" s="1">
        <v>44656</v>
      </c>
      <c r="I2465" s="3">
        <v>0.86319444444444449</v>
      </c>
      <c r="J2465" s="1" t="s">
        <v>12021</v>
      </c>
      <c r="K2465" s="2" t="s">
        <v>12021</v>
      </c>
      <c r="L2465" s="2" t="s">
        <v>12021</v>
      </c>
      <c r="M2465" t="s">
        <v>12021</v>
      </c>
      <c r="N2465" t="str">
        <f t="shared" si="246"/>
        <v>05-04-2022</v>
      </c>
      <c r="O2465" t="str">
        <f t="shared" si="248"/>
        <v>04</v>
      </c>
      <c r="P2465" t="str">
        <f t="shared" si="249"/>
        <v>2022</v>
      </c>
      <c r="Q2465" t="s">
        <v>12021</v>
      </c>
      <c r="R2465" t="str">
        <f t="shared" si="247"/>
        <v>-</v>
      </c>
      <c r="S2465" t="str">
        <f t="shared" si="250"/>
        <v/>
      </c>
    </row>
    <row r="2466" spans="1:19" x14ac:dyDescent="0.3">
      <c r="A2466" t="s">
        <v>5899</v>
      </c>
      <c r="B2466" t="s">
        <v>280</v>
      </c>
      <c r="C2466" t="s">
        <v>12021</v>
      </c>
      <c r="D2466" t="s">
        <v>49</v>
      </c>
      <c r="E2466" t="s">
        <v>65</v>
      </c>
      <c r="F2466" t="s">
        <v>5900</v>
      </c>
      <c r="G2466" t="s">
        <v>15</v>
      </c>
      <c r="H2466" s="1">
        <v>44874</v>
      </c>
      <c r="I2466" s="3">
        <v>0.97013888888888888</v>
      </c>
      <c r="J2466" s="1" t="s">
        <v>12021</v>
      </c>
      <c r="K2466" s="2" t="s">
        <v>12021</v>
      </c>
      <c r="L2466" s="2" t="s">
        <v>12021</v>
      </c>
      <c r="M2466" t="s">
        <v>12021</v>
      </c>
      <c r="N2466" t="str">
        <f t="shared" si="246"/>
        <v>09-11-2022</v>
      </c>
      <c r="O2466" t="str">
        <f t="shared" si="248"/>
        <v>11</v>
      </c>
      <c r="P2466" t="str">
        <f t="shared" si="249"/>
        <v>2022</v>
      </c>
      <c r="Q2466" t="s">
        <v>12021</v>
      </c>
      <c r="R2466" t="str">
        <f t="shared" si="247"/>
        <v>-</v>
      </c>
      <c r="S2466" t="str">
        <f t="shared" si="250"/>
        <v/>
      </c>
    </row>
    <row r="2467" spans="1:19" x14ac:dyDescent="0.3">
      <c r="A2467" t="s">
        <v>5901</v>
      </c>
      <c r="B2467" t="s">
        <v>131</v>
      </c>
      <c r="C2467" t="s">
        <v>12021</v>
      </c>
      <c r="D2467" t="s">
        <v>12</v>
      </c>
      <c r="E2467" t="s">
        <v>114</v>
      </c>
      <c r="F2467" t="s">
        <v>5902</v>
      </c>
      <c r="G2467" t="s">
        <v>22</v>
      </c>
      <c r="H2467" s="1" t="s">
        <v>5903</v>
      </c>
      <c r="I2467" s="3">
        <v>0.35555555555555557</v>
      </c>
      <c r="J2467" s="1" t="s">
        <v>12021</v>
      </c>
      <c r="K2467" s="2" t="s">
        <v>12021</v>
      </c>
      <c r="L2467" s="2" t="s">
        <v>12021</v>
      </c>
      <c r="M2467" t="s">
        <v>12021</v>
      </c>
      <c r="N2467" t="str">
        <f t="shared" si="246"/>
        <v>30-08-2024</v>
      </c>
      <c r="O2467" t="str">
        <f t="shared" si="248"/>
        <v>08</v>
      </c>
      <c r="P2467" t="str">
        <f t="shared" si="249"/>
        <v>2024</v>
      </c>
      <c r="Q2467" t="s">
        <v>12021</v>
      </c>
      <c r="R2467" t="str">
        <f t="shared" si="247"/>
        <v>-</v>
      </c>
      <c r="S2467" t="str">
        <f t="shared" si="250"/>
        <v/>
      </c>
    </row>
    <row r="2468" spans="1:19" x14ac:dyDescent="0.3">
      <c r="A2468" t="s">
        <v>5904</v>
      </c>
      <c r="B2468" t="s">
        <v>126</v>
      </c>
      <c r="C2468" t="s">
        <v>12021</v>
      </c>
      <c r="D2468" t="s">
        <v>33</v>
      </c>
      <c r="E2468" t="s">
        <v>127</v>
      </c>
      <c r="F2468" t="s">
        <v>5905</v>
      </c>
      <c r="G2468" t="s">
        <v>15</v>
      </c>
      <c r="H2468" s="1" t="s">
        <v>2658</v>
      </c>
      <c r="I2468" s="3">
        <v>0.41870370370370369</v>
      </c>
      <c r="J2468" s="1" t="s">
        <v>12021</v>
      </c>
      <c r="K2468" s="2" t="s">
        <v>12021</v>
      </c>
      <c r="L2468" s="2" t="s">
        <v>12021</v>
      </c>
      <c r="M2468" t="s">
        <v>12021</v>
      </c>
      <c r="N2468" t="str">
        <f t="shared" si="246"/>
        <v>16-03-2021</v>
      </c>
      <c r="O2468" t="str">
        <f t="shared" si="248"/>
        <v>03</v>
      </c>
      <c r="P2468" t="str">
        <f t="shared" si="249"/>
        <v>2021</v>
      </c>
      <c r="Q2468" t="s">
        <v>12021</v>
      </c>
      <c r="R2468" t="str">
        <f t="shared" si="247"/>
        <v>-</v>
      </c>
      <c r="S2468" t="str">
        <f t="shared" si="250"/>
        <v/>
      </c>
    </row>
    <row r="2469" spans="1:19" x14ac:dyDescent="0.3">
      <c r="A2469" t="s">
        <v>5906</v>
      </c>
      <c r="B2469" t="s">
        <v>220</v>
      </c>
      <c r="C2469" t="s">
        <v>12021</v>
      </c>
      <c r="D2469" t="s">
        <v>12</v>
      </c>
      <c r="E2469" t="s">
        <v>174</v>
      </c>
      <c r="F2469" t="s">
        <v>5907</v>
      </c>
      <c r="G2469" t="s">
        <v>15</v>
      </c>
      <c r="H2469" s="1" t="s">
        <v>1840</v>
      </c>
      <c r="I2469" s="3">
        <v>0.9123148148148148</v>
      </c>
      <c r="J2469" s="1" t="s">
        <v>12021</v>
      </c>
      <c r="K2469" s="2" t="s">
        <v>12021</v>
      </c>
      <c r="L2469" s="2" t="s">
        <v>12021</v>
      </c>
      <c r="M2469" t="s">
        <v>12021</v>
      </c>
      <c r="N2469" t="str">
        <f t="shared" si="246"/>
        <v>20-07-2021</v>
      </c>
      <c r="O2469" t="str">
        <f t="shared" si="248"/>
        <v>07</v>
      </c>
      <c r="P2469" t="str">
        <f t="shared" si="249"/>
        <v>2021</v>
      </c>
      <c r="Q2469" t="s">
        <v>12021</v>
      </c>
      <c r="R2469" t="str">
        <f t="shared" si="247"/>
        <v>-</v>
      </c>
      <c r="S2469" t="str">
        <f t="shared" si="250"/>
        <v/>
      </c>
    </row>
    <row r="2470" spans="1:19" x14ac:dyDescent="0.3">
      <c r="A2470" t="s">
        <v>5908</v>
      </c>
      <c r="B2470" t="s">
        <v>280</v>
      </c>
      <c r="C2470" t="s">
        <v>11484</v>
      </c>
      <c r="D2470" t="s">
        <v>49</v>
      </c>
      <c r="E2470" t="s">
        <v>65</v>
      </c>
      <c r="F2470" t="s">
        <v>5909</v>
      </c>
      <c r="G2470" t="s">
        <v>28</v>
      </c>
      <c r="H2470" s="1" t="s">
        <v>3737</v>
      </c>
      <c r="I2470" s="3">
        <v>0.4460763888888889</v>
      </c>
      <c r="J2470" s="1" t="s">
        <v>1099</v>
      </c>
      <c r="K2470" s="2">
        <v>0.4460763888888889</v>
      </c>
      <c r="L2470" s="2" t="s">
        <v>12021</v>
      </c>
      <c r="M2470" t="s">
        <v>12021</v>
      </c>
      <c r="N2470" t="str">
        <f t="shared" si="246"/>
        <v>30-07-2021</v>
      </c>
      <c r="O2470" t="str">
        <f t="shared" si="248"/>
        <v>07</v>
      </c>
      <c r="P2470" t="str">
        <f t="shared" si="249"/>
        <v>2021</v>
      </c>
      <c r="Q2470" t="s">
        <v>12021</v>
      </c>
      <c r="R2470" t="str">
        <f t="shared" si="247"/>
        <v>31-07-2021</v>
      </c>
      <c r="S2470" t="str">
        <f t="shared" si="250"/>
        <v>07</v>
      </c>
    </row>
    <row r="2471" spans="1:19" x14ac:dyDescent="0.3">
      <c r="A2471" t="s">
        <v>5910</v>
      </c>
      <c r="B2471" t="s">
        <v>280</v>
      </c>
      <c r="C2471" t="s">
        <v>12021</v>
      </c>
      <c r="D2471" t="s">
        <v>49</v>
      </c>
      <c r="E2471" t="s">
        <v>65</v>
      </c>
      <c r="F2471" t="s">
        <v>5911</v>
      </c>
      <c r="G2471" t="s">
        <v>22</v>
      </c>
      <c r="H2471" s="1" t="s">
        <v>2054</v>
      </c>
      <c r="I2471" s="3">
        <v>0.62398148148148147</v>
      </c>
      <c r="J2471" s="1" t="s">
        <v>12021</v>
      </c>
      <c r="K2471" s="2" t="s">
        <v>12021</v>
      </c>
      <c r="L2471" s="2" t="s">
        <v>12021</v>
      </c>
      <c r="M2471" t="s">
        <v>12021</v>
      </c>
      <c r="N2471" t="str">
        <f t="shared" si="246"/>
        <v>29-08-2020</v>
      </c>
      <c r="O2471" t="str">
        <f t="shared" si="248"/>
        <v>08</v>
      </c>
      <c r="P2471" t="str">
        <f t="shared" si="249"/>
        <v>2020</v>
      </c>
      <c r="Q2471" t="s">
        <v>12021</v>
      </c>
      <c r="R2471" t="str">
        <f t="shared" si="247"/>
        <v>-</v>
      </c>
      <c r="S2471" t="str">
        <f t="shared" si="250"/>
        <v/>
      </c>
    </row>
    <row r="2472" spans="1:19" x14ac:dyDescent="0.3">
      <c r="A2472" t="s">
        <v>5912</v>
      </c>
      <c r="B2472" t="s">
        <v>249</v>
      </c>
      <c r="C2472" t="s">
        <v>12021</v>
      </c>
      <c r="D2472" t="s">
        <v>19</v>
      </c>
      <c r="E2472" t="s">
        <v>26</v>
      </c>
      <c r="F2472" t="s">
        <v>5913</v>
      </c>
      <c r="G2472" t="s">
        <v>22</v>
      </c>
      <c r="H2472" s="1">
        <v>45608</v>
      </c>
      <c r="I2472" s="3">
        <v>0.77222222222222225</v>
      </c>
      <c r="J2472" s="1" t="s">
        <v>12021</v>
      </c>
      <c r="K2472" s="2" t="s">
        <v>12021</v>
      </c>
      <c r="L2472" s="2" t="s">
        <v>12021</v>
      </c>
      <c r="M2472" t="s">
        <v>12021</v>
      </c>
      <c r="N2472" t="str">
        <f t="shared" si="246"/>
        <v>12-11-2024</v>
      </c>
      <c r="O2472" t="str">
        <f t="shared" si="248"/>
        <v>11</v>
      </c>
      <c r="P2472" t="str">
        <f t="shared" si="249"/>
        <v>2024</v>
      </c>
      <c r="Q2472" t="s">
        <v>12021</v>
      </c>
      <c r="R2472" t="str">
        <f t="shared" si="247"/>
        <v>-</v>
      </c>
      <c r="S2472" t="str">
        <f t="shared" si="250"/>
        <v/>
      </c>
    </row>
    <row r="2473" spans="1:19" x14ac:dyDescent="0.3">
      <c r="A2473" t="s">
        <v>5914</v>
      </c>
      <c r="B2473" t="s">
        <v>11</v>
      </c>
      <c r="C2473" s="4">
        <v>44989.365277777775</v>
      </c>
      <c r="D2473" t="s">
        <v>12</v>
      </c>
      <c r="E2473" t="s">
        <v>13</v>
      </c>
      <c r="F2473" t="s">
        <v>5915</v>
      </c>
      <c r="G2473" t="s">
        <v>28</v>
      </c>
      <c r="H2473" s="1" t="s">
        <v>5916</v>
      </c>
      <c r="I2473" s="3">
        <v>0.36585648148148148</v>
      </c>
      <c r="J2473" s="1">
        <v>44989</v>
      </c>
      <c r="K2473" s="2">
        <v>0.36527777777777776</v>
      </c>
      <c r="L2473" s="2" t="s">
        <v>12021</v>
      </c>
      <c r="M2473" t="s">
        <v>12021</v>
      </c>
      <c r="N2473" t="str">
        <f t="shared" si="246"/>
        <v>26-03-2023</v>
      </c>
      <c r="O2473" t="str">
        <f t="shared" si="248"/>
        <v>03</v>
      </c>
      <c r="P2473" t="str">
        <f t="shared" si="249"/>
        <v>2023</v>
      </c>
      <c r="Q2473" t="s">
        <v>12021</v>
      </c>
      <c r="R2473" t="str">
        <f t="shared" si="247"/>
        <v>04-03-2023</v>
      </c>
      <c r="S2473" t="str">
        <f t="shared" si="250"/>
        <v>03</v>
      </c>
    </row>
    <row r="2474" spans="1:19" x14ac:dyDescent="0.3">
      <c r="A2474" t="s">
        <v>5917</v>
      </c>
      <c r="B2474" t="s">
        <v>205</v>
      </c>
      <c r="C2474" s="4">
        <v>44053.947222222225</v>
      </c>
      <c r="D2474" t="s">
        <v>19</v>
      </c>
      <c r="E2474" t="s">
        <v>140</v>
      </c>
      <c r="F2474" t="s">
        <v>5918</v>
      </c>
      <c r="G2474" t="s">
        <v>28</v>
      </c>
      <c r="H2474" s="1" t="s">
        <v>513</v>
      </c>
      <c r="I2474" s="3">
        <v>0.94778935185185187</v>
      </c>
      <c r="J2474" s="1">
        <v>44053</v>
      </c>
      <c r="K2474" s="2">
        <v>0.94722222222222219</v>
      </c>
      <c r="L2474" s="2" t="s">
        <v>12021</v>
      </c>
      <c r="M2474" t="s">
        <v>12021</v>
      </c>
      <c r="N2474" t="str">
        <f t="shared" si="246"/>
        <v>15-09-2020</v>
      </c>
      <c r="O2474" t="str">
        <f t="shared" si="248"/>
        <v>09</v>
      </c>
      <c r="P2474" t="str">
        <f t="shared" si="249"/>
        <v>2020</v>
      </c>
      <c r="Q2474" t="s">
        <v>12021</v>
      </c>
      <c r="R2474" t="str">
        <f t="shared" si="247"/>
        <v>10-08-2020</v>
      </c>
      <c r="S2474" t="str">
        <f t="shared" si="250"/>
        <v>08</v>
      </c>
    </row>
    <row r="2475" spans="1:19" x14ac:dyDescent="0.3">
      <c r="A2475" t="s">
        <v>5919</v>
      </c>
      <c r="B2475" t="s">
        <v>301</v>
      </c>
      <c r="C2475" s="4">
        <v>44595.804861111108</v>
      </c>
      <c r="D2475" t="s">
        <v>49</v>
      </c>
      <c r="E2475" t="s">
        <v>50</v>
      </c>
      <c r="F2475" t="s">
        <v>5920</v>
      </c>
      <c r="G2475" t="s">
        <v>28</v>
      </c>
      <c r="H2475" s="1" t="s">
        <v>928</v>
      </c>
      <c r="I2475" s="3">
        <v>0.8049884259259259</v>
      </c>
      <c r="J2475" s="1">
        <v>44595</v>
      </c>
      <c r="K2475" s="2">
        <v>0.80486111111111114</v>
      </c>
      <c r="L2475" s="2" t="s">
        <v>12021</v>
      </c>
      <c r="M2475" t="s">
        <v>12021</v>
      </c>
      <c r="N2475" t="str">
        <f t="shared" si="246"/>
        <v>14-02-2022</v>
      </c>
      <c r="O2475" t="str">
        <f t="shared" si="248"/>
        <v>02</v>
      </c>
      <c r="P2475" t="str">
        <f t="shared" si="249"/>
        <v>2022</v>
      </c>
      <c r="Q2475" t="s">
        <v>12021</v>
      </c>
      <c r="R2475" t="str">
        <f t="shared" si="247"/>
        <v>03-02-2022</v>
      </c>
      <c r="S2475" t="str">
        <f t="shared" si="250"/>
        <v>02</v>
      </c>
    </row>
    <row r="2476" spans="1:19" x14ac:dyDescent="0.3">
      <c r="A2476" t="s">
        <v>5921</v>
      </c>
      <c r="B2476" t="s">
        <v>32</v>
      </c>
      <c r="C2476" t="s">
        <v>12021</v>
      </c>
      <c r="D2476" t="s">
        <v>33</v>
      </c>
      <c r="E2476" t="s">
        <v>34</v>
      </c>
      <c r="F2476" t="s">
        <v>5922</v>
      </c>
      <c r="G2476" t="s">
        <v>22</v>
      </c>
      <c r="H2476" s="1" t="s">
        <v>2456</v>
      </c>
      <c r="I2476" s="3">
        <v>0.31644675925925925</v>
      </c>
      <c r="J2476" s="1" t="s">
        <v>12021</v>
      </c>
      <c r="K2476" s="2" t="s">
        <v>12021</v>
      </c>
      <c r="L2476" s="2" t="s">
        <v>12021</v>
      </c>
      <c r="M2476" t="s">
        <v>12021</v>
      </c>
      <c r="N2476" t="str">
        <f t="shared" si="246"/>
        <v>24-11-2022</v>
      </c>
      <c r="O2476" t="str">
        <f t="shared" si="248"/>
        <v>11</v>
      </c>
      <c r="P2476" t="str">
        <f t="shared" si="249"/>
        <v>2022</v>
      </c>
      <c r="Q2476" t="s">
        <v>12021</v>
      </c>
      <c r="R2476" t="str">
        <f t="shared" si="247"/>
        <v>-</v>
      </c>
      <c r="S2476" t="str">
        <f t="shared" si="250"/>
        <v/>
      </c>
    </row>
    <row r="2477" spans="1:19" x14ac:dyDescent="0.3">
      <c r="A2477" t="s">
        <v>5923</v>
      </c>
      <c r="B2477" t="s">
        <v>18</v>
      </c>
      <c r="C2477" s="4">
        <v>44938.747916666667</v>
      </c>
      <c r="D2477" t="s">
        <v>19</v>
      </c>
      <c r="E2477" t="s">
        <v>20</v>
      </c>
      <c r="F2477" t="s">
        <v>5924</v>
      </c>
      <c r="G2477" t="s">
        <v>28</v>
      </c>
      <c r="H2477" s="1" t="s">
        <v>1617</v>
      </c>
      <c r="I2477" s="3">
        <v>0.74805555555555558</v>
      </c>
      <c r="J2477" s="1">
        <v>44938</v>
      </c>
      <c r="K2477" s="2">
        <v>0.74791666666666667</v>
      </c>
      <c r="L2477" s="2" t="s">
        <v>12021</v>
      </c>
      <c r="M2477" t="s">
        <v>12021</v>
      </c>
      <c r="N2477" t="str">
        <f t="shared" si="246"/>
        <v>25-11-2023</v>
      </c>
      <c r="O2477" t="str">
        <f t="shared" si="248"/>
        <v>11</v>
      </c>
      <c r="P2477" t="str">
        <f t="shared" si="249"/>
        <v>2023</v>
      </c>
      <c r="Q2477" t="s">
        <v>12021</v>
      </c>
      <c r="R2477" t="str">
        <f t="shared" si="247"/>
        <v>12-01-2023</v>
      </c>
      <c r="S2477" t="str">
        <f t="shared" si="250"/>
        <v>01</v>
      </c>
    </row>
    <row r="2478" spans="1:19" x14ac:dyDescent="0.3">
      <c r="A2478" t="s">
        <v>5925</v>
      </c>
      <c r="B2478" t="s">
        <v>185</v>
      </c>
      <c r="C2478" t="s">
        <v>12021</v>
      </c>
      <c r="D2478" t="s">
        <v>12</v>
      </c>
      <c r="E2478" t="s">
        <v>13</v>
      </c>
      <c r="F2478" t="s">
        <v>5926</v>
      </c>
      <c r="G2478" t="s">
        <v>22</v>
      </c>
      <c r="H2478" s="1">
        <v>45420</v>
      </c>
      <c r="I2478" s="3">
        <v>0.48888888888888887</v>
      </c>
      <c r="J2478" s="1" t="s">
        <v>12021</v>
      </c>
      <c r="K2478" s="2" t="s">
        <v>12021</v>
      </c>
      <c r="L2478" s="2" t="s">
        <v>12021</v>
      </c>
      <c r="M2478" t="s">
        <v>12021</v>
      </c>
      <c r="N2478" t="str">
        <f t="shared" si="246"/>
        <v>08-05-2024</v>
      </c>
      <c r="O2478" t="str">
        <f t="shared" si="248"/>
        <v>05</v>
      </c>
      <c r="P2478" t="str">
        <f t="shared" si="249"/>
        <v>2024</v>
      </c>
      <c r="Q2478" t="s">
        <v>12021</v>
      </c>
      <c r="R2478" t="str">
        <f t="shared" si="247"/>
        <v>-</v>
      </c>
      <c r="S2478" t="str">
        <f t="shared" si="250"/>
        <v/>
      </c>
    </row>
    <row r="2479" spans="1:19" x14ac:dyDescent="0.3">
      <c r="A2479" t="s">
        <v>5927</v>
      </c>
      <c r="B2479" t="s">
        <v>48</v>
      </c>
      <c r="C2479" t="s">
        <v>12021</v>
      </c>
      <c r="D2479" t="s">
        <v>49</v>
      </c>
      <c r="E2479" t="s">
        <v>50</v>
      </c>
      <c r="F2479" t="s">
        <v>5928</v>
      </c>
      <c r="G2479" t="s">
        <v>15</v>
      </c>
      <c r="H2479" s="1">
        <v>45536</v>
      </c>
      <c r="I2479" s="3">
        <v>0.24722222222222223</v>
      </c>
      <c r="J2479" s="1" t="s">
        <v>12021</v>
      </c>
      <c r="K2479" s="2" t="s">
        <v>12021</v>
      </c>
      <c r="L2479" s="2" t="s">
        <v>12021</v>
      </c>
      <c r="M2479" t="s">
        <v>12021</v>
      </c>
      <c r="N2479" t="str">
        <f t="shared" si="246"/>
        <v>01-09-2024</v>
      </c>
      <c r="O2479" t="str">
        <f t="shared" si="248"/>
        <v>09</v>
      </c>
      <c r="P2479" t="str">
        <f t="shared" si="249"/>
        <v>2024</v>
      </c>
      <c r="Q2479" t="s">
        <v>12021</v>
      </c>
      <c r="R2479" t="str">
        <f t="shared" si="247"/>
        <v>-</v>
      </c>
      <c r="S2479" t="str">
        <f t="shared" si="250"/>
        <v/>
      </c>
    </row>
    <row r="2480" spans="1:19" x14ac:dyDescent="0.3">
      <c r="A2480" t="s">
        <v>5929</v>
      </c>
      <c r="B2480" t="s">
        <v>48</v>
      </c>
      <c r="C2480" t="s">
        <v>12021</v>
      </c>
      <c r="D2480" t="s">
        <v>49</v>
      </c>
      <c r="E2480" t="s">
        <v>50</v>
      </c>
      <c r="F2480" t="s">
        <v>5930</v>
      </c>
      <c r="G2480" t="s">
        <v>22</v>
      </c>
      <c r="H2480" s="1" t="s">
        <v>5438</v>
      </c>
      <c r="I2480" s="3">
        <v>0.69277777777777783</v>
      </c>
      <c r="J2480" s="1" t="s">
        <v>12021</v>
      </c>
      <c r="K2480" s="2" t="s">
        <v>12021</v>
      </c>
      <c r="L2480" s="2" t="s">
        <v>12021</v>
      </c>
      <c r="M2480" t="s">
        <v>12021</v>
      </c>
      <c r="N2480" t="str">
        <f t="shared" si="246"/>
        <v>25-10-2020</v>
      </c>
      <c r="O2480" t="str">
        <f t="shared" si="248"/>
        <v>10</v>
      </c>
      <c r="P2480" t="str">
        <f t="shared" si="249"/>
        <v>2020</v>
      </c>
      <c r="Q2480" t="s">
        <v>12021</v>
      </c>
      <c r="R2480" t="str">
        <f t="shared" si="247"/>
        <v>-</v>
      </c>
      <c r="S2480" t="str">
        <f t="shared" si="250"/>
        <v/>
      </c>
    </row>
    <row r="2481" spans="1:19" x14ac:dyDescent="0.3">
      <c r="A2481" t="s">
        <v>5931</v>
      </c>
      <c r="B2481" t="s">
        <v>188</v>
      </c>
      <c r="C2481" t="s">
        <v>11485</v>
      </c>
      <c r="D2481" t="s">
        <v>12</v>
      </c>
      <c r="E2481" t="s">
        <v>114</v>
      </c>
      <c r="F2481" t="s">
        <v>5932</v>
      </c>
      <c r="G2481" t="s">
        <v>28</v>
      </c>
      <c r="H2481" s="1">
        <v>45324</v>
      </c>
      <c r="I2481" s="3">
        <v>0.84305555555555556</v>
      </c>
      <c r="J2481" s="1" t="s">
        <v>1637</v>
      </c>
      <c r="K2481" s="2">
        <v>0.84312500000000001</v>
      </c>
      <c r="L2481" s="2" t="s">
        <v>12021</v>
      </c>
      <c r="M2481" t="s">
        <v>12021</v>
      </c>
      <c r="N2481" t="str">
        <f t="shared" si="246"/>
        <v>02-02-2024</v>
      </c>
      <c r="O2481" t="str">
        <f t="shared" si="248"/>
        <v>02</v>
      </c>
      <c r="P2481" t="str">
        <f t="shared" si="249"/>
        <v>2024</v>
      </c>
      <c r="Q2481" t="s">
        <v>12021</v>
      </c>
      <c r="R2481" t="str">
        <f t="shared" si="247"/>
        <v>15-02-2024</v>
      </c>
      <c r="S2481" t="str">
        <f t="shared" si="250"/>
        <v>02</v>
      </c>
    </row>
    <row r="2482" spans="1:19" x14ac:dyDescent="0.3">
      <c r="A2482" t="s">
        <v>5933</v>
      </c>
      <c r="B2482" t="s">
        <v>126</v>
      </c>
      <c r="C2482" t="s">
        <v>12021</v>
      </c>
      <c r="D2482" t="s">
        <v>33</v>
      </c>
      <c r="E2482" t="s">
        <v>127</v>
      </c>
      <c r="F2482" t="s">
        <v>5934</v>
      </c>
      <c r="G2482" t="s">
        <v>15</v>
      </c>
      <c r="H2482" s="1" t="s">
        <v>1595</v>
      </c>
      <c r="I2482" s="3">
        <v>0.38636574074074076</v>
      </c>
      <c r="J2482" s="1" t="s">
        <v>12021</v>
      </c>
      <c r="K2482" s="2" t="s">
        <v>12021</v>
      </c>
      <c r="L2482" s="2" t="s">
        <v>12021</v>
      </c>
      <c r="M2482" t="s">
        <v>12021</v>
      </c>
      <c r="N2482" t="str">
        <f t="shared" si="246"/>
        <v>16-01-2020</v>
      </c>
      <c r="O2482" t="str">
        <f t="shared" si="248"/>
        <v>01</v>
      </c>
      <c r="P2482" t="str">
        <f t="shared" si="249"/>
        <v>2020</v>
      </c>
      <c r="Q2482" t="s">
        <v>12021</v>
      </c>
      <c r="R2482" t="str">
        <f t="shared" si="247"/>
        <v>-</v>
      </c>
      <c r="S2482" t="str">
        <f t="shared" si="250"/>
        <v/>
      </c>
    </row>
    <row r="2483" spans="1:19" x14ac:dyDescent="0.3">
      <c r="A2483" t="s">
        <v>5935</v>
      </c>
      <c r="B2483" t="s">
        <v>194</v>
      </c>
      <c r="C2483" t="s">
        <v>11486</v>
      </c>
      <c r="D2483" t="s">
        <v>49</v>
      </c>
      <c r="E2483" t="s">
        <v>65</v>
      </c>
      <c r="F2483" t="s">
        <v>5936</v>
      </c>
      <c r="G2483" t="s">
        <v>28</v>
      </c>
      <c r="H2483" s="1" t="s">
        <v>3740</v>
      </c>
      <c r="I2483" s="3">
        <v>0.81107638888888889</v>
      </c>
      <c r="J2483" s="1" t="s">
        <v>1133</v>
      </c>
      <c r="K2483" s="2">
        <v>0.81107638888888889</v>
      </c>
      <c r="L2483" s="2" t="s">
        <v>12021</v>
      </c>
      <c r="M2483" t="s">
        <v>12021</v>
      </c>
      <c r="N2483" t="str">
        <f t="shared" si="246"/>
        <v>25-09-2022</v>
      </c>
      <c r="O2483" t="str">
        <f t="shared" si="248"/>
        <v>09</v>
      </c>
      <c r="P2483" t="str">
        <f t="shared" si="249"/>
        <v>2022</v>
      </c>
      <c r="Q2483" t="s">
        <v>12021</v>
      </c>
      <c r="R2483" t="str">
        <f t="shared" si="247"/>
        <v>27-09-2022</v>
      </c>
      <c r="S2483" t="str">
        <f t="shared" si="250"/>
        <v>09</v>
      </c>
    </row>
    <row r="2484" spans="1:19" x14ac:dyDescent="0.3">
      <c r="A2484" t="s">
        <v>5937</v>
      </c>
      <c r="B2484" t="s">
        <v>158</v>
      </c>
      <c r="C2484" t="s">
        <v>12021</v>
      </c>
      <c r="D2484" t="s">
        <v>33</v>
      </c>
      <c r="E2484" t="s">
        <v>127</v>
      </c>
      <c r="F2484" t="s">
        <v>5938</v>
      </c>
      <c r="G2484" t="s">
        <v>15</v>
      </c>
      <c r="H2484" s="1" t="s">
        <v>2242</v>
      </c>
      <c r="I2484" s="3">
        <v>0.69263888888888892</v>
      </c>
      <c r="J2484" s="1" t="s">
        <v>12021</v>
      </c>
      <c r="K2484" s="2" t="s">
        <v>12021</v>
      </c>
      <c r="L2484" s="2" t="s">
        <v>12021</v>
      </c>
      <c r="M2484" t="s">
        <v>12021</v>
      </c>
      <c r="N2484" t="str">
        <f t="shared" si="246"/>
        <v>30-08-2021</v>
      </c>
      <c r="O2484" t="str">
        <f t="shared" si="248"/>
        <v>08</v>
      </c>
      <c r="P2484" t="str">
        <f t="shared" si="249"/>
        <v>2021</v>
      </c>
      <c r="Q2484" t="s">
        <v>12021</v>
      </c>
      <c r="R2484" t="str">
        <f t="shared" si="247"/>
        <v>-</v>
      </c>
      <c r="S2484" t="str">
        <f t="shared" si="250"/>
        <v/>
      </c>
    </row>
    <row r="2485" spans="1:19" x14ac:dyDescent="0.3">
      <c r="A2485" t="s">
        <v>5939</v>
      </c>
      <c r="B2485" t="s">
        <v>32</v>
      </c>
      <c r="C2485" t="s">
        <v>12021</v>
      </c>
      <c r="D2485" t="s">
        <v>33</v>
      </c>
      <c r="E2485" t="s">
        <v>34</v>
      </c>
      <c r="F2485" t="s">
        <v>5940</v>
      </c>
      <c r="G2485" t="s">
        <v>15</v>
      </c>
      <c r="H2485" s="1">
        <v>45638</v>
      </c>
      <c r="I2485" s="3">
        <v>0.34513888888888888</v>
      </c>
      <c r="J2485" s="1" t="s">
        <v>12021</v>
      </c>
      <c r="K2485" s="2" t="s">
        <v>12021</v>
      </c>
      <c r="L2485" s="2" t="s">
        <v>12021</v>
      </c>
      <c r="M2485" t="s">
        <v>12021</v>
      </c>
      <c r="N2485" t="str">
        <f t="shared" si="246"/>
        <v>12-12-2024</v>
      </c>
      <c r="O2485" t="str">
        <f t="shared" si="248"/>
        <v>12</v>
      </c>
      <c r="P2485" t="str">
        <f t="shared" si="249"/>
        <v>2024</v>
      </c>
      <c r="Q2485" t="s">
        <v>12021</v>
      </c>
      <c r="R2485" t="str">
        <f t="shared" si="247"/>
        <v>-</v>
      </c>
      <c r="S2485" t="str">
        <f t="shared" si="250"/>
        <v/>
      </c>
    </row>
    <row r="2486" spans="1:19" x14ac:dyDescent="0.3">
      <c r="A2486" t="s">
        <v>5941</v>
      </c>
      <c r="B2486" t="s">
        <v>110</v>
      </c>
      <c r="C2486" t="s">
        <v>12021</v>
      </c>
      <c r="D2486" t="s">
        <v>33</v>
      </c>
      <c r="E2486" t="s">
        <v>34</v>
      </c>
      <c r="F2486" t="s">
        <v>5942</v>
      </c>
      <c r="G2486" t="s">
        <v>15</v>
      </c>
      <c r="H2486" s="1" t="s">
        <v>5943</v>
      </c>
      <c r="I2486" s="3">
        <v>2.3229166666666665E-2</v>
      </c>
      <c r="J2486" s="1" t="s">
        <v>12021</v>
      </c>
      <c r="K2486" s="2" t="s">
        <v>12021</v>
      </c>
      <c r="L2486" s="2" t="s">
        <v>12021</v>
      </c>
      <c r="M2486" t="s">
        <v>12021</v>
      </c>
      <c r="N2486" t="str">
        <f t="shared" si="246"/>
        <v>17-12-2023</v>
      </c>
      <c r="O2486" t="str">
        <f t="shared" si="248"/>
        <v>12</v>
      </c>
      <c r="P2486" t="str">
        <f t="shared" si="249"/>
        <v>2023</v>
      </c>
      <c r="Q2486" t="s">
        <v>12021</v>
      </c>
      <c r="R2486" t="str">
        <f t="shared" si="247"/>
        <v>-</v>
      </c>
      <c r="S2486" t="str">
        <f t="shared" si="250"/>
        <v/>
      </c>
    </row>
    <row r="2487" spans="1:19" x14ac:dyDescent="0.3">
      <c r="A2487" t="s">
        <v>5944</v>
      </c>
      <c r="B2487" t="s">
        <v>256</v>
      </c>
      <c r="C2487" s="4">
        <v>44835.847916666666</v>
      </c>
      <c r="D2487" t="s">
        <v>19</v>
      </c>
      <c r="E2487" t="s">
        <v>20</v>
      </c>
      <c r="F2487" t="s">
        <v>5945</v>
      </c>
      <c r="G2487" t="s">
        <v>28</v>
      </c>
      <c r="H2487" s="1" t="s">
        <v>80</v>
      </c>
      <c r="I2487" s="3">
        <v>0.84824074074074074</v>
      </c>
      <c r="J2487" s="1">
        <v>44835</v>
      </c>
      <c r="K2487" s="2">
        <v>0.84791666666666665</v>
      </c>
      <c r="L2487" s="2" t="s">
        <v>12021</v>
      </c>
      <c r="M2487" t="s">
        <v>12021</v>
      </c>
      <c r="N2487" t="str">
        <f t="shared" si="246"/>
        <v>15-12-2021</v>
      </c>
      <c r="O2487" t="str">
        <f t="shared" si="248"/>
        <v>12</v>
      </c>
      <c r="P2487" t="str">
        <f t="shared" si="249"/>
        <v>2021</v>
      </c>
      <c r="Q2487" t="s">
        <v>12021</v>
      </c>
      <c r="R2487" t="str">
        <f t="shared" si="247"/>
        <v>01-10-2022</v>
      </c>
      <c r="S2487" t="str">
        <f t="shared" si="250"/>
        <v>10</v>
      </c>
    </row>
    <row r="2488" spans="1:19" x14ac:dyDescent="0.3">
      <c r="A2488" t="s">
        <v>5946</v>
      </c>
      <c r="B2488" t="s">
        <v>220</v>
      </c>
      <c r="C2488" t="s">
        <v>12021</v>
      </c>
      <c r="D2488" t="s">
        <v>12</v>
      </c>
      <c r="E2488" t="s">
        <v>174</v>
      </c>
      <c r="F2488" t="s">
        <v>5947</v>
      </c>
      <c r="G2488" t="s">
        <v>15</v>
      </c>
      <c r="H2488" s="1">
        <v>44201</v>
      </c>
      <c r="I2488" s="3">
        <v>0.71527777777777779</v>
      </c>
      <c r="J2488" s="1" t="s">
        <v>12021</v>
      </c>
      <c r="K2488" s="2" t="s">
        <v>12021</v>
      </c>
      <c r="L2488" s="2" t="s">
        <v>12021</v>
      </c>
      <c r="M2488" t="s">
        <v>12021</v>
      </c>
      <c r="N2488" t="str">
        <f t="shared" si="246"/>
        <v>05-01-2021</v>
      </c>
      <c r="O2488" t="str">
        <f t="shared" si="248"/>
        <v>01</v>
      </c>
      <c r="P2488" t="str">
        <f t="shared" si="249"/>
        <v>2021</v>
      </c>
      <c r="Q2488" t="s">
        <v>12021</v>
      </c>
      <c r="R2488" t="str">
        <f t="shared" si="247"/>
        <v>-</v>
      </c>
      <c r="S2488" t="str">
        <f t="shared" si="250"/>
        <v/>
      </c>
    </row>
    <row r="2489" spans="1:19" x14ac:dyDescent="0.3">
      <c r="A2489" t="s">
        <v>5948</v>
      </c>
      <c r="B2489" t="s">
        <v>131</v>
      </c>
      <c r="C2489" t="s">
        <v>12021</v>
      </c>
      <c r="D2489" t="s">
        <v>12</v>
      </c>
      <c r="E2489" t="s">
        <v>114</v>
      </c>
      <c r="F2489" t="s">
        <v>5949</v>
      </c>
      <c r="G2489" t="s">
        <v>22</v>
      </c>
      <c r="H2489" s="1">
        <v>45207</v>
      </c>
      <c r="I2489" s="3">
        <v>0.46666666666666667</v>
      </c>
      <c r="J2489" s="1" t="s">
        <v>12021</v>
      </c>
      <c r="K2489" s="2" t="s">
        <v>12021</v>
      </c>
      <c r="L2489" s="2" t="s">
        <v>12021</v>
      </c>
      <c r="M2489" t="s">
        <v>12021</v>
      </c>
      <c r="N2489" t="str">
        <f t="shared" si="246"/>
        <v>08-10-2023</v>
      </c>
      <c r="O2489" t="str">
        <f t="shared" si="248"/>
        <v>10</v>
      </c>
      <c r="P2489" t="str">
        <f t="shared" si="249"/>
        <v>2023</v>
      </c>
      <c r="Q2489" t="s">
        <v>12021</v>
      </c>
      <c r="R2489" t="str">
        <f t="shared" si="247"/>
        <v>-</v>
      </c>
      <c r="S2489" t="str">
        <f t="shared" si="250"/>
        <v/>
      </c>
    </row>
    <row r="2490" spans="1:19" x14ac:dyDescent="0.3">
      <c r="A2490" t="s">
        <v>5950</v>
      </c>
      <c r="B2490" t="s">
        <v>146</v>
      </c>
      <c r="C2490" t="s">
        <v>12021</v>
      </c>
      <c r="D2490" t="s">
        <v>19</v>
      </c>
      <c r="E2490" t="s">
        <v>140</v>
      </c>
      <c r="F2490" t="s">
        <v>5951</v>
      </c>
      <c r="G2490" t="s">
        <v>22</v>
      </c>
      <c r="H2490" s="1">
        <v>43961</v>
      </c>
      <c r="I2490" s="3">
        <v>0.61875000000000002</v>
      </c>
      <c r="J2490" s="1" t="s">
        <v>12021</v>
      </c>
      <c r="K2490" s="2" t="s">
        <v>12021</v>
      </c>
      <c r="L2490" s="2" t="s">
        <v>12021</v>
      </c>
      <c r="M2490" t="s">
        <v>12021</v>
      </c>
      <c r="N2490" t="str">
        <f t="shared" si="246"/>
        <v>10-05-2020</v>
      </c>
      <c r="O2490" t="str">
        <f t="shared" si="248"/>
        <v>05</v>
      </c>
      <c r="P2490" t="str">
        <f t="shared" si="249"/>
        <v>2020</v>
      </c>
      <c r="Q2490" t="s">
        <v>12021</v>
      </c>
      <c r="R2490" t="str">
        <f t="shared" si="247"/>
        <v>-</v>
      </c>
      <c r="S2490" t="str">
        <f t="shared" si="250"/>
        <v/>
      </c>
    </row>
    <row r="2491" spans="1:19" x14ac:dyDescent="0.3">
      <c r="A2491" t="s">
        <v>5952</v>
      </c>
      <c r="B2491" t="s">
        <v>158</v>
      </c>
      <c r="C2491" t="s">
        <v>12021</v>
      </c>
      <c r="D2491" t="s">
        <v>33</v>
      </c>
      <c r="E2491" t="s">
        <v>127</v>
      </c>
      <c r="F2491" t="s">
        <v>5953</v>
      </c>
      <c r="G2491" t="s">
        <v>22</v>
      </c>
      <c r="H2491" s="1" t="s">
        <v>3119</v>
      </c>
      <c r="I2491" s="3">
        <v>0.72881944444444446</v>
      </c>
      <c r="J2491" s="1" t="s">
        <v>12021</v>
      </c>
      <c r="K2491" s="2" t="s">
        <v>12021</v>
      </c>
      <c r="L2491" s="2" t="s">
        <v>12021</v>
      </c>
      <c r="M2491" t="s">
        <v>12021</v>
      </c>
      <c r="N2491" t="str">
        <f t="shared" si="246"/>
        <v>27-02-2021</v>
      </c>
      <c r="O2491" t="str">
        <f t="shared" si="248"/>
        <v>02</v>
      </c>
      <c r="P2491" t="str">
        <f t="shared" si="249"/>
        <v>2021</v>
      </c>
      <c r="Q2491" t="s">
        <v>12021</v>
      </c>
      <c r="R2491" t="str">
        <f t="shared" si="247"/>
        <v>-</v>
      </c>
      <c r="S2491" t="str">
        <f t="shared" si="250"/>
        <v/>
      </c>
    </row>
    <row r="2492" spans="1:19" x14ac:dyDescent="0.3">
      <c r="A2492" t="s">
        <v>5954</v>
      </c>
      <c r="B2492" t="s">
        <v>205</v>
      </c>
      <c r="C2492" t="s">
        <v>12021</v>
      </c>
      <c r="D2492" t="s">
        <v>19</v>
      </c>
      <c r="E2492" t="s">
        <v>140</v>
      </c>
      <c r="F2492" t="s">
        <v>5955</v>
      </c>
      <c r="G2492" t="s">
        <v>22</v>
      </c>
      <c r="H2492" s="1">
        <v>45604</v>
      </c>
      <c r="I2492" s="3">
        <v>0.70625000000000004</v>
      </c>
      <c r="J2492" s="1" t="s">
        <v>12021</v>
      </c>
      <c r="K2492" s="2" t="s">
        <v>12021</v>
      </c>
      <c r="L2492" s="2" t="s">
        <v>12021</v>
      </c>
      <c r="M2492" t="s">
        <v>12021</v>
      </c>
      <c r="N2492" t="str">
        <f t="shared" si="246"/>
        <v>08-11-2024</v>
      </c>
      <c r="O2492" t="str">
        <f t="shared" si="248"/>
        <v>11</v>
      </c>
      <c r="P2492" t="str">
        <f t="shared" si="249"/>
        <v>2024</v>
      </c>
      <c r="Q2492" t="s">
        <v>12021</v>
      </c>
      <c r="R2492" t="str">
        <f t="shared" si="247"/>
        <v>-</v>
      </c>
      <c r="S2492" t="str">
        <f t="shared" si="250"/>
        <v/>
      </c>
    </row>
    <row r="2493" spans="1:19" x14ac:dyDescent="0.3">
      <c r="A2493" t="s">
        <v>5956</v>
      </c>
      <c r="B2493" t="s">
        <v>18</v>
      </c>
      <c r="C2493" t="s">
        <v>12021</v>
      </c>
      <c r="D2493" t="s">
        <v>19</v>
      </c>
      <c r="E2493" t="s">
        <v>20</v>
      </c>
      <c r="F2493" t="s">
        <v>4682</v>
      </c>
      <c r="G2493" t="s">
        <v>15</v>
      </c>
      <c r="H2493" s="1">
        <v>44077</v>
      </c>
      <c r="I2493" s="3">
        <v>0.90902777777777777</v>
      </c>
      <c r="J2493" s="1" t="s">
        <v>12021</v>
      </c>
      <c r="K2493" s="2" t="s">
        <v>12021</v>
      </c>
      <c r="L2493" s="2" t="s">
        <v>12021</v>
      </c>
      <c r="M2493" t="s">
        <v>12021</v>
      </c>
      <c r="N2493" t="str">
        <f t="shared" si="246"/>
        <v>03-09-2020</v>
      </c>
      <c r="O2493" t="str">
        <f t="shared" si="248"/>
        <v>09</v>
      </c>
      <c r="P2493" t="str">
        <f t="shared" si="249"/>
        <v>2020</v>
      </c>
      <c r="Q2493" t="s">
        <v>12021</v>
      </c>
      <c r="R2493" t="str">
        <f t="shared" si="247"/>
        <v>-</v>
      </c>
      <c r="S2493" t="str">
        <f t="shared" si="250"/>
        <v/>
      </c>
    </row>
    <row r="2494" spans="1:19" x14ac:dyDescent="0.3">
      <c r="A2494" t="s">
        <v>5957</v>
      </c>
      <c r="B2494" t="s">
        <v>68</v>
      </c>
      <c r="C2494" t="s">
        <v>12021</v>
      </c>
      <c r="D2494" t="s">
        <v>49</v>
      </c>
      <c r="E2494" t="s">
        <v>69</v>
      </c>
      <c r="F2494" t="s">
        <v>5958</v>
      </c>
      <c r="G2494" t="s">
        <v>15</v>
      </c>
      <c r="H2494" s="1">
        <v>44287</v>
      </c>
      <c r="I2494" s="3">
        <v>8.5416666666666669E-2</v>
      </c>
      <c r="J2494" s="1" t="s">
        <v>12021</v>
      </c>
      <c r="K2494" s="2" t="s">
        <v>12021</v>
      </c>
      <c r="L2494" s="2" t="s">
        <v>12021</v>
      </c>
      <c r="M2494" t="s">
        <v>12021</v>
      </c>
      <c r="N2494" t="str">
        <f t="shared" si="246"/>
        <v>01-04-2021</v>
      </c>
      <c r="O2494" t="str">
        <f t="shared" si="248"/>
        <v>04</v>
      </c>
      <c r="P2494" t="str">
        <f t="shared" si="249"/>
        <v>2021</v>
      </c>
      <c r="Q2494" t="s">
        <v>12021</v>
      </c>
      <c r="R2494" t="str">
        <f t="shared" si="247"/>
        <v>-</v>
      </c>
      <c r="S2494" t="str">
        <f t="shared" si="250"/>
        <v/>
      </c>
    </row>
    <row r="2495" spans="1:19" x14ac:dyDescent="0.3">
      <c r="A2495" t="s">
        <v>5959</v>
      </c>
      <c r="B2495" t="s">
        <v>18</v>
      </c>
      <c r="C2495" t="s">
        <v>12021</v>
      </c>
      <c r="D2495" t="s">
        <v>19</v>
      </c>
      <c r="E2495" t="s">
        <v>20</v>
      </c>
      <c r="F2495" t="s">
        <v>5960</v>
      </c>
      <c r="G2495" t="s">
        <v>15</v>
      </c>
      <c r="H2495" s="1">
        <v>44228</v>
      </c>
      <c r="I2495" s="3">
        <v>0.66041666666666665</v>
      </c>
      <c r="J2495" s="1" t="s">
        <v>12021</v>
      </c>
      <c r="K2495" s="2" t="s">
        <v>12021</v>
      </c>
      <c r="L2495" s="2" t="s">
        <v>12021</v>
      </c>
      <c r="M2495" t="s">
        <v>12021</v>
      </c>
      <c r="N2495" t="str">
        <f t="shared" si="246"/>
        <v>01-02-2021</v>
      </c>
      <c r="O2495" t="str">
        <f t="shared" si="248"/>
        <v>02</v>
      </c>
      <c r="P2495" t="str">
        <f t="shared" si="249"/>
        <v>2021</v>
      </c>
      <c r="Q2495" t="s">
        <v>12021</v>
      </c>
      <c r="R2495" t="str">
        <f t="shared" si="247"/>
        <v>-</v>
      </c>
      <c r="S2495" t="str">
        <f t="shared" si="250"/>
        <v/>
      </c>
    </row>
    <row r="2496" spans="1:19" x14ac:dyDescent="0.3">
      <c r="A2496" t="s">
        <v>5961</v>
      </c>
      <c r="B2496" t="s">
        <v>123</v>
      </c>
      <c r="C2496" t="s">
        <v>12021</v>
      </c>
      <c r="D2496" t="s">
        <v>33</v>
      </c>
      <c r="E2496" t="s">
        <v>34</v>
      </c>
      <c r="F2496" t="s">
        <v>5962</v>
      </c>
      <c r="G2496" t="s">
        <v>15</v>
      </c>
      <c r="H2496" s="1" t="s">
        <v>4258</v>
      </c>
      <c r="I2496" s="3">
        <v>0.87215277777777778</v>
      </c>
      <c r="J2496" s="1" t="s">
        <v>12021</v>
      </c>
      <c r="K2496" s="2" t="s">
        <v>12021</v>
      </c>
      <c r="L2496" s="2" t="s">
        <v>12021</v>
      </c>
      <c r="M2496" t="s">
        <v>12021</v>
      </c>
      <c r="N2496" t="str">
        <f t="shared" si="246"/>
        <v>13-07-2020</v>
      </c>
      <c r="O2496" t="str">
        <f t="shared" si="248"/>
        <v>07</v>
      </c>
      <c r="P2496" t="str">
        <f t="shared" si="249"/>
        <v>2020</v>
      </c>
      <c r="Q2496" t="s">
        <v>12021</v>
      </c>
      <c r="R2496" t="str">
        <f t="shared" si="247"/>
        <v>-</v>
      </c>
      <c r="S2496" t="str">
        <f t="shared" si="250"/>
        <v/>
      </c>
    </row>
    <row r="2497" spans="1:19" x14ac:dyDescent="0.3">
      <c r="A2497" t="s">
        <v>5963</v>
      </c>
      <c r="B2497" t="s">
        <v>93</v>
      </c>
      <c r="C2497" t="s">
        <v>12021</v>
      </c>
      <c r="D2497" t="s">
        <v>19</v>
      </c>
      <c r="E2497" t="s">
        <v>26</v>
      </c>
      <c r="F2497" t="s">
        <v>5964</v>
      </c>
      <c r="G2497" t="s">
        <v>22</v>
      </c>
      <c r="H2497" s="1">
        <v>44444</v>
      </c>
      <c r="I2497" s="3">
        <v>0.18888888888888888</v>
      </c>
      <c r="J2497" s="1" t="s">
        <v>12021</v>
      </c>
      <c r="K2497" s="2" t="s">
        <v>12021</v>
      </c>
      <c r="L2497" s="2" t="s">
        <v>12021</v>
      </c>
      <c r="M2497" t="s">
        <v>12021</v>
      </c>
      <c r="N2497" t="str">
        <f t="shared" si="246"/>
        <v>05-09-2021</v>
      </c>
      <c r="O2497" t="str">
        <f t="shared" si="248"/>
        <v>09</v>
      </c>
      <c r="P2497" t="str">
        <f t="shared" si="249"/>
        <v>2021</v>
      </c>
      <c r="Q2497" t="s">
        <v>12021</v>
      </c>
      <c r="R2497" t="str">
        <f t="shared" si="247"/>
        <v>-</v>
      </c>
      <c r="S2497" t="str">
        <f t="shared" si="250"/>
        <v/>
      </c>
    </row>
    <row r="2498" spans="1:19" x14ac:dyDescent="0.3">
      <c r="A2498" t="s">
        <v>5965</v>
      </c>
      <c r="B2498" t="s">
        <v>37</v>
      </c>
      <c r="C2498" t="s">
        <v>12021</v>
      </c>
      <c r="D2498" t="s">
        <v>33</v>
      </c>
      <c r="E2498" t="s">
        <v>38</v>
      </c>
      <c r="F2498" t="s">
        <v>5966</v>
      </c>
      <c r="G2498" t="s">
        <v>15</v>
      </c>
      <c r="H2498" s="1" t="s">
        <v>2248</v>
      </c>
      <c r="I2498" s="3">
        <v>0.41663194444444446</v>
      </c>
      <c r="J2498" s="1" t="s">
        <v>12021</v>
      </c>
      <c r="K2498" s="2" t="s">
        <v>12021</v>
      </c>
      <c r="L2498" s="2" t="s">
        <v>12021</v>
      </c>
      <c r="M2498" t="s">
        <v>12021</v>
      </c>
      <c r="N2498" t="str">
        <f t="shared" ref="N2498:N2561" si="251">TEXT(H2498,"DD-MM-YYYY")</f>
        <v>16-06-2024</v>
      </c>
      <c r="O2498" t="str">
        <f t="shared" si="248"/>
        <v>06</v>
      </c>
      <c r="P2498" t="str">
        <f t="shared" si="249"/>
        <v>2024</v>
      </c>
      <c r="Q2498" t="s">
        <v>12021</v>
      </c>
      <c r="R2498" t="str">
        <f t="shared" ref="R2498:R2561" si="252">TEXT(J2498,"DD-MM-YYYY")</f>
        <v>-</v>
      </c>
      <c r="S2498" t="str">
        <f t="shared" si="250"/>
        <v/>
      </c>
    </row>
    <row r="2499" spans="1:19" x14ac:dyDescent="0.3">
      <c r="A2499" t="s">
        <v>5967</v>
      </c>
      <c r="B2499" t="s">
        <v>194</v>
      </c>
      <c r="C2499" t="s">
        <v>11487</v>
      </c>
      <c r="D2499" t="s">
        <v>49</v>
      </c>
      <c r="E2499" t="s">
        <v>65</v>
      </c>
      <c r="F2499" t="s">
        <v>5968</v>
      </c>
      <c r="G2499" t="s">
        <v>28</v>
      </c>
      <c r="H2499" s="1">
        <v>44625</v>
      </c>
      <c r="I2499" s="3">
        <v>0.18541666666666667</v>
      </c>
      <c r="J2499" s="1" t="s">
        <v>676</v>
      </c>
      <c r="K2499" s="2">
        <v>0.18601851851851853</v>
      </c>
      <c r="L2499" s="2" t="s">
        <v>12021</v>
      </c>
      <c r="M2499" t="s">
        <v>12021</v>
      </c>
      <c r="N2499" t="str">
        <f t="shared" si="251"/>
        <v>05-03-2022</v>
      </c>
      <c r="O2499" t="str">
        <f t="shared" ref="O2499:O2562" si="253">MID(N2499,4,2)</f>
        <v>03</v>
      </c>
      <c r="P2499" t="str">
        <f t="shared" ref="P2499:P2562" si="254">RIGHT(N2499,4)</f>
        <v>2022</v>
      </c>
      <c r="Q2499" t="s">
        <v>12021</v>
      </c>
      <c r="R2499" t="str">
        <f t="shared" si="252"/>
        <v>29-05-2022</v>
      </c>
      <c r="S2499" t="str">
        <f t="shared" ref="S2499:S2562" si="255">MID(R2499,4,2)</f>
        <v>05</v>
      </c>
    </row>
    <row r="2500" spans="1:19" x14ac:dyDescent="0.3">
      <c r="A2500" t="s">
        <v>5969</v>
      </c>
      <c r="B2500" t="s">
        <v>301</v>
      </c>
      <c r="C2500" t="s">
        <v>12021</v>
      </c>
      <c r="D2500" t="s">
        <v>49</v>
      </c>
      <c r="E2500" t="s">
        <v>50</v>
      </c>
      <c r="F2500" t="s">
        <v>5970</v>
      </c>
      <c r="G2500" t="s">
        <v>22</v>
      </c>
      <c r="H2500" s="1">
        <v>44835</v>
      </c>
      <c r="I2500" s="3">
        <v>0.75972222222222219</v>
      </c>
      <c r="J2500" s="1" t="s">
        <v>12021</v>
      </c>
      <c r="K2500" s="2" t="s">
        <v>12021</v>
      </c>
      <c r="L2500" s="2" t="s">
        <v>12021</v>
      </c>
      <c r="M2500" t="s">
        <v>12021</v>
      </c>
      <c r="N2500" t="str">
        <f t="shared" si="251"/>
        <v>01-10-2022</v>
      </c>
      <c r="O2500" t="str">
        <f t="shared" si="253"/>
        <v>10</v>
      </c>
      <c r="P2500" t="str">
        <f t="shared" si="254"/>
        <v>2022</v>
      </c>
      <c r="Q2500" t="s">
        <v>12021</v>
      </c>
      <c r="R2500" t="str">
        <f t="shared" si="252"/>
        <v>-</v>
      </c>
      <c r="S2500" t="str">
        <f t="shared" si="255"/>
        <v/>
      </c>
    </row>
    <row r="2501" spans="1:19" x14ac:dyDescent="0.3">
      <c r="A2501" t="s">
        <v>5971</v>
      </c>
      <c r="B2501" t="s">
        <v>11</v>
      </c>
      <c r="C2501" t="s">
        <v>12021</v>
      </c>
      <c r="D2501" t="s">
        <v>12</v>
      </c>
      <c r="E2501" t="s">
        <v>13</v>
      </c>
      <c r="F2501" t="s">
        <v>5972</v>
      </c>
      <c r="G2501" t="s">
        <v>22</v>
      </c>
      <c r="H2501" s="1" t="s">
        <v>1558</v>
      </c>
      <c r="I2501" s="3">
        <v>5.8958333333333335E-2</v>
      </c>
      <c r="J2501" s="1" t="s">
        <v>12021</v>
      </c>
      <c r="K2501" s="2" t="s">
        <v>12021</v>
      </c>
      <c r="L2501" s="2" t="s">
        <v>12021</v>
      </c>
      <c r="M2501" t="s">
        <v>12021</v>
      </c>
      <c r="N2501" t="str">
        <f t="shared" si="251"/>
        <v>21-04-2020</v>
      </c>
      <c r="O2501" t="str">
        <f t="shared" si="253"/>
        <v>04</v>
      </c>
      <c r="P2501" t="str">
        <f t="shared" si="254"/>
        <v>2020</v>
      </c>
      <c r="Q2501" t="s">
        <v>12021</v>
      </c>
      <c r="R2501" t="str">
        <f t="shared" si="252"/>
        <v>-</v>
      </c>
      <c r="S2501" t="str">
        <f t="shared" si="255"/>
        <v/>
      </c>
    </row>
    <row r="2502" spans="1:19" x14ac:dyDescent="0.3">
      <c r="A2502" t="s">
        <v>5973</v>
      </c>
      <c r="B2502" t="s">
        <v>64</v>
      </c>
      <c r="C2502" t="s">
        <v>11488</v>
      </c>
      <c r="D2502" t="s">
        <v>49</v>
      </c>
      <c r="E2502" t="s">
        <v>65</v>
      </c>
      <c r="F2502" t="s">
        <v>5974</v>
      </c>
      <c r="G2502" t="s">
        <v>28</v>
      </c>
      <c r="H2502" s="1" t="s">
        <v>4580</v>
      </c>
      <c r="I2502" s="3">
        <v>0.20598379629629629</v>
      </c>
      <c r="J2502" s="1" t="s">
        <v>1898</v>
      </c>
      <c r="K2502" s="2">
        <v>0.20598379629629629</v>
      </c>
      <c r="L2502" s="2" t="s">
        <v>12021</v>
      </c>
      <c r="M2502" t="s">
        <v>12021</v>
      </c>
      <c r="N2502" t="str">
        <f t="shared" si="251"/>
        <v>20-08-2022</v>
      </c>
      <c r="O2502" t="str">
        <f t="shared" si="253"/>
        <v>08</v>
      </c>
      <c r="P2502" t="str">
        <f t="shared" si="254"/>
        <v>2022</v>
      </c>
      <c r="Q2502" t="s">
        <v>12021</v>
      </c>
      <c r="R2502" t="str">
        <f t="shared" si="252"/>
        <v>25-08-2022</v>
      </c>
      <c r="S2502" t="str">
        <f t="shared" si="255"/>
        <v>08</v>
      </c>
    </row>
    <row r="2503" spans="1:19" x14ac:dyDescent="0.3">
      <c r="A2503" t="s">
        <v>5975</v>
      </c>
      <c r="B2503" t="s">
        <v>123</v>
      </c>
      <c r="C2503" t="s">
        <v>11489</v>
      </c>
      <c r="D2503" t="s">
        <v>33</v>
      </c>
      <c r="E2503" t="s">
        <v>34</v>
      </c>
      <c r="F2503" t="s">
        <v>5976</v>
      </c>
      <c r="G2503" t="s">
        <v>28</v>
      </c>
      <c r="H2503" s="1" t="s">
        <v>3078</v>
      </c>
      <c r="I2503" s="3">
        <v>0.27135416666666667</v>
      </c>
      <c r="J2503" s="1" t="s">
        <v>4918</v>
      </c>
      <c r="K2503" s="2">
        <v>0.27135416666666667</v>
      </c>
      <c r="L2503" s="2" t="s">
        <v>12021</v>
      </c>
      <c r="M2503" t="s">
        <v>12021</v>
      </c>
      <c r="N2503" t="str">
        <f t="shared" si="251"/>
        <v>23-05-2024</v>
      </c>
      <c r="O2503" t="str">
        <f t="shared" si="253"/>
        <v>05</v>
      </c>
      <c r="P2503" t="str">
        <f t="shared" si="254"/>
        <v>2024</v>
      </c>
      <c r="Q2503" t="s">
        <v>12021</v>
      </c>
      <c r="R2503" t="str">
        <f t="shared" si="252"/>
        <v>17-06-2024</v>
      </c>
      <c r="S2503" t="str">
        <f t="shared" si="255"/>
        <v>06</v>
      </c>
    </row>
    <row r="2504" spans="1:19" x14ac:dyDescent="0.3">
      <c r="A2504" t="s">
        <v>5977</v>
      </c>
      <c r="B2504" t="s">
        <v>126</v>
      </c>
      <c r="C2504" t="s">
        <v>12021</v>
      </c>
      <c r="D2504" t="s">
        <v>33</v>
      </c>
      <c r="E2504" t="s">
        <v>127</v>
      </c>
      <c r="F2504" t="s">
        <v>5978</v>
      </c>
      <c r="G2504" t="s">
        <v>15</v>
      </c>
      <c r="H2504" s="1">
        <v>44045</v>
      </c>
      <c r="I2504" s="3">
        <v>4.027777777777778E-2</v>
      </c>
      <c r="J2504" s="1" t="s">
        <v>12021</v>
      </c>
      <c r="K2504" s="2" t="s">
        <v>12021</v>
      </c>
      <c r="L2504" s="2" t="s">
        <v>12021</v>
      </c>
      <c r="M2504" t="s">
        <v>12021</v>
      </c>
      <c r="N2504" t="str">
        <f t="shared" si="251"/>
        <v>02-08-2020</v>
      </c>
      <c r="O2504" t="str">
        <f t="shared" si="253"/>
        <v>08</v>
      </c>
      <c r="P2504" t="str">
        <f t="shared" si="254"/>
        <v>2020</v>
      </c>
      <c r="Q2504" t="s">
        <v>12021</v>
      </c>
      <c r="R2504" t="str">
        <f t="shared" si="252"/>
        <v>-</v>
      </c>
      <c r="S2504" t="str">
        <f t="shared" si="255"/>
        <v/>
      </c>
    </row>
    <row r="2505" spans="1:19" x14ac:dyDescent="0.3">
      <c r="A2505" t="s">
        <v>5979</v>
      </c>
      <c r="B2505" t="s">
        <v>185</v>
      </c>
      <c r="C2505" s="4">
        <v>45117.145138888889</v>
      </c>
      <c r="D2505" t="s">
        <v>12</v>
      </c>
      <c r="E2505" t="s">
        <v>13</v>
      </c>
      <c r="F2505" t="s">
        <v>5980</v>
      </c>
      <c r="G2505" t="s">
        <v>28</v>
      </c>
      <c r="H2505" s="1">
        <v>45116</v>
      </c>
      <c r="I2505" s="3">
        <v>0.1451388888888889</v>
      </c>
      <c r="J2505" s="1">
        <v>45117</v>
      </c>
      <c r="K2505" s="2">
        <v>0.1451388888888889</v>
      </c>
      <c r="L2505" s="2" t="s">
        <v>12021</v>
      </c>
      <c r="M2505" t="s">
        <v>12021</v>
      </c>
      <c r="N2505" t="str">
        <f t="shared" si="251"/>
        <v>09-07-2023</v>
      </c>
      <c r="O2505" t="str">
        <f t="shared" si="253"/>
        <v>07</v>
      </c>
      <c r="P2505" t="str">
        <f t="shared" si="254"/>
        <v>2023</v>
      </c>
      <c r="Q2505" t="s">
        <v>12021</v>
      </c>
      <c r="R2505" t="str">
        <f t="shared" si="252"/>
        <v>10-07-2023</v>
      </c>
      <c r="S2505" t="str">
        <f t="shared" si="255"/>
        <v>07</v>
      </c>
    </row>
    <row r="2506" spans="1:19" x14ac:dyDescent="0.3">
      <c r="A2506" t="s">
        <v>5981</v>
      </c>
      <c r="B2506" t="s">
        <v>185</v>
      </c>
      <c r="C2506" t="s">
        <v>11490</v>
      </c>
      <c r="D2506" t="s">
        <v>12</v>
      </c>
      <c r="E2506" t="s">
        <v>13</v>
      </c>
      <c r="F2506" t="s">
        <v>5982</v>
      </c>
      <c r="G2506" t="s">
        <v>28</v>
      </c>
      <c r="H2506" s="1">
        <v>45547</v>
      </c>
      <c r="I2506" s="3">
        <v>0.11180555555555556</v>
      </c>
      <c r="J2506" s="1" t="s">
        <v>5983</v>
      </c>
      <c r="K2506" s="2">
        <v>0.11224537037037037</v>
      </c>
      <c r="L2506" s="2" t="s">
        <v>12021</v>
      </c>
      <c r="M2506" t="s">
        <v>12021</v>
      </c>
      <c r="N2506" t="str">
        <f t="shared" si="251"/>
        <v>12-09-2024</v>
      </c>
      <c r="O2506" t="str">
        <f t="shared" si="253"/>
        <v>09</v>
      </c>
      <c r="P2506" t="str">
        <f t="shared" si="254"/>
        <v>2024</v>
      </c>
      <c r="Q2506" t="s">
        <v>12021</v>
      </c>
      <c r="R2506" t="str">
        <f t="shared" si="252"/>
        <v>26-12-2024</v>
      </c>
      <c r="S2506" t="str">
        <f t="shared" si="255"/>
        <v>12</v>
      </c>
    </row>
    <row r="2507" spans="1:19" x14ac:dyDescent="0.3">
      <c r="A2507" t="s">
        <v>5984</v>
      </c>
      <c r="B2507" t="s">
        <v>202</v>
      </c>
      <c r="C2507" t="s">
        <v>12021</v>
      </c>
      <c r="D2507" t="s">
        <v>33</v>
      </c>
      <c r="E2507" t="s">
        <v>127</v>
      </c>
      <c r="F2507" t="s">
        <v>5985</v>
      </c>
      <c r="G2507" t="s">
        <v>22</v>
      </c>
      <c r="H2507" s="1" t="s">
        <v>4234</v>
      </c>
      <c r="I2507" s="3">
        <v>0.85120370370370368</v>
      </c>
      <c r="J2507" s="1" t="s">
        <v>12021</v>
      </c>
      <c r="K2507" s="2" t="s">
        <v>12021</v>
      </c>
      <c r="L2507" s="2" t="s">
        <v>12021</v>
      </c>
      <c r="M2507" t="s">
        <v>12021</v>
      </c>
      <c r="N2507" t="str">
        <f t="shared" si="251"/>
        <v>30-07-2022</v>
      </c>
      <c r="O2507" t="str">
        <f t="shared" si="253"/>
        <v>07</v>
      </c>
      <c r="P2507" t="str">
        <f t="shared" si="254"/>
        <v>2022</v>
      </c>
      <c r="Q2507" t="s">
        <v>12021</v>
      </c>
      <c r="R2507" t="str">
        <f t="shared" si="252"/>
        <v>-</v>
      </c>
      <c r="S2507" t="str">
        <f t="shared" si="255"/>
        <v/>
      </c>
    </row>
    <row r="2508" spans="1:19" x14ac:dyDescent="0.3">
      <c r="A2508" t="s">
        <v>5986</v>
      </c>
      <c r="B2508" t="s">
        <v>173</v>
      </c>
      <c r="C2508" t="s">
        <v>12021</v>
      </c>
      <c r="D2508" t="s">
        <v>12</v>
      </c>
      <c r="E2508" t="s">
        <v>174</v>
      </c>
      <c r="F2508" t="s">
        <v>5987</v>
      </c>
      <c r="G2508" t="s">
        <v>22</v>
      </c>
      <c r="H2508" s="1" t="s">
        <v>2710</v>
      </c>
      <c r="I2508" s="3">
        <v>0.33783564814814815</v>
      </c>
      <c r="J2508" s="1" t="s">
        <v>12021</v>
      </c>
      <c r="K2508" s="2" t="s">
        <v>12021</v>
      </c>
      <c r="L2508" s="2" t="s">
        <v>12021</v>
      </c>
      <c r="M2508" t="s">
        <v>12021</v>
      </c>
      <c r="N2508" t="str">
        <f t="shared" si="251"/>
        <v>24-09-2022</v>
      </c>
      <c r="O2508" t="str">
        <f t="shared" si="253"/>
        <v>09</v>
      </c>
      <c r="P2508" t="str">
        <f t="shared" si="254"/>
        <v>2022</v>
      </c>
      <c r="Q2508" t="s">
        <v>12021</v>
      </c>
      <c r="R2508" t="str">
        <f t="shared" si="252"/>
        <v>-</v>
      </c>
      <c r="S2508" t="str">
        <f t="shared" si="255"/>
        <v/>
      </c>
    </row>
    <row r="2509" spans="1:19" x14ac:dyDescent="0.3">
      <c r="A2509" t="s">
        <v>5988</v>
      </c>
      <c r="B2509" t="s">
        <v>301</v>
      </c>
      <c r="C2509" s="4">
        <v>45056.489583333336</v>
      </c>
      <c r="D2509" t="s">
        <v>49</v>
      </c>
      <c r="E2509" t="s">
        <v>50</v>
      </c>
      <c r="F2509" t="s">
        <v>5989</v>
      </c>
      <c r="G2509" t="s">
        <v>28</v>
      </c>
      <c r="H2509" s="1" t="s">
        <v>5990</v>
      </c>
      <c r="I2509" s="3">
        <v>0.48962962962962964</v>
      </c>
      <c r="J2509" s="1">
        <v>45056</v>
      </c>
      <c r="K2509" s="2">
        <v>0.48958333333333331</v>
      </c>
      <c r="L2509" s="2" t="s">
        <v>12021</v>
      </c>
      <c r="M2509" t="s">
        <v>12021</v>
      </c>
      <c r="N2509" t="str">
        <f t="shared" si="251"/>
        <v>16-09-2023</v>
      </c>
      <c r="O2509" t="str">
        <f t="shared" si="253"/>
        <v>09</v>
      </c>
      <c r="P2509" t="str">
        <f t="shared" si="254"/>
        <v>2023</v>
      </c>
      <c r="Q2509" t="s">
        <v>12021</v>
      </c>
      <c r="R2509" t="str">
        <f t="shared" si="252"/>
        <v>10-05-2023</v>
      </c>
      <c r="S2509" t="str">
        <f t="shared" si="255"/>
        <v>05</v>
      </c>
    </row>
    <row r="2510" spans="1:19" x14ac:dyDescent="0.3">
      <c r="A2510" t="s">
        <v>5991</v>
      </c>
      <c r="B2510" t="s">
        <v>25</v>
      </c>
      <c r="C2510" t="s">
        <v>12021</v>
      </c>
      <c r="D2510" t="s">
        <v>19</v>
      </c>
      <c r="E2510" t="s">
        <v>26</v>
      </c>
      <c r="F2510" t="s">
        <v>5992</v>
      </c>
      <c r="G2510" t="s">
        <v>22</v>
      </c>
      <c r="H2510" s="1" t="s">
        <v>3787</v>
      </c>
      <c r="I2510" s="3">
        <v>0.40728009259259257</v>
      </c>
      <c r="J2510" s="1" t="s">
        <v>12021</v>
      </c>
      <c r="K2510" s="2" t="s">
        <v>12021</v>
      </c>
      <c r="L2510" s="2" t="s">
        <v>12021</v>
      </c>
      <c r="M2510" t="s">
        <v>12021</v>
      </c>
      <c r="N2510" t="str">
        <f t="shared" si="251"/>
        <v>20-12-2020</v>
      </c>
      <c r="O2510" t="str">
        <f t="shared" si="253"/>
        <v>12</v>
      </c>
      <c r="P2510" t="str">
        <f t="shared" si="254"/>
        <v>2020</v>
      </c>
      <c r="Q2510" t="s">
        <v>12021</v>
      </c>
      <c r="R2510" t="str">
        <f t="shared" si="252"/>
        <v>-</v>
      </c>
      <c r="S2510" t="str">
        <f t="shared" si="255"/>
        <v/>
      </c>
    </row>
    <row r="2511" spans="1:19" x14ac:dyDescent="0.3">
      <c r="A2511" t="s">
        <v>5993</v>
      </c>
      <c r="B2511" t="s">
        <v>110</v>
      </c>
      <c r="C2511" t="s">
        <v>11491</v>
      </c>
      <c r="D2511" t="s">
        <v>33</v>
      </c>
      <c r="E2511" t="s">
        <v>34</v>
      </c>
      <c r="F2511" t="s">
        <v>5994</v>
      </c>
      <c r="G2511" t="s">
        <v>28</v>
      </c>
      <c r="H2511" s="1" t="s">
        <v>2362</v>
      </c>
      <c r="I2511" s="3">
        <v>0.48341435185185183</v>
      </c>
      <c r="J2511" s="1" t="s">
        <v>1045</v>
      </c>
      <c r="K2511" s="2">
        <v>0.48341435185185183</v>
      </c>
      <c r="L2511" s="2" t="s">
        <v>12021</v>
      </c>
      <c r="M2511" t="s">
        <v>12021</v>
      </c>
      <c r="N2511" t="str">
        <f t="shared" si="251"/>
        <v>29-10-2023</v>
      </c>
      <c r="O2511" t="str">
        <f t="shared" si="253"/>
        <v>10</v>
      </c>
      <c r="P2511" t="str">
        <f t="shared" si="254"/>
        <v>2023</v>
      </c>
      <c r="Q2511" t="s">
        <v>12021</v>
      </c>
      <c r="R2511" t="str">
        <f t="shared" si="252"/>
        <v>31-10-2023</v>
      </c>
      <c r="S2511" t="str">
        <f t="shared" si="255"/>
        <v>10</v>
      </c>
    </row>
    <row r="2512" spans="1:19" x14ac:dyDescent="0.3">
      <c r="A2512" t="s">
        <v>5995</v>
      </c>
      <c r="B2512" t="s">
        <v>256</v>
      </c>
      <c r="C2512" t="s">
        <v>12021</v>
      </c>
      <c r="D2512" t="s">
        <v>19</v>
      </c>
      <c r="E2512" t="s">
        <v>20</v>
      </c>
      <c r="F2512" t="s">
        <v>5996</v>
      </c>
      <c r="G2512" t="s">
        <v>22</v>
      </c>
      <c r="H2512" s="1">
        <v>45634</v>
      </c>
      <c r="I2512" s="3">
        <v>0.80138888888888893</v>
      </c>
      <c r="J2512" s="1" t="s">
        <v>12021</v>
      </c>
      <c r="K2512" s="2" t="s">
        <v>12021</v>
      </c>
      <c r="L2512" s="2" t="s">
        <v>12021</v>
      </c>
      <c r="M2512" t="s">
        <v>12021</v>
      </c>
      <c r="N2512" t="str">
        <f t="shared" si="251"/>
        <v>08-12-2024</v>
      </c>
      <c r="O2512" t="str">
        <f t="shared" si="253"/>
        <v>12</v>
      </c>
      <c r="P2512" t="str">
        <f t="shared" si="254"/>
        <v>2024</v>
      </c>
      <c r="Q2512" t="s">
        <v>12021</v>
      </c>
      <c r="R2512" t="str">
        <f t="shared" si="252"/>
        <v>-</v>
      </c>
      <c r="S2512" t="str">
        <f t="shared" si="255"/>
        <v/>
      </c>
    </row>
    <row r="2513" spans="1:19" x14ac:dyDescent="0.3">
      <c r="A2513" t="s">
        <v>5997</v>
      </c>
      <c r="B2513" t="s">
        <v>93</v>
      </c>
      <c r="C2513" t="s">
        <v>12021</v>
      </c>
      <c r="D2513" t="s">
        <v>19</v>
      </c>
      <c r="E2513" t="s">
        <v>26</v>
      </c>
      <c r="F2513" t="s">
        <v>5998</v>
      </c>
      <c r="G2513" t="s">
        <v>15</v>
      </c>
      <c r="H2513" s="1">
        <v>44715</v>
      </c>
      <c r="I2513" s="3">
        <v>0.47499999999999998</v>
      </c>
      <c r="J2513" s="1" t="s">
        <v>12021</v>
      </c>
      <c r="K2513" s="2" t="s">
        <v>12021</v>
      </c>
      <c r="L2513" s="2" t="s">
        <v>12021</v>
      </c>
      <c r="M2513" t="s">
        <v>12021</v>
      </c>
      <c r="N2513" t="str">
        <f t="shared" si="251"/>
        <v>03-06-2022</v>
      </c>
      <c r="O2513" t="str">
        <f t="shared" si="253"/>
        <v>06</v>
      </c>
      <c r="P2513" t="str">
        <f t="shared" si="254"/>
        <v>2022</v>
      </c>
      <c r="Q2513" t="s">
        <v>12021</v>
      </c>
      <c r="R2513" t="str">
        <f t="shared" si="252"/>
        <v>-</v>
      </c>
      <c r="S2513" t="str">
        <f t="shared" si="255"/>
        <v/>
      </c>
    </row>
    <row r="2514" spans="1:19" x14ac:dyDescent="0.3">
      <c r="A2514" t="s">
        <v>5999</v>
      </c>
      <c r="B2514" t="s">
        <v>188</v>
      </c>
      <c r="C2514" t="s">
        <v>12021</v>
      </c>
      <c r="D2514" t="s">
        <v>12</v>
      </c>
      <c r="E2514" t="s">
        <v>114</v>
      </c>
      <c r="F2514" t="s">
        <v>6000</v>
      </c>
      <c r="G2514" t="s">
        <v>22</v>
      </c>
      <c r="H2514" s="1">
        <v>45508</v>
      </c>
      <c r="I2514" s="3">
        <v>0.37222222222222223</v>
      </c>
      <c r="J2514" s="1" t="s">
        <v>12021</v>
      </c>
      <c r="K2514" s="2" t="s">
        <v>12021</v>
      </c>
      <c r="L2514" s="2" t="s">
        <v>12021</v>
      </c>
      <c r="M2514" t="s">
        <v>12021</v>
      </c>
      <c r="N2514" t="str">
        <f t="shared" si="251"/>
        <v>04-08-2024</v>
      </c>
      <c r="O2514" t="str">
        <f t="shared" si="253"/>
        <v>08</v>
      </c>
      <c r="P2514" t="str">
        <f t="shared" si="254"/>
        <v>2024</v>
      </c>
      <c r="Q2514" t="s">
        <v>12021</v>
      </c>
      <c r="R2514" t="str">
        <f t="shared" si="252"/>
        <v>-</v>
      </c>
      <c r="S2514" t="str">
        <f t="shared" si="255"/>
        <v/>
      </c>
    </row>
    <row r="2515" spans="1:19" x14ac:dyDescent="0.3">
      <c r="A2515" t="s">
        <v>6001</v>
      </c>
      <c r="B2515" t="s">
        <v>113</v>
      </c>
      <c r="C2515" t="s">
        <v>11492</v>
      </c>
      <c r="D2515" t="s">
        <v>12</v>
      </c>
      <c r="E2515" t="s">
        <v>114</v>
      </c>
      <c r="F2515" t="s">
        <v>6002</v>
      </c>
      <c r="G2515" t="s">
        <v>28</v>
      </c>
      <c r="H2515" s="1">
        <v>43841</v>
      </c>
      <c r="I2515" s="3">
        <v>0.46180555555555558</v>
      </c>
      <c r="J2515" s="1" t="s">
        <v>4690</v>
      </c>
      <c r="K2515" s="2">
        <v>0.46216435185185184</v>
      </c>
      <c r="L2515" s="2" t="s">
        <v>12021</v>
      </c>
      <c r="M2515" t="s">
        <v>12021</v>
      </c>
      <c r="N2515" t="str">
        <f t="shared" si="251"/>
        <v>11-01-2020</v>
      </c>
      <c r="O2515" t="str">
        <f t="shared" si="253"/>
        <v>01</v>
      </c>
      <c r="P2515" t="str">
        <f t="shared" si="254"/>
        <v>2020</v>
      </c>
      <c r="Q2515" t="s">
        <v>12021</v>
      </c>
      <c r="R2515" t="str">
        <f t="shared" si="252"/>
        <v>26-11-2020</v>
      </c>
      <c r="S2515" t="str">
        <f t="shared" si="255"/>
        <v>11</v>
      </c>
    </row>
    <row r="2516" spans="1:19" x14ac:dyDescent="0.3">
      <c r="A2516" t="s">
        <v>6003</v>
      </c>
      <c r="B2516" t="s">
        <v>249</v>
      </c>
      <c r="C2516" t="s">
        <v>12021</v>
      </c>
      <c r="D2516" t="s">
        <v>19</v>
      </c>
      <c r="E2516" t="s">
        <v>26</v>
      </c>
      <c r="F2516" t="s">
        <v>6004</v>
      </c>
      <c r="G2516" t="s">
        <v>15</v>
      </c>
      <c r="H2516" s="1">
        <v>44167</v>
      </c>
      <c r="I2516" s="3">
        <v>0.4513888888888889</v>
      </c>
      <c r="J2516" s="1" t="s">
        <v>12021</v>
      </c>
      <c r="K2516" s="2" t="s">
        <v>12021</v>
      </c>
      <c r="L2516" s="2" t="s">
        <v>12021</v>
      </c>
      <c r="M2516" t="s">
        <v>12021</v>
      </c>
      <c r="N2516" t="str">
        <f t="shared" si="251"/>
        <v>02-12-2020</v>
      </c>
      <c r="O2516" t="str">
        <f t="shared" si="253"/>
        <v>12</v>
      </c>
      <c r="P2516" t="str">
        <f t="shared" si="254"/>
        <v>2020</v>
      </c>
      <c r="Q2516" t="s">
        <v>12021</v>
      </c>
      <c r="R2516" t="str">
        <f t="shared" si="252"/>
        <v>-</v>
      </c>
      <c r="S2516" t="str">
        <f t="shared" si="255"/>
        <v/>
      </c>
    </row>
    <row r="2517" spans="1:19" x14ac:dyDescent="0.3">
      <c r="A2517" t="s">
        <v>6005</v>
      </c>
      <c r="B2517" t="s">
        <v>139</v>
      </c>
      <c r="C2517" t="s">
        <v>12021</v>
      </c>
      <c r="D2517" t="s">
        <v>19</v>
      </c>
      <c r="E2517" t="s">
        <v>140</v>
      </c>
      <c r="F2517" t="s">
        <v>6006</v>
      </c>
      <c r="G2517" t="s">
        <v>22</v>
      </c>
      <c r="H2517" s="1" t="s">
        <v>5748</v>
      </c>
      <c r="I2517" s="3">
        <v>0.6937268518518519</v>
      </c>
      <c r="J2517" s="1" t="s">
        <v>12021</v>
      </c>
      <c r="K2517" s="2" t="s">
        <v>12021</v>
      </c>
      <c r="L2517" s="2" t="s">
        <v>12021</v>
      </c>
      <c r="M2517" t="s">
        <v>12021</v>
      </c>
      <c r="N2517" t="str">
        <f t="shared" si="251"/>
        <v>21-06-2023</v>
      </c>
      <c r="O2517" t="str">
        <f t="shared" si="253"/>
        <v>06</v>
      </c>
      <c r="P2517" t="str">
        <f t="shared" si="254"/>
        <v>2023</v>
      </c>
      <c r="Q2517" t="s">
        <v>12021</v>
      </c>
      <c r="R2517" t="str">
        <f t="shared" si="252"/>
        <v>-</v>
      </c>
      <c r="S2517" t="str">
        <f t="shared" si="255"/>
        <v/>
      </c>
    </row>
    <row r="2518" spans="1:19" x14ac:dyDescent="0.3">
      <c r="A2518" t="s">
        <v>6007</v>
      </c>
      <c r="B2518" t="s">
        <v>188</v>
      </c>
      <c r="C2518" t="s">
        <v>12021</v>
      </c>
      <c r="D2518" t="s">
        <v>12</v>
      </c>
      <c r="E2518" t="s">
        <v>114</v>
      </c>
      <c r="F2518" t="s">
        <v>6008</v>
      </c>
      <c r="G2518" t="s">
        <v>22</v>
      </c>
      <c r="H2518" s="1" t="s">
        <v>1772</v>
      </c>
      <c r="I2518" s="3">
        <v>0.68155092592592592</v>
      </c>
      <c r="J2518" s="1" t="s">
        <v>12021</v>
      </c>
      <c r="K2518" s="2" t="s">
        <v>12021</v>
      </c>
      <c r="L2518" s="2" t="s">
        <v>12021</v>
      </c>
      <c r="M2518" t="s">
        <v>12021</v>
      </c>
      <c r="N2518" t="str">
        <f t="shared" si="251"/>
        <v>23-02-2020</v>
      </c>
      <c r="O2518" t="str">
        <f t="shared" si="253"/>
        <v>02</v>
      </c>
      <c r="P2518" t="str">
        <f t="shared" si="254"/>
        <v>2020</v>
      </c>
      <c r="Q2518" t="s">
        <v>12021</v>
      </c>
      <c r="R2518" t="str">
        <f t="shared" si="252"/>
        <v>-</v>
      </c>
      <c r="S2518" t="str">
        <f t="shared" si="255"/>
        <v/>
      </c>
    </row>
    <row r="2519" spans="1:19" x14ac:dyDescent="0.3">
      <c r="A2519" t="s">
        <v>6009</v>
      </c>
      <c r="B2519" t="s">
        <v>205</v>
      </c>
      <c r="C2519" t="s">
        <v>11493</v>
      </c>
      <c r="D2519" t="s">
        <v>19</v>
      </c>
      <c r="E2519" t="s">
        <v>140</v>
      </c>
      <c r="F2519" t="s">
        <v>6010</v>
      </c>
      <c r="G2519" t="s">
        <v>28</v>
      </c>
      <c r="H2519" s="1">
        <v>45080</v>
      </c>
      <c r="I2519" s="3">
        <v>0.70347222222222228</v>
      </c>
      <c r="J2519" s="1" t="s">
        <v>976</v>
      </c>
      <c r="K2519" s="2">
        <v>0.70384259259259263</v>
      </c>
      <c r="L2519" s="2" t="s">
        <v>12021</v>
      </c>
      <c r="M2519" t="s">
        <v>12021</v>
      </c>
      <c r="N2519" t="str">
        <f t="shared" si="251"/>
        <v>03-06-2023</v>
      </c>
      <c r="O2519" t="str">
        <f t="shared" si="253"/>
        <v>06</v>
      </c>
      <c r="P2519" t="str">
        <f t="shared" si="254"/>
        <v>2023</v>
      </c>
      <c r="Q2519" t="s">
        <v>12021</v>
      </c>
      <c r="R2519" t="str">
        <f t="shared" si="252"/>
        <v>21-03-2023</v>
      </c>
      <c r="S2519" t="str">
        <f t="shared" si="255"/>
        <v>03</v>
      </c>
    </row>
    <row r="2520" spans="1:19" x14ac:dyDescent="0.3">
      <c r="A2520" t="s">
        <v>6011</v>
      </c>
      <c r="B2520" t="s">
        <v>110</v>
      </c>
      <c r="C2520" t="s">
        <v>11494</v>
      </c>
      <c r="D2520" t="s">
        <v>33</v>
      </c>
      <c r="E2520" t="s">
        <v>34</v>
      </c>
      <c r="F2520" t="s">
        <v>6012</v>
      </c>
      <c r="G2520" t="s">
        <v>28</v>
      </c>
      <c r="H2520" s="1" t="s">
        <v>5285</v>
      </c>
      <c r="I2520" s="3">
        <v>0.69428240740740743</v>
      </c>
      <c r="J2520" s="1" t="s">
        <v>524</v>
      </c>
      <c r="K2520" s="2">
        <v>0.69428240740740743</v>
      </c>
      <c r="L2520" s="2" t="s">
        <v>12021</v>
      </c>
      <c r="M2520" t="s">
        <v>12021</v>
      </c>
      <c r="N2520" t="str">
        <f t="shared" si="251"/>
        <v>16-10-2023</v>
      </c>
      <c r="O2520" t="str">
        <f t="shared" si="253"/>
        <v>10</v>
      </c>
      <c r="P2520" t="str">
        <f t="shared" si="254"/>
        <v>2023</v>
      </c>
      <c r="Q2520" t="s">
        <v>12021</v>
      </c>
      <c r="R2520" t="str">
        <f t="shared" si="252"/>
        <v>25-10-2023</v>
      </c>
      <c r="S2520" t="str">
        <f t="shared" si="255"/>
        <v>10</v>
      </c>
    </row>
    <row r="2521" spans="1:19" x14ac:dyDescent="0.3">
      <c r="A2521" t="s">
        <v>6013</v>
      </c>
      <c r="B2521" t="s">
        <v>202</v>
      </c>
      <c r="C2521" t="s">
        <v>12021</v>
      </c>
      <c r="D2521" t="s">
        <v>33</v>
      </c>
      <c r="E2521" t="s">
        <v>127</v>
      </c>
      <c r="F2521" t="s">
        <v>6014</v>
      </c>
      <c r="G2521" t="s">
        <v>22</v>
      </c>
      <c r="H2521" s="1" t="s">
        <v>3119</v>
      </c>
      <c r="I2521" s="3">
        <v>0.57101851851851848</v>
      </c>
      <c r="J2521" s="1" t="s">
        <v>12021</v>
      </c>
      <c r="K2521" s="2" t="s">
        <v>12021</v>
      </c>
      <c r="L2521" s="2" t="s">
        <v>12021</v>
      </c>
      <c r="M2521" t="s">
        <v>12021</v>
      </c>
      <c r="N2521" t="str">
        <f t="shared" si="251"/>
        <v>27-02-2021</v>
      </c>
      <c r="O2521" t="str">
        <f t="shared" si="253"/>
        <v>02</v>
      </c>
      <c r="P2521" t="str">
        <f t="shared" si="254"/>
        <v>2021</v>
      </c>
      <c r="Q2521" t="s">
        <v>12021</v>
      </c>
      <c r="R2521" t="str">
        <f t="shared" si="252"/>
        <v>-</v>
      </c>
      <c r="S2521" t="str">
        <f t="shared" si="255"/>
        <v/>
      </c>
    </row>
    <row r="2522" spans="1:19" x14ac:dyDescent="0.3">
      <c r="A2522" t="s">
        <v>6015</v>
      </c>
      <c r="B2522" t="s">
        <v>185</v>
      </c>
      <c r="C2522" t="s">
        <v>12021</v>
      </c>
      <c r="D2522" t="s">
        <v>12</v>
      </c>
      <c r="E2522" t="s">
        <v>13</v>
      </c>
      <c r="F2522" t="s">
        <v>6016</v>
      </c>
      <c r="G2522" t="s">
        <v>15</v>
      </c>
      <c r="H2522" s="1" t="s">
        <v>1607</v>
      </c>
      <c r="I2522" s="3">
        <v>0.98589120370370376</v>
      </c>
      <c r="J2522" s="1" t="s">
        <v>12021</v>
      </c>
      <c r="K2522" s="2" t="s">
        <v>12021</v>
      </c>
      <c r="L2522" s="2" t="s">
        <v>12021</v>
      </c>
      <c r="M2522" t="s">
        <v>12021</v>
      </c>
      <c r="N2522" t="str">
        <f t="shared" si="251"/>
        <v>27-10-2024</v>
      </c>
      <c r="O2522" t="str">
        <f t="shared" si="253"/>
        <v>10</v>
      </c>
      <c r="P2522" t="str">
        <f t="shared" si="254"/>
        <v>2024</v>
      </c>
      <c r="Q2522" t="s">
        <v>12021</v>
      </c>
      <c r="R2522" t="str">
        <f t="shared" si="252"/>
        <v>-</v>
      </c>
      <c r="S2522" t="str">
        <f t="shared" si="255"/>
        <v/>
      </c>
    </row>
    <row r="2523" spans="1:19" x14ac:dyDescent="0.3">
      <c r="A2523" t="s">
        <v>6017</v>
      </c>
      <c r="B2523" t="s">
        <v>97</v>
      </c>
      <c r="C2523" t="s">
        <v>12021</v>
      </c>
      <c r="D2523" t="s">
        <v>19</v>
      </c>
      <c r="E2523" t="s">
        <v>20</v>
      </c>
      <c r="F2523" t="s">
        <v>6018</v>
      </c>
      <c r="G2523" t="s">
        <v>22</v>
      </c>
      <c r="H2523" s="1" t="s">
        <v>5721</v>
      </c>
      <c r="I2523" s="3">
        <v>0.76295138888888892</v>
      </c>
      <c r="J2523" s="1" t="s">
        <v>12021</v>
      </c>
      <c r="K2523" s="2" t="s">
        <v>12021</v>
      </c>
      <c r="L2523" s="2" t="s">
        <v>12021</v>
      </c>
      <c r="M2523" t="s">
        <v>12021</v>
      </c>
      <c r="N2523" t="str">
        <f t="shared" si="251"/>
        <v>24-02-2024</v>
      </c>
      <c r="O2523" t="str">
        <f t="shared" si="253"/>
        <v>02</v>
      </c>
      <c r="P2523" t="str">
        <f t="shared" si="254"/>
        <v>2024</v>
      </c>
      <c r="Q2523" t="s">
        <v>12021</v>
      </c>
      <c r="R2523" t="str">
        <f t="shared" si="252"/>
        <v>-</v>
      </c>
      <c r="S2523" t="str">
        <f t="shared" si="255"/>
        <v/>
      </c>
    </row>
    <row r="2524" spans="1:19" x14ac:dyDescent="0.3">
      <c r="A2524" t="s">
        <v>6019</v>
      </c>
      <c r="B2524" t="s">
        <v>11</v>
      </c>
      <c r="C2524" t="s">
        <v>12021</v>
      </c>
      <c r="D2524" t="s">
        <v>12</v>
      </c>
      <c r="E2524" t="s">
        <v>13</v>
      </c>
      <c r="F2524" t="s">
        <v>6020</v>
      </c>
      <c r="G2524" t="s">
        <v>22</v>
      </c>
      <c r="H2524" s="1">
        <v>44267</v>
      </c>
      <c r="I2524" s="3">
        <v>0.44930555555555557</v>
      </c>
      <c r="J2524" s="1" t="s">
        <v>12021</v>
      </c>
      <c r="K2524" s="2" t="s">
        <v>12021</v>
      </c>
      <c r="L2524" s="2" t="s">
        <v>12021</v>
      </c>
      <c r="M2524" t="s">
        <v>12021</v>
      </c>
      <c r="N2524" t="str">
        <f t="shared" si="251"/>
        <v>12-03-2021</v>
      </c>
      <c r="O2524" t="str">
        <f t="shared" si="253"/>
        <v>03</v>
      </c>
      <c r="P2524" t="str">
        <f t="shared" si="254"/>
        <v>2021</v>
      </c>
      <c r="Q2524" t="s">
        <v>12021</v>
      </c>
      <c r="R2524" t="str">
        <f t="shared" si="252"/>
        <v>-</v>
      </c>
      <c r="S2524" t="str">
        <f t="shared" si="255"/>
        <v/>
      </c>
    </row>
    <row r="2525" spans="1:19" x14ac:dyDescent="0.3">
      <c r="A2525" t="s">
        <v>6021</v>
      </c>
      <c r="B2525" t="s">
        <v>205</v>
      </c>
      <c r="C2525" t="s">
        <v>12021</v>
      </c>
      <c r="D2525" t="s">
        <v>19</v>
      </c>
      <c r="E2525" t="s">
        <v>140</v>
      </c>
      <c r="F2525" t="s">
        <v>6022</v>
      </c>
      <c r="G2525" t="s">
        <v>22</v>
      </c>
      <c r="H2525" s="1" t="s">
        <v>1724</v>
      </c>
      <c r="I2525" s="3">
        <v>0.46634259259259259</v>
      </c>
      <c r="J2525" s="1" t="s">
        <v>12021</v>
      </c>
      <c r="K2525" s="2" t="s">
        <v>12021</v>
      </c>
      <c r="L2525" s="2" t="s">
        <v>12021</v>
      </c>
      <c r="M2525" t="s">
        <v>12021</v>
      </c>
      <c r="N2525" t="str">
        <f t="shared" si="251"/>
        <v>21-09-2020</v>
      </c>
      <c r="O2525" t="str">
        <f t="shared" si="253"/>
        <v>09</v>
      </c>
      <c r="P2525" t="str">
        <f t="shared" si="254"/>
        <v>2020</v>
      </c>
      <c r="Q2525" t="s">
        <v>12021</v>
      </c>
      <c r="R2525" t="str">
        <f t="shared" si="252"/>
        <v>-</v>
      </c>
      <c r="S2525" t="str">
        <f t="shared" si="255"/>
        <v/>
      </c>
    </row>
    <row r="2526" spans="1:19" x14ac:dyDescent="0.3">
      <c r="A2526" t="s">
        <v>6023</v>
      </c>
      <c r="B2526" t="s">
        <v>280</v>
      </c>
      <c r="C2526" t="s">
        <v>12021</v>
      </c>
      <c r="D2526" t="s">
        <v>49</v>
      </c>
      <c r="E2526" t="s">
        <v>65</v>
      </c>
      <c r="F2526" t="s">
        <v>6024</v>
      </c>
      <c r="G2526" t="s">
        <v>22</v>
      </c>
      <c r="H2526" s="1" t="s">
        <v>1003</v>
      </c>
      <c r="I2526" s="3">
        <v>0.14321759259259259</v>
      </c>
      <c r="J2526" s="1" t="s">
        <v>12021</v>
      </c>
      <c r="K2526" s="2" t="s">
        <v>12021</v>
      </c>
      <c r="L2526" s="2" t="s">
        <v>12021</v>
      </c>
      <c r="M2526" t="s">
        <v>12021</v>
      </c>
      <c r="N2526" t="str">
        <f t="shared" si="251"/>
        <v>13-10-2022</v>
      </c>
      <c r="O2526" t="str">
        <f t="shared" si="253"/>
        <v>10</v>
      </c>
      <c r="P2526" t="str">
        <f t="shared" si="254"/>
        <v>2022</v>
      </c>
      <c r="Q2526" t="s">
        <v>12021</v>
      </c>
      <c r="R2526" t="str">
        <f t="shared" si="252"/>
        <v>-</v>
      </c>
      <c r="S2526" t="str">
        <f t="shared" si="255"/>
        <v/>
      </c>
    </row>
    <row r="2527" spans="1:19" x14ac:dyDescent="0.3">
      <c r="A2527" t="s">
        <v>6025</v>
      </c>
      <c r="B2527" t="s">
        <v>110</v>
      </c>
      <c r="C2527" t="s">
        <v>12021</v>
      </c>
      <c r="D2527" t="s">
        <v>33</v>
      </c>
      <c r="E2527" t="s">
        <v>34</v>
      </c>
      <c r="F2527" t="s">
        <v>6026</v>
      </c>
      <c r="G2527" t="s">
        <v>22</v>
      </c>
      <c r="H2527" s="1" t="s">
        <v>2425</v>
      </c>
      <c r="I2527" s="3">
        <v>0.5876851851851852</v>
      </c>
      <c r="J2527" s="1" t="s">
        <v>12021</v>
      </c>
      <c r="K2527" s="2" t="s">
        <v>12021</v>
      </c>
      <c r="L2527" s="2" t="s">
        <v>12021</v>
      </c>
      <c r="M2527" t="s">
        <v>12021</v>
      </c>
      <c r="N2527" t="str">
        <f t="shared" si="251"/>
        <v>13-11-2023</v>
      </c>
      <c r="O2527" t="str">
        <f t="shared" si="253"/>
        <v>11</v>
      </c>
      <c r="P2527" t="str">
        <f t="shared" si="254"/>
        <v>2023</v>
      </c>
      <c r="Q2527" t="s">
        <v>12021</v>
      </c>
      <c r="R2527" t="str">
        <f t="shared" si="252"/>
        <v>-</v>
      </c>
      <c r="S2527" t="str">
        <f t="shared" si="255"/>
        <v/>
      </c>
    </row>
    <row r="2528" spans="1:19" x14ac:dyDescent="0.3">
      <c r="A2528" t="s">
        <v>6027</v>
      </c>
      <c r="B2528" t="s">
        <v>123</v>
      </c>
      <c r="C2528" t="s">
        <v>12021</v>
      </c>
      <c r="D2528" t="s">
        <v>33</v>
      </c>
      <c r="E2528" t="s">
        <v>34</v>
      </c>
      <c r="F2528" t="s">
        <v>6028</v>
      </c>
      <c r="G2528" t="s">
        <v>15</v>
      </c>
      <c r="H2528" s="1">
        <v>44687</v>
      </c>
      <c r="I2528" s="3">
        <v>0.59236111111111112</v>
      </c>
      <c r="J2528" s="1" t="s">
        <v>12021</v>
      </c>
      <c r="K2528" s="2" t="s">
        <v>12021</v>
      </c>
      <c r="L2528" s="2" t="s">
        <v>12021</v>
      </c>
      <c r="M2528" t="s">
        <v>12021</v>
      </c>
      <c r="N2528" t="str">
        <f t="shared" si="251"/>
        <v>06-05-2022</v>
      </c>
      <c r="O2528" t="str">
        <f t="shared" si="253"/>
        <v>05</v>
      </c>
      <c r="P2528" t="str">
        <f t="shared" si="254"/>
        <v>2022</v>
      </c>
      <c r="Q2528" t="s">
        <v>12021</v>
      </c>
      <c r="R2528" t="str">
        <f t="shared" si="252"/>
        <v>-</v>
      </c>
      <c r="S2528" t="str">
        <f t="shared" si="255"/>
        <v/>
      </c>
    </row>
    <row r="2529" spans="1:19" x14ac:dyDescent="0.3">
      <c r="A2529" t="s">
        <v>6029</v>
      </c>
      <c r="B2529" t="s">
        <v>64</v>
      </c>
      <c r="C2529" t="s">
        <v>12021</v>
      </c>
      <c r="D2529" t="s">
        <v>49</v>
      </c>
      <c r="E2529" t="s">
        <v>65</v>
      </c>
      <c r="F2529" t="s">
        <v>6030</v>
      </c>
      <c r="G2529" t="s">
        <v>22</v>
      </c>
      <c r="H2529" s="1">
        <v>44204</v>
      </c>
      <c r="I2529" s="3">
        <v>0.60972222222222228</v>
      </c>
      <c r="J2529" s="1" t="s">
        <v>12021</v>
      </c>
      <c r="K2529" s="2" t="s">
        <v>12021</v>
      </c>
      <c r="L2529" s="2" t="s">
        <v>12021</v>
      </c>
      <c r="M2529" t="s">
        <v>12021</v>
      </c>
      <c r="N2529" t="str">
        <f t="shared" si="251"/>
        <v>08-01-2021</v>
      </c>
      <c r="O2529" t="str">
        <f t="shared" si="253"/>
        <v>01</v>
      </c>
      <c r="P2529" t="str">
        <f t="shared" si="254"/>
        <v>2021</v>
      </c>
      <c r="Q2529" t="s">
        <v>12021</v>
      </c>
      <c r="R2529" t="str">
        <f t="shared" si="252"/>
        <v>-</v>
      </c>
      <c r="S2529" t="str">
        <f t="shared" si="255"/>
        <v/>
      </c>
    </row>
    <row r="2530" spans="1:19" x14ac:dyDescent="0.3">
      <c r="A2530" t="s">
        <v>6031</v>
      </c>
      <c r="B2530" t="s">
        <v>123</v>
      </c>
      <c r="C2530" t="s">
        <v>12021</v>
      </c>
      <c r="D2530" t="s">
        <v>33</v>
      </c>
      <c r="E2530" t="s">
        <v>34</v>
      </c>
      <c r="F2530" t="s">
        <v>6032</v>
      </c>
      <c r="G2530" t="s">
        <v>22</v>
      </c>
      <c r="H2530" s="1" t="s">
        <v>6033</v>
      </c>
      <c r="I2530" s="3">
        <v>0.22127314814814814</v>
      </c>
      <c r="J2530" s="1" t="s">
        <v>12021</v>
      </c>
      <c r="K2530" s="2" t="s">
        <v>12021</v>
      </c>
      <c r="L2530" s="2" t="s">
        <v>12021</v>
      </c>
      <c r="M2530" t="s">
        <v>12021</v>
      </c>
      <c r="N2530" t="str">
        <f t="shared" si="251"/>
        <v>25-01-2023</v>
      </c>
      <c r="O2530" t="str">
        <f t="shared" si="253"/>
        <v>01</v>
      </c>
      <c r="P2530" t="str">
        <f t="shared" si="254"/>
        <v>2023</v>
      </c>
      <c r="Q2530" t="s">
        <v>12021</v>
      </c>
      <c r="R2530" t="str">
        <f t="shared" si="252"/>
        <v>-</v>
      </c>
      <c r="S2530" t="str">
        <f t="shared" si="255"/>
        <v/>
      </c>
    </row>
    <row r="2531" spans="1:19" x14ac:dyDescent="0.3">
      <c r="A2531" t="s">
        <v>6034</v>
      </c>
      <c r="B2531" t="s">
        <v>123</v>
      </c>
      <c r="C2531" t="s">
        <v>12021</v>
      </c>
      <c r="D2531" t="s">
        <v>33</v>
      </c>
      <c r="E2531" t="s">
        <v>34</v>
      </c>
      <c r="F2531" t="s">
        <v>3540</v>
      </c>
      <c r="G2531" t="s">
        <v>22</v>
      </c>
      <c r="H2531" s="1" t="s">
        <v>4460</v>
      </c>
      <c r="I2531" s="3">
        <v>0.24628472222222222</v>
      </c>
      <c r="J2531" s="1" t="s">
        <v>12021</v>
      </c>
      <c r="K2531" s="2" t="s">
        <v>12021</v>
      </c>
      <c r="L2531" s="2" t="s">
        <v>12021</v>
      </c>
      <c r="M2531" t="s">
        <v>12021</v>
      </c>
      <c r="N2531" t="str">
        <f t="shared" si="251"/>
        <v>20-08-2021</v>
      </c>
      <c r="O2531" t="str">
        <f t="shared" si="253"/>
        <v>08</v>
      </c>
      <c r="P2531" t="str">
        <f t="shared" si="254"/>
        <v>2021</v>
      </c>
      <c r="Q2531" t="s">
        <v>12021</v>
      </c>
      <c r="R2531" t="str">
        <f t="shared" si="252"/>
        <v>-</v>
      </c>
      <c r="S2531" t="str">
        <f t="shared" si="255"/>
        <v/>
      </c>
    </row>
    <row r="2532" spans="1:19" x14ac:dyDescent="0.3">
      <c r="A2532" t="s">
        <v>6035</v>
      </c>
      <c r="B2532" t="s">
        <v>173</v>
      </c>
      <c r="C2532" t="s">
        <v>11495</v>
      </c>
      <c r="D2532" t="s">
        <v>12</v>
      </c>
      <c r="E2532" t="s">
        <v>174</v>
      </c>
      <c r="F2532" t="s">
        <v>6036</v>
      </c>
      <c r="G2532" t="s">
        <v>28</v>
      </c>
      <c r="H2532" s="1">
        <v>45241</v>
      </c>
      <c r="I2532" s="3">
        <v>2.7083333333333334E-2</v>
      </c>
      <c r="J2532" s="1" t="s">
        <v>1616</v>
      </c>
      <c r="K2532" s="2">
        <v>2.7152777777777779E-2</v>
      </c>
      <c r="L2532" s="2" t="s">
        <v>12021</v>
      </c>
      <c r="M2532" t="s">
        <v>12021</v>
      </c>
      <c r="N2532" t="str">
        <f t="shared" si="251"/>
        <v>11-11-2023</v>
      </c>
      <c r="O2532" t="str">
        <f t="shared" si="253"/>
        <v>11</v>
      </c>
      <c r="P2532" t="str">
        <f t="shared" si="254"/>
        <v>2023</v>
      </c>
      <c r="Q2532" t="s">
        <v>12021</v>
      </c>
      <c r="R2532" t="str">
        <f t="shared" si="252"/>
        <v>22-11-2023</v>
      </c>
      <c r="S2532" t="str">
        <f t="shared" si="255"/>
        <v>11</v>
      </c>
    </row>
    <row r="2533" spans="1:19" x14ac:dyDescent="0.3">
      <c r="A2533" t="s">
        <v>6037</v>
      </c>
      <c r="B2533" t="s">
        <v>131</v>
      </c>
      <c r="C2533" t="s">
        <v>12021</v>
      </c>
      <c r="D2533" t="s">
        <v>12</v>
      </c>
      <c r="E2533" t="s">
        <v>114</v>
      </c>
      <c r="F2533" t="s">
        <v>6038</v>
      </c>
      <c r="G2533" t="s">
        <v>15</v>
      </c>
      <c r="H2533" s="1" t="s">
        <v>6039</v>
      </c>
      <c r="I2533" s="3">
        <v>0.7846643518518519</v>
      </c>
      <c r="J2533" s="1" t="s">
        <v>12021</v>
      </c>
      <c r="K2533" s="2" t="s">
        <v>12021</v>
      </c>
      <c r="L2533" s="2" t="s">
        <v>12021</v>
      </c>
      <c r="M2533" t="s">
        <v>12021</v>
      </c>
      <c r="N2533" t="str">
        <f t="shared" si="251"/>
        <v>20-08-2024</v>
      </c>
      <c r="O2533" t="str">
        <f t="shared" si="253"/>
        <v>08</v>
      </c>
      <c r="P2533" t="str">
        <f t="shared" si="254"/>
        <v>2024</v>
      </c>
      <c r="Q2533" t="s">
        <v>12021</v>
      </c>
      <c r="R2533" t="str">
        <f t="shared" si="252"/>
        <v>-</v>
      </c>
      <c r="S2533" t="str">
        <f t="shared" si="255"/>
        <v/>
      </c>
    </row>
    <row r="2534" spans="1:19" x14ac:dyDescent="0.3">
      <c r="A2534" t="s">
        <v>6040</v>
      </c>
      <c r="B2534" t="s">
        <v>220</v>
      </c>
      <c r="C2534" t="s">
        <v>11496</v>
      </c>
      <c r="D2534" t="s">
        <v>12</v>
      </c>
      <c r="E2534" t="s">
        <v>174</v>
      </c>
      <c r="F2534" t="s">
        <v>6041</v>
      </c>
      <c r="G2534" t="s">
        <v>28</v>
      </c>
      <c r="H2534" s="1">
        <v>44386</v>
      </c>
      <c r="I2534" s="3">
        <v>0.75416666666666665</v>
      </c>
      <c r="J2534" s="1" t="s">
        <v>1264</v>
      </c>
      <c r="K2534" s="2">
        <v>0.75423611111111111</v>
      </c>
      <c r="L2534" s="2" t="s">
        <v>12021</v>
      </c>
      <c r="M2534" t="s">
        <v>12021</v>
      </c>
      <c r="N2534" t="str">
        <f t="shared" si="251"/>
        <v>09-07-2021</v>
      </c>
      <c r="O2534" t="str">
        <f t="shared" si="253"/>
        <v>07</v>
      </c>
      <c r="P2534" t="str">
        <f t="shared" si="254"/>
        <v>2021</v>
      </c>
      <c r="Q2534" t="s">
        <v>12021</v>
      </c>
      <c r="R2534" t="str">
        <f t="shared" si="252"/>
        <v>16-09-2021</v>
      </c>
      <c r="S2534" t="str">
        <f t="shared" si="255"/>
        <v>09</v>
      </c>
    </row>
    <row r="2535" spans="1:19" x14ac:dyDescent="0.3">
      <c r="A2535" t="s">
        <v>6042</v>
      </c>
      <c r="B2535" t="s">
        <v>135</v>
      </c>
      <c r="C2535" t="s">
        <v>11497</v>
      </c>
      <c r="D2535" t="s">
        <v>33</v>
      </c>
      <c r="E2535" t="s">
        <v>38</v>
      </c>
      <c r="F2535" t="s">
        <v>6043</v>
      </c>
      <c r="G2535" t="s">
        <v>28</v>
      </c>
      <c r="H2535" s="1" t="s">
        <v>3906</v>
      </c>
      <c r="I2535" s="3">
        <v>3.4236111111111113E-2</v>
      </c>
      <c r="J2535" s="1" t="s">
        <v>4384</v>
      </c>
      <c r="K2535" s="2">
        <v>3.4236111111111113E-2</v>
      </c>
      <c r="L2535" s="2" t="s">
        <v>12021</v>
      </c>
      <c r="M2535" t="s">
        <v>12021</v>
      </c>
      <c r="N2535" t="str">
        <f t="shared" si="251"/>
        <v>16-06-2020</v>
      </c>
      <c r="O2535" t="str">
        <f t="shared" si="253"/>
        <v>06</v>
      </c>
      <c r="P2535" t="str">
        <f t="shared" si="254"/>
        <v>2020</v>
      </c>
      <c r="Q2535" t="s">
        <v>12021</v>
      </c>
      <c r="R2535" t="str">
        <f t="shared" si="252"/>
        <v>19-06-2020</v>
      </c>
      <c r="S2535" t="str">
        <f t="shared" si="255"/>
        <v>06</v>
      </c>
    </row>
    <row r="2536" spans="1:19" x14ac:dyDescent="0.3">
      <c r="A2536" t="s">
        <v>6044</v>
      </c>
      <c r="B2536" t="s">
        <v>48</v>
      </c>
      <c r="C2536" t="s">
        <v>12021</v>
      </c>
      <c r="D2536" t="s">
        <v>49</v>
      </c>
      <c r="E2536" t="s">
        <v>50</v>
      </c>
      <c r="F2536" t="s">
        <v>6045</v>
      </c>
      <c r="G2536" t="s">
        <v>22</v>
      </c>
      <c r="H2536" s="1" t="s">
        <v>569</v>
      </c>
      <c r="I2536" s="3">
        <v>0.83383101851851849</v>
      </c>
      <c r="J2536" s="1" t="s">
        <v>12021</v>
      </c>
      <c r="K2536" s="2" t="s">
        <v>12021</v>
      </c>
      <c r="L2536" s="2" t="s">
        <v>12021</v>
      </c>
      <c r="M2536" t="s">
        <v>12021</v>
      </c>
      <c r="N2536" t="str">
        <f t="shared" si="251"/>
        <v>30-10-2023</v>
      </c>
      <c r="O2536" t="str">
        <f t="shared" si="253"/>
        <v>10</v>
      </c>
      <c r="P2536" t="str">
        <f t="shared" si="254"/>
        <v>2023</v>
      </c>
      <c r="Q2536" t="s">
        <v>12021</v>
      </c>
      <c r="R2536" t="str">
        <f t="shared" si="252"/>
        <v>-</v>
      </c>
      <c r="S2536" t="str">
        <f t="shared" si="255"/>
        <v/>
      </c>
    </row>
    <row r="2537" spans="1:19" x14ac:dyDescent="0.3">
      <c r="A2537" t="s">
        <v>6046</v>
      </c>
      <c r="B2537" t="s">
        <v>135</v>
      </c>
      <c r="C2537" t="s">
        <v>12021</v>
      </c>
      <c r="D2537" t="s">
        <v>33</v>
      </c>
      <c r="E2537" t="s">
        <v>38</v>
      </c>
      <c r="F2537" t="s">
        <v>6047</v>
      </c>
      <c r="G2537" t="s">
        <v>22</v>
      </c>
      <c r="H2537" s="1" t="s">
        <v>995</v>
      </c>
      <c r="I2537" s="3">
        <v>0.20966435185185187</v>
      </c>
      <c r="J2537" s="1" t="s">
        <v>12021</v>
      </c>
      <c r="K2537" s="2" t="s">
        <v>12021</v>
      </c>
      <c r="L2537" s="2" t="s">
        <v>12021</v>
      </c>
      <c r="M2537" t="s">
        <v>12021</v>
      </c>
      <c r="N2537" t="str">
        <f t="shared" si="251"/>
        <v>25-09-2024</v>
      </c>
      <c r="O2537" t="str">
        <f t="shared" si="253"/>
        <v>09</v>
      </c>
      <c r="P2537" t="str">
        <f t="shared" si="254"/>
        <v>2024</v>
      </c>
      <c r="Q2537" t="s">
        <v>12021</v>
      </c>
      <c r="R2537" t="str">
        <f t="shared" si="252"/>
        <v>-</v>
      </c>
      <c r="S2537" t="str">
        <f t="shared" si="255"/>
        <v/>
      </c>
    </row>
    <row r="2538" spans="1:19" x14ac:dyDescent="0.3">
      <c r="A2538" t="s">
        <v>6048</v>
      </c>
      <c r="B2538" t="s">
        <v>135</v>
      </c>
      <c r="C2538" t="s">
        <v>12021</v>
      </c>
      <c r="D2538" t="s">
        <v>33</v>
      </c>
      <c r="E2538" t="s">
        <v>38</v>
      </c>
      <c r="F2538" t="s">
        <v>6049</v>
      </c>
      <c r="G2538" t="s">
        <v>15</v>
      </c>
      <c r="H2538" s="1" t="s">
        <v>1956</v>
      </c>
      <c r="I2538" s="3">
        <v>0.37660879629629629</v>
      </c>
      <c r="J2538" s="1" t="s">
        <v>12021</v>
      </c>
      <c r="K2538" s="2" t="s">
        <v>12021</v>
      </c>
      <c r="L2538" s="2" t="s">
        <v>12021</v>
      </c>
      <c r="M2538" t="s">
        <v>12021</v>
      </c>
      <c r="N2538" t="str">
        <f t="shared" si="251"/>
        <v>18-01-2022</v>
      </c>
      <c r="O2538" t="str">
        <f t="shared" si="253"/>
        <v>01</v>
      </c>
      <c r="P2538" t="str">
        <f t="shared" si="254"/>
        <v>2022</v>
      </c>
      <c r="Q2538" t="s">
        <v>12021</v>
      </c>
      <c r="R2538" t="str">
        <f t="shared" si="252"/>
        <v>-</v>
      </c>
      <c r="S2538" t="str">
        <f t="shared" si="255"/>
        <v/>
      </c>
    </row>
    <row r="2539" spans="1:19" x14ac:dyDescent="0.3">
      <c r="A2539" t="s">
        <v>6050</v>
      </c>
      <c r="B2539" t="s">
        <v>18</v>
      </c>
      <c r="C2539" t="s">
        <v>11498</v>
      </c>
      <c r="D2539" t="s">
        <v>19</v>
      </c>
      <c r="E2539" t="s">
        <v>20</v>
      </c>
      <c r="F2539" t="s">
        <v>6051</v>
      </c>
      <c r="G2539" t="s">
        <v>28</v>
      </c>
      <c r="H2539" s="1">
        <v>43868</v>
      </c>
      <c r="I2539" s="3">
        <v>0.37291666666666667</v>
      </c>
      <c r="J2539" s="1" t="s">
        <v>6052</v>
      </c>
      <c r="K2539" s="2">
        <v>0.37320601851851853</v>
      </c>
      <c r="L2539" s="2" t="s">
        <v>12021</v>
      </c>
      <c r="M2539" t="s">
        <v>12021</v>
      </c>
      <c r="N2539" t="str">
        <f t="shared" si="251"/>
        <v>07-02-2020</v>
      </c>
      <c r="O2539" t="str">
        <f t="shared" si="253"/>
        <v>02</v>
      </c>
      <c r="P2539" t="str">
        <f t="shared" si="254"/>
        <v>2020</v>
      </c>
      <c r="Q2539" t="s">
        <v>12021</v>
      </c>
      <c r="R2539" t="str">
        <f t="shared" si="252"/>
        <v>21-07-2020</v>
      </c>
      <c r="S2539" t="str">
        <f t="shared" si="255"/>
        <v>07</v>
      </c>
    </row>
    <row r="2540" spans="1:19" x14ac:dyDescent="0.3">
      <c r="A2540" t="s">
        <v>6053</v>
      </c>
      <c r="B2540" t="s">
        <v>173</v>
      </c>
      <c r="C2540" t="s">
        <v>12021</v>
      </c>
      <c r="D2540" t="s">
        <v>12</v>
      </c>
      <c r="E2540" t="s">
        <v>174</v>
      </c>
      <c r="F2540" t="s">
        <v>379</v>
      </c>
      <c r="G2540" t="s">
        <v>15</v>
      </c>
      <c r="H2540" s="1" t="s">
        <v>6054</v>
      </c>
      <c r="I2540" s="3">
        <v>0.6509490740740741</v>
      </c>
      <c r="J2540" s="1" t="s">
        <v>12021</v>
      </c>
      <c r="K2540" s="2" t="s">
        <v>12021</v>
      </c>
      <c r="L2540" s="2" t="s">
        <v>12021</v>
      </c>
      <c r="M2540" t="s">
        <v>12021</v>
      </c>
      <c r="N2540" t="str">
        <f t="shared" si="251"/>
        <v>30-03-2022</v>
      </c>
      <c r="O2540" t="str">
        <f t="shared" si="253"/>
        <v>03</v>
      </c>
      <c r="P2540" t="str">
        <f t="shared" si="254"/>
        <v>2022</v>
      </c>
      <c r="Q2540" t="s">
        <v>12021</v>
      </c>
      <c r="R2540" t="str">
        <f t="shared" si="252"/>
        <v>-</v>
      </c>
      <c r="S2540" t="str">
        <f t="shared" si="255"/>
        <v/>
      </c>
    </row>
    <row r="2541" spans="1:19" x14ac:dyDescent="0.3">
      <c r="A2541" t="s">
        <v>6055</v>
      </c>
      <c r="B2541" t="s">
        <v>123</v>
      </c>
      <c r="C2541" s="4">
        <v>44420.74722222222</v>
      </c>
      <c r="D2541" t="s">
        <v>33</v>
      </c>
      <c r="E2541" t="s">
        <v>34</v>
      </c>
      <c r="F2541" t="s">
        <v>6056</v>
      </c>
      <c r="G2541" t="s">
        <v>28</v>
      </c>
      <c r="H2541" s="1">
        <v>44359</v>
      </c>
      <c r="I2541" s="3">
        <v>0.74722222222222223</v>
      </c>
      <c r="J2541" s="1">
        <v>44420</v>
      </c>
      <c r="K2541" s="2">
        <v>0.74722222222222223</v>
      </c>
      <c r="L2541" s="2" t="s">
        <v>12021</v>
      </c>
      <c r="M2541" t="s">
        <v>12021</v>
      </c>
      <c r="N2541" t="str">
        <f t="shared" si="251"/>
        <v>12-06-2021</v>
      </c>
      <c r="O2541" t="str">
        <f t="shared" si="253"/>
        <v>06</v>
      </c>
      <c r="P2541" t="str">
        <f t="shared" si="254"/>
        <v>2021</v>
      </c>
      <c r="Q2541" t="s">
        <v>12021</v>
      </c>
      <c r="R2541" t="str">
        <f t="shared" si="252"/>
        <v>12-08-2021</v>
      </c>
      <c r="S2541" t="str">
        <f t="shared" si="255"/>
        <v>08</v>
      </c>
    </row>
    <row r="2542" spans="1:19" x14ac:dyDescent="0.3">
      <c r="A2542" t="s">
        <v>6057</v>
      </c>
      <c r="B2542" t="s">
        <v>48</v>
      </c>
      <c r="C2542" t="s">
        <v>12021</v>
      </c>
      <c r="D2542" t="s">
        <v>49</v>
      </c>
      <c r="E2542" t="s">
        <v>50</v>
      </c>
      <c r="F2542" t="s">
        <v>6058</v>
      </c>
      <c r="G2542" t="s">
        <v>15</v>
      </c>
      <c r="H2542" s="1">
        <v>45211</v>
      </c>
      <c r="I2542" s="3">
        <v>0.41041666666666665</v>
      </c>
      <c r="J2542" s="1" t="s">
        <v>12021</v>
      </c>
      <c r="K2542" s="2" t="s">
        <v>12021</v>
      </c>
      <c r="L2542" s="2" t="s">
        <v>12021</v>
      </c>
      <c r="M2542" t="s">
        <v>12021</v>
      </c>
      <c r="N2542" t="str">
        <f t="shared" si="251"/>
        <v>12-10-2023</v>
      </c>
      <c r="O2542" t="str">
        <f t="shared" si="253"/>
        <v>10</v>
      </c>
      <c r="P2542" t="str">
        <f t="shared" si="254"/>
        <v>2023</v>
      </c>
      <c r="Q2542" t="s">
        <v>12021</v>
      </c>
      <c r="R2542" t="str">
        <f t="shared" si="252"/>
        <v>-</v>
      </c>
      <c r="S2542" t="str">
        <f t="shared" si="255"/>
        <v/>
      </c>
    </row>
    <row r="2543" spans="1:19" x14ac:dyDescent="0.3">
      <c r="A2543" t="s">
        <v>6059</v>
      </c>
      <c r="B2543" t="s">
        <v>11</v>
      </c>
      <c r="C2543" t="s">
        <v>12021</v>
      </c>
      <c r="D2543" t="s">
        <v>12</v>
      </c>
      <c r="E2543" t="s">
        <v>13</v>
      </c>
      <c r="F2543" t="s">
        <v>6060</v>
      </c>
      <c r="G2543" t="s">
        <v>22</v>
      </c>
      <c r="H2543" s="1">
        <v>44534</v>
      </c>
      <c r="I2543" s="3">
        <v>0.67708333333333337</v>
      </c>
      <c r="J2543" s="1" t="s">
        <v>12021</v>
      </c>
      <c r="K2543" s="2" t="s">
        <v>12021</v>
      </c>
      <c r="L2543" s="2" t="s">
        <v>12021</v>
      </c>
      <c r="M2543" t="s">
        <v>12021</v>
      </c>
      <c r="N2543" t="str">
        <f t="shared" si="251"/>
        <v>04-12-2021</v>
      </c>
      <c r="O2543" t="str">
        <f t="shared" si="253"/>
        <v>12</v>
      </c>
      <c r="P2543" t="str">
        <f t="shared" si="254"/>
        <v>2021</v>
      </c>
      <c r="Q2543" t="s">
        <v>12021</v>
      </c>
      <c r="R2543" t="str">
        <f t="shared" si="252"/>
        <v>-</v>
      </c>
      <c r="S2543" t="str">
        <f t="shared" si="255"/>
        <v/>
      </c>
    </row>
    <row r="2544" spans="1:19" x14ac:dyDescent="0.3">
      <c r="A2544" t="s">
        <v>6061</v>
      </c>
      <c r="B2544" t="s">
        <v>202</v>
      </c>
      <c r="C2544" t="s">
        <v>11499</v>
      </c>
      <c r="D2544" t="s">
        <v>33</v>
      </c>
      <c r="E2544" t="s">
        <v>127</v>
      </c>
      <c r="F2544" t="s">
        <v>6062</v>
      </c>
      <c r="G2544" t="s">
        <v>28</v>
      </c>
      <c r="H2544" s="1" t="s">
        <v>2807</v>
      </c>
      <c r="I2544" s="3">
        <v>0.34749999999999998</v>
      </c>
      <c r="J2544" s="1" t="s">
        <v>3528</v>
      </c>
      <c r="K2544" s="2">
        <v>0.34749999999999998</v>
      </c>
      <c r="L2544" s="2" t="s">
        <v>12021</v>
      </c>
      <c r="M2544" t="s">
        <v>12021</v>
      </c>
      <c r="N2544" t="str">
        <f t="shared" si="251"/>
        <v>20-05-2023</v>
      </c>
      <c r="O2544" t="str">
        <f t="shared" si="253"/>
        <v>05</v>
      </c>
      <c r="P2544" t="str">
        <f t="shared" si="254"/>
        <v>2023</v>
      </c>
      <c r="Q2544" t="s">
        <v>12021</v>
      </c>
      <c r="R2544" t="str">
        <f t="shared" si="252"/>
        <v>29-05-2023</v>
      </c>
      <c r="S2544" t="str">
        <f t="shared" si="255"/>
        <v>05</v>
      </c>
    </row>
    <row r="2545" spans="1:19" x14ac:dyDescent="0.3">
      <c r="A2545" t="s">
        <v>6063</v>
      </c>
      <c r="B2545" t="s">
        <v>158</v>
      </c>
      <c r="C2545" t="s">
        <v>12021</v>
      </c>
      <c r="D2545" t="s">
        <v>33</v>
      </c>
      <c r="E2545" t="s">
        <v>127</v>
      </c>
      <c r="F2545" t="s">
        <v>6064</v>
      </c>
      <c r="G2545" t="s">
        <v>22</v>
      </c>
      <c r="H2545" s="1">
        <v>44837</v>
      </c>
      <c r="I2545" s="3">
        <v>0.39861111111111114</v>
      </c>
      <c r="J2545" s="1" t="s">
        <v>12021</v>
      </c>
      <c r="K2545" s="2" t="s">
        <v>12021</v>
      </c>
      <c r="L2545" s="2" t="s">
        <v>12021</v>
      </c>
      <c r="M2545" t="s">
        <v>12021</v>
      </c>
      <c r="N2545" t="str">
        <f t="shared" si="251"/>
        <v>03-10-2022</v>
      </c>
      <c r="O2545" t="str">
        <f t="shared" si="253"/>
        <v>10</v>
      </c>
      <c r="P2545" t="str">
        <f t="shared" si="254"/>
        <v>2022</v>
      </c>
      <c r="Q2545" t="s">
        <v>12021</v>
      </c>
      <c r="R2545" t="str">
        <f t="shared" si="252"/>
        <v>-</v>
      </c>
      <c r="S2545" t="str">
        <f t="shared" si="255"/>
        <v/>
      </c>
    </row>
    <row r="2546" spans="1:19" x14ac:dyDescent="0.3">
      <c r="A2546" t="s">
        <v>6065</v>
      </c>
      <c r="B2546" t="s">
        <v>256</v>
      </c>
      <c r="C2546" t="s">
        <v>12021</v>
      </c>
      <c r="D2546" t="s">
        <v>19</v>
      </c>
      <c r="E2546" t="s">
        <v>20</v>
      </c>
      <c r="F2546" t="s">
        <v>6066</v>
      </c>
      <c r="G2546" t="s">
        <v>15</v>
      </c>
      <c r="H2546" s="1">
        <v>44933</v>
      </c>
      <c r="I2546" s="3">
        <v>0.62430555555555556</v>
      </c>
      <c r="J2546" s="1" t="s">
        <v>12021</v>
      </c>
      <c r="K2546" s="2" t="s">
        <v>12021</v>
      </c>
      <c r="L2546" s="2" t="s">
        <v>12021</v>
      </c>
      <c r="M2546" t="s">
        <v>12021</v>
      </c>
      <c r="N2546" t="str">
        <f t="shared" si="251"/>
        <v>07-01-2023</v>
      </c>
      <c r="O2546" t="str">
        <f t="shared" si="253"/>
        <v>01</v>
      </c>
      <c r="P2546" t="str">
        <f t="shared" si="254"/>
        <v>2023</v>
      </c>
      <c r="Q2546" t="s">
        <v>12021</v>
      </c>
      <c r="R2546" t="str">
        <f t="shared" si="252"/>
        <v>-</v>
      </c>
      <c r="S2546" t="str">
        <f t="shared" si="255"/>
        <v/>
      </c>
    </row>
    <row r="2547" spans="1:19" x14ac:dyDescent="0.3">
      <c r="A2547" t="s">
        <v>6067</v>
      </c>
      <c r="B2547" t="s">
        <v>188</v>
      </c>
      <c r="C2547" t="s">
        <v>11500</v>
      </c>
      <c r="D2547" t="s">
        <v>12</v>
      </c>
      <c r="E2547" t="s">
        <v>114</v>
      </c>
      <c r="F2547" t="s">
        <v>6068</v>
      </c>
      <c r="G2547" t="s">
        <v>28</v>
      </c>
      <c r="H2547" s="1" t="s">
        <v>6069</v>
      </c>
      <c r="I2547" s="3">
        <v>0.17724537037037036</v>
      </c>
      <c r="J2547" s="1" t="s">
        <v>5586</v>
      </c>
      <c r="K2547" s="2">
        <v>0.17724537037037036</v>
      </c>
      <c r="L2547" s="2" t="s">
        <v>12021</v>
      </c>
      <c r="M2547" t="s">
        <v>12021</v>
      </c>
      <c r="N2547" t="str">
        <f t="shared" si="251"/>
        <v>19-12-2022</v>
      </c>
      <c r="O2547" t="str">
        <f t="shared" si="253"/>
        <v>12</v>
      </c>
      <c r="P2547" t="str">
        <f t="shared" si="254"/>
        <v>2022</v>
      </c>
      <c r="Q2547" t="s">
        <v>12021</v>
      </c>
      <c r="R2547" t="str">
        <f t="shared" si="252"/>
        <v>28-12-2022</v>
      </c>
      <c r="S2547" t="str">
        <f t="shared" si="255"/>
        <v>12</v>
      </c>
    </row>
    <row r="2548" spans="1:19" x14ac:dyDescent="0.3">
      <c r="A2548" t="s">
        <v>6070</v>
      </c>
      <c r="B2548" t="s">
        <v>146</v>
      </c>
      <c r="C2548" t="s">
        <v>12021</v>
      </c>
      <c r="D2548" t="s">
        <v>19</v>
      </c>
      <c r="E2548" t="s">
        <v>140</v>
      </c>
      <c r="F2548" t="s">
        <v>6071</v>
      </c>
      <c r="G2548" t="s">
        <v>22</v>
      </c>
      <c r="H2548" s="1">
        <v>45475</v>
      </c>
      <c r="I2548" s="3">
        <v>0.85555555555555551</v>
      </c>
      <c r="J2548" s="1" t="s">
        <v>12021</v>
      </c>
      <c r="K2548" s="2" t="s">
        <v>12021</v>
      </c>
      <c r="L2548" s="2" t="s">
        <v>12021</v>
      </c>
      <c r="M2548" t="s">
        <v>12021</v>
      </c>
      <c r="N2548" t="str">
        <f t="shared" si="251"/>
        <v>02-07-2024</v>
      </c>
      <c r="O2548" t="str">
        <f t="shared" si="253"/>
        <v>07</v>
      </c>
      <c r="P2548" t="str">
        <f t="shared" si="254"/>
        <v>2024</v>
      </c>
      <c r="Q2548" t="s">
        <v>12021</v>
      </c>
      <c r="R2548" t="str">
        <f t="shared" si="252"/>
        <v>-</v>
      </c>
      <c r="S2548" t="str">
        <f t="shared" si="255"/>
        <v/>
      </c>
    </row>
    <row r="2549" spans="1:19" x14ac:dyDescent="0.3">
      <c r="A2549" t="s">
        <v>6072</v>
      </c>
      <c r="B2549" t="s">
        <v>53</v>
      </c>
      <c r="C2549" t="s">
        <v>11501</v>
      </c>
      <c r="D2549" t="s">
        <v>12</v>
      </c>
      <c r="E2549" t="s">
        <v>13</v>
      </c>
      <c r="F2549" t="s">
        <v>6073</v>
      </c>
      <c r="G2549" t="s">
        <v>28</v>
      </c>
      <c r="H2549" s="1" t="s">
        <v>445</v>
      </c>
      <c r="I2549" s="3">
        <v>0.96078703703703705</v>
      </c>
      <c r="J2549" s="1" t="s">
        <v>2302</v>
      </c>
      <c r="K2549" s="2">
        <v>0.96078703703703705</v>
      </c>
      <c r="L2549" s="2" t="s">
        <v>12021</v>
      </c>
      <c r="M2549" t="s">
        <v>12021</v>
      </c>
      <c r="N2549" t="str">
        <f t="shared" si="251"/>
        <v>27-09-2024</v>
      </c>
      <c r="O2549" t="str">
        <f t="shared" si="253"/>
        <v>09</v>
      </c>
      <c r="P2549" t="str">
        <f t="shared" si="254"/>
        <v>2024</v>
      </c>
      <c r="Q2549" t="s">
        <v>12021</v>
      </c>
      <c r="R2549" t="str">
        <f t="shared" si="252"/>
        <v>15-10-2024</v>
      </c>
      <c r="S2549" t="str">
        <f t="shared" si="255"/>
        <v>10</v>
      </c>
    </row>
    <row r="2550" spans="1:19" x14ac:dyDescent="0.3">
      <c r="A2550" t="s">
        <v>6074</v>
      </c>
      <c r="B2550" t="s">
        <v>188</v>
      </c>
      <c r="C2550" t="s">
        <v>12021</v>
      </c>
      <c r="D2550" t="s">
        <v>12</v>
      </c>
      <c r="E2550" t="s">
        <v>114</v>
      </c>
      <c r="F2550" t="s">
        <v>6075</v>
      </c>
      <c r="G2550" t="s">
        <v>22</v>
      </c>
      <c r="H2550" s="1">
        <v>44295</v>
      </c>
      <c r="I2550" s="3">
        <v>0.17777777777777778</v>
      </c>
      <c r="J2550" s="1" t="s">
        <v>12021</v>
      </c>
      <c r="K2550" s="2" t="s">
        <v>12021</v>
      </c>
      <c r="L2550" s="2" t="s">
        <v>12021</v>
      </c>
      <c r="M2550" t="s">
        <v>12021</v>
      </c>
      <c r="N2550" t="str">
        <f t="shared" si="251"/>
        <v>09-04-2021</v>
      </c>
      <c r="O2550" t="str">
        <f t="shared" si="253"/>
        <v>04</v>
      </c>
      <c r="P2550" t="str">
        <f t="shared" si="254"/>
        <v>2021</v>
      </c>
      <c r="Q2550" t="s">
        <v>12021</v>
      </c>
      <c r="R2550" t="str">
        <f t="shared" si="252"/>
        <v>-</v>
      </c>
      <c r="S2550" t="str">
        <f t="shared" si="255"/>
        <v/>
      </c>
    </row>
    <row r="2551" spans="1:19" x14ac:dyDescent="0.3">
      <c r="A2551" t="s">
        <v>6076</v>
      </c>
      <c r="B2551" t="s">
        <v>37</v>
      </c>
      <c r="C2551" t="s">
        <v>11502</v>
      </c>
      <c r="D2551" t="s">
        <v>33</v>
      </c>
      <c r="E2551" t="s">
        <v>38</v>
      </c>
      <c r="F2551" t="s">
        <v>6077</v>
      </c>
      <c r="G2551" t="s">
        <v>28</v>
      </c>
      <c r="H2551" s="1" t="s">
        <v>979</v>
      </c>
      <c r="I2551" s="3">
        <v>0.16101851851851851</v>
      </c>
      <c r="J2551" s="1" t="s">
        <v>6078</v>
      </c>
      <c r="K2551" s="2">
        <v>0.16101851851851851</v>
      </c>
      <c r="L2551" s="2" t="s">
        <v>12021</v>
      </c>
      <c r="M2551" t="s">
        <v>12021</v>
      </c>
      <c r="N2551" t="str">
        <f t="shared" si="251"/>
        <v>16-12-2024</v>
      </c>
      <c r="O2551" t="str">
        <f t="shared" si="253"/>
        <v>12</v>
      </c>
      <c r="P2551" t="str">
        <f t="shared" si="254"/>
        <v>2024</v>
      </c>
      <c r="Q2551" t="s">
        <v>12021</v>
      </c>
      <c r="R2551" t="str">
        <f t="shared" si="252"/>
        <v>15-01-2025</v>
      </c>
      <c r="S2551" t="str">
        <f t="shared" si="255"/>
        <v>01</v>
      </c>
    </row>
    <row r="2552" spans="1:19" x14ac:dyDescent="0.3">
      <c r="A2552" t="s">
        <v>6079</v>
      </c>
      <c r="B2552" t="s">
        <v>139</v>
      </c>
      <c r="C2552" t="s">
        <v>12021</v>
      </c>
      <c r="D2552" t="s">
        <v>19</v>
      </c>
      <c r="E2552" t="s">
        <v>140</v>
      </c>
      <c r="F2552" t="s">
        <v>6080</v>
      </c>
      <c r="G2552" t="s">
        <v>15</v>
      </c>
      <c r="H2552" s="1" t="s">
        <v>430</v>
      </c>
      <c r="I2552" s="3">
        <v>0.34589120370370369</v>
      </c>
      <c r="J2552" s="1" t="s">
        <v>12021</v>
      </c>
      <c r="K2552" s="2" t="s">
        <v>12021</v>
      </c>
      <c r="L2552" s="2" t="s">
        <v>12021</v>
      </c>
      <c r="M2552" t="s">
        <v>12021</v>
      </c>
      <c r="N2552" t="str">
        <f t="shared" si="251"/>
        <v>14-09-2021</v>
      </c>
      <c r="O2552" t="str">
        <f t="shared" si="253"/>
        <v>09</v>
      </c>
      <c r="P2552" t="str">
        <f t="shared" si="254"/>
        <v>2021</v>
      </c>
      <c r="Q2552" t="s">
        <v>12021</v>
      </c>
      <c r="R2552" t="str">
        <f t="shared" si="252"/>
        <v>-</v>
      </c>
      <c r="S2552" t="str">
        <f t="shared" si="255"/>
        <v/>
      </c>
    </row>
    <row r="2553" spans="1:19" x14ac:dyDescent="0.3">
      <c r="A2553" t="s">
        <v>6081</v>
      </c>
      <c r="B2553" t="s">
        <v>53</v>
      </c>
      <c r="C2553" t="s">
        <v>12021</v>
      </c>
      <c r="D2553" t="s">
        <v>12</v>
      </c>
      <c r="E2553" t="s">
        <v>13</v>
      </c>
      <c r="F2553" t="s">
        <v>6082</v>
      </c>
      <c r="G2553" t="s">
        <v>15</v>
      </c>
      <c r="H2553" s="1" t="s">
        <v>6083</v>
      </c>
      <c r="I2553" s="3">
        <v>0.67475694444444445</v>
      </c>
      <c r="J2553" s="1" t="s">
        <v>12021</v>
      </c>
      <c r="K2553" s="2" t="s">
        <v>12021</v>
      </c>
      <c r="L2553" s="2" t="s">
        <v>12021</v>
      </c>
      <c r="M2553" t="s">
        <v>12021</v>
      </c>
      <c r="N2553" t="str">
        <f t="shared" si="251"/>
        <v>21-06-2022</v>
      </c>
      <c r="O2553" t="str">
        <f t="shared" si="253"/>
        <v>06</v>
      </c>
      <c r="P2553" t="str">
        <f t="shared" si="254"/>
        <v>2022</v>
      </c>
      <c r="Q2553" t="s">
        <v>12021</v>
      </c>
      <c r="R2553" t="str">
        <f t="shared" si="252"/>
        <v>-</v>
      </c>
      <c r="S2553" t="str">
        <f t="shared" si="255"/>
        <v/>
      </c>
    </row>
    <row r="2554" spans="1:19" x14ac:dyDescent="0.3">
      <c r="A2554" t="s">
        <v>6084</v>
      </c>
      <c r="B2554" t="s">
        <v>97</v>
      </c>
      <c r="C2554" s="4">
        <v>45047.286805555559</v>
      </c>
      <c r="D2554" t="s">
        <v>19</v>
      </c>
      <c r="E2554" t="s">
        <v>20</v>
      </c>
      <c r="F2554" t="s">
        <v>6085</v>
      </c>
      <c r="G2554" t="s">
        <v>28</v>
      </c>
      <c r="H2554" s="1" t="s">
        <v>2721</v>
      </c>
      <c r="I2554" s="3">
        <v>0.28740740740740739</v>
      </c>
      <c r="J2554" s="1">
        <v>45047</v>
      </c>
      <c r="K2554" s="2">
        <v>0.28680555555555554</v>
      </c>
      <c r="L2554" s="2" t="s">
        <v>12021</v>
      </c>
      <c r="M2554" t="s">
        <v>12021</v>
      </c>
      <c r="N2554" t="str">
        <f t="shared" si="251"/>
        <v>21-12-2022</v>
      </c>
      <c r="O2554" t="str">
        <f t="shared" si="253"/>
        <v>12</v>
      </c>
      <c r="P2554" t="str">
        <f t="shared" si="254"/>
        <v>2022</v>
      </c>
      <c r="Q2554" t="s">
        <v>12021</v>
      </c>
      <c r="R2554" t="str">
        <f t="shared" si="252"/>
        <v>01-05-2023</v>
      </c>
      <c r="S2554" t="str">
        <f t="shared" si="255"/>
        <v>05</v>
      </c>
    </row>
    <row r="2555" spans="1:19" x14ac:dyDescent="0.3">
      <c r="A2555" t="s">
        <v>6086</v>
      </c>
      <c r="B2555" t="s">
        <v>64</v>
      </c>
      <c r="C2555" t="s">
        <v>12021</v>
      </c>
      <c r="D2555" t="s">
        <v>49</v>
      </c>
      <c r="E2555" t="s">
        <v>65</v>
      </c>
      <c r="F2555" t="s">
        <v>6087</v>
      </c>
      <c r="G2555" t="s">
        <v>22</v>
      </c>
      <c r="H2555" s="1" t="s">
        <v>3079</v>
      </c>
      <c r="I2555" s="3">
        <v>0.48505787037037035</v>
      </c>
      <c r="J2555" s="1" t="s">
        <v>12021</v>
      </c>
      <c r="K2555" s="2" t="s">
        <v>12021</v>
      </c>
      <c r="L2555" s="2" t="s">
        <v>12021</v>
      </c>
      <c r="M2555" t="s">
        <v>12021</v>
      </c>
      <c r="N2555" t="str">
        <f t="shared" si="251"/>
        <v>27-05-2024</v>
      </c>
      <c r="O2555" t="str">
        <f t="shared" si="253"/>
        <v>05</v>
      </c>
      <c r="P2555" t="str">
        <f t="shared" si="254"/>
        <v>2024</v>
      </c>
      <c r="Q2555" t="s">
        <v>12021</v>
      </c>
      <c r="R2555" t="str">
        <f t="shared" si="252"/>
        <v>-</v>
      </c>
      <c r="S2555" t="str">
        <f t="shared" si="255"/>
        <v/>
      </c>
    </row>
    <row r="2556" spans="1:19" x14ac:dyDescent="0.3">
      <c r="A2556" t="s">
        <v>6088</v>
      </c>
      <c r="B2556" t="s">
        <v>32</v>
      </c>
      <c r="C2556" t="s">
        <v>12021</v>
      </c>
      <c r="D2556" t="s">
        <v>33</v>
      </c>
      <c r="E2556" t="s">
        <v>34</v>
      </c>
      <c r="F2556" t="s">
        <v>6089</v>
      </c>
      <c r="G2556" t="s">
        <v>15</v>
      </c>
      <c r="H2556" s="1">
        <v>44440</v>
      </c>
      <c r="I2556" s="3">
        <v>0.48819444444444443</v>
      </c>
      <c r="J2556" s="1" t="s">
        <v>12021</v>
      </c>
      <c r="K2556" s="2" t="s">
        <v>12021</v>
      </c>
      <c r="L2556" s="2" t="s">
        <v>12021</v>
      </c>
      <c r="M2556" t="s">
        <v>12021</v>
      </c>
      <c r="N2556" t="str">
        <f t="shared" si="251"/>
        <v>01-09-2021</v>
      </c>
      <c r="O2556" t="str">
        <f t="shared" si="253"/>
        <v>09</v>
      </c>
      <c r="P2556" t="str">
        <f t="shared" si="254"/>
        <v>2021</v>
      </c>
      <c r="Q2556" t="s">
        <v>12021</v>
      </c>
      <c r="R2556" t="str">
        <f t="shared" si="252"/>
        <v>-</v>
      </c>
      <c r="S2556" t="str">
        <f t="shared" si="255"/>
        <v/>
      </c>
    </row>
    <row r="2557" spans="1:19" x14ac:dyDescent="0.3">
      <c r="A2557" t="s">
        <v>6090</v>
      </c>
      <c r="B2557" t="s">
        <v>188</v>
      </c>
      <c r="C2557" t="s">
        <v>12021</v>
      </c>
      <c r="D2557" t="s">
        <v>12</v>
      </c>
      <c r="E2557" t="s">
        <v>114</v>
      </c>
      <c r="F2557" t="s">
        <v>6091</v>
      </c>
      <c r="G2557" t="s">
        <v>15</v>
      </c>
      <c r="H2557" s="1">
        <v>44415</v>
      </c>
      <c r="I2557" s="3">
        <v>0.15138888888888888</v>
      </c>
      <c r="J2557" s="1" t="s">
        <v>12021</v>
      </c>
      <c r="K2557" s="2" t="s">
        <v>12021</v>
      </c>
      <c r="L2557" s="2" t="s">
        <v>12021</v>
      </c>
      <c r="M2557" t="s">
        <v>12021</v>
      </c>
      <c r="N2557" t="str">
        <f t="shared" si="251"/>
        <v>07-08-2021</v>
      </c>
      <c r="O2557" t="str">
        <f t="shared" si="253"/>
        <v>08</v>
      </c>
      <c r="P2557" t="str">
        <f t="shared" si="254"/>
        <v>2021</v>
      </c>
      <c r="Q2557" t="s">
        <v>12021</v>
      </c>
      <c r="R2557" t="str">
        <f t="shared" si="252"/>
        <v>-</v>
      </c>
      <c r="S2557" t="str">
        <f t="shared" si="255"/>
        <v/>
      </c>
    </row>
    <row r="2558" spans="1:19" x14ac:dyDescent="0.3">
      <c r="A2558" t="s">
        <v>6092</v>
      </c>
      <c r="B2558" t="s">
        <v>87</v>
      </c>
      <c r="C2558" t="s">
        <v>12021</v>
      </c>
      <c r="D2558" t="s">
        <v>33</v>
      </c>
      <c r="E2558" t="s">
        <v>38</v>
      </c>
      <c r="F2558" t="s">
        <v>6093</v>
      </c>
      <c r="G2558" t="s">
        <v>22</v>
      </c>
      <c r="H2558" s="1" t="s">
        <v>2262</v>
      </c>
      <c r="I2558" s="3">
        <v>2.5196759259259259E-2</v>
      </c>
      <c r="J2558" s="1" t="s">
        <v>12021</v>
      </c>
      <c r="K2558" s="2" t="s">
        <v>12021</v>
      </c>
      <c r="L2558" s="2" t="s">
        <v>12021</v>
      </c>
      <c r="M2558" t="s">
        <v>12021</v>
      </c>
      <c r="N2558" t="str">
        <f t="shared" si="251"/>
        <v>25-06-2021</v>
      </c>
      <c r="O2558" t="str">
        <f t="shared" si="253"/>
        <v>06</v>
      </c>
      <c r="P2558" t="str">
        <f t="shared" si="254"/>
        <v>2021</v>
      </c>
      <c r="Q2558" t="s">
        <v>12021</v>
      </c>
      <c r="R2558" t="str">
        <f t="shared" si="252"/>
        <v>-</v>
      </c>
      <c r="S2558" t="str">
        <f t="shared" si="255"/>
        <v/>
      </c>
    </row>
    <row r="2559" spans="1:19" x14ac:dyDescent="0.3">
      <c r="A2559" t="s">
        <v>6094</v>
      </c>
      <c r="B2559" t="s">
        <v>113</v>
      </c>
      <c r="C2559" t="s">
        <v>11503</v>
      </c>
      <c r="D2559" t="s">
        <v>12</v>
      </c>
      <c r="E2559" t="s">
        <v>114</v>
      </c>
      <c r="F2559" t="s">
        <v>6095</v>
      </c>
      <c r="G2559" t="s">
        <v>28</v>
      </c>
      <c r="H2559" s="1">
        <v>43867</v>
      </c>
      <c r="I2559" s="3">
        <v>0.14930555555555555</v>
      </c>
      <c r="J2559" s="1" t="s">
        <v>1647</v>
      </c>
      <c r="K2559" s="2">
        <v>0.14961805555555555</v>
      </c>
      <c r="L2559" s="2" t="s">
        <v>12021</v>
      </c>
      <c r="M2559" t="s">
        <v>12021</v>
      </c>
      <c r="N2559" t="str">
        <f t="shared" si="251"/>
        <v>06-02-2020</v>
      </c>
      <c r="O2559" t="str">
        <f t="shared" si="253"/>
        <v>02</v>
      </c>
      <c r="P2559" t="str">
        <f t="shared" si="254"/>
        <v>2020</v>
      </c>
      <c r="Q2559" t="s">
        <v>12021</v>
      </c>
      <c r="R2559" t="str">
        <f t="shared" si="252"/>
        <v>15-06-2020</v>
      </c>
      <c r="S2559" t="str">
        <f t="shared" si="255"/>
        <v>06</v>
      </c>
    </row>
    <row r="2560" spans="1:19" x14ac:dyDescent="0.3">
      <c r="A2560" t="s">
        <v>6096</v>
      </c>
      <c r="B2560" t="s">
        <v>289</v>
      </c>
      <c r="C2560" t="s">
        <v>11504</v>
      </c>
      <c r="D2560" t="s">
        <v>49</v>
      </c>
      <c r="E2560" t="s">
        <v>69</v>
      </c>
      <c r="F2560" t="s">
        <v>6097</v>
      </c>
      <c r="G2560" t="s">
        <v>28</v>
      </c>
      <c r="H2560" s="1" t="s">
        <v>6098</v>
      </c>
      <c r="I2560" s="3">
        <v>0.91490740740740739</v>
      </c>
      <c r="J2560" s="1" t="s">
        <v>1739</v>
      </c>
      <c r="K2560" s="2">
        <v>0.91490740740740739</v>
      </c>
      <c r="L2560" s="2" t="s">
        <v>12021</v>
      </c>
      <c r="M2560" t="s">
        <v>12021</v>
      </c>
      <c r="N2560" t="str">
        <f t="shared" si="251"/>
        <v>20-06-2024</v>
      </c>
      <c r="O2560" t="str">
        <f t="shared" si="253"/>
        <v>06</v>
      </c>
      <c r="P2560" t="str">
        <f t="shared" si="254"/>
        <v>2024</v>
      </c>
      <c r="Q2560" t="s">
        <v>12021</v>
      </c>
      <c r="R2560" t="str">
        <f t="shared" si="252"/>
        <v>19-07-2024</v>
      </c>
      <c r="S2560" t="str">
        <f t="shared" si="255"/>
        <v>07</v>
      </c>
    </row>
    <row r="2561" spans="1:19" x14ac:dyDescent="0.3">
      <c r="A2561" t="s">
        <v>6099</v>
      </c>
      <c r="B2561" t="s">
        <v>205</v>
      </c>
      <c r="C2561" t="s">
        <v>12021</v>
      </c>
      <c r="D2561" t="s">
        <v>19</v>
      </c>
      <c r="E2561" t="s">
        <v>140</v>
      </c>
      <c r="F2561" t="s">
        <v>6100</v>
      </c>
      <c r="G2561" t="s">
        <v>22</v>
      </c>
      <c r="H2561" s="1" t="s">
        <v>6101</v>
      </c>
      <c r="I2561" s="3">
        <v>0.65475694444444443</v>
      </c>
      <c r="J2561" s="1" t="s">
        <v>12021</v>
      </c>
      <c r="K2561" s="2" t="s">
        <v>12021</v>
      </c>
      <c r="L2561" s="2" t="s">
        <v>12021</v>
      </c>
      <c r="M2561" t="s">
        <v>12021</v>
      </c>
      <c r="N2561" t="str">
        <f t="shared" si="251"/>
        <v>14-04-2021</v>
      </c>
      <c r="O2561" t="str">
        <f t="shared" si="253"/>
        <v>04</v>
      </c>
      <c r="P2561" t="str">
        <f t="shared" si="254"/>
        <v>2021</v>
      </c>
      <c r="Q2561" t="s">
        <v>12021</v>
      </c>
      <c r="R2561" t="str">
        <f t="shared" si="252"/>
        <v>-</v>
      </c>
      <c r="S2561" t="str">
        <f t="shared" si="255"/>
        <v/>
      </c>
    </row>
    <row r="2562" spans="1:19" x14ac:dyDescent="0.3">
      <c r="A2562" t="s">
        <v>6102</v>
      </c>
      <c r="B2562" t="s">
        <v>25</v>
      </c>
      <c r="C2562" t="s">
        <v>12021</v>
      </c>
      <c r="D2562" t="s">
        <v>19</v>
      </c>
      <c r="E2562" t="s">
        <v>26</v>
      </c>
      <c r="F2562" t="s">
        <v>2849</v>
      </c>
      <c r="G2562" t="s">
        <v>15</v>
      </c>
      <c r="H2562" s="1" t="s">
        <v>29</v>
      </c>
      <c r="I2562" s="3">
        <v>0.35958333333333331</v>
      </c>
      <c r="J2562" s="1" t="s">
        <v>12021</v>
      </c>
      <c r="K2562" s="2" t="s">
        <v>12021</v>
      </c>
      <c r="L2562" s="2" t="s">
        <v>12021</v>
      </c>
      <c r="M2562" t="s">
        <v>12021</v>
      </c>
      <c r="N2562" t="str">
        <f t="shared" ref="N2562:N2625" si="256">TEXT(H2562,"DD-MM-YYYY")</f>
        <v>31-01-2024</v>
      </c>
      <c r="O2562" t="str">
        <f t="shared" si="253"/>
        <v>01</v>
      </c>
      <c r="P2562" t="str">
        <f t="shared" si="254"/>
        <v>2024</v>
      </c>
      <c r="Q2562" t="s">
        <v>12021</v>
      </c>
      <c r="R2562" t="str">
        <f t="shared" ref="R2562:R2625" si="257">TEXT(J2562,"DD-MM-YYYY")</f>
        <v>-</v>
      </c>
      <c r="S2562" t="str">
        <f t="shared" si="255"/>
        <v/>
      </c>
    </row>
    <row r="2563" spans="1:19" x14ac:dyDescent="0.3">
      <c r="A2563" t="s">
        <v>6103</v>
      </c>
      <c r="B2563" t="s">
        <v>87</v>
      </c>
      <c r="C2563" t="s">
        <v>11505</v>
      </c>
      <c r="D2563" t="s">
        <v>33</v>
      </c>
      <c r="E2563" t="s">
        <v>38</v>
      </c>
      <c r="F2563" t="s">
        <v>6104</v>
      </c>
      <c r="G2563" t="s">
        <v>28</v>
      </c>
      <c r="H2563" s="1">
        <v>44747</v>
      </c>
      <c r="I2563" s="3">
        <v>0.88611111111111107</v>
      </c>
      <c r="J2563" s="1" t="s">
        <v>4120</v>
      </c>
      <c r="K2563" s="2">
        <v>0.88628472222222221</v>
      </c>
      <c r="L2563" s="2" t="s">
        <v>12021</v>
      </c>
      <c r="M2563" t="s">
        <v>12021</v>
      </c>
      <c r="N2563" t="str">
        <f t="shared" si="256"/>
        <v>05-07-2022</v>
      </c>
      <c r="O2563" t="str">
        <f t="shared" ref="O2563:O2626" si="258">MID(N2563,4,2)</f>
        <v>07</v>
      </c>
      <c r="P2563" t="str">
        <f t="shared" ref="P2563:P2626" si="259">RIGHT(N2563,4)</f>
        <v>2022</v>
      </c>
      <c r="Q2563" t="s">
        <v>12021</v>
      </c>
      <c r="R2563" t="str">
        <f t="shared" si="257"/>
        <v>27-05-2022</v>
      </c>
      <c r="S2563" t="str">
        <f t="shared" ref="S2563:S2626" si="260">MID(R2563,4,2)</f>
        <v>05</v>
      </c>
    </row>
    <row r="2564" spans="1:19" x14ac:dyDescent="0.3">
      <c r="A2564" t="s">
        <v>6105</v>
      </c>
      <c r="B2564" t="s">
        <v>73</v>
      </c>
      <c r="C2564" t="s">
        <v>11506</v>
      </c>
      <c r="D2564" t="s">
        <v>49</v>
      </c>
      <c r="E2564" t="s">
        <v>50</v>
      </c>
      <c r="F2564" t="s">
        <v>6106</v>
      </c>
      <c r="G2564" t="s">
        <v>28</v>
      </c>
      <c r="H2564" s="1">
        <v>44083</v>
      </c>
      <c r="I2564" s="3">
        <v>0.88124999999999998</v>
      </c>
      <c r="J2564" s="1" t="s">
        <v>663</v>
      </c>
      <c r="K2564" s="2">
        <v>0.88186342592592593</v>
      </c>
      <c r="L2564" s="2" t="s">
        <v>12021</v>
      </c>
      <c r="M2564" t="s">
        <v>12021</v>
      </c>
      <c r="N2564" t="str">
        <f t="shared" si="256"/>
        <v>09-09-2020</v>
      </c>
      <c r="O2564" t="str">
        <f t="shared" si="258"/>
        <v>09</v>
      </c>
      <c r="P2564" t="str">
        <f t="shared" si="259"/>
        <v>2020</v>
      </c>
      <c r="Q2564" t="s">
        <v>12021</v>
      </c>
      <c r="R2564" t="str">
        <f t="shared" si="257"/>
        <v>22-09-2020</v>
      </c>
      <c r="S2564" t="str">
        <f t="shared" si="260"/>
        <v>09</v>
      </c>
    </row>
    <row r="2565" spans="1:19" x14ac:dyDescent="0.3">
      <c r="A2565" t="s">
        <v>6107</v>
      </c>
      <c r="B2565" t="s">
        <v>280</v>
      </c>
      <c r="C2565" t="s">
        <v>12021</v>
      </c>
      <c r="D2565" t="s">
        <v>49</v>
      </c>
      <c r="E2565" t="s">
        <v>65</v>
      </c>
      <c r="F2565" t="s">
        <v>6108</v>
      </c>
      <c r="G2565" t="s">
        <v>22</v>
      </c>
      <c r="H2565" s="1" t="s">
        <v>1159</v>
      </c>
      <c r="I2565" s="3">
        <v>0.78457175925925926</v>
      </c>
      <c r="J2565" s="1" t="s">
        <v>12021</v>
      </c>
      <c r="K2565" s="2" t="s">
        <v>12021</v>
      </c>
      <c r="L2565" s="2" t="s">
        <v>12021</v>
      </c>
      <c r="M2565" t="s">
        <v>12021</v>
      </c>
      <c r="N2565" t="str">
        <f t="shared" si="256"/>
        <v>18-11-2020</v>
      </c>
      <c r="O2565" t="str">
        <f t="shared" si="258"/>
        <v>11</v>
      </c>
      <c r="P2565" t="str">
        <f t="shared" si="259"/>
        <v>2020</v>
      </c>
      <c r="Q2565" t="s">
        <v>12021</v>
      </c>
      <c r="R2565" t="str">
        <f t="shared" si="257"/>
        <v>-</v>
      </c>
      <c r="S2565" t="str">
        <f t="shared" si="260"/>
        <v/>
      </c>
    </row>
    <row r="2566" spans="1:19" x14ac:dyDescent="0.3">
      <c r="A2566" t="s">
        <v>6109</v>
      </c>
      <c r="B2566" t="s">
        <v>87</v>
      </c>
      <c r="C2566" t="s">
        <v>12021</v>
      </c>
      <c r="D2566" t="s">
        <v>33</v>
      </c>
      <c r="E2566" t="s">
        <v>38</v>
      </c>
      <c r="F2566" t="s">
        <v>6110</v>
      </c>
      <c r="G2566" t="s">
        <v>15</v>
      </c>
      <c r="H2566" s="1">
        <v>44594</v>
      </c>
      <c r="I2566" s="3">
        <v>0.66111111111111109</v>
      </c>
      <c r="J2566" s="1" t="s">
        <v>12021</v>
      </c>
      <c r="K2566" s="2" t="s">
        <v>12021</v>
      </c>
      <c r="L2566" s="2" t="s">
        <v>12021</v>
      </c>
      <c r="M2566" t="s">
        <v>12021</v>
      </c>
      <c r="N2566" t="str">
        <f t="shared" si="256"/>
        <v>02-02-2022</v>
      </c>
      <c r="O2566" t="str">
        <f t="shared" si="258"/>
        <v>02</v>
      </c>
      <c r="P2566" t="str">
        <f t="shared" si="259"/>
        <v>2022</v>
      </c>
      <c r="Q2566" t="s">
        <v>12021</v>
      </c>
      <c r="R2566" t="str">
        <f t="shared" si="257"/>
        <v>-</v>
      </c>
      <c r="S2566" t="str">
        <f t="shared" si="260"/>
        <v/>
      </c>
    </row>
    <row r="2567" spans="1:19" x14ac:dyDescent="0.3">
      <c r="A2567" t="s">
        <v>6111</v>
      </c>
      <c r="B2567" t="s">
        <v>202</v>
      </c>
      <c r="C2567" t="s">
        <v>12021</v>
      </c>
      <c r="D2567" t="s">
        <v>33</v>
      </c>
      <c r="E2567" t="s">
        <v>127</v>
      </c>
      <c r="F2567" t="s">
        <v>6112</v>
      </c>
      <c r="G2567" t="s">
        <v>22</v>
      </c>
      <c r="H2567" s="1" t="s">
        <v>5332</v>
      </c>
      <c r="I2567" s="3">
        <v>0.92040509259259262</v>
      </c>
      <c r="J2567" s="1" t="s">
        <v>12021</v>
      </c>
      <c r="K2567" s="2" t="s">
        <v>12021</v>
      </c>
      <c r="L2567" s="2" t="s">
        <v>12021</v>
      </c>
      <c r="M2567" t="s">
        <v>12021</v>
      </c>
      <c r="N2567" t="str">
        <f t="shared" si="256"/>
        <v>17-04-2022</v>
      </c>
      <c r="O2567" t="str">
        <f t="shared" si="258"/>
        <v>04</v>
      </c>
      <c r="P2567" t="str">
        <f t="shared" si="259"/>
        <v>2022</v>
      </c>
      <c r="Q2567" t="s">
        <v>12021</v>
      </c>
      <c r="R2567" t="str">
        <f t="shared" si="257"/>
        <v>-</v>
      </c>
      <c r="S2567" t="str">
        <f t="shared" si="260"/>
        <v/>
      </c>
    </row>
    <row r="2568" spans="1:19" x14ac:dyDescent="0.3">
      <c r="A2568" t="s">
        <v>6113</v>
      </c>
      <c r="B2568" t="s">
        <v>256</v>
      </c>
      <c r="C2568" t="s">
        <v>12021</v>
      </c>
      <c r="D2568" t="s">
        <v>19</v>
      </c>
      <c r="E2568" t="s">
        <v>20</v>
      </c>
      <c r="F2568" t="s">
        <v>6114</v>
      </c>
      <c r="G2568" t="s">
        <v>15</v>
      </c>
      <c r="H2568" s="1" t="s">
        <v>2248</v>
      </c>
      <c r="I2568" s="3">
        <v>0.59145833333333331</v>
      </c>
      <c r="J2568" s="1" t="s">
        <v>12021</v>
      </c>
      <c r="K2568" s="2" t="s">
        <v>12021</v>
      </c>
      <c r="L2568" s="2" t="s">
        <v>12021</v>
      </c>
      <c r="M2568" t="s">
        <v>12021</v>
      </c>
      <c r="N2568" t="str">
        <f t="shared" si="256"/>
        <v>16-06-2024</v>
      </c>
      <c r="O2568" t="str">
        <f t="shared" si="258"/>
        <v>06</v>
      </c>
      <c r="P2568" t="str">
        <f t="shared" si="259"/>
        <v>2024</v>
      </c>
      <c r="Q2568" t="s">
        <v>12021</v>
      </c>
      <c r="R2568" t="str">
        <f t="shared" si="257"/>
        <v>-</v>
      </c>
      <c r="S2568" t="str">
        <f t="shared" si="260"/>
        <v/>
      </c>
    </row>
    <row r="2569" spans="1:19" x14ac:dyDescent="0.3">
      <c r="A2569" t="s">
        <v>6115</v>
      </c>
      <c r="B2569" t="s">
        <v>53</v>
      </c>
      <c r="C2569" t="s">
        <v>12021</v>
      </c>
      <c r="D2569" t="s">
        <v>12</v>
      </c>
      <c r="E2569" t="s">
        <v>13</v>
      </c>
      <c r="F2569" t="s">
        <v>6116</v>
      </c>
      <c r="G2569" t="s">
        <v>15</v>
      </c>
      <c r="H2569" s="1" t="s">
        <v>2362</v>
      </c>
      <c r="I2569" s="3">
        <v>0.90224537037037034</v>
      </c>
      <c r="J2569" s="1" t="s">
        <v>12021</v>
      </c>
      <c r="K2569" s="2" t="s">
        <v>12021</v>
      </c>
      <c r="L2569" s="2" t="s">
        <v>12021</v>
      </c>
      <c r="M2569" t="s">
        <v>12021</v>
      </c>
      <c r="N2569" t="str">
        <f t="shared" si="256"/>
        <v>29-10-2023</v>
      </c>
      <c r="O2569" t="str">
        <f t="shared" si="258"/>
        <v>10</v>
      </c>
      <c r="P2569" t="str">
        <f t="shared" si="259"/>
        <v>2023</v>
      </c>
      <c r="Q2569" t="s">
        <v>12021</v>
      </c>
      <c r="R2569" t="str">
        <f t="shared" si="257"/>
        <v>-</v>
      </c>
      <c r="S2569" t="str">
        <f t="shared" si="260"/>
        <v/>
      </c>
    </row>
    <row r="2570" spans="1:19" x14ac:dyDescent="0.3">
      <c r="A2570" t="s">
        <v>6117</v>
      </c>
      <c r="B2570" t="s">
        <v>48</v>
      </c>
      <c r="C2570" s="4">
        <v>45085.137499999997</v>
      </c>
      <c r="D2570" t="s">
        <v>49</v>
      </c>
      <c r="E2570" t="s">
        <v>50</v>
      </c>
      <c r="F2570" t="s">
        <v>6118</v>
      </c>
      <c r="G2570" t="s">
        <v>28</v>
      </c>
      <c r="H2570" s="1" t="s">
        <v>2273</v>
      </c>
      <c r="I2570" s="3">
        <v>0.13776620370370371</v>
      </c>
      <c r="J2570" s="1">
        <v>45085</v>
      </c>
      <c r="K2570" s="2">
        <v>0.13750000000000001</v>
      </c>
      <c r="L2570" s="2" t="s">
        <v>12021</v>
      </c>
      <c r="M2570" t="s">
        <v>12021</v>
      </c>
      <c r="N2570" t="str">
        <f t="shared" si="256"/>
        <v>19-07-2023</v>
      </c>
      <c r="O2570" t="str">
        <f t="shared" si="258"/>
        <v>07</v>
      </c>
      <c r="P2570" t="str">
        <f t="shared" si="259"/>
        <v>2023</v>
      </c>
      <c r="Q2570" t="s">
        <v>12021</v>
      </c>
      <c r="R2570" t="str">
        <f t="shared" si="257"/>
        <v>08-06-2023</v>
      </c>
      <c r="S2570" t="str">
        <f t="shared" si="260"/>
        <v>06</v>
      </c>
    </row>
    <row r="2571" spans="1:19" x14ac:dyDescent="0.3">
      <c r="A2571" t="s">
        <v>6119</v>
      </c>
      <c r="B2571" t="s">
        <v>289</v>
      </c>
      <c r="C2571" s="4">
        <v>45536.30972222222</v>
      </c>
      <c r="D2571" t="s">
        <v>49</v>
      </c>
      <c r="E2571" t="s">
        <v>69</v>
      </c>
      <c r="F2571" t="s">
        <v>6120</v>
      </c>
      <c r="G2571" t="s">
        <v>28</v>
      </c>
      <c r="H2571" s="1" t="s">
        <v>3865</v>
      </c>
      <c r="I2571" s="3">
        <v>0.31039351851851854</v>
      </c>
      <c r="J2571" s="1">
        <v>45536</v>
      </c>
      <c r="K2571" s="2">
        <v>0.30972222222222223</v>
      </c>
      <c r="L2571" s="2" t="s">
        <v>12021</v>
      </c>
      <c r="M2571" t="s">
        <v>12021</v>
      </c>
      <c r="N2571" t="str">
        <f t="shared" si="256"/>
        <v>23-12-2023</v>
      </c>
      <c r="O2571" t="str">
        <f t="shared" si="258"/>
        <v>12</v>
      </c>
      <c r="P2571" t="str">
        <f t="shared" si="259"/>
        <v>2023</v>
      </c>
      <c r="Q2571" t="s">
        <v>12021</v>
      </c>
      <c r="R2571" t="str">
        <f t="shared" si="257"/>
        <v>01-09-2024</v>
      </c>
      <c r="S2571" t="str">
        <f t="shared" si="260"/>
        <v>09</v>
      </c>
    </row>
    <row r="2572" spans="1:19" x14ac:dyDescent="0.3">
      <c r="A2572" t="s">
        <v>6121</v>
      </c>
      <c r="B2572" t="s">
        <v>32</v>
      </c>
      <c r="C2572" t="s">
        <v>11507</v>
      </c>
      <c r="D2572" t="s">
        <v>33</v>
      </c>
      <c r="E2572" t="s">
        <v>34</v>
      </c>
      <c r="F2572" t="s">
        <v>6122</v>
      </c>
      <c r="G2572" t="s">
        <v>28</v>
      </c>
      <c r="H2572" s="1">
        <v>45413</v>
      </c>
      <c r="I2572" s="3">
        <v>0.97986111111111107</v>
      </c>
      <c r="J2572" s="1" t="s">
        <v>29</v>
      </c>
      <c r="K2572" s="2">
        <v>0.98013888888888889</v>
      </c>
      <c r="L2572" s="2" t="s">
        <v>12021</v>
      </c>
      <c r="M2572" t="s">
        <v>12021</v>
      </c>
      <c r="N2572" t="str">
        <f t="shared" si="256"/>
        <v>01-05-2024</v>
      </c>
      <c r="O2572" t="str">
        <f t="shared" si="258"/>
        <v>05</v>
      </c>
      <c r="P2572" t="str">
        <f t="shared" si="259"/>
        <v>2024</v>
      </c>
      <c r="Q2572" t="s">
        <v>12021</v>
      </c>
      <c r="R2572" t="str">
        <f t="shared" si="257"/>
        <v>31-01-2024</v>
      </c>
      <c r="S2572" t="str">
        <f t="shared" si="260"/>
        <v>01</v>
      </c>
    </row>
    <row r="2573" spans="1:19" x14ac:dyDescent="0.3">
      <c r="A2573" t="s">
        <v>6123</v>
      </c>
      <c r="B2573" t="s">
        <v>110</v>
      </c>
      <c r="C2573" t="s">
        <v>12021</v>
      </c>
      <c r="D2573" t="s">
        <v>33</v>
      </c>
      <c r="E2573" t="s">
        <v>34</v>
      </c>
      <c r="F2573" t="s">
        <v>6124</v>
      </c>
      <c r="G2573" t="s">
        <v>22</v>
      </c>
      <c r="H2573" s="1">
        <v>43869</v>
      </c>
      <c r="I2573" s="3">
        <v>0.78263888888888888</v>
      </c>
      <c r="J2573" s="1" t="s">
        <v>12021</v>
      </c>
      <c r="K2573" s="2" t="s">
        <v>12021</v>
      </c>
      <c r="L2573" s="2" t="s">
        <v>12021</v>
      </c>
      <c r="M2573" t="s">
        <v>12021</v>
      </c>
      <c r="N2573" t="str">
        <f t="shared" si="256"/>
        <v>08-02-2020</v>
      </c>
      <c r="O2573" t="str">
        <f t="shared" si="258"/>
        <v>02</v>
      </c>
      <c r="P2573" t="str">
        <f t="shared" si="259"/>
        <v>2020</v>
      </c>
      <c r="Q2573" t="s">
        <v>12021</v>
      </c>
      <c r="R2573" t="str">
        <f t="shared" si="257"/>
        <v>-</v>
      </c>
      <c r="S2573" t="str">
        <f t="shared" si="260"/>
        <v/>
      </c>
    </row>
    <row r="2574" spans="1:19" x14ac:dyDescent="0.3">
      <c r="A2574" t="s">
        <v>6125</v>
      </c>
      <c r="B2574" t="s">
        <v>158</v>
      </c>
      <c r="C2574" t="s">
        <v>12021</v>
      </c>
      <c r="D2574" t="s">
        <v>33</v>
      </c>
      <c r="E2574" t="s">
        <v>127</v>
      </c>
      <c r="F2574" t="s">
        <v>6126</v>
      </c>
      <c r="G2574" t="s">
        <v>15</v>
      </c>
      <c r="H2574" s="1">
        <v>45627</v>
      </c>
      <c r="I2574" s="3">
        <v>0.47152777777777777</v>
      </c>
      <c r="J2574" s="1" t="s">
        <v>12021</v>
      </c>
      <c r="K2574" s="2" t="s">
        <v>12021</v>
      </c>
      <c r="L2574" s="2" t="s">
        <v>12021</v>
      </c>
      <c r="M2574" t="s">
        <v>12021</v>
      </c>
      <c r="N2574" t="str">
        <f t="shared" si="256"/>
        <v>01-12-2024</v>
      </c>
      <c r="O2574" t="str">
        <f t="shared" si="258"/>
        <v>12</v>
      </c>
      <c r="P2574" t="str">
        <f t="shared" si="259"/>
        <v>2024</v>
      </c>
      <c r="Q2574" t="s">
        <v>12021</v>
      </c>
      <c r="R2574" t="str">
        <f t="shared" si="257"/>
        <v>-</v>
      </c>
      <c r="S2574" t="str">
        <f t="shared" si="260"/>
        <v/>
      </c>
    </row>
    <row r="2575" spans="1:19" x14ac:dyDescent="0.3">
      <c r="A2575" t="s">
        <v>6127</v>
      </c>
      <c r="B2575" t="s">
        <v>149</v>
      </c>
      <c r="C2575" t="s">
        <v>12021</v>
      </c>
      <c r="D2575" t="s">
        <v>49</v>
      </c>
      <c r="E2575" t="s">
        <v>69</v>
      </c>
      <c r="F2575" t="s">
        <v>6128</v>
      </c>
      <c r="G2575" t="s">
        <v>22</v>
      </c>
      <c r="H2575" s="1">
        <v>44690</v>
      </c>
      <c r="I2575" s="3">
        <v>0.27708333333333335</v>
      </c>
      <c r="J2575" s="1" t="s">
        <v>12021</v>
      </c>
      <c r="K2575" s="2" t="s">
        <v>12021</v>
      </c>
      <c r="L2575" s="2" t="s">
        <v>12021</v>
      </c>
      <c r="M2575" t="s">
        <v>12021</v>
      </c>
      <c r="N2575" t="str">
        <f t="shared" si="256"/>
        <v>09-05-2022</v>
      </c>
      <c r="O2575" t="str">
        <f t="shared" si="258"/>
        <v>05</v>
      </c>
      <c r="P2575" t="str">
        <f t="shared" si="259"/>
        <v>2022</v>
      </c>
      <c r="Q2575" t="s">
        <v>12021</v>
      </c>
      <c r="R2575" t="str">
        <f t="shared" si="257"/>
        <v>-</v>
      </c>
      <c r="S2575" t="str">
        <f t="shared" si="260"/>
        <v/>
      </c>
    </row>
    <row r="2576" spans="1:19" x14ac:dyDescent="0.3">
      <c r="A2576" t="s">
        <v>6129</v>
      </c>
      <c r="B2576" t="s">
        <v>149</v>
      </c>
      <c r="C2576" t="s">
        <v>12021</v>
      </c>
      <c r="D2576" t="s">
        <v>49</v>
      </c>
      <c r="E2576" t="s">
        <v>69</v>
      </c>
      <c r="F2576" t="s">
        <v>6130</v>
      </c>
      <c r="G2576" t="s">
        <v>22</v>
      </c>
      <c r="H2576" s="1">
        <v>43954</v>
      </c>
      <c r="I2576" s="3">
        <v>0.37083333333333335</v>
      </c>
      <c r="J2576" s="1" t="s">
        <v>12021</v>
      </c>
      <c r="K2576" s="2" t="s">
        <v>12021</v>
      </c>
      <c r="L2576" s="2" t="s">
        <v>12021</v>
      </c>
      <c r="M2576" t="s">
        <v>12021</v>
      </c>
      <c r="N2576" t="str">
        <f t="shared" si="256"/>
        <v>03-05-2020</v>
      </c>
      <c r="O2576" t="str">
        <f t="shared" si="258"/>
        <v>05</v>
      </c>
      <c r="P2576" t="str">
        <f t="shared" si="259"/>
        <v>2020</v>
      </c>
      <c r="Q2576" t="s">
        <v>12021</v>
      </c>
      <c r="R2576" t="str">
        <f t="shared" si="257"/>
        <v>-</v>
      </c>
      <c r="S2576" t="str">
        <f t="shared" si="260"/>
        <v/>
      </c>
    </row>
    <row r="2577" spans="1:19" x14ac:dyDescent="0.3">
      <c r="A2577" t="s">
        <v>6131</v>
      </c>
      <c r="B2577" t="s">
        <v>32</v>
      </c>
      <c r="C2577" t="s">
        <v>12021</v>
      </c>
      <c r="D2577" t="s">
        <v>33</v>
      </c>
      <c r="E2577" t="s">
        <v>34</v>
      </c>
      <c r="F2577" t="s">
        <v>6132</v>
      </c>
      <c r="G2577" t="s">
        <v>22</v>
      </c>
      <c r="H2577" s="1" t="s">
        <v>2299</v>
      </c>
      <c r="I2577" s="3">
        <v>0.57953703703703707</v>
      </c>
      <c r="J2577" s="1" t="s">
        <v>12021</v>
      </c>
      <c r="K2577" s="2" t="s">
        <v>12021</v>
      </c>
      <c r="L2577" s="2" t="s">
        <v>12021</v>
      </c>
      <c r="M2577" t="s">
        <v>12021</v>
      </c>
      <c r="N2577" t="str">
        <f t="shared" si="256"/>
        <v>22-12-2020</v>
      </c>
      <c r="O2577" t="str">
        <f t="shared" si="258"/>
        <v>12</v>
      </c>
      <c r="P2577" t="str">
        <f t="shared" si="259"/>
        <v>2020</v>
      </c>
      <c r="Q2577" t="s">
        <v>12021</v>
      </c>
      <c r="R2577" t="str">
        <f t="shared" si="257"/>
        <v>-</v>
      </c>
      <c r="S2577" t="str">
        <f t="shared" si="260"/>
        <v/>
      </c>
    </row>
    <row r="2578" spans="1:19" x14ac:dyDescent="0.3">
      <c r="A2578" t="s">
        <v>6133</v>
      </c>
      <c r="B2578" t="s">
        <v>123</v>
      </c>
      <c r="C2578" s="4">
        <v>44507.524305555555</v>
      </c>
      <c r="D2578" t="s">
        <v>33</v>
      </c>
      <c r="E2578" t="s">
        <v>34</v>
      </c>
      <c r="F2578" t="s">
        <v>6134</v>
      </c>
      <c r="G2578" t="s">
        <v>28</v>
      </c>
      <c r="H2578" s="1" t="s">
        <v>2262</v>
      </c>
      <c r="I2578" s="3">
        <v>0.52471064814814816</v>
      </c>
      <c r="J2578" s="1">
        <v>44507</v>
      </c>
      <c r="K2578" s="2">
        <v>0.52430555555555558</v>
      </c>
      <c r="L2578" s="2" t="s">
        <v>12021</v>
      </c>
      <c r="M2578" t="s">
        <v>12021</v>
      </c>
      <c r="N2578" t="str">
        <f t="shared" si="256"/>
        <v>25-06-2021</v>
      </c>
      <c r="O2578" t="str">
        <f t="shared" si="258"/>
        <v>06</v>
      </c>
      <c r="P2578" t="str">
        <f t="shared" si="259"/>
        <v>2021</v>
      </c>
      <c r="Q2578" t="s">
        <v>12021</v>
      </c>
      <c r="R2578" t="str">
        <f t="shared" si="257"/>
        <v>07-11-2021</v>
      </c>
      <c r="S2578" t="str">
        <f t="shared" si="260"/>
        <v>11</v>
      </c>
    </row>
    <row r="2579" spans="1:19" x14ac:dyDescent="0.3">
      <c r="A2579" t="s">
        <v>6135</v>
      </c>
      <c r="B2579" t="s">
        <v>249</v>
      </c>
      <c r="C2579" t="s">
        <v>11508</v>
      </c>
      <c r="D2579" t="s">
        <v>19</v>
      </c>
      <c r="E2579" t="s">
        <v>26</v>
      </c>
      <c r="F2579" t="s">
        <v>6136</v>
      </c>
      <c r="G2579" t="s">
        <v>28</v>
      </c>
      <c r="H2579" s="1">
        <v>43840</v>
      </c>
      <c r="I2579" s="3">
        <v>0.19583333333333333</v>
      </c>
      <c r="J2579" s="1" t="s">
        <v>1329</v>
      </c>
      <c r="K2579" s="2">
        <v>0.19594907407407408</v>
      </c>
      <c r="L2579" s="2" t="s">
        <v>12021</v>
      </c>
      <c r="M2579" t="s">
        <v>12021</v>
      </c>
      <c r="N2579" t="str">
        <f t="shared" si="256"/>
        <v>10-01-2020</v>
      </c>
      <c r="O2579" t="str">
        <f t="shared" si="258"/>
        <v>01</v>
      </c>
      <c r="P2579" t="str">
        <f t="shared" si="259"/>
        <v>2020</v>
      </c>
      <c r="Q2579" t="s">
        <v>12021</v>
      </c>
      <c r="R2579" t="str">
        <f t="shared" si="257"/>
        <v>30-10-2020</v>
      </c>
      <c r="S2579" t="str">
        <f t="shared" si="260"/>
        <v>10</v>
      </c>
    </row>
    <row r="2580" spans="1:19" x14ac:dyDescent="0.3">
      <c r="A2580" t="s">
        <v>6137</v>
      </c>
      <c r="B2580" t="s">
        <v>131</v>
      </c>
      <c r="C2580" s="4">
        <v>44078.79583333333</v>
      </c>
      <c r="D2580" t="s">
        <v>12</v>
      </c>
      <c r="E2580" t="s">
        <v>114</v>
      </c>
      <c r="F2580" t="s">
        <v>6138</v>
      </c>
      <c r="G2580" t="s">
        <v>28</v>
      </c>
      <c r="H2580" s="1" t="s">
        <v>183</v>
      </c>
      <c r="I2580" s="3">
        <v>0.79591435185185189</v>
      </c>
      <c r="J2580" s="1">
        <v>44078</v>
      </c>
      <c r="K2580" s="2">
        <v>0.79583333333333328</v>
      </c>
      <c r="L2580" s="2" t="s">
        <v>12021</v>
      </c>
      <c r="M2580" t="s">
        <v>12021</v>
      </c>
      <c r="N2580" t="str">
        <f t="shared" si="256"/>
        <v>15-03-2020</v>
      </c>
      <c r="O2580" t="str">
        <f t="shared" si="258"/>
        <v>03</v>
      </c>
      <c r="P2580" t="str">
        <f t="shared" si="259"/>
        <v>2020</v>
      </c>
      <c r="Q2580" t="s">
        <v>12021</v>
      </c>
      <c r="R2580" t="str">
        <f t="shared" si="257"/>
        <v>04-09-2020</v>
      </c>
      <c r="S2580" t="str">
        <f t="shared" si="260"/>
        <v>09</v>
      </c>
    </row>
    <row r="2581" spans="1:19" x14ac:dyDescent="0.3">
      <c r="A2581" t="s">
        <v>6139</v>
      </c>
      <c r="B2581" t="s">
        <v>64</v>
      </c>
      <c r="C2581" s="4">
        <v>44017.40625</v>
      </c>
      <c r="D2581" t="s">
        <v>49</v>
      </c>
      <c r="E2581" t="s">
        <v>65</v>
      </c>
      <c r="F2581" t="s">
        <v>6140</v>
      </c>
      <c r="G2581" t="s">
        <v>28</v>
      </c>
      <c r="H2581" s="1" t="s">
        <v>6141</v>
      </c>
      <c r="I2581" s="3">
        <v>0.40645833333333331</v>
      </c>
      <c r="J2581" s="1">
        <v>44017</v>
      </c>
      <c r="K2581" s="2">
        <v>0.40625</v>
      </c>
      <c r="L2581" s="2" t="s">
        <v>12021</v>
      </c>
      <c r="M2581" t="s">
        <v>12021</v>
      </c>
      <c r="N2581" t="str">
        <f t="shared" si="256"/>
        <v>30-04-2020</v>
      </c>
      <c r="O2581" t="str">
        <f t="shared" si="258"/>
        <v>04</v>
      </c>
      <c r="P2581" t="str">
        <f t="shared" si="259"/>
        <v>2020</v>
      </c>
      <c r="Q2581" t="s">
        <v>12021</v>
      </c>
      <c r="R2581" t="str">
        <f t="shared" si="257"/>
        <v>05-07-2020</v>
      </c>
      <c r="S2581" t="str">
        <f t="shared" si="260"/>
        <v>07</v>
      </c>
    </row>
    <row r="2582" spans="1:19" x14ac:dyDescent="0.3">
      <c r="A2582" t="s">
        <v>6142</v>
      </c>
      <c r="B2582" t="s">
        <v>93</v>
      </c>
      <c r="C2582" s="4">
        <v>44046.3</v>
      </c>
      <c r="D2582" t="s">
        <v>19</v>
      </c>
      <c r="E2582" t="s">
        <v>26</v>
      </c>
      <c r="F2582" t="s">
        <v>6143</v>
      </c>
      <c r="G2582" t="s">
        <v>28</v>
      </c>
      <c r="H2582" s="1" t="s">
        <v>294</v>
      </c>
      <c r="I2582" s="3">
        <v>0.30027777777777775</v>
      </c>
      <c r="J2582" s="1">
        <v>44046</v>
      </c>
      <c r="K2582" s="2">
        <v>0.3</v>
      </c>
      <c r="L2582" s="2" t="s">
        <v>12021</v>
      </c>
      <c r="M2582" t="s">
        <v>12021</v>
      </c>
      <c r="N2582" t="str">
        <f t="shared" si="256"/>
        <v>13-02-2020</v>
      </c>
      <c r="O2582" t="str">
        <f t="shared" si="258"/>
        <v>02</v>
      </c>
      <c r="P2582" t="str">
        <f t="shared" si="259"/>
        <v>2020</v>
      </c>
      <c r="Q2582" t="s">
        <v>12021</v>
      </c>
      <c r="R2582" t="str">
        <f t="shared" si="257"/>
        <v>03-08-2020</v>
      </c>
      <c r="S2582" t="str">
        <f t="shared" si="260"/>
        <v>08</v>
      </c>
    </row>
    <row r="2583" spans="1:19" x14ac:dyDescent="0.3">
      <c r="A2583" t="s">
        <v>6144</v>
      </c>
      <c r="B2583" t="s">
        <v>202</v>
      </c>
      <c r="C2583" t="s">
        <v>12021</v>
      </c>
      <c r="D2583" t="s">
        <v>33</v>
      </c>
      <c r="E2583" t="s">
        <v>127</v>
      </c>
      <c r="F2583" t="s">
        <v>6145</v>
      </c>
      <c r="G2583" t="s">
        <v>15</v>
      </c>
      <c r="H2583" s="1" t="s">
        <v>6146</v>
      </c>
      <c r="I2583" s="3">
        <v>0.25865740740740739</v>
      </c>
      <c r="J2583" s="1" t="s">
        <v>12021</v>
      </c>
      <c r="K2583" s="2" t="s">
        <v>12021</v>
      </c>
      <c r="L2583" s="2" t="s">
        <v>12021</v>
      </c>
      <c r="M2583" t="s">
        <v>12021</v>
      </c>
      <c r="N2583" t="str">
        <f t="shared" si="256"/>
        <v>19-04-2021</v>
      </c>
      <c r="O2583" t="str">
        <f t="shared" si="258"/>
        <v>04</v>
      </c>
      <c r="P2583" t="str">
        <f t="shared" si="259"/>
        <v>2021</v>
      </c>
      <c r="Q2583" t="s">
        <v>12021</v>
      </c>
      <c r="R2583" t="str">
        <f t="shared" si="257"/>
        <v>-</v>
      </c>
      <c r="S2583" t="str">
        <f t="shared" si="260"/>
        <v/>
      </c>
    </row>
    <row r="2584" spans="1:19" x14ac:dyDescent="0.3">
      <c r="A2584" t="s">
        <v>6147</v>
      </c>
      <c r="B2584" t="s">
        <v>205</v>
      </c>
      <c r="C2584" t="s">
        <v>12021</v>
      </c>
      <c r="D2584" t="s">
        <v>19</v>
      </c>
      <c r="E2584" t="s">
        <v>140</v>
      </c>
      <c r="F2584" t="s">
        <v>6148</v>
      </c>
      <c r="G2584" t="s">
        <v>15</v>
      </c>
      <c r="H2584" s="1" t="s">
        <v>6149</v>
      </c>
      <c r="I2584" s="3">
        <v>3.9305555555555559E-2</v>
      </c>
      <c r="J2584" s="1" t="s">
        <v>12021</v>
      </c>
      <c r="K2584" s="2" t="s">
        <v>12021</v>
      </c>
      <c r="L2584" s="2" t="s">
        <v>12021</v>
      </c>
      <c r="M2584" t="s">
        <v>12021</v>
      </c>
      <c r="N2584" t="str">
        <f t="shared" si="256"/>
        <v>26-08-2024</v>
      </c>
      <c r="O2584" t="str">
        <f t="shared" si="258"/>
        <v>08</v>
      </c>
      <c r="P2584" t="str">
        <f t="shared" si="259"/>
        <v>2024</v>
      </c>
      <c r="Q2584" t="s">
        <v>12021</v>
      </c>
      <c r="R2584" t="str">
        <f t="shared" si="257"/>
        <v>-</v>
      </c>
      <c r="S2584" t="str">
        <f t="shared" si="260"/>
        <v/>
      </c>
    </row>
    <row r="2585" spans="1:19" x14ac:dyDescent="0.3">
      <c r="A2585" t="s">
        <v>6150</v>
      </c>
      <c r="B2585" t="s">
        <v>173</v>
      </c>
      <c r="C2585" t="s">
        <v>12021</v>
      </c>
      <c r="D2585" t="s">
        <v>12</v>
      </c>
      <c r="E2585" t="s">
        <v>174</v>
      </c>
      <c r="F2585" t="s">
        <v>6151</v>
      </c>
      <c r="G2585" t="s">
        <v>22</v>
      </c>
      <c r="H2585" s="1" t="s">
        <v>84</v>
      </c>
      <c r="I2585" s="3">
        <v>0.97565972222222219</v>
      </c>
      <c r="J2585" s="1" t="s">
        <v>12021</v>
      </c>
      <c r="K2585" s="2" t="s">
        <v>12021</v>
      </c>
      <c r="L2585" s="2" t="s">
        <v>12021</v>
      </c>
      <c r="M2585" t="s">
        <v>12021</v>
      </c>
      <c r="N2585" t="str">
        <f t="shared" si="256"/>
        <v>28-06-2023</v>
      </c>
      <c r="O2585" t="str">
        <f t="shared" si="258"/>
        <v>06</v>
      </c>
      <c r="P2585" t="str">
        <f t="shared" si="259"/>
        <v>2023</v>
      </c>
      <c r="Q2585" t="s">
        <v>12021</v>
      </c>
      <c r="R2585" t="str">
        <f t="shared" si="257"/>
        <v>-</v>
      </c>
      <c r="S2585" t="str">
        <f t="shared" si="260"/>
        <v/>
      </c>
    </row>
    <row r="2586" spans="1:19" x14ac:dyDescent="0.3">
      <c r="A2586" t="s">
        <v>6152</v>
      </c>
      <c r="B2586" t="s">
        <v>139</v>
      </c>
      <c r="C2586" t="s">
        <v>12021</v>
      </c>
      <c r="D2586" t="s">
        <v>19</v>
      </c>
      <c r="E2586" t="s">
        <v>140</v>
      </c>
      <c r="F2586" t="s">
        <v>6153</v>
      </c>
      <c r="G2586" t="s">
        <v>22</v>
      </c>
      <c r="H2586" s="1">
        <v>44876</v>
      </c>
      <c r="I2586" s="3">
        <v>0.32500000000000001</v>
      </c>
      <c r="J2586" s="1" t="s">
        <v>12021</v>
      </c>
      <c r="K2586" s="2" t="s">
        <v>12021</v>
      </c>
      <c r="L2586" s="2" t="s">
        <v>12021</v>
      </c>
      <c r="M2586" t="s">
        <v>12021</v>
      </c>
      <c r="N2586" t="str">
        <f t="shared" si="256"/>
        <v>11-11-2022</v>
      </c>
      <c r="O2586" t="str">
        <f t="shared" si="258"/>
        <v>11</v>
      </c>
      <c r="P2586" t="str">
        <f t="shared" si="259"/>
        <v>2022</v>
      </c>
      <c r="Q2586" t="s">
        <v>12021</v>
      </c>
      <c r="R2586" t="str">
        <f t="shared" si="257"/>
        <v>-</v>
      </c>
      <c r="S2586" t="str">
        <f t="shared" si="260"/>
        <v/>
      </c>
    </row>
    <row r="2587" spans="1:19" x14ac:dyDescent="0.3">
      <c r="A2587" t="s">
        <v>6154</v>
      </c>
      <c r="B2587" t="s">
        <v>11</v>
      </c>
      <c r="C2587" t="s">
        <v>12021</v>
      </c>
      <c r="D2587" t="s">
        <v>12</v>
      </c>
      <c r="E2587" t="s">
        <v>13</v>
      </c>
      <c r="F2587" t="s">
        <v>6155</v>
      </c>
      <c r="G2587" t="s">
        <v>22</v>
      </c>
      <c r="H2587" s="1" t="s">
        <v>725</v>
      </c>
      <c r="I2587" s="3">
        <v>0.62959490740740742</v>
      </c>
      <c r="J2587" s="1" t="s">
        <v>12021</v>
      </c>
      <c r="K2587" s="2" t="s">
        <v>12021</v>
      </c>
      <c r="L2587" s="2" t="s">
        <v>12021</v>
      </c>
      <c r="M2587" t="s">
        <v>12021</v>
      </c>
      <c r="N2587" t="str">
        <f t="shared" si="256"/>
        <v>18-07-2022</v>
      </c>
      <c r="O2587" t="str">
        <f t="shared" si="258"/>
        <v>07</v>
      </c>
      <c r="P2587" t="str">
        <f t="shared" si="259"/>
        <v>2022</v>
      </c>
      <c r="Q2587" t="s">
        <v>12021</v>
      </c>
      <c r="R2587" t="str">
        <f t="shared" si="257"/>
        <v>-</v>
      </c>
      <c r="S2587" t="str">
        <f t="shared" si="260"/>
        <v/>
      </c>
    </row>
    <row r="2588" spans="1:19" x14ac:dyDescent="0.3">
      <c r="A2588" t="s">
        <v>6156</v>
      </c>
      <c r="B2588" t="s">
        <v>280</v>
      </c>
      <c r="C2588" t="s">
        <v>12021</v>
      </c>
      <c r="D2588" t="s">
        <v>49</v>
      </c>
      <c r="E2588" t="s">
        <v>65</v>
      </c>
      <c r="F2588" t="s">
        <v>6157</v>
      </c>
      <c r="G2588" t="s">
        <v>15</v>
      </c>
      <c r="H2588" s="1" t="s">
        <v>1228</v>
      </c>
      <c r="I2588" s="3">
        <v>0.46436342592592594</v>
      </c>
      <c r="J2588" s="1" t="s">
        <v>12021</v>
      </c>
      <c r="K2588" s="2" t="s">
        <v>12021</v>
      </c>
      <c r="L2588" s="2" t="s">
        <v>12021</v>
      </c>
      <c r="M2588" t="s">
        <v>12021</v>
      </c>
      <c r="N2588" t="str">
        <f t="shared" si="256"/>
        <v>18-10-2022</v>
      </c>
      <c r="O2588" t="str">
        <f t="shared" si="258"/>
        <v>10</v>
      </c>
      <c r="P2588" t="str">
        <f t="shared" si="259"/>
        <v>2022</v>
      </c>
      <c r="Q2588" t="s">
        <v>12021</v>
      </c>
      <c r="R2588" t="str">
        <f t="shared" si="257"/>
        <v>-</v>
      </c>
      <c r="S2588" t="str">
        <f t="shared" si="260"/>
        <v/>
      </c>
    </row>
    <row r="2589" spans="1:19" x14ac:dyDescent="0.3">
      <c r="A2589" t="s">
        <v>6158</v>
      </c>
      <c r="B2589" t="s">
        <v>48</v>
      </c>
      <c r="C2589" s="4">
        <v>43985.970138888886</v>
      </c>
      <c r="D2589" t="s">
        <v>49</v>
      </c>
      <c r="E2589" t="s">
        <v>50</v>
      </c>
      <c r="F2589" t="s">
        <v>6159</v>
      </c>
      <c r="G2589" t="s">
        <v>28</v>
      </c>
      <c r="H2589" s="1">
        <v>43893</v>
      </c>
      <c r="I2589" s="3">
        <v>0.97013888888888888</v>
      </c>
      <c r="J2589" s="1">
        <v>43985</v>
      </c>
      <c r="K2589" s="2">
        <v>0.97013888888888888</v>
      </c>
      <c r="L2589" s="2" t="s">
        <v>12021</v>
      </c>
      <c r="M2589" t="s">
        <v>12021</v>
      </c>
      <c r="N2589" t="str">
        <f t="shared" si="256"/>
        <v>03-03-2020</v>
      </c>
      <c r="O2589" t="str">
        <f t="shared" si="258"/>
        <v>03</v>
      </c>
      <c r="P2589" t="str">
        <f t="shared" si="259"/>
        <v>2020</v>
      </c>
      <c r="Q2589" t="s">
        <v>12021</v>
      </c>
      <c r="R2589" t="str">
        <f t="shared" si="257"/>
        <v>03-06-2020</v>
      </c>
      <c r="S2589" t="str">
        <f t="shared" si="260"/>
        <v>06</v>
      </c>
    </row>
    <row r="2590" spans="1:19" x14ac:dyDescent="0.3">
      <c r="A2590" t="s">
        <v>6160</v>
      </c>
      <c r="B2590" t="s">
        <v>404</v>
      </c>
      <c r="C2590" t="s">
        <v>12021</v>
      </c>
      <c r="D2590" t="s">
        <v>12</v>
      </c>
      <c r="E2590" t="s">
        <v>174</v>
      </c>
      <c r="F2590" t="s">
        <v>6161</v>
      </c>
      <c r="G2590" t="s">
        <v>15</v>
      </c>
      <c r="H2590" s="1" t="s">
        <v>1763</v>
      </c>
      <c r="I2590" s="3">
        <v>0.10887731481481482</v>
      </c>
      <c r="J2590" s="1" t="s">
        <v>12021</v>
      </c>
      <c r="K2590" s="2" t="s">
        <v>12021</v>
      </c>
      <c r="L2590" s="2" t="s">
        <v>12021</v>
      </c>
      <c r="M2590" t="s">
        <v>12021</v>
      </c>
      <c r="N2590" t="str">
        <f t="shared" si="256"/>
        <v>20-12-2021</v>
      </c>
      <c r="O2590" t="str">
        <f t="shared" si="258"/>
        <v>12</v>
      </c>
      <c r="P2590" t="str">
        <f t="shared" si="259"/>
        <v>2021</v>
      </c>
      <c r="Q2590" t="s">
        <v>12021</v>
      </c>
      <c r="R2590" t="str">
        <f t="shared" si="257"/>
        <v>-</v>
      </c>
      <c r="S2590" t="str">
        <f t="shared" si="260"/>
        <v/>
      </c>
    </row>
    <row r="2591" spans="1:19" x14ac:dyDescent="0.3">
      <c r="A2591" t="s">
        <v>6162</v>
      </c>
      <c r="B2591" t="s">
        <v>220</v>
      </c>
      <c r="C2591" t="s">
        <v>12021</v>
      </c>
      <c r="D2591" t="s">
        <v>12</v>
      </c>
      <c r="E2591" t="s">
        <v>174</v>
      </c>
      <c r="F2591" t="s">
        <v>6163</v>
      </c>
      <c r="G2591" t="s">
        <v>22</v>
      </c>
      <c r="H2591" s="1" t="s">
        <v>1040</v>
      </c>
      <c r="I2591" s="3">
        <v>7.210648148148148E-2</v>
      </c>
      <c r="J2591" s="1" t="s">
        <v>12021</v>
      </c>
      <c r="K2591" s="2" t="s">
        <v>12021</v>
      </c>
      <c r="L2591" s="2" t="s">
        <v>12021</v>
      </c>
      <c r="M2591" t="s">
        <v>12021</v>
      </c>
      <c r="N2591" t="str">
        <f t="shared" si="256"/>
        <v>22-07-2021</v>
      </c>
      <c r="O2591" t="str">
        <f t="shared" si="258"/>
        <v>07</v>
      </c>
      <c r="P2591" t="str">
        <f t="shared" si="259"/>
        <v>2021</v>
      </c>
      <c r="Q2591" t="s">
        <v>12021</v>
      </c>
      <c r="R2591" t="str">
        <f t="shared" si="257"/>
        <v>-</v>
      </c>
      <c r="S2591" t="str">
        <f t="shared" si="260"/>
        <v/>
      </c>
    </row>
    <row r="2592" spans="1:19" x14ac:dyDescent="0.3">
      <c r="A2592" t="s">
        <v>6164</v>
      </c>
      <c r="B2592" t="s">
        <v>37</v>
      </c>
      <c r="C2592" t="s">
        <v>12021</v>
      </c>
      <c r="D2592" t="s">
        <v>33</v>
      </c>
      <c r="E2592" t="s">
        <v>38</v>
      </c>
      <c r="F2592" t="s">
        <v>6165</v>
      </c>
      <c r="G2592" t="s">
        <v>15</v>
      </c>
      <c r="H2592" s="1" t="s">
        <v>1386</v>
      </c>
      <c r="I2592" s="3">
        <v>0.5883680555555556</v>
      </c>
      <c r="J2592" s="1" t="s">
        <v>12021</v>
      </c>
      <c r="K2592" s="2" t="s">
        <v>12021</v>
      </c>
      <c r="L2592" s="2" t="s">
        <v>12021</v>
      </c>
      <c r="M2592" t="s">
        <v>12021</v>
      </c>
      <c r="N2592" t="str">
        <f t="shared" si="256"/>
        <v>25-11-2020</v>
      </c>
      <c r="O2592" t="str">
        <f t="shared" si="258"/>
        <v>11</v>
      </c>
      <c r="P2592" t="str">
        <f t="shared" si="259"/>
        <v>2020</v>
      </c>
      <c r="Q2592" t="s">
        <v>12021</v>
      </c>
      <c r="R2592" t="str">
        <f t="shared" si="257"/>
        <v>-</v>
      </c>
      <c r="S2592" t="str">
        <f t="shared" si="260"/>
        <v/>
      </c>
    </row>
    <row r="2593" spans="1:19" x14ac:dyDescent="0.3">
      <c r="A2593" t="s">
        <v>6166</v>
      </c>
      <c r="B2593" t="s">
        <v>37</v>
      </c>
      <c r="C2593" t="s">
        <v>12021</v>
      </c>
      <c r="D2593" t="s">
        <v>33</v>
      </c>
      <c r="E2593" t="s">
        <v>38</v>
      </c>
      <c r="F2593" t="s">
        <v>6167</v>
      </c>
      <c r="G2593" t="s">
        <v>22</v>
      </c>
      <c r="H2593" s="1">
        <v>44624</v>
      </c>
      <c r="I2593" s="3">
        <v>0.30555555555555558</v>
      </c>
      <c r="J2593" s="1" t="s">
        <v>12021</v>
      </c>
      <c r="K2593" s="2" t="s">
        <v>12021</v>
      </c>
      <c r="L2593" s="2" t="s">
        <v>12021</v>
      </c>
      <c r="M2593" t="s">
        <v>12021</v>
      </c>
      <c r="N2593" t="str">
        <f t="shared" si="256"/>
        <v>04-03-2022</v>
      </c>
      <c r="O2593" t="str">
        <f t="shared" si="258"/>
        <v>03</v>
      </c>
      <c r="P2593" t="str">
        <f t="shared" si="259"/>
        <v>2022</v>
      </c>
      <c r="Q2593" t="s">
        <v>12021</v>
      </c>
      <c r="R2593" t="str">
        <f t="shared" si="257"/>
        <v>-</v>
      </c>
      <c r="S2593" t="str">
        <f t="shared" si="260"/>
        <v/>
      </c>
    </row>
    <row r="2594" spans="1:19" x14ac:dyDescent="0.3">
      <c r="A2594" t="s">
        <v>6168</v>
      </c>
      <c r="B2594" t="s">
        <v>173</v>
      </c>
      <c r="C2594" t="s">
        <v>12021</v>
      </c>
      <c r="D2594" t="s">
        <v>12</v>
      </c>
      <c r="E2594" t="s">
        <v>174</v>
      </c>
      <c r="F2594" t="s">
        <v>6169</v>
      </c>
      <c r="G2594" t="s">
        <v>15</v>
      </c>
      <c r="H2594" s="1" t="s">
        <v>846</v>
      </c>
      <c r="I2594" s="3">
        <v>0.86304398148148154</v>
      </c>
      <c r="J2594" s="1" t="s">
        <v>12021</v>
      </c>
      <c r="K2594" s="2" t="s">
        <v>12021</v>
      </c>
      <c r="L2594" s="2" t="s">
        <v>12021</v>
      </c>
      <c r="M2594" t="s">
        <v>12021</v>
      </c>
      <c r="N2594" t="str">
        <f t="shared" si="256"/>
        <v>21-04-2023</v>
      </c>
      <c r="O2594" t="str">
        <f t="shared" si="258"/>
        <v>04</v>
      </c>
      <c r="P2594" t="str">
        <f t="shared" si="259"/>
        <v>2023</v>
      </c>
      <c r="Q2594" t="s">
        <v>12021</v>
      </c>
      <c r="R2594" t="str">
        <f t="shared" si="257"/>
        <v>-</v>
      </c>
      <c r="S2594" t="str">
        <f t="shared" si="260"/>
        <v/>
      </c>
    </row>
    <row r="2595" spans="1:19" x14ac:dyDescent="0.3">
      <c r="A2595" t="s">
        <v>6170</v>
      </c>
      <c r="B2595" t="s">
        <v>37</v>
      </c>
      <c r="C2595" t="s">
        <v>11509</v>
      </c>
      <c r="D2595" t="s">
        <v>33</v>
      </c>
      <c r="E2595" t="s">
        <v>38</v>
      </c>
      <c r="F2595" t="s">
        <v>6171</v>
      </c>
      <c r="G2595" t="s">
        <v>28</v>
      </c>
      <c r="H2595" s="1" t="s">
        <v>6172</v>
      </c>
      <c r="I2595" s="3">
        <v>0.3706712962962963</v>
      </c>
      <c r="J2595" s="1" t="s">
        <v>598</v>
      </c>
      <c r="K2595" s="2">
        <v>0.3706712962962963</v>
      </c>
      <c r="L2595" s="2" t="s">
        <v>12021</v>
      </c>
      <c r="M2595" t="s">
        <v>12021</v>
      </c>
      <c r="N2595" t="str">
        <f t="shared" si="256"/>
        <v>28-03-2024</v>
      </c>
      <c r="O2595" t="str">
        <f t="shared" si="258"/>
        <v>03</v>
      </c>
      <c r="P2595" t="str">
        <f t="shared" si="259"/>
        <v>2024</v>
      </c>
      <c r="Q2595" t="s">
        <v>12021</v>
      </c>
      <c r="R2595" t="str">
        <f t="shared" si="257"/>
        <v>18-04-2024</v>
      </c>
      <c r="S2595" t="str">
        <f t="shared" si="260"/>
        <v>04</v>
      </c>
    </row>
    <row r="2596" spans="1:19" x14ac:dyDescent="0.3">
      <c r="A2596" t="s">
        <v>6173</v>
      </c>
      <c r="B2596" t="s">
        <v>25</v>
      </c>
      <c r="C2596" t="s">
        <v>12021</v>
      </c>
      <c r="D2596" t="s">
        <v>19</v>
      </c>
      <c r="E2596" t="s">
        <v>26</v>
      </c>
      <c r="F2596" t="s">
        <v>6174</v>
      </c>
      <c r="G2596" t="s">
        <v>15</v>
      </c>
      <c r="H2596" s="1" t="s">
        <v>1447</v>
      </c>
      <c r="I2596" s="3">
        <v>0.4674652777777778</v>
      </c>
      <c r="J2596" s="1" t="s">
        <v>12021</v>
      </c>
      <c r="K2596" s="2" t="s">
        <v>12021</v>
      </c>
      <c r="L2596" s="2" t="s">
        <v>12021</v>
      </c>
      <c r="M2596" t="s">
        <v>12021</v>
      </c>
      <c r="N2596" t="str">
        <f t="shared" si="256"/>
        <v>25-04-2021</v>
      </c>
      <c r="O2596" t="str">
        <f t="shared" si="258"/>
        <v>04</v>
      </c>
      <c r="P2596" t="str">
        <f t="shared" si="259"/>
        <v>2021</v>
      </c>
      <c r="Q2596" t="s">
        <v>12021</v>
      </c>
      <c r="R2596" t="str">
        <f t="shared" si="257"/>
        <v>-</v>
      </c>
      <c r="S2596" t="str">
        <f t="shared" si="260"/>
        <v/>
      </c>
    </row>
    <row r="2597" spans="1:19" x14ac:dyDescent="0.3">
      <c r="A2597" t="s">
        <v>6175</v>
      </c>
      <c r="B2597" t="s">
        <v>139</v>
      </c>
      <c r="C2597" t="s">
        <v>12021</v>
      </c>
      <c r="D2597" t="s">
        <v>19</v>
      </c>
      <c r="E2597" t="s">
        <v>140</v>
      </c>
      <c r="F2597" t="s">
        <v>6176</v>
      </c>
      <c r="G2597" t="s">
        <v>15</v>
      </c>
      <c r="H2597" s="1" t="s">
        <v>3297</v>
      </c>
      <c r="I2597" s="3">
        <v>0.18179398148148149</v>
      </c>
      <c r="J2597" s="1" t="s">
        <v>12021</v>
      </c>
      <c r="K2597" s="2" t="s">
        <v>12021</v>
      </c>
      <c r="L2597" s="2" t="s">
        <v>12021</v>
      </c>
      <c r="M2597" t="s">
        <v>12021</v>
      </c>
      <c r="N2597" t="str">
        <f t="shared" si="256"/>
        <v>23-08-2020</v>
      </c>
      <c r="O2597" t="str">
        <f t="shared" si="258"/>
        <v>08</v>
      </c>
      <c r="P2597" t="str">
        <f t="shared" si="259"/>
        <v>2020</v>
      </c>
      <c r="Q2597" t="s">
        <v>12021</v>
      </c>
      <c r="R2597" t="str">
        <f t="shared" si="257"/>
        <v>-</v>
      </c>
      <c r="S2597" t="str">
        <f t="shared" si="260"/>
        <v/>
      </c>
    </row>
    <row r="2598" spans="1:19" x14ac:dyDescent="0.3">
      <c r="A2598" t="s">
        <v>6177</v>
      </c>
      <c r="B2598" t="s">
        <v>205</v>
      </c>
      <c r="C2598" t="s">
        <v>12021</v>
      </c>
      <c r="D2598" t="s">
        <v>19</v>
      </c>
      <c r="E2598" t="s">
        <v>140</v>
      </c>
      <c r="F2598" t="s">
        <v>6178</v>
      </c>
      <c r="G2598" t="s">
        <v>15</v>
      </c>
      <c r="H2598" s="1">
        <v>44207</v>
      </c>
      <c r="I2598" s="3">
        <v>0.73819444444444449</v>
      </c>
      <c r="J2598" s="1" t="s">
        <v>12021</v>
      </c>
      <c r="K2598" s="2" t="s">
        <v>12021</v>
      </c>
      <c r="L2598" s="2" t="s">
        <v>12021</v>
      </c>
      <c r="M2598" t="s">
        <v>12021</v>
      </c>
      <c r="N2598" t="str">
        <f t="shared" si="256"/>
        <v>11-01-2021</v>
      </c>
      <c r="O2598" t="str">
        <f t="shared" si="258"/>
        <v>01</v>
      </c>
      <c r="P2598" t="str">
        <f t="shared" si="259"/>
        <v>2021</v>
      </c>
      <c r="Q2598" t="s">
        <v>12021</v>
      </c>
      <c r="R2598" t="str">
        <f t="shared" si="257"/>
        <v>-</v>
      </c>
      <c r="S2598" t="str">
        <f t="shared" si="260"/>
        <v/>
      </c>
    </row>
    <row r="2599" spans="1:19" x14ac:dyDescent="0.3">
      <c r="A2599" t="s">
        <v>6179</v>
      </c>
      <c r="B2599" t="s">
        <v>146</v>
      </c>
      <c r="C2599" t="s">
        <v>11510</v>
      </c>
      <c r="D2599" t="s">
        <v>19</v>
      </c>
      <c r="E2599" t="s">
        <v>140</v>
      </c>
      <c r="F2599" t="s">
        <v>6180</v>
      </c>
      <c r="G2599" t="s">
        <v>28</v>
      </c>
      <c r="H2599" s="1" t="s">
        <v>2294</v>
      </c>
      <c r="I2599" s="3">
        <v>0.53079861111111115</v>
      </c>
      <c r="J2599" s="1" t="s">
        <v>676</v>
      </c>
      <c r="K2599" s="2">
        <v>0.53079861111111115</v>
      </c>
      <c r="L2599" s="2" t="s">
        <v>12021</v>
      </c>
      <c r="M2599" t="s">
        <v>12021</v>
      </c>
      <c r="N2599" t="str">
        <f t="shared" si="256"/>
        <v>17-05-2022</v>
      </c>
      <c r="O2599" t="str">
        <f t="shared" si="258"/>
        <v>05</v>
      </c>
      <c r="P2599" t="str">
        <f t="shared" si="259"/>
        <v>2022</v>
      </c>
      <c r="Q2599" t="s">
        <v>12021</v>
      </c>
      <c r="R2599" t="str">
        <f t="shared" si="257"/>
        <v>29-05-2022</v>
      </c>
      <c r="S2599" t="str">
        <f t="shared" si="260"/>
        <v>05</v>
      </c>
    </row>
    <row r="2600" spans="1:19" x14ac:dyDescent="0.3">
      <c r="A2600" t="s">
        <v>6181</v>
      </c>
      <c r="B2600" t="s">
        <v>113</v>
      </c>
      <c r="C2600" t="s">
        <v>12021</v>
      </c>
      <c r="D2600" t="s">
        <v>12</v>
      </c>
      <c r="E2600" t="s">
        <v>114</v>
      </c>
      <c r="F2600" t="s">
        <v>6182</v>
      </c>
      <c r="G2600" t="s">
        <v>22</v>
      </c>
      <c r="H2600" s="1" t="s">
        <v>1321</v>
      </c>
      <c r="I2600" s="3">
        <v>0.48783564814814817</v>
      </c>
      <c r="J2600" s="1" t="s">
        <v>12021</v>
      </c>
      <c r="K2600" s="2" t="s">
        <v>12021</v>
      </c>
      <c r="L2600" s="2" t="s">
        <v>12021</v>
      </c>
      <c r="M2600" t="s">
        <v>12021</v>
      </c>
      <c r="N2600" t="str">
        <f t="shared" si="256"/>
        <v>26-02-2020</v>
      </c>
      <c r="O2600" t="str">
        <f t="shared" si="258"/>
        <v>02</v>
      </c>
      <c r="P2600" t="str">
        <f t="shared" si="259"/>
        <v>2020</v>
      </c>
      <c r="Q2600" t="s">
        <v>12021</v>
      </c>
      <c r="R2600" t="str">
        <f t="shared" si="257"/>
        <v>-</v>
      </c>
      <c r="S2600" t="str">
        <f t="shared" si="260"/>
        <v/>
      </c>
    </row>
    <row r="2601" spans="1:19" x14ac:dyDescent="0.3">
      <c r="A2601" t="s">
        <v>6183</v>
      </c>
      <c r="B2601" t="s">
        <v>126</v>
      </c>
      <c r="C2601" t="s">
        <v>12021</v>
      </c>
      <c r="D2601" t="s">
        <v>33</v>
      </c>
      <c r="E2601" t="s">
        <v>127</v>
      </c>
      <c r="F2601" t="s">
        <v>6184</v>
      </c>
      <c r="G2601" t="s">
        <v>15</v>
      </c>
      <c r="H2601" s="1" t="s">
        <v>3800</v>
      </c>
      <c r="I2601" s="3">
        <v>0.7406018518518519</v>
      </c>
      <c r="J2601" s="1" t="s">
        <v>12021</v>
      </c>
      <c r="K2601" s="2" t="s">
        <v>12021</v>
      </c>
      <c r="L2601" s="2" t="s">
        <v>12021</v>
      </c>
      <c r="M2601" t="s">
        <v>12021</v>
      </c>
      <c r="N2601" t="str">
        <f t="shared" si="256"/>
        <v>27-06-2022</v>
      </c>
      <c r="O2601" t="str">
        <f t="shared" si="258"/>
        <v>06</v>
      </c>
      <c r="P2601" t="str">
        <f t="shared" si="259"/>
        <v>2022</v>
      </c>
      <c r="Q2601" t="s">
        <v>12021</v>
      </c>
      <c r="R2601" t="str">
        <f t="shared" si="257"/>
        <v>-</v>
      </c>
      <c r="S2601" t="str">
        <f t="shared" si="260"/>
        <v/>
      </c>
    </row>
    <row r="2602" spans="1:19" x14ac:dyDescent="0.3">
      <c r="A2602" t="s">
        <v>6185</v>
      </c>
      <c r="B2602" t="s">
        <v>53</v>
      </c>
      <c r="C2602" t="s">
        <v>12021</v>
      </c>
      <c r="D2602" t="s">
        <v>12</v>
      </c>
      <c r="E2602" t="s">
        <v>13</v>
      </c>
      <c r="F2602" t="s">
        <v>6186</v>
      </c>
      <c r="G2602" t="s">
        <v>22</v>
      </c>
      <c r="H2602" s="1">
        <v>44137</v>
      </c>
      <c r="I2602" s="3">
        <v>0.34097222222222223</v>
      </c>
      <c r="J2602" s="1" t="s">
        <v>12021</v>
      </c>
      <c r="K2602" s="2" t="s">
        <v>12021</v>
      </c>
      <c r="L2602" s="2" t="s">
        <v>12021</v>
      </c>
      <c r="M2602" t="s">
        <v>12021</v>
      </c>
      <c r="N2602" t="str">
        <f t="shared" si="256"/>
        <v>02-11-2020</v>
      </c>
      <c r="O2602" t="str">
        <f t="shared" si="258"/>
        <v>11</v>
      </c>
      <c r="P2602" t="str">
        <f t="shared" si="259"/>
        <v>2020</v>
      </c>
      <c r="Q2602" t="s">
        <v>12021</v>
      </c>
      <c r="R2602" t="str">
        <f t="shared" si="257"/>
        <v>-</v>
      </c>
      <c r="S2602" t="str">
        <f t="shared" si="260"/>
        <v/>
      </c>
    </row>
    <row r="2603" spans="1:19" x14ac:dyDescent="0.3">
      <c r="A2603" t="s">
        <v>6187</v>
      </c>
      <c r="B2603" t="s">
        <v>220</v>
      </c>
      <c r="C2603" t="s">
        <v>12021</v>
      </c>
      <c r="D2603" t="s">
        <v>12</v>
      </c>
      <c r="E2603" t="s">
        <v>174</v>
      </c>
      <c r="F2603" t="s">
        <v>6188</v>
      </c>
      <c r="G2603" t="s">
        <v>22</v>
      </c>
      <c r="H2603" s="1">
        <v>45058</v>
      </c>
      <c r="I2603" s="3">
        <v>0.30694444444444446</v>
      </c>
      <c r="J2603" s="1" t="s">
        <v>12021</v>
      </c>
      <c r="K2603" s="2" t="s">
        <v>12021</v>
      </c>
      <c r="L2603" s="2" t="s">
        <v>12021</v>
      </c>
      <c r="M2603" t="s">
        <v>12021</v>
      </c>
      <c r="N2603" t="str">
        <f t="shared" si="256"/>
        <v>12-05-2023</v>
      </c>
      <c r="O2603" t="str">
        <f t="shared" si="258"/>
        <v>05</v>
      </c>
      <c r="P2603" t="str">
        <f t="shared" si="259"/>
        <v>2023</v>
      </c>
      <c r="Q2603" t="s">
        <v>12021</v>
      </c>
      <c r="R2603" t="str">
        <f t="shared" si="257"/>
        <v>-</v>
      </c>
      <c r="S2603" t="str">
        <f t="shared" si="260"/>
        <v/>
      </c>
    </row>
    <row r="2604" spans="1:19" x14ac:dyDescent="0.3">
      <c r="A2604" t="s">
        <v>6189</v>
      </c>
      <c r="B2604" t="s">
        <v>97</v>
      </c>
      <c r="C2604" t="s">
        <v>12021</v>
      </c>
      <c r="D2604" t="s">
        <v>19</v>
      </c>
      <c r="E2604" t="s">
        <v>20</v>
      </c>
      <c r="F2604" t="s">
        <v>6190</v>
      </c>
      <c r="G2604" t="s">
        <v>22</v>
      </c>
      <c r="H2604" s="1" t="s">
        <v>4087</v>
      </c>
      <c r="I2604" s="3">
        <v>0.78459490740740745</v>
      </c>
      <c r="J2604" s="1" t="s">
        <v>12021</v>
      </c>
      <c r="K2604" s="2" t="s">
        <v>12021</v>
      </c>
      <c r="L2604" s="2" t="s">
        <v>12021</v>
      </c>
      <c r="M2604" t="s">
        <v>12021</v>
      </c>
      <c r="N2604" t="str">
        <f t="shared" si="256"/>
        <v>24-09-2024</v>
      </c>
      <c r="O2604" t="str">
        <f t="shared" si="258"/>
        <v>09</v>
      </c>
      <c r="P2604" t="str">
        <f t="shared" si="259"/>
        <v>2024</v>
      </c>
      <c r="Q2604" t="s">
        <v>12021</v>
      </c>
      <c r="R2604" t="str">
        <f t="shared" si="257"/>
        <v>-</v>
      </c>
      <c r="S2604" t="str">
        <f t="shared" si="260"/>
        <v/>
      </c>
    </row>
    <row r="2605" spans="1:19" x14ac:dyDescent="0.3">
      <c r="A2605" t="s">
        <v>6191</v>
      </c>
      <c r="B2605" t="s">
        <v>256</v>
      </c>
      <c r="C2605" t="s">
        <v>12021</v>
      </c>
      <c r="D2605" t="s">
        <v>19</v>
      </c>
      <c r="E2605" t="s">
        <v>20</v>
      </c>
      <c r="F2605" t="s">
        <v>6192</v>
      </c>
      <c r="G2605" t="s">
        <v>15</v>
      </c>
      <c r="H2605" s="1" t="s">
        <v>3875</v>
      </c>
      <c r="I2605" s="3">
        <v>0.64851851851851849</v>
      </c>
      <c r="J2605" s="1" t="s">
        <v>12021</v>
      </c>
      <c r="K2605" s="2" t="s">
        <v>12021</v>
      </c>
      <c r="L2605" s="2" t="s">
        <v>12021</v>
      </c>
      <c r="M2605" t="s">
        <v>12021</v>
      </c>
      <c r="N2605" t="str">
        <f t="shared" si="256"/>
        <v>16-09-2020</v>
      </c>
      <c r="O2605" t="str">
        <f t="shared" si="258"/>
        <v>09</v>
      </c>
      <c r="P2605" t="str">
        <f t="shared" si="259"/>
        <v>2020</v>
      </c>
      <c r="Q2605" t="s">
        <v>12021</v>
      </c>
      <c r="R2605" t="str">
        <f t="shared" si="257"/>
        <v>-</v>
      </c>
      <c r="S2605" t="str">
        <f t="shared" si="260"/>
        <v/>
      </c>
    </row>
    <row r="2606" spans="1:19" x14ac:dyDescent="0.3">
      <c r="A2606" t="s">
        <v>6193</v>
      </c>
      <c r="B2606" t="s">
        <v>37</v>
      </c>
      <c r="C2606" t="s">
        <v>12021</v>
      </c>
      <c r="D2606" t="s">
        <v>33</v>
      </c>
      <c r="E2606" t="s">
        <v>38</v>
      </c>
      <c r="F2606" t="s">
        <v>6194</v>
      </c>
      <c r="G2606" t="s">
        <v>15</v>
      </c>
      <c r="H2606" s="1" t="s">
        <v>1627</v>
      </c>
      <c r="I2606" s="3">
        <v>0.60398148148148145</v>
      </c>
      <c r="J2606" s="1" t="s">
        <v>12021</v>
      </c>
      <c r="K2606" s="2" t="s">
        <v>12021</v>
      </c>
      <c r="L2606" s="2" t="s">
        <v>12021</v>
      </c>
      <c r="M2606" t="s">
        <v>12021</v>
      </c>
      <c r="N2606" t="str">
        <f t="shared" si="256"/>
        <v>13-09-2023</v>
      </c>
      <c r="O2606" t="str">
        <f t="shared" si="258"/>
        <v>09</v>
      </c>
      <c r="P2606" t="str">
        <f t="shared" si="259"/>
        <v>2023</v>
      </c>
      <c r="Q2606" t="s">
        <v>12021</v>
      </c>
      <c r="R2606" t="str">
        <f t="shared" si="257"/>
        <v>-</v>
      </c>
      <c r="S2606" t="str">
        <f t="shared" si="260"/>
        <v/>
      </c>
    </row>
    <row r="2607" spans="1:19" x14ac:dyDescent="0.3">
      <c r="A2607" t="s">
        <v>6195</v>
      </c>
      <c r="B2607" t="s">
        <v>131</v>
      </c>
      <c r="C2607" t="s">
        <v>12021</v>
      </c>
      <c r="D2607" t="s">
        <v>12</v>
      </c>
      <c r="E2607" t="s">
        <v>114</v>
      </c>
      <c r="F2607" t="s">
        <v>6196</v>
      </c>
      <c r="G2607" t="s">
        <v>15</v>
      </c>
      <c r="H2607" s="1" t="s">
        <v>2338</v>
      </c>
      <c r="I2607" s="3">
        <v>0.30447916666666669</v>
      </c>
      <c r="J2607" s="1" t="s">
        <v>12021</v>
      </c>
      <c r="K2607" s="2" t="s">
        <v>12021</v>
      </c>
      <c r="L2607" s="2" t="s">
        <v>12021</v>
      </c>
      <c r="M2607" t="s">
        <v>12021</v>
      </c>
      <c r="N2607" t="str">
        <f t="shared" si="256"/>
        <v>14-04-2024</v>
      </c>
      <c r="O2607" t="str">
        <f t="shared" si="258"/>
        <v>04</v>
      </c>
      <c r="P2607" t="str">
        <f t="shared" si="259"/>
        <v>2024</v>
      </c>
      <c r="Q2607" t="s">
        <v>12021</v>
      </c>
      <c r="R2607" t="str">
        <f t="shared" si="257"/>
        <v>-</v>
      </c>
      <c r="S2607" t="str">
        <f t="shared" si="260"/>
        <v/>
      </c>
    </row>
    <row r="2608" spans="1:19" x14ac:dyDescent="0.3">
      <c r="A2608" t="s">
        <v>6197</v>
      </c>
      <c r="B2608" t="s">
        <v>205</v>
      </c>
      <c r="C2608" t="s">
        <v>12021</v>
      </c>
      <c r="D2608" t="s">
        <v>19</v>
      </c>
      <c r="E2608" t="s">
        <v>140</v>
      </c>
      <c r="F2608" t="s">
        <v>6198</v>
      </c>
      <c r="G2608" t="s">
        <v>22</v>
      </c>
      <c r="H2608" s="1" t="s">
        <v>4369</v>
      </c>
      <c r="I2608" s="3">
        <v>0.86159722222222224</v>
      </c>
      <c r="J2608" s="1" t="s">
        <v>12021</v>
      </c>
      <c r="K2608" s="2" t="s">
        <v>12021</v>
      </c>
      <c r="L2608" s="2" t="s">
        <v>12021</v>
      </c>
      <c r="M2608" t="s">
        <v>12021</v>
      </c>
      <c r="N2608" t="str">
        <f t="shared" si="256"/>
        <v>15-12-2023</v>
      </c>
      <c r="O2608" t="str">
        <f t="shared" si="258"/>
        <v>12</v>
      </c>
      <c r="P2608" t="str">
        <f t="shared" si="259"/>
        <v>2023</v>
      </c>
      <c r="Q2608" t="s">
        <v>12021</v>
      </c>
      <c r="R2608" t="str">
        <f t="shared" si="257"/>
        <v>-</v>
      </c>
      <c r="S2608" t="str">
        <f t="shared" si="260"/>
        <v/>
      </c>
    </row>
    <row r="2609" spans="1:19" x14ac:dyDescent="0.3">
      <c r="A2609" t="s">
        <v>6199</v>
      </c>
      <c r="B2609" t="s">
        <v>73</v>
      </c>
      <c r="C2609" t="s">
        <v>12021</v>
      </c>
      <c r="D2609" t="s">
        <v>49</v>
      </c>
      <c r="E2609" t="s">
        <v>50</v>
      </c>
      <c r="F2609" t="s">
        <v>6200</v>
      </c>
      <c r="G2609" t="s">
        <v>15</v>
      </c>
      <c r="H2609" s="1" t="s">
        <v>5269</v>
      </c>
      <c r="I2609" s="3">
        <v>0.82215277777777773</v>
      </c>
      <c r="J2609" s="1" t="s">
        <v>12021</v>
      </c>
      <c r="K2609" s="2" t="s">
        <v>12021</v>
      </c>
      <c r="L2609" s="2" t="s">
        <v>12021</v>
      </c>
      <c r="M2609" t="s">
        <v>12021</v>
      </c>
      <c r="N2609" t="str">
        <f t="shared" si="256"/>
        <v>15-05-2020</v>
      </c>
      <c r="O2609" t="str">
        <f t="shared" si="258"/>
        <v>05</v>
      </c>
      <c r="P2609" t="str">
        <f t="shared" si="259"/>
        <v>2020</v>
      </c>
      <c r="Q2609" t="s">
        <v>12021</v>
      </c>
      <c r="R2609" t="str">
        <f t="shared" si="257"/>
        <v>-</v>
      </c>
      <c r="S2609" t="str">
        <f t="shared" si="260"/>
        <v/>
      </c>
    </row>
    <row r="2610" spans="1:19" x14ac:dyDescent="0.3">
      <c r="A2610" t="s">
        <v>6201</v>
      </c>
      <c r="B2610" t="s">
        <v>131</v>
      </c>
      <c r="C2610" t="s">
        <v>12021</v>
      </c>
      <c r="D2610" t="s">
        <v>12</v>
      </c>
      <c r="E2610" t="s">
        <v>114</v>
      </c>
      <c r="F2610" t="s">
        <v>6202</v>
      </c>
      <c r="G2610" t="s">
        <v>15</v>
      </c>
      <c r="H2610" s="1" t="s">
        <v>1278</v>
      </c>
      <c r="I2610" s="3">
        <v>0.6227893518518518</v>
      </c>
      <c r="J2610" s="1" t="s">
        <v>12021</v>
      </c>
      <c r="K2610" s="2" t="s">
        <v>12021</v>
      </c>
      <c r="L2610" s="2" t="s">
        <v>12021</v>
      </c>
      <c r="M2610" t="s">
        <v>12021</v>
      </c>
      <c r="N2610" t="str">
        <f t="shared" si="256"/>
        <v>16-12-2021</v>
      </c>
      <c r="O2610" t="str">
        <f t="shared" si="258"/>
        <v>12</v>
      </c>
      <c r="P2610" t="str">
        <f t="shared" si="259"/>
        <v>2021</v>
      </c>
      <c r="Q2610" t="s">
        <v>12021</v>
      </c>
      <c r="R2610" t="str">
        <f t="shared" si="257"/>
        <v>-</v>
      </c>
      <c r="S2610" t="str">
        <f t="shared" si="260"/>
        <v/>
      </c>
    </row>
    <row r="2611" spans="1:19" x14ac:dyDescent="0.3">
      <c r="A2611" t="s">
        <v>6203</v>
      </c>
      <c r="B2611" t="s">
        <v>126</v>
      </c>
      <c r="C2611" s="4">
        <v>44319.332638888889</v>
      </c>
      <c r="D2611" t="s">
        <v>33</v>
      </c>
      <c r="E2611" t="s">
        <v>127</v>
      </c>
      <c r="F2611" t="s">
        <v>6204</v>
      </c>
      <c r="G2611" t="s">
        <v>28</v>
      </c>
      <c r="H2611" s="1" t="s">
        <v>2239</v>
      </c>
      <c r="I2611" s="3">
        <v>0.33277777777777778</v>
      </c>
      <c r="J2611" s="1">
        <v>44319</v>
      </c>
      <c r="K2611" s="2">
        <v>0.33263888888888887</v>
      </c>
      <c r="L2611" s="2" t="s">
        <v>12021</v>
      </c>
      <c r="M2611" t="s">
        <v>12021</v>
      </c>
      <c r="N2611" t="str">
        <f t="shared" si="256"/>
        <v>19-02-2021</v>
      </c>
      <c r="O2611" t="str">
        <f t="shared" si="258"/>
        <v>02</v>
      </c>
      <c r="P2611" t="str">
        <f t="shared" si="259"/>
        <v>2021</v>
      </c>
      <c r="Q2611" t="s">
        <v>12021</v>
      </c>
      <c r="R2611" t="str">
        <f t="shared" si="257"/>
        <v>03-05-2021</v>
      </c>
      <c r="S2611" t="str">
        <f t="shared" si="260"/>
        <v>05</v>
      </c>
    </row>
    <row r="2612" spans="1:19" x14ac:dyDescent="0.3">
      <c r="A2612" t="s">
        <v>6205</v>
      </c>
      <c r="B2612" t="s">
        <v>48</v>
      </c>
      <c r="C2612" t="s">
        <v>12021</v>
      </c>
      <c r="D2612" t="s">
        <v>49</v>
      </c>
      <c r="E2612" t="s">
        <v>50</v>
      </c>
      <c r="F2612" t="s">
        <v>6206</v>
      </c>
      <c r="G2612" t="s">
        <v>22</v>
      </c>
      <c r="H2612" s="1">
        <v>45474</v>
      </c>
      <c r="I2612" s="3">
        <v>0.97499999999999998</v>
      </c>
      <c r="J2612" s="1" t="s">
        <v>12021</v>
      </c>
      <c r="K2612" s="2" t="s">
        <v>12021</v>
      </c>
      <c r="L2612" s="2" t="s">
        <v>12021</v>
      </c>
      <c r="M2612" t="s">
        <v>12021</v>
      </c>
      <c r="N2612" t="str">
        <f t="shared" si="256"/>
        <v>01-07-2024</v>
      </c>
      <c r="O2612" t="str">
        <f t="shared" si="258"/>
        <v>07</v>
      </c>
      <c r="P2612" t="str">
        <f t="shared" si="259"/>
        <v>2024</v>
      </c>
      <c r="Q2612" t="s">
        <v>12021</v>
      </c>
      <c r="R2612" t="str">
        <f t="shared" si="257"/>
        <v>-</v>
      </c>
      <c r="S2612" t="str">
        <f t="shared" si="260"/>
        <v/>
      </c>
    </row>
    <row r="2613" spans="1:19" x14ac:dyDescent="0.3">
      <c r="A2613" t="s">
        <v>6207</v>
      </c>
      <c r="B2613" t="s">
        <v>126</v>
      </c>
      <c r="C2613" t="s">
        <v>12021</v>
      </c>
      <c r="D2613" t="s">
        <v>33</v>
      </c>
      <c r="E2613" t="s">
        <v>127</v>
      </c>
      <c r="F2613" t="s">
        <v>6208</v>
      </c>
      <c r="G2613" t="s">
        <v>15</v>
      </c>
      <c r="H2613" s="1" t="s">
        <v>4247</v>
      </c>
      <c r="I2613" s="3">
        <v>0.95907407407407408</v>
      </c>
      <c r="J2613" s="1" t="s">
        <v>12021</v>
      </c>
      <c r="K2613" s="2" t="s">
        <v>12021</v>
      </c>
      <c r="L2613" s="2" t="s">
        <v>12021</v>
      </c>
      <c r="M2613" t="s">
        <v>12021</v>
      </c>
      <c r="N2613" t="str">
        <f t="shared" si="256"/>
        <v>29-06-2023</v>
      </c>
      <c r="O2613" t="str">
        <f t="shared" si="258"/>
        <v>06</v>
      </c>
      <c r="P2613" t="str">
        <f t="shared" si="259"/>
        <v>2023</v>
      </c>
      <c r="Q2613" t="s">
        <v>12021</v>
      </c>
      <c r="R2613" t="str">
        <f t="shared" si="257"/>
        <v>-</v>
      </c>
      <c r="S2613" t="str">
        <f t="shared" si="260"/>
        <v/>
      </c>
    </row>
    <row r="2614" spans="1:19" x14ac:dyDescent="0.3">
      <c r="A2614" t="s">
        <v>6209</v>
      </c>
      <c r="B2614" t="s">
        <v>249</v>
      </c>
      <c r="C2614" t="s">
        <v>12021</v>
      </c>
      <c r="D2614" t="s">
        <v>19</v>
      </c>
      <c r="E2614" t="s">
        <v>26</v>
      </c>
      <c r="F2614" t="s">
        <v>6210</v>
      </c>
      <c r="G2614" t="s">
        <v>22</v>
      </c>
      <c r="H2614" s="1">
        <v>43839</v>
      </c>
      <c r="I2614" s="3">
        <v>0.81874999999999998</v>
      </c>
      <c r="J2614" s="1" t="s">
        <v>12021</v>
      </c>
      <c r="K2614" s="2" t="s">
        <v>12021</v>
      </c>
      <c r="L2614" s="2" t="s">
        <v>12021</v>
      </c>
      <c r="M2614" t="s">
        <v>12021</v>
      </c>
      <c r="N2614" t="str">
        <f t="shared" si="256"/>
        <v>09-01-2020</v>
      </c>
      <c r="O2614" t="str">
        <f t="shared" si="258"/>
        <v>01</v>
      </c>
      <c r="P2614" t="str">
        <f t="shared" si="259"/>
        <v>2020</v>
      </c>
      <c r="Q2614" t="s">
        <v>12021</v>
      </c>
      <c r="R2614" t="str">
        <f t="shared" si="257"/>
        <v>-</v>
      </c>
      <c r="S2614" t="str">
        <f t="shared" si="260"/>
        <v/>
      </c>
    </row>
    <row r="2615" spans="1:19" x14ac:dyDescent="0.3">
      <c r="A2615" t="s">
        <v>6211</v>
      </c>
      <c r="B2615" t="s">
        <v>113</v>
      </c>
      <c r="C2615" t="s">
        <v>11511</v>
      </c>
      <c r="D2615" t="s">
        <v>12</v>
      </c>
      <c r="E2615" t="s">
        <v>114</v>
      </c>
      <c r="F2615" t="s">
        <v>6212</v>
      </c>
      <c r="G2615" t="s">
        <v>28</v>
      </c>
      <c r="H2615" s="1" t="s">
        <v>1329</v>
      </c>
      <c r="I2615" s="3">
        <v>0.48385416666666664</v>
      </c>
      <c r="J2615" s="1" t="s">
        <v>2451</v>
      </c>
      <c r="K2615" s="2">
        <v>0.48385416666666664</v>
      </c>
      <c r="L2615" s="2" t="s">
        <v>12021</v>
      </c>
      <c r="M2615" t="s">
        <v>12021</v>
      </c>
      <c r="N2615" t="str">
        <f t="shared" si="256"/>
        <v>30-10-2020</v>
      </c>
      <c r="O2615" t="str">
        <f t="shared" si="258"/>
        <v>10</v>
      </c>
      <c r="P2615" t="str">
        <f t="shared" si="259"/>
        <v>2020</v>
      </c>
      <c r="Q2615" t="s">
        <v>12021</v>
      </c>
      <c r="R2615" t="str">
        <f t="shared" si="257"/>
        <v>24-11-2020</v>
      </c>
      <c r="S2615" t="str">
        <f t="shared" si="260"/>
        <v>11</v>
      </c>
    </row>
    <row r="2616" spans="1:19" x14ac:dyDescent="0.3">
      <c r="A2616" t="s">
        <v>6213</v>
      </c>
      <c r="B2616" t="s">
        <v>123</v>
      </c>
      <c r="C2616" t="s">
        <v>11512</v>
      </c>
      <c r="D2616" t="s">
        <v>33</v>
      </c>
      <c r="E2616" t="s">
        <v>34</v>
      </c>
      <c r="F2616" t="s">
        <v>6214</v>
      </c>
      <c r="G2616" t="s">
        <v>28</v>
      </c>
      <c r="H2616" s="1" t="s">
        <v>903</v>
      </c>
      <c r="I2616" s="3">
        <v>0.62260416666666663</v>
      </c>
      <c r="J2616" s="1" t="s">
        <v>1898</v>
      </c>
      <c r="K2616" s="2">
        <v>0.62260416666666663</v>
      </c>
      <c r="L2616" s="2" t="s">
        <v>12021</v>
      </c>
      <c r="M2616" t="s">
        <v>12021</v>
      </c>
      <c r="N2616" t="str">
        <f t="shared" si="256"/>
        <v>18-08-2022</v>
      </c>
      <c r="O2616" t="str">
        <f t="shared" si="258"/>
        <v>08</v>
      </c>
      <c r="P2616" t="str">
        <f t="shared" si="259"/>
        <v>2022</v>
      </c>
      <c r="Q2616" t="s">
        <v>12021</v>
      </c>
      <c r="R2616" t="str">
        <f t="shared" si="257"/>
        <v>25-08-2022</v>
      </c>
      <c r="S2616" t="str">
        <f t="shared" si="260"/>
        <v>08</v>
      </c>
    </row>
    <row r="2617" spans="1:19" x14ac:dyDescent="0.3">
      <c r="A2617" t="s">
        <v>6215</v>
      </c>
      <c r="B2617" t="s">
        <v>289</v>
      </c>
      <c r="C2617" t="s">
        <v>12021</v>
      </c>
      <c r="D2617" t="s">
        <v>49</v>
      </c>
      <c r="E2617" t="s">
        <v>69</v>
      </c>
      <c r="F2617" t="s">
        <v>6216</v>
      </c>
      <c r="G2617" t="s">
        <v>22</v>
      </c>
      <c r="H2617" s="1">
        <v>44358</v>
      </c>
      <c r="I2617" s="3">
        <v>0.3263888888888889</v>
      </c>
      <c r="J2617" s="1" t="s">
        <v>12021</v>
      </c>
      <c r="K2617" s="2" t="s">
        <v>12021</v>
      </c>
      <c r="L2617" s="2" t="s">
        <v>12021</v>
      </c>
      <c r="M2617" t="s">
        <v>12021</v>
      </c>
      <c r="N2617" t="str">
        <f t="shared" si="256"/>
        <v>11-06-2021</v>
      </c>
      <c r="O2617" t="str">
        <f t="shared" si="258"/>
        <v>06</v>
      </c>
      <c r="P2617" t="str">
        <f t="shared" si="259"/>
        <v>2021</v>
      </c>
      <c r="Q2617" t="s">
        <v>12021</v>
      </c>
      <c r="R2617" t="str">
        <f t="shared" si="257"/>
        <v>-</v>
      </c>
      <c r="S2617" t="str">
        <f t="shared" si="260"/>
        <v/>
      </c>
    </row>
    <row r="2618" spans="1:19" x14ac:dyDescent="0.3">
      <c r="A2618" t="s">
        <v>6217</v>
      </c>
      <c r="B2618" t="s">
        <v>53</v>
      </c>
      <c r="C2618" t="s">
        <v>11513</v>
      </c>
      <c r="D2618" t="s">
        <v>12</v>
      </c>
      <c r="E2618" t="s">
        <v>13</v>
      </c>
      <c r="F2618" t="s">
        <v>6218</v>
      </c>
      <c r="G2618" t="s">
        <v>28</v>
      </c>
      <c r="H2618" s="1">
        <v>45113</v>
      </c>
      <c r="I2618" s="3">
        <v>0.27430555555555558</v>
      </c>
      <c r="J2618" s="1" t="s">
        <v>6219</v>
      </c>
      <c r="K2618" s="2">
        <v>0.27491898148148147</v>
      </c>
      <c r="L2618" s="2" t="s">
        <v>12021</v>
      </c>
      <c r="M2618" t="s">
        <v>12021</v>
      </c>
      <c r="N2618" t="str">
        <f t="shared" si="256"/>
        <v>06-07-2023</v>
      </c>
      <c r="O2618" t="str">
        <f t="shared" si="258"/>
        <v>07</v>
      </c>
      <c r="P2618" t="str">
        <f t="shared" si="259"/>
        <v>2023</v>
      </c>
      <c r="Q2618" t="s">
        <v>12021</v>
      </c>
      <c r="R2618" t="str">
        <f t="shared" si="257"/>
        <v>26-06-2023</v>
      </c>
      <c r="S2618" t="str">
        <f t="shared" si="260"/>
        <v>06</v>
      </c>
    </row>
    <row r="2619" spans="1:19" x14ac:dyDescent="0.3">
      <c r="A2619" t="s">
        <v>6220</v>
      </c>
      <c r="B2619" t="s">
        <v>188</v>
      </c>
      <c r="C2619" t="s">
        <v>12021</v>
      </c>
      <c r="D2619" t="s">
        <v>12</v>
      </c>
      <c r="E2619" t="s">
        <v>114</v>
      </c>
      <c r="F2619" t="s">
        <v>6221</v>
      </c>
      <c r="G2619" t="s">
        <v>15</v>
      </c>
      <c r="H2619" s="1" t="s">
        <v>992</v>
      </c>
      <c r="I2619" s="3">
        <v>5.1840277777777777E-2</v>
      </c>
      <c r="J2619" s="1" t="s">
        <v>12021</v>
      </c>
      <c r="K2619" s="2" t="s">
        <v>12021</v>
      </c>
      <c r="L2619" s="2" t="s">
        <v>12021</v>
      </c>
      <c r="M2619" t="s">
        <v>12021</v>
      </c>
      <c r="N2619" t="str">
        <f t="shared" si="256"/>
        <v>27-04-2024</v>
      </c>
      <c r="O2619" t="str">
        <f t="shared" si="258"/>
        <v>04</v>
      </c>
      <c r="P2619" t="str">
        <f t="shared" si="259"/>
        <v>2024</v>
      </c>
      <c r="Q2619" t="s">
        <v>12021</v>
      </c>
      <c r="R2619" t="str">
        <f t="shared" si="257"/>
        <v>-</v>
      </c>
      <c r="S2619" t="str">
        <f t="shared" si="260"/>
        <v/>
      </c>
    </row>
    <row r="2620" spans="1:19" x14ac:dyDescent="0.3">
      <c r="A2620" t="s">
        <v>6222</v>
      </c>
      <c r="B2620" t="s">
        <v>11</v>
      </c>
      <c r="C2620" t="s">
        <v>12021</v>
      </c>
      <c r="D2620" t="s">
        <v>12</v>
      </c>
      <c r="E2620" t="s">
        <v>13</v>
      </c>
      <c r="F2620" t="s">
        <v>6223</v>
      </c>
      <c r="G2620" t="s">
        <v>15</v>
      </c>
      <c r="H2620" s="1" t="s">
        <v>521</v>
      </c>
      <c r="I2620" s="3">
        <v>0.99525462962962963</v>
      </c>
      <c r="J2620" s="1" t="s">
        <v>12021</v>
      </c>
      <c r="K2620" s="2" t="s">
        <v>12021</v>
      </c>
      <c r="L2620" s="2" t="s">
        <v>12021</v>
      </c>
      <c r="M2620" t="s">
        <v>12021</v>
      </c>
      <c r="N2620" t="str">
        <f t="shared" si="256"/>
        <v>14-04-2022</v>
      </c>
      <c r="O2620" t="str">
        <f t="shared" si="258"/>
        <v>04</v>
      </c>
      <c r="P2620" t="str">
        <f t="shared" si="259"/>
        <v>2022</v>
      </c>
      <c r="Q2620" t="s">
        <v>12021</v>
      </c>
      <c r="R2620" t="str">
        <f t="shared" si="257"/>
        <v>-</v>
      </c>
      <c r="S2620" t="str">
        <f t="shared" si="260"/>
        <v/>
      </c>
    </row>
    <row r="2621" spans="1:19" x14ac:dyDescent="0.3">
      <c r="A2621" t="s">
        <v>6224</v>
      </c>
      <c r="B2621" t="s">
        <v>280</v>
      </c>
      <c r="C2621" t="s">
        <v>12021</v>
      </c>
      <c r="D2621" t="s">
        <v>49</v>
      </c>
      <c r="E2621" t="s">
        <v>65</v>
      </c>
      <c r="F2621" t="s">
        <v>6225</v>
      </c>
      <c r="G2621" t="s">
        <v>15</v>
      </c>
      <c r="H2621" s="1" t="s">
        <v>2115</v>
      </c>
      <c r="I2621" s="3">
        <v>0.58570601851851856</v>
      </c>
      <c r="J2621" s="1" t="s">
        <v>12021</v>
      </c>
      <c r="K2621" s="2" t="s">
        <v>12021</v>
      </c>
      <c r="L2621" s="2" t="s">
        <v>12021</v>
      </c>
      <c r="M2621" t="s">
        <v>12021</v>
      </c>
      <c r="N2621" t="str">
        <f t="shared" si="256"/>
        <v>20-12-2022</v>
      </c>
      <c r="O2621" t="str">
        <f t="shared" si="258"/>
        <v>12</v>
      </c>
      <c r="P2621" t="str">
        <f t="shared" si="259"/>
        <v>2022</v>
      </c>
      <c r="Q2621" t="s">
        <v>12021</v>
      </c>
      <c r="R2621" t="str">
        <f t="shared" si="257"/>
        <v>-</v>
      </c>
      <c r="S2621" t="str">
        <f t="shared" si="260"/>
        <v/>
      </c>
    </row>
    <row r="2622" spans="1:19" x14ac:dyDescent="0.3">
      <c r="A2622" t="s">
        <v>6226</v>
      </c>
      <c r="B2622" t="s">
        <v>68</v>
      </c>
      <c r="C2622" t="s">
        <v>12021</v>
      </c>
      <c r="D2622" t="s">
        <v>49</v>
      </c>
      <c r="E2622" t="s">
        <v>69</v>
      </c>
      <c r="F2622" t="s">
        <v>6227</v>
      </c>
      <c r="G2622" t="s">
        <v>22</v>
      </c>
      <c r="H2622" s="1" t="s">
        <v>3378</v>
      </c>
      <c r="I2622" s="3">
        <v>0.56068287037037035</v>
      </c>
      <c r="J2622" s="1" t="s">
        <v>12021</v>
      </c>
      <c r="K2622" s="2" t="s">
        <v>12021</v>
      </c>
      <c r="L2622" s="2" t="s">
        <v>12021</v>
      </c>
      <c r="M2622" t="s">
        <v>12021</v>
      </c>
      <c r="N2622" t="str">
        <f t="shared" si="256"/>
        <v>16-05-2022</v>
      </c>
      <c r="O2622" t="str">
        <f t="shared" si="258"/>
        <v>05</v>
      </c>
      <c r="P2622" t="str">
        <f t="shared" si="259"/>
        <v>2022</v>
      </c>
      <c r="Q2622" t="s">
        <v>12021</v>
      </c>
      <c r="R2622" t="str">
        <f t="shared" si="257"/>
        <v>-</v>
      </c>
      <c r="S2622" t="str">
        <f t="shared" si="260"/>
        <v/>
      </c>
    </row>
    <row r="2623" spans="1:19" x14ac:dyDescent="0.3">
      <c r="A2623" t="s">
        <v>6228</v>
      </c>
      <c r="B2623" t="s">
        <v>113</v>
      </c>
      <c r="C2623" t="s">
        <v>12021</v>
      </c>
      <c r="D2623" t="s">
        <v>12</v>
      </c>
      <c r="E2623" t="s">
        <v>114</v>
      </c>
      <c r="F2623" t="s">
        <v>6229</v>
      </c>
      <c r="G2623" t="s">
        <v>22</v>
      </c>
      <c r="H2623" s="1">
        <v>45383</v>
      </c>
      <c r="I2623" s="3">
        <v>0.96111111111111114</v>
      </c>
      <c r="J2623" s="1" t="s">
        <v>12021</v>
      </c>
      <c r="K2623" s="2" t="s">
        <v>12021</v>
      </c>
      <c r="L2623" s="2" t="s">
        <v>12021</v>
      </c>
      <c r="M2623" t="s">
        <v>12021</v>
      </c>
      <c r="N2623" t="str">
        <f t="shared" si="256"/>
        <v>01-04-2024</v>
      </c>
      <c r="O2623" t="str">
        <f t="shared" si="258"/>
        <v>04</v>
      </c>
      <c r="P2623" t="str">
        <f t="shared" si="259"/>
        <v>2024</v>
      </c>
      <c r="Q2623" t="s">
        <v>12021</v>
      </c>
      <c r="R2623" t="str">
        <f t="shared" si="257"/>
        <v>-</v>
      </c>
      <c r="S2623" t="str">
        <f t="shared" si="260"/>
        <v/>
      </c>
    </row>
    <row r="2624" spans="1:19" x14ac:dyDescent="0.3">
      <c r="A2624" t="s">
        <v>6230</v>
      </c>
      <c r="B2624" t="s">
        <v>256</v>
      </c>
      <c r="C2624" t="s">
        <v>12021</v>
      </c>
      <c r="D2624" t="s">
        <v>19</v>
      </c>
      <c r="E2624" t="s">
        <v>20</v>
      </c>
      <c r="F2624" t="s">
        <v>6231</v>
      </c>
      <c r="G2624" t="s">
        <v>15</v>
      </c>
      <c r="H2624" s="1">
        <v>45357</v>
      </c>
      <c r="I2624" s="3">
        <v>0.50208333333333333</v>
      </c>
      <c r="J2624" s="1" t="s">
        <v>12021</v>
      </c>
      <c r="K2624" s="2" t="s">
        <v>12021</v>
      </c>
      <c r="L2624" s="2" t="s">
        <v>12021</v>
      </c>
      <c r="M2624" t="s">
        <v>12021</v>
      </c>
      <c r="N2624" t="str">
        <f t="shared" si="256"/>
        <v>06-03-2024</v>
      </c>
      <c r="O2624" t="str">
        <f t="shared" si="258"/>
        <v>03</v>
      </c>
      <c r="P2624" t="str">
        <f t="shared" si="259"/>
        <v>2024</v>
      </c>
      <c r="Q2624" t="s">
        <v>12021</v>
      </c>
      <c r="R2624" t="str">
        <f t="shared" si="257"/>
        <v>-</v>
      </c>
      <c r="S2624" t="str">
        <f t="shared" si="260"/>
        <v/>
      </c>
    </row>
    <row r="2625" spans="1:19" x14ac:dyDescent="0.3">
      <c r="A2625" t="s">
        <v>6232</v>
      </c>
      <c r="B2625" t="s">
        <v>173</v>
      </c>
      <c r="C2625" s="4">
        <v>44174.043749999997</v>
      </c>
      <c r="D2625" t="s">
        <v>12</v>
      </c>
      <c r="E2625" t="s">
        <v>174</v>
      </c>
      <c r="F2625" t="s">
        <v>6233</v>
      </c>
      <c r="G2625" t="s">
        <v>28</v>
      </c>
      <c r="H2625" s="1">
        <v>43991</v>
      </c>
      <c r="I2625" s="3">
        <v>4.3749999999999997E-2</v>
      </c>
      <c r="J2625" s="1">
        <v>44174</v>
      </c>
      <c r="K2625" s="2">
        <v>4.3749999999999997E-2</v>
      </c>
      <c r="L2625" s="2" t="s">
        <v>12021</v>
      </c>
      <c r="M2625" t="s">
        <v>12021</v>
      </c>
      <c r="N2625" t="str">
        <f t="shared" si="256"/>
        <v>09-06-2020</v>
      </c>
      <c r="O2625" t="str">
        <f t="shared" si="258"/>
        <v>06</v>
      </c>
      <c r="P2625" t="str">
        <f t="shared" si="259"/>
        <v>2020</v>
      </c>
      <c r="Q2625" t="s">
        <v>12021</v>
      </c>
      <c r="R2625" t="str">
        <f t="shared" si="257"/>
        <v>09-12-2020</v>
      </c>
      <c r="S2625" t="str">
        <f t="shared" si="260"/>
        <v>12</v>
      </c>
    </row>
    <row r="2626" spans="1:19" x14ac:dyDescent="0.3">
      <c r="A2626" t="s">
        <v>6234</v>
      </c>
      <c r="B2626" t="s">
        <v>73</v>
      </c>
      <c r="C2626" t="s">
        <v>12021</v>
      </c>
      <c r="D2626" t="s">
        <v>49</v>
      </c>
      <c r="E2626" t="s">
        <v>50</v>
      </c>
      <c r="F2626" t="s">
        <v>6235</v>
      </c>
      <c r="G2626" t="s">
        <v>22</v>
      </c>
      <c r="H2626" s="1" t="s">
        <v>1318</v>
      </c>
      <c r="I2626" s="3">
        <v>0.35913194444444446</v>
      </c>
      <c r="J2626" s="1" t="s">
        <v>12021</v>
      </c>
      <c r="K2626" s="2" t="s">
        <v>12021</v>
      </c>
      <c r="L2626" s="2" t="s">
        <v>12021</v>
      </c>
      <c r="M2626" t="s">
        <v>12021</v>
      </c>
      <c r="N2626" t="str">
        <f t="shared" ref="N2626:N2689" si="261">TEXT(H2626,"DD-MM-YYYY")</f>
        <v>31-08-2023</v>
      </c>
      <c r="O2626" t="str">
        <f t="shared" si="258"/>
        <v>08</v>
      </c>
      <c r="P2626" t="str">
        <f t="shared" si="259"/>
        <v>2023</v>
      </c>
      <c r="Q2626" t="s">
        <v>12021</v>
      </c>
      <c r="R2626" t="str">
        <f t="shared" ref="R2626:R2689" si="262">TEXT(J2626,"DD-MM-YYYY")</f>
        <v>-</v>
      </c>
      <c r="S2626" t="str">
        <f t="shared" si="260"/>
        <v/>
      </c>
    </row>
    <row r="2627" spans="1:19" x14ac:dyDescent="0.3">
      <c r="A2627" t="s">
        <v>6236</v>
      </c>
      <c r="B2627" t="s">
        <v>188</v>
      </c>
      <c r="C2627" t="s">
        <v>12021</v>
      </c>
      <c r="D2627" t="s">
        <v>12</v>
      </c>
      <c r="E2627" t="s">
        <v>114</v>
      </c>
      <c r="F2627" t="s">
        <v>6237</v>
      </c>
      <c r="G2627" t="s">
        <v>15</v>
      </c>
      <c r="H2627" s="1">
        <v>44082</v>
      </c>
      <c r="I2627" s="3">
        <v>0.89027777777777772</v>
      </c>
      <c r="J2627" s="1" t="s">
        <v>12021</v>
      </c>
      <c r="K2627" s="2" t="s">
        <v>12021</v>
      </c>
      <c r="L2627" s="2" t="s">
        <v>12021</v>
      </c>
      <c r="M2627" t="s">
        <v>12021</v>
      </c>
      <c r="N2627" t="str">
        <f t="shared" si="261"/>
        <v>08-09-2020</v>
      </c>
      <c r="O2627" t="str">
        <f t="shared" ref="O2627:O2690" si="263">MID(N2627,4,2)</f>
        <v>09</v>
      </c>
      <c r="P2627" t="str">
        <f t="shared" ref="P2627:P2690" si="264">RIGHT(N2627,4)</f>
        <v>2020</v>
      </c>
      <c r="Q2627" t="s">
        <v>12021</v>
      </c>
      <c r="R2627" t="str">
        <f t="shared" si="262"/>
        <v>-</v>
      </c>
      <c r="S2627" t="str">
        <f t="shared" ref="S2627:S2690" si="265">MID(R2627,4,2)</f>
        <v/>
      </c>
    </row>
    <row r="2628" spans="1:19" x14ac:dyDescent="0.3">
      <c r="A2628" t="s">
        <v>6238</v>
      </c>
      <c r="B2628" t="s">
        <v>249</v>
      </c>
      <c r="C2628" t="s">
        <v>12021</v>
      </c>
      <c r="D2628" t="s">
        <v>19</v>
      </c>
      <c r="E2628" t="s">
        <v>26</v>
      </c>
      <c r="F2628" t="s">
        <v>6239</v>
      </c>
      <c r="G2628" t="s">
        <v>15</v>
      </c>
      <c r="H2628" s="1">
        <v>44113</v>
      </c>
      <c r="I2628" s="3">
        <v>0.84236111111111112</v>
      </c>
      <c r="J2628" s="1" t="s">
        <v>12021</v>
      </c>
      <c r="K2628" s="2" t="s">
        <v>12021</v>
      </c>
      <c r="L2628" s="2" t="s">
        <v>12021</v>
      </c>
      <c r="M2628" t="s">
        <v>12021</v>
      </c>
      <c r="N2628" t="str">
        <f t="shared" si="261"/>
        <v>09-10-2020</v>
      </c>
      <c r="O2628" t="str">
        <f t="shared" si="263"/>
        <v>10</v>
      </c>
      <c r="P2628" t="str">
        <f t="shared" si="264"/>
        <v>2020</v>
      </c>
      <c r="Q2628" t="s">
        <v>12021</v>
      </c>
      <c r="R2628" t="str">
        <f t="shared" si="262"/>
        <v>-</v>
      </c>
      <c r="S2628" t="str">
        <f t="shared" si="265"/>
        <v/>
      </c>
    </row>
    <row r="2629" spans="1:19" x14ac:dyDescent="0.3">
      <c r="A2629" t="s">
        <v>6240</v>
      </c>
      <c r="B2629" t="s">
        <v>126</v>
      </c>
      <c r="C2629" t="s">
        <v>12021</v>
      </c>
      <c r="D2629" t="s">
        <v>33</v>
      </c>
      <c r="E2629" t="s">
        <v>127</v>
      </c>
      <c r="F2629" t="s">
        <v>6241</v>
      </c>
      <c r="G2629" t="s">
        <v>15</v>
      </c>
      <c r="H2629" s="1" t="s">
        <v>2123</v>
      </c>
      <c r="I2629" s="3">
        <v>0.51218750000000002</v>
      </c>
      <c r="J2629" s="1" t="s">
        <v>12021</v>
      </c>
      <c r="K2629" s="2" t="s">
        <v>12021</v>
      </c>
      <c r="L2629" s="2" t="s">
        <v>12021</v>
      </c>
      <c r="M2629" t="s">
        <v>12021</v>
      </c>
      <c r="N2629" t="str">
        <f t="shared" si="261"/>
        <v>22-03-2020</v>
      </c>
      <c r="O2629" t="str">
        <f t="shared" si="263"/>
        <v>03</v>
      </c>
      <c r="P2629" t="str">
        <f t="shared" si="264"/>
        <v>2020</v>
      </c>
      <c r="Q2629" t="s">
        <v>12021</v>
      </c>
      <c r="R2629" t="str">
        <f t="shared" si="262"/>
        <v>-</v>
      </c>
      <c r="S2629" t="str">
        <f t="shared" si="265"/>
        <v/>
      </c>
    </row>
    <row r="2630" spans="1:19" x14ac:dyDescent="0.3">
      <c r="A2630" t="s">
        <v>6242</v>
      </c>
      <c r="B2630" t="s">
        <v>131</v>
      </c>
      <c r="C2630" t="s">
        <v>12021</v>
      </c>
      <c r="D2630" t="s">
        <v>12</v>
      </c>
      <c r="E2630" t="s">
        <v>114</v>
      </c>
      <c r="F2630" t="s">
        <v>6243</v>
      </c>
      <c r="G2630" t="s">
        <v>15</v>
      </c>
      <c r="H2630" s="1">
        <v>45607</v>
      </c>
      <c r="I2630" s="3">
        <v>0.70208333333333328</v>
      </c>
      <c r="J2630" s="1" t="s">
        <v>12021</v>
      </c>
      <c r="K2630" s="2" t="s">
        <v>12021</v>
      </c>
      <c r="L2630" s="2" t="s">
        <v>12021</v>
      </c>
      <c r="M2630" t="s">
        <v>12021</v>
      </c>
      <c r="N2630" t="str">
        <f t="shared" si="261"/>
        <v>11-11-2024</v>
      </c>
      <c r="O2630" t="str">
        <f t="shared" si="263"/>
        <v>11</v>
      </c>
      <c r="P2630" t="str">
        <f t="shared" si="264"/>
        <v>2024</v>
      </c>
      <c r="Q2630" t="s">
        <v>12021</v>
      </c>
      <c r="R2630" t="str">
        <f t="shared" si="262"/>
        <v>-</v>
      </c>
      <c r="S2630" t="str">
        <f t="shared" si="265"/>
        <v/>
      </c>
    </row>
    <row r="2631" spans="1:19" x14ac:dyDescent="0.3">
      <c r="A2631" t="s">
        <v>6244</v>
      </c>
      <c r="B2631" t="s">
        <v>301</v>
      </c>
      <c r="C2631" t="s">
        <v>11514</v>
      </c>
      <c r="D2631" t="s">
        <v>49</v>
      </c>
      <c r="E2631" t="s">
        <v>50</v>
      </c>
      <c r="F2631" t="s">
        <v>6245</v>
      </c>
      <c r="G2631" t="s">
        <v>28</v>
      </c>
      <c r="H2631" s="1">
        <v>45208</v>
      </c>
      <c r="I2631" s="3">
        <v>0.32847222222222222</v>
      </c>
      <c r="J2631" s="1" t="s">
        <v>2640</v>
      </c>
      <c r="K2631" s="2">
        <v>0.32859953703703704</v>
      </c>
      <c r="L2631" s="2" t="s">
        <v>12021</v>
      </c>
      <c r="M2631" t="s">
        <v>12021</v>
      </c>
      <c r="N2631" t="str">
        <f t="shared" si="261"/>
        <v>09-10-2023</v>
      </c>
      <c r="O2631" t="str">
        <f t="shared" si="263"/>
        <v>10</v>
      </c>
      <c r="P2631" t="str">
        <f t="shared" si="264"/>
        <v>2023</v>
      </c>
      <c r="Q2631" t="s">
        <v>12021</v>
      </c>
      <c r="R2631" t="str">
        <f t="shared" si="262"/>
        <v>27-09-2023</v>
      </c>
      <c r="S2631" t="str">
        <f t="shared" si="265"/>
        <v>09</v>
      </c>
    </row>
    <row r="2632" spans="1:19" x14ac:dyDescent="0.3">
      <c r="A2632" t="s">
        <v>6246</v>
      </c>
      <c r="B2632" t="s">
        <v>149</v>
      </c>
      <c r="C2632" t="s">
        <v>11515</v>
      </c>
      <c r="D2632" t="s">
        <v>49</v>
      </c>
      <c r="E2632" t="s">
        <v>69</v>
      </c>
      <c r="F2632" t="s">
        <v>6247</v>
      </c>
      <c r="G2632" t="s">
        <v>28</v>
      </c>
      <c r="H2632" s="1" t="s">
        <v>5332</v>
      </c>
      <c r="I2632" s="3">
        <v>0.23197916666666665</v>
      </c>
      <c r="J2632" s="1" t="s">
        <v>6248</v>
      </c>
      <c r="K2632" s="2">
        <v>0.23197916666666665</v>
      </c>
      <c r="L2632" s="2" t="s">
        <v>12021</v>
      </c>
      <c r="M2632" t="s">
        <v>12021</v>
      </c>
      <c r="N2632" t="str">
        <f t="shared" si="261"/>
        <v>17-04-2022</v>
      </c>
      <c r="O2632" t="str">
        <f t="shared" si="263"/>
        <v>04</v>
      </c>
      <c r="P2632" t="str">
        <f t="shared" si="264"/>
        <v>2022</v>
      </c>
      <c r="Q2632" t="s">
        <v>12021</v>
      </c>
      <c r="R2632" t="str">
        <f t="shared" si="262"/>
        <v>22-04-2022</v>
      </c>
      <c r="S2632" t="str">
        <f t="shared" si="265"/>
        <v>04</v>
      </c>
    </row>
    <row r="2633" spans="1:19" x14ac:dyDescent="0.3">
      <c r="A2633" t="s">
        <v>6249</v>
      </c>
      <c r="B2633" t="s">
        <v>18</v>
      </c>
      <c r="C2633" t="s">
        <v>12021</v>
      </c>
      <c r="D2633" t="s">
        <v>19</v>
      </c>
      <c r="E2633" t="s">
        <v>20</v>
      </c>
      <c r="F2633" t="s">
        <v>6250</v>
      </c>
      <c r="G2633" t="s">
        <v>15</v>
      </c>
      <c r="H2633" s="1" t="s">
        <v>1587</v>
      </c>
      <c r="I2633" s="3">
        <v>0.4294560185185185</v>
      </c>
      <c r="J2633" s="1" t="s">
        <v>12021</v>
      </c>
      <c r="K2633" s="2" t="s">
        <v>12021</v>
      </c>
      <c r="L2633" s="2" t="s">
        <v>12021</v>
      </c>
      <c r="M2633" t="s">
        <v>12021</v>
      </c>
      <c r="N2633" t="str">
        <f t="shared" si="261"/>
        <v>28-01-2021</v>
      </c>
      <c r="O2633" t="str">
        <f t="shared" si="263"/>
        <v>01</v>
      </c>
      <c r="P2633" t="str">
        <f t="shared" si="264"/>
        <v>2021</v>
      </c>
      <c r="Q2633" t="s">
        <v>12021</v>
      </c>
      <c r="R2633" t="str">
        <f t="shared" si="262"/>
        <v>-</v>
      </c>
      <c r="S2633" t="str">
        <f t="shared" si="265"/>
        <v/>
      </c>
    </row>
    <row r="2634" spans="1:19" x14ac:dyDescent="0.3">
      <c r="A2634" t="s">
        <v>6251</v>
      </c>
      <c r="B2634" t="s">
        <v>48</v>
      </c>
      <c r="C2634" t="s">
        <v>12021</v>
      </c>
      <c r="D2634" t="s">
        <v>49</v>
      </c>
      <c r="E2634" t="s">
        <v>50</v>
      </c>
      <c r="F2634" t="s">
        <v>6252</v>
      </c>
      <c r="G2634" t="s">
        <v>22</v>
      </c>
      <c r="H2634" s="1" t="s">
        <v>1469</v>
      </c>
      <c r="I2634" s="3">
        <v>0.64450231481481479</v>
      </c>
      <c r="J2634" s="1" t="s">
        <v>12021</v>
      </c>
      <c r="K2634" s="2" t="s">
        <v>12021</v>
      </c>
      <c r="L2634" s="2" t="s">
        <v>12021</v>
      </c>
      <c r="M2634" t="s">
        <v>12021</v>
      </c>
      <c r="N2634" t="str">
        <f t="shared" si="261"/>
        <v>31-12-2023</v>
      </c>
      <c r="O2634" t="str">
        <f t="shared" si="263"/>
        <v>12</v>
      </c>
      <c r="P2634" t="str">
        <f t="shared" si="264"/>
        <v>2023</v>
      </c>
      <c r="Q2634" t="s">
        <v>12021</v>
      </c>
      <c r="R2634" t="str">
        <f t="shared" si="262"/>
        <v>-</v>
      </c>
      <c r="S2634" t="str">
        <f t="shared" si="265"/>
        <v/>
      </c>
    </row>
    <row r="2635" spans="1:19" x14ac:dyDescent="0.3">
      <c r="A2635" t="s">
        <v>6253</v>
      </c>
      <c r="B2635" t="s">
        <v>18</v>
      </c>
      <c r="C2635" t="s">
        <v>12021</v>
      </c>
      <c r="D2635" t="s">
        <v>19</v>
      </c>
      <c r="E2635" t="s">
        <v>20</v>
      </c>
      <c r="F2635" t="s">
        <v>6254</v>
      </c>
      <c r="G2635" t="s">
        <v>15</v>
      </c>
      <c r="H2635" s="1" t="s">
        <v>4326</v>
      </c>
      <c r="I2635" s="3">
        <v>0.71553240740740742</v>
      </c>
      <c r="J2635" s="1" t="s">
        <v>12021</v>
      </c>
      <c r="K2635" s="2" t="s">
        <v>12021</v>
      </c>
      <c r="L2635" s="2" t="s">
        <v>12021</v>
      </c>
      <c r="M2635" t="s">
        <v>12021</v>
      </c>
      <c r="N2635" t="str">
        <f t="shared" si="261"/>
        <v>20-01-2022</v>
      </c>
      <c r="O2635" t="str">
        <f t="shared" si="263"/>
        <v>01</v>
      </c>
      <c r="P2635" t="str">
        <f t="shared" si="264"/>
        <v>2022</v>
      </c>
      <c r="Q2635" t="s">
        <v>12021</v>
      </c>
      <c r="R2635" t="str">
        <f t="shared" si="262"/>
        <v>-</v>
      </c>
      <c r="S2635" t="str">
        <f t="shared" si="265"/>
        <v/>
      </c>
    </row>
    <row r="2636" spans="1:19" x14ac:dyDescent="0.3">
      <c r="A2636" t="s">
        <v>6255</v>
      </c>
      <c r="B2636" t="s">
        <v>220</v>
      </c>
      <c r="C2636" s="4">
        <v>45542.976388888892</v>
      </c>
      <c r="D2636" t="s">
        <v>12</v>
      </c>
      <c r="E2636" t="s">
        <v>174</v>
      </c>
      <c r="F2636" t="s">
        <v>6256</v>
      </c>
      <c r="G2636" t="s">
        <v>28</v>
      </c>
      <c r="H2636" s="1" t="s">
        <v>1830</v>
      </c>
      <c r="I2636" s="3">
        <v>0.97643518518518524</v>
      </c>
      <c r="J2636" s="1">
        <v>45542</v>
      </c>
      <c r="K2636" s="2">
        <v>0.97638888888888886</v>
      </c>
      <c r="L2636" s="2" t="s">
        <v>12021</v>
      </c>
      <c r="M2636" t="s">
        <v>12021</v>
      </c>
      <c r="N2636" t="str">
        <f t="shared" si="261"/>
        <v>23-06-2024</v>
      </c>
      <c r="O2636" t="str">
        <f t="shared" si="263"/>
        <v>06</v>
      </c>
      <c r="P2636" t="str">
        <f t="shared" si="264"/>
        <v>2024</v>
      </c>
      <c r="Q2636" t="s">
        <v>12021</v>
      </c>
      <c r="R2636" t="str">
        <f t="shared" si="262"/>
        <v>07-09-2024</v>
      </c>
      <c r="S2636" t="str">
        <f t="shared" si="265"/>
        <v>09</v>
      </c>
    </row>
    <row r="2637" spans="1:19" x14ac:dyDescent="0.3">
      <c r="A2637" t="s">
        <v>6257</v>
      </c>
      <c r="B2637" t="s">
        <v>289</v>
      </c>
      <c r="C2637" t="s">
        <v>12021</v>
      </c>
      <c r="D2637" t="s">
        <v>49</v>
      </c>
      <c r="E2637" t="s">
        <v>69</v>
      </c>
      <c r="F2637" t="s">
        <v>6258</v>
      </c>
      <c r="G2637" t="s">
        <v>22</v>
      </c>
      <c r="H2637" s="1" t="s">
        <v>1026</v>
      </c>
      <c r="I2637" s="3">
        <v>0.16743055555555555</v>
      </c>
      <c r="J2637" s="1" t="s">
        <v>12021</v>
      </c>
      <c r="K2637" s="2" t="s">
        <v>12021</v>
      </c>
      <c r="L2637" s="2" t="s">
        <v>12021</v>
      </c>
      <c r="M2637" t="s">
        <v>12021</v>
      </c>
      <c r="N2637" t="str">
        <f t="shared" si="261"/>
        <v>31-12-2022</v>
      </c>
      <c r="O2637" t="str">
        <f t="shared" si="263"/>
        <v>12</v>
      </c>
      <c r="P2637" t="str">
        <f t="shared" si="264"/>
        <v>2022</v>
      </c>
      <c r="Q2637" t="s">
        <v>12021</v>
      </c>
      <c r="R2637" t="str">
        <f t="shared" si="262"/>
        <v>-</v>
      </c>
      <c r="S2637" t="str">
        <f t="shared" si="265"/>
        <v/>
      </c>
    </row>
    <row r="2638" spans="1:19" x14ac:dyDescent="0.3">
      <c r="A2638" t="s">
        <v>6259</v>
      </c>
      <c r="B2638" t="s">
        <v>194</v>
      </c>
      <c r="C2638" t="s">
        <v>12021</v>
      </c>
      <c r="D2638" t="s">
        <v>49</v>
      </c>
      <c r="E2638" t="s">
        <v>65</v>
      </c>
      <c r="F2638" t="s">
        <v>6260</v>
      </c>
      <c r="G2638" t="s">
        <v>22</v>
      </c>
      <c r="H2638" s="1" t="s">
        <v>6149</v>
      </c>
      <c r="I2638" s="3">
        <v>0.48010416666666667</v>
      </c>
      <c r="J2638" s="1" t="s">
        <v>12021</v>
      </c>
      <c r="K2638" s="2" t="s">
        <v>12021</v>
      </c>
      <c r="L2638" s="2" t="s">
        <v>12021</v>
      </c>
      <c r="M2638" t="s">
        <v>12021</v>
      </c>
      <c r="N2638" t="str">
        <f t="shared" si="261"/>
        <v>26-08-2024</v>
      </c>
      <c r="O2638" t="str">
        <f t="shared" si="263"/>
        <v>08</v>
      </c>
      <c r="P2638" t="str">
        <f t="shared" si="264"/>
        <v>2024</v>
      </c>
      <c r="Q2638" t="s">
        <v>12021</v>
      </c>
      <c r="R2638" t="str">
        <f t="shared" si="262"/>
        <v>-</v>
      </c>
      <c r="S2638" t="str">
        <f t="shared" si="265"/>
        <v/>
      </c>
    </row>
    <row r="2639" spans="1:19" x14ac:dyDescent="0.3">
      <c r="A2639" t="s">
        <v>6261</v>
      </c>
      <c r="B2639" t="s">
        <v>18</v>
      </c>
      <c r="C2639" t="s">
        <v>11516</v>
      </c>
      <c r="D2639" t="s">
        <v>19</v>
      </c>
      <c r="E2639" t="s">
        <v>20</v>
      </c>
      <c r="F2639" t="s">
        <v>6262</v>
      </c>
      <c r="G2639" t="s">
        <v>28</v>
      </c>
      <c r="H2639" s="1" t="s">
        <v>4192</v>
      </c>
      <c r="I2639" s="3">
        <v>0.22822916666666668</v>
      </c>
      <c r="J2639" s="1" t="s">
        <v>3098</v>
      </c>
      <c r="K2639" s="2">
        <v>0.22822916666666668</v>
      </c>
      <c r="L2639" s="2" t="s">
        <v>12021</v>
      </c>
      <c r="M2639" t="s">
        <v>12021</v>
      </c>
      <c r="N2639" t="str">
        <f t="shared" si="261"/>
        <v>21-07-2023</v>
      </c>
      <c r="O2639" t="str">
        <f t="shared" si="263"/>
        <v>07</v>
      </c>
      <c r="P2639" t="str">
        <f t="shared" si="264"/>
        <v>2023</v>
      </c>
      <c r="Q2639" t="s">
        <v>12021</v>
      </c>
      <c r="R2639" t="str">
        <f t="shared" si="262"/>
        <v>17-08-2023</v>
      </c>
      <c r="S2639" t="str">
        <f t="shared" si="265"/>
        <v>08</v>
      </c>
    </row>
    <row r="2640" spans="1:19" x14ac:dyDescent="0.3">
      <c r="A2640" t="s">
        <v>6263</v>
      </c>
      <c r="B2640" t="s">
        <v>126</v>
      </c>
      <c r="C2640" t="s">
        <v>12021</v>
      </c>
      <c r="D2640" t="s">
        <v>33</v>
      </c>
      <c r="E2640" t="s">
        <v>127</v>
      </c>
      <c r="F2640" t="s">
        <v>6264</v>
      </c>
      <c r="G2640" t="s">
        <v>22</v>
      </c>
      <c r="H2640" s="1">
        <v>43993</v>
      </c>
      <c r="I2640" s="3">
        <v>0.36458333333333331</v>
      </c>
      <c r="J2640" s="1" t="s">
        <v>12021</v>
      </c>
      <c r="K2640" s="2" t="s">
        <v>12021</v>
      </c>
      <c r="L2640" s="2" t="s">
        <v>12021</v>
      </c>
      <c r="M2640" t="s">
        <v>12021</v>
      </c>
      <c r="N2640" t="str">
        <f t="shared" si="261"/>
        <v>11-06-2020</v>
      </c>
      <c r="O2640" t="str">
        <f t="shared" si="263"/>
        <v>06</v>
      </c>
      <c r="P2640" t="str">
        <f t="shared" si="264"/>
        <v>2020</v>
      </c>
      <c r="Q2640" t="s">
        <v>12021</v>
      </c>
      <c r="R2640" t="str">
        <f t="shared" si="262"/>
        <v>-</v>
      </c>
      <c r="S2640" t="str">
        <f t="shared" si="265"/>
        <v/>
      </c>
    </row>
    <row r="2641" spans="1:19" x14ac:dyDescent="0.3">
      <c r="A2641" t="s">
        <v>6265</v>
      </c>
      <c r="B2641" t="s">
        <v>18</v>
      </c>
      <c r="C2641" t="s">
        <v>12021</v>
      </c>
      <c r="D2641" t="s">
        <v>19</v>
      </c>
      <c r="E2641" t="s">
        <v>20</v>
      </c>
      <c r="F2641" t="s">
        <v>6266</v>
      </c>
      <c r="G2641" t="s">
        <v>15</v>
      </c>
      <c r="H2641" s="1" t="s">
        <v>6267</v>
      </c>
      <c r="I2641" s="3">
        <v>0.4546412037037037</v>
      </c>
      <c r="J2641" s="1" t="s">
        <v>12021</v>
      </c>
      <c r="K2641" s="2" t="s">
        <v>12021</v>
      </c>
      <c r="L2641" s="2" t="s">
        <v>12021</v>
      </c>
      <c r="M2641" t="s">
        <v>12021</v>
      </c>
      <c r="N2641" t="str">
        <f t="shared" si="261"/>
        <v>29-11-2022</v>
      </c>
      <c r="O2641" t="str">
        <f t="shared" si="263"/>
        <v>11</v>
      </c>
      <c r="P2641" t="str">
        <f t="shared" si="264"/>
        <v>2022</v>
      </c>
      <c r="Q2641" t="s">
        <v>12021</v>
      </c>
      <c r="R2641" t="str">
        <f t="shared" si="262"/>
        <v>-</v>
      </c>
      <c r="S2641" t="str">
        <f t="shared" si="265"/>
        <v/>
      </c>
    </row>
    <row r="2642" spans="1:19" x14ac:dyDescent="0.3">
      <c r="A2642" t="s">
        <v>6268</v>
      </c>
      <c r="B2642" t="s">
        <v>188</v>
      </c>
      <c r="C2642" t="s">
        <v>11517</v>
      </c>
      <c r="D2642" t="s">
        <v>12</v>
      </c>
      <c r="E2642" t="s">
        <v>114</v>
      </c>
      <c r="F2642" t="s">
        <v>6269</v>
      </c>
      <c r="G2642" t="s">
        <v>28</v>
      </c>
      <c r="H2642" s="1" t="s">
        <v>3792</v>
      </c>
      <c r="I2642" s="3">
        <v>0.67638888888888893</v>
      </c>
      <c r="J2642" s="1" t="s">
        <v>928</v>
      </c>
      <c r="K2642" s="2">
        <v>0.67638888888888893</v>
      </c>
      <c r="L2642" s="2" t="s">
        <v>12021</v>
      </c>
      <c r="M2642" t="s">
        <v>12021</v>
      </c>
      <c r="N2642" t="str">
        <f t="shared" si="261"/>
        <v>23-01-2022</v>
      </c>
      <c r="O2642" t="str">
        <f t="shared" si="263"/>
        <v>01</v>
      </c>
      <c r="P2642" t="str">
        <f t="shared" si="264"/>
        <v>2022</v>
      </c>
      <c r="Q2642" t="s">
        <v>12021</v>
      </c>
      <c r="R2642" t="str">
        <f t="shared" si="262"/>
        <v>14-02-2022</v>
      </c>
      <c r="S2642" t="str">
        <f t="shared" si="265"/>
        <v>02</v>
      </c>
    </row>
    <row r="2643" spans="1:19" x14ac:dyDescent="0.3">
      <c r="A2643" t="s">
        <v>6270</v>
      </c>
      <c r="B2643" t="s">
        <v>194</v>
      </c>
      <c r="C2643" t="s">
        <v>12021</v>
      </c>
      <c r="D2643" t="s">
        <v>49</v>
      </c>
      <c r="E2643" t="s">
        <v>65</v>
      </c>
      <c r="F2643" t="s">
        <v>6271</v>
      </c>
      <c r="G2643" t="s">
        <v>22</v>
      </c>
      <c r="H2643" s="1" t="s">
        <v>4482</v>
      </c>
      <c r="I2643" s="3">
        <v>0.22979166666666667</v>
      </c>
      <c r="J2643" s="1" t="s">
        <v>12021</v>
      </c>
      <c r="K2643" s="2" t="s">
        <v>12021</v>
      </c>
      <c r="L2643" s="2" t="s">
        <v>12021</v>
      </c>
      <c r="M2643" t="s">
        <v>12021</v>
      </c>
      <c r="N2643" t="str">
        <f t="shared" si="261"/>
        <v>24-01-2024</v>
      </c>
      <c r="O2643" t="str">
        <f t="shared" si="263"/>
        <v>01</v>
      </c>
      <c r="P2643" t="str">
        <f t="shared" si="264"/>
        <v>2024</v>
      </c>
      <c r="Q2643" t="s">
        <v>12021</v>
      </c>
      <c r="R2643" t="str">
        <f t="shared" si="262"/>
        <v>-</v>
      </c>
      <c r="S2643" t="str">
        <f t="shared" si="265"/>
        <v/>
      </c>
    </row>
    <row r="2644" spans="1:19" x14ac:dyDescent="0.3">
      <c r="A2644" t="s">
        <v>6272</v>
      </c>
      <c r="B2644" t="s">
        <v>93</v>
      </c>
      <c r="C2644" t="s">
        <v>12021</v>
      </c>
      <c r="D2644" t="s">
        <v>19</v>
      </c>
      <c r="E2644" t="s">
        <v>26</v>
      </c>
      <c r="F2644" t="s">
        <v>6273</v>
      </c>
      <c r="G2644" t="s">
        <v>22</v>
      </c>
      <c r="H2644" s="1" t="s">
        <v>4130</v>
      </c>
      <c r="I2644" s="3">
        <v>0.57238425925925929</v>
      </c>
      <c r="J2644" s="1" t="s">
        <v>12021</v>
      </c>
      <c r="K2644" s="2" t="s">
        <v>12021</v>
      </c>
      <c r="L2644" s="2" t="s">
        <v>12021</v>
      </c>
      <c r="M2644" t="s">
        <v>12021</v>
      </c>
      <c r="N2644" t="str">
        <f t="shared" si="261"/>
        <v>24-12-2023</v>
      </c>
      <c r="O2644" t="str">
        <f t="shared" si="263"/>
        <v>12</v>
      </c>
      <c r="P2644" t="str">
        <f t="shared" si="264"/>
        <v>2023</v>
      </c>
      <c r="Q2644" t="s">
        <v>12021</v>
      </c>
      <c r="R2644" t="str">
        <f t="shared" si="262"/>
        <v>-</v>
      </c>
      <c r="S2644" t="str">
        <f t="shared" si="265"/>
        <v/>
      </c>
    </row>
    <row r="2645" spans="1:19" x14ac:dyDescent="0.3">
      <c r="A2645" t="s">
        <v>6274</v>
      </c>
      <c r="B2645" t="s">
        <v>53</v>
      </c>
      <c r="C2645" t="s">
        <v>12021</v>
      </c>
      <c r="D2645" t="s">
        <v>12</v>
      </c>
      <c r="E2645" t="s">
        <v>13</v>
      </c>
      <c r="F2645" t="s">
        <v>6275</v>
      </c>
      <c r="G2645" t="s">
        <v>22</v>
      </c>
      <c r="H2645" s="1" t="s">
        <v>3294</v>
      </c>
      <c r="I2645" s="3">
        <v>0.57848379629629632</v>
      </c>
      <c r="J2645" s="1" t="s">
        <v>12021</v>
      </c>
      <c r="K2645" s="2" t="s">
        <v>12021</v>
      </c>
      <c r="L2645" s="2" t="s">
        <v>12021</v>
      </c>
      <c r="M2645" t="s">
        <v>12021</v>
      </c>
      <c r="N2645" t="str">
        <f t="shared" si="261"/>
        <v>24-08-2022</v>
      </c>
      <c r="O2645" t="str">
        <f t="shared" si="263"/>
        <v>08</v>
      </c>
      <c r="P2645" t="str">
        <f t="shared" si="264"/>
        <v>2022</v>
      </c>
      <c r="Q2645" t="s">
        <v>12021</v>
      </c>
      <c r="R2645" t="str">
        <f t="shared" si="262"/>
        <v>-</v>
      </c>
      <c r="S2645" t="str">
        <f t="shared" si="265"/>
        <v/>
      </c>
    </row>
    <row r="2646" spans="1:19" x14ac:dyDescent="0.3">
      <c r="A2646" t="s">
        <v>6276</v>
      </c>
      <c r="B2646" t="s">
        <v>37</v>
      </c>
      <c r="C2646" t="s">
        <v>12021</v>
      </c>
      <c r="D2646" t="s">
        <v>33</v>
      </c>
      <c r="E2646" t="s">
        <v>38</v>
      </c>
      <c r="F2646" t="s">
        <v>6277</v>
      </c>
      <c r="G2646" t="s">
        <v>15</v>
      </c>
      <c r="H2646" s="1" t="s">
        <v>3213</v>
      </c>
      <c r="I2646" s="3">
        <v>0.29692129629629632</v>
      </c>
      <c r="J2646" s="1" t="s">
        <v>12021</v>
      </c>
      <c r="K2646" s="2" t="s">
        <v>12021</v>
      </c>
      <c r="L2646" s="2" t="s">
        <v>12021</v>
      </c>
      <c r="M2646" t="s">
        <v>12021</v>
      </c>
      <c r="N2646" t="str">
        <f t="shared" si="261"/>
        <v>18-11-2021</v>
      </c>
      <c r="O2646" t="str">
        <f t="shared" si="263"/>
        <v>11</v>
      </c>
      <c r="P2646" t="str">
        <f t="shared" si="264"/>
        <v>2021</v>
      </c>
      <c r="Q2646" t="s">
        <v>12021</v>
      </c>
      <c r="R2646" t="str">
        <f t="shared" si="262"/>
        <v>-</v>
      </c>
      <c r="S2646" t="str">
        <f t="shared" si="265"/>
        <v/>
      </c>
    </row>
    <row r="2647" spans="1:19" x14ac:dyDescent="0.3">
      <c r="A2647" t="s">
        <v>6278</v>
      </c>
      <c r="B2647" t="s">
        <v>188</v>
      </c>
      <c r="C2647" t="s">
        <v>12021</v>
      </c>
      <c r="D2647" t="s">
        <v>12</v>
      </c>
      <c r="E2647" t="s">
        <v>114</v>
      </c>
      <c r="F2647" t="s">
        <v>6279</v>
      </c>
      <c r="G2647" t="s">
        <v>22</v>
      </c>
      <c r="H2647" s="1">
        <v>44295</v>
      </c>
      <c r="I2647" s="3">
        <v>0.70277777777777772</v>
      </c>
      <c r="J2647" s="1" t="s">
        <v>12021</v>
      </c>
      <c r="K2647" s="2" t="s">
        <v>12021</v>
      </c>
      <c r="L2647" s="2" t="s">
        <v>12021</v>
      </c>
      <c r="M2647" t="s">
        <v>12021</v>
      </c>
      <c r="N2647" t="str">
        <f t="shared" si="261"/>
        <v>09-04-2021</v>
      </c>
      <c r="O2647" t="str">
        <f t="shared" si="263"/>
        <v>04</v>
      </c>
      <c r="P2647" t="str">
        <f t="shared" si="264"/>
        <v>2021</v>
      </c>
      <c r="Q2647" t="s">
        <v>12021</v>
      </c>
      <c r="R2647" t="str">
        <f t="shared" si="262"/>
        <v>-</v>
      </c>
      <c r="S2647" t="str">
        <f t="shared" si="265"/>
        <v/>
      </c>
    </row>
    <row r="2648" spans="1:19" x14ac:dyDescent="0.3">
      <c r="A2648" t="s">
        <v>6280</v>
      </c>
      <c r="B2648" t="s">
        <v>131</v>
      </c>
      <c r="C2648" s="4">
        <v>44632.892361111109</v>
      </c>
      <c r="D2648" t="s">
        <v>12</v>
      </c>
      <c r="E2648" t="s">
        <v>114</v>
      </c>
      <c r="F2648" t="s">
        <v>6281</v>
      </c>
      <c r="G2648" t="s">
        <v>28</v>
      </c>
      <c r="H2648" s="1" t="s">
        <v>2456</v>
      </c>
      <c r="I2648" s="3">
        <v>0.89248842592592592</v>
      </c>
      <c r="J2648" s="1">
        <v>44632</v>
      </c>
      <c r="K2648" s="2">
        <v>0.89236111111111116</v>
      </c>
      <c r="L2648" s="2" t="s">
        <v>12021</v>
      </c>
      <c r="M2648" t="s">
        <v>12021</v>
      </c>
      <c r="N2648" t="str">
        <f t="shared" si="261"/>
        <v>24-11-2022</v>
      </c>
      <c r="O2648" t="str">
        <f t="shared" si="263"/>
        <v>11</v>
      </c>
      <c r="P2648" t="str">
        <f t="shared" si="264"/>
        <v>2022</v>
      </c>
      <c r="Q2648" t="s">
        <v>12021</v>
      </c>
      <c r="R2648" t="str">
        <f t="shared" si="262"/>
        <v>12-03-2022</v>
      </c>
      <c r="S2648" t="str">
        <f t="shared" si="265"/>
        <v>03</v>
      </c>
    </row>
    <row r="2649" spans="1:19" x14ac:dyDescent="0.3">
      <c r="A2649" t="s">
        <v>6282</v>
      </c>
      <c r="B2649" t="s">
        <v>25</v>
      </c>
      <c r="C2649" t="s">
        <v>11518</v>
      </c>
      <c r="D2649" t="s">
        <v>19</v>
      </c>
      <c r="E2649" t="s">
        <v>26</v>
      </c>
      <c r="F2649" t="s">
        <v>6283</v>
      </c>
      <c r="G2649" t="s">
        <v>28</v>
      </c>
      <c r="H2649" s="1">
        <v>43953</v>
      </c>
      <c r="I2649" s="3">
        <v>0.60902777777777772</v>
      </c>
      <c r="J2649" s="1" t="s">
        <v>6284</v>
      </c>
      <c r="K2649" s="2">
        <v>0.60903935185185187</v>
      </c>
      <c r="L2649" s="2" t="s">
        <v>12021</v>
      </c>
      <c r="M2649" t="s">
        <v>12021</v>
      </c>
      <c r="N2649" t="str">
        <f t="shared" si="261"/>
        <v>02-05-2020</v>
      </c>
      <c r="O2649" t="str">
        <f t="shared" si="263"/>
        <v>05</v>
      </c>
      <c r="P2649" t="str">
        <f t="shared" si="264"/>
        <v>2020</v>
      </c>
      <c r="Q2649" t="s">
        <v>12021</v>
      </c>
      <c r="R2649" t="str">
        <f t="shared" si="262"/>
        <v>17-02-2020</v>
      </c>
      <c r="S2649" t="str">
        <f t="shared" si="265"/>
        <v>02</v>
      </c>
    </row>
    <row r="2650" spans="1:19" x14ac:dyDescent="0.3">
      <c r="A2650" t="s">
        <v>6285</v>
      </c>
      <c r="B2650" t="s">
        <v>289</v>
      </c>
      <c r="C2650" t="s">
        <v>12021</v>
      </c>
      <c r="D2650" t="s">
        <v>49</v>
      </c>
      <c r="E2650" t="s">
        <v>69</v>
      </c>
      <c r="F2650" t="s">
        <v>6286</v>
      </c>
      <c r="G2650" t="s">
        <v>22</v>
      </c>
      <c r="H2650" s="1" t="s">
        <v>4601</v>
      </c>
      <c r="I2650" s="3">
        <v>0.7817708333333333</v>
      </c>
      <c r="J2650" s="1" t="s">
        <v>12021</v>
      </c>
      <c r="K2650" s="2" t="s">
        <v>12021</v>
      </c>
      <c r="L2650" s="2" t="s">
        <v>12021</v>
      </c>
      <c r="M2650" t="s">
        <v>12021</v>
      </c>
      <c r="N2650" t="str">
        <f t="shared" si="261"/>
        <v>17-07-2020</v>
      </c>
      <c r="O2650" t="str">
        <f t="shared" si="263"/>
        <v>07</v>
      </c>
      <c r="P2650" t="str">
        <f t="shared" si="264"/>
        <v>2020</v>
      </c>
      <c r="Q2650" t="s">
        <v>12021</v>
      </c>
      <c r="R2650" t="str">
        <f t="shared" si="262"/>
        <v>-</v>
      </c>
      <c r="S2650" t="str">
        <f t="shared" si="265"/>
        <v/>
      </c>
    </row>
    <row r="2651" spans="1:19" x14ac:dyDescent="0.3">
      <c r="A2651" t="s">
        <v>6287</v>
      </c>
      <c r="B2651" t="s">
        <v>18</v>
      </c>
      <c r="C2651" s="4">
        <v>44777.036805555559</v>
      </c>
      <c r="D2651" t="s">
        <v>19</v>
      </c>
      <c r="E2651" t="s">
        <v>20</v>
      </c>
      <c r="F2651" t="s">
        <v>6288</v>
      </c>
      <c r="G2651" t="s">
        <v>28</v>
      </c>
      <c r="H2651" s="1" t="s">
        <v>316</v>
      </c>
      <c r="I2651" s="3">
        <v>3.7175925925925925E-2</v>
      </c>
      <c r="J2651" s="1">
        <v>44777</v>
      </c>
      <c r="K2651" s="2">
        <v>3.6805555555555557E-2</v>
      </c>
      <c r="L2651" s="2" t="s">
        <v>12021</v>
      </c>
      <c r="M2651" t="s">
        <v>12021</v>
      </c>
      <c r="N2651" t="str">
        <f t="shared" si="261"/>
        <v>13-03-2022</v>
      </c>
      <c r="O2651" t="str">
        <f t="shared" si="263"/>
        <v>03</v>
      </c>
      <c r="P2651" t="str">
        <f t="shared" si="264"/>
        <v>2022</v>
      </c>
      <c r="Q2651" t="s">
        <v>12021</v>
      </c>
      <c r="R2651" t="str">
        <f t="shared" si="262"/>
        <v>04-08-2022</v>
      </c>
      <c r="S2651" t="str">
        <f t="shared" si="265"/>
        <v>08</v>
      </c>
    </row>
    <row r="2652" spans="1:19" x14ac:dyDescent="0.3">
      <c r="A2652" t="s">
        <v>6289</v>
      </c>
      <c r="B2652" t="s">
        <v>404</v>
      </c>
      <c r="C2652" t="s">
        <v>11519</v>
      </c>
      <c r="D2652" t="s">
        <v>12</v>
      </c>
      <c r="E2652" t="s">
        <v>174</v>
      </c>
      <c r="F2652" t="s">
        <v>6290</v>
      </c>
      <c r="G2652" t="s">
        <v>28</v>
      </c>
      <c r="H2652" s="1" t="s">
        <v>2918</v>
      </c>
      <c r="I2652" s="3">
        <v>0.5135763888888889</v>
      </c>
      <c r="J2652" s="1" t="s">
        <v>5244</v>
      </c>
      <c r="K2652" s="2">
        <v>0.5135763888888889</v>
      </c>
      <c r="L2652" s="2" t="s">
        <v>12021</v>
      </c>
      <c r="M2652" t="s">
        <v>12021</v>
      </c>
      <c r="N2652" t="str">
        <f t="shared" si="261"/>
        <v>22-06-2020</v>
      </c>
      <c r="O2652" t="str">
        <f t="shared" si="263"/>
        <v>06</v>
      </c>
      <c r="P2652" t="str">
        <f t="shared" si="264"/>
        <v>2020</v>
      </c>
      <c r="Q2652" t="s">
        <v>12021</v>
      </c>
      <c r="R2652" t="str">
        <f t="shared" si="262"/>
        <v>18-07-2020</v>
      </c>
      <c r="S2652" t="str">
        <f t="shared" si="265"/>
        <v>07</v>
      </c>
    </row>
    <row r="2653" spans="1:19" x14ac:dyDescent="0.3">
      <c r="A2653" t="s">
        <v>6291</v>
      </c>
      <c r="B2653" t="s">
        <v>146</v>
      </c>
      <c r="C2653" t="s">
        <v>12021</v>
      </c>
      <c r="D2653" t="s">
        <v>19</v>
      </c>
      <c r="E2653" t="s">
        <v>140</v>
      </c>
      <c r="F2653" t="s">
        <v>6292</v>
      </c>
      <c r="G2653" t="s">
        <v>22</v>
      </c>
      <c r="H2653" s="1" t="s">
        <v>3839</v>
      </c>
      <c r="I2653" s="3">
        <v>0.39344907407407409</v>
      </c>
      <c r="J2653" s="1" t="s">
        <v>12021</v>
      </c>
      <c r="K2653" s="2" t="s">
        <v>12021</v>
      </c>
      <c r="L2653" s="2" t="s">
        <v>12021</v>
      </c>
      <c r="M2653" t="s">
        <v>12021</v>
      </c>
      <c r="N2653" t="str">
        <f t="shared" si="261"/>
        <v>19-05-2022</v>
      </c>
      <c r="O2653" t="str">
        <f t="shared" si="263"/>
        <v>05</v>
      </c>
      <c r="P2653" t="str">
        <f t="shared" si="264"/>
        <v>2022</v>
      </c>
      <c r="Q2653" t="s">
        <v>12021</v>
      </c>
      <c r="R2653" t="str">
        <f t="shared" si="262"/>
        <v>-</v>
      </c>
      <c r="S2653" t="str">
        <f t="shared" si="265"/>
        <v/>
      </c>
    </row>
    <row r="2654" spans="1:19" x14ac:dyDescent="0.3">
      <c r="A2654" t="s">
        <v>6293</v>
      </c>
      <c r="B2654" t="s">
        <v>73</v>
      </c>
      <c r="C2654" t="s">
        <v>12021</v>
      </c>
      <c r="D2654" t="s">
        <v>49</v>
      </c>
      <c r="E2654" t="s">
        <v>50</v>
      </c>
      <c r="F2654" t="s">
        <v>6294</v>
      </c>
      <c r="G2654" t="s">
        <v>15</v>
      </c>
      <c r="H2654" s="1" t="s">
        <v>1175</v>
      </c>
      <c r="I2654" s="3">
        <v>0.73906249999999996</v>
      </c>
      <c r="J2654" s="1" t="s">
        <v>12021</v>
      </c>
      <c r="K2654" s="2" t="s">
        <v>12021</v>
      </c>
      <c r="L2654" s="2" t="s">
        <v>12021</v>
      </c>
      <c r="M2654" t="s">
        <v>12021</v>
      </c>
      <c r="N2654" t="str">
        <f t="shared" si="261"/>
        <v>13-03-2024</v>
      </c>
      <c r="O2654" t="str">
        <f t="shared" si="263"/>
        <v>03</v>
      </c>
      <c r="P2654" t="str">
        <f t="shared" si="264"/>
        <v>2024</v>
      </c>
      <c r="Q2654" t="s">
        <v>12021</v>
      </c>
      <c r="R2654" t="str">
        <f t="shared" si="262"/>
        <v>-</v>
      </c>
      <c r="S2654" t="str">
        <f t="shared" si="265"/>
        <v/>
      </c>
    </row>
    <row r="2655" spans="1:19" x14ac:dyDescent="0.3">
      <c r="A2655" t="s">
        <v>6295</v>
      </c>
      <c r="B2655" t="s">
        <v>25</v>
      </c>
      <c r="C2655" t="s">
        <v>12021</v>
      </c>
      <c r="D2655" t="s">
        <v>19</v>
      </c>
      <c r="E2655" t="s">
        <v>26</v>
      </c>
      <c r="F2655" t="s">
        <v>6296</v>
      </c>
      <c r="G2655" t="s">
        <v>15</v>
      </c>
      <c r="H2655" s="1">
        <v>43834</v>
      </c>
      <c r="I2655" s="3">
        <v>0.65625</v>
      </c>
      <c r="J2655" s="1" t="s">
        <v>12021</v>
      </c>
      <c r="K2655" s="2" t="s">
        <v>12021</v>
      </c>
      <c r="L2655" s="2" t="s">
        <v>12021</v>
      </c>
      <c r="M2655" t="s">
        <v>12021</v>
      </c>
      <c r="N2655" t="str">
        <f t="shared" si="261"/>
        <v>04-01-2020</v>
      </c>
      <c r="O2655" t="str">
        <f t="shared" si="263"/>
        <v>01</v>
      </c>
      <c r="P2655" t="str">
        <f t="shared" si="264"/>
        <v>2020</v>
      </c>
      <c r="Q2655" t="s">
        <v>12021</v>
      </c>
      <c r="R2655" t="str">
        <f t="shared" si="262"/>
        <v>-</v>
      </c>
      <c r="S2655" t="str">
        <f t="shared" si="265"/>
        <v/>
      </c>
    </row>
    <row r="2656" spans="1:19" x14ac:dyDescent="0.3">
      <c r="A2656" t="s">
        <v>6297</v>
      </c>
      <c r="B2656" t="s">
        <v>110</v>
      </c>
      <c r="C2656" t="s">
        <v>12021</v>
      </c>
      <c r="D2656" t="s">
        <v>33</v>
      </c>
      <c r="E2656" t="s">
        <v>34</v>
      </c>
      <c r="F2656" t="s">
        <v>6298</v>
      </c>
      <c r="G2656" t="s">
        <v>22</v>
      </c>
      <c r="H2656" s="1" t="s">
        <v>4375</v>
      </c>
      <c r="I2656" s="3">
        <v>0.99788194444444445</v>
      </c>
      <c r="J2656" s="1" t="s">
        <v>12021</v>
      </c>
      <c r="K2656" s="2" t="s">
        <v>12021</v>
      </c>
      <c r="L2656" s="2" t="s">
        <v>12021</v>
      </c>
      <c r="M2656" t="s">
        <v>12021</v>
      </c>
      <c r="N2656" t="str">
        <f t="shared" si="261"/>
        <v>22-04-2023</v>
      </c>
      <c r="O2656" t="str">
        <f t="shared" si="263"/>
        <v>04</v>
      </c>
      <c r="P2656" t="str">
        <f t="shared" si="264"/>
        <v>2023</v>
      </c>
      <c r="Q2656" t="s">
        <v>12021</v>
      </c>
      <c r="R2656" t="str">
        <f t="shared" si="262"/>
        <v>-</v>
      </c>
      <c r="S2656" t="str">
        <f t="shared" si="265"/>
        <v/>
      </c>
    </row>
    <row r="2657" spans="1:19" x14ac:dyDescent="0.3">
      <c r="A2657" t="s">
        <v>6299</v>
      </c>
      <c r="B2657" t="s">
        <v>301</v>
      </c>
      <c r="C2657" t="s">
        <v>12021</v>
      </c>
      <c r="D2657" t="s">
        <v>49</v>
      </c>
      <c r="E2657" t="s">
        <v>50</v>
      </c>
      <c r="F2657" t="s">
        <v>6300</v>
      </c>
      <c r="G2657" t="s">
        <v>22</v>
      </c>
      <c r="H2657" s="1">
        <v>45116</v>
      </c>
      <c r="I2657" s="3">
        <v>0.40625</v>
      </c>
      <c r="J2657" s="1" t="s">
        <v>12021</v>
      </c>
      <c r="K2657" s="2" t="s">
        <v>12021</v>
      </c>
      <c r="L2657" s="2" t="s">
        <v>12021</v>
      </c>
      <c r="M2657" t="s">
        <v>12021</v>
      </c>
      <c r="N2657" t="str">
        <f t="shared" si="261"/>
        <v>09-07-2023</v>
      </c>
      <c r="O2657" t="str">
        <f t="shared" si="263"/>
        <v>07</v>
      </c>
      <c r="P2657" t="str">
        <f t="shared" si="264"/>
        <v>2023</v>
      </c>
      <c r="Q2657" t="s">
        <v>12021</v>
      </c>
      <c r="R2657" t="str">
        <f t="shared" si="262"/>
        <v>-</v>
      </c>
      <c r="S2657" t="str">
        <f t="shared" si="265"/>
        <v/>
      </c>
    </row>
    <row r="2658" spans="1:19" x14ac:dyDescent="0.3">
      <c r="A2658" t="s">
        <v>6301</v>
      </c>
      <c r="B2658" t="s">
        <v>93</v>
      </c>
      <c r="C2658" t="s">
        <v>12021</v>
      </c>
      <c r="D2658" t="s">
        <v>19</v>
      </c>
      <c r="E2658" t="s">
        <v>26</v>
      </c>
      <c r="F2658" t="s">
        <v>6302</v>
      </c>
      <c r="G2658" t="s">
        <v>22</v>
      </c>
      <c r="H2658" s="1">
        <v>45363</v>
      </c>
      <c r="I2658" s="3">
        <v>7.8472222222222221E-2</v>
      </c>
      <c r="J2658" s="1" t="s">
        <v>12021</v>
      </c>
      <c r="K2658" s="2" t="s">
        <v>12021</v>
      </c>
      <c r="L2658" s="2" t="s">
        <v>12021</v>
      </c>
      <c r="M2658" t="s">
        <v>12021</v>
      </c>
      <c r="N2658" t="str">
        <f t="shared" si="261"/>
        <v>12-03-2024</v>
      </c>
      <c r="O2658" t="str">
        <f t="shared" si="263"/>
        <v>03</v>
      </c>
      <c r="P2658" t="str">
        <f t="shared" si="264"/>
        <v>2024</v>
      </c>
      <c r="Q2658" t="s">
        <v>12021</v>
      </c>
      <c r="R2658" t="str">
        <f t="shared" si="262"/>
        <v>-</v>
      </c>
      <c r="S2658" t="str">
        <f t="shared" si="265"/>
        <v/>
      </c>
    </row>
    <row r="2659" spans="1:19" x14ac:dyDescent="0.3">
      <c r="A2659" t="s">
        <v>6303</v>
      </c>
      <c r="B2659" t="s">
        <v>93</v>
      </c>
      <c r="C2659" t="s">
        <v>12021</v>
      </c>
      <c r="D2659" t="s">
        <v>19</v>
      </c>
      <c r="E2659" t="s">
        <v>26</v>
      </c>
      <c r="F2659" t="s">
        <v>6304</v>
      </c>
      <c r="G2659" t="s">
        <v>15</v>
      </c>
      <c r="H2659" s="1" t="s">
        <v>4375</v>
      </c>
      <c r="I2659" s="3">
        <v>0.9392476851851852</v>
      </c>
      <c r="J2659" s="1" t="s">
        <v>12021</v>
      </c>
      <c r="K2659" s="2" t="s">
        <v>12021</v>
      </c>
      <c r="L2659" s="2" t="s">
        <v>12021</v>
      </c>
      <c r="M2659" t="s">
        <v>12021</v>
      </c>
      <c r="N2659" t="str">
        <f t="shared" si="261"/>
        <v>22-04-2023</v>
      </c>
      <c r="O2659" t="str">
        <f t="shared" si="263"/>
        <v>04</v>
      </c>
      <c r="P2659" t="str">
        <f t="shared" si="264"/>
        <v>2023</v>
      </c>
      <c r="Q2659" t="s">
        <v>12021</v>
      </c>
      <c r="R2659" t="str">
        <f t="shared" si="262"/>
        <v>-</v>
      </c>
      <c r="S2659" t="str">
        <f t="shared" si="265"/>
        <v/>
      </c>
    </row>
    <row r="2660" spans="1:19" x14ac:dyDescent="0.3">
      <c r="A2660" t="s">
        <v>6305</v>
      </c>
      <c r="B2660" t="s">
        <v>158</v>
      </c>
      <c r="C2660" t="s">
        <v>12021</v>
      </c>
      <c r="D2660" t="s">
        <v>33</v>
      </c>
      <c r="E2660" t="s">
        <v>127</v>
      </c>
      <c r="F2660" t="s">
        <v>6306</v>
      </c>
      <c r="G2660" t="s">
        <v>22</v>
      </c>
      <c r="H2660" s="1" t="s">
        <v>3954</v>
      </c>
      <c r="I2660" s="3">
        <v>0.30944444444444447</v>
      </c>
      <c r="J2660" s="1" t="s">
        <v>12021</v>
      </c>
      <c r="K2660" s="2" t="s">
        <v>12021</v>
      </c>
      <c r="L2660" s="2" t="s">
        <v>12021</v>
      </c>
      <c r="M2660" t="s">
        <v>12021</v>
      </c>
      <c r="N2660" t="str">
        <f t="shared" si="261"/>
        <v>23-04-2021</v>
      </c>
      <c r="O2660" t="str">
        <f t="shared" si="263"/>
        <v>04</v>
      </c>
      <c r="P2660" t="str">
        <f t="shared" si="264"/>
        <v>2021</v>
      </c>
      <c r="Q2660" t="s">
        <v>12021</v>
      </c>
      <c r="R2660" t="str">
        <f t="shared" si="262"/>
        <v>-</v>
      </c>
      <c r="S2660" t="str">
        <f t="shared" si="265"/>
        <v/>
      </c>
    </row>
    <row r="2661" spans="1:19" x14ac:dyDescent="0.3">
      <c r="A2661" t="s">
        <v>6307</v>
      </c>
      <c r="B2661" t="s">
        <v>205</v>
      </c>
      <c r="C2661" t="s">
        <v>11520</v>
      </c>
      <c r="D2661" t="s">
        <v>19</v>
      </c>
      <c r="E2661" t="s">
        <v>140</v>
      </c>
      <c r="F2661" t="s">
        <v>6308</v>
      </c>
      <c r="G2661" t="s">
        <v>28</v>
      </c>
      <c r="H2661" s="1">
        <v>44967</v>
      </c>
      <c r="I2661" s="3">
        <v>0.20208333333333334</v>
      </c>
      <c r="J2661" s="1" t="s">
        <v>144</v>
      </c>
      <c r="K2661" s="2">
        <v>0.20225694444444445</v>
      </c>
      <c r="L2661" s="2" t="s">
        <v>12021</v>
      </c>
      <c r="M2661" t="s">
        <v>12021</v>
      </c>
      <c r="N2661" t="str">
        <f t="shared" si="261"/>
        <v>10-02-2023</v>
      </c>
      <c r="O2661" t="str">
        <f t="shared" si="263"/>
        <v>02</v>
      </c>
      <c r="P2661" t="str">
        <f t="shared" si="264"/>
        <v>2023</v>
      </c>
      <c r="Q2661" t="s">
        <v>12021</v>
      </c>
      <c r="R2661" t="str">
        <f t="shared" si="262"/>
        <v>17-10-2023</v>
      </c>
      <c r="S2661" t="str">
        <f t="shared" si="265"/>
        <v>10</v>
      </c>
    </row>
    <row r="2662" spans="1:19" x14ac:dyDescent="0.3">
      <c r="A2662" t="s">
        <v>6309</v>
      </c>
      <c r="B2662" t="s">
        <v>146</v>
      </c>
      <c r="C2662" t="s">
        <v>12021</v>
      </c>
      <c r="D2662" t="s">
        <v>19</v>
      </c>
      <c r="E2662" t="s">
        <v>140</v>
      </c>
      <c r="F2662" t="s">
        <v>6310</v>
      </c>
      <c r="G2662" t="s">
        <v>22</v>
      </c>
      <c r="H2662" s="1" t="s">
        <v>1452</v>
      </c>
      <c r="I2662" s="3">
        <v>0.28964120370370372</v>
      </c>
      <c r="J2662" s="1" t="s">
        <v>12021</v>
      </c>
      <c r="K2662" s="2" t="s">
        <v>12021</v>
      </c>
      <c r="L2662" s="2" t="s">
        <v>12021</v>
      </c>
      <c r="M2662" t="s">
        <v>12021</v>
      </c>
      <c r="N2662" t="str">
        <f t="shared" si="261"/>
        <v>17-01-2024</v>
      </c>
      <c r="O2662" t="str">
        <f t="shared" si="263"/>
        <v>01</v>
      </c>
      <c r="P2662" t="str">
        <f t="shared" si="264"/>
        <v>2024</v>
      </c>
      <c r="Q2662" t="s">
        <v>12021</v>
      </c>
      <c r="R2662" t="str">
        <f t="shared" si="262"/>
        <v>-</v>
      </c>
      <c r="S2662" t="str">
        <f t="shared" si="265"/>
        <v/>
      </c>
    </row>
    <row r="2663" spans="1:19" x14ac:dyDescent="0.3">
      <c r="A2663" t="s">
        <v>6311</v>
      </c>
      <c r="B2663" t="s">
        <v>18</v>
      </c>
      <c r="C2663" t="s">
        <v>12021</v>
      </c>
      <c r="D2663" t="s">
        <v>19</v>
      </c>
      <c r="E2663" t="s">
        <v>20</v>
      </c>
      <c r="F2663" t="s">
        <v>6312</v>
      </c>
      <c r="G2663" t="s">
        <v>15</v>
      </c>
      <c r="H2663" s="1" t="s">
        <v>4952</v>
      </c>
      <c r="I2663" s="3">
        <v>9.166666666666666E-2</v>
      </c>
      <c r="J2663" s="1" t="s">
        <v>12021</v>
      </c>
      <c r="K2663" s="2" t="s">
        <v>12021</v>
      </c>
      <c r="L2663" s="2" t="s">
        <v>12021</v>
      </c>
      <c r="M2663" t="s">
        <v>12021</v>
      </c>
      <c r="N2663" t="str">
        <f t="shared" si="261"/>
        <v>20-04-2023</v>
      </c>
      <c r="O2663" t="str">
        <f t="shared" si="263"/>
        <v>04</v>
      </c>
      <c r="P2663" t="str">
        <f t="shared" si="264"/>
        <v>2023</v>
      </c>
      <c r="Q2663" t="s">
        <v>12021</v>
      </c>
      <c r="R2663" t="str">
        <f t="shared" si="262"/>
        <v>-</v>
      </c>
      <c r="S2663" t="str">
        <f t="shared" si="265"/>
        <v/>
      </c>
    </row>
    <row r="2664" spans="1:19" x14ac:dyDescent="0.3">
      <c r="A2664" t="s">
        <v>6313</v>
      </c>
      <c r="B2664" t="s">
        <v>11</v>
      </c>
      <c r="C2664" t="s">
        <v>11521</v>
      </c>
      <c r="D2664" t="s">
        <v>12</v>
      </c>
      <c r="E2664" t="s">
        <v>13</v>
      </c>
      <c r="F2664" t="s">
        <v>6314</v>
      </c>
      <c r="G2664" t="s">
        <v>28</v>
      </c>
      <c r="H2664" s="1" t="s">
        <v>6315</v>
      </c>
      <c r="I2664" s="3">
        <v>0.18247685185185186</v>
      </c>
      <c r="J2664" s="1" t="s">
        <v>2291</v>
      </c>
      <c r="K2664" s="2">
        <v>0.18247685185185186</v>
      </c>
      <c r="L2664" s="2" t="s">
        <v>12021</v>
      </c>
      <c r="M2664" t="s">
        <v>12021</v>
      </c>
      <c r="N2664" t="str">
        <f t="shared" si="261"/>
        <v>25-02-2022</v>
      </c>
      <c r="O2664" t="str">
        <f t="shared" si="263"/>
        <v>02</v>
      </c>
      <c r="P2664" t="str">
        <f t="shared" si="264"/>
        <v>2022</v>
      </c>
      <c r="Q2664" t="s">
        <v>12021</v>
      </c>
      <c r="R2664" t="str">
        <f t="shared" si="262"/>
        <v>23-03-2022</v>
      </c>
      <c r="S2664" t="str">
        <f t="shared" si="265"/>
        <v>03</v>
      </c>
    </row>
    <row r="2665" spans="1:19" x14ac:dyDescent="0.3">
      <c r="A2665" t="s">
        <v>6316</v>
      </c>
      <c r="B2665" t="s">
        <v>301</v>
      </c>
      <c r="C2665" t="s">
        <v>11522</v>
      </c>
      <c r="D2665" t="s">
        <v>49</v>
      </c>
      <c r="E2665" t="s">
        <v>50</v>
      </c>
      <c r="F2665" t="s">
        <v>6317</v>
      </c>
      <c r="G2665" t="s">
        <v>28</v>
      </c>
      <c r="H2665" s="1" t="s">
        <v>1080</v>
      </c>
      <c r="I2665" s="3">
        <v>1.2442129629629629E-2</v>
      </c>
      <c r="J2665" s="1" t="s">
        <v>6318</v>
      </c>
      <c r="K2665" s="2">
        <v>1.2442129629629629E-2</v>
      </c>
      <c r="L2665" s="2" t="s">
        <v>12021</v>
      </c>
      <c r="M2665" t="s">
        <v>12021</v>
      </c>
      <c r="N2665" t="str">
        <f t="shared" si="261"/>
        <v>14-10-2022</v>
      </c>
      <c r="O2665" t="str">
        <f t="shared" si="263"/>
        <v>10</v>
      </c>
      <c r="P2665" t="str">
        <f t="shared" si="264"/>
        <v>2022</v>
      </c>
      <c r="Q2665" t="s">
        <v>12021</v>
      </c>
      <c r="R2665" t="str">
        <f t="shared" si="262"/>
        <v>25-10-2022</v>
      </c>
      <c r="S2665" t="str">
        <f t="shared" si="265"/>
        <v>10</v>
      </c>
    </row>
    <row r="2666" spans="1:19" x14ac:dyDescent="0.3">
      <c r="A2666" t="s">
        <v>6319</v>
      </c>
      <c r="B2666" t="s">
        <v>113</v>
      </c>
      <c r="C2666" t="s">
        <v>12021</v>
      </c>
      <c r="D2666" t="s">
        <v>12</v>
      </c>
      <c r="E2666" t="s">
        <v>114</v>
      </c>
      <c r="F2666" t="s">
        <v>6320</v>
      </c>
      <c r="G2666" t="s">
        <v>22</v>
      </c>
      <c r="H2666" s="1">
        <v>44875</v>
      </c>
      <c r="I2666" s="3">
        <v>0.2673611111111111</v>
      </c>
      <c r="J2666" s="1" t="s">
        <v>12021</v>
      </c>
      <c r="K2666" s="2" t="s">
        <v>12021</v>
      </c>
      <c r="L2666" s="2" t="s">
        <v>12021</v>
      </c>
      <c r="M2666" t="s">
        <v>12021</v>
      </c>
      <c r="N2666" t="str">
        <f t="shared" si="261"/>
        <v>10-11-2022</v>
      </c>
      <c r="O2666" t="str">
        <f t="shared" si="263"/>
        <v>11</v>
      </c>
      <c r="P2666" t="str">
        <f t="shared" si="264"/>
        <v>2022</v>
      </c>
      <c r="Q2666" t="s">
        <v>12021</v>
      </c>
      <c r="R2666" t="str">
        <f t="shared" si="262"/>
        <v>-</v>
      </c>
      <c r="S2666" t="str">
        <f t="shared" si="265"/>
        <v/>
      </c>
    </row>
    <row r="2667" spans="1:19" x14ac:dyDescent="0.3">
      <c r="A2667" t="s">
        <v>6321</v>
      </c>
      <c r="B2667" t="s">
        <v>25</v>
      </c>
      <c r="C2667" s="4">
        <v>44990.054166666669</v>
      </c>
      <c r="D2667" t="s">
        <v>19</v>
      </c>
      <c r="E2667" t="s">
        <v>26</v>
      </c>
      <c r="F2667" t="s">
        <v>6322</v>
      </c>
      <c r="G2667" t="s">
        <v>28</v>
      </c>
      <c r="H2667" s="1" t="s">
        <v>3958</v>
      </c>
      <c r="I2667" s="3">
        <v>5.4571759259259257E-2</v>
      </c>
      <c r="J2667" s="1">
        <v>44990</v>
      </c>
      <c r="K2667" s="2">
        <v>5.4166666666666669E-2</v>
      </c>
      <c r="L2667" s="2" t="s">
        <v>12021</v>
      </c>
      <c r="M2667" t="s">
        <v>12021</v>
      </c>
      <c r="N2667" t="str">
        <f t="shared" si="261"/>
        <v>26-04-2023</v>
      </c>
      <c r="O2667" t="str">
        <f t="shared" si="263"/>
        <v>04</v>
      </c>
      <c r="P2667" t="str">
        <f t="shared" si="264"/>
        <v>2023</v>
      </c>
      <c r="Q2667" t="s">
        <v>12021</v>
      </c>
      <c r="R2667" t="str">
        <f t="shared" si="262"/>
        <v>05-03-2023</v>
      </c>
      <c r="S2667" t="str">
        <f t="shared" si="265"/>
        <v>03</v>
      </c>
    </row>
    <row r="2668" spans="1:19" x14ac:dyDescent="0.3">
      <c r="A2668" t="s">
        <v>6323</v>
      </c>
      <c r="B2668" t="s">
        <v>123</v>
      </c>
      <c r="C2668" t="s">
        <v>12021</v>
      </c>
      <c r="D2668" t="s">
        <v>33</v>
      </c>
      <c r="E2668" t="s">
        <v>34</v>
      </c>
      <c r="F2668" t="s">
        <v>6324</v>
      </c>
      <c r="G2668" t="s">
        <v>15</v>
      </c>
      <c r="H2668" s="1">
        <v>44596</v>
      </c>
      <c r="I2668" s="3">
        <v>0.12569444444444444</v>
      </c>
      <c r="J2668" s="1" t="s">
        <v>12021</v>
      </c>
      <c r="K2668" s="2" t="s">
        <v>12021</v>
      </c>
      <c r="L2668" s="2" t="s">
        <v>12021</v>
      </c>
      <c r="M2668" t="s">
        <v>12021</v>
      </c>
      <c r="N2668" t="str">
        <f t="shared" si="261"/>
        <v>04-02-2022</v>
      </c>
      <c r="O2668" t="str">
        <f t="shared" si="263"/>
        <v>02</v>
      </c>
      <c r="P2668" t="str">
        <f t="shared" si="264"/>
        <v>2022</v>
      </c>
      <c r="Q2668" t="s">
        <v>12021</v>
      </c>
      <c r="R2668" t="str">
        <f t="shared" si="262"/>
        <v>-</v>
      </c>
      <c r="S2668" t="str">
        <f t="shared" si="265"/>
        <v/>
      </c>
    </row>
    <row r="2669" spans="1:19" x14ac:dyDescent="0.3">
      <c r="A2669" t="s">
        <v>6325</v>
      </c>
      <c r="B2669" t="s">
        <v>404</v>
      </c>
      <c r="C2669" t="s">
        <v>11523</v>
      </c>
      <c r="D2669" t="s">
        <v>12</v>
      </c>
      <c r="E2669" t="s">
        <v>174</v>
      </c>
      <c r="F2669" t="s">
        <v>6326</v>
      </c>
      <c r="G2669" t="s">
        <v>28</v>
      </c>
      <c r="H2669" s="1" t="s">
        <v>3930</v>
      </c>
      <c r="I2669" s="3">
        <v>0.45381944444444444</v>
      </c>
      <c r="J2669" s="1" t="s">
        <v>1080</v>
      </c>
      <c r="K2669" s="2">
        <v>0.45381944444444444</v>
      </c>
      <c r="L2669" s="2" t="s">
        <v>12021</v>
      </c>
      <c r="M2669" t="s">
        <v>12021</v>
      </c>
      <c r="N2669" t="str">
        <f t="shared" si="261"/>
        <v>26-09-2022</v>
      </c>
      <c r="O2669" t="str">
        <f t="shared" si="263"/>
        <v>09</v>
      </c>
      <c r="P2669" t="str">
        <f t="shared" si="264"/>
        <v>2022</v>
      </c>
      <c r="Q2669" t="s">
        <v>12021</v>
      </c>
      <c r="R2669" t="str">
        <f t="shared" si="262"/>
        <v>14-10-2022</v>
      </c>
      <c r="S2669" t="str">
        <f t="shared" si="265"/>
        <v>10</v>
      </c>
    </row>
    <row r="2670" spans="1:19" x14ac:dyDescent="0.3">
      <c r="A2670" t="s">
        <v>6327</v>
      </c>
      <c r="B2670" t="s">
        <v>289</v>
      </c>
      <c r="C2670" t="s">
        <v>11524</v>
      </c>
      <c r="D2670" t="s">
        <v>49</v>
      </c>
      <c r="E2670" t="s">
        <v>69</v>
      </c>
      <c r="F2670" t="s">
        <v>6328</v>
      </c>
      <c r="G2670" t="s">
        <v>28</v>
      </c>
      <c r="H2670" s="1" t="s">
        <v>1285</v>
      </c>
      <c r="I2670" s="3">
        <v>0.62422453703703706</v>
      </c>
      <c r="J2670" s="1" t="s">
        <v>1587</v>
      </c>
      <c r="K2670" s="2">
        <v>0.62422453703703706</v>
      </c>
      <c r="L2670" s="2" t="s">
        <v>12021</v>
      </c>
      <c r="M2670" t="s">
        <v>12021</v>
      </c>
      <c r="N2670" t="str">
        <f t="shared" si="261"/>
        <v>27-01-2021</v>
      </c>
      <c r="O2670" t="str">
        <f t="shared" si="263"/>
        <v>01</v>
      </c>
      <c r="P2670" t="str">
        <f t="shared" si="264"/>
        <v>2021</v>
      </c>
      <c r="Q2670" t="s">
        <v>12021</v>
      </c>
      <c r="R2670" t="str">
        <f t="shared" si="262"/>
        <v>28-01-2021</v>
      </c>
      <c r="S2670" t="str">
        <f t="shared" si="265"/>
        <v>01</v>
      </c>
    </row>
    <row r="2671" spans="1:19" x14ac:dyDescent="0.3">
      <c r="A2671" t="s">
        <v>6329</v>
      </c>
      <c r="B2671" t="s">
        <v>280</v>
      </c>
      <c r="C2671" s="4">
        <v>45540.760416666664</v>
      </c>
      <c r="D2671" t="s">
        <v>49</v>
      </c>
      <c r="E2671" t="s">
        <v>65</v>
      </c>
      <c r="F2671" t="s">
        <v>6330</v>
      </c>
      <c r="G2671" t="s">
        <v>28</v>
      </c>
      <c r="H2671" s="1">
        <v>45356</v>
      </c>
      <c r="I2671" s="3">
        <v>0.76041666666666663</v>
      </c>
      <c r="J2671" s="1">
        <v>45540</v>
      </c>
      <c r="K2671" s="2">
        <v>0.76041666666666663</v>
      </c>
      <c r="L2671" s="2" t="s">
        <v>12021</v>
      </c>
      <c r="M2671" t="s">
        <v>12021</v>
      </c>
      <c r="N2671" t="str">
        <f t="shared" si="261"/>
        <v>05-03-2024</v>
      </c>
      <c r="O2671" t="str">
        <f t="shared" si="263"/>
        <v>03</v>
      </c>
      <c r="P2671" t="str">
        <f t="shared" si="264"/>
        <v>2024</v>
      </c>
      <c r="Q2671" t="s">
        <v>12021</v>
      </c>
      <c r="R2671" t="str">
        <f t="shared" si="262"/>
        <v>05-09-2024</v>
      </c>
      <c r="S2671" t="str">
        <f t="shared" si="265"/>
        <v>09</v>
      </c>
    </row>
    <row r="2672" spans="1:19" x14ac:dyDescent="0.3">
      <c r="A2672" t="s">
        <v>6331</v>
      </c>
      <c r="B2672" t="s">
        <v>68</v>
      </c>
      <c r="C2672" t="s">
        <v>12021</v>
      </c>
      <c r="D2672" t="s">
        <v>49</v>
      </c>
      <c r="E2672" t="s">
        <v>69</v>
      </c>
      <c r="F2672" t="s">
        <v>6332</v>
      </c>
      <c r="G2672" t="s">
        <v>15</v>
      </c>
      <c r="H2672" s="1" t="s">
        <v>2531</v>
      </c>
      <c r="I2672" s="3">
        <v>0.8081828703703704</v>
      </c>
      <c r="J2672" s="1" t="s">
        <v>12021</v>
      </c>
      <c r="K2672" s="2" t="s">
        <v>12021</v>
      </c>
      <c r="L2672" s="2" t="s">
        <v>12021</v>
      </c>
      <c r="M2672" t="s">
        <v>12021</v>
      </c>
      <c r="N2672" t="str">
        <f t="shared" si="261"/>
        <v>24-10-2020</v>
      </c>
      <c r="O2672" t="str">
        <f t="shared" si="263"/>
        <v>10</v>
      </c>
      <c r="P2672" t="str">
        <f t="shared" si="264"/>
        <v>2020</v>
      </c>
      <c r="Q2672" t="s">
        <v>12021</v>
      </c>
      <c r="R2672" t="str">
        <f t="shared" si="262"/>
        <v>-</v>
      </c>
      <c r="S2672" t="str">
        <f t="shared" si="265"/>
        <v/>
      </c>
    </row>
    <row r="2673" spans="1:19" x14ac:dyDescent="0.3">
      <c r="A2673" t="s">
        <v>6333</v>
      </c>
      <c r="B2673" t="s">
        <v>73</v>
      </c>
      <c r="C2673" t="s">
        <v>12021</v>
      </c>
      <c r="D2673" t="s">
        <v>49</v>
      </c>
      <c r="E2673" t="s">
        <v>50</v>
      </c>
      <c r="F2673" t="s">
        <v>6334</v>
      </c>
      <c r="G2673" t="s">
        <v>15</v>
      </c>
      <c r="H2673" s="1" t="s">
        <v>2721</v>
      </c>
      <c r="I2673" s="3">
        <v>3.033564814814815E-2</v>
      </c>
      <c r="J2673" s="1" t="s">
        <v>12021</v>
      </c>
      <c r="K2673" s="2" t="s">
        <v>12021</v>
      </c>
      <c r="L2673" s="2" t="s">
        <v>12021</v>
      </c>
      <c r="M2673" t="s">
        <v>12021</v>
      </c>
      <c r="N2673" t="str">
        <f t="shared" si="261"/>
        <v>21-12-2022</v>
      </c>
      <c r="O2673" t="str">
        <f t="shared" si="263"/>
        <v>12</v>
      </c>
      <c r="P2673" t="str">
        <f t="shared" si="264"/>
        <v>2022</v>
      </c>
      <c r="Q2673" t="s">
        <v>12021</v>
      </c>
      <c r="R2673" t="str">
        <f t="shared" si="262"/>
        <v>-</v>
      </c>
      <c r="S2673" t="str">
        <f t="shared" si="265"/>
        <v/>
      </c>
    </row>
    <row r="2674" spans="1:19" x14ac:dyDescent="0.3">
      <c r="A2674" t="s">
        <v>6335</v>
      </c>
      <c r="B2674" t="s">
        <v>110</v>
      </c>
      <c r="C2674" t="s">
        <v>12021</v>
      </c>
      <c r="D2674" t="s">
        <v>33</v>
      </c>
      <c r="E2674" t="s">
        <v>34</v>
      </c>
      <c r="F2674" t="s">
        <v>6336</v>
      </c>
      <c r="G2674" t="s">
        <v>22</v>
      </c>
      <c r="H2674" s="1" t="s">
        <v>3795</v>
      </c>
      <c r="I2674" s="3">
        <v>0.10637731481481481</v>
      </c>
      <c r="J2674" s="1" t="s">
        <v>12021</v>
      </c>
      <c r="K2674" s="2" t="s">
        <v>12021</v>
      </c>
      <c r="L2674" s="2" t="s">
        <v>12021</v>
      </c>
      <c r="M2674" t="s">
        <v>12021</v>
      </c>
      <c r="N2674" t="str">
        <f t="shared" si="261"/>
        <v>19-12-2024</v>
      </c>
      <c r="O2674" t="str">
        <f t="shared" si="263"/>
        <v>12</v>
      </c>
      <c r="P2674" t="str">
        <f t="shared" si="264"/>
        <v>2024</v>
      </c>
      <c r="Q2674" t="s">
        <v>12021</v>
      </c>
      <c r="R2674" t="str">
        <f t="shared" si="262"/>
        <v>-</v>
      </c>
      <c r="S2674" t="str">
        <f t="shared" si="265"/>
        <v/>
      </c>
    </row>
    <row r="2675" spans="1:19" x14ac:dyDescent="0.3">
      <c r="A2675" t="s">
        <v>6337</v>
      </c>
      <c r="B2675" t="s">
        <v>11</v>
      </c>
      <c r="C2675" t="s">
        <v>12021</v>
      </c>
      <c r="D2675" t="s">
        <v>12</v>
      </c>
      <c r="E2675" t="s">
        <v>13</v>
      </c>
      <c r="F2675" t="s">
        <v>6338</v>
      </c>
      <c r="G2675" t="s">
        <v>15</v>
      </c>
      <c r="H2675" s="1">
        <v>44938</v>
      </c>
      <c r="I2675" s="3">
        <v>0.39097222222222222</v>
      </c>
      <c r="J2675" s="1" t="s">
        <v>12021</v>
      </c>
      <c r="K2675" s="2" t="s">
        <v>12021</v>
      </c>
      <c r="L2675" s="2" t="s">
        <v>12021</v>
      </c>
      <c r="M2675" t="s">
        <v>12021</v>
      </c>
      <c r="N2675" t="str">
        <f t="shared" si="261"/>
        <v>12-01-2023</v>
      </c>
      <c r="O2675" t="str">
        <f t="shared" si="263"/>
        <v>01</v>
      </c>
      <c r="P2675" t="str">
        <f t="shared" si="264"/>
        <v>2023</v>
      </c>
      <c r="Q2675" t="s">
        <v>12021</v>
      </c>
      <c r="R2675" t="str">
        <f t="shared" si="262"/>
        <v>-</v>
      </c>
      <c r="S2675" t="str">
        <f t="shared" si="265"/>
        <v/>
      </c>
    </row>
    <row r="2676" spans="1:19" x14ac:dyDescent="0.3">
      <c r="A2676" t="s">
        <v>6339</v>
      </c>
      <c r="B2676" t="s">
        <v>249</v>
      </c>
      <c r="C2676" t="s">
        <v>12021</v>
      </c>
      <c r="D2676" t="s">
        <v>19</v>
      </c>
      <c r="E2676" t="s">
        <v>26</v>
      </c>
      <c r="F2676" t="s">
        <v>6340</v>
      </c>
      <c r="G2676" t="s">
        <v>22</v>
      </c>
      <c r="H2676" s="1" t="s">
        <v>2665</v>
      </c>
      <c r="I2676" s="3">
        <v>0.2069212962962963</v>
      </c>
      <c r="J2676" s="1" t="s">
        <v>12021</v>
      </c>
      <c r="K2676" s="2" t="s">
        <v>12021</v>
      </c>
      <c r="L2676" s="2" t="s">
        <v>12021</v>
      </c>
      <c r="M2676" t="s">
        <v>12021</v>
      </c>
      <c r="N2676" t="str">
        <f t="shared" si="261"/>
        <v>23-04-2023</v>
      </c>
      <c r="O2676" t="str">
        <f t="shared" si="263"/>
        <v>04</v>
      </c>
      <c r="P2676" t="str">
        <f t="shared" si="264"/>
        <v>2023</v>
      </c>
      <c r="Q2676" t="s">
        <v>12021</v>
      </c>
      <c r="R2676" t="str">
        <f t="shared" si="262"/>
        <v>-</v>
      </c>
      <c r="S2676" t="str">
        <f t="shared" si="265"/>
        <v/>
      </c>
    </row>
    <row r="2677" spans="1:19" x14ac:dyDescent="0.3">
      <c r="A2677" t="s">
        <v>6341</v>
      </c>
      <c r="B2677" t="s">
        <v>289</v>
      </c>
      <c r="C2677" t="s">
        <v>12021</v>
      </c>
      <c r="D2677" t="s">
        <v>49</v>
      </c>
      <c r="E2677" t="s">
        <v>69</v>
      </c>
      <c r="F2677" t="s">
        <v>6342</v>
      </c>
      <c r="G2677" t="s">
        <v>15</v>
      </c>
      <c r="H2677" s="1" t="s">
        <v>598</v>
      </c>
      <c r="I2677" s="3">
        <v>0.84005787037037039</v>
      </c>
      <c r="J2677" s="1" t="s">
        <v>12021</v>
      </c>
      <c r="K2677" s="2" t="s">
        <v>12021</v>
      </c>
      <c r="L2677" s="2" t="s">
        <v>12021</v>
      </c>
      <c r="M2677" t="s">
        <v>12021</v>
      </c>
      <c r="N2677" t="str">
        <f t="shared" si="261"/>
        <v>18-04-2024</v>
      </c>
      <c r="O2677" t="str">
        <f t="shared" si="263"/>
        <v>04</v>
      </c>
      <c r="P2677" t="str">
        <f t="shared" si="264"/>
        <v>2024</v>
      </c>
      <c r="Q2677" t="s">
        <v>12021</v>
      </c>
      <c r="R2677" t="str">
        <f t="shared" si="262"/>
        <v>-</v>
      </c>
      <c r="S2677" t="str">
        <f t="shared" si="265"/>
        <v/>
      </c>
    </row>
    <row r="2678" spans="1:19" x14ac:dyDescent="0.3">
      <c r="A2678" t="s">
        <v>6343</v>
      </c>
      <c r="B2678" t="s">
        <v>256</v>
      </c>
      <c r="C2678" t="s">
        <v>12021</v>
      </c>
      <c r="D2678" t="s">
        <v>19</v>
      </c>
      <c r="E2678" t="s">
        <v>20</v>
      </c>
      <c r="F2678" t="s">
        <v>6344</v>
      </c>
      <c r="G2678" t="s">
        <v>15</v>
      </c>
      <c r="H2678" s="1" t="s">
        <v>4321</v>
      </c>
      <c r="I2678" s="3">
        <v>0.39665509259259257</v>
      </c>
      <c r="J2678" s="1" t="s">
        <v>12021</v>
      </c>
      <c r="K2678" s="2" t="s">
        <v>12021</v>
      </c>
      <c r="L2678" s="2" t="s">
        <v>12021</v>
      </c>
      <c r="M2678" t="s">
        <v>12021</v>
      </c>
      <c r="N2678" t="str">
        <f t="shared" si="261"/>
        <v>29-10-2022</v>
      </c>
      <c r="O2678" t="str">
        <f t="shared" si="263"/>
        <v>10</v>
      </c>
      <c r="P2678" t="str">
        <f t="shared" si="264"/>
        <v>2022</v>
      </c>
      <c r="Q2678" t="s">
        <v>12021</v>
      </c>
      <c r="R2678" t="str">
        <f t="shared" si="262"/>
        <v>-</v>
      </c>
      <c r="S2678" t="str">
        <f t="shared" si="265"/>
        <v/>
      </c>
    </row>
    <row r="2679" spans="1:19" x14ac:dyDescent="0.3">
      <c r="A2679" t="s">
        <v>6345</v>
      </c>
      <c r="B2679" t="s">
        <v>53</v>
      </c>
      <c r="C2679" t="s">
        <v>12021</v>
      </c>
      <c r="D2679" t="s">
        <v>12</v>
      </c>
      <c r="E2679" t="s">
        <v>13</v>
      </c>
      <c r="F2679" t="s">
        <v>6346</v>
      </c>
      <c r="G2679" t="s">
        <v>15</v>
      </c>
      <c r="H2679" s="1" t="s">
        <v>2907</v>
      </c>
      <c r="I2679" s="3">
        <v>0.25237268518518519</v>
      </c>
      <c r="J2679" s="1" t="s">
        <v>12021</v>
      </c>
      <c r="K2679" s="2" t="s">
        <v>12021</v>
      </c>
      <c r="L2679" s="2" t="s">
        <v>12021</v>
      </c>
      <c r="M2679" t="s">
        <v>12021</v>
      </c>
      <c r="N2679" t="str">
        <f t="shared" si="261"/>
        <v>24-03-2024</v>
      </c>
      <c r="O2679" t="str">
        <f t="shared" si="263"/>
        <v>03</v>
      </c>
      <c r="P2679" t="str">
        <f t="shared" si="264"/>
        <v>2024</v>
      </c>
      <c r="Q2679" t="s">
        <v>12021</v>
      </c>
      <c r="R2679" t="str">
        <f t="shared" si="262"/>
        <v>-</v>
      </c>
      <c r="S2679" t="str">
        <f t="shared" si="265"/>
        <v/>
      </c>
    </row>
    <row r="2680" spans="1:19" x14ac:dyDescent="0.3">
      <c r="A2680" t="s">
        <v>6347</v>
      </c>
      <c r="B2680" t="s">
        <v>87</v>
      </c>
      <c r="C2680" t="s">
        <v>12021</v>
      </c>
      <c r="D2680" t="s">
        <v>33</v>
      </c>
      <c r="E2680" t="s">
        <v>38</v>
      </c>
      <c r="F2680" t="s">
        <v>6348</v>
      </c>
      <c r="G2680" t="s">
        <v>22</v>
      </c>
      <c r="H2680" s="1">
        <v>44663</v>
      </c>
      <c r="I2680" s="3">
        <v>0.67569444444444449</v>
      </c>
      <c r="J2680" s="1" t="s">
        <v>12021</v>
      </c>
      <c r="K2680" s="2" t="s">
        <v>12021</v>
      </c>
      <c r="L2680" s="2" t="s">
        <v>12021</v>
      </c>
      <c r="M2680" t="s">
        <v>12021</v>
      </c>
      <c r="N2680" t="str">
        <f t="shared" si="261"/>
        <v>12-04-2022</v>
      </c>
      <c r="O2680" t="str">
        <f t="shared" si="263"/>
        <v>04</v>
      </c>
      <c r="P2680" t="str">
        <f t="shared" si="264"/>
        <v>2022</v>
      </c>
      <c r="Q2680" t="s">
        <v>12021</v>
      </c>
      <c r="R2680" t="str">
        <f t="shared" si="262"/>
        <v>-</v>
      </c>
      <c r="S2680" t="str">
        <f t="shared" si="265"/>
        <v/>
      </c>
    </row>
    <row r="2681" spans="1:19" x14ac:dyDescent="0.3">
      <c r="A2681" t="s">
        <v>6349</v>
      </c>
      <c r="B2681" t="s">
        <v>301</v>
      </c>
      <c r="C2681" t="s">
        <v>11525</v>
      </c>
      <c r="D2681" t="s">
        <v>49</v>
      </c>
      <c r="E2681" t="s">
        <v>50</v>
      </c>
      <c r="F2681" t="s">
        <v>6350</v>
      </c>
      <c r="G2681" t="s">
        <v>28</v>
      </c>
      <c r="H2681" s="1" t="s">
        <v>459</v>
      </c>
      <c r="I2681" s="3">
        <v>0.64538194444444441</v>
      </c>
      <c r="J2681" s="1" t="s">
        <v>3944</v>
      </c>
      <c r="K2681" s="2">
        <v>0.64538194444444441</v>
      </c>
      <c r="L2681" s="2" t="s">
        <v>12021</v>
      </c>
      <c r="M2681" t="s">
        <v>12021</v>
      </c>
      <c r="N2681" t="str">
        <f t="shared" si="261"/>
        <v>18-05-2021</v>
      </c>
      <c r="O2681" t="str">
        <f t="shared" si="263"/>
        <v>05</v>
      </c>
      <c r="P2681" t="str">
        <f t="shared" si="264"/>
        <v>2021</v>
      </c>
      <c r="Q2681" t="s">
        <v>12021</v>
      </c>
      <c r="R2681" t="str">
        <f t="shared" si="262"/>
        <v>29-05-2021</v>
      </c>
      <c r="S2681" t="str">
        <f t="shared" si="265"/>
        <v>05</v>
      </c>
    </row>
    <row r="2682" spans="1:19" x14ac:dyDescent="0.3">
      <c r="A2682" t="s">
        <v>6351</v>
      </c>
      <c r="B2682" t="s">
        <v>18</v>
      </c>
      <c r="C2682" t="s">
        <v>12021</v>
      </c>
      <c r="D2682" t="s">
        <v>19</v>
      </c>
      <c r="E2682" t="s">
        <v>20</v>
      </c>
      <c r="F2682" t="s">
        <v>6352</v>
      </c>
      <c r="G2682" t="s">
        <v>15</v>
      </c>
      <c r="H2682" s="1" t="s">
        <v>5226</v>
      </c>
      <c r="I2682" s="3">
        <v>9.1828703703703704E-2</v>
      </c>
      <c r="J2682" s="1" t="s">
        <v>12021</v>
      </c>
      <c r="K2682" s="2" t="s">
        <v>12021</v>
      </c>
      <c r="L2682" s="2" t="s">
        <v>12021</v>
      </c>
      <c r="M2682" t="s">
        <v>12021</v>
      </c>
      <c r="N2682" t="str">
        <f t="shared" si="261"/>
        <v>24-12-2022</v>
      </c>
      <c r="O2682" t="str">
        <f t="shared" si="263"/>
        <v>12</v>
      </c>
      <c r="P2682" t="str">
        <f t="shared" si="264"/>
        <v>2022</v>
      </c>
      <c r="Q2682" t="s">
        <v>12021</v>
      </c>
      <c r="R2682" t="str">
        <f t="shared" si="262"/>
        <v>-</v>
      </c>
      <c r="S2682" t="str">
        <f t="shared" si="265"/>
        <v/>
      </c>
    </row>
    <row r="2683" spans="1:19" x14ac:dyDescent="0.3">
      <c r="A2683" t="s">
        <v>6353</v>
      </c>
      <c r="B2683" t="s">
        <v>123</v>
      </c>
      <c r="C2683" s="4">
        <v>44690.319444444445</v>
      </c>
      <c r="D2683" t="s">
        <v>33</v>
      </c>
      <c r="E2683" t="s">
        <v>34</v>
      </c>
      <c r="F2683" t="s">
        <v>6354</v>
      </c>
      <c r="G2683" t="s">
        <v>28</v>
      </c>
      <c r="H2683" s="1">
        <v>44812</v>
      </c>
      <c r="I2683" s="3">
        <v>0.31944444444444442</v>
      </c>
      <c r="J2683" s="1">
        <v>44690</v>
      </c>
      <c r="K2683" s="2">
        <v>0.31944444444444442</v>
      </c>
      <c r="L2683" s="2" t="s">
        <v>12021</v>
      </c>
      <c r="M2683" t="s">
        <v>12021</v>
      </c>
      <c r="N2683" t="str">
        <f t="shared" si="261"/>
        <v>08-09-2022</v>
      </c>
      <c r="O2683" t="str">
        <f t="shared" si="263"/>
        <v>09</v>
      </c>
      <c r="P2683" t="str">
        <f t="shared" si="264"/>
        <v>2022</v>
      </c>
      <c r="Q2683" t="s">
        <v>12021</v>
      </c>
      <c r="R2683" t="str">
        <f t="shared" si="262"/>
        <v>09-05-2022</v>
      </c>
      <c r="S2683" t="str">
        <f t="shared" si="265"/>
        <v>05</v>
      </c>
    </row>
    <row r="2684" spans="1:19" x14ac:dyDescent="0.3">
      <c r="A2684" t="s">
        <v>6355</v>
      </c>
      <c r="B2684" t="s">
        <v>87</v>
      </c>
      <c r="C2684" t="s">
        <v>12021</v>
      </c>
      <c r="D2684" t="s">
        <v>33</v>
      </c>
      <c r="E2684" t="s">
        <v>38</v>
      </c>
      <c r="F2684" t="s">
        <v>6356</v>
      </c>
      <c r="G2684" t="s">
        <v>22</v>
      </c>
      <c r="H2684" s="1" t="s">
        <v>2788</v>
      </c>
      <c r="I2684" s="3">
        <v>0.38247685185185187</v>
      </c>
      <c r="J2684" s="1" t="s">
        <v>12021</v>
      </c>
      <c r="K2684" s="2" t="s">
        <v>12021</v>
      </c>
      <c r="L2684" s="2" t="s">
        <v>12021</v>
      </c>
      <c r="M2684" t="s">
        <v>12021</v>
      </c>
      <c r="N2684" t="str">
        <f t="shared" si="261"/>
        <v>16-06-2022</v>
      </c>
      <c r="O2684" t="str">
        <f t="shared" si="263"/>
        <v>06</v>
      </c>
      <c r="P2684" t="str">
        <f t="shared" si="264"/>
        <v>2022</v>
      </c>
      <c r="Q2684" t="s">
        <v>12021</v>
      </c>
      <c r="R2684" t="str">
        <f t="shared" si="262"/>
        <v>-</v>
      </c>
      <c r="S2684" t="str">
        <f t="shared" si="265"/>
        <v/>
      </c>
    </row>
    <row r="2685" spans="1:19" x14ac:dyDescent="0.3">
      <c r="A2685" t="s">
        <v>6357</v>
      </c>
      <c r="B2685" t="s">
        <v>11</v>
      </c>
      <c r="C2685" t="s">
        <v>11526</v>
      </c>
      <c r="D2685" t="s">
        <v>12</v>
      </c>
      <c r="E2685" t="s">
        <v>13</v>
      </c>
      <c r="F2685" t="s">
        <v>6358</v>
      </c>
      <c r="G2685" t="s">
        <v>28</v>
      </c>
      <c r="H2685" s="1" t="s">
        <v>4961</v>
      </c>
      <c r="I2685" s="3">
        <v>0.23284722222222223</v>
      </c>
      <c r="J2685" s="1" t="s">
        <v>1520</v>
      </c>
      <c r="K2685" s="2">
        <v>0.23284722222222223</v>
      </c>
      <c r="L2685" s="2" t="s">
        <v>12021</v>
      </c>
      <c r="M2685" t="s">
        <v>12021</v>
      </c>
      <c r="N2685" t="str">
        <f t="shared" si="261"/>
        <v>25-04-2023</v>
      </c>
      <c r="O2685" t="str">
        <f t="shared" si="263"/>
        <v>04</v>
      </c>
      <c r="P2685" t="str">
        <f t="shared" si="264"/>
        <v>2023</v>
      </c>
      <c r="Q2685" t="s">
        <v>12021</v>
      </c>
      <c r="R2685" t="str">
        <f t="shared" si="262"/>
        <v>16-05-2023</v>
      </c>
      <c r="S2685" t="str">
        <f t="shared" si="265"/>
        <v>05</v>
      </c>
    </row>
    <row r="2686" spans="1:19" x14ac:dyDescent="0.3">
      <c r="A2686" t="s">
        <v>6359</v>
      </c>
      <c r="B2686" t="s">
        <v>87</v>
      </c>
      <c r="C2686" t="s">
        <v>12021</v>
      </c>
      <c r="D2686" t="s">
        <v>33</v>
      </c>
      <c r="E2686" t="s">
        <v>38</v>
      </c>
      <c r="F2686" t="s">
        <v>6360</v>
      </c>
      <c r="G2686" t="s">
        <v>15</v>
      </c>
      <c r="H2686" s="1" t="s">
        <v>2573</v>
      </c>
      <c r="I2686" s="3">
        <v>0.28215277777777775</v>
      </c>
      <c r="J2686" s="1" t="s">
        <v>12021</v>
      </c>
      <c r="K2686" s="2" t="s">
        <v>12021</v>
      </c>
      <c r="L2686" s="2" t="s">
        <v>12021</v>
      </c>
      <c r="M2686" t="s">
        <v>12021</v>
      </c>
      <c r="N2686" t="str">
        <f t="shared" si="261"/>
        <v>26-03-2021</v>
      </c>
      <c r="O2686" t="str">
        <f t="shared" si="263"/>
        <v>03</v>
      </c>
      <c r="P2686" t="str">
        <f t="shared" si="264"/>
        <v>2021</v>
      </c>
      <c r="Q2686" t="s">
        <v>12021</v>
      </c>
      <c r="R2686" t="str">
        <f t="shared" si="262"/>
        <v>-</v>
      </c>
      <c r="S2686" t="str">
        <f t="shared" si="265"/>
        <v/>
      </c>
    </row>
    <row r="2687" spans="1:19" x14ac:dyDescent="0.3">
      <c r="A2687" t="s">
        <v>6361</v>
      </c>
      <c r="B2687" t="s">
        <v>185</v>
      </c>
      <c r="C2687" t="s">
        <v>12021</v>
      </c>
      <c r="D2687" t="s">
        <v>12</v>
      </c>
      <c r="E2687" t="s">
        <v>13</v>
      </c>
      <c r="F2687" t="s">
        <v>6362</v>
      </c>
      <c r="G2687" t="s">
        <v>15</v>
      </c>
      <c r="H2687" s="1" t="s">
        <v>6363</v>
      </c>
      <c r="I2687" s="3">
        <v>0.90590277777777772</v>
      </c>
      <c r="J2687" s="1" t="s">
        <v>12021</v>
      </c>
      <c r="K2687" s="2" t="s">
        <v>12021</v>
      </c>
      <c r="L2687" s="2" t="s">
        <v>12021</v>
      </c>
      <c r="M2687" t="s">
        <v>12021</v>
      </c>
      <c r="N2687" t="str">
        <f t="shared" si="261"/>
        <v>31-05-2023</v>
      </c>
      <c r="O2687" t="str">
        <f t="shared" si="263"/>
        <v>05</v>
      </c>
      <c r="P2687" t="str">
        <f t="shared" si="264"/>
        <v>2023</v>
      </c>
      <c r="Q2687" t="s">
        <v>12021</v>
      </c>
      <c r="R2687" t="str">
        <f t="shared" si="262"/>
        <v>-</v>
      </c>
      <c r="S2687" t="str">
        <f t="shared" si="265"/>
        <v/>
      </c>
    </row>
    <row r="2688" spans="1:19" x14ac:dyDescent="0.3">
      <c r="A2688" t="s">
        <v>6364</v>
      </c>
      <c r="B2688" t="s">
        <v>146</v>
      </c>
      <c r="C2688" t="s">
        <v>11527</v>
      </c>
      <c r="D2688" t="s">
        <v>19</v>
      </c>
      <c r="E2688" t="s">
        <v>140</v>
      </c>
      <c r="F2688" t="s">
        <v>6365</v>
      </c>
      <c r="G2688" t="s">
        <v>28</v>
      </c>
      <c r="H2688" s="1" t="s">
        <v>1408</v>
      </c>
      <c r="I2688" s="3">
        <v>0.32100694444444444</v>
      </c>
      <c r="J2688" s="1" t="s">
        <v>4411</v>
      </c>
      <c r="K2688" s="2">
        <v>0.32100694444444444</v>
      </c>
      <c r="L2688" s="2" t="s">
        <v>12021</v>
      </c>
      <c r="M2688" t="s">
        <v>12021</v>
      </c>
      <c r="N2688" t="str">
        <f t="shared" si="261"/>
        <v>16-11-2024</v>
      </c>
      <c r="O2688" t="str">
        <f t="shared" si="263"/>
        <v>11</v>
      </c>
      <c r="P2688" t="str">
        <f t="shared" si="264"/>
        <v>2024</v>
      </c>
      <c r="Q2688" t="s">
        <v>12021</v>
      </c>
      <c r="R2688" t="str">
        <f t="shared" si="262"/>
        <v>29-11-2024</v>
      </c>
      <c r="S2688" t="str">
        <f t="shared" si="265"/>
        <v>11</v>
      </c>
    </row>
    <row r="2689" spans="1:19" x14ac:dyDescent="0.3">
      <c r="A2689" t="s">
        <v>6366</v>
      </c>
      <c r="B2689" t="s">
        <v>149</v>
      </c>
      <c r="C2689" s="4">
        <v>43873.341666666667</v>
      </c>
      <c r="D2689" t="s">
        <v>49</v>
      </c>
      <c r="E2689" t="s">
        <v>69</v>
      </c>
      <c r="F2689" t="s">
        <v>6367</v>
      </c>
      <c r="G2689" t="s">
        <v>28</v>
      </c>
      <c r="H2689" s="1">
        <v>44085</v>
      </c>
      <c r="I2689" s="3">
        <v>0.34166666666666667</v>
      </c>
      <c r="J2689" s="1">
        <v>43873</v>
      </c>
      <c r="K2689" s="2">
        <v>0.34166666666666667</v>
      </c>
      <c r="L2689" s="2" t="s">
        <v>12021</v>
      </c>
      <c r="M2689" t="s">
        <v>12021</v>
      </c>
      <c r="N2689" t="str">
        <f t="shared" si="261"/>
        <v>11-09-2020</v>
      </c>
      <c r="O2689" t="str">
        <f t="shared" si="263"/>
        <v>09</v>
      </c>
      <c r="P2689" t="str">
        <f t="shared" si="264"/>
        <v>2020</v>
      </c>
      <c r="Q2689" t="s">
        <v>12021</v>
      </c>
      <c r="R2689" t="str">
        <f t="shared" si="262"/>
        <v>12-02-2020</v>
      </c>
      <c r="S2689" t="str">
        <f t="shared" si="265"/>
        <v>02</v>
      </c>
    </row>
    <row r="2690" spans="1:19" x14ac:dyDescent="0.3">
      <c r="A2690" t="s">
        <v>6368</v>
      </c>
      <c r="B2690" t="s">
        <v>135</v>
      </c>
      <c r="C2690" t="s">
        <v>11528</v>
      </c>
      <c r="D2690" t="s">
        <v>33</v>
      </c>
      <c r="E2690" t="s">
        <v>38</v>
      </c>
      <c r="F2690" t="s">
        <v>6369</v>
      </c>
      <c r="G2690" t="s">
        <v>28</v>
      </c>
      <c r="H2690" s="1">
        <v>44654</v>
      </c>
      <c r="I2690" s="3">
        <v>0.14027777777777778</v>
      </c>
      <c r="J2690" s="1" t="s">
        <v>6370</v>
      </c>
      <c r="K2690" s="2">
        <v>0.14096064814814815</v>
      </c>
      <c r="L2690" s="2" t="s">
        <v>12021</v>
      </c>
      <c r="M2690" t="s">
        <v>12021</v>
      </c>
      <c r="N2690" t="str">
        <f t="shared" ref="N2690:N2753" si="266">TEXT(H2690,"DD-MM-YYYY")</f>
        <v>03-04-2022</v>
      </c>
      <c r="O2690" t="str">
        <f t="shared" si="263"/>
        <v>04</v>
      </c>
      <c r="P2690" t="str">
        <f t="shared" si="264"/>
        <v>2022</v>
      </c>
      <c r="Q2690" t="s">
        <v>12021</v>
      </c>
      <c r="R2690" t="str">
        <f t="shared" ref="R2690:R2753" si="267">TEXT(J2690,"DD-MM-YYYY")</f>
        <v>15-03-2022</v>
      </c>
      <c r="S2690" t="str">
        <f t="shared" si="265"/>
        <v>03</v>
      </c>
    </row>
    <row r="2691" spans="1:19" x14ac:dyDescent="0.3">
      <c r="A2691" t="s">
        <v>6371</v>
      </c>
      <c r="B2691" t="s">
        <v>110</v>
      </c>
      <c r="C2691" t="s">
        <v>11529</v>
      </c>
      <c r="D2691" t="s">
        <v>33</v>
      </c>
      <c r="E2691" t="s">
        <v>34</v>
      </c>
      <c r="F2691" t="s">
        <v>6372</v>
      </c>
      <c r="G2691" t="s">
        <v>28</v>
      </c>
      <c r="H2691" s="1" t="s">
        <v>6373</v>
      </c>
      <c r="I2691" s="3">
        <v>0.36641203703703706</v>
      </c>
      <c r="J2691" s="1" t="s">
        <v>3477</v>
      </c>
      <c r="K2691" s="2">
        <v>0.36641203703703706</v>
      </c>
      <c r="L2691" s="2" t="s">
        <v>12021</v>
      </c>
      <c r="M2691" t="s">
        <v>12021</v>
      </c>
      <c r="N2691" t="str">
        <f t="shared" si="266"/>
        <v>14-07-2020</v>
      </c>
      <c r="O2691" t="str">
        <f t="shared" ref="O2691:O2754" si="268">MID(N2691,4,2)</f>
        <v>07</v>
      </c>
      <c r="P2691" t="str">
        <f t="shared" ref="P2691:P2754" si="269">RIGHT(N2691,4)</f>
        <v>2020</v>
      </c>
      <c r="Q2691" t="s">
        <v>12021</v>
      </c>
      <c r="R2691" t="str">
        <f t="shared" si="267"/>
        <v>20-07-2020</v>
      </c>
      <c r="S2691" t="str">
        <f t="shared" ref="S2691:S2754" si="270">MID(R2691,4,2)</f>
        <v>07</v>
      </c>
    </row>
    <row r="2692" spans="1:19" x14ac:dyDescent="0.3">
      <c r="A2692" t="s">
        <v>6374</v>
      </c>
      <c r="B2692" t="s">
        <v>205</v>
      </c>
      <c r="C2692" t="s">
        <v>12021</v>
      </c>
      <c r="D2692" t="s">
        <v>19</v>
      </c>
      <c r="E2692" t="s">
        <v>140</v>
      </c>
      <c r="F2692" t="s">
        <v>6375</v>
      </c>
      <c r="G2692" t="s">
        <v>15</v>
      </c>
      <c r="H2692" s="1" t="s">
        <v>4048</v>
      </c>
      <c r="I2692" s="3">
        <v>0.70259259259259255</v>
      </c>
      <c r="J2692" s="1" t="s">
        <v>12021</v>
      </c>
      <c r="K2692" s="2" t="s">
        <v>12021</v>
      </c>
      <c r="L2692" s="2" t="s">
        <v>12021</v>
      </c>
      <c r="M2692" t="s">
        <v>12021</v>
      </c>
      <c r="N2692" t="str">
        <f t="shared" si="266"/>
        <v>25-02-2020</v>
      </c>
      <c r="O2692" t="str">
        <f t="shared" si="268"/>
        <v>02</v>
      </c>
      <c r="P2692" t="str">
        <f t="shared" si="269"/>
        <v>2020</v>
      </c>
      <c r="Q2692" t="s">
        <v>12021</v>
      </c>
      <c r="R2692" t="str">
        <f t="shared" si="267"/>
        <v>-</v>
      </c>
      <c r="S2692" t="str">
        <f t="shared" si="270"/>
        <v/>
      </c>
    </row>
    <row r="2693" spans="1:19" x14ac:dyDescent="0.3">
      <c r="A2693" t="s">
        <v>6376</v>
      </c>
      <c r="B2693" t="s">
        <v>73</v>
      </c>
      <c r="C2693" t="s">
        <v>12021</v>
      </c>
      <c r="D2693" t="s">
        <v>49</v>
      </c>
      <c r="E2693" t="s">
        <v>50</v>
      </c>
      <c r="F2693" t="s">
        <v>6377</v>
      </c>
      <c r="G2693" t="s">
        <v>22</v>
      </c>
      <c r="H2693" s="1" t="s">
        <v>900</v>
      </c>
      <c r="I2693" s="3">
        <v>3.4976851851851849E-2</v>
      </c>
      <c r="J2693" s="1" t="s">
        <v>12021</v>
      </c>
      <c r="K2693" s="2" t="s">
        <v>12021</v>
      </c>
      <c r="L2693" s="2" t="s">
        <v>12021</v>
      </c>
      <c r="M2693" t="s">
        <v>12021</v>
      </c>
      <c r="N2693" t="str">
        <f t="shared" si="266"/>
        <v>26-09-2024</v>
      </c>
      <c r="O2693" t="str">
        <f t="shared" si="268"/>
        <v>09</v>
      </c>
      <c r="P2693" t="str">
        <f t="shared" si="269"/>
        <v>2024</v>
      </c>
      <c r="Q2693" t="s">
        <v>12021</v>
      </c>
      <c r="R2693" t="str">
        <f t="shared" si="267"/>
        <v>-</v>
      </c>
      <c r="S2693" t="str">
        <f t="shared" si="270"/>
        <v/>
      </c>
    </row>
    <row r="2694" spans="1:19" x14ac:dyDescent="0.3">
      <c r="A2694" t="s">
        <v>6378</v>
      </c>
      <c r="B2694" t="s">
        <v>73</v>
      </c>
      <c r="C2694" t="s">
        <v>12021</v>
      </c>
      <c r="D2694" t="s">
        <v>49</v>
      </c>
      <c r="E2694" t="s">
        <v>50</v>
      </c>
      <c r="F2694" t="s">
        <v>6379</v>
      </c>
      <c r="G2694" t="s">
        <v>22</v>
      </c>
      <c r="H2694" s="1">
        <v>45296</v>
      </c>
      <c r="I2694" s="3">
        <v>0.59652777777777777</v>
      </c>
      <c r="J2694" s="1" t="s">
        <v>12021</v>
      </c>
      <c r="K2694" s="2" t="s">
        <v>12021</v>
      </c>
      <c r="L2694" s="2" t="s">
        <v>12021</v>
      </c>
      <c r="M2694" t="s">
        <v>12021</v>
      </c>
      <c r="N2694" t="str">
        <f t="shared" si="266"/>
        <v>05-01-2024</v>
      </c>
      <c r="O2694" t="str">
        <f t="shared" si="268"/>
        <v>01</v>
      </c>
      <c r="P2694" t="str">
        <f t="shared" si="269"/>
        <v>2024</v>
      </c>
      <c r="Q2694" t="s">
        <v>12021</v>
      </c>
      <c r="R2694" t="str">
        <f t="shared" si="267"/>
        <v>-</v>
      </c>
      <c r="S2694" t="str">
        <f t="shared" si="270"/>
        <v/>
      </c>
    </row>
    <row r="2695" spans="1:19" x14ac:dyDescent="0.3">
      <c r="A2695" t="s">
        <v>6380</v>
      </c>
      <c r="B2695" t="s">
        <v>73</v>
      </c>
      <c r="C2695" t="s">
        <v>12021</v>
      </c>
      <c r="D2695" t="s">
        <v>49</v>
      </c>
      <c r="E2695" t="s">
        <v>50</v>
      </c>
      <c r="F2695" t="s">
        <v>6381</v>
      </c>
      <c r="G2695" t="s">
        <v>22</v>
      </c>
      <c r="H2695" s="1" t="s">
        <v>5753</v>
      </c>
      <c r="I2695" s="3">
        <v>0.86001157407407403</v>
      </c>
      <c r="J2695" s="1" t="s">
        <v>12021</v>
      </c>
      <c r="K2695" s="2" t="s">
        <v>12021</v>
      </c>
      <c r="L2695" s="2" t="s">
        <v>12021</v>
      </c>
      <c r="M2695" t="s">
        <v>12021</v>
      </c>
      <c r="N2695" t="str">
        <f t="shared" si="266"/>
        <v>18-05-2024</v>
      </c>
      <c r="O2695" t="str">
        <f t="shared" si="268"/>
        <v>05</v>
      </c>
      <c r="P2695" t="str">
        <f t="shared" si="269"/>
        <v>2024</v>
      </c>
      <c r="Q2695" t="s">
        <v>12021</v>
      </c>
      <c r="R2695" t="str">
        <f t="shared" si="267"/>
        <v>-</v>
      </c>
      <c r="S2695" t="str">
        <f t="shared" si="270"/>
        <v/>
      </c>
    </row>
    <row r="2696" spans="1:19" x14ac:dyDescent="0.3">
      <c r="A2696" t="s">
        <v>6382</v>
      </c>
      <c r="B2696" t="s">
        <v>68</v>
      </c>
      <c r="C2696" t="s">
        <v>11530</v>
      </c>
      <c r="D2696" t="s">
        <v>49</v>
      </c>
      <c r="E2696" t="s">
        <v>69</v>
      </c>
      <c r="F2696" t="s">
        <v>4022</v>
      </c>
      <c r="G2696" t="s">
        <v>28</v>
      </c>
      <c r="H2696" s="1">
        <v>44412</v>
      </c>
      <c r="I2696" s="3">
        <v>0.2076388888888889</v>
      </c>
      <c r="J2696" s="1" t="s">
        <v>6383</v>
      </c>
      <c r="K2696" s="2">
        <v>0.20821759259259259</v>
      </c>
      <c r="L2696" s="2" t="s">
        <v>12021</v>
      </c>
      <c r="M2696" t="s">
        <v>12021</v>
      </c>
      <c r="N2696" t="str">
        <f t="shared" si="266"/>
        <v>04-08-2021</v>
      </c>
      <c r="O2696" t="str">
        <f t="shared" si="268"/>
        <v>08</v>
      </c>
      <c r="P2696" t="str">
        <f t="shared" si="269"/>
        <v>2021</v>
      </c>
      <c r="Q2696" t="s">
        <v>12021</v>
      </c>
      <c r="R2696" t="str">
        <f t="shared" si="267"/>
        <v>26-04-2021</v>
      </c>
      <c r="S2696" t="str">
        <f t="shared" si="270"/>
        <v>04</v>
      </c>
    </row>
    <row r="2697" spans="1:19" x14ac:dyDescent="0.3">
      <c r="A2697" t="s">
        <v>6384</v>
      </c>
      <c r="B2697" t="s">
        <v>404</v>
      </c>
      <c r="C2697" t="s">
        <v>12021</v>
      </c>
      <c r="D2697" t="s">
        <v>12</v>
      </c>
      <c r="E2697" t="s">
        <v>174</v>
      </c>
      <c r="F2697" t="s">
        <v>6385</v>
      </c>
      <c r="G2697" t="s">
        <v>22</v>
      </c>
      <c r="H2697" s="1" t="s">
        <v>2198</v>
      </c>
      <c r="I2697" s="3">
        <v>0.55039351851851848</v>
      </c>
      <c r="J2697" s="1" t="s">
        <v>12021</v>
      </c>
      <c r="K2697" s="2" t="s">
        <v>12021</v>
      </c>
      <c r="L2697" s="2" t="s">
        <v>12021</v>
      </c>
      <c r="M2697" t="s">
        <v>12021</v>
      </c>
      <c r="N2697" t="str">
        <f t="shared" si="266"/>
        <v>25-03-2020</v>
      </c>
      <c r="O2697" t="str">
        <f t="shared" si="268"/>
        <v>03</v>
      </c>
      <c r="P2697" t="str">
        <f t="shared" si="269"/>
        <v>2020</v>
      </c>
      <c r="Q2697" t="s">
        <v>12021</v>
      </c>
      <c r="R2697" t="str">
        <f t="shared" si="267"/>
        <v>-</v>
      </c>
      <c r="S2697" t="str">
        <f t="shared" si="270"/>
        <v/>
      </c>
    </row>
    <row r="2698" spans="1:19" x14ac:dyDescent="0.3">
      <c r="A2698" t="s">
        <v>6386</v>
      </c>
      <c r="B2698" t="s">
        <v>87</v>
      </c>
      <c r="C2698" t="s">
        <v>11531</v>
      </c>
      <c r="D2698" t="s">
        <v>33</v>
      </c>
      <c r="E2698" t="s">
        <v>38</v>
      </c>
      <c r="F2698" t="s">
        <v>6387</v>
      </c>
      <c r="G2698" t="s">
        <v>28</v>
      </c>
      <c r="H2698" s="1" t="s">
        <v>2570</v>
      </c>
      <c r="I2698" s="3">
        <v>0.18216435185185184</v>
      </c>
      <c r="J2698" s="1" t="s">
        <v>556</v>
      </c>
      <c r="K2698" s="2">
        <v>0.18216435185185184</v>
      </c>
      <c r="L2698" s="2" t="s">
        <v>12021</v>
      </c>
      <c r="M2698" t="s">
        <v>12021</v>
      </c>
      <c r="N2698" t="str">
        <f t="shared" si="266"/>
        <v>13-04-2022</v>
      </c>
      <c r="O2698" t="str">
        <f t="shared" si="268"/>
        <v>04</v>
      </c>
      <c r="P2698" t="str">
        <f t="shared" si="269"/>
        <v>2022</v>
      </c>
      <c r="Q2698" t="s">
        <v>12021</v>
      </c>
      <c r="R2698" t="str">
        <f t="shared" si="267"/>
        <v>27-04-2022</v>
      </c>
      <c r="S2698" t="str">
        <f t="shared" si="270"/>
        <v>04</v>
      </c>
    </row>
    <row r="2699" spans="1:19" x14ac:dyDescent="0.3">
      <c r="A2699" t="s">
        <v>6388</v>
      </c>
      <c r="B2699" t="s">
        <v>64</v>
      </c>
      <c r="C2699" t="s">
        <v>12021</v>
      </c>
      <c r="D2699" t="s">
        <v>49</v>
      </c>
      <c r="E2699" t="s">
        <v>65</v>
      </c>
      <c r="F2699" t="s">
        <v>6389</v>
      </c>
      <c r="G2699" t="s">
        <v>22</v>
      </c>
      <c r="H2699" s="1" t="s">
        <v>1275</v>
      </c>
      <c r="I2699" s="3">
        <v>0.20317129629629629</v>
      </c>
      <c r="J2699" s="1" t="s">
        <v>12021</v>
      </c>
      <c r="K2699" s="2" t="s">
        <v>12021</v>
      </c>
      <c r="L2699" s="2" t="s">
        <v>12021</v>
      </c>
      <c r="M2699" t="s">
        <v>12021</v>
      </c>
      <c r="N2699" t="str">
        <f t="shared" si="266"/>
        <v>14-10-2023</v>
      </c>
      <c r="O2699" t="str">
        <f t="shared" si="268"/>
        <v>10</v>
      </c>
      <c r="P2699" t="str">
        <f t="shared" si="269"/>
        <v>2023</v>
      </c>
      <c r="Q2699" t="s">
        <v>12021</v>
      </c>
      <c r="R2699" t="str">
        <f t="shared" si="267"/>
        <v>-</v>
      </c>
      <c r="S2699" t="str">
        <f t="shared" si="270"/>
        <v/>
      </c>
    </row>
    <row r="2700" spans="1:19" x14ac:dyDescent="0.3">
      <c r="A2700" t="s">
        <v>6390</v>
      </c>
      <c r="B2700" t="s">
        <v>73</v>
      </c>
      <c r="C2700" s="4">
        <v>44965.873611111114</v>
      </c>
      <c r="D2700" t="s">
        <v>49</v>
      </c>
      <c r="E2700" t="s">
        <v>50</v>
      </c>
      <c r="F2700" t="s">
        <v>6391</v>
      </c>
      <c r="G2700" t="s">
        <v>28</v>
      </c>
      <c r="H2700" s="1" t="s">
        <v>5028</v>
      </c>
      <c r="I2700" s="3">
        <v>0.8736342592592593</v>
      </c>
      <c r="J2700" s="1">
        <v>44965</v>
      </c>
      <c r="K2700" s="2">
        <v>0.87361111111111112</v>
      </c>
      <c r="L2700" s="2" t="s">
        <v>12021</v>
      </c>
      <c r="M2700" t="s">
        <v>12021</v>
      </c>
      <c r="N2700" t="str">
        <f t="shared" si="266"/>
        <v>30-07-2023</v>
      </c>
      <c r="O2700" t="str">
        <f t="shared" si="268"/>
        <v>07</v>
      </c>
      <c r="P2700" t="str">
        <f t="shared" si="269"/>
        <v>2023</v>
      </c>
      <c r="Q2700" t="s">
        <v>12021</v>
      </c>
      <c r="R2700" t="str">
        <f t="shared" si="267"/>
        <v>08-02-2023</v>
      </c>
      <c r="S2700" t="str">
        <f t="shared" si="270"/>
        <v>02</v>
      </c>
    </row>
    <row r="2701" spans="1:19" x14ac:dyDescent="0.3">
      <c r="A2701" t="s">
        <v>6392</v>
      </c>
      <c r="B2701" t="s">
        <v>37</v>
      </c>
      <c r="C2701" t="s">
        <v>12021</v>
      </c>
      <c r="D2701" t="s">
        <v>33</v>
      </c>
      <c r="E2701" t="s">
        <v>38</v>
      </c>
      <c r="F2701" t="s">
        <v>6393</v>
      </c>
      <c r="G2701" t="s">
        <v>22</v>
      </c>
      <c r="H2701" s="1">
        <v>44871</v>
      </c>
      <c r="I2701" s="3">
        <v>0.2</v>
      </c>
      <c r="J2701" s="1" t="s">
        <v>12021</v>
      </c>
      <c r="K2701" s="2" t="s">
        <v>12021</v>
      </c>
      <c r="L2701" s="2" t="s">
        <v>12021</v>
      </c>
      <c r="M2701" t="s">
        <v>12021</v>
      </c>
      <c r="N2701" t="str">
        <f t="shared" si="266"/>
        <v>06-11-2022</v>
      </c>
      <c r="O2701" t="str">
        <f t="shared" si="268"/>
        <v>11</v>
      </c>
      <c r="P2701" t="str">
        <f t="shared" si="269"/>
        <v>2022</v>
      </c>
      <c r="Q2701" t="s">
        <v>12021</v>
      </c>
      <c r="R2701" t="str">
        <f t="shared" si="267"/>
        <v>-</v>
      </c>
      <c r="S2701" t="str">
        <f t="shared" si="270"/>
        <v/>
      </c>
    </row>
    <row r="2702" spans="1:19" x14ac:dyDescent="0.3">
      <c r="A2702" t="s">
        <v>6394</v>
      </c>
      <c r="B2702" t="s">
        <v>188</v>
      </c>
      <c r="C2702" t="s">
        <v>12021</v>
      </c>
      <c r="D2702" t="s">
        <v>12</v>
      </c>
      <c r="E2702" t="s">
        <v>114</v>
      </c>
      <c r="F2702" t="s">
        <v>6395</v>
      </c>
      <c r="G2702" t="s">
        <v>22</v>
      </c>
      <c r="H2702" s="1" t="s">
        <v>1412</v>
      </c>
      <c r="I2702" s="3">
        <v>0.54513888888888884</v>
      </c>
      <c r="J2702" s="1" t="s">
        <v>12021</v>
      </c>
      <c r="K2702" s="2" t="s">
        <v>12021</v>
      </c>
      <c r="L2702" s="2" t="s">
        <v>12021</v>
      </c>
      <c r="M2702" t="s">
        <v>12021</v>
      </c>
      <c r="N2702" t="str">
        <f t="shared" si="266"/>
        <v>14-03-2022</v>
      </c>
      <c r="O2702" t="str">
        <f t="shared" si="268"/>
        <v>03</v>
      </c>
      <c r="P2702" t="str">
        <f t="shared" si="269"/>
        <v>2022</v>
      </c>
      <c r="Q2702" t="s">
        <v>12021</v>
      </c>
      <c r="R2702" t="str">
        <f t="shared" si="267"/>
        <v>-</v>
      </c>
      <c r="S2702" t="str">
        <f t="shared" si="270"/>
        <v/>
      </c>
    </row>
    <row r="2703" spans="1:19" x14ac:dyDescent="0.3">
      <c r="A2703" t="s">
        <v>6396</v>
      </c>
      <c r="B2703" t="s">
        <v>113</v>
      </c>
      <c r="C2703" t="s">
        <v>12021</v>
      </c>
      <c r="D2703" t="s">
        <v>12</v>
      </c>
      <c r="E2703" t="s">
        <v>114</v>
      </c>
      <c r="F2703" t="s">
        <v>6397</v>
      </c>
      <c r="G2703" t="s">
        <v>15</v>
      </c>
      <c r="H2703" s="1" t="s">
        <v>5122</v>
      </c>
      <c r="I2703" s="3">
        <v>0.96938657407407403</v>
      </c>
      <c r="J2703" s="1" t="s">
        <v>12021</v>
      </c>
      <c r="K2703" s="2" t="s">
        <v>12021</v>
      </c>
      <c r="L2703" s="2" t="s">
        <v>12021</v>
      </c>
      <c r="M2703" t="s">
        <v>12021</v>
      </c>
      <c r="N2703" t="str">
        <f t="shared" si="266"/>
        <v>22-09-2023</v>
      </c>
      <c r="O2703" t="str">
        <f t="shared" si="268"/>
        <v>09</v>
      </c>
      <c r="P2703" t="str">
        <f t="shared" si="269"/>
        <v>2023</v>
      </c>
      <c r="Q2703" t="s">
        <v>12021</v>
      </c>
      <c r="R2703" t="str">
        <f t="shared" si="267"/>
        <v>-</v>
      </c>
      <c r="S2703" t="str">
        <f t="shared" si="270"/>
        <v/>
      </c>
    </row>
    <row r="2704" spans="1:19" x14ac:dyDescent="0.3">
      <c r="A2704" t="s">
        <v>6398</v>
      </c>
      <c r="B2704" t="s">
        <v>64</v>
      </c>
      <c r="C2704" t="s">
        <v>11532</v>
      </c>
      <c r="D2704" t="s">
        <v>49</v>
      </c>
      <c r="E2704" t="s">
        <v>65</v>
      </c>
      <c r="F2704" t="s">
        <v>6399</v>
      </c>
      <c r="G2704" t="s">
        <v>28</v>
      </c>
      <c r="H2704" s="1">
        <v>45242</v>
      </c>
      <c r="I2704" s="3">
        <v>4.5138888888888888E-2</v>
      </c>
      <c r="J2704" s="1" t="s">
        <v>1546</v>
      </c>
      <c r="K2704" s="2">
        <v>4.5185185185185182E-2</v>
      </c>
      <c r="L2704" s="2" t="s">
        <v>12021</v>
      </c>
      <c r="M2704" t="s">
        <v>12021</v>
      </c>
      <c r="N2704" t="str">
        <f t="shared" si="266"/>
        <v>12-11-2023</v>
      </c>
      <c r="O2704" t="str">
        <f t="shared" si="268"/>
        <v>11</v>
      </c>
      <c r="P2704" t="str">
        <f t="shared" si="269"/>
        <v>2023</v>
      </c>
      <c r="Q2704" t="s">
        <v>12021</v>
      </c>
      <c r="R2704" t="str">
        <f t="shared" si="267"/>
        <v>28-12-2023</v>
      </c>
      <c r="S2704" t="str">
        <f t="shared" si="270"/>
        <v>12</v>
      </c>
    </row>
    <row r="2705" spans="1:19" x14ac:dyDescent="0.3">
      <c r="A2705" t="s">
        <v>6400</v>
      </c>
      <c r="B2705" t="s">
        <v>173</v>
      </c>
      <c r="C2705" t="s">
        <v>12021</v>
      </c>
      <c r="D2705" t="s">
        <v>12</v>
      </c>
      <c r="E2705" t="s">
        <v>174</v>
      </c>
      <c r="F2705" t="s">
        <v>6401</v>
      </c>
      <c r="G2705" t="s">
        <v>22</v>
      </c>
      <c r="H2705" s="1">
        <v>45027</v>
      </c>
      <c r="I2705" s="3">
        <v>0.21805555555555556</v>
      </c>
      <c r="J2705" s="1" t="s">
        <v>12021</v>
      </c>
      <c r="K2705" s="2" t="s">
        <v>12021</v>
      </c>
      <c r="L2705" s="2" t="s">
        <v>12021</v>
      </c>
      <c r="M2705" t="s">
        <v>12021</v>
      </c>
      <c r="N2705" t="str">
        <f t="shared" si="266"/>
        <v>11-04-2023</v>
      </c>
      <c r="O2705" t="str">
        <f t="shared" si="268"/>
        <v>04</v>
      </c>
      <c r="P2705" t="str">
        <f t="shared" si="269"/>
        <v>2023</v>
      </c>
      <c r="Q2705" t="s">
        <v>12021</v>
      </c>
      <c r="R2705" t="str">
        <f t="shared" si="267"/>
        <v>-</v>
      </c>
      <c r="S2705" t="str">
        <f t="shared" si="270"/>
        <v/>
      </c>
    </row>
    <row r="2706" spans="1:19" x14ac:dyDescent="0.3">
      <c r="A2706" t="s">
        <v>6402</v>
      </c>
      <c r="B2706" t="s">
        <v>146</v>
      </c>
      <c r="C2706" t="s">
        <v>12021</v>
      </c>
      <c r="D2706" t="s">
        <v>19</v>
      </c>
      <c r="E2706" t="s">
        <v>140</v>
      </c>
      <c r="F2706" t="s">
        <v>6403</v>
      </c>
      <c r="G2706" t="s">
        <v>22</v>
      </c>
      <c r="H2706" s="1" t="s">
        <v>1156</v>
      </c>
      <c r="I2706" s="3">
        <v>0.57560185185185186</v>
      </c>
      <c r="J2706" s="1" t="s">
        <v>12021</v>
      </c>
      <c r="K2706" s="2" t="s">
        <v>12021</v>
      </c>
      <c r="L2706" s="2" t="s">
        <v>12021</v>
      </c>
      <c r="M2706" t="s">
        <v>12021</v>
      </c>
      <c r="N2706" t="str">
        <f t="shared" si="266"/>
        <v>21-11-2021</v>
      </c>
      <c r="O2706" t="str">
        <f t="shared" si="268"/>
        <v>11</v>
      </c>
      <c r="P2706" t="str">
        <f t="shared" si="269"/>
        <v>2021</v>
      </c>
      <c r="Q2706" t="s">
        <v>12021</v>
      </c>
      <c r="R2706" t="str">
        <f t="shared" si="267"/>
        <v>-</v>
      </c>
      <c r="S2706" t="str">
        <f t="shared" si="270"/>
        <v/>
      </c>
    </row>
    <row r="2707" spans="1:19" x14ac:dyDescent="0.3">
      <c r="A2707" t="s">
        <v>6404</v>
      </c>
      <c r="B2707" t="s">
        <v>158</v>
      </c>
      <c r="C2707" t="s">
        <v>11533</v>
      </c>
      <c r="D2707" t="s">
        <v>33</v>
      </c>
      <c r="E2707" t="s">
        <v>127</v>
      </c>
      <c r="F2707" t="s">
        <v>6405</v>
      </c>
      <c r="G2707" t="s">
        <v>28</v>
      </c>
      <c r="H2707" s="1">
        <v>43835</v>
      </c>
      <c r="I2707" s="3">
        <v>0.98472222222222228</v>
      </c>
      <c r="J2707" s="1" t="s">
        <v>5269</v>
      </c>
      <c r="K2707" s="2">
        <v>0.98479166666666662</v>
      </c>
      <c r="L2707" s="2" t="s">
        <v>12021</v>
      </c>
      <c r="M2707" t="s">
        <v>12021</v>
      </c>
      <c r="N2707" t="str">
        <f t="shared" si="266"/>
        <v>05-01-2020</v>
      </c>
      <c r="O2707" t="str">
        <f t="shared" si="268"/>
        <v>01</v>
      </c>
      <c r="P2707" t="str">
        <f t="shared" si="269"/>
        <v>2020</v>
      </c>
      <c r="Q2707" t="s">
        <v>12021</v>
      </c>
      <c r="R2707" t="str">
        <f t="shared" si="267"/>
        <v>15-05-2020</v>
      </c>
      <c r="S2707" t="str">
        <f t="shared" si="270"/>
        <v>05</v>
      </c>
    </row>
    <row r="2708" spans="1:19" x14ac:dyDescent="0.3">
      <c r="A2708" t="s">
        <v>6406</v>
      </c>
      <c r="B2708" t="s">
        <v>131</v>
      </c>
      <c r="C2708" t="s">
        <v>12021</v>
      </c>
      <c r="D2708" t="s">
        <v>12</v>
      </c>
      <c r="E2708" t="s">
        <v>114</v>
      </c>
      <c r="F2708" t="s">
        <v>6407</v>
      </c>
      <c r="G2708" t="s">
        <v>22</v>
      </c>
      <c r="H2708" s="1">
        <v>44812</v>
      </c>
      <c r="I2708" s="3">
        <v>0.11041666666666666</v>
      </c>
      <c r="J2708" s="1" t="s">
        <v>12021</v>
      </c>
      <c r="K2708" s="2" t="s">
        <v>12021</v>
      </c>
      <c r="L2708" s="2" t="s">
        <v>12021</v>
      </c>
      <c r="M2708" t="s">
        <v>12021</v>
      </c>
      <c r="N2708" t="str">
        <f t="shared" si="266"/>
        <v>08-09-2022</v>
      </c>
      <c r="O2708" t="str">
        <f t="shared" si="268"/>
        <v>09</v>
      </c>
      <c r="P2708" t="str">
        <f t="shared" si="269"/>
        <v>2022</v>
      </c>
      <c r="Q2708" t="s">
        <v>12021</v>
      </c>
      <c r="R2708" t="str">
        <f t="shared" si="267"/>
        <v>-</v>
      </c>
      <c r="S2708" t="str">
        <f t="shared" si="270"/>
        <v/>
      </c>
    </row>
    <row r="2709" spans="1:19" x14ac:dyDescent="0.3">
      <c r="A2709" t="s">
        <v>6408</v>
      </c>
      <c r="B2709" t="s">
        <v>301</v>
      </c>
      <c r="C2709" t="s">
        <v>11534</v>
      </c>
      <c r="D2709" t="s">
        <v>49</v>
      </c>
      <c r="E2709" t="s">
        <v>50</v>
      </c>
      <c r="F2709" t="s">
        <v>6409</v>
      </c>
      <c r="G2709" t="s">
        <v>28</v>
      </c>
      <c r="H2709" s="1" t="s">
        <v>2721</v>
      </c>
      <c r="I2709" s="3">
        <v>0.72545138888888894</v>
      </c>
      <c r="J2709" s="1" t="s">
        <v>2648</v>
      </c>
      <c r="K2709" s="2">
        <v>0.72545138888888894</v>
      </c>
      <c r="L2709" s="2" t="s">
        <v>12021</v>
      </c>
      <c r="M2709" t="s">
        <v>12021</v>
      </c>
      <c r="N2709" t="str">
        <f t="shared" si="266"/>
        <v>21-12-2022</v>
      </c>
      <c r="O2709" t="str">
        <f t="shared" si="268"/>
        <v>12</v>
      </c>
      <c r="P2709" t="str">
        <f t="shared" si="269"/>
        <v>2022</v>
      </c>
      <c r="Q2709" t="s">
        <v>12021</v>
      </c>
      <c r="R2709" t="str">
        <f t="shared" si="267"/>
        <v>23-12-2022</v>
      </c>
      <c r="S2709" t="str">
        <f t="shared" si="270"/>
        <v>12</v>
      </c>
    </row>
    <row r="2710" spans="1:19" x14ac:dyDescent="0.3">
      <c r="A2710" t="s">
        <v>6410</v>
      </c>
      <c r="B2710" t="s">
        <v>194</v>
      </c>
      <c r="C2710" t="s">
        <v>12021</v>
      </c>
      <c r="D2710" t="s">
        <v>49</v>
      </c>
      <c r="E2710" t="s">
        <v>65</v>
      </c>
      <c r="F2710" t="s">
        <v>6411</v>
      </c>
      <c r="G2710" t="s">
        <v>15</v>
      </c>
      <c r="H2710" s="1">
        <v>44174</v>
      </c>
      <c r="I2710" s="3">
        <v>0.15833333333333333</v>
      </c>
      <c r="J2710" s="1" t="s">
        <v>12021</v>
      </c>
      <c r="K2710" s="2" t="s">
        <v>12021</v>
      </c>
      <c r="L2710" s="2" t="s">
        <v>12021</v>
      </c>
      <c r="M2710" t="s">
        <v>12021</v>
      </c>
      <c r="N2710" t="str">
        <f t="shared" si="266"/>
        <v>09-12-2020</v>
      </c>
      <c r="O2710" t="str">
        <f t="shared" si="268"/>
        <v>12</v>
      </c>
      <c r="P2710" t="str">
        <f t="shared" si="269"/>
        <v>2020</v>
      </c>
      <c r="Q2710" t="s">
        <v>12021</v>
      </c>
      <c r="R2710" t="str">
        <f t="shared" si="267"/>
        <v>-</v>
      </c>
      <c r="S2710" t="str">
        <f t="shared" si="270"/>
        <v/>
      </c>
    </row>
    <row r="2711" spans="1:19" x14ac:dyDescent="0.3">
      <c r="A2711" t="s">
        <v>6412</v>
      </c>
      <c r="B2711" t="s">
        <v>18</v>
      </c>
      <c r="C2711" t="s">
        <v>12021</v>
      </c>
      <c r="D2711" t="s">
        <v>19</v>
      </c>
      <c r="E2711" t="s">
        <v>20</v>
      </c>
      <c r="F2711" t="s">
        <v>6413</v>
      </c>
      <c r="G2711" t="s">
        <v>22</v>
      </c>
      <c r="H2711" s="1" t="s">
        <v>2501</v>
      </c>
      <c r="I2711" s="3">
        <v>0.7377083333333333</v>
      </c>
      <c r="J2711" s="1" t="s">
        <v>12021</v>
      </c>
      <c r="K2711" s="2" t="s">
        <v>12021</v>
      </c>
      <c r="L2711" s="2" t="s">
        <v>12021</v>
      </c>
      <c r="M2711" t="s">
        <v>12021</v>
      </c>
      <c r="N2711" t="str">
        <f t="shared" si="266"/>
        <v>28-11-2024</v>
      </c>
      <c r="O2711" t="str">
        <f t="shared" si="268"/>
        <v>11</v>
      </c>
      <c r="P2711" t="str">
        <f t="shared" si="269"/>
        <v>2024</v>
      </c>
      <c r="Q2711" t="s">
        <v>12021</v>
      </c>
      <c r="R2711" t="str">
        <f t="shared" si="267"/>
        <v>-</v>
      </c>
      <c r="S2711" t="str">
        <f t="shared" si="270"/>
        <v/>
      </c>
    </row>
    <row r="2712" spans="1:19" x14ac:dyDescent="0.3">
      <c r="A2712" t="s">
        <v>6414</v>
      </c>
      <c r="B2712" t="s">
        <v>113</v>
      </c>
      <c r="C2712" t="s">
        <v>12021</v>
      </c>
      <c r="D2712" t="s">
        <v>12</v>
      </c>
      <c r="E2712" t="s">
        <v>114</v>
      </c>
      <c r="F2712" t="s">
        <v>6415</v>
      </c>
      <c r="G2712" t="s">
        <v>22</v>
      </c>
      <c r="H2712" s="1" t="s">
        <v>16</v>
      </c>
      <c r="I2712" s="3">
        <v>0.15532407407407409</v>
      </c>
      <c r="J2712" s="1" t="s">
        <v>12021</v>
      </c>
      <c r="K2712" s="2" t="s">
        <v>12021</v>
      </c>
      <c r="L2712" s="2" t="s">
        <v>12021</v>
      </c>
      <c r="M2712" t="s">
        <v>12021</v>
      </c>
      <c r="N2712" t="str">
        <f t="shared" si="266"/>
        <v>24-09-2020</v>
      </c>
      <c r="O2712" t="str">
        <f t="shared" si="268"/>
        <v>09</v>
      </c>
      <c r="P2712" t="str">
        <f t="shared" si="269"/>
        <v>2020</v>
      </c>
      <c r="Q2712" t="s">
        <v>12021</v>
      </c>
      <c r="R2712" t="str">
        <f t="shared" si="267"/>
        <v>-</v>
      </c>
      <c r="S2712" t="str">
        <f t="shared" si="270"/>
        <v/>
      </c>
    </row>
    <row r="2713" spans="1:19" x14ac:dyDescent="0.3">
      <c r="A2713" t="s">
        <v>6416</v>
      </c>
      <c r="B2713" t="s">
        <v>32</v>
      </c>
      <c r="C2713" t="s">
        <v>12021</v>
      </c>
      <c r="D2713" t="s">
        <v>33</v>
      </c>
      <c r="E2713" t="s">
        <v>34</v>
      </c>
      <c r="F2713" t="s">
        <v>1762</v>
      </c>
      <c r="G2713" t="s">
        <v>15</v>
      </c>
      <c r="H2713" s="1" t="s">
        <v>5078</v>
      </c>
      <c r="I2713" s="3">
        <v>0.55804398148148149</v>
      </c>
      <c r="J2713" s="1" t="s">
        <v>12021</v>
      </c>
      <c r="K2713" s="2" t="s">
        <v>12021</v>
      </c>
      <c r="L2713" s="2" t="s">
        <v>12021</v>
      </c>
      <c r="M2713" t="s">
        <v>12021</v>
      </c>
      <c r="N2713" t="str">
        <f t="shared" si="266"/>
        <v>28-08-2021</v>
      </c>
      <c r="O2713" t="str">
        <f t="shared" si="268"/>
        <v>08</v>
      </c>
      <c r="P2713" t="str">
        <f t="shared" si="269"/>
        <v>2021</v>
      </c>
      <c r="Q2713" t="s">
        <v>12021</v>
      </c>
      <c r="R2713" t="str">
        <f t="shared" si="267"/>
        <v>-</v>
      </c>
      <c r="S2713" t="str">
        <f t="shared" si="270"/>
        <v/>
      </c>
    </row>
    <row r="2714" spans="1:19" x14ac:dyDescent="0.3">
      <c r="A2714" t="s">
        <v>6417</v>
      </c>
      <c r="B2714" t="s">
        <v>249</v>
      </c>
      <c r="C2714" t="s">
        <v>12021</v>
      </c>
      <c r="D2714" t="s">
        <v>19</v>
      </c>
      <c r="E2714" t="s">
        <v>26</v>
      </c>
      <c r="F2714" t="s">
        <v>6418</v>
      </c>
      <c r="G2714" t="s">
        <v>22</v>
      </c>
      <c r="H2714" s="1" t="s">
        <v>6419</v>
      </c>
      <c r="I2714" s="3">
        <v>0.97659722222222223</v>
      </c>
      <c r="J2714" s="1" t="s">
        <v>12021</v>
      </c>
      <c r="K2714" s="2" t="s">
        <v>12021</v>
      </c>
      <c r="L2714" s="2" t="s">
        <v>12021</v>
      </c>
      <c r="M2714" t="s">
        <v>12021</v>
      </c>
      <c r="N2714" t="str">
        <f t="shared" si="266"/>
        <v>20-01-2020</v>
      </c>
      <c r="O2714" t="str">
        <f t="shared" si="268"/>
        <v>01</v>
      </c>
      <c r="P2714" t="str">
        <f t="shared" si="269"/>
        <v>2020</v>
      </c>
      <c r="Q2714" t="s">
        <v>12021</v>
      </c>
      <c r="R2714" t="str">
        <f t="shared" si="267"/>
        <v>-</v>
      </c>
      <c r="S2714" t="str">
        <f t="shared" si="270"/>
        <v/>
      </c>
    </row>
    <row r="2715" spans="1:19" x14ac:dyDescent="0.3">
      <c r="A2715" t="s">
        <v>6420</v>
      </c>
      <c r="B2715" t="s">
        <v>249</v>
      </c>
      <c r="C2715" t="s">
        <v>11535</v>
      </c>
      <c r="D2715" t="s">
        <v>19</v>
      </c>
      <c r="E2715" t="s">
        <v>26</v>
      </c>
      <c r="F2715" t="s">
        <v>6421</v>
      </c>
      <c r="G2715" t="s">
        <v>28</v>
      </c>
      <c r="H2715" s="1" t="s">
        <v>1088</v>
      </c>
      <c r="I2715" s="3">
        <v>0.82233796296296291</v>
      </c>
      <c r="J2715" s="1" t="s">
        <v>196</v>
      </c>
      <c r="K2715" s="2">
        <v>0.82233796296296291</v>
      </c>
      <c r="L2715" s="2" t="s">
        <v>12021</v>
      </c>
      <c r="M2715" t="s">
        <v>12021</v>
      </c>
      <c r="N2715" t="str">
        <f t="shared" si="266"/>
        <v>27-09-2021</v>
      </c>
      <c r="O2715" t="str">
        <f t="shared" si="268"/>
        <v>09</v>
      </c>
      <c r="P2715" t="str">
        <f t="shared" si="269"/>
        <v>2021</v>
      </c>
      <c r="Q2715" t="s">
        <v>12021</v>
      </c>
      <c r="R2715" t="str">
        <f t="shared" si="267"/>
        <v>16-10-2021</v>
      </c>
      <c r="S2715" t="str">
        <f t="shared" si="270"/>
        <v>10</v>
      </c>
    </row>
    <row r="2716" spans="1:19" x14ac:dyDescent="0.3">
      <c r="A2716" t="s">
        <v>6422</v>
      </c>
      <c r="B2716" t="s">
        <v>113</v>
      </c>
      <c r="C2716" t="s">
        <v>12021</v>
      </c>
      <c r="D2716" t="s">
        <v>12</v>
      </c>
      <c r="E2716" t="s">
        <v>114</v>
      </c>
      <c r="F2716" t="s">
        <v>6423</v>
      </c>
      <c r="G2716" t="s">
        <v>22</v>
      </c>
      <c r="H2716" s="1" t="s">
        <v>2469</v>
      </c>
      <c r="I2716" s="3">
        <v>0.25143518518518521</v>
      </c>
      <c r="J2716" s="1" t="s">
        <v>12021</v>
      </c>
      <c r="K2716" s="2" t="s">
        <v>12021</v>
      </c>
      <c r="L2716" s="2" t="s">
        <v>12021</v>
      </c>
      <c r="M2716" t="s">
        <v>12021</v>
      </c>
      <c r="N2716" t="str">
        <f t="shared" si="266"/>
        <v>21-12-2023</v>
      </c>
      <c r="O2716" t="str">
        <f t="shared" si="268"/>
        <v>12</v>
      </c>
      <c r="P2716" t="str">
        <f t="shared" si="269"/>
        <v>2023</v>
      </c>
      <c r="Q2716" t="s">
        <v>12021</v>
      </c>
      <c r="R2716" t="str">
        <f t="shared" si="267"/>
        <v>-</v>
      </c>
      <c r="S2716" t="str">
        <f t="shared" si="270"/>
        <v/>
      </c>
    </row>
    <row r="2717" spans="1:19" x14ac:dyDescent="0.3">
      <c r="A2717" t="s">
        <v>6424</v>
      </c>
      <c r="B2717" t="s">
        <v>53</v>
      </c>
      <c r="C2717" t="s">
        <v>12021</v>
      </c>
      <c r="D2717" t="s">
        <v>12</v>
      </c>
      <c r="E2717" t="s">
        <v>13</v>
      </c>
      <c r="F2717" t="s">
        <v>6425</v>
      </c>
      <c r="G2717" t="s">
        <v>15</v>
      </c>
      <c r="H2717" s="1" t="s">
        <v>4092</v>
      </c>
      <c r="I2717" s="3">
        <v>0.48723379629629632</v>
      </c>
      <c r="J2717" s="1" t="s">
        <v>12021</v>
      </c>
      <c r="K2717" s="2" t="s">
        <v>12021</v>
      </c>
      <c r="L2717" s="2" t="s">
        <v>12021</v>
      </c>
      <c r="M2717" t="s">
        <v>12021</v>
      </c>
      <c r="N2717" t="str">
        <f t="shared" si="266"/>
        <v>26-04-2022</v>
      </c>
      <c r="O2717" t="str">
        <f t="shared" si="268"/>
        <v>04</v>
      </c>
      <c r="P2717" t="str">
        <f t="shared" si="269"/>
        <v>2022</v>
      </c>
      <c r="Q2717" t="s">
        <v>12021</v>
      </c>
      <c r="R2717" t="str">
        <f t="shared" si="267"/>
        <v>-</v>
      </c>
      <c r="S2717" t="str">
        <f t="shared" si="270"/>
        <v/>
      </c>
    </row>
    <row r="2718" spans="1:19" x14ac:dyDescent="0.3">
      <c r="A2718" t="s">
        <v>6426</v>
      </c>
      <c r="B2718" t="s">
        <v>149</v>
      </c>
      <c r="C2718" t="s">
        <v>11536</v>
      </c>
      <c r="D2718" t="s">
        <v>49</v>
      </c>
      <c r="E2718" t="s">
        <v>69</v>
      </c>
      <c r="F2718" t="s">
        <v>6427</v>
      </c>
      <c r="G2718" t="s">
        <v>28</v>
      </c>
      <c r="H2718" s="1" t="s">
        <v>1571</v>
      </c>
      <c r="I2718" s="3">
        <v>0.12391203703703704</v>
      </c>
      <c r="J2718" s="1" t="s">
        <v>946</v>
      </c>
      <c r="K2718" s="2">
        <v>0.12391203703703704</v>
      </c>
      <c r="L2718" s="2" t="s">
        <v>12021</v>
      </c>
      <c r="M2718" t="s">
        <v>12021</v>
      </c>
      <c r="N2718" t="str">
        <f t="shared" si="266"/>
        <v>26-05-2023</v>
      </c>
      <c r="O2718" t="str">
        <f t="shared" si="268"/>
        <v>05</v>
      </c>
      <c r="P2718" t="str">
        <f t="shared" si="269"/>
        <v>2023</v>
      </c>
      <c r="Q2718" t="s">
        <v>12021</v>
      </c>
      <c r="R2718" t="str">
        <f t="shared" si="267"/>
        <v>27-05-2023</v>
      </c>
      <c r="S2718" t="str">
        <f t="shared" si="270"/>
        <v>05</v>
      </c>
    </row>
    <row r="2719" spans="1:19" x14ac:dyDescent="0.3">
      <c r="A2719" t="s">
        <v>6428</v>
      </c>
      <c r="B2719" t="s">
        <v>256</v>
      </c>
      <c r="C2719" t="s">
        <v>11537</v>
      </c>
      <c r="D2719" t="s">
        <v>19</v>
      </c>
      <c r="E2719" t="s">
        <v>20</v>
      </c>
      <c r="F2719" t="s">
        <v>6429</v>
      </c>
      <c r="G2719" t="s">
        <v>28</v>
      </c>
      <c r="H2719" s="1">
        <v>43961</v>
      </c>
      <c r="I2719" s="3">
        <v>0.37847222222222221</v>
      </c>
      <c r="J2719" s="1" t="s">
        <v>931</v>
      </c>
      <c r="K2719" s="2">
        <v>0.37888888888888889</v>
      </c>
      <c r="L2719" s="2" t="s">
        <v>12021</v>
      </c>
      <c r="M2719" t="s">
        <v>12021</v>
      </c>
      <c r="N2719" t="str">
        <f t="shared" si="266"/>
        <v>10-05-2020</v>
      </c>
      <c r="O2719" t="str">
        <f t="shared" si="268"/>
        <v>05</v>
      </c>
      <c r="P2719" t="str">
        <f t="shared" si="269"/>
        <v>2020</v>
      </c>
      <c r="Q2719" t="s">
        <v>12021</v>
      </c>
      <c r="R2719" t="str">
        <f t="shared" si="267"/>
        <v>21-10-2020</v>
      </c>
      <c r="S2719" t="str">
        <f t="shared" si="270"/>
        <v>10</v>
      </c>
    </row>
    <row r="2720" spans="1:19" x14ac:dyDescent="0.3">
      <c r="A2720" t="s">
        <v>6430</v>
      </c>
      <c r="B2720" t="s">
        <v>188</v>
      </c>
      <c r="C2720" s="4">
        <v>44657.101388888892</v>
      </c>
      <c r="D2720" t="s">
        <v>12</v>
      </c>
      <c r="E2720" t="s">
        <v>114</v>
      </c>
      <c r="F2720" t="s">
        <v>6431</v>
      </c>
      <c r="G2720" t="s">
        <v>28</v>
      </c>
      <c r="H2720" s="1" t="s">
        <v>1072</v>
      </c>
      <c r="I2720" s="3">
        <v>0.10175925925925926</v>
      </c>
      <c r="J2720" s="1">
        <v>44657</v>
      </c>
      <c r="K2720" s="2">
        <v>0.10138888888888889</v>
      </c>
      <c r="L2720" s="2" t="s">
        <v>12021</v>
      </c>
      <c r="M2720" t="s">
        <v>12021</v>
      </c>
      <c r="N2720" t="str">
        <f t="shared" si="266"/>
        <v>23-05-2022</v>
      </c>
      <c r="O2720" t="str">
        <f t="shared" si="268"/>
        <v>05</v>
      </c>
      <c r="P2720" t="str">
        <f t="shared" si="269"/>
        <v>2022</v>
      </c>
      <c r="Q2720" t="s">
        <v>12021</v>
      </c>
      <c r="R2720" t="str">
        <f t="shared" si="267"/>
        <v>06-04-2022</v>
      </c>
      <c r="S2720" t="str">
        <f t="shared" si="270"/>
        <v>04</v>
      </c>
    </row>
    <row r="2721" spans="1:19" x14ac:dyDescent="0.3">
      <c r="A2721" t="s">
        <v>6432</v>
      </c>
      <c r="B2721" t="s">
        <v>87</v>
      </c>
      <c r="C2721" s="4">
        <v>44537.46597222222</v>
      </c>
      <c r="D2721" t="s">
        <v>33</v>
      </c>
      <c r="E2721" t="s">
        <v>38</v>
      </c>
      <c r="F2721" t="s">
        <v>6433</v>
      </c>
      <c r="G2721" t="s">
        <v>28</v>
      </c>
      <c r="H2721" s="1" t="s">
        <v>5823</v>
      </c>
      <c r="I2721" s="3">
        <v>0.46631944444444445</v>
      </c>
      <c r="J2721" s="1">
        <v>44537</v>
      </c>
      <c r="K2721" s="2">
        <v>0.46597222222222223</v>
      </c>
      <c r="L2721" s="2" t="s">
        <v>12021</v>
      </c>
      <c r="M2721" t="s">
        <v>12021</v>
      </c>
      <c r="N2721" t="str">
        <f t="shared" si="266"/>
        <v>26-06-2021</v>
      </c>
      <c r="O2721" t="str">
        <f t="shared" si="268"/>
        <v>06</v>
      </c>
      <c r="P2721" t="str">
        <f t="shared" si="269"/>
        <v>2021</v>
      </c>
      <c r="Q2721" t="s">
        <v>12021</v>
      </c>
      <c r="R2721" t="str">
        <f t="shared" si="267"/>
        <v>07-12-2021</v>
      </c>
      <c r="S2721" t="str">
        <f t="shared" si="270"/>
        <v>12</v>
      </c>
    </row>
    <row r="2722" spans="1:19" x14ac:dyDescent="0.3">
      <c r="A2722" t="s">
        <v>6434</v>
      </c>
      <c r="B2722" t="s">
        <v>404</v>
      </c>
      <c r="C2722" t="s">
        <v>12021</v>
      </c>
      <c r="D2722" t="s">
        <v>12</v>
      </c>
      <c r="E2722" t="s">
        <v>174</v>
      </c>
      <c r="F2722" t="s">
        <v>6435</v>
      </c>
      <c r="G2722" t="s">
        <v>22</v>
      </c>
      <c r="H2722" s="1">
        <v>45261</v>
      </c>
      <c r="I2722" s="3">
        <v>0.49444444444444446</v>
      </c>
      <c r="J2722" s="1" t="s">
        <v>12021</v>
      </c>
      <c r="K2722" s="2" t="s">
        <v>12021</v>
      </c>
      <c r="L2722" s="2" t="s">
        <v>12021</v>
      </c>
      <c r="M2722" t="s">
        <v>12021</v>
      </c>
      <c r="N2722" t="str">
        <f t="shared" si="266"/>
        <v>01-12-2023</v>
      </c>
      <c r="O2722" t="str">
        <f t="shared" si="268"/>
        <v>12</v>
      </c>
      <c r="P2722" t="str">
        <f t="shared" si="269"/>
        <v>2023</v>
      </c>
      <c r="Q2722" t="s">
        <v>12021</v>
      </c>
      <c r="R2722" t="str">
        <f t="shared" si="267"/>
        <v>-</v>
      </c>
      <c r="S2722" t="str">
        <f t="shared" si="270"/>
        <v/>
      </c>
    </row>
    <row r="2723" spans="1:19" x14ac:dyDescent="0.3">
      <c r="A2723" t="s">
        <v>6436</v>
      </c>
      <c r="B2723" t="s">
        <v>289</v>
      </c>
      <c r="C2723" t="s">
        <v>11538</v>
      </c>
      <c r="D2723" t="s">
        <v>49</v>
      </c>
      <c r="E2723" t="s">
        <v>69</v>
      </c>
      <c r="F2723" t="s">
        <v>6437</v>
      </c>
      <c r="G2723" t="s">
        <v>28</v>
      </c>
      <c r="H2723" s="1">
        <v>44747</v>
      </c>
      <c r="I2723" s="3">
        <v>0.70625000000000004</v>
      </c>
      <c r="J2723" s="1" t="s">
        <v>5135</v>
      </c>
      <c r="K2723" s="2">
        <v>0.70649305555555553</v>
      </c>
      <c r="L2723" s="2" t="s">
        <v>12021</v>
      </c>
      <c r="M2723" t="s">
        <v>12021</v>
      </c>
      <c r="N2723" t="str">
        <f t="shared" si="266"/>
        <v>05-07-2022</v>
      </c>
      <c r="O2723" t="str">
        <f t="shared" si="268"/>
        <v>07</v>
      </c>
      <c r="P2723" t="str">
        <f t="shared" si="269"/>
        <v>2022</v>
      </c>
      <c r="Q2723" t="s">
        <v>12021</v>
      </c>
      <c r="R2723" t="str">
        <f t="shared" si="267"/>
        <v>14-05-2022</v>
      </c>
      <c r="S2723" t="str">
        <f t="shared" si="270"/>
        <v>05</v>
      </c>
    </row>
    <row r="2724" spans="1:19" x14ac:dyDescent="0.3">
      <c r="A2724" t="s">
        <v>6438</v>
      </c>
      <c r="B2724" t="s">
        <v>289</v>
      </c>
      <c r="C2724" s="4">
        <v>44989.626388888886</v>
      </c>
      <c r="D2724" t="s">
        <v>49</v>
      </c>
      <c r="E2724" t="s">
        <v>69</v>
      </c>
      <c r="F2724" t="s">
        <v>6439</v>
      </c>
      <c r="G2724" t="s">
        <v>28</v>
      </c>
      <c r="H2724" s="1" t="s">
        <v>4627</v>
      </c>
      <c r="I2724" s="3">
        <v>0.62682870370370369</v>
      </c>
      <c r="J2724" s="1">
        <v>44989</v>
      </c>
      <c r="K2724" s="2">
        <v>0.62638888888888888</v>
      </c>
      <c r="L2724" s="2" t="s">
        <v>12021</v>
      </c>
      <c r="M2724" t="s">
        <v>12021</v>
      </c>
      <c r="N2724" t="str">
        <f t="shared" si="266"/>
        <v>22-03-2023</v>
      </c>
      <c r="O2724" t="str">
        <f t="shared" si="268"/>
        <v>03</v>
      </c>
      <c r="P2724" t="str">
        <f t="shared" si="269"/>
        <v>2023</v>
      </c>
      <c r="Q2724" t="s">
        <v>12021</v>
      </c>
      <c r="R2724" t="str">
        <f t="shared" si="267"/>
        <v>04-03-2023</v>
      </c>
      <c r="S2724" t="str">
        <f t="shared" si="270"/>
        <v>03</v>
      </c>
    </row>
    <row r="2725" spans="1:19" x14ac:dyDescent="0.3">
      <c r="A2725" t="s">
        <v>6440</v>
      </c>
      <c r="B2725" t="s">
        <v>11</v>
      </c>
      <c r="C2725" t="s">
        <v>12021</v>
      </c>
      <c r="D2725" t="s">
        <v>12</v>
      </c>
      <c r="E2725" t="s">
        <v>13</v>
      </c>
      <c r="F2725" t="s">
        <v>6441</v>
      </c>
      <c r="G2725" t="s">
        <v>15</v>
      </c>
      <c r="H2725" s="1" t="s">
        <v>6442</v>
      </c>
      <c r="I2725" s="3">
        <v>0.29842592592592593</v>
      </c>
      <c r="J2725" s="1" t="s">
        <v>12021</v>
      </c>
      <c r="K2725" s="2" t="s">
        <v>12021</v>
      </c>
      <c r="L2725" s="2" t="s">
        <v>12021</v>
      </c>
      <c r="M2725" t="s">
        <v>12021</v>
      </c>
      <c r="N2725" t="str">
        <f t="shared" si="266"/>
        <v>17-04-2020</v>
      </c>
      <c r="O2725" t="str">
        <f t="shared" si="268"/>
        <v>04</v>
      </c>
      <c r="P2725" t="str">
        <f t="shared" si="269"/>
        <v>2020</v>
      </c>
      <c r="Q2725" t="s">
        <v>12021</v>
      </c>
      <c r="R2725" t="str">
        <f t="shared" si="267"/>
        <v>-</v>
      </c>
      <c r="S2725" t="str">
        <f t="shared" si="270"/>
        <v/>
      </c>
    </row>
    <row r="2726" spans="1:19" x14ac:dyDescent="0.3">
      <c r="A2726" t="s">
        <v>6443</v>
      </c>
      <c r="B2726" t="s">
        <v>93</v>
      </c>
      <c r="C2726" s="4">
        <v>45485.919444444444</v>
      </c>
      <c r="D2726" t="s">
        <v>19</v>
      </c>
      <c r="E2726" t="s">
        <v>26</v>
      </c>
      <c r="F2726" t="s">
        <v>6444</v>
      </c>
      <c r="G2726" t="s">
        <v>28</v>
      </c>
      <c r="H2726" s="1" t="s">
        <v>3868</v>
      </c>
      <c r="I2726" s="3">
        <v>0.91954861111111108</v>
      </c>
      <c r="J2726" s="1">
        <v>45485</v>
      </c>
      <c r="K2726" s="2">
        <v>0.9194444444444444</v>
      </c>
      <c r="L2726" s="2" t="s">
        <v>12021</v>
      </c>
      <c r="M2726" t="s">
        <v>12021</v>
      </c>
      <c r="N2726" t="str">
        <f t="shared" si="266"/>
        <v>17-11-2024</v>
      </c>
      <c r="O2726" t="str">
        <f t="shared" si="268"/>
        <v>11</v>
      </c>
      <c r="P2726" t="str">
        <f t="shared" si="269"/>
        <v>2024</v>
      </c>
      <c r="Q2726" t="s">
        <v>12021</v>
      </c>
      <c r="R2726" t="str">
        <f t="shared" si="267"/>
        <v>12-07-2024</v>
      </c>
      <c r="S2726" t="str">
        <f t="shared" si="270"/>
        <v>07</v>
      </c>
    </row>
    <row r="2727" spans="1:19" x14ac:dyDescent="0.3">
      <c r="A2727" t="s">
        <v>6445</v>
      </c>
      <c r="B2727" t="s">
        <v>146</v>
      </c>
      <c r="C2727" t="s">
        <v>11539</v>
      </c>
      <c r="D2727" t="s">
        <v>19</v>
      </c>
      <c r="E2727" t="s">
        <v>140</v>
      </c>
      <c r="F2727" t="s">
        <v>6446</v>
      </c>
      <c r="G2727" t="s">
        <v>28</v>
      </c>
      <c r="H2727" s="1" t="s">
        <v>272</v>
      </c>
      <c r="I2727" s="3">
        <v>4.4594907407407409E-2</v>
      </c>
      <c r="J2727" s="1" t="s">
        <v>4321</v>
      </c>
      <c r="K2727" s="2">
        <v>4.4594907407407409E-2</v>
      </c>
      <c r="L2727" s="2" t="s">
        <v>12021</v>
      </c>
      <c r="M2727" t="s">
        <v>12021</v>
      </c>
      <c r="N2727" t="str">
        <f t="shared" si="266"/>
        <v>19-10-2022</v>
      </c>
      <c r="O2727" t="str">
        <f t="shared" si="268"/>
        <v>10</v>
      </c>
      <c r="P2727" t="str">
        <f t="shared" si="269"/>
        <v>2022</v>
      </c>
      <c r="Q2727" t="s">
        <v>12021</v>
      </c>
      <c r="R2727" t="str">
        <f t="shared" si="267"/>
        <v>29-10-2022</v>
      </c>
      <c r="S2727" t="str">
        <f t="shared" si="270"/>
        <v>10</v>
      </c>
    </row>
    <row r="2728" spans="1:19" x14ac:dyDescent="0.3">
      <c r="A2728" t="s">
        <v>6447</v>
      </c>
      <c r="B2728" t="s">
        <v>404</v>
      </c>
      <c r="C2728" s="4" t="s">
        <v>12021</v>
      </c>
      <c r="D2728" t="s">
        <v>12</v>
      </c>
      <c r="E2728" t="s">
        <v>174</v>
      </c>
      <c r="F2728" t="s">
        <v>6448</v>
      </c>
      <c r="G2728" t="s">
        <v>15</v>
      </c>
      <c r="H2728" s="1" t="s">
        <v>1156</v>
      </c>
      <c r="I2728" s="3">
        <v>0.1474537037037037</v>
      </c>
      <c r="J2728" s="1" t="s">
        <v>12021</v>
      </c>
      <c r="K2728" s="2" t="s">
        <v>12021</v>
      </c>
      <c r="L2728" s="2" t="s">
        <v>12021</v>
      </c>
      <c r="M2728" t="s">
        <v>12021</v>
      </c>
      <c r="N2728" t="str">
        <f t="shared" si="266"/>
        <v>21-11-2021</v>
      </c>
      <c r="O2728" t="str">
        <f t="shared" si="268"/>
        <v>11</v>
      </c>
      <c r="P2728" t="str">
        <f t="shared" si="269"/>
        <v>2021</v>
      </c>
      <c r="Q2728" t="s">
        <v>12021</v>
      </c>
      <c r="R2728" t="str">
        <f t="shared" si="267"/>
        <v>-</v>
      </c>
      <c r="S2728" t="str">
        <f t="shared" si="270"/>
        <v/>
      </c>
    </row>
    <row r="2729" spans="1:19" x14ac:dyDescent="0.3">
      <c r="A2729" t="s">
        <v>6449</v>
      </c>
      <c r="B2729" t="s">
        <v>37</v>
      </c>
      <c r="C2729" t="s">
        <v>11540</v>
      </c>
      <c r="D2729" t="s">
        <v>33</v>
      </c>
      <c r="E2729" t="s">
        <v>38</v>
      </c>
      <c r="F2729" t="s">
        <v>6450</v>
      </c>
      <c r="G2729" t="s">
        <v>28</v>
      </c>
      <c r="H2729" s="1">
        <v>43836</v>
      </c>
      <c r="I2729" s="3">
        <v>0.42638888888888887</v>
      </c>
      <c r="J2729" s="1" t="s">
        <v>4384</v>
      </c>
      <c r="K2729" s="2">
        <v>0.42686342592592591</v>
      </c>
      <c r="L2729" s="2" t="s">
        <v>12021</v>
      </c>
      <c r="M2729" t="s">
        <v>12021</v>
      </c>
      <c r="N2729" t="str">
        <f t="shared" si="266"/>
        <v>06-01-2020</v>
      </c>
      <c r="O2729" t="str">
        <f t="shared" si="268"/>
        <v>01</v>
      </c>
      <c r="P2729" t="str">
        <f t="shared" si="269"/>
        <v>2020</v>
      </c>
      <c r="Q2729" t="s">
        <v>12021</v>
      </c>
      <c r="R2729" t="str">
        <f t="shared" si="267"/>
        <v>19-06-2020</v>
      </c>
      <c r="S2729" t="str">
        <f t="shared" si="270"/>
        <v>06</v>
      </c>
    </row>
    <row r="2730" spans="1:19" x14ac:dyDescent="0.3">
      <c r="A2730" t="s">
        <v>6451</v>
      </c>
      <c r="B2730" t="s">
        <v>48</v>
      </c>
      <c r="C2730" s="4" t="s">
        <v>12021</v>
      </c>
      <c r="D2730" t="s">
        <v>49</v>
      </c>
      <c r="E2730" t="s">
        <v>50</v>
      </c>
      <c r="F2730" t="s">
        <v>6452</v>
      </c>
      <c r="G2730" t="s">
        <v>15</v>
      </c>
      <c r="H2730" s="1" t="s">
        <v>171</v>
      </c>
      <c r="I2730" s="3">
        <v>5.5509259259259258E-2</v>
      </c>
      <c r="J2730" s="1" t="s">
        <v>12021</v>
      </c>
      <c r="K2730" s="2" t="s">
        <v>12021</v>
      </c>
      <c r="L2730" s="2" t="s">
        <v>12021</v>
      </c>
      <c r="M2730" t="s">
        <v>12021</v>
      </c>
      <c r="N2730" t="str">
        <f t="shared" si="266"/>
        <v>21-11-2024</v>
      </c>
      <c r="O2730" t="str">
        <f t="shared" si="268"/>
        <v>11</v>
      </c>
      <c r="P2730" t="str">
        <f t="shared" si="269"/>
        <v>2024</v>
      </c>
      <c r="Q2730" t="s">
        <v>12021</v>
      </c>
      <c r="R2730" t="str">
        <f t="shared" si="267"/>
        <v>-</v>
      </c>
      <c r="S2730" t="str">
        <f t="shared" si="270"/>
        <v/>
      </c>
    </row>
    <row r="2731" spans="1:19" x14ac:dyDescent="0.3">
      <c r="A2731" t="s">
        <v>6453</v>
      </c>
      <c r="B2731" t="s">
        <v>249</v>
      </c>
      <c r="C2731" t="s">
        <v>12021</v>
      </c>
      <c r="D2731" t="s">
        <v>19</v>
      </c>
      <c r="E2731" t="s">
        <v>26</v>
      </c>
      <c r="F2731" t="s">
        <v>6454</v>
      </c>
      <c r="G2731" t="s">
        <v>22</v>
      </c>
      <c r="H2731" s="1" t="s">
        <v>3160</v>
      </c>
      <c r="I2731" s="3">
        <v>0.12929398148148147</v>
      </c>
      <c r="J2731" s="1" t="s">
        <v>12021</v>
      </c>
      <c r="K2731" s="2" t="s">
        <v>12021</v>
      </c>
      <c r="L2731" s="2" t="s">
        <v>12021</v>
      </c>
      <c r="M2731" t="s">
        <v>12021</v>
      </c>
      <c r="N2731" t="str">
        <f t="shared" si="266"/>
        <v>26-02-2021</v>
      </c>
      <c r="O2731" t="str">
        <f t="shared" si="268"/>
        <v>02</v>
      </c>
      <c r="P2731" t="str">
        <f t="shared" si="269"/>
        <v>2021</v>
      </c>
      <c r="Q2731" t="s">
        <v>12021</v>
      </c>
      <c r="R2731" t="str">
        <f t="shared" si="267"/>
        <v>-</v>
      </c>
      <c r="S2731" t="str">
        <f t="shared" si="270"/>
        <v/>
      </c>
    </row>
    <row r="2732" spans="1:19" x14ac:dyDescent="0.3">
      <c r="A2732" t="s">
        <v>6455</v>
      </c>
      <c r="B2732" t="s">
        <v>146</v>
      </c>
      <c r="C2732" s="4" t="s">
        <v>12021</v>
      </c>
      <c r="D2732" t="s">
        <v>19</v>
      </c>
      <c r="E2732" t="s">
        <v>140</v>
      </c>
      <c r="F2732" t="s">
        <v>6456</v>
      </c>
      <c r="G2732" t="s">
        <v>22</v>
      </c>
      <c r="H2732" s="1">
        <v>45173</v>
      </c>
      <c r="I2732" s="3">
        <v>0.2298611111111111</v>
      </c>
      <c r="J2732" s="1" t="s">
        <v>12021</v>
      </c>
      <c r="K2732" s="2" t="s">
        <v>12021</v>
      </c>
      <c r="L2732" s="2" t="s">
        <v>12021</v>
      </c>
      <c r="M2732" t="s">
        <v>12021</v>
      </c>
      <c r="N2732" t="str">
        <f t="shared" si="266"/>
        <v>04-09-2023</v>
      </c>
      <c r="O2732" t="str">
        <f t="shared" si="268"/>
        <v>09</v>
      </c>
      <c r="P2732" t="str">
        <f t="shared" si="269"/>
        <v>2023</v>
      </c>
      <c r="Q2732" t="s">
        <v>12021</v>
      </c>
      <c r="R2732" t="str">
        <f t="shared" si="267"/>
        <v>-</v>
      </c>
      <c r="S2732" t="str">
        <f t="shared" si="270"/>
        <v/>
      </c>
    </row>
    <row r="2733" spans="1:19" x14ac:dyDescent="0.3">
      <c r="A2733" t="s">
        <v>6457</v>
      </c>
      <c r="B2733" t="s">
        <v>37</v>
      </c>
      <c r="C2733" t="s">
        <v>12021</v>
      </c>
      <c r="D2733" t="s">
        <v>33</v>
      </c>
      <c r="E2733" t="s">
        <v>38</v>
      </c>
      <c r="F2733" t="s">
        <v>6458</v>
      </c>
      <c r="G2733" t="s">
        <v>15</v>
      </c>
      <c r="H2733" s="1" t="s">
        <v>3224</v>
      </c>
      <c r="I2733" s="3">
        <v>0.65791666666666671</v>
      </c>
      <c r="J2733" s="1" t="s">
        <v>12021</v>
      </c>
      <c r="K2733" s="2" t="s">
        <v>12021</v>
      </c>
      <c r="L2733" s="2" t="s">
        <v>12021</v>
      </c>
      <c r="M2733" t="s">
        <v>12021</v>
      </c>
      <c r="N2733" t="str">
        <f t="shared" si="266"/>
        <v>22-04-2021</v>
      </c>
      <c r="O2733" t="str">
        <f t="shared" si="268"/>
        <v>04</v>
      </c>
      <c r="P2733" t="str">
        <f t="shared" si="269"/>
        <v>2021</v>
      </c>
      <c r="Q2733" t="s">
        <v>12021</v>
      </c>
      <c r="R2733" t="str">
        <f t="shared" si="267"/>
        <v>-</v>
      </c>
      <c r="S2733" t="str">
        <f t="shared" si="270"/>
        <v/>
      </c>
    </row>
    <row r="2734" spans="1:19" x14ac:dyDescent="0.3">
      <c r="A2734" t="s">
        <v>6459</v>
      </c>
      <c r="B2734" t="s">
        <v>173</v>
      </c>
      <c r="C2734" t="s">
        <v>11541</v>
      </c>
      <c r="D2734" t="s">
        <v>12</v>
      </c>
      <c r="E2734" t="s">
        <v>174</v>
      </c>
      <c r="F2734" t="s">
        <v>6460</v>
      </c>
      <c r="G2734" t="s">
        <v>28</v>
      </c>
      <c r="H2734" s="1">
        <v>45293</v>
      </c>
      <c r="I2734" s="3">
        <v>0.22500000000000001</v>
      </c>
      <c r="J2734" s="1" t="s">
        <v>2744</v>
      </c>
      <c r="K2734" s="2">
        <v>0.22509259259259259</v>
      </c>
      <c r="L2734" s="2" t="s">
        <v>12021</v>
      </c>
      <c r="M2734" t="s">
        <v>12021</v>
      </c>
      <c r="N2734" t="str">
        <f t="shared" si="266"/>
        <v>02-01-2024</v>
      </c>
      <c r="O2734" t="str">
        <f t="shared" si="268"/>
        <v>01</v>
      </c>
      <c r="P2734" t="str">
        <f t="shared" si="269"/>
        <v>2024</v>
      </c>
      <c r="Q2734" t="s">
        <v>12021</v>
      </c>
      <c r="R2734" t="str">
        <f t="shared" si="267"/>
        <v>13-02-2024</v>
      </c>
      <c r="S2734" t="str">
        <f t="shared" si="270"/>
        <v>02</v>
      </c>
    </row>
    <row r="2735" spans="1:19" x14ac:dyDescent="0.3">
      <c r="A2735" t="s">
        <v>6461</v>
      </c>
      <c r="B2735" t="s">
        <v>93</v>
      </c>
      <c r="C2735" t="s">
        <v>12021</v>
      </c>
      <c r="D2735" t="s">
        <v>19</v>
      </c>
      <c r="E2735" t="s">
        <v>26</v>
      </c>
      <c r="F2735" t="s">
        <v>6462</v>
      </c>
      <c r="G2735" t="s">
        <v>15</v>
      </c>
      <c r="H2735" s="1" t="s">
        <v>3612</v>
      </c>
      <c r="I2735" s="3">
        <v>0.77931712962962962</v>
      </c>
      <c r="J2735" s="1" t="s">
        <v>12021</v>
      </c>
      <c r="K2735" s="2" t="s">
        <v>12021</v>
      </c>
      <c r="L2735" s="2" t="s">
        <v>12021</v>
      </c>
      <c r="M2735" t="s">
        <v>12021</v>
      </c>
      <c r="N2735" t="str">
        <f t="shared" si="266"/>
        <v>18-09-2020</v>
      </c>
      <c r="O2735" t="str">
        <f t="shared" si="268"/>
        <v>09</v>
      </c>
      <c r="P2735" t="str">
        <f t="shared" si="269"/>
        <v>2020</v>
      </c>
      <c r="Q2735" t="s">
        <v>12021</v>
      </c>
      <c r="R2735" t="str">
        <f t="shared" si="267"/>
        <v>-</v>
      </c>
      <c r="S2735" t="str">
        <f t="shared" si="270"/>
        <v/>
      </c>
    </row>
    <row r="2736" spans="1:19" x14ac:dyDescent="0.3">
      <c r="A2736" t="s">
        <v>6463</v>
      </c>
      <c r="B2736" t="s">
        <v>11</v>
      </c>
      <c r="C2736" t="s">
        <v>12021</v>
      </c>
      <c r="D2736" t="s">
        <v>12</v>
      </c>
      <c r="E2736" t="s">
        <v>13</v>
      </c>
      <c r="F2736" t="s">
        <v>6464</v>
      </c>
      <c r="G2736" t="s">
        <v>15</v>
      </c>
      <c r="H2736" s="1" t="s">
        <v>3868</v>
      </c>
      <c r="I2736" s="3">
        <v>0.64826388888888886</v>
      </c>
      <c r="J2736" s="1" t="s">
        <v>12021</v>
      </c>
      <c r="K2736" s="2" t="s">
        <v>12021</v>
      </c>
      <c r="L2736" s="2" t="s">
        <v>12021</v>
      </c>
      <c r="M2736" t="s">
        <v>12021</v>
      </c>
      <c r="N2736" t="str">
        <f t="shared" si="266"/>
        <v>17-11-2024</v>
      </c>
      <c r="O2736" t="str">
        <f t="shared" si="268"/>
        <v>11</v>
      </c>
      <c r="P2736" t="str">
        <f t="shared" si="269"/>
        <v>2024</v>
      </c>
      <c r="Q2736" t="s">
        <v>12021</v>
      </c>
      <c r="R2736" t="str">
        <f t="shared" si="267"/>
        <v>-</v>
      </c>
      <c r="S2736" t="str">
        <f t="shared" si="270"/>
        <v/>
      </c>
    </row>
    <row r="2737" spans="1:19" x14ac:dyDescent="0.3">
      <c r="A2737" t="s">
        <v>6465</v>
      </c>
      <c r="B2737" t="s">
        <v>126</v>
      </c>
      <c r="C2737" t="s">
        <v>12021</v>
      </c>
      <c r="D2737" t="s">
        <v>33</v>
      </c>
      <c r="E2737" t="s">
        <v>127</v>
      </c>
      <c r="F2737" t="s">
        <v>6466</v>
      </c>
      <c r="G2737" t="s">
        <v>15</v>
      </c>
      <c r="H2737" s="1" t="s">
        <v>2123</v>
      </c>
      <c r="I2737" s="3">
        <v>0.58057870370370368</v>
      </c>
      <c r="J2737" s="1" t="s">
        <v>12021</v>
      </c>
      <c r="K2737" s="2" t="s">
        <v>12021</v>
      </c>
      <c r="L2737" s="2" t="s">
        <v>12021</v>
      </c>
      <c r="M2737" t="s">
        <v>12021</v>
      </c>
      <c r="N2737" t="str">
        <f t="shared" si="266"/>
        <v>22-03-2020</v>
      </c>
      <c r="O2737" t="str">
        <f t="shared" si="268"/>
        <v>03</v>
      </c>
      <c r="P2737" t="str">
        <f t="shared" si="269"/>
        <v>2020</v>
      </c>
      <c r="Q2737" t="s">
        <v>12021</v>
      </c>
      <c r="R2737" t="str">
        <f t="shared" si="267"/>
        <v>-</v>
      </c>
      <c r="S2737" t="str">
        <f t="shared" si="270"/>
        <v/>
      </c>
    </row>
    <row r="2738" spans="1:19" x14ac:dyDescent="0.3">
      <c r="A2738" t="s">
        <v>6467</v>
      </c>
      <c r="B2738" t="s">
        <v>202</v>
      </c>
      <c r="C2738" t="s">
        <v>12021</v>
      </c>
      <c r="D2738" t="s">
        <v>33</v>
      </c>
      <c r="E2738" t="s">
        <v>127</v>
      </c>
      <c r="F2738" t="s">
        <v>6468</v>
      </c>
      <c r="G2738" t="s">
        <v>22</v>
      </c>
      <c r="H2738" s="1" t="s">
        <v>6469</v>
      </c>
      <c r="I2738" s="3">
        <v>0.69186342592592598</v>
      </c>
      <c r="J2738" s="1" t="s">
        <v>12021</v>
      </c>
      <c r="K2738" s="2" t="s">
        <v>12021</v>
      </c>
      <c r="L2738" s="2" t="s">
        <v>12021</v>
      </c>
      <c r="M2738" t="s">
        <v>12021</v>
      </c>
      <c r="N2738" t="str">
        <f t="shared" si="266"/>
        <v>29-06-2020</v>
      </c>
      <c r="O2738" t="str">
        <f t="shared" si="268"/>
        <v>06</v>
      </c>
      <c r="P2738" t="str">
        <f t="shared" si="269"/>
        <v>2020</v>
      </c>
      <c r="Q2738" t="s">
        <v>12021</v>
      </c>
      <c r="R2738" t="str">
        <f t="shared" si="267"/>
        <v>-</v>
      </c>
      <c r="S2738" t="str">
        <f t="shared" si="270"/>
        <v/>
      </c>
    </row>
    <row r="2739" spans="1:19" x14ac:dyDescent="0.3">
      <c r="A2739" t="s">
        <v>6470</v>
      </c>
      <c r="B2739" t="s">
        <v>32</v>
      </c>
      <c r="C2739" t="s">
        <v>12021</v>
      </c>
      <c r="D2739" t="s">
        <v>33</v>
      </c>
      <c r="E2739" t="s">
        <v>34</v>
      </c>
      <c r="F2739" t="s">
        <v>6471</v>
      </c>
      <c r="G2739" t="s">
        <v>22</v>
      </c>
      <c r="H2739" s="1" t="s">
        <v>2997</v>
      </c>
      <c r="I2739" s="3">
        <v>0.54762731481481486</v>
      </c>
      <c r="J2739" s="1" t="s">
        <v>12021</v>
      </c>
      <c r="K2739" s="2" t="s">
        <v>12021</v>
      </c>
      <c r="L2739" s="2" t="s">
        <v>12021</v>
      </c>
      <c r="M2739" t="s">
        <v>12021</v>
      </c>
      <c r="N2739" t="str">
        <f t="shared" si="266"/>
        <v>22-01-2020</v>
      </c>
      <c r="O2739" t="str">
        <f t="shared" si="268"/>
        <v>01</v>
      </c>
      <c r="P2739" t="str">
        <f t="shared" si="269"/>
        <v>2020</v>
      </c>
      <c r="Q2739" t="s">
        <v>12021</v>
      </c>
      <c r="R2739" t="str">
        <f t="shared" si="267"/>
        <v>-</v>
      </c>
      <c r="S2739" t="str">
        <f t="shared" si="270"/>
        <v/>
      </c>
    </row>
    <row r="2740" spans="1:19" x14ac:dyDescent="0.3">
      <c r="A2740" t="s">
        <v>6472</v>
      </c>
      <c r="B2740" t="s">
        <v>139</v>
      </c>
      <c r="C2740" t="s">
        <v>12021</v>
      </c>
      <c r="D2740" t="s">
        <v>19</v>
      </c>
      <c r="E2740" t="s">
        <v>140</v>
      </c>
      <c r="F2740" t="s">
        <v>6473</v>
      </c>
      <c r="G2740" t="s">
        <v>22</v>
      </c>
      <c r="H2740" s="1" t="s">
        <v>1763</v>
      </c>
      <c r="I2740" s="3">
        <v>0.86493055555555554</v>
      </c>
      <c r="J2740" s="1" t="s">
        <v>12021</v>
      </c>
      <c r="K2740" s="2" t="s">
        <v>12021</v>
      </c>
      <c r="L2740" s="2" t="s">
        <v>12021</v>
      </c>
      <c r="M2740" t="s">
        <v>12021</v>
      </c>
      <c r="N2740" t="str">
        <f t="shared" si="266"/>
        <v>20-12-2021</v>
      </c>
      <c r="O2740" t="str">
        <f t="shared" si="268"/>
        <v>12</v>
      </c>
      <c r="P2740" t="str">
        <f t="shared" si="269"/>
        <v>2021</v>
      </c>
      <c r="Q2740" t="s">
        <v>12021</v>
      </c>
      <c r="R2740" t="str">
        <f t="shared" si="267"/>
        <v>-</v>
      </c>
      <c r="S2740" t="str">
        <f t="shared" si="270"/>
        <v/>
      </c>
    </row>
    <row r="2741" spans="1:19" x14ac:dyDescent="0.3">
      <c r="A2741" t="s">
        <v>6474</v>
      </c>
      <c r="B2741" t="s">
        <v>131</v>
      </c>
      <c r="C2741" t="s">
        <v>12021</v>
      </c>
      <c r="D2741" t="s">
        <v>12</v>
      </c>
      <c r="E2741" t="s">
        <v>114</v>
      </c>
      <c r="F2741" t="s">
        <v>6475</v>
      </c>
      <c r="G2741" t="s">
        <v>15</v>
      </c>
      <c r="H2741" s="1">
        <v>45200</v>
      </c>
      <c r="I2741" s="3">
        <v>0.40625</v>
      </c>
      <c r="J2741" s="1" t="s">
        <v>12021</v>
      </c>
      <c r="K2741" s="2" t="s">
        <v>12021</v>
      </c>
      <c r="L2741" s="2" t="s">
        <v>12021</v>
      </c>
      <c r="M2741" t="s">
        <v>12021</v>
      </c>
      <c r="N2741" t="str">
        <f t="shared" si="266"/>
        <v>01-10-2023</v>
      </c>
      <c r="O2741" t="str">
        <f t="shared" si="268"/>
        <v>10</v>
      </c>
      <c r="P2741" t="str">
        <f t="shared" si="269"/>
        <v>2023</v>
      </c>
      <c r="Q2741" t="s">
        <v>12021</v>
      </c>
      <c r="R2741" t="str">
        <f t="shared" si="267"/>
        <v>-</v>
      </c>
      <c r="S2741" t="str">
        <f t="shared" si="270"/>
        <v/>
      </c>
    </row>
    <row r="2742" spans="1:19" x14ac:dyDescent="0.3">
      <c r="A2742" t="s">
        <v>6476</v>
      </c>
      <c r="B2742" t="s">
        <v>64</v>
      </c>
      <c r="C2742" t="s">
        <v>12021</v>
      </c>
      <c r="D2742" t="s">
        <v>49</v>
      </c>
      <c r="E2742" t="s">
        <v>65</v>
      </c>
      <c r="F2742" t="s">
        <v>6477</v>
      </c>
      <c r="G2742" t="s">
        <v>22</v>
      </c>
      <c r="H2742" s="1">
        <v>44996</v>
      </c>
      <c r="I2742" s="3">
        <v>5.2083333333333336E-2</v>
      </c>
      <c r="J2742" s="1" t="s">
        <v>12021</v>
      </c>
      <c r="K2742" s="2" t="s">
        <v>12021</v>
      </c>
      <c r="L2742" s="2" t="s">
        <v>12021</v>
      </c>
      <c r="M2742" t="s">
        <v>12021</v>
      </c>
      <c r="N2742" t="str">
        <f t="shared" si="266"/>
        <v>11-03-2023</v>
      </c>
      <c r="O2742" t="str">
        <f t="shared" si="268"/>
        <v>03</v>
      </c>
      <c r="P2742" t="str">
        <f t="shared" si="269"/>
        <v>2023</v>
      </c>
      <c r="Q2742" t="s">
        <v>12021</v>
      </c>
      <c r="R2742" t="str">
        <f t="shared" si="267"/>
        <v>-</v>
      </c>
      <c r="S2742" t="str">
        <f t="shared" si="270"/>
        <v/>
      </c>
    </row>
    <row r="2743" spans="1:19" x14ac:dyDescent="0.3">
      <c r="A2743" t="s">
        <v>6478</v>
      </c>
      <c r="B2743" t="s">
        <v>146</v>
      </c>
      <c r="C2743" t="s">
        <v>11542</v>
      </c>
      <c r="D2743" t="s">
        <v>19</v>
      </c>
      <c r="E2743" t="s">
        <v>140</v>
      </c>
      <c r="F2743" t="s">
        <v>6479</v>
      </c>
      <c r="G2743" t="s">
        <v>28</v>
      </c>
      <c r="H2743" s="1">
        <v>44836</v>
      </c>
      <c r="I2743" s="3">
        <v>7.0833333333333331E-2</v>
      </c>
      <c r="J2743" s="1" t="s">
        <v>5421</v>
      </c>
      <c r="K2743" s="2">
        <v>7.0891203703703706E-2</v>
      </c>
      <c r="L2743" s="2" t="s">
        <v>12021</v>
      </c>
      <c r="M2743" t="s">
        <v>12021</v>
      </c>
      <c r="N2743" t="str">
        <f t="shared" si="266"/>
        <v>02-10-2022</v>
      </c>
      <c r="O2743" t="str">
        <f t="shared" si="268"/>
        <v>10</v>
      </c>
      <c r="P2743" t="str">
        <f t="shared" si="269"/>
        <v>2022</v>
      </c>
      <c r="Q2743" t="s">
        <v>12021</v>
      </c>
      <c r="R2743" t="str">
        <f t="shared" si="267"/>
        <v>17-02-2022</v>
      </c>
      <c r="S2743" t="str">
        <f t="shared" si="270"/>
        <v>02</v>
      </c>
    </row>
    <row r="2744" spans="1:19" x14ac:dyDescent="0.3">
      <c r="A2744" t="s">
        <v>6480</v>
      </c>
      <c r="B2744" t="s">
        <v>113</v>
      </c>
      <c r="C2744" s="4">
        <v>45205.876388888886</v>
      </c>
      <c r="D2744" t="s">
        <v>12</v>
      </c>
      <c r="E2744" t="s">
        <v>114</v>
      </c>
      <c r="F2744" t="s">
        <v>6481</v>
      </c>
      <c r="G2744" t="s">
        <v>28</v>
      </c>
      <c r="H2744" s="1">
        <v>44963</v>
      </c>
      <c r="I2744" s="3">
        <v>0.87638888888888888</v>
      </c>
      <c r="J2744" s="1">
        <v>45205</v>
      </c>
      <c r="K2744" s="2">
        <v>0.87638888888888888</v>
      </c>
      <c r="L2744" s="2" t="s">
        <v>12021</v>
      </c>
      <c r="M2744" t="s">
        <v>12021</v>
      </c>
      <c r="N2744" t="str">
        <f t="shared" si="266"/>
        <v>06-02-2023</v>
      </c>
      <c r="O2744" t="str">
        <f t="shared" si="268"/>
        <v>02</v>
      </c>
      <c r="P2744" t="str">
        <f t="shared" si="269"/>
        <v>2023</v>
      </c>
      <c r="Q2744" t="s">
        <v>12021</v>
      </c>
      <c r="R2744" t="str">
        <f t="shared" si="267"/>
        <v>06-10-2023</v>
      </c>
      <c r="S2744" t="str">
        <f t="shared" si="270"/>
        <v>10</v>
      </c>
    </row>
    <row r="2745" spans="1:19" x14ac:dyDescent="0.3">
      <c r="A2745" t="s">
        <v>6482</v>
      </c>
      <c r="B2745" t="s">
        <v>149</v>
      </c>
      <c r="C2745" t="s">
        <v>12021</v>
      </c>
      <c r="D2745" t="s">
        <v>49</v>
      </c>
      <c r="E2745" t="s">
        <v>69</v>
      </c>
      <c r="F2745" t="s">
        <v>6483</v>
      </c>
      <c r="G2745" t="s">
        <v>15</v>
      </c>
      <c r="H2745" s="1">
        <v>44965</v>
      </c>
      <c r="I2745" s="3">
        <v>0.36527777777777776</v>
      </c>
      <c r="J2745" s="1" t="s">
        <v>12021</v>
      </c>
      <c r="K2745" s="2" t="s">
        <v>12021</v>
      </c>
      <c r="L2745" s="2" t="s">
        <v>12021</v>
      </c>
      <c r="M2745" t="s">
        <v>12021</v>
      </c>
      <c r="N2745" t="str">
        <f t="shared" si="266"/>
        <v>08-02-2023</v>
      </c>
      <c r="O2745" t="str">
        <f t="shared" si="268"/>
        <v>02</v>
      </c>
      <c r="P2745" t="str">
        <f t="shared" si="269"/>
        <v>2023</v>
      </c>
      <c r="Q2745" t="s">
        <v>12021</v>
      </c>
      <c r="R2745" t="str">
        <f t="shared" si="267"/>
        <v>-</v>
      </c>
      <c r="S2745" t="str">
        <f t="shared" si="270"/>
        <v/>
      </c>
    </row>
    <row r="2746" spans="1:19" x14ac:dyDescent="0.3">
      <c r="A2746" t="s">
        <v>6484</v>
      </c>
      <c r="B2746" t="s">
        <v>32</v>
      </c>
      <c r="C2746" t="s">
        <v>11543</v>
      </c>
      <c r="D2746" t="s">
        <v>33</v>
      </c>
      <c r="E2746" t="s">
        <v>34</v>
      </c>
      <c r="F2746" t="s">
        <v>5313</v>
      </c>
      <c r="G2746" t="s">
        <v>28</v>
      </c>
      <c r="H2746" s="1" t="s">
        <v>1692</v>
      </c>
      <c r="I2746" s="3">
        <v>0.98503472222222221</v>
      </c>
      <c r="J2746" s="1" t="s">
        <v>1931</v>
      </c>
      <c r="K2746" s="2">
        <v>0.98503472222222221</v>
      </c>
      <c r="L2746" s="2" t="s">
        <v>12021</v>
      </c>
      <c r="M2746" t="s">
        <v>12021</v>
      </c>
      <c r="N2746" t="str">
        <f t="shared" si="266"/>
        <v>22-05-2021</v>
      </c>
      <c r="O2746" t="str">
        <f t="shared" si="268"/>
        <v>05</v>
      </c>
      <c r="P2746" t="str">
        <f t="shared" si="269"/>
        <v>2021</v>
      </c>
      <c r="Q2746" t="s">
        <v>12021</v>
      </c>
      <c r="R2746" t="str">
        <f t="shared" si="267"/>
        <v>25-05-2021</v>
      </c>
      <c r="S2746" t="str">
        <f t="shared" si="270"/>
        <v>05</v>
      </c>
    </row>
    <row r="2747" spans="1:19" x14ac:dyDescent="0.3">
      <c r="A2747" t="s">
        <v>6485</v>
      </c>
      <c r="B2747" t="s">
        <v>158</v>
      </c>
      <c r="C2747" s="4">
        <v>44046.695833333331</v>
      </c>
      <c r="D2747" t="s">
        <v>33</v>
      </c>
      <c r="E2747" t="s">
        <v>127</v>
      </c>
      <c r="F2747" t="s">
        <v>6486</v>
      </c>
      <c r="G2747" t="s">
        <v>28</v>
      </c>
      <c r="H2747" s="1" t="s">
        <v>294</v>
      </c>
      <c r="I2747" s="3">
        <v>0.69627314814814811</v>
      </c>
      <c r="J2747" s="1">
        <v>44046</v>
      </c>
      <c r="K2747" s="2">
        <v>0.6958333333333333</v>
      </c>
      <c r="L2747" s="2" t="s">
        <v>12021</v>
      </c>
      <c r="M2747" t="s">
        <v>12021</v>
      </c>
      <c r="N2747" t="str">
        <f t="shared" si="266"/>
        <v>13-02-2020</v>
      </c>
      <c r="O2747" t="str">
        <f t="shared" si="268"/>
        <v>02</v>
      </c>
      <c r="P2747" t="str">
        <f t="shared" si="269"/>
        <v>2020</v>
      </c>
      <c r="Q2747" t="s">
        <v>12021</v>
      </c>
      <c r="R2747" t="str">
        <f t="shared" si="267"/>
        <v>03-08-2020</v>
      </c>
      <c r="S2747" t="str">
        <f t="shared" si="270"/>
        <v>08</v>
      </c>
    </row>
    <row r="2748" spans="1:19" x14ac:dyDescent="0.3">
      <c r="A2748" t="s">
        <v>6487</v>
      </c>
      <c r="B2748" t="s">
        <v>256</v>
      </c>
      <c r="C2748" s="4">
        <v>44662.181944444441</v>
      </c>
      <c r="D2748" t="s">
        <v>19</v>
      </c>
      <c r="E2748" t="s">
        <v>20</v>
      </c>
      <c r="F2748" t="s">
        <v>6488</v>
      </c>
      <c r="G2748" t="s">
        <v>28</v>
      </c>
      <c r="H2748" s="1" t="s">
        <v>4544</v>
      </c>
      <c r="I2748" s="3">
        <v>0.18200231481481483</v>
      </c>
      <c r="J2748" s="1">
        <v>44662</v>
      </c>
      <c r="K2748" s="2">
        <v>0.18194444444444444</v>
      </c>
      <c r="L2748" s="2" t="s">
        <v>12021</v>
      </c>
      <c r="M2748" t="s">
        <v>12021</v>
      </c>
      <c r="N2748" t="str">
        <f t="shared" si="266"/>
        <v>28-10-2022</v>
      </c>
      <c r="O2748" t="str">
        <f t="shared" si="268"/>
        <v>10</v>
      </c>
      <c r="P2748" t="str">
        <f t="shared" si="269"/>
        <v>2022</v>
      </c>
      <c r="Q2748" t="s">
        <v>12021</v>
      </c>
      <c r="R2748" t="str">
        <f t="shared" si="267"/>
        <v>11-04-2022</v>
      </c>
      <c r="S2748" t="str">
        <f t="shared" si="270"/>
        <v>04</v>
      </c>
    </row>
    <row r="2749" spans="1:19" x14ac:dyDescent="0.3">
      <c r="A2749" t="s">
        <v>6489</v>
      </c>
      <c r="B2749" t="s">
        <v>11</v>
      </c>
      <c r="C2749" t="s">
        <v>12021</v>
      </c>
      <c r="D2749" t="s">
        <v>12</v>
      </c>
      <c r="E2749" t="s">
        <v>13</v>
      </c>
      <c r="F2749" t="s">
        <v>6490</v>
      </c>
      <c r="G2749" t="s">
        <v>15</v>
      </c>
      <c r="H2749" s="1">
        <v>44352</v>
      </c>
      <c r="I2749" s="3">
        <v>0.52569444444444446</v>
      </c>
      <c r="J2749" s="1" t="s">
        <v>12021</v>
      </c>
      <c r="K2749" s="2" t="s">
        <v>12021</v>
      </c>
      <c r="L2749" s="2" t="s">
        <v>12021</v>
      </c>
      <c r="M2749" t="s">
        <v>12021</v>
      </c>
      <c r="N2749" t="str">
        <f t="shared" si="266"/>
        <v>05-06-2021</v>
      </c>
      <c r="O2749" t="str">
        <f t="shared" si="268"/>
        <v>06</v>
      </c>
      <c r="P2749" t="str">
        <f t="shared" si="269"/>
        <v>2021</v>
      </c>
      <c r="Q2749" t="s">
        <v>12021</v>
      </c>
      <c r="R2749" t="str">
        <f t="shared" si="267"/>
        <v>-</v>
      </c>
      <c r="S2749" t="str">
        <f t="shared" si="270"/>
        <v/>
      </c>
    </row>
    <row r="2750" spans="1:19" x14ac:dyDescent="0.3">
      <c r="A2750" t="s">
        <v>6491</v>
      </c>
      <c r="B2750" t="s">
        <v>126</v>
      </c>
      <c r="C2750" s="4">
        <v>44111.020138888889</v>
      </c>
      <c r="D2750" t="s">
        <v>33</v>
      </c>
      <c r="E2750" t="s">
        <v>127</v>
      </c>
      <c r="F2750" t="s">
        <v>6492</v>
      </c>
      <c r="G2750" t="s">
        <v>28</v>
      </c>
      <c r="H2750" s="1">
        <v>43868</v>
      </c>
      <c r="I2750" s="3">
        <v>2.013888888888889E-2</v>
      </c>
      <c r="J2750" s="1">
        <v>44111</v>
      </c>
      <c r="K2750" s="2">
        <v>2.013888888888889E-2</v>
      </c>
      <c r="L2750" s="2" t="s">
        <v>12021</v>
      </c>
      <c r="M2750" t="s">
        <v>12021</v>
      </c>
      <c r="N2750" t="str">
        <f t="shared" si="266"/>
        <v>07-02-2020</v>
      </c>
      <c r="O2750" t="str">
        <f t="shared" si="268"/>
        <v>02</v>
      </c>
      <c r="P2750" t="str">
        <f t="shared" si="269"/>
        <v>2020</v>
      </c>
      <c r="Q2750" t="s">
        <v>12021</v>
      </c>
      <c r="R2750" t="str">
        <f t="shared" si="267"/>
        <v>07-10-2020</v>
      </c>
      <c r="S2750" t="str">
        <f t="shared" si="270"/>
        <v>10</v>
      </c>
    </row>
    <row r="2751" spans="1:19" x14ac:dyDescent="0.3">
      <c r="A2751" t="s">
        <v>6493</v>
      </c>
      <c r="B2751" t="s">
        <v>289</v>
      </c>
      <c r="C2751" s="4">
        <v>44081.98333333333</v>
      </c>
      <c r="D2751" t="s">
        <v>49</v>
      </c>
      <c r="E2751" t="s">
        <v>69</v>
      </c>
      <c r="F2751" t="s">
        <v>6494</v>
      </c>
      <c r="G2751" t="s">
        <v>28</v>
      </c>
      <c r="H2751" s="1" t="s">
        <v>832</v>
      </c>
      <c r="I2751" s="3">
        <v>0.98354166666666665</v>
      </c>
      <c r="J2751" s="1">
        <v>44081</v>
      </c>
      <c r="K2751" s="2">
        <v>0.98333333333333328</v>
      </c>
      <c r="L2751" s="2" t="s">
        <v>12021</v>
      </c>
      <c r="M2751" t="s">
        <v>12021</v>
      </c>
      <c r="N2751" t="str">
        <f t="shared" si="266"/>
        <v>14-06-2020</v>
      </c>
      <c r="O2751" t="str">
        <f t="shared" si="268"/>
        <v>06</v>
      </c>
      <c r="P2751" t="str">
        <f t="shared" si="269"/>
        <v>2020</v>
      </c>
      <c r="Q2751" t="s">
        <v>12021</v>
      </c>
      <c r="R2751" t="str">
        <f t="shared" si="267"/>
        <v>07-09-2020</v>
      </c>
      <c r="S2751" t="str">
        <f t="shared" si="270"/>
        <v>09</v>
      </c>
    </row>
    <row r="2752" spans="1:19" x14ac:dyDescent="0.3">
      <c r="A2752" t="s">
        <v>6495</v>
      </c>
      <c r="B2752" t="s">
        <v>126</v>
      </c>
      <c r="C2752" t="s">
        <v>12021</v>
      </c>
      <c r="D2752" t="s">
        <v>33</v>
      </c>
      <c r="E2752" t="s">
        <v>127</v>
      </c>
      <c r="F2752" t="s">
        <v>6496</v>
      </c>
      <c r="G2752" t="s">
        <v>15</v>
      </c>
      <c r="H2752" s="1" t="s">
        <v>5983</v>
      </c>
      <c r="I2752" s="3">
        <v>0.88898148148148148</v>
      </c>
      <c r="J2752" s="1" t="s">
        <v>12021</v>
      </c>
      <c r="K2752" s="2" t="s">
        <v>12021</v>
      </c>
      <c r="L2752" s="2" t="s">
        <v>12021</v>
      </c>
      <c r="M2752" t="s">
        <v>12021</v>
      </c>
      <c r="N2752" t="str">
        <f t="shared" si="266"/>
        <v>26-12-2024</v>
      </c>
      <c r="O2752" t="str">
        <f t="shared" si="268"/>
        <v>12</v>
      </c>
      <c r="P2752" t="str">
        <f t="shared" si="269"/>
        <v>2024</v>
      </c>
      <c r="Q2752" t="s">
        <v>12021</v>
      </c>
      <c r="R2752" t="str">
        <f t="shared" si="267"/>
        <v>-</v>
      </c>
      <c r="S2752" t="str">
        <f t="shared" si="270"/>
        <v/>
      </c>
    </row>
    <row r="2753" spans="1:19" x14ac:dyDescent="0.3">
      <c r="A2753" t="s">
        <v>6497</v>
      </c>
      <c r="B2753" t="s">
        <v>87</v>
      </c>
      <c r="C2753" s="4">
        <v>44322.05</v>
      </c>
      <c r="D2753" t="s">
        <v>33</v>
      </c>
      <c r="E2753" t="s">
        <v>38</v>
      </c>
      <c r="F2753" t="s">
        <v>6498</v>
      </c>
      <c r="G2753" t="s">
        <v>28</v>
      </c>
      <c r="H2753" s="1" t="s">
        <v>4829</v>
      </c>
      <c r="I2753" s="3">
        <v>5.0543981481481481E-2</v>
      </c>
      <c r="J2753" s="1">
        <v>44322</v>
      </c>
      <c r="K2753" s="2">
        <v>0.05</v>
      </c>
      <c r="L2753" s="2" t="s">
        <v>12021</v>
      </c>
      <c r="M2753" t="s">
        <v>12021</v>
      </c>
      <c r="N2753" t="str">
        <f t="shared" si="266"/>
        <v>13-05-2021</v>
      </c>
      <c r="O2753" t="str">
        <f t="shared" si="268"/>
        <v>05</v>
      </c>
      <c r="P2753" t="str">
        <f t="shared" si="269"/>
        <v>2021</v>
      </c>
      <c r="Q2753" t="s">
        <v>12021</v>
      </c>
      <c r="R2753" t="str">
        <f t="shared" si="267"/>
        <v>06-05-2021</v>
      </c>
      <c r="S2753" t="str">
        <f t="shared" si="270"/>
        <v>05</v>
      </c>
    </row>
    <row r="2754" spans="1:19" x14ac:dyDescent="0.3">
      <c r="A2754" t="s">
        <v>6499</v>
      </c>
      <c r="B2754" t="s">
        <v>18</v>
      </c>
      <c r="C2754" t="s">
        <v>12021</v>
      </c>
      <c r="D2754" t="s">
        <v>19</v>
      </c>
      <c r="E2754" t="s">
        <v>20</v>
      </c>
      <c r="F2754" t="s">
        <v>6500</v>
      </c>
      <c r="G2754" t="s">
        <v>15</v>
      </c>
      <c r="H2754" s="1" t="s">
        <v>1543</v>
      </c>
      <c r="I2754" s="3">
        <v>0.78608796296296302</v>
      </c>
      <c r="J2754" s="1" t="s">
        <v>12021</v>
      </c>
      <c r="K2754" s="2" t="s">
        <v>12021</v>
      </c>
      <c r="L2754" s="2" t="s">
        <v>12021</v>
      </c>
      <c r="M2754" t="s">
        <v>12021</v>
      </c>
      <c r="N2754" t="str">
        <f t="shared" ref="N2754:N2817" si="271">TEXT(H2754,"DD-MM-YYYY")</f>
        <v>26-10-2023</v>
      </c>
      <c r="O2754" t="str">
        <f t="shared" si="268"/>
        <v>10</v>
      </c>
      <c r="P2754" t="str">
        <f t="shared" si="269"/>
        <v>2023</v>
      </c>
      <c r="Q2754" t="s">
        <v>12021</v>
      </c>
      <c r="R2754" t="str">
        <f t="shared" ref="R2754:R2817" si="272">TEXT(J2754,"DD-MM-YYYY")</f>
        <v>-</v>
      </c>
      <c r="S2754" t="str">
        <f t="shared" si="270"/>
        <v/>
      </c>
    </row>
    <row r="2755" spans="1:19" x14ac:dyDescent="0.3">
      <c r="A2755" t="s">
        <v>6501</v>
      </c>
      <c r="B2755" t="s">
        <v>37</v>
      </c>
      <c r="C2755" t="s">
        <v>12021</v>
      </c>
      <c r="D2755" t="s">
        <v>33</v>
      </c>
      <c r="E2755" t="s">
        <v>38</v>
      </c>
      <c r="F2755" t="s">
        <v>6502</v>
      </c>
      <c r="G2755" t="s">
        <v>22</v>
      </c>
      <c r="H2755" s="1">
        <v>45413</v>
      </c>
      <c r="I2755" s="3">
        <v>0.44166666666666665</v>
      </c>
      <c r="J2755" s="1" t="s">
        <v>12021</v>
      </c>
      <c r="K2755" s="2" t="s">
        <v>12021</v>
      </c>
      <c r="L2755" s="2" t="s">
        <v>12021</v>
      </c>
      <c r="M2755" t="s">
        <v>12021</v>
      </c>
      <c r="N2755" t="str">
        <f t="shared" si="271"/>
        <v>01-05-2024</v>
      </c>
      <c r="O2755" t="str">
        <f t="shared" ref="O2755:O2818" si="273">MID(N2755,4,2)</f>
        <v>05</v>
      </c>
      <c r="P2755" t="str">
        <f t="shared" ref="P2755:P2818" si="274">RIGHT(N2755,4)</f>
        <v>2024</v>
      </c>
      <c r="Q2755" t="s">
        <v>12021</v>
      </c>
      <c r="R2755" t="str">
        <f t="shared" si="272"/>
        <v>-</v>
      </c>
      <c r="S2755" t="str">
        <f t="shared" ref="S2755:S2818" si="275">MID(R2755,4,2)</f>
        <v/>
      </c>
    </row>
    <row r="2756" spans="1:19" x14ac:dyDescent="0.3">
      <c r="A2756" t="s">
        <v>6503</v>
      </c>
      <c r="B2756" t="s">
        <v>18</v>
      </c>
      <c r="C2756" t="s">
        <v>12021</v>
      </c>
      <c r="D2756" t="s">
        <v>19</v>
      </c>
      <c r="E2756" t="s">
        <v>20</v>
      </c>
      <c r="F2756" t="s">
        <v>6504</v>
      </c>
      <c r="G2756" t="s">
        <v>15</v>
      </c>
      <c r="H2756" s="1" t="s">
        <v>2009</v>
      </c>
      <c r="I2756" s="3">
        <v>9.0196759259259254E-2</v>
      </c>
      <c r="J2756" s="1" t="s">
        <v>12021</v>
      </c>
      <c r="K2756" s="2" t="s">
        <v>12021</v>
      </c>
      <c r="L2756" s="2" t="s">
        <v>12021</v>
      </c>
      <c r="M2756" t="s">
        <v>12021</v>
      </c>
      <c r="N2756" t="str">
        <f t="shared" si="271"/>
        <v>30-03-2021</v>
      </c>
      <c r="O2756" t="str">
        <f t="shared" si="273"/>
        <v>03</v>
      </c>
      <c r="P2756" t="str">
        <f t="shared" si="274"/>
        <v>2021</v>
      </c>
      <c r="Q2756" t="s">
        <v>12021</v>
      </c>
      <c r="R2756" t="str">
        <f t="shared" si="272"/>
        <v>-</v>
      </c>
      <c r="S2756" t="str">
        <f t="shared" si="275"/>
        <v/>
      </c>
    </row>
    <row r="2757" spans="1:19" x14ac:dyDescent="0.3">
      <c r="A2757" t="s">
        <v>6505</v>
      </c>
      <c r="B2757" t="s">
        <v>205</v>
      </c>
      <c r="C2757" t="s">
        <v>12021</v>
      </c>
      <c r="D2757" t="s">
        <v>19</v>
      </c>
      <c r="E2757" t="s">
        <v>140</v>
      </c>
      <c r="F2757" t="s">
        <v>6506</v>
      </c>
      <c r="G2757" t="s">
        <v>22</v>
      </c>
      <c r="H2757" s="1" t="s">
        <v>4786</v>
      </c>
      <c r="I2757" s="3">
        <v>0.7602430555555556</v>
      </c>
      <c r="J2757" s="1" t="s">
        <v>12021</v>
      </c>
      <c r="K2757" s="2" t="s">
        <v>12021</v>
      </c>
      <c r="L2757" s="2" t="s">
        <v>12021</v>
      </c>
      <c r="M2757" t="s">
        <v>12021</v>
      </c>
      <c r="N2757" t="str">
        <f t="shared" si="271"/>
        <v>19-05-2024</v>
      </c>
      <c r="O2757" t="str">
        <f t="shared" si="273"/>
        <v>05</v>
      </c>
      <c r="P2757" t="str">
        <f t="shared" si="274"/>
        <v>2024</v>
      </c>
      <c r="Q2757" t="s">
        <v>12021</v>
      </c>
      <c r="R2757" t="str">
        <f t="shared" si="272"/>
        <v>-</v>
      </c>
      <c r="S2757" t="str">
        <f t="shared" si="275"/>
        <v/>
      </c>
    </row>
    <row r="2758" spans="1:19" x14ac:dyDescent="0.3">
      <c r="A2758" t="s">
        <v>6507</v>
      </c>
      <c r="B2758" t="s">
        <v>73</v>
      </c>
      <c r="C2758" t="s">
        <v>11544</v>
      </c>
      <c r="D2758" t="s">
        <v>49</v>
      </c>
      <c r="E2758" t="s">
        <v>50</v>
      </c>
      <c r="F2758" t="s">
        <v>6508</v>
      </c>
      <c r="G2758" t="s">
        <v>28</v>
      </c>
      <c r="H2758" s="1">
        <v>43994</v>
      </c>
      <c r="I2758" s="3">
        <v>0.35138888888888886</v>
      </c>
      <c r="J2758" s="1" t="s">
        <v>1642</v>
      </c>
      <c r="K2758" s="2">
        <v>0.35190972222222222</v>
      </c>
      <c r="L2758" s="2" t="s">
        <v>12021</v>
      </c>
      <c r="M2758" t="s">
        <v>12021</v>
      </c>
      <c r="N2758" t="str">
        <f t="shared" si="271"/>
        <v>12-06-2020</v>
      </c>
      <c r="O2758" t="str">
        <f t="shared" si="273"/>
        <v>06</v>
      </c>
      <c r="P2758" t="str">
        <f t="shared" si="274"/>
        <v>2020</v>
      </c>
      <c r="Q2758" t="s">
        <v>12021</v>
      </c>
      <c r="R2758" t="str">
        <f t="shared" si="272"/>
        <v>27-12-2020</v>
      </c>
      <c r="S2758" t="str">
        <f t="shared" si="275"/>
        <v>12</v>
      </c>
    </row>
    <row r="2759" spans="1:19" x14ac:dyDescent="0.3">
      <c r="A2759" t="s">
        <v>6509</v>
      </c>
      <c r="B2759" t="s">
        <v>93</v>
      </c>
      <c r="C2759" t="s">
        <v>12021</v>
      </c>
      <c r="D2759" t="s">
        <v>19</v>
      </c>
      <c r="E2759" t="s">
        <v>26</v>
      </c>
      <c r="F2759" t="s">
        <v>6510</v>
      </c>
      <c r="G2759" t="s">
        <v>15</v>
      </c>
      <c r="H2759" s="1" t="s">
        <v>3078</v>
      </c>
      <c r="I2759" s="3">
        <v>0.41653935185185187</v>
      </c>
      <c r="J2759" s="1" t="s">
        <v>12021</v>
      </c>
      <c r="K2759" s="2" t="s">
        <v>12021</v>
      </c>
      <c r="L2759" s="2" t="s">
        <v>12021</v>
      </c>
      <c r="M2759" t="s">
        <v>12021</v>
      </c>
      <c r="N2759" t="str">
        <f t="shared" si="271"/>
        <v>23-05-2024</v>
      </c>
      <c r="O2759" t="str">
        <f t="shared" si="273"/>
        <v>05</v>
      </c>
      <c r="P2759" t="str">
        <f t="shared" si="274"/>
        <v>2024</v>
      </c>
      <c r="Q2759" t="s">
        <v>12021</v>
      </c>
      <c r="R2759" t="str">
        <f t="shared" si="272"/>
        <v>-</v>
      </c>
      <c r="S2759" t="str">
        <f t="shared" si="275"/>
        <v/>
      </c>
    </row>
    <row r="2760" spans="1:19" x14ac:dyDescent="0.3">
      <c r="A2760" t="s">
        <v>6511</v>
      </c>
      <c r="B2760" t="s">
        <v>149</v>
      </c>
      <c r="C2760" t="s">
        <v>12021</v>
      </c>
      <c r="D2760" t="s">
        <v>49</v>
      </c>
      <c r="E2760" t="s">
        <v>69</v>
      </c>
      <c r="F2760" t="s">
        <v>6512</v>
      </c>
      <c r="G2760" t="s">
        <v>22</v>
      </c>
      <c r="H2760" s="1" t="s">
        <v>6513</v>
      </c>
      <c r="I2760" s="3">
        <v>0.80856481481481479</v>
      </c>
      <c r="J2760" s="1" t="s">
        <v>12021</v>
      </c>
      <c r="K2760" s="2" t="s">
        <v>12021</v>
      </c>
      <c r="L2760" s="2" t="s">
        <v>12021</v>
      </c>
      <c r="M2760" t="s">
        <v>12021</v>
      </c>
      <c r="N2760" t="str">
        <f t="shared" si="271"/>
        <v>27-06-2024</v>
      </c>
      <c r="O2760" t="str">
        <f t="shared" si="273"/>
        <v>06</v>
      </c>
      <c r="P2760" t="str">
        <f t="shared" si="274"/>
        <v>2024</v>
      </c>
      <c r="Q2760" t="s">
        <v>12021</v>
      </c>
      <c r="R2760" t="str">
        <f t="shared" si="272"/>
        <v>-</v>
      </c>
      <c r="S2760" t="str">
        <f t="shared" si="275"/>
        <v/>
      </c>
    </row>
    <row r="2761" spans="1:19" x14ac:dyDescent="0.3">
      <c r="A2761" t="s">
        <v>6514</v>
      </c>
      <c r="B2761" t="s">
        <v>53</v>
      </c>
      <c r="C2761" t="s">
        <v>12021</v>
      </c>
      <c r="D2761" t="s">
        <v>12</v>
      </c>
      <c r="E2761" t="s">
        <v>13</v>
      </c>
      <c r="F2761" t="s">
        <v>6515</v>
      </c>
      <c r="G2761" t="s">
        <v>15</v>
      </c>
      <c r="H2761" s="1">
        <v>45176</v>
      </c>
      <c r="I2761" s="3">
        <v>0.12083333333333333</v>
      </c>
      <c r="J2761" s="1" t="s">
        <v>12021</v>
      </c>
      <c r="K2761" s="2" t="s">
        <v>12021</v>
      </c>
      <c r="L2761" s="2" t="s">
        <v>12021</v>
      </c>
      <c r="M2761" t="s">
        <v>12021</v>
      </c>
      <c r="N2761" t="str">
        <f t="shared" si="271"/>
        <v>07-09-2023</v>
      </c>
      <c r="O2761" t="str">
        <f t="shared" si="273"/>
        <v>09</v>
      </c>
      <c r="P2761" t="str">
        <f t="shared" si="274"/>
        <v>2023</v>
      </c>
      <c r="Q2761" t="s">
        <v>12021</v>
      </c>
      <c r="R2761" t="str">
        <f t="shared" si="272"/>
        <v>-</v>
      </c>
      <c r="S2761" t="str">
        <f t="shared" si="275"/>
        <v/>
      </c>
    </row>
    <row r="2762" spans="1:19" x14ac:dyDescent="0.3">
      <c r="A2762" t="s">
        <v>6516</v>
      </c>
      <c r="B2762" t="s">
        <v>32</v>
      </c>
      <c r="C2762" t="s">
        <v>11545</v>
      </c>
      <c r="D2762" t="s">
        <v>33</v>
      </c>
      <c r="E2762" t="s">
        <v>34</v>
      </c>
      <c r="F2762" t="s">
        <v>6517</v>
      </c>
      <c r="G2762" t="s">
        <v>28</v>
      </c>
      <c r="H2762" s="1" t="s">
        <v>3390</v>
      </c>
      <c r="I2762" s="3">
        <v>0.83854166666666663</v>
      </c>
      <c r="J2762" s="1" t="s">
        <v>46</v>
      </c>
      <c r="K2762" s="2">
        <v>0.83854166666666663</v>
      </c>
      <c r="L2762" s="2" t="s">
        <v>12021</v>
      </c>
      <c r="M2762" t="s">
        <v>12021</v>
      </c>
      <c r="N2762" t="str">
        <f t="shared" si="271"/>
        <v>19-04-2023</v>
      </c>
      <c r="O2762" t="str">
        <f t="shared" si="273"/>
        <v>04</v>
      </c>
      <c r="P2762" t="str">
        <f t="shared" si="274"/>
        <v>2023</v>
      </c>
      <c r="Q2762" t="s">
        <v>12021</v>
      </c>
      <c r="R2762" t="str">
        <f t="shared" si="272"/>
        <v>17-05-2023</v>
      </c>
      <c r="S2762" t="str">
        <f t="shared" si="275"/>
        <v>05</v>
      </c>
    </row>
    <row r="2763" spans="1:19" x14ac:dyDescent="0.3">
      <c r="A2763" t="s">
        <v>6518</v>
      </c>
      <c r="B2763" t="s">
        <v>97</v>
      </c>
      <c r="C2763" t="s">
        <v>12021</v>
      </c>
      <c r="D2763" t="s">
        <v>19</v>
      </c>
      <c r="E2763" t="s">
        <v>20</v>
      </c>
      <c r="F2763" t="s">
        <v>6519</v>
      </c>
      <c r="G2763" t="s">
        <v>15</v>
      </c>
      <c r="H2763" s="1" t="s">
        <v>99</v>
      </c>
      <c r="I2763" s="3">
        <v>0.34523148148148147</v>
      </c>
      <c r="J2763" s="1" t="s">
        <v>12021</v>
      </c>
      <c r="K2763" s="2" t="s">
        <v>12021</v>
      </c>
      <c r="L2763" s="2" t="s">
        <v>12021</v>
      </c>
      <c r="M2763" t="s">
        <v>12021</v>
      </c>
      <c r="N2763" t="str">
        <f t="shared" si="271"/>
        <v>27-03-2024</v>
      </c>
      <c r="O2763" t="str">
        <f t="shared" si="273"/>
        <v>03</v>
      </c>
      <c r="P2763" t="str">
        <f t="shared" si="274"/>
        <v>2024</v>
      </c>
      <c r="Q2763" t="s">
        <v>12021</v>
      </c>
      <c r="R2763" t="str">
        <f t="shared" si="272"/>
        <v>-</v>
      </c>
      <c r="S2763" t="str">
        <f t="shared" si="275"/>
        <v/>
      </c>
    </row>
    <row r="2764" spans="1:19" x14ac:dyDescent="0.3">
      <c r="A2764" t="s">
        <v>6520</v>
      </c>
      <c r="B2764" t="s">
        <v>185</v>
      </c>
      <c r="C2764" t="s">
        <v>12021</v>
      </c>
      <c r="D2764" t="s">
        <v>12</v>
      </c>
      <c r="E2764" t="s">
        <v>13</v>
      </c>
      <c r="F2764" t="s">
        <v>6521</v>
      </c>
      <c r="G2764" t="s">
        <v>15</v>
      </c>
      <c r="H2764" s="1">
        <v>44442</v>
      </c>
      <c r="I2764" s="3">
        <v>0.78194444444444444</v>
      </c>
      <c r="J2764" s="1" t="s">
        <v>12021</v>
      </c>
      <c r="K2764" s="2" t="s">
        <v>12021</v>
      </c>
      <c r="L2764" s="2" t="s">
        <v>12021</v>
      </c>
      <c r="M2764" t="s">
        <v>12021</v>
      </c>
      <c r="N2764" t="str">
        <f t="shared" si="271"/>
        <v>03-09-2021</v>
      </c>
      <c r="O2764" t="str">
        <f t="shared" si="273"/>
        <v>09</v>
      </c>
      <c r="P2764" t="str">
        <f t="shared" si="274"/>
        <v>2021</v>
      </c>
      <c r="Q2764" t="s">
        <v>12021</v>
      </c>
      <c r="R2764" t="str">
        <f t="shared" si="272"/>
        <v>-</v>
      </c>
      <c r="S2764" t="str">
        <f t="shared" si="275"/>
        <v/>
      </c>
    </row>
    <row r="2765" spans="1:19" x14ac:dyDescent="0.3">
      <c r="A2765" t="s">
        <v>6522</v>
      </c>
      <c r="B2765" t="s">
        <v>158</v>
      </c>
      <c r="C2765" t="s">
        <v>11546</v>
      </c>
      <c r="D2765" t="s">
        <v>33</v>
      </c>
      <c r="E2765" t="s">
        <v>127</v>
      </c>
      <c r="F2765" t="s">
        <v>6523</v>
      </c>
      <c r="G2765" t="s">
        <v>28</v>
      </c>
      <c r="H2765" s="1">
        <v>44172</v>
      </c>
      <c r="I2765" s="3">
        <v>7.9166666666666663E-2</v>
      </c>
      <c r="J2765" s="1" t="s">
        <v>3477</v>
      </c>
      <c r="K2765" s="2">
        <v>7.9259259259259265E-2</v>
      </c>
      <c r="L2765" s="2" t="s">
        <v>12021</v>
      </c>
      <c r="M2765" t="s">
        <v>12021</v>
      </c>
      <c r="N2765" t="str">
        <f t="shared" si="271"/>
        <v>07-12-2020</v>
      </c>
      <c r="O2765" t="str">
        <f t="shared" si="273"/>
        <v>12</v>
      </c>
      <c r="P2765" t="str">
        <f t="shared" si="274"/>
        <v>2020</v>
      </c>
      <c r="Q2765" t="s">
        <v>12021</v>
      </c>
      <c r="R2765" t="str">
        <f t="shared" si="272"/>
        <v>20-07-2020</v>
      </c>
      <c r="S2765" t="str">
        <f t="shared" si="275"/>
        <v>07</v>
      </c>
    </row>
    <row r="2766" spans="1:19" x14ac:dyDescent="0.3">
      <c r="A2766" t="s">
        <v>6524</v>
      </c>
      <c r="B2766" t="s">
        <v>173</v>
      </c>
      <c r="C2766" t="s">
        <v>11547</v>
      </c>
      <c r="D2766" t="s">
        <v>12</v>
      </c>
      <c r="E2766" t="s">
        <v>174</v>
      </c>
      <c r="F2766" t="s">
        <v>6525</v>
      </c>
      <c r="G2766" t="s">
        <v>28</v>
      </c>
      <c r="H2766" s="1" t="s">
        <v>800</v>
      </c>
      <c r="I2766" s="3">
        <v>0.52428240740740739</v>
      </c>
      <c r="J2766" s="1" t="s">
        <v>876</v>
      </c>
      <c r="K2766" s="2">
        <v>0.52428240740740739</v>
      </c>
      <c r="L2766" s="2" t="s">
        <v>12021</v>
      </c>
      <c r="M2766" t="s">
        <v>12021</v>
      </c>
      <c r="N2766" t="str">
        <f t="shared" si="271"/>
        <v>24-06-2020</v>
      </c>
      <c r="O2766" t="str">
        <f t="shared" si="273"/>
        <v>06</v>
      </c>
      <c r="P2766" t="str">
        <f t="shared" si="274"/>
        <v>2020</v>
      </c>
      <c r="Q2766" t="s">
        <v>12021</v>
      </c>
      <c r="R2766" t="str">
        <f t="shared" si="272"/>
        <v>16-07-2020</v>
      </c>
      <c r="S2766" t="str">
        <f t="shared" si="275"/>
        <v>07</v>
      </c>
    </row>
    <row r="2767" spans="1:19" x14ac:dyDescent="0.3">
      <c r="A2767" t="s">
        <v>6526</v>
      </c>
      <c r="B2767" t="s">
        <v>53</v>
      </c>
      <c r="C2767" t="s">
        <v>12021</v>
      </c>
      <c r="D2767" t="s">
        <v>12</v>
      </c>
      <c r="E2767" t="s">
        <v>13</v>
      </c>
      <c r="F2767" t="s">
        <v>6527</v>
      </c>
      <c r="G2767" t="s">
        <v>22</v>
      </c>
      <c r="H2767" s="1" t="s">
        <v>1026</v>
      </c>
      <c r="I2767" s="3">
        <v>0.81392361111111111</v>
      </c>
      <c r="J2767" s="1" t="s">
        <v>12021</v>
      </c>
      <c r="K2767" s="2" t="s">
        <v>12021</v>
      </c>
      <c r="L2767" s="2" t="s">
        <v>12021</v>
      </c>
      <c r="M2767" t="s">
        <v>12021</v>
      </c>
      <c r="N2767" t="str">
        <f t="shared" si="271"/>
        <v>31-12-2022</v>
      </c>
      <c r="O2767" t="str">
        <f t="shared" si="273"/>
        <v>12</v>
      </c>
      <c r="P2767" t="str">
        <f t="shared" si="274"/>
        <v>2022</v>
      </c>
      <c r="Q2767" t="s">
        <v>12021</v>
      </c>
      <c r="R2767" t="str">
        <f t="shared" si="272"/>
        <v>-</v>
      </c>
      <c r="S2767" t="str">
        <f t="shared" si="275"/>
        <v/>
      </c>
    </row>
    <row r="2768" spans="1:19" x14ac:dyDescent="0.3">
      <c r="A2768" t="s">
        <v>6528</v>
      </c>
      <c r="B2768" t="s">
        <v>53</v>
      </c>
      <c r="C2768" t="s">
        <v>12021</v>
      </c>
      <c r="D2768" t="s">
        <v>12</v>
      </c>
      <c r="E2768" t="s">
        <v>13</v>
      </c>
      <c r="F2768" t="s">
        <v>6529</v>
      </c>
      <c r="G2768" t="s">
        <v>22</v>
      </c>
      <c r="H2768" s="1" t="s">
        <v>869</v>
      </c>
      <c r="I2768" s="3">
        <v>5.9374999999999997E-2</v>
      </c>
      <c r="J2768" s="1" t="s">
        <v>12021</v>
      </c>
      <c r="K2768" s="2" t="s">
        <v>12021</v>
      </c>
      <c r="L2768" s="2" t="s">
        <v>12021</v>
      </c>
      <c r="M2768" t="s">
        <v>12021</v>
      </c>
      <c r="N2768" t="str">
        <f t="shared" si="271"/>
        <v>31-05-2020</v>
      </c>
      <c r="O2768" t="str">
        <f t="shared" si="273"/>
        <v>05</v>
      </c>
      <c r="P2768" t="str">
        <f t="shared" si="274"/>
        <v>2020</v>
      </c>
      <c r="Q2768" t="s">
        <v>12021</v>
      </c>
      <c r="R2768" t="str">
        <f t="shared" si="272"/>
        <v>-</v>
      </c>
      <c r="S2768" t="str">
        <f t="shared" si="275"/>
        <v/>
      </c>
    </row>
    <row r="2769" spans="1:19" x14ac:dyDescent="0.3">
      <c r="A2769" t="s">
        <v>6530</v>
      </c>
      <c r="B2769" t="s">
        <v>249</v>
      </c>
      <c r="C2769" t="s">
        <v>12021</v>
      </c>
      <c r="D2769" t="s">
        <v>19</v>
      </c>
      <c r="E2769" t="s">
        <v>26</v>
      </c>
      <c r="F2769" t="s">
        <v>6531</v>
      </c>
      <c r="G2769" t="s">
        <v>15</v>
      </c>
      <c r="H2769" s="1">
        <v>45413</v>
      </c>
      <c r="I2769" s="3">
        <v>0.72916666666666663</v>
      </c>
      <c r="J2769" s="1" t="s">
        <v>12021</v>
      </c>
      <c r="K2769" s="2" t="s">
        <v>12021</v>
      </c>
      <c r="L2769" s="2" t="s">
        <v>12021</v>
      </c>
      <c r="M2769" t="s">
        <v>12021</v>
      </c>
      <c r="N2769" t="str">
        <f t="shared" si="271"/>
        <v>01-05-2024</v>
      </c>
      <c r="O2769" t="str">
        <f t="shared" si="273"/>
        <v>05</v>
      </c>
      <c r="P2769" t="str">
        <f t="shared" si="274"/>
        <v>2024</v>
      </c>
      <c r="Q2769" t="s">
        <v>12021</v>
      </c>
      <c r="R2769" t="str">
        <f t="shared" si="272"/>
        <v>-</v>
      </c>
      <c r="S2769" t="str">
        <f t="shared" si="275"/>
        <v/>
      </c>
    </row>
    <row r="2770" spans="1:19" x14ac:dyDescent="0.3">
      <c r="A2770" t="s">
        <v>6532</v>
      </c>
      <c r="B2770" t="s">
        <v>194</v>
      </c>
      <c r="C2770" t="s">
        <v>12021</v>
      </c>
      <c r="D2770" t="s">
        <v>49</v>
      </c>
      <c r="E2770" t="s">
        <v>65</v>
      </c>
      <c r="F2770" t="s">
        <v>6533</v>
      </c>
      <c r="G2770" t="s">
        <v>15</v>
      </c>
      <c r="H2770" s="1" t="s">
        <v>3911</v>
      </c>
      <c r="I2770" s="3">
        <v>0.3074884259259259</v>
      </c>
      <c r="J2770" s="1" t="s">
        <v>12021</v>
      </c>
      <c r="K2770" s="2" t="s">
        <v>12021</v>
      </c>
      <c r="L2770" s="2" t="s">
        <v>12021</v>
      </c>
      <c r="M2770" t="s">
        <v>12021</v>
      </c>
      <c r="N2770" t="str">
        <f t="shared" si="271"/>
        <v>27-02-2024</v>
      </c>
      <c r="O2770" t="str">
        <f t="shared" si="273"/>
        <v>02</v>
      </c>
      <c r="P2770" t="str">
        <f t="shared" si="274"/>
        <v>2024</v>
      </c>
      <c r="Q2770" t="s">
        <v>12021</v>
      </c>
      <c r="R2770" t="str">
        <f t="shared" si="272"/>
        <v>-</v>
      </c>
      <c r="S2770" t="str">
        <f t="shared" si="275"/>
        <v/>
      </c>
    </row>
    <row r="2771" spans="1:19" x14ac:dyDescent="0.3">
      <c r="A2771" t="s">
        <v>6534</v>
      </c>
      <c r="B2771" t="s">
        <v>93</v>
      </c>
      <c r="C2771" t="s">
        <v>12021</v>
      </c>
      <c r="D2771" t="s">
        <v>19</v>
      </c>
      <c r="E2771" t="s">
        <v>26</v>
      </c>
      <c r="F2771" t="s">
        <v>6535</v>
      </c>
      <c r="G2771" t="s">
        <v>15</v>
      </c>
      <c r="H2771" s="1" t="s">
        <v>1366</v>
      </c>
      <c r="I2771" s="3">
        <v>0.81295138888888885</v>
      </c>
      <c r="J2771" s="1" t="s">
        <v>12021</v>
      </c>
      <c r="K2771" s="2" t="s">
        <v>12021</v>
      </c>
      <c r="L2771" s="2" t="s">
        <v>12021</v>
      </c>
      <c r="M2771" t="s">
        <v>12021</v>
      </c>
      <c r="N2771" t="str">
        <f t="shared" si="271"/>
        <v>27-02-2023</v>
      </c>
      <c r="O2771" t="str">
        <f t="shared" si="273"/>
        <v>02</v>
      </c>
      <c r="P2771" t="str">
        <f t="shared" si="274"/>
        <v>2023</v>
      </c>
      <c r="Q2771" t="s">
        <v>12021</v>
      </c>
      <c r="R2771" t="str">
        <f t="shared" si="272"/>
        <v>-</v>
      </c>
      <c r="S2771" t="str">
        <f t="shared" si="275"/>
        <v/>
      </c>
    </row>
    <row r="2772" spans="1:19" x14ac:dyDescent="0.3">
      <c r="A2772" t="s">
        <v>6536</v>
      </c>
      <c r="B2772" t="s">
        <v>113</v>
      </c>
      <c r="C2772" t="s">
        <v>12021</v>
      </c>
      <c r="D2772" t="s">
        <v>12</v>
      </c>
      <c r="E2772" t="s">
        <v>114</v>
      </c>
      <c r="F2772" t="s">
        <v>6537</v>
      </c>
      <c r="G2772" t="s">
        <v>15</v>
      </c>
      <c r="H2772" s="1">
        <v>43841</v>
      </c>
      <c r="I2772" s="3">
        <v>0.24583333333333332</v>
      </c>
      <c r="J2772" s="1" t="s">
        <v>12021</v>
      </c>
      <c r="K2772" s="2" t="s">
        <v>12021</v>
      </c>
      <c r="L2772" s="2" t="s">
        <v>12021</v>
      </c>
      <c r="M2772" t="s">
        <v>12021</v>
      </c>
      <c r="N2772" t="str">
        <f t="shared" si="271"/>
        <v>11-01-2020</v>
      </c>
      <c r="O2772" t="str">
        <f t="shared" si="273"/>
        <v>01</v>
      </c>
      <c r="P2772" t="str">
        <f t="shared" si="274"/>
        <v>2020</v>
      </c>
      <c r="Q2772" t="s">
        <v>12021</v>
      </c>
      <c r="R2772" t="str">
        <f t="shared" si="272"/>
        <v>-</v>
      </c>
      <c r="S2772" t="str">
        <f t="shared" si="275"/>
        <v/>
      </c>
    </row>
    <row r="2773" spans="1:19" x14ac:dyDescent="0.3">
      <c r="A2773" t="s">
        <v>6538</v>
      </c>
      <c r="B2773" t="s">
        <v>205</v>
      </c>
      <c r="C2773" s="4">
        <v>45171.26458333333</v>
      </c>
      <c r="D2773" t="s">
        <v>19</v>
      </c>
      <c r="E2773" t="s">
        <v>140</v>
      </c>
      <c r="F2773" t="s">
        <v>6539</v>
      </c>
      <c r="G2773" t="s">
        <v>28</v>
      </c>
      <c r="H2773" s="1" t="s">
        <v>3122</v>
      </c>
      <c r="I2773" s="3">
        <v>0.26482638888888888</v>
      </c>
      <c r="J2773" s="1">
        <v>45171</v>
      </c>
      <c r="K2773" s="2">
        <v>0.26458333333333334</v>
      </c>
      <c r="L2773" s="2" t="s">
        <v>12021</v>
      </c>
      <c r="M2773" t="s">
        <v>12021</v>
      </c>
      <c r="N2773" t="str">
        <f t="shared" si="271"/>
        <v>15-01-2023</v>
      </c>
      <c r="O2773" t="str">
        <f t="shared" si="273"/>
        <v>01</v>
      </c>
      <c r="P2773" t="str">
        <f t="shared" si="274"/>
        <v>2023</v>
      </c>
      <c r="Q2773" t="s">
        <v>12021</v>
      </c>
      <c r="R2773" t="str">
        <f t="shared" si="272"/>
        <v>02-09-2023</v>
      </c>
      <c r="S2773" t="str">
        <f t="shared" si="275"/>
        <v>09</v>
      </c>
    </row>
    <row r="2774" spans="1:19" x14ac:dyDescent="0.3">
      <c r="A2774" t="s">
        <v>6540</v>
      </c>
      <c r="B2774" t="s">
        <v>202</v>
      </c>
      <c r="C2774" t="s">
        <v>11548</v>
      </c>
      <c r="D2774" t="s">
        <v>33</v>
      </c>
      <c r="E2774" t="s">
        <v>127</v>
      </c>
      <c r="F2774" t="s">
        <v>6541</v>
      </c>
      <c r="G2774" t="s">
        <v>28</v>
      </c>
      <c r="H2774" s="1">
        <v>44383</v>
      </c>
      <c r="I2774" s="3">
        <v>0.65833333333333333</v>
      </c>
      <c r="J2774" s="1" t="s">
        <v>4758</v>
      </c>
      <c r="K2774" s="2">
        <v>0.65877314814814814</v>
      </c>
      <c r="L2774" s="2" t="s">
        <v>12021</v>
      </c>
      <c r="M2774" t="s">
        <v>12021</v>
      </c>
      <c r="N2774" t="str">
        <f t="shared" si="271"/>
        <v>06-07-2021</v>
      </c>
      <c r="O2774" t="str">
        <f t="shared" si="273"/>
        <v>07</v>
      </c>
      <c r="P2774" t="str">
        <f t="shared" si="274"/>
        <v>2021</v>
      </c>
      <c r="Q2774" t="s">
        <v>12021</v>
      </c>
      <c r="R2774" t="str">
        <f t="shared" si="272"/>
        <v>24-06-2021</v>
      </c>
      <c r="S2774" t="str">
        <f t="shared" si="275"/>
        <v>06</v>
      </c>
    </row>
    <row r="2775" spans="1:19" x14ac:dyDescent="0.3">
      <c r="A2775" t="s">
        <v>6542</v>
      </c>
      <c r="B2775" t="s">
        <v>113</v>
      </c>
      <c r="C2775" t="s">
        <v>11549</v>
      </c>
      <c r="D2775" t="s">
        <v>12</v>
      </c>
      <c r="E2775" t="s">
        <v>114</v>
      </c>
      <c r="F2775" t="s">
        <v>6543</v>
      </c>
      <c r="G2775" t="s">
        <v>28</v>
      </c>
      <c r="H2775" s="1">
        <v>44927</v>
      </c>
      <c r="I2775" s="3">
        <v>0.91319444444444442</v>
      </c>
      <c r="J2775" s="1" t="s">
        <v>6544</v>
      </c>
      <c r="K2775" s="2">
        <v>0.91373842592592591</v>
      </c>
      <c r="L2775" s="2" t="s">
        <v>12021</v>
      </c>
      <c r="M2775" t="s">
        <v>12021</v>
      </c>
      <c r="N2775" t="str">
        <f t="shared" si="271"/>
        <v>01-01-2023</v>
      </c>
      <c r="O2775" t="str">
        <f t="shared" si="273"/>
        <v>01</v>
      </c>
      <c r="P2775" t="str">
        <f t="shared" si="274"/>
        <v>2023</v>
      </c>
      <c r="Q2775" t="s">
        <v>12021</v>
      </c>
      <c r="R2775" t="str">
        <f t="shared" si="272"/>
        <v>26-01-2023</v>
      </c>
      <c r="S2775" t="str">
        <f t="shared" si="275"/>
        <v>01</v>
      </c>
    </row>
    <row r="2776" spans="1:19" x14ac:dyDescent="0.3">
      <c r="A2776" t="s">
        <v>6545</v>
      </c>
      <c r="B2776" t="s">
        <v>289</v>
      </c>
      <c r="C2776" t="s">
        <v>12021</v>
      </c>
      <c r="D2776" t="s">
        <v>49</v>
      </c>
      <c r="E2776" t="s">
        <v>69</v>
      </c>
      <c r="F2776" t="s">
        <v>6546</v>
      </c>
      <c r="G2776" t="s">
        <v>22</v>
      </c>
      <c r="H2776" s="1">
        <v>44146</v>
      </c>
      <c r="I2776" s="3">
        <v>2.1527777777777778E-2</v>
      </c>
      <c r="J2776" s="1" t="s">
        <v>12021</v>
      </c>
      <c r="K2776" s="2" t="s">
        <v>12021</v>
      </c>
      <c r="L2776" s="2" t="s">
        <v>12021</v>
      </c>
      <c r="M2776" t="s">
        <v>12021</v>
      </c>
      <c r="N2776" t="str">
        <f t="shared" si="271"/>
        <v>11-11-2020</v>
      </c>
      <c r="O2776" t="str">
        <f t="shared" si="273"/>
        <v>11</v>
      </c>
      <c r="P2776" t="str">
        <f t="shared" si="274"/>
        <v>2020</v>
      </c>
      <c r="Q2776" t="s">
        <v>12021</v>
      </c>
      <c r="R2776" t="str">
        <f t="shared" si="272"/>
        <v>-</v>
      </c>
      <c r="S2776" t="str">
        <f t="shared" si="275"/>
        <v/>
      </c>
    </row>
    <row r="2777" spans="1:19" x14ac:dyDescent="0.3">
      <c r="A2777" t="s">
        <v>6547</v>
      </c>
      <c r="B2777" t="s">
        <v>135</v>
      </c>
      <c r="C2777" t="s">
        <v>12021</v>
      </c>
      <c r="D2777" t="s">
        <v>33</v>
      </c>
      <c r="E2777" t="s">
        <v>38</v>
      </c>
      <c r="F2777" t="s">
        <v>6548</v>
      </c>
      <c r="G2777" t="s">
        <v>15</v>
      </c>
      <c r="H2777" s="1" t="s">
        <v>3304</v>
      </c>
      <c r="I2777" s="3">
        <v>0.67769675925925921</v>
      </c>
      <c r="J2777" s="1" t="s">
        <v>12021</v>
      </c>
      <c r="K2777" s="2" t="s">
        <v>12021</v>
      </c>
      <c r="L2777" s="2" t="s">
        <v>12021</v>
      </c>
      <c r="M2777" t="s">
        <v>12021</v>
      </c>
      <c r="N2777" t="str">
        <f t="shared" si="271"/>
        <v>30-05-2020</v>
      </c>
      <c r="O2777" t="str">
        <f t="shared" si="273"/>
        <v>05</v>
      </c>
      <c r="P2777" t="str">
        <f t="shared" si="274"/>
        <v>2020</v>
      </c>
      <c r="Q2777" t="s">
        <v>12021</v>
      </c>
      <c r="R2777" t="str">
        <f t="shared" si="272"/>
        <v>-</v>
      </c>
      <c r="S2777" t="str">
        <f t="shared" si="275"/>
        <v/>
      </c>
    </row>
    <row r="2778" spans="1:19" x14ac:dyDescent="0.3">
      <c r="A2778" t="s">
        <v>6549</v>
      </c>
      <c r="B2778" t="s">
        <v>256</v>
      </c>
      <c r="C2778" s="4">
        <v>45148.077777777777</v>
      </c>
      <c r="D2778" t="s">
        <v>19</v>
      </c>
      <c r="E2778" t="s">
        <v>20</v>
      </c>
      <c r="F2778" t="s">
        <v>6550</v>
      </c>
      <c r="G2778" t="s">
        <v>28</v>
      </c>
      <c r="H2778" s="1" t="s">
        <v>6551</v>
      </c>
      <c r="I2778" s="3">
        <v>7.8263888888888883E-2</v>
      </c>
      <c r="J2778" s="1">
        <v>45148</v>
      </c>
      <c r="K2778" s="2">
        <v>7.7777777777777779E-2</v>
      </c>
      <c r="L2778" s="2" t="s">
        <v>12021</v>
      </c>
      <c r="M2778" t="s">
        <v>12021</v>
      </c>
      <c r="N2778" t="str">
        <f t="shared" si="271"/>
        <v>19-09-2023</v>
      </c>
      <c r="O2778" t="str">
        <f t="shared" si="273"/>
        <v>09</v>
      </c>
      <c r="P2778" t="str">
        <f t="shared" si="274"/>
        <v>2023</v>
      </c>
      <c r="Q2778" t="s">
        <v>12021</v>
      </c>
      <c r="R2778" t="str">
        <f t="shared" si="272"/>
        <v>10-08-2023</v>
      </c>
      <c r="S2778" t="str">
        <f t="shared" si="275"/>
        <v>08</v>
      </c>
    </row>
    <row r="2779" spans="1:19" x14ac:dyDescent="0.3">
      <c r="A2779" t="s">
        <v>6552</v>
      </c>
      <c r="B2779" t="s">
        <v>202</v>
      </c>
      <c r="C2779" t="s">
        <v>12021</v>
      </c>
      <c r="D2779" t="s">
        <v>33</v>
      </c>
      <c r="E2779" t="s">
        <v>127</v>
      </c>
      <c r="F2779" t="s">
        <v>6553</v>
      </c>
      <c r="G2779" t="s">
        <v>15</v>
      </c>
      <c r="H2779" s="1" t="s">
        <v>2378</v>
      </c>
      <c r="I2779" s="3">
        <v>0.76695601851851847</v>
      </c>
      <c r="J2779" s="1" t="s">
        <v>12021</v>
      </c>
      <c r="K2779" s="2" t="s">
        <v>12021</v>
      </c>
      <c r="L2779" s="2" t="s">
        <v>12021</v>
      </c>
      <c r="M2779" t="s">
        <v>12021</v>
      </c>
      <c r="N2779" t="str">
        <f t="shared" si="271"/>
        <v>13-08-2023</v>
      </c>
      <c r="O2779" t="str">
        <f t="shared" si="273"/>
        <v>08</v>
      </c>
      <c r="P2779" t="str">
        <f t="shared" si="274"/>
        <v>2023</v>
      </c>
      <c r="Q2779" t="s">
        <v>12021</v>
      </c>
      <c r="R2779" t="str">
        <f t="shared" si="272"/>
        <v>-</v>
      </c>
      <c r="S2779" t="str">
        <f t="shared" si="275"/>
        <v/>
      </c>
    </row>
    <row r="2780" spans="1:19" x14ac:dyDescent="0.3">
      <c r="A2780" t="s">
        <v>6554</v>
      </c>
      <c r="B2780" t="s">
        <v>135</v>
      </c>
      <c r="C2780" t="s">
        <v>12021</v>
      </c>
      <c r="D2780" t="s">
        <v>33</v>
      </c>
      <c r="E2780" t="s">
        <v>38</v>
      </c>
      <c r="F2780" t="s">
        <v>6555</v>
      </c>
      <c r="G2780" t="s">
        <v>15</v>
      </c>
      <c r="H2780" s="1">
        <v>45263</v>
      </c>
      <c r="I2780" s="3">
        <v>0.32777777777777778</v>
      </c>
      <c r="J2780" s="1" t="s">
        <v>12021</v>
      </c>
      <c r="K2780" s="2" t="s">
        <v>12021</v>
      </c>
      <c r="L2780" s="2" t="s">
        <v>12021</v>
      </c>
      <c r="M2780" t="s">
        <v>12021</v>
      </c>
      <c r="N2780" t="str">
        <f t="shared" si="271"/>
        <v>03-12-2023</v>
      </c>
      <c r="O2780" t="str">
        <f t="shared" si="273"/>
        <v>12</v>
      </c>
      <c r="P2780" t="str">
        <f t="shared" si="274"/>
        <v>2023</v>
      </c>
      <c r="Q2780" t="s">
        <v>12021</v>
      </c>
      <c r="R2780" t="str">
        <f t="shared" si="272"/>
        <v>-</v>
      </c>
      <c r="S2780" t="str">
        <f t="shared" si="275"/>
        <v/>
      </c>
    </row>
    <row r="2781" spans="1:19" x14ac:dyDescent="0.3">
      <c r="A2781" t="s">
        <v>6556</v>
      </c>
      <c r="B2781" t="s">
        <v>123</v>
      </c>
      <c r="C2781" t="s">
        <v>12021</v>
      </c>
      <c r="D2781" t="s">
        <v>33</v>
      </c>
      <c r="E2781" t="s">
        <v>34</v>
      </c>
      <c r="F2781" t="s">
        <v>6557</v>
      </c>
      <c r="G2781" t="s">
        <v>15</v>
      </c>
      <c r="H2781" s="1" t="s">
        <v>4192</v>
      </c>
      <c r="I2781" s="3">
        <v>3.7766203703703705E-2</v>
      </c>
      <c r="J2781" s="1" t="s">
        <v>12021</v>
      </c>
      <c r="K2781" s="2" t="s">
        <v>12021</v>
      </c>
      <c r="L2781" s="2" t="s">
        <v>12021</v>
      </c>
      <c r="M2781" t="s">
        <v>12021</v>
      </c>
      <c r="N2781" t="str">
        <f t="shared" si="271"/>
        <v>21-07-2023</v>
      </c>
      <c r="O2781" t="str">
        <f t="shared" si="273"/>
        <v>07</v>
      </c>
      <c r="P2781" t="str">
        <f t="shared" si="274"/>
        <v>2023</v>
      </c>
      <c r="Q2781" t="s">
        <v>12021</v>
      </c>
      <c r="R2781" t="str">
        <f t="shared" si="272"/>
        <v>-</v>
      </c>
      <c r="S2781" t="str">
        <f t="shared" si="275"/>
        <v/>
      </c>
    </row>
    <row r="2782" spans="1:19" x14ac:dyDescent="0.3">
      <c r="A2782" t="s">
        <v>6558</v>
      </c>
      <c r="B2782" t="s">
        <v>220</v>
      </c>
      <c r="C2782" s="4">
        <v>44021.383333333331</v>
      </c>
      <c r="D2782" t="s">
        <v>12</v>
      </c>
      <c r="E2782" t="s">
        <v>174</v>
      </c>
      <c r="F2782" t="s">
        <v>6559</v>
      </c>
      <c r="G2782" t="s">
        <v>28</v>
      </c>
      <c r="H2782" s="1" t="s">
        <v>2958</v>
      </c>
      <c r="I2782" s="3">
        <v>0.38365740740740739</v>
      </c>
      <c r="J2782" s="1">
        <v>44021</v>
      </c>
      <c r="K2782" s="2">
        <v>0.38333333333333336</v>
      </c>
      <c r="L2782" s="2" t="s">
        <v>12021</v>
      </c>
      <c r="M2782" t="s">
        <v>12021</v>
      </c>
      <c r="N2782" t="str">
        <f t="shared" si="271"/>
        <v>25-08-2020</v>
      </c>
      <c r="O2782" t="str">
        <f t="shared" si="273"/>
        <v>08</v>
      </c>
      <c r="P2782" t="str">
        <f t="shared" si="274"/>
        <v>2020</v>
      </c>
      <c r="Q2782" t="s">
        <v>12021</v>
      </c>
      <c r="R2782" t="str">
        <f t="shared" si="272"/>
        <v>09-07-2020</v>
      </c>
      <c r="S2782" t="str">
        <f t="shared" si="275"/>
        <v>07</v>
      </c>
    </row>
    <row r="2783" spans="1:19" x14ac:dyDescent="0.3">
      <c r="A2783" t="s">
        <v>6560</v>
      </c>
      <c r="B2783" t="s">
        <v>146</v>
      </c>
      <c r="C2783" t="s">
        <v>12021</v>
      </c>
      <c r="D2783" t="s">
        <v>19</v>
      </c>
      <c r="E2783" t="s">
        <v>140</v>
      </c>
      <c r="F2783" t="s">
        <v>6561</v>
      </c>
      <c r="G2783" t="s">
        <v>15</v>
      </c>
      <c r="H2783" s="1" t="s">
        <v>6141</v>
      </c>
      <c r="I2783" s="3">
        <v>1.9340277777777779E-2</v>
      </c>
      <c r="J2783" s="1" t="s">
        <v>12021</v>
      </c>
      <c r="K2783" s="2" t="s">
        <v>12021</v>
      </c>
      <c r="L2783" s="2" t="s">
        <v>12021</v>
      </c>
      <c r="M2783" t="s">
        <v>12021</v>
      </c>
      <c r="N2783" t="str">
        <f t="shared" si="271"/>
        <v>30-04-2020</v>
      </c>
      <c r="O2783" t="str">
        <f t="shared" si="273"/>
        <v>04</v>
      </c>
      <c r="P2783" t="str">
        <f t="shared" si="274"/>
        <v>2020</v>
      </c>
      <c r="Q2783" t="s">
        <v>12021</v>
      </c>
      <c r="R2783" t="str">
        <f t="shared" si="272"/>
        <v>-</v>
      </c>
      <c r="S2783" t="str">
        <f t="shared" si="275"/>
        <v/>
      </c>
    </row>
    <row r="2784" spans="1:19" x14ac:dyDescent="0.3">
      <c r="A2784" t="s">
        <v>6562</v>
      </c>
      <c r="B2784" t="s">
        <v>32</v>
      </c>
      <c r="C2784" t="s">
        <v>12021</v>
      </c>
      <c r="D2784" t="s">
        <v>33</v>
      </c>
      <c r="E2784" t="s">
        <v>34</v>
      </c>
      <c r="F2784" t="s">
        <v>6563</v>
      </c>
      <c r="G2784" t="s">
        <v>22</v>
      </c>
      <c r="H2784" s="1" t="s">
        <v>222</v>
      </c>
      <c r="I2784" s="3">
        <v>0.23395833333333332</v>
      </c>
      <c r="J2784" s="1" t="s">
        <v>12021</v>
      </c>
      <c r="K2784" s="2" t="s">
        <v>12021</v>
      </c>
      <c r="L2784" s="2" t="s">
        <v>12021</v>
      </c>
      <c r="M2784" t="s">
        <v>12021</v>
      </c>
      <c r="N2784" t="str">
        <f t="shared" si="271"/>
        <v>14-07-2024</v>
      </c>
      <c r="O2784" t="str">
        <f t="shared" si="273"/>
        <v>07</v>
      </c>
      <c r="P2784" t="str">
        <f t="shared" si="274"/>
        <v>2024</v>
      </c>
      <c r="Q2784" t="s">
        <v>12021</v>
      </c>
      <c r="R2784" t="str">
        <f t="shared" si="272"/>
        <v>-</v>
      </c>
      <c r="S2784" t="str">
        <f t="shared" si="275"/>
        <v/>
      </c>
    </row>
    <row r="2785" spans="1:19" x14ac:dyDescent="0.3">
      <c r="A2785" t="s">
        <v>6564</v>
      </c>
      <c r="B2785" t="s">
        <v>146</v>
      </c>
      <c r="C2785" t="s">
        <v>12021</v>
      </c>
      <c r="D2785" t="s">
        <v>19</v>
      </c>
      <c r="E2785" t="s">
        <v>140</v>
      </c>
      <c r="F2785" t="s">
        <v>6565</v>
      </c>
      <c r="G2785" t="s">
        <v>15</v>
      </c>
      <c r="H2785" s="1">
        <v>44328</v>
      </c>
      <c r="I2785" s="3">
        <v>0.36805555555555558</v>
      </c>
      <c r="J2785" s="1" t="s">
        <v>12021</v>
      </c>
      <c r="K2785" s="2" t="s">
        <v>12021</v>
      </c>
      <c r="L2785" s="2" t="s">
        <v>12021</v>
      </c>
      <c r="M2785" t="s">
        <v>12021</v>
      </c>
      <c r="N2785" t="str">
        <f t="shared" si="271"/>
        <v>12-05-2021</v>
      </c>
      <c r="O2785" t="str">
        <f t="shared" si="273"/>
        <v>05</v>
      </c>
      <c r="P2785" t="str">
        <f t="shared" si="274"/>
        <v>2021</v>
      </c>
      <c r="Q2785" t="s">
        <v>12021</v>
      </c>
      <c r="R2785" t="str">
        <f t="shared" si="272"/>
        <v>-</v>
      </c>
      <c r="S2785" t="str">
        <f t="shared" si="275"/>
        <v/>
      </c>
    </row>
    <row r="2786" spans="1:19" x14ac:dyDescent="0.3">
      <c r="A2786" t="s">
        <v>6566</v>
      </c>
      <c r="B2786" t="s">
        <v>87</v>
      </c>
      <c r="C2786" t="s">
        <v>12021</v>
      </c>
      <c r="D2786" t="s">
        <v>33</v>
      </c>
      <c r="E2786" t="s">
        <v>38</v>
      </c>
      <c r="F2786" t="s">
        <v>6567</v>
      </c>
      <c r="G2786" t="s">
        <v>22</v>
      </c>
      <c r="H2786" s="1" t="s">
        <v>6568</v>
      </c>
      <c r="I2786" s="3">
        <v>0.34600694444444446</v>
      </c>
      <c r="J2786" s="1" t="s">
        <v>12021</v>
      </c>
      <c r="K2786" s="2" t="s">
        <v>12021</v>
      </c>
      <c r="L2786" s="2" t="s">
        <v>12021</v>
      </c>
      <c r="M2786" t="s">
        <v>12021</v>
      </c>
      <c r="N2786" t="str">
        <f t="shared" si="271"/>
        <v>20-01-2024</v>
      </c>
      <c r="O2786" t="str">
        <f t="shared" si="273"/>
        <v>01</v>
      </c>
      <c r="P2786" t="str">
        <f t="shared" si="274"/>
        <v>2024</v>
      </c>
      <c r="Q2786" t="s">
        <v>12021</v>
      </c>
      <c r="R2786" t="str">
        <f t="shared" si="272"/>
        <v>-</v>
      </c>
      <c r="S2786" t="str">
        <f t="shared" si="275"/>
        <v/>
      </c>
    </row>
    <row r="2787" spans="1:19" x14ac:dyDescent="0.3">
      <c r="A2787" t="s">
        <v>6569</v>
      </c>
      <c r="B2787" t="s">
        <v>194</v>
      </c>
      <c r="C2787" t="s">
        <v>12021</v>
      </c>
      <c r="D2787" t="s">
        <v>49</v>
      </c>
      <c r="E2787" t="s">
        <v>65</v>
      </c>
      <c r="F2787" t="s">
        <v>6570</v>
      </c>
      <c r="G2787" t="s">
        <v>22</v>
      </c>
      <c r="H2787" s="1">
        <v>45242</v>
      </c>
      <c r="I2787" s="3">
        <v>0.40972222222222221</v>
      </c>
      <c r="J2787" s="1" t="s">
        <v>12021</v>
      </c>
      <c r="K2787" s="2" t="s">
        <v>12021</v>
      </c>
      <c r="L2787" s="2" t="s">
        <v>12021</v>
      </c>
      <c r="M2787" t="s">
        <v>12021</v>
      </c>
      <c r="N2787" t="str">
        <f t="shared" si="271"/>
        <v>12-11-2023</v>
      </c>
      <c r="O2787" t="str">
        <f t="shared" si="273"/>
        <v>11</v>
      </c>
      <c r="P2787" t="str">
        <f t="shared" si="274"/>
        <v>2023</v>
      </c>
      <c r="Q2787" t="s">
        <v>12021</v>
      </c>
      <c r="R2787" t="str">
        <f t="shared" si="272"/>
        <v>-</v>
      </c>
      <c r="S2787" t="str">
        <f t="shared" si="275"/>
        <v/>
      </c>
    </row>
    <row r="2788" spans="1:19" x14ac:dyDescent="0.3">
      <c r="A2788" t="s">
        <v>6571</v>
      </c>
      <c r="B2788" t="s">
        <v>37</v>
      </c>
      <c r="C2788" t="s">
        <v>12021</v>
      </c>
      <c r="D2788" t="s">
        <v>33</v>
      </c>
      <c r="E2788" t="s">
        <v>38</v>
      </c>
      <c r="F2788" t="s">
        <v>6572</v>
      </c>
      <c r="G2788" t="s">
        <v>15</v>
      </c>
      <c r="H2788" s="1" t="s">
        <v>1389</v>
      </c>
      <c r="I2788" s="3">
        <v>0.83644675925925926</v>
      </c>
      <c r="J2788" s="1" t="s">
        <v>12021</v>
      </c>
      <c r="K2788" s="2" t="s">
        <v>12021</v>
      </c>
      <c r="L2788" s="2" t="s">
        <v>12021</v>
      </c>
      <c r="M2788" t="s">
        <v>12021</v>
      </c>
      <c r="N2788" t="str">
        <f t="shared" si="271"/>
        <v>29-03-2021</v>
      </c>
      <c r="O2788" t="str">
        <f t="shared" si="273"/>
        <v>03</v>
      </c>
      <c r="P2788" t="str">
        <f t="shared" si="274"/>
        <v>2021</v>
      </c>
      <c r="Q2788" t="s">
        <v>12021</v>
      </c>
      <c r="R2788" t="str">
        <f t="shared" si="272"/>
        <v>-</v>
      </c>
      <c r="S2788" t="str">
        <f t="shared" si="275"/>
        <v/>
      </c>
    </row>
    <row r="2789" spans="1:19" x14ac:dyDescent="0.3">
      <c r="A2789" t="s">
        <v>6573</v>
      </c>
      <c r="B2789" t="s">
        <v>280</v>
      </c>
      <c r="C2789" t="s">
        <v>12021</v>
      </c>
      <c r="D2789" t="s">
        <v>49</v>
      </c>
      <c r="E2789" t="s">
        <v>65</v>
      </c>
      <c r="F2789" t="s">
        <v>6574</v>
      </c>
      <c r="G2789" t="s">
        <v>22</v>
      </c>
      <c r="H2789" s="1" t="s">
        <v>5777</v>
      </c>
      <c r="I2789" s="3">
        <v>0.32174768518518521</v>
      </c>
      <c r="J2789" s="1" t="s">
        <v>12021</v>
      </c>
      <c r="K2789" s="2" t="s">
        <v>12021</v>
      </c>
      <c r="L2789" s="2" t="s">
        <v>12021</v>
      </c>
      <c r="M2789" t="s">
        <v>12021</v>
      </c>
      <c r="N2789" t="str">
        <f t="shared" si="271"/>
        <v>19-11-2020</v>
      </c>
      <c r="O2789" t="str">
        <f t="shared" si="273"/>
        <v>11</v>
      </c>
      <c r="P2789" t="str">
        <f t="shared" si="274"/>
        <v>2020</v>
      </c>
      <c r="Q2789" t="s">
        <v>12021</v>
      </c>
      <c r="R2789" t="str">
        <f t="shared" si="272"/>
        <v>-</v>
      </c>
      <c r="S2789" t="str">
        <f t="shared" si="275"/>
        <v/>
      </c>
    </row>
    <row r="2790" spans="1:19" x14ac:dyDescent="0.3">
      <c r="A2790" t="s">
        <v>6575</v>
      </c>
      <c r="B2790" t="s">
        <v>53</v>
      </c>
      <c r="C2790" s="4">
        <v>44475.132638888892</v>
      </c>
      <c r="D2790" t="s">
        <v>12</v>
      </c>
      <c r="E2790" t="s">
        <v>13</v>
      </c>
      <c r="F2790" t="s">
        <v>6576</v>
      </c>
      <c r="G2790" t="s">
        <v>28</v>
      </c>
      <c r="H2790" s="1" t="s">
        <v>1692</v>
      </c>
      <c r="I2790" s="3">
        <v>0.13309027777777777</v>
      </c>
      <c r="J2790" s="1">
        <v>44475</v>
      </c>
      <c r="K2790" s="2">
        <v>0.13263888888888889</v>
      </c>
      <c r="L2790" s="2" t="s">
        <v>12021</v>
      </c>
      <c r="M2790" t="s">
        <v>12021</v>
      </c>
      <c r="N2790" t="str">
        <f t="shared" si="271"/>
        <v>22-05-2021</v>
      </c>
      <c r="O2790" t="str">
        <f t="shared" si="273"/>
        <v>05</v>
      </c>
      <c r="P2790" t="str">
        <f t="shared" si="274"/>
        <v>2021</v>
      </c>
      <c r="Q2790" t="s">
        <v>12021</v>
      </c>
      <c r="R2790" t="str">
        <f t="shared" si="272"/>
        <v>06-10-2021</v>
      </c>
      <c r="S2790" t="str">
        <f t="shared" si="275"/>
        <v>10</v>
      </c>
    </row>
    <row r="2791" spans="1:19" x14ac:dyDescent="0.3">
      <c r="A2791" t="s">
        <v>6577</v>
      </c>
      <c r="B2791" t="s">
        <v>123</v>
      </c>
      <c r="C2791" t="s">
        <v>11550</v>
      </c>
      <c r="D2791" t="s">
        <v>33</v>
      </c>
      <c r="E2791" t="s">
        <v>34</v>
      </c>
      <c r="F2791" t="s">
        <v>6578</v>
      </c>
      <c r="G2791" t="s">
        <v>28</v>
      </c>
      <c r="H2791" s="1">
        <v>44410</v>
      </c>
      <c r="I2791" s="3">
        <v>0.88194444444444442</v>
      </c>
      <c r="J2791" s="1" t="s">
        <v>541</v>
      </c>
      <c r="K2791" s="2">
        <v>0.88246527777777772</v>
      </c>
      <c r="L2791" s="2" t="s">
        <v>12021</v>
      </c>
      <c r="M2791" t="s">
        <v>12021</v>
      </c>
      <c r="N2791" t="str">
        <f t="shared" si="271"/>
        <v>02-08-2021</v>
      </c>
      <c r="O2791" t="str">
        <f t="shared" si="273"/>
        <v>08</v>
      </c>
      <c r="P2791" t="str">
        <f t="shared" si="274"/>
        <v>2021</v>
      </c>
      <c r="Q2791" t="s">
        <v>12021</v>
      </c>
      <c r="R2791" t="str">
        <f t="shared" si="272"/>
        <v>24-02-2021</v>
      </c>
      <c r="S2791" t="str">
        <f t="shared" si="275"/>
        <v>02</v>
      </c>
    </row>
    <row r="2792" spans="1:19" x14ac:dyDescent="0.3">
      <c r="A2792" t="s">
        <v>6579</v>
      </c>
      <c r="B2792" t="s">
        <v>37</v>
      </c>
      <c r="C2792" t="s">
        <v>12021</v>
      </c>
      <c r="D2792" t="s">
        <v>33</v>
      </c>
      <c r="E2792" t="s">
        <v>38</v>
      </c>
      <c r="F2792" t="s">
        <v>6580</v>
      </c>
      <c r="G2792" t="s">
        <v>22</v>
      </c>
      <c r="H2792" s="1" t="s">
        <v>2338</v>
      </c>
      <c r="I2792" s="3">
        <v>0.97666666666666668</v>
      </c>
      <c r="J2792" s="1" t="s">
        <v>12021</v>
      </c>
      <c r="K2792" s="2" t="s">
        <v>12021</v>
      </c>
      <c r="L2792" s="2" t="s">
        <v>12021</v>
      </c>
      <c r="M2792" t="s">
        <v>12021</v>
      </c>
      <c r="N2792" t="str">
        <f t="shared" si="271"/>
        <v>14-04-2024</v>
      </c>
      <c r="O2792" t="str">
        <f t="shared" si="273"/>
        <v>04</v>
      </c>
      <c r="P2792" t="str">
        <f t="shared" si="274"/>
        <v>2024</v>
      </c>
      <c r="Q2792" t="s">
        <v>12021</v>
      </c>
      <c r="R2792" t="str">
        <f t="shared" si="272"/>
        <v>-</v>
      </c>
      <c r="S2792" t="str">
        <f t="shared" si="275"/>
        <v/>
      </c>
    </row>
    <row r="2793" spans="1:19" x14ac:dyDescent="0.3">
      <c r="A2793" t="s">
        <v>6581</v>
      </c>
      <c r="B2793" t="s">
        <v>32</v>
      </c>
      <c r="C2793" s="4">
        <v>45540.131249999999</v>
      </c>
      <c r="D2793" t="s">
        <v>33</v>
      </c>
      <c r="E2793" t="s">
        <v>34</v>
      </c>
      <c r="F2793" t="s">
        <v>6582</v>
      </c>
      <c r="G2793" t="s">
        <v>28</v>
      </c>
      <c r="H2793" s="1">
        <v>45569</v>
      </c>
      <c r="I2793" s="3">
        <v>0.13125000000000001</v>
      </c>
      <c r="J2793" s="1">
        <v>45540</v>
      </c>
      <c r="K2793" s="2">
        <v>0.13125000000000001</v>
      </c>
      <c r="L2793" s="2" t="s">
        <v>12021</v>
      </c>
      <c r="M2793" t="s">
        <v>12021</v>
      </c>
      <c r="N2793" t="str">
        <f t="shared" si="271"/>
        <v>04-10-2024</v>
      </c>
      <c r="O2793" t="str">
        <f t="shared" si="273"/>
        <v>10</v>
      </c>
      <c r="P2793" t="str">
        <f t="shared" si="274"/>
        <v>2024</v>
      </c>
      <c r="Q2793" t="s">
        <v>12021</v>
      </c>
      <c r="R2793" t="str">
        <f t="shared" si="272"/>
        <v>05-09-2024</v>
      </c>
      <c r="S2793" t="str">
        <f t="shared" si="275"/>
        <v>09</v>
      </c>
    </row>
    <row r="2794" spans="1:19" x14ac:dyDescent="0.3">
      <c r="A2794" t="s">
        <v>6583</v>
      </c>
      <c r="B2794" t="s">
        <v>249</v>
      </c>
      <c r="C2794" t="s">
        <v>11551</v>
      </c>
      <c r="D2794" t="s">
        <v>19</v>
      </c>
      <c r="E2794" t="s">
        <v>26</v>
      </c>
      <c r="F2794" t="s">
        <v>6584</v>
      </c>
      <c r="G2794" t="s">
        <v>28</v>
      </c>
      <c r="H2794" s="1" t="s">
        <v>199</v>
      </c>
      <c r="I2794" s="3">
        <v>0.19430555555555556</v>
      </c>
      <c r="J2794" s="1" t="s">
        <v>1099</v>
      </c>
      <c r="K2794" s="2">
        <v>0.19430555555555556</v>
      </c>
      <c r="L2794" s="2" t="s">
        <v>12021</v>
      </c>
      <c r="M2794" t="s">
        <v>12021</v>
      </c>
      <c r="N2794" t="str">
        <f t="shared" si="271"/>
        <v>16-07-2021</v>
      </c>
      <c r="O2794" t="str">
        <f t="shared" si="273"/>
        <v>07</v>
      </c>
      <c r="P2794" t="str">
        <f t="shared" si="274"/>
        <v>2021</v>
      </c>
      <c r="Q2794" t="s">
        <v>12021</v>
      </c>
      <c r="R2794" t="str">
        <f t="shared" si="272"/>
        <v>31-07-2021</v>
      </c>
      <c r="S2794" t="str">
        <f t="shared" si="275"/>
        <v>07</v>
      </c>
    </row>
    <row r="2795" spans="1:19" x14ac:dyDescent="0.3">
      <c r="A2795" t="s">
        <v>2227</v>
      </c>
      <c r="B2795" t="s">
        <v>146</v>
      </c>
      <c r="C2795" t="s">
        <v>12021</v>
      </c>
      <c r="D2795" t="s">
        <v>19</v>
      </c>
      <c r="E2795" t="s">
        <v>140</v>
      </c>
      <c r="F2795" t="s">
        <v>6585</v>
      </c>
      <c r="G2795" t="s">
        <v>22</v>
      </c>
      <c r="H2795" s="1">
        <v>45205</v>
      </c>
      <c r="I2795" s="3">
        <v>0.27013888888888887</v>
      </c>
      <c r="J2795" s="1" t="s">
        <v>12021</v>
      </c>
      <c r="K2795" s="2" t="s">
        <v>12021</v>
      </c>
      <c r="L2795" s="2" t="s">
        <v>12021</v>
      </c>
      <c r="M2795" t="s">
        <v>12021</v>
      </c>
      <c r="N2795" t="str">
        <f t="shared" si="271"/>
        <v>06-10-2023</v>
      </c>
      <c r="O2795" t="str">
        <f t="shared" si="273"/>
        <v>10</v>
      </c>
      <c r="P2795" t="str">
        <f t="shared" si="274"/>
        <v>2023</v>
      </c>
      <c r="Q2795" t="s">
        <v>12021</v>
      </c>
      <c r="R2795" t="str">
        <f t="shared" si="272"/>
        <v>-</v>
      </c>
      <c r="S2795" t="str">
        <f t="shared" si="275"/>
        <v/>
      </c>
    </row>
    <row r="2796" spans="1:19" x14ac:dyDescent="0.3">
      <c r="A2796" t="s">
        <v>6586</v>
      </c>
      <c r="B2796" t="s">
        <v>53</v>
      </c>
      <c r="C2796" t="s">
        <v>12021</v>
      </c>
      <c r="D2796" t="s">
        <v>12</v>
      </c>
      <c r="E2796" t="s">
        <v>13</v>
      </c>
      <c r="F2796" t="s">
        <v>6587</v>
      </c>
      <c r="G2796" t="s">
        <v>22</v>
      </c>
      <c r="H2796" s="1">
        <v>44746</v>
      </c>
      <c r="I2796" s="3">
        <v>0.84166666666666667</v>
      </c>
      <c r="J2796" s="1" t="s">
        <v>12021</v>
      </c>
      <c r="K2796" s="2" t="s">
        <v>12021</v>
      </c>
      <c r="L2796" s="2" t="s">
        <v>12021</v>
      </c>
      <c r="M2796" t="s">
        <v>12021</v>
      </c>
      <c r="N2796" t="str">
        <f t="shared" si="271"/>
        <v>04-07-2022</v>
      </c>
      <c r="O2796" t="str">
        <f t="shared" si="273"/>
        <v>07</v>
      </c>
      <c r="P2796" t="str">
        <f t="shared" si="274"/>
        <v>2022</v>
      </c>
      <c r="Q2796" t="s">
        <v>12021</v>
      </c>
      <c r="R2796" t="str">
        <f t="shared" si="272"/>
        <v>-</v>
      </c>
      <c r="S2796" t="str">
        <f t="shared" si="275"/>
        <v/>
      </c>
    </row>
    <row r="2797" spans="1:19" x14ac:dyDescent="0.3">
      <c r="A2797" t="s">
        <v>6588</v>
      </c>
      <c r="B2797" t="s">
        <v>158</v>
      </c>
      <c r="C2797" t="s">
        <v>12021</v>
      </c>
      <c r="D2797" t="s">
        <v>33</v>
      </c>
      <c r="E2797" t="s">
        <v>127</v>
      </c>
      <c r="F2797" t="s">
        <v>6589</v>
      </c>
      <c r="G2797" t="s">
        <v>22</v>
      </c>
      <c r="H2797" s="1" t="s">
        <v>5660</v>
      </c>
      <c r="I2797" s="3">
        <v>0.52528935185185188</v>
      </c>
      <c r="J2797" s="1" t="s">
        <v>12021</v>
      </c>
      <c r="K2797" s="2" t="s">
        <v>12021</v>
      </c>
      <c r="L2797" s="2" t="s">
        <v>12021</v>
      </c>
      <c r="M2797" t="s">
        <v>12021</v>
      </c>
      <c r="N2797" t="str">
        <f t="shared" si="271"/>
        <v>25-11-2022</v>
      </c>
      <c r="O2797" t="str">
        <f t="shared" si="273"/>
        <v>11</v>
      </c>
      <c r="P2797" t="str">
        <f t="shared" si="274"/>
        <v>2022</v>
      </c>
      <c r="Q2797" t="s">
        <v>12021</v>
      </c>
      <c r="R2797" t="str">
        <f t="shared" si="272"/>
        <v>-</v>
      </c>
      <c r="S2797" t="str">
        <f t="shared" si="275"/>
        <v/>
      </c>
    </row>
    <row r="2798" spans="1:19" x14ac:dyDescent="0.3">
      <c r="A2798" t="s">
        <v>6590</v>
      </c>
      <c r="B2798" t="s">
        <v>37</v>
      </c>
      <c r="C2798" s="4">
        <v>44509.788888888892</v>
      </c>
      <c r="D2798" t="s">
        <v>33</v>
      </c>
      <c r="E2798" t="s">
        <v>38</v>
      </c>
      <c r="F2798" t="s">
        <v>6591</v>
      </c>
      <c r="G2798" t="s">
        <v>28</v>
      </c>
      <c r="H2798" s="1">
        <v>44236</v>
      </c>
      <c r="I2798" s="3">
        <v>0.78888888888888886</v>
      </c>
      <c r="J2798" s="1">
        <v>44509</v>
      </c>
      <c r="K2798" s="2">
        <v>0.78888888888888886</v>
      </c>
      <c r="L2798" s="2" t="s">
        <v>12021</v>
      </c>
      <c r="M2798" t="s">
        <v>12021</v>
      </c>
      <c r="N2798" t="str">
        <f t="shared" si="271"/>
        <v>09-02-2021</v>
      </c>
      <c r="O2798" t="str">
        <f t="shared" si="273"/>
        <v>02</v>
      </c>
      <c r="P2798" t="str">
        <f t="shared" si="274"/>
        <v>2021</v>
      </c>
      <c r="Q2798" t="s">
        <v>12021</v>
      </c>
      <c r="R2798" t="str">
        <f t="shared" si="272"/>
        <v>09-11-2021</v>
      </c>
      <c r="S2798" t="str">
        <f t="shared" si="275"/>
        <v>11</v>
      </c>
    </row>
    <row r="2799" spans="1:19" x14ac:dyDescent="0.3">
      <c r="A2799" t="s">
        <v>6592</v>
      </c>
      <c r="B2799" t="s">
        <v>249</v>
      </c>
      <c r="C2799" t="s">
        <v>12021</v>
      </c>
      <c r="D2799" t="s">
        <v>19</v>
      </c>
      <c r="E2799" t="s">
        <v>26</v>
      </c>
      <c r="F2799" t="s">
        <v>6593</v>
      </c>
      <c r="G2799" t="s">
        <v>22</v>
      </c>
      <c r="H2799" s="1" t="s">
        <v>6594</v>
      </c>
      <c r="I2799" s="3">
        <v>0.86597222222222225</v>
      </c>
      <c r="J2799" s="1" t="s">
        <v>12021</v>
      </c>
      <c r="K2799" s="2" t="s">
        <v>12021</v>
      </c>
      <c r="L2799" s="2" t="s">
        <v>12021</v>
      </c>
      <c r="M2799" t="s">
        <v>12021</v>
      </c>
      <c r="N2799" t="str">
        <f t="shared" si="271"/>
        <v>30-12-2020</v>
      </c>
      <c r="O2799" t="str">
        <f t="shared" si="273"/>
        <v>12</v>
      </c>
      <c r="P2799" t="str">
        <f t="shared" si="274"/>
        <v>2020</v>
      </c>
      <c r="Q2799" t="s">
        <v>12021</v>
      </c>
      <c r="R2799" t="str">
        <f t="shared" si="272"/>
        <v>-</v>
      </c>
      <c r="S2799" t="str">
        <f t="shared" si="275"/>
        <v/>
      </c>
    </row>
    <row r="2800" spans="1:19" x14ac:dyDescent="0.3">
      <c r="A2800" t="s">
        <v>6595</v>
      </c>
      <c r="B2800" t="s">
        <v>25</v>
      </c>
      <c r="C2800" t="s">
        <v>12021</v>
      </c>
      <c r="D2800" t="s">
        <v>19</v>
      </c>
      <c r="E2800" t="s">
        <v>26</v>
      </c>
      <c r="F2800" t="s">
        <v>6596</v>
      </c>
      <c r="G2800" t="s">
        <v>22</v>
      </c>
      <c r="H2800" s="1">
        <v>43988</v>
      </c>
      <c r="I2800" s="3">
        <v>0.24166666666666667</v>
      </c>
      <c r="J2800" s="1" t="s">
        <v>12021</v>
      </c>
      <c r="K2800" s="2" t="s">
        <v>12021</v>
      </c>
      <c r="L2800" s="2" t="s">
        <v>12021</v>
      </c>
      <c r="M2800" t="s">
        <v>12021</v>
      </c>
      <c r="N2800" t="str">
        <f t="shared" si="271"/>
        <v>06-06-2020</v>
      </c>
      <c r="O2800" t="str">
        <f t="shared" si="273"/>
        <v>06</v>
      </c>
      <c r="P2800" t="str">
        <f t="shared" si="274"/>
        <v>2020</v>
      </c>
      <c r="Q2800" t="s">
        <v>12021</v>
      </c>
      <c r="R2800" t="str">
        <f t="shared" si="272"/>
        <v>-</v>
      </c>
      <c r="S2800" t="str">
        <f t="shared" si="275"/>
        <v/>
      </c>
    </row>
    <row r="2801" spans="1:19" x14ac:dyDescent="0.3">
      <c r="A2801" t="s">
        <v>2470</v>
      </c>
      <c r="B2801" t="s">
        <v>87</v>
      </c>
      <c r="C2801" t="s">
        <v>12021</v>
      </c>
      <c r="D2801" t="s">
        <v>33</v>
      </c>
      <c r="E2801" t="s">
        <v>38</v>
      </c>
      <c r="F2801" t="s">
        <v>6597</v>
      </c>
      <c r="G2801" t="s">
        <v>22</v>
      </c>
      <c r="H2801" s="1">
        <v>45544</v>
      </c>
      <c r="I2801" s="3">
        <v>0.90486111111111112</v>
      </c>
      <c r="J2801" s="1" t="s">
        <v>12021</v>
      </c>
      <c r="K2801" s="2" t="s">
        <v>12021</v>
      </c>
      <c r="L2801" s="2" t="s">
        <v>12021</v>
      </c>
      <c r="M2801" t="s">
        <v>12021</v>
      </c>
      <c r="N2801" t="str">
        <f t="shared" si="271"/>
        <v>09-09-2024</v>
      </c>
      <c r="O2801" t="str">
        <f t="shared" si="273"/>
        <v>09</v>
      </c>
      <c r="P2801" t="str">
        <f t="shared" si="274"/>
        <v>2024</v>
      </c>
      <c r="Q2801" t="s">
        <v>12021</v>
      </c>
      <c r="R2801" t="str">
        <f t="shared" si="272"/>
        <v>-</v>
      </c>
      <c r="S2801" t="str">
        <f t="shared" si="275"/>
        <v/>
      </c>
    </row>
    <row r="2802" spans="1:19" x14ac:dyDescent="0.3">
      <c r="A2802" t="s">
        <v>6598</v>
      </c>
      <c r="B2802" t="s">
        <v>173</v>
      </c>
      <c r="C2802" t="s">
        <v>12021</v>
      </c>
      <c r="D2802" t="s">
        <v>12</v>
      </c>
      <c r="E2802" t="s">
        <v>174</v>
      </c>
      <c r="F2802" t="s">
        <v>6599</v>
      </c>
      <c r="G2802" t="s">
        <v>15</v>
      </c>
      <c r="H2802" s="1" t="s">
        <v>3604</v>
      </c>
      <c r="I2802" s="3">
        <v>0.46541666666666665</v>
      </c>
      <c r="J2802" s="1" t="s">
        <v>12021</v>
      </c>
      <c r="K2802" s="2" t="s">
        <v>12021</v>
      </c>
      <c r="L2802" s="2" t="s">
        <v>12021</v>
      </c>
      <c r="M2802" t="s">
        <v>12021</v>
      </c>
      <c r="N2802" t="str">
        <f t="shared" si="271"/>
        <v>31-07-2022</v>
      </c>
      <c r="O2802" t="str">
        <f t="shared" si="273"/>
        <v>07</v>
      </c>
      <c r="P2802" t="str">
        <f t="shared" si="274"/>
        <v>2022</v>
      </c>
      <c r="Q2802" t="s">
        <v>12021</v>
      </c>
      <c r="R2802" t="str">
        <f t="shared" si="272"/>
        <v>-</v>
      </c>
      <c r="S2802" t="str">
        <f t="shared" si="275"/>
        <v/>
      </c>
    </row>
    <row r="2803" spans="1:19" x14ac:dyDescent="0.3">
      <c r="A2803" t="s">
        <v>6600</v>
      </c>
      <c r="B2803" t="s">
        <v>256</v>
      </c>
      <c r="C2803" t="s">
        <v>12021</v>
      </c>
      <c r="D2803" t="s">
        <v>19</v>
      </c>
      <c r="E2803" t="s">
        <v>20</v>
      </c>
      <c r="F2803" t="s">
        <v>6601</v>
      </c>
      <c r="G2803" t="s">
        <v>22</v>
      </c>
      <c r="H2803" s="1">
        <v>44108</v>
      </c>
      <c r="I2803" s="3">
        <v>8.819444444444445E-2</v>
      </c>
      <c r="J2803" s="1" t="s">
        <v>12021</v>
      </c>
      <c r="K2803" s="2" t="s">
        <v>12021</v>
      </c>
      <c r="L2803" s="2" t="s">
        <v>12021</v>
      </c>
      <c r="M2803" t="s">
        <v>12021</v>
      </c>
      <c r="N2803" t="str">
        <f t="shared" si="271"/>
        <v>04-10-2020</v>
      </c>
      <c r="O2803" t="str">
        <f t="shared" si="273"/>
        <v>10</v>
      </c>
      <c r="P2803" t="str">
        <f t="shared" si="274"/>
        <v>2020</v>
      </c>
      <c r="Q2803" t="s">
        <v>12021</v>
      </c>
      <c r="R2803" t="str">
        <f t="shared" si="272"/>
        <v>-</v>
      </c>
      <c r="S2803" t="str">
        <f t="shared" si="275"/>
        <v/>
      </c>
    </row>
    <row r="2804" spans="1:19" x14ac:dyDescent="0.3">
      <c r="A2804" t="s">
        <v>6602</v>
      </c>
      <c r="B2804" t="s">
        <v>158</v>
      </c>
      <c r="C2804" t="s">
        <v>12021</v>
      </c>
      <c r="D2804" t="s">
        <v>33</v>
      </c>
      <c r="E2804" t="s">
        <v>127</v>
      </c>
      <c r="F2804" t="s">
        <v>6603</v>
      </c>
      <c r="G2804" t="s">
        <v>15</v>
      </c>
      <c r="H2804" s="1">
        <v>44112</v>
      </c>
      <c r="I2804" s="3">
        <v>0.32430555555555557</v>
      </c>
      <c r="J2804" s="1" t="s">
        <v>12021</v>
      </c>
      <c r="K2804" s="2" t="s">
        <v>12021</v>
      </c>
      <c r="L2804" s="2" t="s">
        <v>12021</v>
      </c>
      <c r="M2804" t="s">
        <v>12021</v>
      </c>
      <c r="N2804" t="str">
        <f t="shared" si="271"/>
        <v>08-10-2020</v>
      </c>
      <c r="O2804" t="str">
        <f t="shared" si="273"/>
        <v>10</v>
      </c>
      <c r="P2804" t="str">
        <f t="shared" si="274"/>
        <v>2020</v>
      </c>
      <c r="Q2804" t="s">
        <v>12021</v>
      </c>
      <c r="R2804" t="str">
        <f t="shared" si="272"/>
        <v>-</v>
      </c>
      <c r="S2804" t="str">
        <f t="shared" si="275"/>
        <v/>
      </c>
    </row>
    <row r="2805" spans="1:19" x14ac:dyDescent="0.3">
      <c r="A2805" t="s">
        <v>6604</v>
      </c>
      <c r="B2805" t="s">
        <v>73</v>
      </c>
      <c r="C2805" s="4">
        <v>44717.275694444441</v>
      </c>
      <c r="D2805" t="s">
        <v>49</v>
      </c>
      <c r="E2805" t="s">
        <v>50</v>
      </c>
      <c r="F2805" t="s">
        <v>6605</v>
      </c>
      <c r="G2805" t="s">
        <v>28</v>
      </c>
      <c r="H2805" s="1" t="s">
        <v>339</v>
      </c>
      <c r="I2805" s="3">
        <v>0.27587962962962964</v>
      </c>
      <c r="J2805" s="1">
        <v>44717</v>
      </c>
      <c r="K2805" s="2">
        <v>0.27569444444444446</v>
      </c>
      <c r="L2805" s="2" t="s">
        <v>12021</v>
      </c>
      <c r="M2805" t="s">
        <v>12021</v>
      </c>
      <c r="N2805" t="str">
        <f t="shared" si="271"/>
        <v>15-04-2022</v>
      </c>
      <c r="O2805" t="str">
        <f t="shared" si="273"/>
        <v>04</v>
      </c>
      <c r="P2805" t="str">
        <f t="shared" si="274"/>
        <v>2022</v>
      </c>
      <c r="Q2805" t="s">
        <v>12021</v>
      </c>
      <c r="R2805" t="str">
        <f t="shared" si="272"/>
        <v>05-06-2022</v>
      </c>
      <c r="S2805" t="str">
        <f t="shared" si="275"/>
        <v>06</v>
      </c>
    </row>
    <row r="2806" spans="1:19" x14ac:dyDescent="0.3">
      <c r="A2806" t="s">
        <v>6606</v>
      </c>
      <c r="B2806" t="s">
        <v>73</v>
      </c>
      <c r="C2806" t="s">
        <v>12021</v>
      </c>
      <c r="D2806" t="s">
        <v>49</v>
      </c>
      <c r="E2806" t="s">
        <v>50</v>
      </c>
      <c r="F2806" t="s">
        <v>6607</v>
      </c>
      <c r="G2806" t="s">
        <v>22</v>
      </c>
      <c r="H2806" s="1" t="s">
        <v>4138</v>
      </c>
      <c r="I2806" s="3">
        <v>0.87263888888888885</v>
      </c>
      <c r="J2806" s="1" t="s">
        <v>12021</v>
      </c>
      <c r="K2806" s="2" t="s">
        <v>12021</v>
      </c>
      <c r="L2806" s="2" t="s">
        <v>12021</v>
      </c>
      <c r="M2806" t="s">
        <v>12021</v>
      </c>
      <c r="N2806" t="str">
        <f t="shared" si="271"/>
        <v>30-10-2021</v>
      </c>
      <c r="O2806" t="str">
        <f t="shared" si="273"/>
        <v>10</v>
      </c>
      <c r="P2806" t="str">
        <f t="shared" si="274"/>
        <v>2021</v>
      </c>
      <c r="Q2806" t="s">
        <v>12021</v>
      </c>
      <c r="R2806" t="str">
        <f t="shared" si="272"/>
        <v>-</v>
      </c>
      <c r="S2806" t="str">
        <f t="shared" si="275"/>
        <v/>
      </c>
    </row>
    <row r="2807" spans="1:19" x14ac:dyDescent="0.3">
      <c r="A2807" t="s">
        <v>6608</v>
      </c>
      <c r="B2807" t="s">
        <v>18</v>
      </c>
      <c r="C2807" s="4">
        <v>44870.586805555555</v>
      </c>
      <c r="D2807" t="s">
        <v>19</v>
      </c>
      <c r="E2807" t="s">
        <v>20</v>
      </c>
      <c r="F2807" t="s">
        <v>6609</v>
      </c>
      <c r="G2807" t="s">
        <v>28</v>
      </c>
      <c r="H2807" s="1" t="s">
        <v>6610</v>
      </c>
      <c r="I2807" s="3">
        <v>0.58694444444444449</v>
      </c>
      <c r="J2807" s="1">
        <v>44870</v>
      </c>
      <c r="K2807" s="2">
        <v>0.58680555555555558</v>
      </c>
      <c r="L2807" s="2" t="s">
        <v>12021</v>
      </c>
      <c r="M2807" t="s">
        <v>12021</v>
      </c>
      <c r="N2807" t="str">
        <f t="shared" si="271"/>
        <v>16-04-2022</v>
      </c>
      <c r="O2807" t="str">
        <f t="shared" si="273"/>
        <v>04</v>
      </c>
      <c r="P2807" t="str">
        <f t="shared" si="274"/>
        <v>2022</v>
      </c>
      <c r="Q2807" t="s">
        <v>12021</v>
      </c>
      <c r="R2807" t="str">
        <f t="shared" si="272"/>
        <v>05-11-2022</v>
      </c>
      <c r="S2807" t="str">
        <f t="shared" si="275"/>
        <v>11</v>
      </c>
    </row>
    <row r="2808" spans="1:19" x14ac:dyDescent="0.3">
      <c r="A2808" t="s">
        <v>6611</v>
      </c>
      <c r="B2808" t="s">
        <v>87</v>
      </c>
      <c r="C2808" t="s">
        <v>12021</v>
      </c>
      <c r="D2808" t="s">
        <v>33</v>
      </c>
      <c r="E2808" t="s">
        <v>38</v>
      </c>
      <c r="F2808" t="s">
        <v>6612</v>
      </c>
      <c r="G2808" t="s">
        <v>22</v>
      </c>
      <c r="H2808" s="1" t="s">
        <v>6613</v>
      </c>
      <c r="I2808" s="3">
        <v>0.85743055555555558</v>
      </c>
      <c r="J2808" s="1" t="s">
        <v>12021</v>
      </c>
      <c r="K2808" s="2" t="s">
        <v>12021</v>
      </c>
      <c r="L2808" s="2" t="s">
        <v>12021</v>
      </c>
      <c r="M2808" t="s">
        <v>12021</v>
      </c>
      <c r="N2808" t="str">
        <f t="shared" si="271"/>
        <v>13-04-2024</v>
      </c>
      <c r="O2808" t="str">
        <f t="shared" si="273"/>
        <v>04</v>
      </c>
      <c r="P2808" t="str">
        <f t="shared" si="274"/>
        <v>2024</v>
      </c>
      <c r="Q2808" t="s">
        <v>12021</v>
      </c>
      <c r="R2808" t="str">
        <f t="shared" si="272"/>
        <v>-</v>
      </c>
      <c r="S2808" t="str">
        <f t="shared" si="275"/>
        <v/>
      </c>
    </row>
    <row r="2809" spans="1:19" x14ac:dyDescent="0.3">
      <c r="A2809" t="s">
        <v>6614</v>
      </c>
      <c r="B2809" t="s">
        <v>110</v>
      </c>
      <c r="C2809" s="4">
        <v>45422.765277777777</v>
      </c>
      <c r="D2809" t="s">
        <v>33</v>
      </c>
      <c r="E2809" t="s">
        <v>34</v>
      </c>
      <c r="F2809" t="s">
        <v>6615</v>
      </c>
      <c r="G2809" t="s">
        <v>28</v>
      </c>
      <c r="H2809" s="1" t="s">
        <v>1023</v>
      </c>
      <c r="I2809" s="3">
        <v>0.76530092592592591</v>
      </c>
      <c r="J2809" s="1">
        <v>45422</v>
      </c>
      <c r="K2809" s="2">
        <v>0.76527777777777772</v>
      </c>
      <c r="L2809" s="2" t="s">
        <v>12021</v>
      </c>
      <c r="M2809" t="s">
        <v>12021</v>
      </c>
      <c r="N2809" t="str">
        <f t="shared" si="271"/>
        <v>30-09-2024</v>
      </c>
      <c r="O2809" t="str">
        <f t="shared" si="273"/>
        <v>09</v>
      </c>
      <c r="P2809" t="str">
        <f t="shared" si="274"/>
        <v>2024</v>
      </c>
      <c r="Q2809" t="s">
        <v>12021</v>
      </c>
      <c r="R2809" t="str">
        <f t="shared" si="272"/>
        <v>10-05-2024</v>
      </c>
      <c r="S2809" t="str">
        <f t="shared" si="275"/>
        <v>05</v>
      </c>
    </row>
    <row r="2810" spans="1:19" x14ac:dyDescent="0.3">
      <c r="A2810" t="s">
        <v>6616</v>
      </c>
      <c r="B2810" t="s">
        <v>249</v>
      </c>
      <c r="C2810" s="4">
        <v>44357.23541666667</v>
      </c>
      <c r="D2810" t="s">
        <v>19</v>
      </c>
      <c r="E2810" t="s">
        <v>26</v>
      </c>
      <c r="F2810" t="s">
        <v>6617</v>
      </c>
      <c r="G2810" t="s">
        <v>28</v>
      </c>
      <c r="H2810" s="1">
        <v>44417</v>
      </c>
      <c r="I2810" s="3">
        <v>0.23541666666666666</v>
      </c>
      <c r="J2810" s="1">
        <v>44357</v>
      </c>
      <c r="K2810" s="2">
        <v>0.23541666666666666</v>
      </c>
      <c r="L2810" s="2" t="s">
        <v>12021</v>
      </c>
      <c r="M2810" t="s">
        <v>12021</v>
      </c>
      <c r="N2810" t="str">
        <f t="shared" si="271"/>
        <v>09-08-2021</v>
      </c>
      <c r="O2810" t="str">
        <f t="shared" si="273"/>
        <v>08</v>
      </c>
      <c r="P2810" t="str">
        <f t="shared" si="274"/>
        <v>2021</v>
      </c>
      <c r="Q2810" t="s">
        <v>12021</v>
      </c>
      <c r="R2810" t="str">
        <f t="shared" si="272"/>
        <v>10-06-2021</v>
      </c>
      <c r="S2810" t="str">
        <f t="shared" si="275"/>
        <v>06</v>
      </c>
    </row>
    <row r="2811" spans="1:19" x14ac:dyDescent="0.3">
      <c r="A2811" t="s">
        <v>6618</v>
      </c>
      <c r="B2811" t="s">
        <v>32</v>
      </c>
      <c r="C2811" s="4">
        <v>44418.864583333336</v>
      </c>
      <c r="D2811" t="s">
        <v>33</v>
      </c>
      <c r="E2811" t="s">
        <v>34</v>
      </c>
      <c r="F2811" t="s">
        <v>6619</v>
      </c>
      <c r="G2811" t="s">
        <v>28</v>
      </c>
      <c r="H2811" s="1" t="s">
        <v>1088</v>
      </c>
      <c r="I2811" s="3">
        <v>0.86476851851851855</v>
      </c>
      <c r="J2811" s="1">
        <v>44418</v>
      </c>
      <c r="K2811" s="2">
        <v>0.86458333333333337</v>
      </c>
      <c r="L2811" s="2" t="s">
        <v>12021</v>
      </c>
      <c r="M2811" t="s">
        <v>12021</v>
      </c>
      <c r="N2811" t="str">
        <f t="shared" si="271"/>
        <v>27-09-2021</v>
      </c>
      <c r="O2811" t="str">
        <f t="shared" si="273"/>
        <v>09</v>
      </c>
      <c r="P2811" t="str">
        <f t="shared" si="274"/>
        <v>2021</v>
      </c>
      <c r="Q2811" t="s">
        <v>12021</v>
      </c>
      <c r="R2811" t="str">
        <f t="shared" si="272"/>
        <v>10-08-2021</v>
      </c>
      <c r="S2811" t="str">
        <f t="shared" si="275"/>
        <v>08</v>
      </c>
    </row>
    <row r="2812" spans="1:19" x14ac:dyDescent="0.3">
      <c r="A2812" t="s">
        <v>6620</v>
      </c>
      <c r="B2812" t="s">
        <v>185</v>
      </c>
      <c r="C2812" t="s">
        <v>11552</v>
      </c>
      <c r="D2812" t="s">
        <v>12</v>
      </c>
      <c r="E2812" t="s">
        <v>13</v>
      </c>
      <c r="F2812" t="s">
        <v>6621</v>
      </c>
      <c r="G2812" t="s">
        <v>28</v>
      </c>
      <c r="H2812" s="1" t="s">
        <v>5586</v>
      </c>
      <c r="I2812" s="3">
        <v>0.68792824074074077</v>
      </c>
      <c r="J2812" s="1" t="s">
        <v>6622</v>
      </c>
      <c r="K2812" s="2">
        <v>0.68792824074074077</v>
      </c>
      <c r="L2812" s="2" t="s">
        <v>12021</v>
      </c>
      <c r="M2812" t="s">
        <v>12021</v>
      </c>
      <c r="N2812" t="str">
        <f t="shared" si="271"/>
        <v>28-12-2022</v>
      </c>
      <c r="O2812" t="str">
        <f t="shared" si="273"/>
        <v>12</v>
      </c>
      <c r="P2812" t="str">
        <f t="shared" si="274"/>
        <v>2022</v>
      </c>
      <c r="Q2812" t="s">
        <v>12021</v>
      </c>
      <c r="R2812" t="str">
        <f t="shared" si="272"/>
        <v>23-01-2023</v>
      </c>
      <c r="S2812" t="str">
        <f t="shared" si="275"/>
        <v>01</v>
      </c>
    </row>
    <row r="2813" spans="1:19" x14ac:dyDescent="0.3">
      <c r="A2813" t="s">
        <v>6623</v>
      </c>
      <c r="B2813" t="s">
        <v>289</v>
      </c>
      <c r="C2813" t="s">
        <v>12021</v>
      </c>
      <c r="D2813" t="s">
        <v>49</v>
      </c>
      <c r="E2813" t="s">
        <v>69</v>
      </c>
      <c r="F2813" t="s">
        <v>6624</v>
      </c>
      <c r="G2813" t="s">
        <v>22</v>
      </c>
      <c r="H2813" s="1">
        <v>45478</v>
      </c>
      <c r="I2813" s="3">
        <v>0.81388888888888888</v>
      </c>
      <c r="J2813" s="1" t="s">
        <v>12021</v>
      </c>
      <c r="K2813" s="2" t="s">
        <v>12021</v>
      </c>
      <c r="L2813" s="2" t="s">
        <v>12021</v>
      </c>
      <c r="M2813" t="s">
        <v>12021</v>
      </c>
      <c r="N2813" t="str">
        <f t="shared" si="271"/>
        <v>05-07-2024</v>
      </c>
      <c r="O2813" t="str">
        <f t="shared" si="273"/>
        <v>07</v>
      </c>
      <c r="P2813" t="str">
        <f t="shared" si="274"/>
        <v>2024</v>
      </c>
      <c r="Q2813" t="s">
        <v>12021</v>
      </c>
      <c r="R2813" t="str">
        <f t="shared" si="272"/>
        <v>-</v>
      </c>
      <c r="S2813" t="str">
        <f t="shared" si="275"/>
        <v/>
      </c>
    </row>
    <row r="2814" spans="1:19" x14ac:dyDescent="0.3">
      <c r="A2814" t="s">
        <v>6625</v>
      </c>
      <c r="B2814" t="s">
        <v>194</v>
      </c>
      <c r="C2814" t="s">
        <v>12021</v>
      </c>
      <c r="D2814" t="s">
        <v>49</v>
      </c>
      <c r="E2814" t="s">
        <v>65</v>
      </c>
      <c r="F2814" t="s">
        <v>6626</v>
      </c>
      <c r="G2814" t="s">
        <v>15</v>
      </c>
      <c r="H2814" s="1" t="s">
        <v>6627</v>
      </c>
      <c r="I2814" s="3">
        <v>0.1925462962962963</v>
      </c>
      <c r="J2814" s="1" t="s">
        <v>12021</v>
      </c>
      <c r="K2814" s="2" t="s">
        <v>12021</v>
      </c>
      <c r="L2814" s="2" t="s">
        <v>12021</v>
      </c>
      <c r="M2814" t="s">
        <v>12021</v>
      </c>
      <c r="N2814" t="str">
        <f t="shared" si="271"/>
        <v>27-06-2020</v>
      </c>
      <c r="O2814" t="str">
        <f t="shared" si="273"/>
        <v>06</v>
      </c>
      <c r="P2814" t="str">
        <f t="shared" si="274"/>
        <v>2020</v>
      </c>
      <c r="Q2814" t="s">
        <v>12021</v>
      </c>
      <c r="R2814" t="str">
        <f t="shared" si="272"/>
        <v>-</v>
      </c>
      <c r="S2814" t="str">
        <f t="shared" si="275"/>
        <v/>
      </c>
    </row>
    <row r="2815" spans="1:19" x14ac:dyDescent="0.3">
      <c r="A2815" t="s">
        <v>6628</v>
      </c>
      <c r="B2815" t="s">
        <v>220</v>
      </c>
      <c r="C2815" t="s">
        <v>12021</v>
      </c>
      <c r="D2815" t="s">
        <v>12</v>
      </c>
      <c r="E2815" t="s">
        <v>174</v>
      </c>
      <c r="F2815" t="s">
        <v>6629</v>
      </c>
      <c r="G2815" t="s">
        <v>22</v>
      </c>
      <c r="H2815" s="1" t="s">
        <v>2065</v>
      </c>
      <c r="I2815" s="3">
        <v>0.23474537037037038</v>
      </c>
      <c r="J2815" s="1" t="s">
        <v>12021</v>
      </c>
      <c r="K2815" s="2" t="s">
        <v>12021</v>
      </c>
      <c r="L2815" s="2" t="s">
        <v>12021</v>
      </c>
      <c r="M2815" t="s">
        <v>12021</v>
      </c>
      <c r="N2815" t="str">
        <f t="shared" si="271"/>
        <v>28-05-2020</v>
      </c>
      <c r="O2815" t="str">
        <f t="shared" si="273"/>
        <v>05</v>
      </c>
      <c r="P2815" t="str">
        <f t="shared" si="274"/>
        <v>2020</v>
      </c>
      <c r="Q2815" t="s">
        <v>12021</v>
      </c>
      <c r="R2815" t="str">
        <f t="shared" si="272"/>
        <v>-</v>
      </c>
      <c r="S2815" t="str">
        <f t="shared" si="275"/>
        <v/>
      </c>
    </row>
    <row r="2816" spans="1:19" x14ac:dyDescent="0.3">
      <c r="A2816" t="s">
        <v>6630</v>
      </c>
      <c r="B2816" t="s">
        <v>93</v>
      </c>
      <c r="C2816" t="s">
        <v>12021</v>
      </c>
      <c r="D2816" t="s">
        <v>19</v>
      </c>
      <c r="E2816" t="s">
        <v>26</v>
      </c>
      <c r="F2816" t="s">
        <v>6631</v>
      </c>
      <c r="G2816" t="s">
        <v>22</v>
      </c>
      <c r="H2816" s="1" t="s">
        <v>479</v>
      </c>
      <c r="I2816" s="3">
        <v>0.41780092592592594</v>
      </c>
      <c r="J2816" s="1" t="s">
        <v>12021</v>
      </c>
      <c r="K2816" s="2" t="s">
        <v>12021</v>
      </c>
      <c r="L2816" s="2" t="s">
        <v>12021</v>
      </c>
      <c r="M2816" t="s">
        <v>12021</v>
      </c>
      <c r="N2816" t="str">
        <f t="shared" si="271"/>
        <v>21-12-2020</v>
      </c>
      <c r="O2816" t="str">
        <f t="shared" si="273"/>
        <v>12</v>
      </c>
      <c r="P2816" t="str">
        <f t="shared" si="274"/>
        <v>2020</v>
      </c>
      <c r="Q2816" t="s">
        <v>12021</v>
      </c>
      <c r="R2816" t="str">
        <f t="shared" si="272"/>
        <v>-</v>
      </c>
      <c r="S2816" t="str">
        <f t="shared" si="275"/>
        <v/>
      </c>
    </row>
    <row r="2817" spans="1:19" x14ac:dyDescent="0.3">
      <c r="A2817" t="s">
        <v>6632</v>
      </c>
      <c r="B2817" t="s">
        <v>11</v>
      </c>
      <c r="C2817" t="s">
        <v>12021</v>
      </c>
      <c r="D2817" t="s">
        <v>12</v>
      </c>
      <c r="E2817" t="s">
        <v>13</v>
      </c>
      <c r="F2817" t="s">
        <v>6633</v>
      </c>
      <c r="G2817" t="s">
        <v>22</v>
      </c>
      <c r="H2817" s="1" t="s">
        <v>1381</v>
      </c>
      <c r="I2817" s="3">
        <v>0.53997685185185185</v>
      </c>
      <c r="J2817" s="1" t="s">
        <v>12021</v>
      </c>
      <c r="K2817" s="2" t="s">
        <v>12021</v>
      </c>
      <c r="L2817" s="2" t="s">
        <v>12021</v>
      </c>
      <c r="M2817" t="s">
        <v>12021</v>
      </c>
      <c r="N2817" t="str">
        <f t="shared" si="271"/>
        <v>22-12-2023</v>
      </c>
      <c r="O2817" t="str">
        <f t="shared" si="273"/>
        <v>12</v>
      </c>
      <c r="P2817" t="str">
        <f t="shared" si="274"/>
        <v>2023</v>
      </c>
      <c r="Q2817" t="s">
        <v>12021</v>
      </c>
      <c r="R2817" t="str">
        <f t="shared" si="272"/>
        <v>-</v>
      </c>
      <c r="S2817" t="str">
        <f t="shared" si="275"/>
        <v/>
      </c>
    </row>
    <row r="2818" spans="1:19" x14ac:dyDescent="0.3">
      <c r="A2818" t="s">
        <v>6634</v>
      </c>
      <c r="B2818" t="s">
        <v>301</v>
      </c>
      <c r="C2818" t="s">
        <v>12021</v>
      </c>
      <c r="D2818" t="s">
        <v>49</v>
      </c>
      <c r="E2818" t="s">
        <v>50</v>
      </c>
      <c r="F2818" t="s">
        <v>6635</v>
      </c>
      <c r="G2818" t="s">
        <v>22</v>
      </c>
      <c r="H2818" s="1" t="s">
        <v>16</v>
      </c>
      <c r="I2818" s="3">
        <v>0.82034722222222223</v>
      </c>
      <c r="J2818" s="1" t="s">
        <v>12021</v>
      </c>
      <c r="K2818" s="2" t="s">
        <v>12021</v>
      </c>
      <c r="L2818" s="2" t="s">
        <v>12021</v>
      </c>
      <c r="M2818" t="s">
        <v>12021</v>
      </c>
      <c r="N2818" t="str">
        <f t="shared" ref="N2818:N2881" si="276">TEXT(H2818,"DD-MM-YYYY")</f>
        <v>24-09-2020</v>
      </c>
      <c r="O2818" t="str">
        <f t="shared" si="273"/>
        <v>09</v>
      </c>
      <c r="P2818" t="str">
        <f t="shared" si="274"/>
        <v>2020</v>
      </c>
      <c r="Q2818" t="s">
        <v>12021</v>
      </c>
      <c r="R2818" t="str">
        <f t="shared" ref="R2818:R2881" si="277">TEXT(J2818,"DD-MM-YYYY")</f>
        <v>-</v>
      </c>
      <c r="S2818" t="str">
        <f t="shared" si="275"/>
        <v/>
      </c>
    </row>
    <row r="2819" spans="1:19" x14ac:dyDescent="0.3">
      <c r="A2819" t="s">
        <v>6636</v>
      </c>
      <c r="B2819" t="s">
        <v>301</v>
      </c>
      <c r="C2819" t="s">
        <v>11553</v>
      </c>
      <c r="D2819" t="s">
        <v>49</v>
      </c>
      <c r="E2819" t="s">
        <v>50</v>
      </c>
      <c r="F2819" t="s">
        <v>6637</v>
      </c>
      <c r="G2819" t="s">
        <v>28</v>
      </c>
      <c r="H2819" s="1" t="s">
        <v>4580</v>
      </c>
      <c r="I2819" s="3">
        <v>0.26687499999999997</v>
      </c>
      <c r="J2819" s="1" t="s">
        <v>3281</v>
      </c>
      <c r="K2819" s="2">
        <v>0.26687499999999997</v>
      </c>
      <c r="L2819" s="2" t="s">
        <v>12021</v>
      </c>
      <c r="M2819" t="s">
        <v>12021</v>
      </c>
      <c r="N2819" t="str">
        <f t="shared" si="276"/>
        <v>20-08-2022</v>
      </c>
      <c r="O2819" t="str">
        <f t="shared" ref="O2819:O2882" si="278">MID(N2819,4,2)</f>
        <v>08</v>
      </c>
      <c r="P2819" t="str">
        <f t="shared" ref="P2819:P2882" si="279">RIGHT(N2819,4)</f>
        <v>2022</v>
      </c>
      <c r="Q2819" t="s">
        <v>12021</v>
      </c>
      <c r="R2819" t="str">
        <f t="shared" si="277"/>
        <v>23-08-2022</v>
      </c>
      <c r="S2819" t="str">
        <f t="shared" ref="S2819:S2882" si="280">MID(R2819,4,2)</f>
        <v>08</v>
      </c>
    </row>
    <row r="2820" spans="1:19" x14ac:dyDescent="0.3">
      <c r="A2820" t="s">
        <v>6638</v>
      </c>
      <c r="B2820" t="s">
        <v>53</v>
      </c>
      <c r="C2820" t="s">
        <v>12021</v>
      </c>
      <c r="D2820" t="s">
        <v>12</v>
      </c>
      <c r="E2820" t="s">
        <v>13</v>
      </c>
      <c r="F2820" t="s">
        <v>6639</v>
      </c>
      <c r="G2820" t="s">
        <v>15</v>
      </c>
      <c r="H2820" s="1">
        <v>45542</v>
      </c>
      <c r="I2820" s="3">
        <v>0.39305555555555555</v>
      </c>
      <c r="J2820" s="1" t="s">
        <v>12021</v>
      </c>
      <c r="K2820" s="2" t="s">
        <v>12021</v>
      </c>
      <c r="L2820" s="2" t="s">
        <v>12021</v>
      </c>
      <c r="M2820" t="s">
        <v>12021</v>
      </c>
      <c r="N2820" t="str">
        <f t="shared" si="276"/>
        <v>07-09-2024</v>
      </c>
      <c r="O2820" t="str">
        <f t="shared" si="278"/>
        <v>09</v>
      </c>
      <c r="P2820" t="str">
        <f t="shared" si="279"/>
        <v>2024</v>
      </c>
      <c r="Q2820" t="s">
        <v>12021</v>
      </c>
      <c r="R2820" t="str">
        <f t="shared" si="277"/>
        <v>-</v>
      </c>
      <c r="S2820" t="str">
        <f t="shared" si="280"/>
        <v/>
      </c>
    </row>
    <row r="2821" spans="1:19" x14ac:dyDescent="0.3">
      <c r="A2821" t="s">
        <v>6640</v>
      </c>
      <c r="B2821" t="s">
        <v>202</v>
      </c>
      <c r="C2821" t="s">
        <v>11554</v>
      </c>
      <c r="D2821" t="s">
        <v>33</v>
      </c>
      <c r="E2821" t="s">
        <v>127</v>
      </c>
      <c r="F2821" t="s">
        <v>6641</v>
      </c>
      <c r="G2821" t="s">
        <v>28</v>
      </c>
      <c r="H2821" s="1" t="s">
        <v>4617</v>
      </c>
      <c r="I2821" s="3">
        <v>0.55209490740740741</v>
      </c>
      <c r="J2821" s="1" t="s">
        <v>663</v>
      </c>
      <c r="K2821" s="2">
        <v>0.55209490740740741</v>
      </c>
      <c r="L2821" s="2" t="s">
        <v>12021</v>
      </c>
      <c r="M2821" t="s">
        <v>12021</v>
      </c>
      <c r="N2821" t="str">
        <f t="shared" si="276"/>
        <v>31-08-2020</v>
      </c>
      <c r="O2821" t="str">
        <f t="shared" si="278"/>
        <v>08</v>
      </c>
      <c r="P2821" t="str">
        <f t="shared" si="279"/>
        <v>2020</v>
      </c>
      <c r="Q2821" t="s">
        <v>12021</v>
      </c>
      <c r="R2821" t="str">
        <f t="shared" si="277"/>
        <v>22-09-2020</v>
      </c>
      <c r="S2821" t="str">
        <f t="shared" si="280"/>
        <v>09</v>
      </c>
    </row>
    <row r="2822" spans="1:19" x14ac:dyDescent="0.3">
      <c r="A2822" t="s">
        <v>6642</v>
      </c>
      <c r="B2822" t="s">
        <v>97</v>
      </c>
      <c r="C2822" t="s">
        <v>12021</v>
      </c>
      <c r="D2822" t="s">
        <v>19</v>
      </c>
      <c r="E2822" t="s">
        <v>20</v>
      </c>
      <c r="F2822" t="s">
        <v>6643</v>
      </c>
      <c r="G2822" t="s">
        <v>15</v>
      </c>
      <c r="H2822" s="1">
        <v>44996</v>
      </c>
      <c r="I2822" s="3">
        <v>0.4236111111111111</v>
      </c>
      <c r="J2822" s="1" t="s">
        <v>12021</v>
      </c>
      <c r="K2822" s="2" t="s">
        <v>12021</v>
      </c>
      <c r="L2822" s="2" t="s">
        <v>12021</v>
      </c>
      <c r="M2822" t="s">
        <v>12021</v>
      </c>
      <c r="N2822" t="str">
        <f t="shared" si="276"/>
        <v>11-03-2023</v>
      </c>
      <c r="O2822" t="str">
        <f t="shared" si="278"/>
        <v>03</v>
      </c>
      <c r="P2822" t="str">
        <f t="shared" si="279"/>
        <v>2023</v>
      </c>
      <c r="Q2822" t="s">
        <v>12021</v>
      </c>
      <c r="R2822" t="str">
        <f t="shared" si="277"/>
        <v>-</v>
      </c>
      <c r="S2822" t="str">
        <f t="shared" si="280"/>
        <v/>
      </c>
    </row>
    <row r="2823" spans="1:19" x14ac:dyDescent="0.3">
      <c r="A2823" t="s">
        <v>6644</v>
      </c>
      <c r="B2823" t="s">
        <v>110</v>
      </c>
      <c r="C2823" s="4">
        <v>44474.291666666664</v>
      </c>
      <c r="D2823" t="s">
        <v>33</v>
      </c>
      <c r="E2823" t="s">
        <v>34</v>
      </c>
      <c r="F2823" t="s">
        <v>6645</v>
      </c>
      <c r="G2823" t="s">
        <v>28</v>
      </c>
      <c r="H2823" s="1">
        <v>44504</v>
      </c>
      <c r="I2823" s="3">
        <v>0.29166666666666669</v>
      </c>
      <c r="J2823" s="1">
        <v>44474</v>
      </c>
      <c r="K2823" s="2">
        <v>0.29166666666666669</v>
      </c>
      <c r="L2823" s="2" t="s">
        <v>12021</v>
      </c>
      <c r="M2823" t="s">
        <v>12021</v>
      </c>
      <c r="N2823" t="str">
        <f t="shared" si="276"/>
        <v>04-11-2021</v>
      </c>
      <c r="O2823" t="str">
        <f t="shared" si="278"/>
        <v>11</v>
      </c>
      <c r="P2823" t="str">
        <f t="shared" si="279"/>
        <v>2021</v>
      </c>
      <c r="Q2823" t="s">
        <v>12021</v>
      </c>
      <c r="R2823" t="str">
        <f t="shared" si="277"/>
        <v>05-10-2021</v>
      </c>
      <c r="S2823" t="str">
        <f t="shared" si="280"/>
        <v>10</v>
      </c>
    </row>
    <row r="2824" spans="1:19" x14ac:dyDescent="0.3">
      <c r="A2824" t="s">
        <v>6646</v>
      </c>
      <c r="B2824" t="s">
        <v>188</v>
      </c>
      <c r="C2824" s="4">
        <v>44868.082638888889</v>
      </c>
      <c r="D2824" t="s">
        <v>12</v>
      </c>
      <c r="E2824" t="s">
        <v>114</v>
      </c>
      <c r="F2824" t="s">
        <v>6647</v>
      </c>
      <c r="G2824" t="s">
        <v>28</v>
      </c>
      <c r="H2824" s="1" t="s">
        <v>2817</v>
      </c>
      <c r="I2824" s="3">
        <v>8.3148148148148152E-2</v>
      </c>
      <c r="J2824" s="1">
        <v>44868</v>
      </c>
      <c r="K2824" s="2">
        <v>8.2638888888888887E-2</v>
      </c>
      <c r="L2824" s="2" t="s">
        <v>12021</v>
      </c>
      <c r="M2824" t="s">
        <v>12021</v>
      </c>
      <c r="N2824" t="str">
        <f t="shared" si="276"/>
        <v>16-02-2022</v>
      </c>
      <c r="O2824" t="str">
        <f t="shared" si="278"/>
        <v>02</v>
      </c>
      <c r="P2824" t="str">
        <f t="shared" si="279"/>
        <v>2022</v>
      </c>
      <c r="Q2824" t="s">
        <v>12021</v>
      </c>
      <c r="R2824" t="str">
        <f t="shared" si="277"/>
        <v>03-11-2022</v>
      </c>
      <c r="S2824" t="str">
        <f t="shared" si="280"/>
        <v>11</v>
      </c>
    </row>
    <row r="2825" spans="1:19" x14ac:dyDescent="0.3">
      <c r="A2825" t="s">
        <v>6648</v>
      </c>
      <c r="B2825" t="s">
        <v>220</v>
      </c>
      <c r="C2825" t="s">
        <v>12021</v>
      </c>
      <c r="D2825" t="s">
        <v>12</v>
      </c>
      <c r="E2825" t="s">
        <v>174</v>
      </c>
      <c r="F2825" t="s">
        <v>6649</v>
      </c>
      <c r="G2825" t="s">
        <v>22</v>
      </c>
      <c r="H2825" s="1">
        <v>43989</v>
      </c>
      <c r="I2825" s="3">
        <v>0.49166666666666664</v>
      </c>
      <c r="J2825" s="1" t="s">
        <v>12021</v>
      </c>
      <c r="K2825" s="2" t="s">
        <v>12021</v>
      </c>
      <c r="L2825" s="2" t="s">
        <v>12021</v>
      </c>
      <c r="M2825" t="s">
        <v>12021</v>
      </c>
      <c r="N2825" t="str">
        <f t="shared" si="276"/>
        <v>07-06-2020</v>
      </c>
      <c r="O2825" t="str">
        <f t="shared" si="278"/>
        <v>06</v>
      </c>
      <c r="P2825" t="str">
        <f t="shared" si="279"/>
        <v>2020</v>
      </c>
      <c r="Q2825" t="s">
        <v>12021</v>
      </c>
      <c r="R2825" t="str">
        <f t="shared" si="277"/>
        <v>-</v>
      </c>
      <c r="S2825" t="str">
        <f t="shared" si="280"/>
        <v/>
      </c>
    </row>
    <row r="2826" spans="1:19" x14ac:dyDescent="0.3">
      <c r="A2826" t="s">
        <v>6650</v>
      </c>
      <c r="B2826" t="s">
        <v>173</v>
      </c>
      <c r="C2826" t="s">
        <v>12021</v>
      </c>
      <c r="D2826" t="s">
        <v>12</v>
      </c>
      <c r="E2826" t="s">
        <v>174</v>
      </c>
      <c r="F2826" t="s">
        <v>6651</v>
      </c>
      <c r="G2826" t="s">
        <v>15</v>
      </c>
      <c r="H2826" s="1" t="s">
        <v>4839</v>
      </c>
      <c r="I2826" s="3">
        <v>0.85140046296296301</v>
      </c>
      <c r="J2826" s="1" t="s">
        <v>12021</v>
      </c>
      <c r="K2826" s="2" t="s">
        <v>12021</v>
      </c>
      <c r="L2826" s="2" t="s">
        <v>12021</v>
      </c>
      <c r="M2826" t="s">
        <v>12021</v>
      </c>
      <c r="N2826" t="str">
        <f t="shared" si="276"/>
        <v>27-04-2021</v>
      </c>
      <c r="O2826" t="str">
        <f t="shared" si="278"/>
        <v>04</v>
      </c>
      <c r="P2826" t="str">
        <f t="shared" si="279"/>
        <v>2021</v>
      </c>
      <c r="Q2826" t="s">
        <v>12021</v>
      </c>
      <c r="R2826" t="str">
        <f t="shared" si="277"/>
        <v>-</v>
      </c>
      <c r="S2826" t="str">
        <f t="shared" si="280"/>
        <v/>
      </c>
    </row>
    <row r="2827" spans="1:19" x14ac:dyDescent="0.3">
      <c r="A2827" t="s">
        <v>6652</v>
      </c>
      <c r="B2827" t="s">
        <v>131</v>
      </c>
      <c r="C2827" t="s">
        <v>12021</v>
      </c>
      <c r="D2827" t="s">
        <v>12</v>
      </c>
      <c r="E2827" t="s">
        <v>114</v>
      </c>
      <c r="F2827" t="s">
        <v>6653</v>
      </c>
      <c r="G2827" t="s">
        <v>22</v>
      </c>
      <c r="H2827" s="1">
        <v>44631</v>
      </c>
      <c r="I2827" s="3">
        <v>0.84861111111111109</v>
      </c>
      <c r="J2827" s="1" t="s">
        <v>12021</v>
      </c>
      <c r="K2827" s="2" t="s">
        <v>12021</v>
      </c>
      <c r="L2827" s="2" t="s">
        <v>12021</v>
      </c>
      <c r="M2827" t="s">
        <v>12021</v>
      </c>
      <c r="N2827" t="str">
        <f t="shared" si="276"/>
        <v>11-03-2022</v>
      </c>
      <c r="O2827" t="str">
        <f t="shared" si="278"/>
        <v>03</v>
      </c>
      <c r="P2827" t="str">
        <f t="shared" si="279"/>
        <v>2022</v>
      </c>
      <c r="Q2827" t="s">
        <v>12021</v>
      </c>
      <c r="R2827" t="str">
        <f t="shared" si="277"/>
        <v>-</v>
      </c>
      <c r="S2827" t="str">
        <f t="shared" si="280"/>
        <v/>
      </c>
    </row>
    <row r="2828" spans="1:19" x14ac:dyDescent="0.3">
      <c r="A2828" t="s">
        <v>6654</v>
      </c>
      <c r="B2828" t="s">
        <v>280</v>
      </c>
      <c r="C2828" t="s">
        <v>12021</v>
      </c>
      <c r="D2828" t="s">
        <v>49</v>
      </c>
      <c r="E2828" t="s">
        <v>65</v>
      </c>
      <c r="F2828" t="s">
        <v>6655</v>
      </c>
      <c r="G2828" t="s">
        <v>22</v>
      </c>
      <c r="H2828" s="1" t="s">
        <v>4482</v>
      </c>
      <c r="I2828" s="3">
        <v>0.20283564814814814</v>
      </c>
      <c r="J2828" s="1" t="s">
        <v>12021</v>
      </c>
      <c r="K2828" s="2" t="s">
        <v>12021</v>
      </c>
      <c r="L2828" s="2" t="s">
        <v>12021</v>
      </c>
      <c r="M2828" t="s">
        <v>12021</v>
      </c>
      <c r="N2828" t="str">
        <f t="shared" si="276"/>
        <v>24-01-2024</v>
      </c>
      <c r="O2828" t="str">
        <f t="shared" si="278"/>
        <v>01</v>
      </c>
      <c r="P2828" t="str">
        <f t="shared" si="279"/>
        <v>2024</v>
      </c>
      <c r="Q2828" t="s">
        <v>12021</v>
      </c>
      <c r="R2828" t="str">
        <f t="shared" si="277"/>
        <v>-</v>
      </c>
      <c r="S2828" t="str">
        <f t="shared" si="280"/>
        <v/>
      </c>
    </row>
    <row r="2829" spans="1:19" x14ac:dyDescent="0.3">
      <c r="A2829" t="s">
        <v>6656</v>
      </c>
      <c r="B2829" t="s">
        <v>135</v>
      </c>
      <c r="C2829" t="s">
        <v>12021</v>
      </c>
      <c r="D2829" t="s">
        <v>33</v>
      </c>
      <c r="E2829" t="s">
        <v>38</v>
      </c>
      <c r="F2829" t="s">
        <v>6657</v>
      </c>
      <c r="G2829" t="s">
        <v>22</v>
      </c>
      <c r="H2829" s="1">
        <v>44318</v>
      </c>
      <c r="I2829" s="3">
        <v>0.41388888888888886</v>
      </c>
      <c r="J2829" s="1" t="s">
        <v>12021</v>
      </c>
      <c r="K2829" s="2" t="s">
        <v>12021</v>
      </c>
      <c r="L2829" s="2" t="s">
        <v>12021</v>
      </c>
      <c r="M2829" t="s">
        <v>12021</v>
      </c>
      <c r="N2829" t="str">
        <f t="shared" si="276"/>
        <v>02-05-2021</v>
      </c>
      <c r="O2829" t="str">
        <f t="shared" si="278"/>
        <v>05</v>
      </c>
      <c r="P2829" t="str">
        <f t="shared" si="279"/>
        <v>2021</v>
      </c>
      <c r="Q2829" t="s">
        <v>12021</v>
      </c>
      <c r="R2829" t="str">
        <f t="shared" si="277"/>
        <v>-</v>
      </c>
      <c r="S2829" t="str">
        <f t="shared" si="280"/>
        <v/>
      </c>
    </row>
    <row r="2830" spans="1:19" x14ac:dyDescent="0.3">
      <c r="A2830" t="s">
        <v>6658</v>
      </c>
      <c r="B2830" t="s">
        <v>53</v>
      </c>
      <c r="C2830" s="4">
        <v>45577.295138888891</v>
      </c>
      <c r="D2830" t="s">
        <v>12</v>
      </c>
      <c r="E2830" t="s">
        <v>13</v>
      </c>
      <c r="F2830" t="s">
        <v>4157</v>
      </c>
      <c r="G2830" t="s">
        <v>28</v>
      </c>
      <c r="H2830" s="1" t="s">
        <v>3000</v>
      </c>
      <c r="I2830" s="3">
        <v>0.2955902777777778</v>
      </c>
      <c r="J2830" s="1">
        <v>45577</v>
      </c>
      <c r="K2830" s="2">
        <v>0.2951388888888889</v>
      </c>
      <c r="L2830" s="2" t="s">
        <v>12021</v>
      </c>
      <c r="M2830" t="s">
        <v>12021</v>
      </c>
      <c r="N2830" t="str">
        <f t="shared" si="276"/>
        <v>27-11-2024</v>
      </c>
      <c r="O2830" t="str">
        <f t="shared" si="278"/>
        <v>11</v>
      </c>
      <c r="P2830" t="str">
        <f t="shared" si="279"/>
        <v>2024</v>
      </c>
      <c r="Q2830" t="s">
        <v>12021</v>
      </c>
      <c r="R2830" t="str">
        <f t="shared" si="277"/>
        <v>12-10-2024</v>
      </c>
      <c r="S2830" t="str">
        <f t="shared" si="280"/>
        <v>10</v>
      </c>
    </row>
    <row r="2831" spans="1:19" x14ac:dyDescent="0.3">
      <c r="A2831" t="s">
        <v>6659</v>
      </c>
      <c r="B2831" t="s">
        <v>289</v>
      </c>
      <c r="C2831" s="4">
        <v>45241.198611111111</v>
      </c>
      <c r="D2831" t="s">
        <v>49</v>
      </c>
      <c r="E2831" t="s">
        <v>69</v>
      </c>
      <c r="F2831" t="s">
        <v>6660</v>
      </c>
      <c r="G2831" t="s">
        <v>28</v>
      </c>
      <c r="H2831" s="1" t="s">
        <v>1793</v>
      </c>
      <c r="I2831" s="3">
        <v>0.19903935185185184</v>
      </c>
      <c r="J2831" s="1">
        <v>45241</v>
      </c>
      <c r="K2831" s="2">
        <v>0.1986111111111111</v>
      </c>
      <c r="L2831" s="2" t="s">
        <v>12021</v>
      </c>
      <c r="M2831" t="s">
        <v>12021</v>
      </c>
      <c r="N2831" t="str">
        <f t="shared" si="276"/>
        <v>20-10-2023</v>
      </c>
      <c r="O2831" t="str">
        <f t="shared" si="278"/>
        <v>10</v>
      </c>
      <c r="P2831" t="str">
        <f t="shared" si="279"/>
        <v>2023</v>
      </c>
      <c r="Q2831" t="s">
        <v>12021</v>
      </c>
      <c r="R2831" t="str">
        <f t="shared" si="277"/>
        <v>11-11-2023</v>
      </c>
      <c r="S2831" t="str">
        <f t="shared" si="280"/>
        <v>11</v>
      </c>
    </row>
    <row r="2832" spans="1:19" x14ac:dyDescent="0.3">
      <c r="A2832" t="s">
        <v>6661</v>
      </c>
      <c r="B2832" t="s">
        <v>202</v>
      </c>
      <c r="C2832" t="s">
        <v>12021</v>
      </c>
      <c r="D2832" t="s">
        <v>33</v>
      </c>
      <c r="E2832" t="s">
        <v>127</v>
      </c>
      <c r="F2832" t="s">
        <v>6662</v>
      </c>
      <c r="G2832" t="s">
        <v>15</v>
      </c>
      <c r="H2832" s="1" t="s">
        <v>5380</v>
      </c>
      <c r="I2832" s="3">
        <v>6.7222222222222225E-2</v>
      </c>
      <c r="J2832" s="1" t="s">
        <v>12021</v>
      </c>
      <c r="K2832" s="2" t="s">
        <v>12021</v>
      </c>
      <c r="L2832" s="2" t="s">
        <v>12021</v>
      </c>
      <c r="M2832" t="s">
        <v>12021</v>
      </c>
      <c r="N2832" t="str">
        <f t="shared" si="276"/>
        <v>27-03-2023</v>
      </c>
      <c r="O2832" t="str">
        <f t="shared" si="278"/>
        <v>03</v>
      </c>
      <c r="P2832" t="str">
        <f t="shared" si="279"/>
        <v>2023</v>
      </c>
      <c r="Q2832" t="s">
        <v>12021</v>
      </c>
      <c r="R2832" t="str">
        <f t="shared" si="277"/>
        <v>-</v>
      </c>
      <c r="S2832" t="str">
        <f t="shared" si="280"/>
        <v/>
      </c>
    </row>
    <row r="2833" spans="1:19" x14ac:dyDescent="0.3">
      <c r="A2833" t="s">
        <v>6663</v>
      </c>
      <c r="B2833" t="s">
        <v>93</v>
      </c>
      <c r="C2833" t="s">
        <v>11555</v>
      </c>
      <c r="D2833" t="s">
        <v>19</v>
      </c>
      <c r="E2833" t="s">
        <v>26</v>
      </c>
      <c r="F2833" t="s">
        <v>6664</v>
      </c>
      <c r="G2833" t="s">
        <v>28</v>
      </c>
      <c r="H2833" s="1" t="s">
        <v>6665</v>
      </c>
      <c r="I2833" s="3">
        <v>0.76834490740740746</v>
      </c>
      <c r="J2833" s="1" t="s">
        <v>1293</v>
      </c>
      <c r="K2833" s="2">
        <v>0.76834490740740746</v>
      </c>
      <c r="L2833" s="2" t="s">
        <v>12021</v>
      </c>
      <c r="M2833" t="s">
        <v>12021</v>
      </c>
      <c r="N2833" t="str">
        <f t="shared" si="276"/>
        <v>16-03-2024</v>
      </c>
      <c r="O2833" t="str">
        <f t="shared" si="278"/>
        <v>03</v>
      </c>
      <c r="P2833" t="str">
        <f t="shared" si="279"/>
        <v>2024</v>
      </c>
      <c r="Q2833" t="s">
        <v>12021</v>
      </c>
      <c r="R2833" t="str">
        <f t="shared" si="277"/>
        <v>15-04-2024</v>
      </c>
      <c r="S2833" t="str">
        <f t="shared" si="280"/>
        <v>04</v>
      </c>
    </row>
    <row r="2834" spans="1:19" x14ac:dyDescent="0.3">
      <c r="A2834" t="s">
        <v>6666</v>
      </c>
      <c r="B2834" t="s">
        <v>37</v>
      </c>
      <c r="C2834" s="4">
        <v>44418.974305555559</v>
      </c>
      <c r="D2834" t="s">
        <v>33</v>
      </c>
      <c r="E2834" t="s">
        <v>38</v>
      </c>
      <c r="F2834" t="s">
        <v>6667</v>
      </c>
      <c r="G2834" t="s">
        <v>28</v>
      </c>
      <c r="H2834" s="1">
        <v>44448</v>
      </c>
      <c r="I2834" s="3">
        <v>0.97430555555555554</v>
      </c>
      <c r="J2834" s="1">
        <v>44418</v>
      </c>
      <c r="K2834" s="2">
        <v>0.97430555555555554</v>
      </c>
      <c r="L2834" s="2" t="s">
        <v>12021</v>
      </c>
      <c r="M2834" t="s">
        <v>12021</v>
      </c>
      <c r="N2834" t="str">
        <f t="shared" si="276"/>
        <v>09-09-2021</v>
      </c>
      <c r="O2834" t="str">
        <f t="shared" si="278"/>
        <v>09</v>
      </c>
      <c r="P2834" t="str">
        <f t="shared" si="279"/>
        <v>2021</v>
      </c>
      <c r="Q2834" t="s">
        <v>12021</v>
      </c>
      <c r="R2834" t="str">
        <f t="shared" si="277"/>
        <v>10-08-2021</v>
      </c>
      <c r="S2834" t="str">
        <f t="shared" si="280"/>
        <v>08</v>
      </c>
    </row>
    <row r="2835" spans="1:19" x14ac:dyDescent="0.3">
      <c r="A2835" t="s">
        <v>6668</v>
      </c>
      <c r="B2835" t="s">
        <v>25</v>
      </c>
      <c r="C2835" t="s">
        <v>12021</v>
      </c>
      <c r="D2835" t="s">
        <v>19</v>
      </c>
      <c r="E2835" t="s">
        <v>26</v>
      </c>
      <c r="F2835" t="s">
        <v>6669</v>
      </c>
      <c r="G2835" t="s">
        <v>22</v>
      </c>
      <c r="H2835" s="1">
        <v>44020</v>
      </c>
      <c r="I2835" s="3">
        <v>0.13541666666666666</v>
      </c>
      <c r="J2835" s="1" t="s">
        <v>12021</v>
      </c>
      <c r="K2835" s="2" t="s">
        <v>12021</v>
      </c>
      <c r="L2835" s="2" t="s">
        <v>12021</v>
      </c>
      <c r="M2835" t="s">
        <v>12021</v>
      </c>
      <c r="N2835" t="str">
        <f t="shared" si="276"/>
        <v>08-07-2020</v>
      </c>
      <c r="O2835" t="str">
        <f t="shared" si="278"/>
        <v>07</v>
      </c>
      <c r="P2835" t="str">
        <f t="shared" si="279"/>
        <v>2020</v>
      </c>
      <c r="Q2835" t="s">
        <v>12021</v>
      </c>
      <c r="R2835" t="str">
        <f t="shared" si="277"/>
        <v>-</v>
      </c>
      <c r="S2835" t="str">
        <f t="shared" si="280"/>
        <v/>
      </c>
    </row>
    <row r="2836" spans="1:19" x14ac:dyDescent="0.3">
      <c r="A2836" t="s">
        <v>6670</v>
      </c>
      <c r="B2836" t="s">
        <v>301</v>
      </c>
      <c r="C2836" t="s">
        <v>12021</v>
      </c>
      <c r="D2836" t="s">
        <v>49</v>
      </c>
      <c r="E2836" t="s">
        <v>50</v>
      </c>
      <c r="F2836" t="s">
        <v>6671</v>
      </c>
      <c r="G2836" t="s">
        <v>15</v>
      </c>
      <c r="H2836" s="1">
        <v>44021</v>
      </c>
      <c r="I2836" s="3">
        <v>7.4999999999999997E-2</v>
      </c>
      <c r="J2836" s="1" t="s">
        <v>12021</v>
      </c>
      <c r="K2836" s="2" t="s">
        <v>12021</v>
      </c>
      <c r="L2836" s="2" t="s">
        <v>12021</v>
      </c>
      <c r="M2836" t="s">
        <v>12021</v>
      </c>
      <c r="N2836" t="str">
        <f t="shared" si="276"/>
        <v>09-07-2020</v>
      </c>
      <c r="O2836" t="str">
        <f t="shared" si="278"/>
        <v>07</v>
      </c>
      <c r="P2836" t="str">
        <f t="shared" si="279"/>
        <v>2020</v>
      </c>
      <c r="Q2836" t="s">
        <v>12021</v>
      </c>
      <c r="R2836" t="str">
        <f t="shared" si="277"/>
        <v>-</v>
      </c>
      <c r="S2836" t="str">
        <f t="shared" si="280"/>
        <v/>
      </c>
    </row>
    <row r="2837" spans="1:19" x14ac:dyDescent="0.3">
      <c r="A2837" t="s">
        <v>6672</v>
      </c>
      <c r="B2837" t="s">
        <v>173</v>
      </c>
      <c r="C2837" t="s">
        <v>12021</v>
      </c>
      <c r="D2837" t="s">
        <v>12</v>
      </c>
      <c r="E2837" t="s">
        <v>174</v>
      </c>
      <c r="F2837" t="s">
        <v>6673</v>
      </c>
      <c r="G2837" t="s">
        <v>22</v>
      </c>
      <c r="H2837" s="1">
        <v>45084</v>
      </c>
      <c r="I2837" s="3">
        <v>0.79861111111111116</v>
      </c>
      <c r="J2837" s="1" t="s">
        <v>12021</v>
      </c>
      <c r="K2837" s="2" t="s">
        <v>12021</v>
      </c>
      <c r="L2837" s="2" t="s">
        <v>12021</v>
      </c>
      <c r="M2837" t="s">
        <v>12021</v>
      </c>
      <c r="N2837" t="str">
        <f t="shared" si="276"/>
        <v>07-06-2023</v>
      </c>
      <c r="O2837" t="str">
        <f t="shared" si="278"/>
        <v>06</v>
      </c>
      <c r="P2837" t="str">
        <f t="shared" si="279"/>
        <v>2023</v>
      </c>
      <c r="Q2837" t="s">
        <v>12021</v>
      </c>
      <c r="R2837" t="str">
        <f t="shared" si="277"/>
        <v>-</v>
      </c>
      <c r="S2837" t="str">
        <f t="shared" si="280"/>
        <v/>
      </c>
    </row>
    <row r="2838" spans="1:19" x14ac:dyDescent="0.3">
      <c r="A2838" t="s">
        <v>6674</v>
      </c>
      <c r="B2838" t="s">
        <v>135</v>
      </c>
      <c r="C2838" t="s">
        <v>11556</v>
      </c>
      <c r="D2838" t="s">
        <v>33</v>
      </c>
      <c r="E2838" t="s">
        <v>38</v>
      </c>
      <c r="F2838" t="s">
        <v>6675</v>
      </c>
      <c r="G2838" t="s">
        <v>28</v>
      </c>
      <c r="H2838" s="1" t="s">
        <v>1642</v>
      </c>
      <c r="I2838" s="3">
        <v>0.73721064814814818</v>
      </c>
      <c r="J2838" s="1" t="s">
        <v>6676</v>
      </c>
      <c r="K2838" s="2">
        <v>0.73721064814814818</v>
      </c>
      <c r="L2838" s="2" t="s">
        <v>12021</v>
      </c>
      <c r="M2838" t="s">
        <v>12021</v>
      </c>
      <c r="N2838" t="str">
        <f t="shared" si="276"/>
        <v>27-12-2020</v>
      </c>
      <c r="O2838" t="str">
        <f t="shared" si="278"/>
        <v>12</v>
      </c>
      <c r="P2838" t="str">
        <f t="shared" si="279"/>
        <v>2020</v>
      </c>
      <c r="Q2838" t="s">
        <v>12021</v>
      </c>
      <c r="R2838" t="str">
        <f t="shared" si="277"/>
        <v>16-01-2021</v>
      </c>
      <c r="S2838" t="str">
        <f t="shared" si="280"/>
        <v>01</v>
      </c>
    </row>
    <row r="2839" spans="1:19" x14ac:dyDescent="0.3">
      <c r="A2839" t="s">
        <v>6677</v>
      </c>
      <c r="B2839" t="s">
        <v>53</v>
      </c>
      <c r="C2839" t="s">
        <v>11557</v>
      </c>
      <c r="D2839" t="s">
        <v>12</v>
      </c>
      <c r="E2839" t="s">
        <v>13</v>
      </c>
      <c r="F2839" t="s">
        <v>6678</v>
      </c>
      <c r="G2839" t="s">
        <v>28</v>
      </c>
      <c r="H2839" s="1" t="s">
        <v>562</v>
      </c>
      <c r="I2839" s="3">
        <v>0.61178240740740741</v>
      </c>
      <c r="J2839" s="1" t="s">
        <v>3122</v>
      </c>
      <c r="K2839" s="2">
        <v>0.61178240740740741</v>
      </c>
      <c r="L2839" s="2" t="s">
        <v>12021</v>
      </c>
      <c r="M2839" t="s">
        <v>12021</v>
      </c>
      <c r="N2839" t="str">
        <f t="shared" si="276"/>
        <v>30-12-2022</v>
      </c>
      <c r="O2839" t="str">
        <f t="shared" si="278"/>
        <v>12</v>
      </c>
      <c r="P2839" t="str">
        <f t="shared" si="279"/>
        <v>2022</v>
      </c>
      <c r="Q2839" t="s">
        <v>12021</v>
      </c>
      <c r="R2839" t="str">
        <f t="shared" si="277"/>
        <v>15-01-2023</v>
      </c>
      <c r="S2839" t="str">
        <f t="shared" si="280"/>
        <v>01</v>
      </c>
    </row>
    <row r="2840" spans="1:19" x14ac:dyDescent="0.3">
      <c r="A2840" t="s">
        <v>6679</v>
      </c>
      <c r="B2840" t="s">
        <v>126</v>
      </c>
      <c r="C2840" t="s">
        <v>12021</v>
      </c>
      <c r="D2840" t="s">
        <v>33</v>
      </c>
      <c r="E2840" t="s">
        <v>127</v>
      </c>
      <c r="F2840" t="s">
        <v>6680</v>
      </c>
      <c r="G2840" t="s">
        <v>15</v>
      </c>
      <c r="H2840" s="1" t="s">
        <v>1136</v>
      </c>
      <c r="I2840" s="3">
        <v>0.48373842592592592</v>
      </c>
      <c r="J2840" s="1" t="s">
        <v>12021</v>
      </c>
      <c r="K2840" s="2" t="s">
        <v>12021</v>
      </c>
      <c r="L2840" s="2" t="s">
        <v>12021</v>
      </c>
      <c r="M2840" t="s">
        <v>12021</v>
      </c>
      <c r="N2840" t="str">
        <f t="shared" si="276"/>
        <v>28-11-2021</v>
      </c>
      <c r="O2840" t="str">
        <f t="shared" si="278"/>
        <v>11</v>
      </c>
      <c r="P2840" t="str">
        <f t="shared" si="279"/>
        <v>2021</v>
      </c>
      <c r="Q2840" t="s">
        <v>12021</v>
      </c>
      <c r="R2840" t="str">
        <f t="shared" si="277"/>
        <v>-</v>
      </c>
      <c r="S2840" t="str">
        <f t="shared" si="280"/>
        <v/>
      </c>
    </row>
    <row r="2841" spans="1:19" x14ac:dyDescent="0.3">
      <c r="A2841" t="s">
        <v>6681</v>
      </c>
      <c r="B2841" t="s">
        <v>68</v>
      </c>
      <c r="C2841" t="s">
        <v>12021</v>
      </c>
      <c r="D2841" t="s">
        <v>49</v>
      </c>
      <c r="E2841" t="s">
        <v>69</v>
      </c>
      <c r="F2841" t="s">
        <v>6682</v>
      </c>
      <c r="G2841" t="s">
        <v>15</v>
      </c>
      <c r="H2841" s="1" t="s">
        <v>747</v>
      </c>
      <c r="I2841" s="3">
        <v>0.74165509259259255</v>
      </c>
      <c r="J2841" s="1" t="s">
        <v>12021</v>
      </c>
      <c r="K2841" s="2" t="s">
        <v>12021</v>
      </c>
      <c r="L2841" s="2" t="s">
        <v>12021</v>
      </c>
      <c r="M2841" t="s">
        <v>12021</v>
      </c>
      <c r="N2841" t="str">
        <f t="shared" si="276"/>
        <v>14-05-2024</v>
      </c>
      <c r="O2841" t="str">
        <f t="shared" si="278"/>
        <v>05</v>
      </c>
      <c r="P2841" t="str">
        <f t="shared" si="279"/>
        <v>2024</v>
      </c>
      <c r="Q2841" t="s">
        <v>12021</v>
      </c>
      <c r="R2841" t="str">
        <f t="shared" si="277"/>
        <v>-</v>
      </c>
      <c r="S2841" t="str">
        <f t="shared" si="280"/>
        <v/>
      </c>
    </row>
    <row r="2842" spans="1:19" x14ac:dyDescent="0.3">
      <c r="A2842" t="s">
        <v>6683</v>
      </c>
      <c r="B2842" t="s">
        <v>256</v>
      </c>
      <c r="C2842" s="4">
        <v>44324.861805555556</v>
      </c>
      <c r="D2842" t="s">
        <v>19</v>
      </c>
      <c r="E2842" t="s">
        <v>20</v>
      </c>
      <c r="F2842" t="s">
        <v>6684</v>
      </c>
      <c r="G2842" t="s">
        <v>28</v>
      </c>
      <c r="H2842" s="1">
        <v>44384</v>
      </c>
      <c r="I2842" s="3">
        <v>0.8618055555555556</v>
      </c>
      <c r="J2842" s="1">
        <v>44324</v>
      </c>
      <c r="K2842" s="2">
        <v>0.8618055555555556</v>
      </c>
      <c r="L2842" s="2" t="s">
        <v>12021</v>
      </c>
      <c r="M2842" t="s">
        <v>12021</v>
      </c>
      <c r="N2842" t="str">
        <f t="shared" si="276"/>
        <v>07-07-2021</v>
      </c>
      <c r="O2842" t="str">
        <f t="shared" si="278"/>
        <v>07</v>
      </c>
      <c r="P2842" t="str">
        <f t="shared" si="279"/>
        <v>2021</v>
      </c>
      <c r="Q2842" t="s">
        <v>12021</v>
      </c>
      <c r="R2842" t="str">
        <f t="shared" si="277"/>
        <v>08-05-2021</v>
      </c>
      <c r="S2842" t="str">
        <f t="shared" si="280"/>
        <v>05</v>
      </c>
    </row>
    <row r="2843" spans="1:19" x14ac:dyDescent="0.3">
      <c r="A2843" t="s">
        <v>6685</v>
      </c>
      <c r="B2843" t="s">
        <v>220</v>
      </c>
      <c r="C2843" t="s">
        <v>12021</v>
      </c>
      <c r="D2843" t="s">
        <v>12</v>
      </c>
      <c r="E2843" t="s">
        <v>174</v>
      </c>
      <c r="F2843" t="s">
        <v>6686</v>
      </c>
      <c r="G2843" t="s">
        <v>15</v>
      </c>
      <c r="H2843" s="1" t="s">
        <v>5788</v>
      </c>
      <c r="I2843" s="3">
        <v>0.74548611111111107</v>
      </c>
      <c r="J2843" s="1" t="s">
        <v>12021</v>
      </c>
      <c r="K2843" s="2" t="s">
        <v>12021</v>
      </c>
      <c r="L2843" s="2" t="s">
        <v>12021</v>
      </c>
      <c r="M2843" t="s">
        <v>12021</v>
      </c>
      <c r="N2843" t="str">
        <f t="shared" si="276"/>
        <v>26-09-2020</v>
      </c>
      <c r="O2843" t="str">
        <f t="shared" si="278"/>
        <v>09</v>
      </c>
      <c r="P2843" t="str">
        <f t="shared" si="279"/>
        <v>2020</v>
      </c>
      <c r="Q2843" t="s">
        <v>12021</v>
      </c>
      <c r="R2843" t="str">
        <f t="shared" si="277"/>
        <v>-</v>
      </c>
      <c r="S2843" t="str">
        <f t="shared" si="280"/>
        <v/>
      </c>
    </row>
    <row r="2844" spans="1:19" x14ac:dyDescent="0.3">
      <c r="A2844" t="s">
        <v>6687</v>
      </c>
      <c r="B2844" t="s">
        <v>68</v>
      </c>
      <c r="C2844" t="s">
        <v>12021</v>
      </c>
      <c r="D2844" t="s">
        <v>49</v>
      </c>
      <c r="E2844" t="s">
        <v>69</v>
      </c>
      <c r="F2844" t="s">
        <v>6688</v>
      </c>
      <c r="G2844" t="s">
        <v>22</v>
      </c>
      <c r="H2844" s="1" t="s">
        <v>2469</v>
      </c>
      <c r="I2844" s="3">
        <v>0.50489583333333332</v>
      </c>
      <c r="J2844" s="1" t="s">
        <v>12021</v>
      </c>
      <c r="K2844" s="2" t="s">
        <v>12021</v>
      </c>
      <c r="L2844" s="2" t="s">
        <v>12021</v>
      </c>
      <c r="M2844" t="s">
        <v>12021</v>
      </c>
      <c r="N2844" t="str">
        <f t="shared" si="276"/>
        <v>21-12-2023</v>
      </c>
      <c r="O2844" t="str">
        <f t="shared" si="278"/>
        <v>12</v>
      </c>
      <c r="P2844" t="str">
        <f t="shared" si="279"/>
        <v>2023</v>
      </c>
      <c r="Q2844" t="s">
        <v>12021</v>
      </c>
      <c r="R2844" t="str">
        <f t="shared" si="277"/>
        <v>-</v>
      </c>
      <c r="S2844" t="str">
        <f t="shared" si="280"/>
        <v/>
      </c>
    </row>
    <row r="2845" spans="1:19" x14ac:dyDescent="0.3">
      <c r="A2845" t="s">
        <v>6689</v>
      </c>
      <c r="B2845" t="s">
        <v>126</v>
      </c>
      <c r="C2845" t="s">
        <v>12021</v>
      </c>
      <c r="D2845" t="s">
        <v>33</v>
      </c>
      <c r="E2845" t="s">
        <v>127</v>
      </c>
      <c r="F2845" t="s">
        <v>6690</v>
      </c>
      <c r="G2845" t="s">
        <v>22</v>
      </c>
      <c r="H2845" s="1" t="s">
        <v>1466</v>
      </c>
      <c r="I2845" s="3">
        <v>0.17944444444444443</v>
      </c>
      <c r="J2845" s="1" t="s">
        <v>12021</v>
      </c>
      <c r="K2845" s="2" t="s">
        <v>12021</v>
      </c>
      <c r="L2845" s="2" t="s">
        <v>12021</v>
      </c>
      <c r="M2845" t="s">
        <v>12021</v>
      </c>
      <c r="N2845" t="str">
        <f t="shared" si="276"/>
        <v>29-10-2020</v>
      </c>
      <c r="O2845" t="str">
        <f t="shared" si="278"/>
        <v>10</v>
      </c>
      <c r="P2845" t="str">
        <f t="shared" si="279"/>
        <v>2020</v>
      </c>
      <c r="Q2845" t="s">
        <v>12021</v>
      </c>
      <c r="R2845" t="str">
        <f t="shared" si="277"/>
        <v>-</v>
      </c>
      <c r="S2845" t="str">
        <f t="shared" si="280"/>
        <v/>
      </c>
    </row>
    <row r="2846" spans="1:19" x14ac:dyDescent="0.3">
      <c r="A2846" t="s">
        <v>6691</v>
      </c>
      <c r="B2846" t="s">
        <v>25</v>
      </c>
      <c r="C2846" t="s">
        <v>11558</v>
      </c>
      <c r="D2846" t="s">
        <v>19</v>
      </c>
      <c r="E2846" t="s">
        <v>26</v>
      </c>
      <c r="F2846" t="s">
        <v>6692</v>
      </c>
      <c r="G2846" t="s">
        <v>28</v>
      </c>
      <c r="H2846" s="1" t="s">
        <v>2498</v>
      </c>
      <c r="I2846" s="3">
        <v>1.9375E-2</v>
      </c>
      <c r="J2846" s="1" t="s">
        <v>2051</v>
      </c>
      <c r="K2846" s="2">
        <v>1.9375E-2</v>
      </c>
      <c r="L2846" s="2" t="s">
        <v>12021</v>
      </c>
      <c r="M2846" t="s">
        <v>12021</v>
      </c>
      <c r="N2846" t="str">
        <f t="shared" si="276"/>
        <v>18-05-2020</v>
      </c>
      <c r="O2846" t="str">
        <f t="shared" si="278"/>
        <v>05</v>
      </c>
      <c r="P2846" t="str">
        <f t="shared" si="279"/>
        <v>2020</v>
      </c>
      <c r="Q2846" t="s">
        <v>12021</v>
      </c>
      <c r="R2846" t="str">
        <f t="shared" si="277"/>
        <v>20-05-2020</v>
      </c>
      <c r="S2846" t="str">
        <f t="shared" si="280"/>
        <v>05</v>
      </c>
    </row>
    <row r="2847" spans="1:19" x14ac:dyDescent="0.3">
      <c r="A2847" t="s">
        <v>6693</v>
      </c>
      <c r="B2847" t="s">
        <v>110</v>
      </c>
      <c r="C2847" t="s">
        <v>12021</v>
      </c>
      <c r="D2847" t="s">
        <v>33</v>
      </c>
      <c r="E2847" t="s">
        <v>34</v>
      </c>
      <c r="F2847" t="s">
        <v>6694</v>
      </c>
      <c r="G2847" t="s">
        <v>15</v>
      </c>
      <c r="H2847" s="1" t="s">
        <v>2122</v>
      </c>
      <c r="I2847" s="3">
        <v>0.30616898148148147</v>
      </c>
      <c r="J2847" s="1" t="s">
        <v>12021</v>
      </c>
      <c r="K2847" s="2" t="s">
        <v>12021</v>
      </c>
      <c r="L2847" s="2" t="s">
        <v>12021</v>
      </c>
      <c r="M2847" t="s">
        <v>12021</v>
      </c>
      <c r="N2847" t="str">
        <f t="shared" si="276"/>
        <v>24-02-2020</v>
      </c>
      <c r="O2847" t="str">
        <f t="shared" si="278"/>
        <v>02</v>
      </c>
      <c r="P2847" t="str">
        <f t="shared" si="279"/>
        <v>2020</v>
      </c>
      <c r="Q2847" t="s">
        <v>12021</v>
      </c>
      <c r="R2847" t="str">
        <f t="shared" si="277"/>
        <v>-</v>
      </c>
      <c r="S2847" t="str">
        <f t="shared" si="280"/>
        <v/>
      </c>
    </row>
    <row r="2848" spans="1:19" x14ac:dyDescent="0.3">
      <c r="A2848" t="s">
        <v>6695</v>
      </c>
      <c r="B2848" t="s">
        <v>18</v>
      </c>
      <c r="C2848" t="s">
        <v>12021</v>
      </c>
      <c r="D2848" t="s">
        <v>19</v>
      </c>
      <c r="E2848" t="s">
        <v>20</v>
      </c>
      <c r="F2848" t="s">
        <v>6696</v>
      </c>
      <c r="G2848" t="s">
        <v>22</v>
      </c>
      <c r="H2848" s="1" t="s">
        <v>4519</v>
      </c>
      <c r="I2848" s="3">
        <v>0.72366898148148151</v>
      </c>
      <c r="J2848" s="1" t="s">
        <v>12021</v>
      </c>
      <c r="K2848" s="2" t="s">
        <v>12021</v>
      </c>
      <c r="L2848" s="2" t="s">
        <v>12021</v>
      </c>
      <c r="M2848" t="s">
        <v>12021</v>
      </c>
      <c r="N2848" t="str">
        <f t="shared" si="276"/>
        <v>22-02-2024</v>
      </c>
      <c r="O2848" t="str">
        <f t="shared" si="278"/>
        <v>02</v>
      </c>
      <c r="P2848" t="str">
        <f t="shared" si="279"/>
        <v>2024</v>
      </c>
      <c r="Q2848" t="s">
        <v>12021</v>
      </c>
      <c r="R2848" t="str">
        <f t="shared" si="277"/>
        <v>-</v>
      </c>
      <c r="S2848" t="str">
        <f t="shared" si="280"/>
        <v/>
      </c>
    </row>
    <row r="2849" spans="1:19" x14ac:dyDescent="0.3">
      <c r="A2849" t="s">
        <v>6697</v>
      </c>
      <c r="B2849" t="s">
        <v>123</v>
      </c>
      <c r="C2849" t="s">
        <v>12021</v>
      </c>
      <c r="D2849" t="s">
        <v>33</v>
      </c>
      <c r="E2849" t="s">
        <v>34</v>
      </c>
      <c r="F2849" t="s">
        <v>6698</v>
      </c>
      <c r="G2849" t="s">
        <v>15</v>
      </c>
      <c r="H2849" s="1" t="s">
        <v>2123</v>
      </c>
      <c r="I2849" s="3">
        <v>0.54171296296296301</v>
      </c>
      <c r="J2849" s="1" t="s">
        <v>12021</v>
      </c>
      <c r="K2849" s="2" t="s">
        <v>12021</v>
      </c>
      <c r="L2849" s="2" t="s">
        <v>12021</v>
      </c>
      <c r="M2849" t="s">
        <v>12021</v>
      </c>
      <c r="N2849" t="str">
        <f t="shared" si="276"/>
        <v>22-03-2020</v>
      </c>
      <c r="O2849" t="str">
        <f t="shared" si="278"/>
        <v>03</v>
      </c>
      <c r="P2849" t="str">
        <f t="shared" si="279"/>
        <v>2020</v>
      </c>
      <c r="Q2849" t="s">
        <v>12021</v>
      </c>
      <c r="R2849" t="str">
        <f t="shared" si="277"/>
        <v>-</v>
      </c>
      <c r="S2849" t="str">
        <f t="shared" si="280"/>
        <v/>
      </c>
    </row>
    <row r="2850" spans="1:19" x14ac:dyDescent="0.3">
      <c r="A2850" t="s">
        <v>6699</v>
      </c>
      <c r="B2850" t="s">
        <v>220</v>
      </c>
      <c r="C2850" t="s">
        <v>12021</v>
      </c>
      <c r="D2850" t="s">
        <v>12</v>
      </c>
      <c r="E2850" t="s">
        <v>174</v>
      </c>
      <c r="F2850" t="s">
        <v>6700</v>
      </c>
      <c r="G2850" t="s">
        <v>15</v>
      </c>
      <c r="H2850" s="1" t="s">
        <v>6419</v>
      </c>
      <c r="I2850" s="3">
        <v>0.52381944444444439</v>
      </c>
      <c r="J2850" s="1" t="s">
        <v>12021</v>
      </c>
      <c r="K2850" s="2" t="s">
        <v>12021</v>
      </c>
      <c r="L2850" s="2" t="s">
        <v>12021</v>
      </c>
      <c r="M2850" t="s">
        <v>12021</v>
      </c>
      <c r="N2850" t="str">
        <f t="shared" si="276"/>
        <v>20-01-2020</v>
      </c>
      <c r="O2850" t="str">
        <f t="shared" si="278"/>
        <v>01</v>
      </c>
      <c r="P2850" t="str">
        <f t="shared" si="279"/>
        <v>2020</v>
      </c>
      <c r="Q2850" t="s">
        <v>12021</v>
      </c>
      <c r="R2850" t="str">
        <f t="shared" si="277"/>
        <v>-</v>
      </c>
      <c r="S2850" t="str">
        <f t="shared" si="280"/>
        <v/>
      </c>
    </row>
    <row r="2851" spans="1:19" x14ac:dyDescent="0.3">
      <c r="A2851" t="s">
        <v>6701</v>
      </c>
      <c r="B2851" t="s">
        <v>32</v>
      </c>
      <c r="C2851" t="s">
        <v>12021</v>
      </c>
      <c r="D2851" t="s">
        <v>33</v>
      </c>
      <c r="E2851" t="s">
        <v>34</v>
      </c>
      <c r="F2851" t="s">
        <v>6702</v>
      </c>
      <c r="G2851" t="s">
        <v>22</v>
      </c>
      <c r="H2851" s="1" t="s">
        <v>5360</v>
      </c>
      <c r="I2851" s="3">
        <v>0.64428240740740739</v>
      </c>
      <c r="J2851" s="1" t="s">
        <v>12021</v>
      </c>
      <c r="K2851" s="2" t="s">
        <v>12021</v>
      </c>
      <c r="L2851" s="2" t="s">
        <v>12021</v>
      </c>
      <c r="M2851" t="s">
        <v>12021</v>
      </c>
      <c r="N2851" t="str">
        <f t="shared" si="276"/>
        <v>25-12-2021</v>
      </c>
      <c r="O2851" t="str">
        <f t="shared" si="278"/>
        <v>12</v>
      </c>
      <c r="P2851" t="str">
        <f t="shared" si="279"/>
        <v>2021</v>
      </c>
      <c r="Q2851" t="s">
        <v>12021</v>
      </c>
      <c r="R2851" t="str">
        <f t="shared" si="277"/>
        <v>-</v>
      </c>
      <c r="S2851" t="str">
        <f t="shared" si="280"/>
        <v/>
      </c>
    </row>
    <row r="2852" spans="1:19" x14ac:dyDescent="0.3">
      <c r="A2852" t="s">
        <v>6703</v>
      </c>
      <c r="B2852" t="s">
        <v>188</v>
      </c>
      <c r="C2852" t="s">
        <v>12021</v>
      </c>
      <c r="D2852" t="s">
        <v>12</v>
      </c>
      <c r="E2852" t="s">
        <v>114</v>
      </c>
      <c r="F2852" t="s">
        <v>6704</v>
      </c>
      <c r="G2852" t="s">
        <v>22</v>
      </c>
      <c r="H2852" s="1">
        <v>45539</v>
      </c>
      <c r="I2852" s="3">
        <v>7.9861111111111105E-2</v>
      </c>
      <c r="J2852" s="1" t="s">
        <v>12021</v>
      </c>
      <c r="K2852" s="2" t="s">
        <v>12021</v>
      </c>
      <c r="L2852" s="2" t="s">
        <v>12021</v>
      </c>
      <c r="M2852" t="s">
        <v>12021</v>
      </c>
      <c r="N2852" t="str">
        <f t="shared" si="276"/>
        <v>04-09-2024</v>
      </c>
      <c r="O2852" t="str">
        <f t="shared" si="278"/>
        <v>09</v>
      </c>
      <c r="P2852" t="str">
        <f t="shared" si="279"/>
        <v>2024</v>
      </c>
      <c r="Q2852" t="s">
        <v>12021</v>
      </c>
      <c r="R2852" t="str">
        <f t="shared" si="277"/>
        <v>-</v>
      </c>
      <c r="S2852" t="str">
        <f t="shared" si="280"/>
        <v/>
      </c>
    </row>
    <row r="2853" spans="1:19" x14ac:dyDescent="0.3">
      <c r="A2853" t="s">
        <v>6705</v>
      </c>
      <c r="B2853" t="s">
        <v>11</v>
      </c>
      <c r="C2853" s="4">
        <v>44906.09652777778</v>
      </c>
      <c r="D2853" t="s">
        <v>12</v>
      </c>
      <c r="E2853" t="s">
        <v>13</v>
      </c>
      <c r="F2853" t="s">
        <v>6706</v>
      </c>
      <c r="G2853" t="s">
        <v>28</v>
      </c>
      <c r="H2853" s="1">
        <v>44876</v>
      </c>
      <c r="I2853" s="3">
        <v>9.6527777777777782E-2</v>
      </c>
      <c r="J2853" s="1">
        <v>44906</v>
      </c>
      <c r="K2853" s="2">
        <v>9.6527777777777782E-2</v>
      </c>
      <c r="L2853" s="2" t="s">
        <v>12021</v>
      </c>
      <c r="M2853" t="s">
        <v>12021</v>
      </c>
      <c r="N2853" t="str">
        <f t="shared" si="276"/>
        <v>11-11-2022</v>
      </c>
      <c r="O2853" t="str">
        <f t="shared" si="278"/>
        <v>11</v>
      </c>
      <c r="P2853" t="str">
        <f t="shared" si="279"/>
        <v>2022</v>
      </c>
      <c r="Q2853" t="s">
        <v>12021</v>
      </c>
      <c r="R2853" t="str">
        <f t="shared" si="277"/>
        <v>11-12-2022</v>
      </c>
      <c r="S2853" t="str">
        <f t="shared" si="280"/>
        <v>12</v>
      </c>
    </row>
    <row r="2854" spans="1:19" x14ac:dyDescent="0.3">
      <c r="A2854" t="s">
        <v>6707</v>
      </c>
      <c r="B2854" t="s">
        <v>173</v>
      </c>
      <c r="C2854" t="s">
        <v>12021</v>
      </c>
      <c r="D2854" t="s">
        <v>12</v>
      </c>
      <c r="E2854" t="s">
        <v>174</v>
      </c>
      <c r="F2854" t="s">
        <v>6708</v>
      </c>
      <c r="G2854" t="s">
        <v>22</v>
      </c>
      <c r="H2854" s="1" t="s">
        <v>720</v>
      </c>
      <c r="I2854" s="3">
        <v>0.26239583333333333</v>
      </c>
      <c r="J2854" s="1" t="s">
        <v>12021</v>
      </c>
      <c r="K2854" s="2" t="s">
        <v>12021</v>
      </c>
      <c r="L2854" s="2" t="s">
        <v>12021</v>
      </c>
      <c r="M2854" t="s">
        <v>12021</v>
      </c>
      <c r="N2854" t="str">
        <f t="shared" si="276"/>
        <v>15-08-2024</v>
      </c>
      <c r="O2854" t="str">
        <f t="shared" si="278"/>
        <v>08</v>
      </c>
      <c r="P2854" t="str">
        <f t="shared" si="279"/>
        <v>2024</v>
      </c>
      <c r="Q2854" t="s">
        <v>12021</v>
      </c>
      <c r="R2854" t="str">
        <f t="shared" si="277"/>
        <v>-</v>
      </c>
      <c r="S2854" t="str">
        <f t="shared" si="280"/>
        <v/>
      </c>
    </row>
    <row r="2855" spans="1:19" x14ac:dyDescent="0.3">
      <c r="A2855" t="s">
        <v>6709</v>
      </c>
      <c r="B2855" t="s">
        <v>256</v>
      </c>
      <c r="C2855" t="s">
        <v>12021</v>
      </c>
      <c r="D2855" t="s">
        <v>19</v>
      </c>
      <c r="E2855" t="s">
        <v>20</v>
      </c>
      <c r="F2855" t="s">
        <v>6710</v>
      </c>
      <c r="G2855" t="s">
        <v>15</v>
      </c>
      <c r="H2855" s="1" t="s">
        <v>2006</v>
      </c>
      <c r="I2855" s="3">
        <v>0.11975694444444444</v>
      </c>
      <c r="J2855" s="1" t="s">
        <v>12021</v>
      </c>
      <c r="K2855" s="2" t="s">
        <v>12021</v>
      </c>
      <c r="L2855" s="2" t="s">
        <v>12021</v>
      </c>
      <c r="M2855" t="s">
        <v>12021</v>
      </c>
      <c r="N2855" t="str">
        <f t="shared" si="276"/>
        <v>13-01-2022</v>
      </c>
      <c r="O2855" t="str">
        <f t="shared" si="278"/>
        <v>01</v>
      </c>
      <c r="P2855" t="str">
        <f t="shared" si="279"/>
        <v>2022</v>
      </c>
      <c r="Q2855" t="s">
        <v>12021</v>
      </c>
      <c r="R2855" t="str">
        <f t="shared" si="277"/>
        <v>-</v>
      </c>
      <c r="S2855" t="str">
        <f t="shared" si="280"/>
        <v/>
      </c>
    </row>
    <row r="2856" spans="1:19" x14ac:dyDescent="0.3">
      <c r="A2856" t="s">
        <v>6711</v>
      </c>
      <c r="B2856" t="s">
        <v>32</v>
      </c>
      <c r="C2856" t="s">
        <v>12021</v>
      </c>
      <c r="D2856" t="s">
        <v>33</v>
      </c>
      <c r="E2856" t="s">
        <v>34</v>
      </c>
      <c r="F2856" t="s">
        <v>6712</v>
      </c>
      <c r="G2856" t="s">
        <v>22</v>
      </c>
      <c r="H2856" s="1" t="s">
        <v>3493</v>
      </c>
      <c r="I2856" s="3">
        <v>6.0636574074074072E-2</v>
      </c>
      <c r="J2856" s="1" t="s">
        <v>12021</v>
      </c>
      <c r="K2856" s="2" t="s">
        <v>12021</v>
      </c>
      <c r="L2856" s="2" t="s">
        <v>12021</v>
      </c>
      <c r="M2856" t="s">
        <v>12021</v>
      </c>
      <c r="N2856" t="str">
        <f t="shared" si="276"/>
        <v>15-02-2021</v>
      </c>
      <c r="O2856" t="str">
        <f t="shared" si="278"/>
        <v>02</v>
      </c>
      <c r="P2856" t="str">
        <f t="shared" si="279"/>
        <v>2021</v>
      </c>
      <c r="Q2856" t="s">
        <v>12021</v>
      </c>
      <c r="R2856" t="str">
        <f t="shared" si="277"/>
        <v>-</v>
      </c>
      <c r="S2856" t="str">
        <f t="shared" si="280"/>
        <v/>
      </c>
    </row>
    <row r="2857" spans="1:19" x14ac:dyDescent="0.3">
      <c r="A2857" t="s">
        <v>6713</v>
      </c>
      <c r="B2857" t="s">
        <v>194</v>
      </c>
      <c r="C2857" t="s">
        <v>11559</v>
      </c>
      <c r="D2857" t="s">
        <v>49</v>
      </c>
      <c r="E2857" t="s">
        <v>65</v>
      </c>
      <c r="F2857" t="s">
        <v>6714</v>
      </c>
      <c r="G2857" t="s">
        <v>28</v>
      </c>
      <c r="H2857" s="1">
        <v>44898</v>
      </c>
      <c r="I2857" s="3">
        <v>0.38611111111111113</v>
      </c>
      <c r="J2857" s="1" t="s">
        <v>6054</v>
      </c>
      <c r="K2857" s="2">
        <v>0.3866087962962963</v>
      </c>
      <c r="L2857" s="2" t="s">
        <v>12021</v>
      </c>
      <c r="M2857" t="s">
        <v>12021</v>
      </c>
      <c r="N2857" t="str">
        <f t="shared" si="276"/>
        <v>03-12-2022</v>
      </c>
      <c r="O2857" t="str">
        <f t="shared" si="278"/>
        <v>12</v>
      </c>
      <c r="P2857" t="str">
        <f t="shared" si="279"/>
        <v>2022</v>
      </c>
      <c r="Q2857" t="s">
        <v>12021</v>
      </c>
      <c r="R2857" t="str">
        <f t="shared" si="277"/>
        <v>30-03-2022</v>
      </c>
      <c r="S2857" t="str">
        <f t="shared" si="280"/>
        <v>03</v>
      </c>
    </row>
    <row r="2858" spans="1:19" x14ac:dyDescent="0.3">
      <c r="A2858" t="s">
        <v>6715</v>
      </c>
      <c r="B2858" t="s">
        <v>64</v>
      </c>
      <c r="C2858" t="s">
        <v>12021</v>
      </c>
      <c r="D2858" t="s">
        <v>49</v>
      </c>
      <c r="E2858" t="s">
        <v>65</v>
      </c>
      <c r="F2858" t="s">
        <v>6225</v>
      </c>
      <c r="G2858" t="s">
        <v>22</v>
      </c>
      <c r="H2858" s="1" t="s">
        <v>892</v>
      </c>
      <c r="I2858" s="3">
        <v>0.34030092592592592</v>
      </c>
      <c r="J2858" s="1" t="s">
        <v>12021</v>
      </c>
      <c r="K2858" s="2" t="s">
        <v>12021</v>
      </c>
      <c r="L2858" s="2" t="s">
        <v>12021</v>
      </c>
      <c r="M2858" t="s">
        <v>12021</v>
      </c>
      <c r="N2858" t="str">
        <f t="shared" si="276"/>
        <v>24-11-2021</v>
      </c>
      <c r="O2858" t="str">
        <f t="shared" si="278"/>
        <v>11</v>
      </c>
      <c r="P2858" t="str">
        <f t="shared" si="279"/>
        <v>2021</v>
      </c>
      <c r="Q2858" t="s">
        <v>12021</v>
      </c>
      <c r="R2858" t="str">
        <f t="shared" si="277"/>
        <v>-</v>
      </c>
      <c r="S2858" t="str">
        <f t="shared" si="280"/>
        <v/>
      </c>
    </row>
    <row r="2859" spans="1:19" x14ac:dyDescent="0.3">
      <c r="A2859" t="s">
        <v>6716</v>
      </c>
      <c r="B2859" t="s">
        <v>32</v>
      </c>
      <c r="C2859" t="s">
        <v>12021</v>
      </c>
      <c r="D2859" t="s">
        <v>33</v>
      </c>
      <c r="E2859" t="s">
        <v>34</v>
      </c>
      <c r="F2859" t="s">
        <v>6717</v>
      </c>
      <c r="G2859" t="s">
        <v>15</v>
      </c>
      <c r="H2859" s="1" t="s">
        <v>212</v>
      </c>
      <c r="I2859" s="3">
        <v>9.8148148148148151E-2</v>
      </c>
      <c r="J2859" s="1" t="s">
        <v>12021</v>
      </c>
      <c r="K2859" s="2" t="s">
        <v>12021</v>
      </c>
      <c r="L2859" s="2" t="s">
        <v>12021</v>
      </c>
      <c r="M2859" t="s">
        <v>12021</v>
      </c>
      <c r="N2859" t="str">
        <f t="shared" si="276"/>
        <v>25-12-2020</v>
      </c>
      <c r="O2859" t="str">
        <f t="shared" si="278"/>
        <v>12</v>
      </c>
      <c r="P2859" t="str">
        <f t="shared" si="279"/>
        <v>2020</v>
      </c>
      <c r="Q2859" t="s">
        <v>12021</v>
      </c>
      <c r="R2859" t="str">
        <f t="shared" si="277"/>
        <v>-</v>
      </c>
      <c r="S2859" t="str">
        <f t="shared" si="280"/>
        <v/>
      </c>
    </row>
    <row r="2860" spans="1:19" x14ac:dyDescent="0.3">
      <c r="A2860" t="s">
        <v>6718</v>
      </c>
      <c r="B2860" t="s">
        <v>146</v>
      </c>
      <c r="C2860" t="s">
        <v>11560</v>
      </c>
      <c r="D2860" t="s">
        <v>19</v>
      </c>
      <c r="E2860" t="s">
        <v>140</v>
      </c>
      <c r="F2860" t="s">
        <v>6719</v>
      </c>
      <c r="G2860" t="s">
        <v>28</v>
      </c>
      <c r="H2860" s="1">
        <v>45474</v>
      </c>
      <c r="I2860" s="3">
        <v>0.16250000000000001</v>
      </c>
      <c r="J2860" s="1" t="s">
        <v>1636</v>
      </c>
      <c r="K2860" s="2">
        <v>0.16253472222222223</v>
      </c>
      <c r="L2860" s="2" t="s">
        <v>12021</v>
      </c>
      <c r="M2860" t="s">
        <v>12021</v>
      </c>
      <c r="N2860" t="str">
        <f t="shared" si="276"/>
        <v>01-07-2024</v>
      </c>
      <c r="O2860" t="str">
        <f t="shared" si="278"/>
        <v>07</v>
      </c>
      <c r="P2860" t="str">
        <f t="shared" si="279"/>
        <v>2024</v>
      </c>
      <c r="Q2860" t="s">
        <v>12021</v>
      </c>
      <c r="R2860" t="str">
        <f t="shared" si="277"/>
        <v>28-01-2024</v>
      </c>
      <c r="S2860" t="str">
        <f t="shared" si="280"/>
        <v>01</v>
      </c>
    </row>
    <row r="2861" spans="1:19" x14ac:dyDescent="0.3">
      <c r="A2861" t="s">
        <v>6720</v>
      </c>
      <c r="B2861" t="s">
        <v>289</v>
      </c>
      <c r="C2861" t="s">
        <v>11561</v>
      </c>
      <c r="D2861" t="s">
        <v>49</v>
      </c>
      <c r="E2861" t="s">
        <v>69</v>
      </c>
      <c r="F2861" t="s">
        <v>6721</v>
      </c>
      <c r="G2861" t="s">
        <v>28</v>
      </c>
      <c r="H2861" s="1">
        <v>43869</v>
      </c>
      <c r="I2861" s="3">
        <v>0.58402777777777781</v>
      </c>
      <c r="J2861" s="1" t="s">
        <v>4366</v>
      </c>
      <c r="K2861" s="2">
        <v>0.58447916666666666</v>
      </c>
      <c r="L2861" s="2" t="s">
        <v>12021</v>
      </c>
      <c r="M2861" t="s">
        <v>12021</v>
      </c>
      <c r="N2861" t="str">
        <f t="shared" si="276"/>
        <v>08-02-2020</v>
      </c>
      <c r="O2861" t="str">
        <f t="shared" si="278"/>
        <v>02</v>
      </c>
      <c r="P2861" t="str">
        <f t="shared" si="279"/>
        <v>2020</v>
      </c>
      <c r="Q2861" t="s">
        <v>12021</v>
      </c>
      <c r="R2861" t="str">
        <f t="shared" si="277"/>
        <v>28-08-2020</v>
      </c>
      <c r="S2861" t="str">
        <f t="shared" si="280"/>
        <v>08</v>
      </c>
    </row>
    <row r="2862" spans="1:19" x14ac:dyDescent="0.3">
      <c r="A2862" t="s">
        <v>6722</v>
      </c>
      <c r="B2862" t="s">
        <v>256</v>
      </c>
      <c r="C2862" t="s">
        <v>12021</v>
      </c>
      <c r="D2862" t="s">
        <v>19</v>
      </c>
      <c r="E2862" t="s">
        <v>20</v>
      </c>
      <c r="F2862" t="s">
        <v>6723</v>
      </c>
      <c r="G2862" t="s">
        <v>15</v>
      </c>
      <c r="H2862" s="1" t="s">
        <v>900</v>
      </c>
      <c r="I2862" s="3">
        <v>0.75740740740740742</v>
      </c>
      <c r="J2862" s="1" t="s">
        <v>12021</v>
      </c>
      <c r="K2862" s="2" t="s">
        <v>12021</v>
      </c>
      <c r="L2862" s="2" t="s">
        <v>12021</v>
      </c>
      <c r="M2862" t="s">
        <v>12021</v>
      </c>
      <c r="N2862" t="str">
        <f t="shared" si="276"/>
        <v>26-09-2024</v>
      </c>
      <c r="O2862" t="str">
        <f t="shared" si="278"/>
        <v>09</v>
      </c>
      <c r="P2862" t="str">
        <f t="shared" si="279"/>
        <v>2024</v>
      </c>
      <c r="Q2862" t="s">
        <v>12021</v>
      </c>
      <c r="R2862" t="str">
        <f t="shared" si="277"/>
        <v>-</v>
      </c>
      <c r="S2862" t="str">
        <f t="shared" si="280"/>
        <v/>
      </c>
    </row>
    <row r="2863" spans="1:19" x14ac:dyDescent="0.3">
      <c r="A2863" t="s">
        <v>6724</v>
      </c>
      <c r="B2863" t="s">
        <v>256</v>
      </c>
      <c r="C2863" t="s">
        <v>11562</v>
      </c>
      <c r="D2863" t="s">
        <v>19</v>
      </c>
      <c r="E2863" t="s">
        <v>20</v>
      </c>
      <c r="F2863" t="s">
        <v>6725</v>
      </c>
      <c r="G2863" t="s">
        <v>28</v>
      </c>
      <c r="H2863" s="1" t="s">
        <v>5290</v>
      </c>
      <c r="I2863" s="3">
        <v>0.87712962962962959</v>
      </c>
      <c r="J2863" s="1" t="s">
        <v>2495</v>
      </c>
      <c r="K2863" s="2">
        <v>0.87712962962962959</v>
      </c>
      <c r="L2863" s="2" t="s">
        <v>12021</v>
      </c>
      <c r="M2863" t="s">
        <v>12021</v>
      </c>
      <c r="N2863" t="str">
        <f t="shared" si="276"/>
        <v>23-09-2022</v>
      </c>
      <c r="O2863" t="str">
        <f t="shared" si="278"/>
        <v>09</v>
      </c>
      <c r="P2863" t="str">
        <f t="shared" si="279"/>
        <v>2022</v>
      </c>
      <c r="Q2863" t="s">
        <v>12021</v>
      </c>
      <c r="R2863" t="str">
        <f t="shared" si="277"/>
        <v>23-10-2022</v>
      </c>
      <c r="S2863" t="str">
        <f t="shared" si="280"/>
        <v>10</v>
      </c>
    </row>
    <row r="2864" spans="1:19" x14ac:dyDescent="0.3">
      <c r="A2864" t="s">
        <v>6726</v>
      </c>
      <c r="B2864" t="s">
        <v>188</v>
      </c>
      <c r="C2864" t="s">
        <v>12021</v>
      </c>
      <c r="D2864" t="s">
        <v>12</v>
      </c>
      <c r="E2864" t="s">
        <v>114</v>
      </c>
      <c r="F2864" t="s">
        <v>6727</v>
      </c>
      <c r="G2864" t="s">
        <v>15</v>
      </c>
      <c r="H2864" s="1" t="s">
        <v>4763</v>
      </c>
      <c r="I2864" s="3">
        <v>9.2418981481481477E-2</v>
      </c>
      <c r="J2864" s="1" t="s">
        <v>12021</v>
      </c>
      <c r="K2864" s="2" t="s">
        <v>12021</v>
      </c>
      <c r="L2864" s="2" t="s">
        <v>12021</v>
      </c>
      <c r="M2864" t="s">
        <v>12021</v>
      </c>
      <c r="N2864" t="str">
        <f t="shared" si="276"/>
        <v>25-12-2024</v>
      </c>
      <c r="O2864" t="str">
        <f t="shared" si="278"/>
        <v>12</v>
      </c>
      <c r="P2864" t="str">
        <f t="shared" si="279"/>
        <v>2024</v>
      </c>
      <c r="Q2864" t="s">
        <v>12021</v>
      </c>
      <c r="R2864" t="str">
        <f t="shared" si="277"/>
        <v>-</v>
      </c>
      <c r="S2864" t="str">
        <f t="shared" si="280"/>
        <v/>
      </c>
    </row>
    <row r="2865" spans="1:19" x14ac:dyDescent="0.3">
      <c r="A2865" t="s">
        <v>6728</v>
      </c>
      <c r="B2865" t="s">
        <v>18</v>
      </c>
      <c r="C2865" t="s">
        <v>12021</v>
      </c>
      <c r="D2865" t="s">
        <v>19</v>
      </c>
      <c r="E2865" t="s">
        <v>20</v>
      </c>
      <c r="F2865" t="s">
        <v>6729</v>
      </c>
      <c r="G2865" t="s">
        <v>15</v>
      </c>
      <c r="H2865" s="1" t="s">
        <v>233</v>
      </c>
      <c r="I2865" s="3">
        <v>0.35697916666666668</v>
      </c>
      <c r="J2865" s="1" t="s">
        <v>12021</v>
      </c>
      <c r="K2865" s="2" t="s">
        <v>12021</v>
      </c>
      <c r="L2865" s="2" t="s">
        <v>12021</v>
      </c>
      <c r="M2865" t="s">
        <v>12021</v>
      </c>
      <c r="N2865" t="str">
        <f t="shared" si="276"/>
        <v>27-08-2021</v>
      </c>
      <c r="O2865" t="str">
        <f t="shared" si="278"/>
        <v>08</v>
      </c>
      <c r="P2865" t="str">
        <f t="shared" si="279"/>
        <v>2021</v>
      </c>
      <c r="Q2865" t="s">
        <v>12021</v>
      </c>
      <c r="R2865" t="str">
        <f t="shared" si="277"/>
        <v>-</v>
      </c>
      <c r="S2865" t="str">
        <f t="shared" si="280"/>
        <v/>
      </c>
    </row>
    <row r="2866" spans="1:19" x14ac:dyDescent="0.3">
      <c r="A2866" t="s">
        <v>6730</v>
      </c>
      <c r="B2866" t="s">
        <v>123</v>
      </c>
      <c r="C2866" t="s">
        <v>12021</v>
      </c>
      <c r="D2866" t="s">
        <v>33</v>
      </c>
      <c r="E2866" t="s">
        <v>34</v>
      </c>
      <c r="F2866" t="s">
        <v>6698</v>
      </c>
      <c r="G2866" t="s">
        <v>22</v>
      </c>
      <c r="H2866" s="1" t="s">
        <v>714</v>
      </c>
      <c r="I2866" s="3">
        <v>0.72886574074074073</v>
      </c>
      <c r="J2866" s="1" t="s">
        <v>12021</v>
      </c>
      <c r="K2866" s="2" t="s">
        <v>12021</v>
      </c>
      <c r="L2866" s="2" t="s">
        <v>12021</v>
      </c>
      <c r="M2866" t="s">
        <v>12021</v>
      </c>
      <c r="N2866" t="str">
        <f t="shared" si="276"/>
        <v>16-02-2023</v>
      </c>
      <c r="O2866" t="str">
        <f t="shared" si="278"/>
        <v>02</v>
      </c>
      <c r="P2866" t="str">
        <f t="shared" si="279"/>
        <v>2023</v>
      </c>
      <c r="Q2866" t="s">
        <v>12021</v>
      </c>
      <c r="R2866" t="str">
        <f t="shared" si="277"/>
        <v>-</v>
      </c>
      <c r="S2866" t="str">
        <f t="shared" si="280"/>
        <v/>
      </c>
    </row>
    <row r="2867" spans="1:19" x14ac:dyDescent="0.3">
      <c r="A2867" t="s">
        <v>6731</v>
      </c>
      <c r="B2867" t="s">
        <v>110</v>
      </c>
      <c r="C2867" t="s">
        <v>12021</v>
      </c>
      <c r="D2867" t="s">
        <v>33</v>
      </c>
      <c r="E2867" t="s">
        <v>34</v>
      </c>
      <c r="F2867" t="s">
        <v>1256</v>
      </c>
      <c r="G2867" t="s">
        <v>15</v>
      </c>
      <c r="H2867" s="1">
        <v>45569</v>
      </c>
      <c r="I2867" s="3">
        <v>0.22152777777777777</v>
      </c>
      <c r="J2867" s="1" t="s">
        <v>12021</v>
      </c>
      <c r="K2867" s="2" t="s">
        <v>12021</v>
      </c>
      <c r="L2867" s="2" t="s">
        <v>12021</v>
      </c>
      <c r="M2867" t="s">
        <v>12021</v>
      </c>
      <c r="N2867" t="str">
        <f t="shared" si="276"/>
        <v>04-10-2024</v>
      </c>
      <c r="O2867" t="str">
        <f t="shared" si="278"/>
        <v>10</v>
      </c>
      <c r="P2867" t="str">
        <f t="shared" si="279"/>
        <v>2024</v>
      </c>
      <c r="Q2867" t="s">
        <v>12021</v>
      </c>
      <c r="R2867" t="str">
        <f t="shared" si="277"/>
        <v>-</v>
      </c>
      <c r="S2867" t="str">
        <f t="shared" si="280"/>
        <v/>
      </c>
    </row>
    <row r="2868" spans="1:19" x14ac:dyDescent="0.3">
      <c r="A2868" t="s">
        <v>6732</v>
      </c>
      <c r="B2868" t="s">
        <v>64</v>
      </c>
      <c r="C2868" t="s">
        <v>12021</v>
      </c>
      <c r="D2868" t="s">
        <v>49</v>
      </c>
      <c r="E2868" t="s">
        <v>65</v>
      </c>
      <c r="F2868" t="s">
        <v>6733</v>
      </c>
      <c r="G2868" t="s">
        <v>22</v>
      </c>
      <c r="H2868" s="1">
        <v>45511</v>
      </c>
      <c r="I2868" s="3">
        <v>0.20694444444444443</v>
      </c>
      <c r="J2868" s="1" t="s">
        <v>12021</v>
      </c>
      <c r="K2868" s="2" t="s">
        <v>12021</v>
      </c>
      <c r="L2868" s="2" t="s">
        <v>12021</v>
      </c>
      <c r="M2868" t="s">
        <v>12021</v>
      </c>
      <c r="N2868" t="str">
        <f t="shared" si="276"/>
        <v>07-08-2024</v>
      </c>
      <c r="O2868" t="str">
        <f t="shared" si="278"/>
        <v>08</v>
      </c>
      <c r="P2868" t="str">
        <f t="shared" si="279"/>
        <v>2024</v>
      </c>
      <c r="Q2868" t="s">
        <v>12021</v>
      </c>
      <c r="R2868" t="str">
        <f t="shared" si="277"/>
        <v>-</v>
      </c>
      <c r="S2868" t="str">
        <f t="shared" si="280"/>
        <v/>
      </c>
    </row>
    <row r="2869" spans="1:19" x14ac:dyDescent="0.3">
      <c r="A2869" t="s">
        <v>6734</v>
      </c>
      <c r="B2869" t="s">
        <v>301</v>
      </c>
      <c r="C2869" t="s">
        <v>11563</v>
      </c>
      <c r="D2869" t="s">
        <v>49</v>
      </c>
      <c r="E2869" t="s">
        <v>50</v>
      </c>
      <c r="F2869" t="s">
        <v>6735</v>
      </c>
      <c r="G2869" t="s">
        <v>28</v>
      </c>
      <c r="H2869" s="1" t="s">
        <v>2207</v>
      </c>
      <c r="I2869" s="3">
        <v>0.47917824074074072</v>
      </c>
      <c r="J2869" s="1" t="s">
        <v>3005</v>
      </c>
      <c r="K2869" s="2">
        <v>0.47917824074074072</v>
      </c>
      <c r="L2869" s="2" t="s">
        <v>12021</v>
      </c>
      <c r="M2869" t="s">
        <v>12021</v>
      </c>
      <c r="N2869" t="str">
        <f t="shared" si="276"/>
        <v>26-08-2022</v>
      </c>
      <c r="O2869" t="str">
        <f t="shared" si="278"/>
        <v>08</v>
      </c>
      <c r="P2869" t="str">
        <f t="shared" si="279"/>
        <v>2022</v>
      </c>
      <c r="Q2869" t="s">
        <v>12021</v>
      </c>
      <c r="R2869" t="str">
        <f t="shared" si="277"/>
        <v>29-08-2022</v>
      </c>
      <c r="S2869" t="str">
        <f t="shared" si="280"/>
        <v>08</v>
      </c>
    </row>
    <row r="2870" spans="1:19" x14ac:dyDescent="0.3">
      <c r="A2870" t="s">
        <v>6736</v>
      </c>
      <c r="B2870" t="s">
        <v>280</v>
      </c>
      <c r="C2870" t="s">
        <v>12021</v>
      </c>
      <c r="D2870" t="s">
        <v>49</v>
      </c>
      <c r="E2870" t="s">
        <v>65</v>
      </c>
      <c r="F2870" t="s">
        <v>6737</v>
      </c>
      <c r="G2870" t="s">
        <v>15</v>
      </c>
      <c r="H2870" s="1" t="s">
        <v>2051</v>
      </c>
      <c r="I2870" s="3">
        <v>0.36385416666666665</v>
      </c>
      <c r="J2870" s="1" t="s">
        <v>12021</v>
      </c>
      <c r="K2870" s="2" t="s">
        <v>12021</v>
      </c>
      <c r="L2870" s="2" t="s">
        <v>12021</v>
      </c>
      <c r="M2870" t="s">
        <v>12021</v>
      </c>
      <c r="N2870" t="str">
        <f t="shared" si="276"/>
        <v>20-05-2020</v>
      </c>
      <c r="O2870" t="str">
        <f t="shared" si="278"/>
        <v>05</v>
      </c>
      <c r="P2870" t="str">
        <f t="shared" si="279"/>
        <v>2020</v>
      </c>
      <c r="Q2870" t="s">
        <v>12021</v>
      </c>
      <c r="R2870" t="str">
        <f t="shared" si="277"/>
        <v>-</v>
      </c>
      <c r="S2870" t="str">
        <f t="shared" si="280"/>
        <v/>
      </c>
    </row>
    <row r="2871" spans="1:19" x14ac:dyDescent="0.3">
      <c r="A2871" t="s">
        <v>6738</v>
      </c>
      <c r="B2871" t="s">
        <v>301</v>
      </c>
      <c r="C2871" s="4">
        <v>45476.654166666667</v>
      </c>
      <c r="D2871" t="s">
        <v>49</v>
      </c>
      <c r="E2871" t="s">
        <v>50</v>
      </c>
      <c r="F2871" t="s">
        <v>6739</v>
      </c>
      <c r="G2871" t="s">
        <v>28</v>
      </c>
      <c r="H2871" s="1" t="s">
        <v>2744</v>
      </c>
      <c r="I2871" s="3">
        <v>0.65479166666666666</v>
      </c>
      <c r="J2871" s="1">
        <v>45476</v>
      </c>
      <c r="K2871" s="2">
        <v>0.65416666666666667</v>
      </c>
      <c r="L2871" s="2" t="s">
        <v>12021</v>
      </c>
      <c r="M2871" t="s">
        <v>12021</v>
      </c>
      <c r="N2871" t="str">
        <f t="shared" si="276"/>
        <v>13-02-2024</v>
      </c>
      <c r="O2871" t="str">
        <f t="shared" si="278"/>
        <v>02</v>
      </c>
      <c r="P2871" t="str">
        <f t="shared" si="279"/>
        <v>2024</v>
      </c>
      <c r="Q2871" t="s">
        <v>12021</v>
      </c>
      <c r="R2871" t="str">
        <f t="shared" si="277"/>
        <v>03-07-2024</v>
      </c>
      <c r="S2871" t="str">
        <f t="shared" si="280"/>
        <v>07</v>
      </c>
    </row>
    <row r="2872" spans="1:19" x14ac:dyDescent="0.3">
      <c r="A2872" t="s">
        <v>6740</v>
      </c>
      <c r="B2872" t="s">
        <v>205</v>
      </c>
      <c r="C2872" s="4">
        <v>43901.717361111114</v>
      </c>
      <c r="D2872" t="s">
        <v>19</v>
      </c>
      <c r="E2872" t="s">
        <v>140</v>
      </c>
      <c r="F2872" t="s">
        <v>6741</v>
      </c>
      <c r="G2872" t="s">
        <v>28</v>
      </c>
      <c r="H2872" s="1">
        <v>43992</v>
      </c>
      <c r="I2872" s="3">
        <v>0.71736111111111112</v>
      </c>
      <c r="J2872" s="1">
        <v>43901</v>
      </c>
      <c r="K2872" s="2">
        <v>0.71736111111111112</v>
      </c>
      <c r="L2872" s="2" t="s">
        <v>12021</v>
      </c>
      <c r="M2872" t="s">
        <v>12021</v>
      </c>
      <c r="N2872" t="str">
        <f t="shared" si="276"/>
        <v>10-06-2020</v>
      </c>
      <c r="O2872" t="str">
        <f t="shared" si="278"/>
        <v>06</v>
      </c>
      <c r="P2872" t="str">
        <f t="shared" si="279"/>
        <v>2020</v>
      </c>
      <c r="Q2872" t="s">
        <v>12021</v>
      </c>
      <c r="R2872" t="str">
        <f t="shared" si="277"/>
        <v>11-03-2020</v>
      </c>
      <c r="S2872" t="str">
        <f t="shared" si="280"/>
        <v>03</v>
      </c>
    </row>
    <row r="2873" spans="1:19" x14ac:dyDescent="0.3">
      <c r="A2873" t="s">
        <v>6742</v>
      </c>
      <c r="B2873" t="s">
        <v>48</v>
      </c>
      <c r="C2873" t="s">
        <v>12021</v>
      </c>
      <c r="D2873" t="s">
        <v>49</v>
      </c>
      <c r="E2873" t="s">
        <v>50</v>
      </c>
      <c r="F2873" t="s">
        <v>6743</v>
      </c>
      <c r="G2873" t="s">
        <v>15</v>
      </c>
      <c r="H2873" s="1" t="s">
        <v>576</v>
      </c>
      <c r="I2873" s="3">
        <v>0.79576388888888894</v>
      </c>
      <c r="J2873" s="1" t="s">
        <v>12021</v>
      </c>
      <c r="K2873" s="2" t="s">
        <v>12021</v>
      </c>
      <c r="L2873" s="2" t="s">
        <v>12021</v>
      </c>
      <c r="M2873" t="s">
        <v>12021</v>
      </c>
      <c r="N2873" t="str">
        <f t="shared" si="276"/>
        <v>14-11-2024</v>
      </c>
      <c r="O2873" t="str">
        <f t="shared" si="278"/>
        <v>11</v>
      </c>
      <c r="P2873" t="str">
        <f t="shared" si="279"/>
        <v>2024</v>
      </c>
      <c r="Q2873" t="s">
        <v>12021</v>
      </c>
      <c r="R2873" t="str">
        <f t="shared" si="277"/>
        <v>-</v>
      </c>
      <c r="S2873" t="str">
        <f t="shared" si="280"/>
        <v/>
      </c>
    </row>
    <row r="2874" spans="1:19" x14ac:dyDescent="0.3">
      <c r="A2874" t="s">
        <v>6744</v>
      </c>
      <c r="B2874" t="s">
        <v>289</v>
      </c>
      <c r="C2874" t="s">
        <v>12021</v>
      </c>
      <c r="D2874" t="s">
        <v>49</v>
      </c>
      <c r="E2874" t="s">
        <v>69</v>
      </c>
      <c r="F2874" t="s">
        <v>6745</v>
      </c>
      <c r="G2874" t="s">
        <v>15</v>
      </c>
      <c r="H2874" s="1" t="s">
        <v>1412</v>
      </c>
      <c r="I2874" s="3">
        <v>0.98261574074074076</v>
      </c>
      <c r="J2874" s="1" t="s">
        <v>12021</v>
      </c>
      <c r="K2874" s="2" t="s">
        <v>12021</v>
      </c>
      <c r="L2874" s="2" t="s">
        <v>12021</v>
      </c>
      <c r="M2874" t="s">
        <v>12021</v>
      </c>
      <c r="N2874" t="str">
        <f t="shared" si="276"/>
        <v>14-03-2022</v>
      </c>
      <c r="O2874" t="str">
        <f t="shared" si="278"/>
        <v>03</v>
      </c>
      <c r="P2874" t="str">
        <f t="shared" si="279"/>
        <v>2022</v>
      </c>
      <c r="Q2874" t="s">
        <v>12021</v>
      </c>
      <c r="R2874" t="str">
        <f t="shared" si="277"/>
        <v>-</v>
      </c>
      <c r="S2874" t="str">
        <f t="shared" si="280"/>
        <v/>
      </c>
    </row>
    <row r="2875" spans="1:19" x14ac:dyDescent="0.3">
      <c r="A2875" t="s">
        <v>6746</v>
      </c>
      <c r="B2875" t="s">
        <v>185</v>
      </c>
      <c r="C2875" t="s">
        <v>12021</v>
      </c>
      <c r="D2875" t="s">
        <v>12</v>
      </c>
      <c r="E2875" t="s">
        <v>13</v>
      </c>
      <c r="F2875" t="s">
        <v>6747</v>
      </c>
      <c r="G2875" t="s">
        <v>15</v>
      </c>
      <c r="H2875" s="1">
        <v>45597</v>
      </c>
      <c r="I2875" s="3">
        <v>0.88541666666666663</v>
      </c>
      <c r="J2875" s="1" t="s">
        <v>12021</v>
      </c>
      <c r="K2875" s="2" t="s">
        <v>12021</v>
      </c>
      <c r="L2875" s="2" t="s">
        <v>12021</v>
      </c>
      <c r="M2875" t="s">
        <v>12021</v>
      </c>
      <c r="N2875" t="str">
        <f t="shared" si="276"/>
        <v>01-11-2024</v>
      </c>
      <c r="O2875" t="str">
        <f t="shared" si="278"/>
        <v>11</v>
      </c>
      <c r="P2875" t="str">
        <f t="shared" si="279"/>
        <v>2024</v>
      </c>
      <c r="Q2875" t="s">
        <v>12021</v>
      </c>
      <c r="R2875" t="str">
        <f t="shared" si="277"/>
        <v>-</v>
      </c>
      <c r="S2875" t="str">
        <f t="shared" si="280"/>
        <v/>
      </c>
    </row>
    <row r="2876" spans="1:19" x14ac:dyDescent="0.3">
      <c r="A2876" t="s">
        <v>6748</v>
      </c>
      <c r="B2876" t="s">
        <v>64</v>
      </c>
      <c r="C2876" t="s">
        <v>12021</v>
      </c>
      <c r="D2876" t="s">
        <v>49</v>
      </c>
      <c r="E2876" t="s">
        <v>65</v>
      </c>
      <c r="F2876" t="s">
        <v>6749</v>
      </c>
      <c r="G2876" t="s">
        <v>15</v>
      </c>
      <c r="H2876" s="1" t="s">
        <v>2549</v>
      </c>
      <c r="I2876" s="3">
        <v>0.14853009259259259</v>
      </c>
      <c r="J2876" s="1" t="s">
        <v>12021</v>
      </c>
      <c r="K2876" s="2" t="s">
        <v>12021</v>
      </c>
      <c r="L2876" s="2" t="s">
        <v>12021</v>
      </c>
      <c r="M2876" t="s">
        <v>12021</v>
      </c>
      <c r="N2876" t="str">
        <f t="shared" si="276"/>
        <v>23-10-2020</v>
      </c>
      <c r="O2876" t="str">
        <f t="shared" si="278"/>
        <v>10</v>
      </c>
      <c r="P2876" t="str">
        <f t="shared" si="279"/>
        <v>2020</v>
      </c>
      <c r="Q2876" t="s">
        <v>12021</v>
      </c>
      <c r="R2876" t="str">
        <f t="shared" si="277"/>
        <v>-</v>
      </c>
      <c r="S2876" t="str">
        <f t="shared" si="280"/>
        <v/>
      </c>
    </row>
    <row r="2877" spans="1:19" x14ac:dyDescent="0.3">
      <c r="A2877" t="s">
        <v>6750</v>
      </c>
      <c r="B2877" t="s">
        <v>149</v>
      </c>
      <c r="C2877" t="s">
        <v>11564</v>
      </c>
      <c r="D2877" t="s">
        <v>49</v>
      </c>
      <c r="E2877" t="s">
        <v>69</v>
      </c>
      <c r="F2877" t="s">
        <v>6751</v>
      </c>
      <c r="G2877" t="s">
        <v>28</v>
      </c>
      <c r="H2877" s="1">
        <v>43983</v>
      </c>
      <c r="I2877" s="3">
        <v>0.94930555555555551</v>
      </c>
      <c r="J2877" s="1" t="s">
        <v>6752</v>
      </c>
      <c r="K2877" s="2">
        <v>0.94974537037037032</v>
      </c>
      <c r="L2877" s="2" t="s">
        <v>12021</v>
      </c>
      <c r="M2877" t="s">
        <v>12021</v>
      </c>
      <c r="N2877" t="str">
        <f t="shared" si="276"/>
        <v>01-06-2020</v>
      </c>
      <c r="O2877" t="str">
        <f t="shared" si="278"/>
        <v>06</v>
      </c>
      <c r="P2877" t="str">
        <f t="shared" si="279"/>
        <v>2020</v>
      </c>
      <c r="Q2877" t="s">
        <v>12021</v>
      </c>
      <c r="R2877" t="str">
        <f t="shared" si="277"/>
        <v>27-01-2020</v>
      </c>
      <c r="S2877" t="str">
        <f t="shared" si="280"/>
        <v>01</v>
      </c>
    </row>
    <row r="2878" spans="1:19" x14ac:dyDescent="0.3">
      <c r="A2878" t="s">
        <v>6753</v>
      </c>
      <c r="B2878" t="s">
        <v>113</v>
      </c>
      <c r="C2878" t="s">
        <v>12021</v>
      </c>
      <c r="D2878" t="s">
        <v>12</v>
      </c>
      <c r="E2878" t="s">
        <v>114</v>
      </c>
      <c r="F2878" t="s">
        <v>6754</v>
      </c>
      <c r="G2878" t="s">
        <v>22</v>
      </c>
      <c r="H2878" s="1" t="s">
        <v>5028</v>
      </c>
      <c r="I2878" s="3">
        <v>0.25866898148148149</v>
      </c>
      <c r="J2878" s="1" t="s">
        <v>12021</v>
      </c>
      <c r="K2878" s="2" t="s">
        <v>12021</v>
      </c>
      <c r="L2878" s="2" t="s">
        <v>12021</v>
      </c>
      <c r="M2878" t="s">
        <v>12021</v>
      </c>
      <c r="N2878" t="str">
        <f t="shared" si="276"/>
        <v>30-07-2023</v>
      </c>
      <c r="O2878" t="str">
        <f t="shared" si="278"/>
        <v>07</v>
      </c>
      <c r="P2878" t="str">
        <f t="shared" si="279"/>
        <v>2023</v>
      </c>
      <c r="Q2878" t="s">
        <v>12021</v>
      </c>
      <c r="R2878" t="str">
        <f t="shared" si="277"/>
        <v>-</v>
      </c>
      <c r="S2878" t="str">
        <f t="shared" si="280"/>
        <v/>
      </c>
    </row>
    <row r="2879" spans="1:19" x14ac:dyDescent="0.3">
      <c r="A2879" t="s">
        <v>6755</v>
      </c>
      <c r="B2879" t="s">
        <v>301</v>
      </c>
      <c r="C2879" t="s">
        <v>12021</v>
      </c>
      <c r="D2879" t="s">
        <v>49</v>
      </c>
      <c r="E2879" t="s">
        <v>50</v>
      </c>
      <c r="F2879" t="s">
        <v>6756</v>
      </c>
      <c r="G2879" t="s">
        <v>22</v>
      </c>
      <c r="H2879" s="1">
        <v>44414</v>
      </c>
      <c r="I2879" s="3">
        <v>8.819444444444445E-2</v>
      </c>
      <c r="J2879" s="1" t="s">
        <v>12021</v>
      </c>
      <c r="K2879" s="2" t="s">
        <v>12021</v>
      </c>
      <c r="L2879" s="2" t="s">
        <v>12021</v>
      </c>
      <c r="M2879" t="s">
        <v>12021</v>
      </c>
      <c r="N2879" t="str">
        <f t="shared" si="276"/>
        <v>06-08-2021</v>
      </c>
      <c r="O2879" t="str">
        <f t="shared" si="278"/>
        <v>08</v>
      </c>
      <c r="P2879" t="str">
        <f t="shared" si="279"/>
        <v>2021</v>
      </c>
      <c r="Q2879" t="s">
        <v>12021</v>
      </c>
      <c r="R2879" t="str">
        <f t="shared" si="277"/>
        <v>-</v>
      </c>
      <c r="S2879" t="str">
        <f t="shared" si="280"/>
        <v/>
      </c>
    </row>
    <row r="2880" spans="1:19" x14ac:dyDescent="0.3">
      <c r="A2880" t="s">
        <v>6757</v>
      </c>
      <c r="B2880" t="s">
        <v>93</v>
      </c>
      <c r="C2880" t="s">
        <v>12021</v>
      </c>
      <c r="D2880" t="s">
        <v>19</v>
      </c>
      <c r="E2880" t="s">
        <v>26</v>
      </c>
      <c r="F2880" t="s">
        <v>6758</v>
      </c>
      <c r="G2880" t="s">
        <v>15</v>
      </c>
      <c r="H2880" s="1">
        <v>44540</v>
      </c>
      <c r="I2880" s="3">
        <v>0.25694444444444442</v>
      </c>
      <c r="J2880" s="1" t="s">
        <v>12021</v>
      </c>
      <c r="K2880" s="2" t="s">
        <v>12021</v>
      </c>
      <c r="L2880" s="2" t="s">
        <v>12021</v>
      </c>
      <c r="M2880" t="s">
        <v>12021</v>
      </c>
      <c r="N2880" t="str">
        <f t="shared" si="276"/>
        <v>10-12-2021</v>
      </c>
      <c r="O2880" t="str">
        <f t="shared" si="278"/>
        <v>12</v>
      </c>
      <c r="P2880" t="str">
        <f t="shared" si="279"/>
        <v>2021</v>
      </c>
      <c r="Q2880" t="s">
        <v>12021</v>
      </c>
      <c r="R2880" t="str">
        <f t="shared" si="277"/>
        <v>-</v>
      </c>
      <c r="S2880" t="str">
        <f t="shared" si="280"/>
        <v/>
      </c>
    </row>
    <row r="2881" spans="1:19" x14ac:dyDescent="0.3">
      <c r="A2881" t="s">
        <v>6759</v>
      </c>
      <c r="B2881" t="s">
        <v>280</v>
      </c>
      <c r="C2881" t="s">
        <v>11565</v>
      </c>
      <c r="D2881" t="s">
        <v>49</v>
      </c>
      <c r="E2881" t="s">
        <v>65</v>
      </c>
      <c r="F2881" t="s">
        <v>6760</v>
      </c>
      <c r="G2881" t="s">
        <v>28</v>
      </c>
      <c r="H2881" s="1">
        <v>45360</v>
      </c>
      <c r="I2881" s="3">
        <v>0.90208333333333335</v>
      </c>
      <c r="J2881" s="1" t="s">
        <v>1023</v>
      </c>
      <c r="K2881" s="2">
        <v>0.90255787037037039</v>
      </c>
      <c r="L2881" s="2" t="s">
        <v>12021</v>
      </c>
      <c r="M2881" t="s">
        <v>12021</v>
      </c>
      <c r="N2881" t="str">
        <f t="shared" si="276"/>
        <v>09-03-2024</v>
      </c>
      <c r="O2881" t="str">
        <f t="shared" si="278"/>
        <v>03</v>
      </c>
      <c r="P2881" t="str">
        <f t="shared" si="279"/>
        <v>2024</v>
      </c>
      <c r="Q2881" t="s">
        <v>12021</v>
      </c>
      <c r="R2881" t="str">
        <f t="shared" si="277"/>
        <v>30-09-2024</v>
      </c>
      <c r="S2881" t="str">
        <f t="shared" si="280"/>
        <v>09</v>
      </c>
    </row>
    <row r="2882" spans="1:19" x14ac:dyDescent="0.3">
      <c r="A2882" t="s">
        <v>6761</v>
      </c>
      <c r="B2882" t="s">
        <v>25</v>
      </c>
      <c r="C2882" t="s">
        <v>12021</v>
      </c>
      <c r="D2882" t="s">
        <v>19</v>
      </c>
      <c r="E2882" t="s">
        <v>26</v>
      </c>
      <c r="F2882" t="s">
        <v>6762</v>
      </c>
      <c r="G2882" t="s">
        <v>22</v>
      </c>
      <c r="H2882" s="1">
        <v>45047</v>
      </c>
      <c r="I2882" s="3">
        <v>0.76180555555555551</v>
      </c>
      <c r="J2882" s="1" t="s">
        <v>12021</v>
      </c>
      <c r="K2882" s="2" t="s">
        <v>12021</v>
      </c>
      <c r="L2882" s="2" t="s">
        <v>12021</v>
      </c>
      <c r="M2882" t="s">
        <v>12021</v>
      </c>
      <c r="N2882" t="str">
        <f t="shared" ref="N2882:N2945" si="281">TEXT(H2882,"DD-MM-YYYY")</f>
        <v>01-05-2023</v>
      </c>
      <c r="O2882" t="str">
        <f t="shared" si="278"/>
        <v>05</v>
      </c>
      <c r="P2882" t="str">
        <f t="shared" si="279"/>
        <v>2023</v>
      </c>
      <c r="Q2882" t="s">
        <v>12021</v>
      </c>
      <c r="R2882" t="str">
        <f t="shared" ref="R2882:R2945" si="282">TEXT(J2882,"DD-MM-YYYY")</f>
        <v>-</v>
      </c>
      <c r="S2882" t="str">
        <f t="shared" si="280"/>
        <v/>
      </c>
    </row>
    <row r="2883" spans="1:19" x14ac:dyDescent="0.3">
      <c r="A2883" t="s">
        <v>6763</v>
      </c>
      <c r="B2883" t="s">
        <v>87</v>
      </c>
      <c r="C2883" t="s">
        <v>11566</v>
      </c>
      <c r="D2883" t="s">
        <v>33</v>
      </c>
      <c r="E2883" t="s">
        <v>38</v>
      </c>
      <c r="F2883" t="s">
        <v>6764</v>
      </c>
      <c r="G2883" t="s">
        <v>28</v>
      </c>
      <c r="H2883" s="1">
        <v>45508</v>
      </c>
      <c r="I2883" s="3">
        <v>0.36319444444444443</v>
      </c>
      <c r="J2883" s="1" t="s">
        <v>598</v>
      </c>
      <c r="K2883" s="2">
        <v>0.36332175925925925</v>
      </c>
      <c r="L2883" s="2" t="s">
        <v>12021</v>
      </c>
      <c r="M2883" t="s">
        <v>12021</v>
      </c>
      <c r="N2883" t="str">
        <f t="shared" si="281"/>
        <v>04-08-2024</v>
      </c>
      <c r="O2883" t="str">
        <f t="shared" ref="O2883:O2946" si="283">MID(N2883,4,2)</f>
        <v>08</v>
      </c>
      <c r="P2883" t="str">
        <f t="shared" ref="P2883:P2946" si="284">RIGHT(N2883,4)</f>
        <v>2024</v>
      </c>
      <c r="Q2883" t="s">
        <v>12021</v>
      </c>
      <c r="R2883" t="str">
        <f t="shared" si="282"/>
        <v>18-04-2024</v>
      </c>
      <c r="S2883" t="str">
        <f t="shared" ref="S2883:S2946" si="285">MID(R2883,4,2)</f>
        <v>04</v>
      </c>
    </row>
    <row r="2884" spans="1:19" x14ac:dyDescent="0.3">
      <c r="A2884" t="s">
        <v>6765</v>
      </c>
      <c r="B2884" t="s">
        <v>93</v>
      </c>
      <c r="C2884" s="4">
        <v>45209.199305555558</v>
      </c>
      <c r="D2884" t="s">
        <v>19</v>
      </c>
      <c r="E2884" t="s">
        <v>26</v>
      </c>
      <c r="F2884" t="s">
        <v>6766</v>
      </c>
      <c r="G2884" t="s">
        <v>28</v>
      </c>
      <c r="H2884" s="1" t="s">
        <v>5990</v>
      </c>
      <c r="I2884" s="3">
        <v>0.19960648148148147</v>
      </c>
      <c r="J2884" s="1">
        <v>45209</v>
      </c>
      <c r="K2884" s="2">
        <v>0.19930555555555557</v>
      </c>
      <c r="L2884" s="2" t="s">
        <v>12021</v>
      </c>
      <c r="M2884" t="s">
        <v>12021</v>
      </c>
      <c r="N2884" t="str">
        <f t="shared" si="281"/>
        <v>16-09-2023</v>
      </c>
      <c r="O2884" t="str">
        <f t="shared" si="283"/>
        <v>09</v>
      </c>
      <c r="P2884" t="str">
        <f t="shared" si="284"/>
        <v>2023</v>
      </c>
      <c r="Q2884" t="s">
        <v>12021</v>
      </c>
      <c r="R2884" t="str">
        <f t="shared" si="282"/>
        <v>10-10-2023</v>
      </c>
      <c r="S2884" t="str">
        <f t="shared" si="285"/>
        <v>10</v>
      </c>
    </row>
    <row r="2885" spans="1:19" x14ac:dyDescent="0.3">
      <c r="A2885" t="s">
        <v>6767</v>
      </c>
      <c r="B2885" t="s">
        <v>149</v>
      </c>
      <c r="C2885" s="4">
        <v>44471.382638888892</v>
      </c>
      <c r="D2885" t="s">
        <v>49</v>
      </c>
      <c r="E2885" t="s">
        <v>69</v>
      </c>
      <c r="F2885" t="s">
        <v>6768</v>
      </c>
      <c r="G2885" t="s">
        <v>28</v>
      </c>
      <c r="H2885" s="1" t="s">
        <v>6676</v>
      </c>
      <c r="I2885" s="3">
        <v>0.38266203703703705</v>
      </c>
      <c r="J2885" s="1">
        <v>44471</v>
      </c>
      <c r="K2885" s="2">
        <v>0.38263888888888886</v>
      </c>
      <c r="L2885" s="2" t="s">
        <v>12021</v>
      </c>
      <c r="M2885" t="s">
        <v>12021</v>
      </c>
      <c r="N2885" t="str">
        <f t="shared" si="281"/>
        <v>16-01-2021</v>
      </c>
      <c r="O2885" t="str">
        <f t="shared" si="283"/>
        <v>01</v>
      </c>
      <c r="P2885" t="str">
        <f t="shared" si="284"/>
        <v>2021</v>
      </c>
      <c r="Q2885" t="s">
        <v>12021</v>
      </c>
      <c r="R2885" t="str">
        <f t="shared" si="282"/>
        <v>02-10-2021</v>
      </c>
      <c r="S2885" t="str">
        <f t="shared" si="285"/>
        <v>10</v>
      </c>
    </row>
    <row r="2886" spans="1:19" x14ac:dyDescent="0.3">
      <c r="A2886" t="s">
        <v>6769</v>
      </c>
      <c r="B2886" t="s">
        <v>68</v>
      </c>
      <c r="C2886" t="s">
        <v>12021</v>
      </c>
      <c r="D2886" t="s">
        <v>49</v>
      </c>
      <c r="E2886" t="s">
        <v>69</v>
      </c>
      <c r="F2886" t="s">
        <v>6770</v>
      </c>
      <c r="G2886" t="s">
        <v>15</v>
      </c>
      <c r="H2886" s="1">
        <v>44780</v>
      </c>
      <c r="I2886" s="3">
        <v>0.39583333333333331</v>
      </c>
      <c r="J2886" s="1" t="s">
        <v>12021</v>
      </c>
      <c r="K2886" s="2" t="s">
        <v>12021</v>
      </c>
      <c r="L2886" s="2" t="s">
        <v>12021</v>
      </c>
      <c r="M2886" t="s">
        <v>12021</v>
      </c>
      <c r="N2886" t="str">
        <f t="shared" si="281"/>
        <v>07-08-2022</v>
      </c>
      <c r="O2886" t="str">
        <f t="shared" si="283"/>
        <v>08</v>
      </c>
      <c r="P2886" t="str">
        <f t="shared" si="284"/>
        <v>2022</v>
      </c>
      <c r="Q2886" t="s">
        <v>12021</v>
      </c>
      <c r="R2886" t="str">
        <f t="shared" si="282"/>
        <v>-</v>
      </c>
      <c r="S2886" t="str">
        <f t="shared" si="285"/>
        <v/>
      </c>
    </row>
    <row r="2887" spans="1:19" x14ac:dyDescent="0.3">
      <c r="A2887" t="s">
        <v>6771</v>
      </c>
      <c r="B2887" t="s">
        <v>146</v>
      </c>
      <c r="C2887" t="s">
        <v>12021</v>
      </c>
      <c r="D2887" t="s">
        <v>19</v>
      </c>
      <c r="E2887" t="s">
        <v>140</v>
      </c>
      <c r="F2887" t="s">
        <v>6772</v>
      </c>
      <c r="G2887" t="s">
        <v>22</v>
      </c>
      <c r="H2887" s="1" t="s">
        <v>1772</v>
      </c>
      <c r="I2887" s="3">
        <v>0.77350694444444446</v>
      </c>
      <c r="J2887" s="1" t="s">
        <v>12021</v>
      </c>
      <c r="K2887" s="2" t="s">
        <v>12021</v>
      </c>
      <c r="L2887" s="2" t="s">
        <v>12021</v>
      </c>
      <c r="M2887" t="s">
        <v>12021</v>
      </c>
      <c r="N2887" t="str">
        <f t="shared" si="281"/>
        <v>23-02-2020</v>
      </c>
      <c r="O2887" t="str">
        <f t="shared" si="283"/>
        <v>02</v>
      </c>
      <c r="P2887" t="str">
        <f t="shared" si="284"/>
        <v>2020</v>
      </c>
      <c r="Q2887" t="s">
        <v>12021</v>
      </c>
      <c r="R2887" t="str">
        <f t="shared" si="282"/>
        <v>-</v>
      </c>
      <c r="S2887" t="str">
        <f t="shared" si="285"/>
        <v/>
      </c>
    </row>
    <row r="2888" spans="1:19" x14ac:dyDescent="0.3">
      <c r="A2888" t="s">
        <v>6773</v>
      </c>
      <c r="B2888" t="s">
        <v>18</v>
      </c>
      <c r="C2888" t="s">
        <v>12021</v>
      </c>
      <c r="D2888" t="s">
        <v>19</v>
      </c>
      <c r="E2888" t="s">
        <v>20</v>
      </c>
      <c r="F2888" t="s">
        <v>6774</v>
      </c>
      <c r="G2888" t="s">
        <v>22</v>
      </c>
      <c r="H2888" s="1">
        <v>44601</v>
      </c>
      <c r="I2888" s="3">
        <v>0.66805555555555551</v>
      </c>
      <c r="J2888" s="1" t="s">
        <v>12021</v>
      </c>
      <c r="K2888" s="2" t="s">
        <v>12021</v>
      </c>
      <c r="L2888" s="2" t="s">
        <v>12021</v>
      </c>
      <c r="M2888" t="s">
        <v>12021</v>
      </c>
      <c r="N2888" t="str">
        <f t="shared" si="281"/>
        <v>09-02-2022</v>
      </c>
      <c r="O2888" t="str">
        <f t="shared" si="283"/>
        <v>02</v>
      </c>
      <c r="P2888" t="str">
        <f t="shared" si="284"/>
        <v>2022</v>
      </c>
      <c r="Q2888" t="s">
        <v>12021</v>
      </c>
      <c r="R2888" t="str">
        <f t="shared" si="282"/>
        <v>-</v>
      </c>
      <c r="S2888" t="str">
        <f t="shared" si="285"/>
        <v/>
      </c>
    </row>
    <row r="2889" spans="1:19" x14ac:dyDescent="0.3">
      <c r="A2889" t="s">
        <v>6775</v>
      </c>
      <c r="B2889" t="s">
        <v>185</v>
      </c>
      <c r="C2889" t="s">
        <v>12021</v>
      </c>
      <c r="D2889" t="s">
        <v>12</v>
      </c>
      <c r="E2889" t="s">
        <v>13</v>
      </c>
      <c r="F2889" t="s">
        <v>6776</v>
      </c>
      <c r="G2889" t="s">
        <v>22</v>
      </c>
      <c r="H2889" s="1">
        <v>44508</v>
      </c>
      <c r="I2889" s="3">
        <v>0.20416666666666666</v>
      </c>
      <c r="J2889" s="1" t="s">
        <v>12021</v>
      </c>
      <c r="K2889" s="2" t="s">
        <v>12021</v>
      </c>
      <c r="L2889" s="2" t="s">
        <v>12021</v>
      </c>
      <c r="M2889" t="s">
        <v>12021</v>
      </c>
      <c r="N2889" t="str">
        <f t="shared" si="281"/>
        <v>08-11-2021</v>
      </c>
      <c r="O2889" t="str">
        <f t="shared" si="283"/>
        <v>11</v>
      </c>
      <c r="P2889" t="str">
        <f t="shared" si="284"/>
        <v>2021</v>
      </c>
      <c r="Q2889" t="s">
        <v>12021</v>
      </c>
      <c r="R2889" t="str">
        <f t="shared" si="282"/>
        <v>-</v>
      </c>
      <c r="S2889" t="str">
        <f t="shared" si="285"/>
        <v/>
      </c>
    </row>
    <row r="2890" spans="1:19" x14ac:dyDescent="0.3">
      <c r="A2890" t="s">
        <v>6777</v>
      </c>
      <c r="B2890" t="s">
        <v>113</v>
      </c>
      <c r="C2890" t="s">
        <v>12021</v>
      </c>
      <c r="D2890" t="s">
        <v>12</v>
      </c>
      <c r="E2890" t="s">
        <v>114</v>
      </c>
      <c r="F2890" t="s">
        <v>6778</v>
      </c>
      <c r="G2890" t="s">
        <v>22</v>
      </c>
      <c r="H2890" s="1" t="s">
        <v>832</v>
      </c>
      <c r="I2890" s="3">
        <v>0.62672453703703701</v>
      </c>
      <c r="J2890" s="1" t="s">
        <v>12021</v>
      </c>
      <c r="K2890" s="2" t="s">
        <v>12021</v>
      </c>
      <c r="L2890" s="2" t="s">
        <v>12021</v>
      </c>
      <c r="M2890" t="s">
        <v>12021</v>
      </c>
      <c r="N2890" t="str">
        <f t="shared" si="281"/>
        <v>14-06-2020</v>
      </c>
      <c r="O2890" t="str">
        <f t="shared" si="283"/>
        <v>06</v>
      </c>
      <c r="P2890" t="str">
        <f t="shared" si="284"/>
        <v>2020</v>
      </c>
      <c r="Q2890" t="s">
        <v>12021</v>
      </c>
      <c r="R2890" t="str">
        <f t="shared" si="282"/>
        <v>-</v>
      </c>
      <c r="S2890" t="str">
        <f t="shared" si="285"/>
        <v/>
      </c>
    </row>
    <row r="2891" spans="1:19" x14ac:dyDescent="0.3">
      <c r="A2891" t="s">
        <v>6779</v>
      </c>
      <c r="B2891" t="s">
        <v>32</v>
      </c>
      <c r="C2891" t="s">
        <v>12021</v>
      </c>
      <c r="D2891" t="s">
        <v>33</v>
      </c>
      <c r="E2891" t="s">
        <v>34</v>
      </c>
      <c r="F2891" t="s">
        <v>6780</v>
      </c>
      <c r="G2891" t="s">
        <v>22</v>
      </c>
      <c r="H2891" s="1" t="s">
        <v>108</v>
      </c>
      <c r="I2891" s="3">
        <v>9.4675925925925934E-3</v>
      </c>
      <c r="J2891" s="1" t="s">
        <v>12021</v>
      </c>
      <c r="K2891" s="2" t="s">
        <v>12021</v>
      </c>
      <c r="L2891" s="2" t="s">
        <v>12021</v>
      </c>
      <c r="M2891" t="s">
        <v>12021</v>
      </c>
      <c r="N2891" t="str">
        <f t="shared" si="281"/>
        <v>23-02-2023</v>
      </c>
      <c r="O2891" t="str">
        <f t="shared" si="283"/>
        <v>02</v>
      </c>
      <c r="P2891" t="str">
        <f t="shared" si="284"/>
        <v>2023</v>
      </c>
      <c r="Q2891" t="s">
        <v>12021</v>
      </c>
      <c r="R2891" t="str">
        <f t="shared" si="282"/>
        <v>-</v>
      </c>
      <c r="S2891" t="str">
        <f t="shared" si="285"/>
        <v/>
      </c>
    </row>
    <row r="2892" spans="1:19" x14ac:dyDescent="0.3">
      <c r="A2892" t="s">
        <v>6781</v>
      </c>
      <c r="B2892" t="s">
        <v>173</v>
      </c>
      <c r="C2892" t="s">
        <v>12021</v>
      </c>
      <c r="D2892" t="s">
        <v>12</v>
      </c>
      <c r="E2892" t="s">
        <v>174</v>
      </c>
      <c r="F2892" t="s">
        <v>6782</v>
      </c>
      <c r="G2892" t="s">
        <v>22</v>
      </c>
      <c r="H2892" s="1">
        <v>44055</v>
      </c>
      <c r="I2892" s="3">
        <v>0.85902777777777772</v>
      </c>
      <c r="J2892" s="1" t="s">
        <v>12021</v>
      </c>
      <c r="K2892" s="2" t="s">
        <v>12021</v>
      </c>
      <c r="L2892" s="2" t="s">
        <v>12021</v>
      </c>
      <c r="M2892" t="s">
        <v>12021</v>
      </c>
      <c r="N2892" t="str">
        <f t="shared" si="281"/>
        <v>12-08-2020</v>
      </c>
      <c r="O2892" t="str">
        <f t="shared" si="283"/>
        <v>08</v>
      </c>
      <c r="P2892" t="str">
        <f t="shared" si="284"/>
        <v>2020</v>
      </c>
      <c r="Q2892" t="s">
        <v>12021</v>
      </c>
      <c r="R2892" t="str">
        <f t="shared" si="282"/>
        <v>-</v>
      </c>
      <c r="S2892" t="str">
        <f t="shared" si="285"/>
        <v/>
      </c>
    </row>
    <row r="2893" spans="1:19" x14ac:dyDescent="0.3">
      <c r="A2893" t="s">
        <v>6783</v>
      </c>
      <c r="B2893" t="s">
        <v>188</v>
      </c>
      <c r="C2893" s="4">
        <v>45542.587500000001</v>
      </c>
      <c r="D2893" t="s">
        <v>12</v>
      </c>
      <c r="E2893" t="s">
        <v>114</v>
      </c>
      <c r="F2893" t="s">
        <v>6784</v>
      </c>
      <c r="G2893" t="s">
        <v>28</v>
      </c>
      <c r="H2893" s="1" t="s">
        <v>2249</v>
      </c>
      <c r="I2893" s="3">
        <v>0.5877430555555555</v>
      </c>
      <c r="J2893" s="1">
        <v>45542</v>
      </c>
      <c r="K2893" s="2">
        <v>0.58750000000000002</v>
      </c>
      <c r="L2893" s="2" t="s">
        <v>12021</v>
      </c>
      <c r="M2893" t="s">
        <v>12021</v>
      </c>
      <c r="N2893" t="str">
        <f t="shared" si="281"/>
        <v>18-06-2024</v>
      </c>
      <c r="O2893" t="str">
        <f t="shared" si="283"/>
        <v>06</v>
      </c>
      <c r="P2893" t="str">
        <f t="shared" si="284"/>
        <v>2024</v>
      </c>
      <c r="Q2893" t="s">
        <v>12021</v>
      </c>
      <c r="R2893" t="str">
        <f t="shared" si="282"/>
        <v>07-09-2024</v>
      </c>
      <c r="S2893" t="str">
        <f t="shared" si="285"/>
        <v>09</v>
      </c>
    </row>
    <row r="2894" spans="1:19" x14ac:dyDescent="0.3">
      <c r="A2894" t="s">
        <v>6785</v>
      </c>
      <c r="B2894" t="s">
        <v>256</v>
      </c>
      <c r="C2894" t="s">
        <v>12021</v>
      </c>
      <c r="D2894" t="s">
        <v>19</v>
      </c>
      <c r="E2894" t="s">
        <v>20</v>
      </c>
      <c r="F2894" t="s">
        <v>6786</v>
      </c>
      <c r="G2894" t="s">
        <v>22</v>
      </c>
      <c r="H2894" s="1">
        <v>44782</v>
      </c>
      <c r="I2894" s="3">
        <v>0.77152777777777781</v>
      </c>
      <c r="J2894" s="1" t="s">
        <v>12021</v>
      </c>
      <c r="K2894" s="2" t="s">
        <v>12021</v>
      </c>
      <c r="L2894" s="2" t="s">
        <v>12021</v>
      </c>
      <c r="M2894" t="s">
        <v>12021</v>
      </c>
      <c r="N2894" t="str">
        <f t="shared" si="281"/>
        <v>09-08-2022</v>
      </c>
      <c r="O2894" t="str">
        <f t="shared" si="283"/>
        <v>08</v>
      </c>
      <c r="P2894" t="str">
        <f t="shared" si="284"/>
        <v>2022</v>
      </c>
      <c r="Q2894" t="s">
        <v>12021</v>
      </c>
      <c r="R2894" t="str">
        <f t="shared" si="282"/>
        <v>-</v>
      </c>
      <c r="S2894" t="str">
        <f t="shared" si="285"/>
        <v/>
      </c>
    </row>
    <row r="2895" spans="1:19" x14ac:dyDescent="0.3">
      <c r="A2895" t="s">
        <v>6787</v>
      </c>
      <c r="B2895" t="s">
        <v>139</v>
      </c>
      <c r="C2895" s="4">
        <v>44441.776388888888</v>
      </c>
      <c r="D2895" t="s">
        <v>19</v>
      </c>
      <c r="E2895" t="s">
        <v>140</v>
      </c>
      <c r="F2895" t="s">
        <v>6788</v>
      </c>
      <c r="G2895" t="s">
        <v>28</v>
      </c>
      <c r="H2895" s="1">
        <v>44379</v>
      </c>
      <c r="I2895" s="3">
        <v>0.77638888888888891</v>
      </c>
      <c r="J2895" s="1">
        <v>44441</v>
      </c>
      <c r="K2895" s="2">
        <v>0.77638888888888891</v>
      </c>
      <c r="L2895" s="2" t="s">
        <v>12021</v>
      </c>
      <c r="M2895" t="s">
        <v>12021</v>
      </c>
      <c r="N2895" t="str">
        <f t="shared" si="281"/>
        <v>02-07-2021</v>
      </c>
      <c r="O2895" t="str">
        <f t="shared" si="283"/>
        <v>07</v>
      </c>
      <c r="P2895" t="str">
        <f t="shared" si="284"/>
        <v>2021</v>
      </c>
      <c r="Q2895" t="s">
        <v>12021</v>
      </c>
      <c r="R2895" t="str">
        <f t="shared" si="282"/>
        <v>02-09-2021</v>
      </c>
      <c r="S2895" t="str">
        <f t="shared" si="285"/>
        <v>09</v>
      </c>
    </row>
    <row r="2896" spans="1:19" x14ac:dyDescent="0.3">
      <c r="A2896" t="s">
        <v>6789</v>
      </c>
      <c r="B2896" t="s">
        <v>139</v>
      </c>
      <c r="C2896" t="s">
        <v>11567</v>
      </c>
      <c r="D2896" t="s">
        <v>19</v>
      </c>
      <c r="E2896" t="s">
        <v>140</v>
      </c>
      <c r="F2896" t="s">
        <v>6790</v>
      </c>
      <c r="G2896" t="s">
        <v>28</v>
      </c>
      <c r="H2896" s="1">
        <v>43985</v>
      </c>
      <c r="I2896" s="3">
        <v>0.47499999999999998</v>
      </c>
      <c r="J2896" s="1" t="s">
        <v>2734</v>
      </c>
      <c r="K2896" s="2">
        <v>0.47537037037037039</v>
      </c>
      <c r="L2896" s="2" t="s">
        <v>12021</v>
      </c>
      <c r="M2896" t="s">
        <v>12021</v>
      </c>
      <c r="N2896" t="str">
        <f t="shared" si="281"/>
        <v>03-06-2020</v>
      </c>
      <c r="O2896" t="str">
        <f t="shared" si="283"/>
        <v>06</v>
      </c>
      <c r="P2896" t="str">
        <f t="shared" si="284"/>
        <v>2020</v>
      </c>
      <c r="Q2896" t="s">
        <v>12021</v>
      </c>
      <c r="R2896" t="str">
        <f t="shared" si="282"/>
        <v>31-03-2020</v>
      </c>
      <c r="S2896" t="str">
        <f t="shared" si="285"/>
        <v>03</v>
      </c>
    </row>
    <row r="2897" spans="1:19" x14ac:dyDescent="0.3">
      <c r="A2897" t="s">
        <v>6791</v>
      </c>
      <c r="B2897" t="s">
        <v>37</v>
      </c>
      <c r="C2897" s="4" t="s">
        <v>12021</v>
      </c>
      <c r="D2897" t="s">
        <v>33</v>
      </c>
      <c r="E2897" t="s">
        <v>38</v>
      </c>
      <c r="F2897" t="s">
        <v>6792</v>
      </c>
      <c r="G2897" t="s">
        <v>15</v>
      </c>
      <c r="H2897" s="1">
        <v>43959</v>
      </c>
      <c r="I2897" s="3">
        <v>0.18472222222222223</v>
      </c>
      <c r="J2897" s="1" t="s">
        <v>12021</v>
      </c>
      <c r="K2897" s="2" t="s">
        <v>12021</v>
      </c>
      <c r="L2897" s="2" t="s">
        <v>12021</v>
      </c>
      <c r="M2897" t="s">
        <v>12021</v>
      </c>
      <c r="N2897" t="str">
        <f t="shared" si="281"/>
        <v>08-05-2020</v>
      </c>
      <c r="O2897" t="str">
        <f t="shared" si="283"/>
        <v>05</v>
      </c>
      <c r="P2897" t="str">
        <f t="shared" si="284"/>
        <v>2020</v>
      </c>
      <c r="Q2897" t="s">
        <v>12021</v>
      </c>
      <c r="R2897" t="str">
        <f t="shared" si="282"/>
        <v>-</v>
      </c>
      <c r="S2897" t="str">
        <f t="shared" si="285"/>
        <v/>
      </c>
    </row>
    <row r="2898" spans="1:19" x14ac:dyDescent="0.3">
      <c r="A2898" t="s">
        <v>6793</v>
      </c>
      <c r="B2898" t="s">
        <v>158</v>
      </c>
      <c r="C2898" t="s">
        <v>11568</v>
      </c>
      <c r="D2898" t="s">
        <v>33</v>
      </c>
      <c r="E2898" t="s">
        <v>127</v>
      </c>
      <c r="F2898" t="s">
        <v>6794</v>
      </c>
      <c r="G2898" t="s">
        <v>28</v>
      </c>
      <c r="H2898" s="1" t="s">
        <v>2443</v>
      </c>
      <c r="I2898" s="3">
        <v>0.29218749999999999</v>
      </c>
      <c r="J2898" s="1" t="s">
        <v>6795</v>
      </c>
      <c r="K2898" s="2">
        <v>0.29218749999999999</v>
      </c>
      <c r="L2898" s="2" t="s">
        <v>12021</v>
      </c>
      <c r="M2898" t="s">
        <v>12021</v>
      </c>
      <c r="N2898" t="str">
        <f t="shared" si="281"/>
        <v>17-11-2021</v>
      </c>
      <c r="O2898" t="str">
        <f t="shared" si="283"/>
        <v>11</v>
      </c>
      <c r="P2898" t="str">
        <f t="shared" si="284"/>
        <v>2021</v>
      </c>
      <c r="Q2898" t="s">
        <v>12021</v>
      </c>
      <c r="R2898" t="str">
        <f t="shared" si="282"/>
        <v>30-11-2021</v>
      </c>
      <c r="S2898" t="str">
        <f t="shared" si="285"/>
        <v>11</v>
      </c>
    </row>
    <row r="2899" spans="1:19" x14ac:dyDescent="0.3">
      <c r="A2899" t="s">
        <v>6796</v>
      </c>
      <c r="B2899" t="s">
        <v>249</v>
      </c>
      <c r="C2899" s="4" t="s">
        <v>12021</v>
      </c>
      <c r="D2899" t="s">
        <v>19</v>
      </c>
      <c r="E2899" t="s">
        <v>26</v>
      </c>
      <c r="F2899" t="s">
        <v>6797</v>
      </c>
      <c r="G2899" t="s">
        <v>22</v>
      </c>
      <c r="H2899" s="1" t="s">
        <v>5890</v>
      </c>
      <c r="I2899" s="3">
        <v>0.55444444444444441</v>
      </c>
      <c r="J2899" s="1" t="s">
        <v>12021</v>
      </c>
      <c r="K2899" s="2" t="s">
        <v>12021</v>
      </c>
      <c r="L2899" s="2" t="s">
        <v>12021</v>
      </c>
      <c r="M2899" t="s">
        <v>12021</v>
      </c>
      <c r="N2899" t="str">
        <f t="shared" si="281"/>
        <v>20-09-2023</v>
      </c>
      <c r="O2899" t="str">
        <f t="shared" si="283"/>
        <v>09</v>
      </c>
      <c r="P2899" t="str">
        <f t="shared" si="284"/>
        <v>2023</v>
      </c>
      <c r="Q2899" t="s">
        <v>12021</v>
      </c>
      <c r="R2899" t="str">
        <f t="shared" si="282"/>
        <v>-</v>
      </c>
      <c r="S2899" t="str">
        <f t="shared" si="285"/>
        <v/>
      </c>
    </row>
    <row r="2900" spans="1:19" x14ac:dyDescent="0.3">
      <c r="A2900" t="s">
        <v>6798</v>
      </c>
      <c r="B2900" t="s">
        <v>131</v>
      </c>
      <c r="C2900" t="s">
        <v>12021</v>
      </c>
      <c r="D2900" t="s">
        <v>12</v>
      </c>
      <c r="E2900" t="s">
        <v>114</v>
      </c>
      <c r="F2900" t="s">
        <v>6799</v>
      </c>
      <c r="G2900" t="s">
        <v>15</v>
      </c>
      <c r="H2900" s="1" t="s">
        <v>2438</v>
      </c>
      <c r="I2900" s="3">
        <v>0.37315972222222221</v>
      </c>
      <c r="J2900" s="1" t="s">
        <v>12021</v>
      </c>
      <c r="K2900" s="2" t="s">
        <v>12021</v>
      </c>
      <c r="L2900" s="2" t="s">
        <v>12021</v>
      </c>
      <c r="M2900" t="s">
        <v>12021</v>
      </c>
      <c r="N2900" t="str">
        <f t="shared" si="281"/>
        <v>23-06-2022</v>
      </c>
      <c r="O2900" t="str">
        <f t="shared" si="283"/>
        <v>06</v>
      </c>
      <c r="P2900" t="str">
        <f t="shared" si="284"/>
        <v>2022</v>
      </c>
      <c r="Q2900" t="s">
        <v>12021</v>
      </c>
      <c r="R2900" t="str">
        <f t="shared" si="282"/>
        <v>-</v>
      </c>
      <c r="S2900" t="str">
        <f t="shared" si="285"/>
        <v/>
      </c>
    </row>
    <row r="2901" spans="1:19" x14ac:dyDescent="0.3">
      <c r="A2901" t="s">
        <v>6800</v>
      </c>
      <c r="B2901" t="s">
        <v>404</v>
      </c>
      <c r="C2901" s="4" t="s">
        <v>12021</v>
      </c>
      <c r="D2901" t="s">
        <v>12</v>
      </c>
      <c r="E2901" t="s">
        <v>174</v>
      </c>
      <c r="F2901" t="s">
        <v>6801</v>
      </c>
      <c r="G2901" t="s">
        <v>15</v>
      </c>
      <c r="H2901" s="1">
        <v>44896</v>
      </c>
      <c r="I2901" s="3">
        <v>0.88263888888888886</v>
      </c>
      <c r="J2901" s="1" t="s">
        <v>12021</v>
      </c>
      <c r="K2901" s="2" t="s">
        <v>12021</v>
      </c>
      <c r="L2901" s="2" t="s">
        <v>12021</v>
      </c>
      <c r="M2901" t="s">
        <v>12021</v>
      </c>
      <c r="N2901" t="str">
        <f t="shared" si="281"/>
        <v>01-12-2022</v>
      </c>
      <c r="O2901" t="str">
        <f t="shared" si="283"/>
        <v>12</v>
      </c>
      <c r="P2901" t="str">
        <f t="shared" si="284"/>
        <v>2022</v>
      </c>
      <c r="Q2901" t="s">
        <v>12021</v>
      </c>
      <c r="R2901" t="str">
        <f t="shared" si="282"/>
        <v>-</v>
      </c>
      <c r="S2901" t="str">
        <f t="shared" si="285"/>
        <v/>
      </c>
    </row>
    <row r="2902" spans="1:19" x14ac:dyDescent="0.3">
      <c r="A2902" t="s">
        <v>6802</v>
      </c>
      <c r="B2902" t="s">
        <v>280</v>
      </c>
      <c r="C2902" t="s">
        <v>11569</v>
      </c>
      <c r="D2902" t="s">
        <v>49</v>
      </c>
      <c r="E2902" t="s">
        <v>65</v>
      </c>
      <c r="F2902" t="s">
        <v>6803</v>
      </c>
      <c r="G2902" t="s">
        <v>28</v>
      </c>
      <c r="H2902" s="1" t="s">
        <v>99</v>
      </c>
      <c r="I2902" s="3">
        <v>0.63913194444444443</v>
      </c>
      <c r="J2902" s="1" t="s">
        <v>6613</v>
      </c>
      <c r="K2902" s="2">
        <v>0.63913194444444443</v>
      </c>
      <c r="L2902" s="2" t="s">
        <v>12021</v>
      </c>
      <c r="M2902" t="s">
        <v>12021</v>
      </c>
      <c r="N2902" t="str">
        <f t="shared" si="281"/>
        <v>27-03-2024</v>
      </c>
      <c r="O2902" t="str">
        <f t="shared" si="283"/>
        <v>03</v>
      </c>
      <c r="P2902" t="str">
        <f t="shared" si="284"/>
        <v>2024</v>
      </c>
      <c r="Q2902" t="s">
        <v>12021</v>
      </c>
      <c r="R2902" t="str">
        <f t="shared" si="282"/>
        <v>13-04-2024</v>
      </c>
      <c r="S2902" t="str">
        <f t="shared" si="285"/>
        <v>04</v>
      </c>
    </row>
    <row r="2903" spans="1:19" x14ac:dyDescent="0.3">
      <c r="A2903" t="s">
        <v>6804</v>
      </c>
      <c r="B2903" t="s">
        <v>53</v>
      </c>
      <c r="C2903" s="4" t="s">
        <v>12021</v>
      </c>
      <c r="D2903" t="s">
        <v>12</v>
      </c>
      <c r="E2903" t="s">
        <v>13</v>
      </c>
      <c r="F2903" t="s">
        <v>6805</v>
      </c>
      <c r="G2903" t="s">
        <v>22</v>
      </c>
      <c r="H2903" s="1">
        <v>44235</v>
      </c>
      <c r="I2903" s="3">
        <v>0.31805555555555554</v>
      </c>
      <c r="J2903" s="1" t="s">
        <v>12021</v>
      </c>
      <c r="K2903" s="2" t="s">
        <v>12021</v>
      </c>
      <c r="L2903" s="2" t="s">
        <v>12021</v>
      </c>
      <c r="M2903" t="s">
        <v>12021</v>
      </c>
      <c r="N2903" t="str">
        <f t="shared" si="281"/>
        <v>08-02-2021</v>
      </c>
      <c r="O2903" t="str">
        <f t="shared" si="283"/>
        <v>02</v>
      </c>
      <c r="P2903" t="str">
        <f t="shared" si="284"/>
        <v>2021</v>
      </c>
      <c r="Q2903" t="s">
        <v>12021</v>
      </c>
      <c r="R2903" t="str">
        <f t="shared" si="282"/>
        <v>-</v>
      </c>
      <c r="S2903" t="str">
        <f t="shared" si="285"/>
        <v/>
      </c>
    </row>
    <row r="2904" spans="1:19" x14ac:dyDescent="0.3">
      <c r="A2904" t="s">
        <v>6806</v>
      </c>
      <c r="B2904" t="s">
        <v>249</v>
      </c>
      <c r="C2904" t="s">
        <v>12021</v>
      </c>
      <c r="D2904" t="s">
        <v>19</v>
      </c>
      <c r="E2904" t="s">
        <v>26</v>
      </c>
      <c r="F2904" t="s">
        <v>6807</v>
      </c>
      <c r="G2904" t="s">
        <v>15</v>
      </c>
      <c r="H2904" s="1" t="s">
        <v>3122</v>
      </c>
      <c r="I2904" s="3">
        <v>7.3333333333333334E-2</v>
      </c>
      <c r="J2904" s="1" t="s">
        <v>12021</v>
      </c>
      <c r="K2904" s="2" t="s">
        <v>12021</v>
      </c>
      <c r="L2904" s="2" t="s">
        <v>12021</v>
      </c>
      <c r="M2904" t="s">
        <v>12021</v>
      </c>
      <c r="N2904" t="str">
        <f t="shared" si="281"/>
        <v>15-01-2023</v>
      </c>
      <c r="O2904" t="str">
        <f t="shared" si="283"/>
        <v>01</v>
      </c>
      <c r="P2904" t="str">
        <f t="shared" si="284"/>
        <v>2023</v>
      </c>
      <c r="Q2904" t="s">
        <v>12021</v>
      </c>
      <c r="R2904" t="str">
        <f t="shared" si="282"/>
        <v>-</v>
      </c>
      <c r="S2904" t="str">
        <f t="shared" si="285"/>
        <v/>
      </c>
    </row>
    <row r="2905" spans="1:19" x14ac:dyDescent="0.3">
      <c r="A2905" t="s">
        <v>6808</v>
      </c>
      <c r="B2905" t="s">
        <v>126</v>
      </c>
      <c r="C2905" s="4" t="s">
        <v>12021</v>
      </c>
      <c r="D2905" t="s">
        <v>33</v>
      </c>
      <c r="E2905" t="s">
        <v>127</v>
      </c>
      <c r="F2905" t="s">
        <v>6809</v>
      </c>
      <c r="G2905" t="s">
        <v>15</v>
      </c>
      <c r="H2905" s="1">
        <v>44355</v>
      </c>
      <c r="I2905" s="3">
        <v>0.51875000000000004</v>
      </c>
      <c r="J2905" s="1" t="s">
        <v>12021</v>
      </c>
      <c r="K2905" s="2" t="s">
        <v>12021</v>
      </c>
      <c r="L2905" s="2" t="s">
        <v>12021</v>
      </c>
      <c r="M2905" t="s">
        <v>12021</v>
      </c>
      <c r="N2905" t="str">
        <f t="shared" si="281"/>
        <v>08-06-2021</v>
      </c>
      <c r="O2905" t="str">
        <f t="shared" si="283"/>
        <v>06</v>
      </c>
      <c r="P2905" t="str">
        <f t="shared" si="284"/>
        <v>2021</v>
      </c>
      <c r="Q2905" t="s">
        <v>12021</v>
      </c>
      <c r="R2905" t="str">
        <f t="shared" si="282"/>
        <v>-</v>
      </c>
      <c r="S2905" t="str">
        <f t="shared" si="285"/>
        <v/>
      </c>
    </row>
    <row r="2906" spans="1:19" x14ac:dyDescent="0.3">
      <c r="A2906" t="s">
        <v>6810</v>
      </c>
      <c r="B2906" t="s">
        <v>185</v>
      </c>
      <c r="C2906" s="4">
        <v>45049.456250000003</v>
      </c>
      <c r="D2906" t="s">
        <v>12</v>
      </c>
      <c r="E2906" t="s">
        <v>13</v>
      </c>
      <c r="F2906" t="s">
        <v>6811</v>
      </c>
      <c r="G2906" t="s">
        <v>28</v>
      </c>
      <c r="H2906" s="1">
        <v>45019</v>
      </c>
      <c r="I2906" s="3">
        <v>0.45624999999999999</v>
      </c>
      <c r="J2906" s="1">
        <v>45049</v>
      </c>
      <c r="K2906" s="2">
        <v>0.45624999999999999</v>
      </c>
      <c r="L2906" s="2" t="s">
        <v>12021</v>
      </c>
      <c r="M2906" t="s">
        <v>12021</v>
      </c>
      <c r="N2906" t="str">
        <f t="shared" si="281"/>
        <v>03-04-2023</v>
      </c>
      <c r="O2906" t="str">
        <f t="shared" si="283"/>
        <v>04</v>
      </c>
      <c r="P2906" t="str">
        <f t="shared" si="284"/>
        <v>2023</v>
      </c>
      <c r="Q2906" t="s">
        <v>12021</v>
      </c>
      <c r="R2906" t="str">
        <f t="shared" si="282"/>
        <v>03-05-2023</v>
      </c>
      <c r="S2906" t="str">
        <f t="shared" si="285"/>
        <v>05</v>
      </c>
    </row>
    <row r="2907" spans="1:19" x14ac:dyDescent="0.3">
      <c r="A2907" t="s">
        <v>6812</v>
      </c>
      <c r="B2907" t="s">
        <v>146</v>
      </c>
      <c r="C2907" s="4" t="s">
        <v>12021</v>
      </c>
      <c r="D2907" t="s">
        <v>19</v>
      </c>
      <c r="E2907" t="s">
        <v>140</v>
      </c>
      <c r="F2907" t="s">
        <v>6813</v>
      </c>
      <c r="G2907" t="s">
        <v>15</v>
      </c>
      <c r="H2907" s="1" t="s">
        <v>5635</v>
      </c>
      <c r="I2907" s="3">
        <v>0.11030092592592593</v>
      </c>
      <c r="J2907" s="1" t="s">
        <v>12021</v>
      </c>
      <c r="K2907" s="2" t="s">
        <v>12021</v>
      </c>
      <c r="L2907" s="2" t="s">
        <v>12021</v>
      </c>
      <c r="M2907" t="s">
        <v>12021</v>
      </c>
      <c r="N2907" t="str">
        <f t="shared" si="281"/>
        <v>13-09-2021</v>
      </c>
      <c r="O2907" t="str">
        <f t="shared" si="283"/>
        <v>09</v>
      </c>
      <c r="P2907" t="str">
        <f t="shared" si="284"/>
        <v>2021</v>
      </c>
      <c r="Q2907" t="s">
        <v>12021</v>
      </c>
      <c r="R2907" t="str">
        <f t="shared" si="282"/>
        <v>-</v>
      </c>
      <c r="S2907" t="str">
        <f t="shared" si="285"/>
        <v/>
      </c>
    </row>
    <row r="2908" spans="1:19" x14ac:dyDescent="0.3">
      <c r="A2908" t="s">
        <v>6814</v>
      </c>
      <c r="B2908" t="s">
        <v>64</v>
      </c>
      <c r="C2908" t="s">
        <v>11570</v>
      </c>
      <c r="D2908" t="s">
        <v>49</v>
      </c>
      <c r="E2908" t="s">
        <v>65</v>
      </c>
      <c r="F2908" t="s">
        <v>6815</v>
      </c>
      <c r="G2908" t="s">
        <v>28</v>
      </c>
      <c r="H2908" s="1" t="s">
        <v>2234</v>
      </c>
      <c r="I2908" s="3">
        <v>0.28825231481481484</v>
      </c>
      <c r="J2908" s="1" t="s">
        <v>2759</v>
      </c>
      <c r="K2908" s="2">
        <v>0.28825231481481484</v>
      </c>
      <c r="L2908" s="2" t="s">
        <v>12021</v>
      </c>
      <c r="M2908" t="s">
        <v>12021</v>
      </c>
      <c r="N2908" t="str">
        <f t="shared" si="281"/>
        <v>29-10-2021</v>
      </c>
      <c r="O2908" t="str">
        <f t="shared" si="283"/>
        <v>10</v>
      </c>
      <c r="P2908" t="str">
        <f t="shared" si="284"/>
        <v>2021</v>
      </c>
      <c r="Q2908" t="s">
        <v>12021</v>
      </c>
      <c r="R2908" t="str">
        <f t="shared" si="282"/>
        <v>31-10-2021</v>
      </c>
      <c r="S2908" t="str">
        <f t="shared" si="285"/>
        <v>10</v>
      </c>
    </row>
    <row r="2909" spans="1:19" x14ac:dyDescent="0.3">
      <c r="A2909" t="s">
        <v>6816</v>
      </c>
      <c r="B2909" t="s">
        <v>97</v>
      </c>
      <c r="C2909" t="s">
        <v>11571</v>
      </c>
      <c r="D2909" t="s">
        <v>19</v>
      </c>
      <c r="E2909" t="s">
        <v>20</v>
      </c>
      <c r="F2909" t="s">
        <v>6817</v>
      </c>
      <c r="G2909" t="s">
        <v>28</v>
      </c>
      <c r="H2909" s="1">
        <v>44840</v>
      </c>
      <c r="I2909" s="3">
        <v>0.37847222222222221</v>
      </c>
      <c r="J2909" s="1" t="s">
        <v>392</v>
      </c>
      <c r="K2909" s="2">
        <v>0.37849537037037034</v>
      </c>
      <c r="L2909" s="2" t="s">
        <v>12021</v>
      </c>
      <c r="M2909" t="s">
        <v>12021</v>
      </c>
      <c r="N2909" t="str">
        <f t="shared" si="281"/>
        <v>06-10-2022</v>
      </c>
      <c r="O2909" t="str">
        <f t="shared" si="283"/>
        <v>10</v>
      </c>
      <c r="P2909" t="str">
        <f t="shared" si="284"/>
        <v>2022</v>
      </c>
      <c r="Q2909" t="s">
        <v>12021</v>
      </c>
      <c r="R2909" t="str">
        <f t="shared" si="282"/>
        <v>29-06-2022</v>
      </c>
      <c r="S2909" t="str">
        <f t="shared" si="285"/>
        <v>06</v>
      </c>
    </row>
    <row r="2910" spans="1:19" x14ac:dyDescent="0.3">
      <c r="A2910" t="s">
        <v>6818</v>
      </c>
      <c r="B2910" t="s">
        <v>185</v>
      </c>
      <c r="C2910" s="4" t="s">
        <v>12021</v>
      </c>
      <c r="D2910" t="s">
        <v>12</v>
      </c>
      <c r="E2910" t="s">
        <v>13</v>
      </c>
      <c r="F2910" t="s">
        <v>6819</v>
      </c>
      <c r="G2910" t="s">
        <v>15</v>
      </c>
      <c r="H2910" s="1" t="s">
        <v>334</v>
      </c>
      <c r="I2910" s="3">
        <v>0.81776620370370368</v>
      </c>
      <c r="J2910" s="1" t="s">
        <v>12021</v>
      </c>
      <c r="K2910" s="2" t="s">
        <v>12021</v>
      </c>
      <c r="L2910" s="2" t="s">
        <v>12021</v>
      </c>
      <c r="M2910" t="s">
        <v>12021</v>
      </c>
      <c r="N2910" t="str">
        <f t="shared" si="281"/>
        <v>27-01-2022</v>
      </c>
      <c r="O2910" t="str">
        <f t="shared" si="283"/>
        <v>01</v>
      </c>
      <c r="P2910" t="str">
        <f t="shared" si="284"/>
        <v>2022</v>
      </c>
      <c r="Q2910" t="s">
        <v>12021</v>
      </c>
      <c r="R2910" t="str">
        <f t="shared" si="282"/>
        <v>-</v>
      </c>
      <c r="S2910" t="str">
        <f t="shared" si="285"/>
        <v/>
      </c>
    </row>
    <row r="2911" spans="1:19" x14ac:dyDescent="0.3">
      <c r="A2911" t="s">
        <v>6820</v>
      </c>
      <c r="B2911" t="s">
        <v>32</v>
      </c>
      <c r="C2911" s="4" t="s">
        <v>12021</v>
      </c>
      <c r="D2911" t="s">
        <v>33</v>
      </c>
      <c r="E2911" t="s">
        <v>34</v>
      </c>
      <c r="F2911" t="s">
        <v>6821</v>
      </c>
      <c r="G2911" t="s">
        <v>15</v>
      </c>
      <c r="H2911" s="1">
        <v>44805</v>
      </c>
      <c r="I2911" s="3">
        <v>0.29791666666666666</v>
      </c>
      <c r="J2911" s="1" t="s">
        <v>12021</v>
      </c>
      <c r="K2911" s="2" t="s">
        <v>12021</v>
      </c>
      <c r="L2911" s="2" t="s">
        <v>12021</v>
      </c>
      <c r="M2911" t="s">
        <v>12021</v>
      </c>
      <c r="N2911" t="str">
        <f t="shared" si="281"/>
        <v>01-09-2022</v>
      </c>
      <c r="O2911" t="str">
        <f t="shared" si="283"/>
        <v>09</v>
      </c>
      <c r="P2911" t="str">
        <f t="shared" si="284"/>
        <v>2022</v>
      </c>
      <c r="Q2911" t="s">
        <v>12021</v>
      </c>
      <c r="R2911" t="str">
        <f t="shared" si="282"/>
        <v>-</v>
      </c>
      <c r="S2911" t="str">
        <f t="shared" si="285"/>
        <v/>
      </c>
    </row>
    <row r="2912" spans="1:19" x14ac:dyDescent="0.3">
      <c r="A2912" t="s">
        <v>6822</v>
      </c>
      <c r="B2912" t="s">
        <v>289</v>
      </c>
      <c r="C2912" s="4" t="s">
        <v>12021</v>
      </c>
      <c r="D2912" t="s">
        <v>49</v>
      </c>
      <c r="E2912" t="s">
        <v>69</v>
      </c>
      <c r="F2912" t="s">
        <v>6823</v>
      </c>
      <c r="G2912" t="s">
        <v>22</v>
      </c>
      <c r="H2912" s="1" t="s">
        <v>1734</v>
      </c>
      <c r="I2912" s="3">
        <v>0.119375</v>
      </c>
      <c r="J2912" s="1" t="s">
        <v>12021</v>
      </c>
      <c r="K2912" s="2" t="s">
        <v>12021</v>
      </c>
      <c r="L2912" s="2" t="s">
        <v>12021</v>
      </c>
      <c r="M2912" t="s">
        <v>12021</v>
      </c>
      <c r="N2912" t="str">
        <f t="shared" si="281"/>
        <v>18-10-2021</v>
      </c>
      <c r="O2912" t="str">
        <f t="shared" si="283"/>
        <v>10</v>
      </c>
      <c r="P2912" t="str">
        <f t="shared" si="284"/>
        <v>2021</v>
      </c>
      <c r="Q2912" t="s">
        <v>12021</v>
      </c>
      <c r="R2912" t="str">
        <f t="shared" si="282"/>
        <v>-</v>
      </c>
      <c r="S2912" t="str">
        <f t="shared" si="285"/>
        <v/>
      </c>
    </row>
    <row r="2913" spans="1:19" x14ac:dyDescent="0.3">
      <c r="A2913" t="s">
        <v>6824</v>
      </c>
      <c r="B2913" t="s">
        <v>48</v>
      </c>
      <c r="C2913" s="4" t="s">
        <v>12021</v>
      </c>
      <c r="D2913" t="s">
        <v>49</v>
      </c>
      <c r="E2913" t="s">
        <v>50</v>
      </c>
      <c r="F2913" t="s">
        <v>6825</v>
      </c>
      <c r="G2913" t="s">
        <v>22</v>
      </c>
      <c r="H2913" s="1" t="s">
        <v>2345</v>
      </c>
      <c r="I2913" s="3">
        <v>0.34695601851851854</v>
      </c>
      <c r="J2913" s="1" t="s">
        <v>12021</v>
      </c>
      <c r="K2913" s="2" t="s">
        <v>12021</v>
      </c>
      <c r="L2913" s="2" t="s">
        <v>12021</v>
      </c>
      <c r="M2913" t="s">
        <v>12021</v>
      </c>
      <c r="N2913" t="str">
        <f t="shared" si="281"/>
        <v>16-01-2022</v>
      </c>
      <c r="O2913" t="str">
        <f t="shared" si="283"/>
        <v>01</v>
      </c>
      <c r="P2913" t="str">
        <f t="shared" si="284"/>
        <v>2022</v>
      </c>
      <c r="Q2913" t="s">
        <v>12021</v>
      </c>
      <c r="R2913" t="str">
        <f t="shared" si="282"/>
        <v>-</v>
      </c>
      <c r="S2913" t="str">
        <f t="shared" si="285"/>
        <v/>
      </c>
    </row>
    <row r="2914" spans="1:19" x14ac:dyDescent="0.3">
      <c r="A2914" t="s">
        <v>6826</v>
      </c>
      <c r="B2914" t="s">
        <v>18</v>
      </c>
      <c r="C2914" t="s">
        <v>11572</v>
      </c>
      <c r="D2914" t="s">
        <v>19</v>
      </c>
      <c r="E2914" t="s">
        <v>20</v>
      </c>
      <c r="F2914" t="s">
        <v>6827</v>
      </c>
      <c r="G2914" t="s">
        <v>28</v>
      </c>
      <c r="H2914" s="1">
        <v>44265</v>
      </c>
      <c r="I2914" s="3">
        <v>0.27430555555555558</v>
      </c>
      <c r="J2914" s="1" t="s">
        <v>6828</v>
      </c>
      <c r="K2914" s="2">
        <v>0.27488425925925924</v>
      </c>
      <c r="L2914" s="2" t="s">
        <v>12021</v>
      </c>
      <c r="M2914" t="s">
        <v>12021</v>
      </c>
      <c r="N2914" t="str">
        <f t="shared" si="281"/>
        <v>10-03-2021</v>
      </c>
      <c r="O2914" t="str">
        <f t="shared" si="283"/>
        <v>03</v>
      </c>
      <c r="P2914" t="str">
        <f t="shared" si="284"/>
        <v>2021</v>
      </c>
      <c r="Q2914" t="s">
        <v>12021</v>
      </c>
      <c r="R2914" t="str">
        <f t="shared" si="282"/>
        <v>14-10-2021</v>
      </c>
      <c r="S2914" t="str">
        <f t="shared" si="285"/>
        <v>10</v>
      </c>
    </row>
    <row r="2915" spans="1:19" x14ac:dyDescent="0.3">
      <c r="A2915" t="s">
        <v>6829</v>
      </c>
      <c r="B2915" t="s">
        <v>139</v>
      </c>
      <c r="C2915" s="4" t="s">
        <v>12021</v>
      </c>
      <c r="D2915" t="s">
        <v>19</v>
      </c>
      <c r="E2915" t="s">
        <v>140</v>
      </c>
      <c r="F2915" t="s">
        <v>6830</v>
      </c>
      <c r="G2915" t="s">
        <v>15</v>
      </c>
      <c r="H2915" s="1" t="s">
        <v>1571</v>
      </c>
      <c r="I2915" s="3">
        <v>0.78508101851851853</v>
      </c>
      <c r="J2915" s="1" t="s">
        <v>12021</v>
      </c>
      <c r="K2915" s="2" t="s">
        <v>12021</v>
      </c>
      <c r="L2915" s="2" t="s">
        <v>12021</v>
      </c>
      <c r="M2915" t="s">
        <v>12021</v>
      </c>
      <c r="N2915" t="str">
        <f t="shared" si="281"/>
        <v>26-05-2023</v>
      </c>
      <c r="O2915" t="str">
        <f t="shared" si="283"/>
        <v>05</v>
      </c>
      <c r="P2915" t="str">
        <f t="shared" si="284"/>
        <v>2023</v>
      </c>
      <c r="Q2915" t="s">
        <v>12021</v>
      </c>
      <c r="R2915" t="str">
        <f t="shared" si="282"/>
        <v>-</v>
      </c>
      <c r="S2915" t="str">
        <f t="shared" si="285"/>
        <v/>
      </c>
    </row>
    <row r="2916" spans="1:19" x14ac:dyDescent="0.3">
      <c r="A2916" t="s">
        <v>6831</v>
      </c>
      <c r="B2916" t="s">
        <v>131</v>
      </c>
      <c r="C2916" s="4" t="s">
        <v>12021</v>
      </c>
      <c r="D2916" t="s">
        <v>12</v>
      </c>
      <c r="E2916" t="s">
        <v>114</v>
      </c>
      <c r="F2916" t="s">
        <v>6832</v>
      </c>
      <c r="G2916" t="s">
        <v>15</v>
      </c>
      <c r="H2916" s="1">
        <v>44171</v>
      </c>
      <c r="I2916" s="3">
        <v>0.89375000000000004</v>
      </c>
      <c r="J2916" s="1" t="s">
        <v>12021</v>
      </c>
      <c r="K2916" s="2" t="s">
        <v>12021</v>
      </c>
      <c r="L2916" s="2" t="s">
        <v>12021</v>
      </c>
      <c r="M2916" t="s">
        <v>12021</v>
      </c>
      <c r="N2916" t="str">
        <f t="shared" si="281"/>
        <v>06-12-2020</v>
      </c>
      <c r="O2916" t="str">
        <f t="shared" si="283"/>
        <v>12</v>
      </c>
      <c r="P2916" t="str">
        <f t="shared" si="284"/>
        <v>2020</v>
      </c>
      <c r="Q2916" t="s">
        <v>12021</v>
      </c>
      <c r="R2916" t="str">
        <f t="shared" si="282"/>
        <v>-</v>
      </c>
      <c r="S2916" t="str">
        <f t="shared" si="285"/>
        <v/>
      </c>
    </row>
    <row r="2917" spans="1:19" x14ac:dyDescent="0.3">
      <c r="A2917" t="s">
        <v>6833</v>
      </c>
      <c r="B2917" t="s">
        <v>173</v>
      </c>
      <c r="C2917" s="4">
        <v>44239.987500000003</v>
      </c>
      <c r="D2917" t="s">
        <v>12</v>
      </c>
      <c r="E2917" t="s">
        <v>174</v>
      </c>
      <c r="F2917" t="s">
        <v>6834</v>
      </c>
      <c r="G2917" t="s">
        <v>28</v>
      </c>
      <c r="H2917" s="1">
        <v>44511</v>
      </c>
      <c r="I2917" s="3">
        <v>0.98750000000000004</v>
      </c>
      <c r="J2917" s="1">
        <v>44239</v>
      </c>
      <c r="K2917" s="2">
        <v>0.98750000000000004</v>
      </c>
      <c r="L2917" s="2" t="s">
        <v>12021</v>
      </c>
      <c r="M2917" t="s">
        <v>12021</v>
      </c>
      <c r="N2917" t="str">
        <f t="shared" si="281"/>
        <v>11-11-2021</v>
      </c>
      <c r="O2917" t="str">
        <f t="shared" si="283"/>
        <v>11</v>
      </c>
      <c r="P2917" t="str">
        <f t="shared" si="284"/>
        <v>2021</v>
      </c>
      <c r="Q2917" t="s">
        <v>12021</v>
      </c>
      <c r="R2917" t="str">
        <f t="shared" si="282"/>
        <v>12-02-2021</v>
      </c>
      <c r="S2917" t="str">
        <f t="shared" si="285"/>
        <v>02</v>
      </c>
    </row>
    <row r="2918" spans="1:19" x14ac:dyDescent="0.3">
      <c r="A2918" t="s">
        <v>6835</v>
      </c>
      <c r="B2918" t="s">
        <v>87</v>
      </c>
      <c r="C2918" s="4" t="s">
        <v>12021</v>
      </c>
      <c r="D2918" t="s">
        <v>33</v>
      </c>
      <c r="E2918" t="s">
        <v>38</v>
      </c>
      <c r="F2918" t="s">
        <v>6836</v>
      </c>
      <c r="G2918" t="s">
        <v>22</v>
      </c>
      <c r="H2918" s="1">
        <v>43868</v>
      </c>
      <c r="I2918" s="3">
        <v>0.53402777777777777</v>
      </c>
      <c r="J2918" s="1" t="s">
        <v>12021</v>
      </c>
      <c r="K2918" s="2" t="s">
        <v>12021</v>
      </c>
      <c r="L2918" s="2" t="s">
        <v>12021</v>
      </c>
      <c r="M2918" t="s">
        <v>12021</v>
      </c>
      <c r="N2918" t="str">
        <f t="shared" si="281"/>
        <v>07-02-2020</v>
      </c>
      <c r="O2918" t="str">
        <f t="shared" si="283"/>
        <v>02</v>
      </c>
      <c r="P2918" t="str">
        <f t="shared" si="284"/>
        <v>2020</v>
      </c>
      <c r="Q2918" t="s">
        <v>12021</v>
      </c>
      <c r="R2918" t="str">
        <f t="shared" si="282"/>
        <v>-</v>
      </c>
      <c r="S2918" t="str">
        <f t="shared" si="285"/>
        <v/>
      </c>
    </row>
    <row r="2919" spans="1:19" x14ac:dyDescent="0.3">
      <c r="A2919" t="s">
        <v>6837</v>
      </c>
      <c r="B2919" t="s">
        <v>126</v>
      </c>
      <c r="C2919" s="4">
        <v>45453.844444444447</v>
      </c>
      <c r="D2919" t="s">
        <v>33</v>
      </c>
      <c r="E2919" t="s">
        <v>127</v>
      </c>
      <c r="F2919" t="s">
        <v>6838</v>
      </c>
      <c r="G2919" t="s">
        <v>28</v>
      </c>
      <c r="H2919" s="1" t="s">
        <v>900</v>
      </c>
      <c r="I2919" s="3">
        <v>0.84499999999999997</v>
      </c>
      <c r="J2919" s="1">
        <v>45453</v>
      </c>
      <c r="K2919" s="2">
        <v>0.84444444444444444</v>
      </c>
      <c r="L2919" s="2" t="s">
        <v>12021</v>
      </c>
      <c r="M2919" t="s">
        <v>12021</v>
      </c>
      <c r="N2919" t="str">
        <f t="shared" si="281"/>
        <v>26-09-2024</v>
      </c>
      <c r="O2919" t="str">
        <f t="shared" si="283"/>
        <v>09</v>
      </c>
      <c r="P2919" t="str">
        <f t="shared" si="284"/>
        <v>2024</v>
      </c>
      <c r="Q2919" t="s">
        <v>12021</v>
      </c>
      <c r="R2919" t="str">
        <f t="shared" si="282"/>
        <v>10-06-2024</v>
      </c>
      <c r="S2919" t="str">
        <f t="shared" si="285"/>
        <v>06</v>
      </c>
    </row>
    <row r="2920" spans="1:19" x14ac:dyDescent="0.3">
      <c r="A2920" t="s">
        <v>6839</v>
      </c>
      <c r="B2920" t="s">
        <v>25</v>
      </c>
      <c r="C2920" s="4" t="s">
        <v>12021</v>
      </c>
      <c r="D2920" t="s">
        <v>19</v>
      </c>
      <c r="E2920" t="s">
        <v>26</v>
      </c>
      <c r="F2920" t="s">
        <v>6840</v>
      </c>
      <c r="G2920" t="s">
        <v>22</v>
      </c>
      <c r="H2920" s="1" t="s">
        <v>2348</v>
      </c>
      <c r="I2920" s="3">
        <v>0.51121527777777775</v>
      </c>
      <c r="J2920" s="1" t="s">
        <v>12021</v>
      </c>
      <c r="K2920" s="2" t="s">
        <v>12021</v>
      </c>
      <c r="L2920" s="2" t="s">
        <v>12021</v>
      </c>
      <c r="M2920" t="s">
        <v>12021</v>
      </c>
      <c r="N2920" t="str">
        <f t="shared" si="281"/>
        <v>23-03-2023</v>
      </c>
      <c r="O2920" t="str">
        <f t="shared" si="283"/>
        <v>03</v>
      </c>
      <c r="P2920" t="str">
        <f t="shared" si="284"/>
        <v>2023</v>
      </c>
      <c r="Q2920" t="s">
        <v>12021</v>
      </c>
      <c r="R2920" t="str">
        <f t="shared" si="282"/>
        <v>-</v>
      </c>
      <c r="S2920" t="str">
        <f t="shared" si="285"/>
        <v/>
      </c>
    </row>
    <row r="2921" spans="1:19" x14ac:dyDescent="0.3">
      <c r="A2921" t="s">
        <v>6841</v>
      </c>
      <c r="B2921" t="s">
        <v>126</v>
      </c>
      <c r="C2921" s="4" t="s">
        <v>12021</v>
      </c>
      <c r="D2921" t="s">
        <v>33</v>
      </c>
      <c r="E2921" t="s">
        <v>127</v>
      </c>
      <c r="F2921" t="s">
        <v>6842</v>
      </c>
      <c r="G2921" t="s">
        <v>15</v>
      </c>
      <c r="H2921" s="1">
        <v>44111</v>
      </c>
      <c r="I2921" s="3">
        <v>0.34305555555555556</v>
      </c>
      <c r="J2921" s="1" t="s">
        <v>12021</v>
      </c>
      <c r="K2921" s="2" t="s">
        <v>12021</v>
      </c>
      <c r="L2921" s="2" t="s">
        <v>12021</v>
      </c>
      <c r="M2921" t="s">
        <v>12021</v>
      </c>
      <c r="N2921" t="str">
        <f t="shared" si="281"/>
        <v>07-10-2020</v>
      </c>
      <c r="O2921" t="str">
        <f t="shared" si="283"/>
        <v>10</v>
      </c>
      <c r="P2921" t="str">
        <f t="shared" si="284"/>
        <v>2020</v>
      </c>
      <c r="Q2921" t="s">
        <v>12021</v>
      </c>
      <c r="R2921" t="str">
        <f t="shared" si="282"/>
        <v>-</v>
      </c>
      <c r="S2921" t="str">
        <f t="shared" si="285"/>
        <v/>
      </c>
    </row>
    <row r="2922" spans="1:19" x14ac:dyDescent="0.3">
      <c r="A2922" t="s">
        <v>6843</v>
      </c>
      <c r="B2922" t="s">
        <v>64</v>
      </c>
      <c r="C2922" s="4" t="s">
        <v>12021</v>
      </c>
      <c r="D2922" t="s">
        <v>49</v>
      </c>
      <c r="E2922" t="s">
        <v>65</v>
      </c>
      <c r="F2922" t="s">
        <v>6844</v>
      </c>
      <c r="G2922" t="s">
        <v>22</v>
      </c>
      <c r="H2922" s="1">
        <v>44754</v>
      </c>
      <c r="I2922" s="3">
        <v>0.77777777777777779</v>
      </c>
      <c r="J2922" s="1" t="s">
        <v>12021</v>
      </c>
      <c r="K2922" s="2" t="s">
        <v>12021</v>
      </c>
      <c r="L2922" s="2" t="s">
        <v>12021</v>
      </c>
      <c r="M2922" t="s">
        <v>12021</v>
      </c>
      <c r="N2922" t="str">
        <f t="shared" si="281"/>
        <v>12-07-2022</v>
      </c>
      <c r="O2922" t="str">
        <f t="shared" si="283"/>
        <v>07</v>
      </c>
      <c r="P2922" t="str">
        <f t="shared" si="284"/>
        <v>2022</v>
      </c>
      <c r="Q2922" t="s">
        <v>12021</v>
      </c>
      <c r="R2922" t="str">
        <f t="shared" si="282"/>
        <v>-</v>
      </c>
      <c r="S2922" t="str">
        <f t="shared" si="285"/>
        <v/>
      </c>
    </row>
    <row r="2923" spans="1:19" x14ac:dyDescent="0.3">
      <c r="A2923" t="s">
        <v>6845</v>
      </c>
      <c r="B2923" t="s">
        <v>113</v>
      </c>
      <c r="C2923" t="s">
        <v>11573</v>
      </c>
      <c r="D2923" t="s">
        <v>12</v>
      </c>
      <c r="E2923" t="s">
        <v>114</v>
      </c>
      <c r="F2923" t="s">
        <v>6846</v>
      </c>
      <c r="G2923" t="s">
        <v>28</v>
      </c>
      <c r="H2923" s="1">
        <v>45056</v>
      </c>
      <c r="I2923" s="3">
        <v>0.23958333333333334</v>
      </c>
      <c r="J2923" s="1" t="s">
        <v>144</v>
      </c>
      <c r="K2923" s="2">
        <v>0.23972222222222223</v>
      </c>
      <c r="L2923" s="2" t="s">
        <v>12021</v>
      </c>
      <c r="M2923" t="s">
        <v>12021</v>
      </c>
      <c r="N2923" t="str">
        <f t="shared" si="281"/>
        <v>10-05-2023</v>
      </c>
      <c r="O2923" t="str">
        <f t="shared" si="283"/>
        <v>05</v>
      </c>
      <c r="P2923" t="str">
        <f t="shared" si="284"/>
        <v>2023</v>
      </c>
      <c r="Q2923" t="s">
        <v>12021</v>
      </c>
      <c r="R2923" t="str">
        <f t="shared" si="282"/>
        <v>17-10-2023</v>
      </c>
      <c r="S2923" t="str">
        <f t="shared" si="285"/>
        <v>10</v>
      </c>
    </row>
    <row r="2924" spans="1:19" x14ac:dyDescent="0.3">
      <c r="A2924" t="s">
        <v>6847</v>
      </c>
      <c r="B2924" t="s">
        <v>139</v>
      </c>
      <c r="C2924" s="4">
        <v>44843.990277777775</v>
      </c>
      <c r="D2924" t="s">
        <v>19</v>
      </c>
      <c r="E2924" t="s">
        <v>140</v>
      </c>
      <c r="F2924" t="s">
        <v>6848</v>
      </c>
      <c r="G2924" t="s">
        <v>28</v>
      </c>
      <c r="H2924" s="1" t="s">
        <v>275</v>
      </c>
      <c r="I2924" s="3">
        <v>0.99085648148148153</v>
      </c>
      <c r="J2924" s="1">
        <v>44843</v>
      </c>
      <c r="K2924" s="2">
        <v>0.99027777777777781</v>
      </c>
      <c r="L2924" s="2" t="s">
        <v>12021</v>
      </c>
      <c r="M2924" t="s">
        <v>12021</v>
      </c>
      <c r="N2924" t="str">
        <f t="shared" si="281"/>
        <v>17-08-2022</v>
      </c>
      <c r="O2924" t="str">
        <f t="shared" si="283"/>
        <v>08</v>
      </c>
      <c r="P2924" t="str">
        <f t="shared" si="284"/>
        <v>2022</v>
      </c>
      <c r="Q2924" t="s">
        <v>12021</v>
      </c>
      <c r="R2924" t="str">
        <f t="shared" si="282"/>
        <v>09-10-2022</v>
      </c>
      <c r="S2924" t="str">
        <f t="shared" si="285"/>
        <v>10</v>
      </c>
    </row>
    <row r="2925" spans="1:19" x14ac:dyDescent="0.3">
      <c r="A2925" t="s">
        <v>6849</v>
      </c>
      <c r="B2925" t="s">
        <v>11</v>
      </c>
      <c r="C2925" s="4">
        <v>44568.324305555558</v>
      </c>
      <c r="D2925" t="s">
        <v>12</v>
      </c>
      <c r="E2925" t="s">
        <v>13</v>
      </c>
      <c r="F2925" t="s">
        <v>6850</v>
      </c>
      <c r="G2925" t="s">
        <v>28</v>
      </c>
      <c r="H2925" s="1">
        <v>44657</v>
      </c>
      <c r="I2925" s="3">
        <v>0.32430555555555557</v>
      </c>
      <c r="J2925" s="1">
        <v>44568</v>
      </c>
      <c r="K2925" s="2">
        <v>0.32430555555555557</v>
      </c>
      <c r="L2925" s="2" t="s">
        <v>12021</v>
      </c>
      <c r="M2925" t="s">
        <v>12021</v>
      </c>
      <c r="N2925" t="str">
        <f t="shared" si="281"/>
        <v>06-04-2022</v>
      </c>
      <c r="O2925" t="str">
        <f t="shared" si="283"/>
        <v>04</v>
      </c>
      <c r="P2925" t="str">
        <f t="shared" si="284"/>
        <v>2022</v>
      </c>
      <c r="Q2925" t="s">
        <v>12021</v>
      </c>
      <c r="R2925" t="str">
        <f t="shared" si="282"/>
        <v>07-01-2022</v>
      </c>
      <c r="S2925" t="str">
        <f t="shared" si="285"/>
        <v>01</v>
      </c>
    </row>
    <row r="2926" spans="1:19" x14ac:dyDescent="0.3">
      <c r="A2926" t="s">
        <v>6851</v>
      </c>
      <c r="B2926" t="s">
        <v>110</v>
      </c>
      <c r="C2926" t="s">
        <v>11574</v>
      </c>
      <c r="D2926" t="s">
        <v>33</v>
      </c>
      <c r="E2926" t="s">
        <v>34</v>
      </c>
      <c r="F2926" t="s">
        <v>3948</v>
      </c>
      <c r="G2926" t="s">
        <v>28</v>
      </c>
      <c r="H2926" s="1" t="s">
        <v>603</v>
      </c>
      <c r="I2926" s="3">
        <v>0.57291666666666663</v>
      </c>
      <c r="J2926" s="1" t="s">
        <v>91</v>
      </c>
      <c r="K2926" s="2">
        <v>0.57291666666666663</v>
      </c>
      <c r="L2926" s="2" t="s">
        <v>12021</v>
      </c>
      <c r="M2926" t="s">
        <v>12021</v>
      </c>
      <c r="N2926" t="str">
        <f t="shared" si="281"/>
        <v>18-03-2021</v>
      </c>
      <c r="O2926" t="str">
        <f t="shared" si="283"/>
        <v>03</v>
      </c>
      <c r="P2926" t="str">
        <f t="shared" si="284"/>
        <v>2021</v>
      </c>
      <c r="Q2926" t="s">
        <v>12021</v>
      </c>
      <c r="R2926" t="str">
        <f t="shared" si="282"/>
        <v>28-03-2021</v>
      </c>
      <c r="S2926" t="str">
        <f t="shared" si="285"/>
        <v>03</v>
      </c>
    </row>
    <row r="2927" spans="1:19" x14ac:dyDescent="0.3">
      <c r="A2927" t="s">
        <v>6852</v>
      </c>
      <c r="B2927" t="s">
        <v>126</v>
      </c>
      <c r="C2927" s="4">
        <v>45603.977777777778</v>
      </c>
      <c r="D2927" t="s">
        <v>33</v>
      </c>
      <c r="E2927" t="s">
        <v>127</v>
      </c>
      <c r="F2927" t="s">
        <v>6853</v>
      </c>
      <c r="G2927" t="s">
        <v>28</v>
      </c>
      <c r="H2927" s="1" t="s">
        <v>5804</v>
      </c>
      <c r="I2927" s="3">
        <v>0.97805555555555557</v>
      </c>
      <c r="J2927" s="1">
        <v>45603</v>
      </c>
      <c r="K2927" s="2">
        <v>0.97777777777777775</v>
      </c>
      <c r="L2927" s="2" t="s">
        <v>12021</v>
      </c>
      <c r="M2927" t="s">
        <v>12021</v>
      </c>
      <c r="N2927" t="str">
        <f t="shared" si="281"/>
        <v>29-06-2024</v>
      </c>
      <c r="O2927" t="str">
        <f t="shared" si="283"/>
        <v>06</v>
      </c>
      <c r="P2927" t="str">
        <f t="shared" si="284"/>
        <v>2024</v>
      </c>
      <c r="Q2927" t="s">
        <v>12021</v>
      </c>
      <c r="R2927" t="str">
        <f t="shared" si="282"/>
        <v>07-11-2024</v>
      </c>
      <c r="S2927" t="str">
        <f t="shared" si="285"/>
        <v>11</v>
      </c>
    </row>
    <row r="2928" spans="1:19" x14ac:dyDescent="0.3">
      <c r="A2928" t="s">
        <v>6854</v>
      </c>
      <c r="B2928" t="s">
        <v>73</v>
      </c>
      <c r="C2928" t="s">
        <v>12021</v>
      </c>
      <c r="D2928" t="s">
        <v>49</v>
      </c>
      <c r="E2928" t="s">
        <v>50</v>
      </c>
      <c r="F2928" t="s">
        <v>6855</v>
      </c>
      <c r="G2928" t="s">
        <v>22</v>
      </c>
      <c r="H2928" s="1" t="s">
        <v>3411</v>
      </c>
      <c r="I2928" s="3">
        <v>0.80035879629629625</v>
      </c>
      <c r="J2928" s="1" t="s">
        <v>12021</v>
      </c>
      <c r="K2928" s="2" t="s">
        <v>12021</v>
      </c>
      <c r="L2928" s="2" t="s">
        <v>12021</v>
      </c>
      <c r="M2928" t="s">
        <v>12021</v>
      </c>
      <c r="N2928" t="str">
        <f t="shared" si="281"/>
        <v>28-04-2023</v>
      </c>
      <c r="O2928" t="str">
        <f t="shared" si="283"/>
        <v>04</v>
      </c>
      <c r="P2928" t="str">
        <f t="shared" si="284"/>
        <v>2023</v>
      </c>
      <c r="Q2928" t="s">
        <v>12021</v>
      </c>
      <c r="R2928" t="str">
        <f t="shared" si="282"/>
        <v>-</v>
      </c>
      <c r="S2928" t="str">
        <f t="shared" si="285"/>
        <v/>
      </c>
    </row>
    <row r="2929" spans="1:19" x14ac:dyDescent="0.3">
      <c r="A2929" t="s">
        <v>6856</v>
      </c>
      <c r="B2929" t="s">
        <v>18</v>
      </c>
      <c r="C2929" t="s">
        <v>11575</v>
      </c>
      <c r="D2929" t="s">
        <v>19</v>
      </c>
      <c r="E2929" t="s">
        <v>20</v>
      </c>
      <c r="F2929" t="s">
        <v>6857</v>
      </c>
      <c r="G2929" t="s">
        <v>28</v>
      </c>
      <c r="H2929" s="1">
        <v>44929</v>
      </c>
      <c r="I2929" s="3">
        <v>0.69513888888888886</v>
      </c>
      <c r="J2929" s="1" t="s">
        <v>433</v>
      </c>
      <c r="K2929" s="2">
        <v>0.69572916666666662</v>
      </c>
      <c r="L2929" s="2" t="s">
        <v>12021</v>
      </c>
      <c r="M2929" t="s">
        <v>12021</v>
      </c>
      <c r="N2929" t="str">
        <f t="shared" si="281"/>
        <v>03-01-2023</v>
      </c>
      <c r="O2929" t="str">
        <f t="shared" si="283"/>
        <v>01</v>
      </c>
      <c r="P2929" t="str">
        <f t="shared" si="284"/>
        <v>2023</v>
      </c>
      <c r="Q2929" t="s">
        <v>12021</v>
      </c>
      <c r="R2929" t="str">
        <f t="shared" si="282"/>
        <v>19-03-2023</v>
      </c>
      <c r="S2929" t="str">
        <f t="shared" si="285"/>
        <v>03</v>
      </c>
    </row>
    <row r="2930" spans="1:19" x14ac:dyDescent="0.3">
      <c r="A2930" t="s">
        <v>6858</v>
      </c>
      <c r="B2930" t="s">
        <v>131</v>
      </c>
      <c r="C2930" t="s">
        <v>12021</v>
      </c>
      <c r="D2930" t="s">
        <v>12</v>
      </c>
      <c r="E2930" t="s">
        <v>114</v>
      </c>
      <c r="F2930" t="s">
        <v>6859</v>
      </c>
      <c r="G2930" t="s">
        <v>22</v>
      </c>
      <c r="H2930" s="1" t="s">
        <v>251</v>
      </c>
      <c r="I2930" s="3">
        <v>2.5034722222222222E-2</v>
      </c>
      <c r="J2930" s="1" t="s">
        <v>12021</v>
      </c>
      <c r="K2930" s="2" t="s">
        <v>12021</v>
      </c>
      <c r="L2930" s="2" t="s">
        <v>12021</v>
      </c>
      <c r="M2930" t="s">
        <v>12021</v>
      </c>
      <c r="N2930" t="str">
        <f t="shared" si="281"/>
        <v>25-08-2024</v>
      </c>
      <c r="O2930" t="str">
        <f t="shared" si="283"/>
        <v>08</v>
      </c>
      <c r="P2930" t="str">
        <f t="shared" si="284"/>
        <v>2024</v>
      </c>
      <c r="Q2930" t="s">
        <v>12021</v>
      </c>
      <c r="R2930" t="str">
        <f t="shared" si="282"/>
        <v>-</v>
      </c>
      <c r="S2930" t="str">
        <f t="shared" si="285"/>
        <v/>
      </c>
    </row>
    <row r="2931" spans="1:19" x14ac:dyDescent="0.3">
      <c r="A2931" t="s">
        <v>6860</v>
      </c>
      <c r="B2931" t="s">
        <v>126</v>
      </c>
      <c r="C2931" t="s">
        <v>12021</v>
      </c>
      <c r="D2931" t="s">
        <v>33</v>
      </c>
      <c r="E2931" t="s">
        <v>127</v>
      </c>
      <c r="F2931" t="s">
        <v>6861</v>
      </c>
      <c r="G2931" t="s">
        <v>15</v>
      </c>
      <c r="H2931" s="1" t="s">
        <v>2095</v>
      </c>
      <c r="I2931" s="3">
        <v>0.97797453703703707</v>
      </c>
      <c r="J2931" s="1" t="s">
        <v>12021</v>
      </c>
      <c r="K2931" s="2" t="s">
        <v>12021</v>
      </c>
      <c r="L2931" s="2" t="s">
        <v>12021</v>
      </c>
      <c r="M2931" t="s">
        <v>12021</v>
      </c>
      <c r="N2931" t="str">
        <f t="shared" si="281"/>
        <v>30-10-2024</v>
      </c>
      <c r="O2931" t="str">
        <f t="shared" si="283"/>
        <v>10</v>
      </c>
      <c r="P2931" t="str">
        <f t="shared" si="284"/>
        <v>2024</v>
      </c>
      <c r="Q2931" t="s">
        <v>12021</v>
      </c>
      <c r="R2931" t="str">
        <f t="shared" si="282"/>
        <v>-</v>
      </c>
      <c r="S2931" t="str">
        <f t="shared" si="285"/>
        <v/>
      </c>
    </row>
    <row r="2932" spans="1:19" x14ac:dyDescent="0.3">
      <c r="A2932" t="s">
        <v>6862</v>
      </c>
      <c r="B2932" t="s">
        <v>256</v>
      </c>
      <c r="C2932" t="s">
        <v>11576</v>
      </c>
      <c r="D2932" t="s">
        <v>19</v>
      </c>
      <c r="E2932" t="s">
        <v>20</v>
      </c>
      <c r="F2932" t="s">
        <v>6863</v>
      </c>
      <c r="G2932" t="s">
        <v>28</v>
      </c>
      <c r="H2932" s="1" t="s">
        <v>6864</v>
      </c>
      <c r="I2932" s="3">
        <v>0.7642592592592593</v>
      </c>
      <c r="J2932" s="1" t="s">
        <v>6098</v>
      </c>
      <c r="K2932" s="2">
        <v>0.7642592592592593</v>
      </c>
      <c r="L2932" s="2" t="s">
        <v>12021</v>
      </c>
      <c r="M2932" t="s">
        <v>12021</v>
      </c>
      <c r="N2932" t="str">
        <f t="shared" si="281"/>
        <v>30-05-2024</v>
      </c>
      <c r="O2932" t="str">
        <f t="shared" si="283"/>
        <v>05</v>
      </c>
      <c r="P2932" t="str">
        <f t="shared" si="284"/>
        <v>2024</v>
      </c>
      <c r="Q2932" t="s">
        <v>12021</v>
      </c>
      <c r="R2932" t="str">
        <f t="shared" si="282"/>
        <v>20-06-2024</v>
      </c>
      <c r="S2932" t="str">
        <f t="shared" si="285"/>
        <v>06</v>
      </c>
    </row>
    <row r="2933" spans="1:19" x14ac:dyDescent="0.3">
      <c r="A2933" t="s">
        <v>6865</v>
      </c>
      <c r="B2933" t="s">
        <v>205</v>
      </c>
      <c r="C2933" t="s">
        <v>12021</v>
      </c>
      <c r="D2933" t="s">
        <v>19</v>
      </c>
      <c r="E2933" t="s">
        <v>140</v>
      </c>
      <c r="F2933" t="s">
        <v>6866</v>
      </c>
      <c r="G2933" t="s">
        <v>22</v>
      </c>
      <c r="H2933" s="1">
        <v>43896</v>
      </c>
      <c r="I2933" s="3">
        <v>0.54861111111111116</v>
      </c>
      <c r="J2933" s="1" t="s">
        <v>12021</v>
      </c>
      <c r="K2933" s="2" t="s">
        <v>12021</v>
      </c>
      <c r="L2933" s="2" t="s">
        <v>12021</v>
      </c>
      <c r="M2933" t="s">
        <v>12021</v>
      </c>
      <c r="N2933" t="str">
        <f t="shared" si="281"/>
        <v>06-03-2020</v>
      </c>
      <c r="O2933" t="str">
        <f t="shared" si="283"/>
        <v>03</v>
      </c>
      <c r="P2933" t="str">
        <f t="shared" si="284"/>
        <v>2020</v>
      </c>
      <c r="Q2933" t="s">
        <v>12021</v>
      </c>
      <c r="R2933" t="str">
        <f t="shared" si="282"/>
        <v>-</v>
      </c>
      <c r="S2933" t="str">
        <f t="shared" si="285"/>
        <v/>
      </c>
    </row>
    <row r="2934" spans="1:19" x14ac:dyDescent="0.3">
      <c r="A2934" t="s">
        <v>6867</v>
      </c>
      <c r="B2934" t="s">
        <v>249</v>
      </c>
      <c r="C2934" t="s">
        <v>11577</v>
      </c>
      <c r="D2934" t="s">
        <v>19</v>
      </c>
      <c r="E2934" t="s">
        <v>26</v>
      </c>
      <c r="F2934" t="s">
        <v>6868</v>
      </c>
      <c r="G2934" t="s">
        <v>28</v>
      </c>
      <c r="H2934" s="1">
        <v>45572</v>
      </c>
      <c r="I2934" s="3">
        <v>0.26250000000000001</v>
      </c>
      <c r="J2934" s="1" t="s">
        <v>584</v>
      </c>
      <c r="K2934" s="2">
        <v>0.26297453703703705</v>
      </c>
      <c r="L2934" s="2" t="s">
        <v>12021</v>
      </c>
      <c r="M2934" t="s">
        <v>12021</v>
      </c>
      <c r="N2934" t="str">
        <f t="shared" si="281"/>
        <v>07-10-2024</v>
      </c>
      <c r="O2934" t="str">
        <f t="shared" si="283"/>
        <v>10</v>
      </c>
      <c r="P2934" t="str">
        <f t="shared" si="284"/>
        <v>2024</v>
      </c>
      <c r="Q2934" t="s">
        <v>12021</v>
      </c>
      <c r="R2934" t="str">
        <f t="shared" si="282"/>
        <v>21-07-2024</v>
      </c>
      <c r="S2934" t="str">
        <f t="shared" si="285"/>
        <v>07</v>
      </c>
    </row>
    <row r="2935" spans="1:19" x14ac:dyDescent="0.3">
      <c r="A2935" t="s">
        <v>6869</v>
      </c>
      <c r="B2935" t="s">
        <v>202</v>
      </c>
      <c r="C2935" t="s">
        <v>11578</v>
      </c>
      <c r="D2935" t="s">
        <v>33</v>
      </c>
      <c r="E2935" t="s">
        <v>127</v>
      </c>
      <c r="F2935" t="s">
        <v>6870</v>
      </c>
      <c r="G2935" t="s">
        <v>28</v>
      </c>
      <c r="H2935" s="1" t="s">
        <v>118</v>
      </c>
      <c r="I2935" s="3">
        <v>0.87247685185185186</v>
      </c>
      <c r="J2935" s="1" t="s">
        <v>5983</v>
      </c>
      <c r="K2935" s="2">
        <v>0.87247685185185186</v>
      </c>
      <c r="L2935" s="2" t="s">
        <v>12021</v>
      </c>
      <c r="M2935" t="s">
        <v>12021</v>
      </c>
      <c r="N2935" t="str">
        <f t="shared" si="281"/>
        <v>23-12-2024</v>
      </c>
      <c r="O2935" t="str">
        <f t="shared" si="283"/>
        <v>12</v>
      </c>
      <c r="P2935" t="str">
        <f t="shared" si="284"/>
        <v>2024</v>
      </c>
      <c r="Q2935" t="s">
        <v>12021</v>
      </c>
      <c r="R2935" t="str">
        <f t="shared" si="282"/>
        <v>26-12-2024</v>
      </c>
      <c r="S2935" t="str">
        <f t="shared" si="285"/>
        <v>12</v>
      </c>
    </row>
    <row r="2936" spans="1:19" x14ac:dyDescent="0.3">
      <c r="A2936" t="s">
        <v>6871</v>
      </c>
      <c r="B2936" t="s">
        <v>301</v>
      </c>
      <c r="C2936" t="s">
        <v>12021</v>
      </c>
      <c r="D2936" t="s">
        <v>49</v>
      </c>
      <c r="E2936" t="s">
        <v>50</v>
      </c>
      <c r="F2936" t="s">
        <v>6872</v>
      </c>
      <c r="G2936" t="s">
        <v>22</v>
      </c>
      <c r="H2936" s="1" t="s">
        <v>2807</v>
      </c>
      <c r="I2936" s="3">
        <v>0.87054398148148149</v>
      </c>
      <c r="J2936" s="1" t="s">
        <v>12021</v>
      </c>
      <c r="K2936" s="2" t="s">
        <v>12021</v>
      </c>
      <c r="L2936" s="2" t="s">
        <v>12021</v>
      </c>
      <c r="M2936" t="s">
        <v>12021</v>
      </c>
      <c r="N2936" t="str">
        <f t="shared" si="281"/>
        <v>20-05-2023</v>
      </c>
      <c r="O2936" t="str">
        <f t="shared" si="283"/>
        <v>05</v>
      </c>
      <c r="P2936" t="str">
        <f t="shared" si="284"/>
        <v>2023</v>
      </c>
      <c r="Q2936" t="s">
        <v>12021</v>
      </c>
      <c r="R2936" t="str">
        <f t="shared" si="282"/>
        <v>-</v>
      </c>
      <c r="S2936" t="str">
        <f t="shared" si="285"/>
        <v/>
      </c>
    </row>
    <row r="2937" spans="1:19" x14ac:dyDescent="0.3">
      <c r="A2937" t="s">
        <v>6873</v>
      </c>
      <c r="B2937" t="s">
        <v>32</v>
      </c>
      <c r="C2937" t="s">
        <v>11579</v>
      </c>
      <c r="D2937" t="s">
        <v>33</v>
      </c>
      <c r="E2937" t="s">
        <v>34</v>
      </c>
      <c r="F2937" t="s">
        <v>6874</v>
      </c>
      <c r="G2937" t="s">
        <v>28</v>
      </c>
      <c r="H2937" s="1">
        <v>45240</v>
      </c>
      <c r="I2937" s="3">
        <v>0.30069444444444443</v>
      </c>
      <c r="J2937" s="1" t="s">
        <v>2048</v>
      </c>
      <c r="K2937" s="2">
        <v>0.30078703703703702</v>
      </c>
      <c r="L2937" s="2" t="s">
        <v>12021</v>
      </c>
      <c r="M2937" t="s">
        <v>12021</v>
      </c>
      <c r="N2937" t="str">
        <f t="shared" si="281"/>
        <v>10-11-2023</v>
      </c>
      <c r="O2937" t="str">
        <f t="shared" si="283"/>
        <v>11</v>
      </c>
      <c r="P2937" t="str">
        <f t="shared" si="284"/>
        <v>2023</v>
      </c>
      <c r="Q2937" t="s">
        <v>12021</v>
      </c>
      <c r="R2937" t="str">
        <f t="shared" si="282"/>
        <v>15-10-2023</v>
      </c>
      <c r="S2937" t="str">
        <f t="shared" si="285"/>
        <v>10</v>
      </c>
    </row>
    <row r="2938" spans="1:19" x14ac:dyDescent="0.3">
      <c r="A2938" t="s">
        <v>6875</v>
      </c>
      <c r="B2938" t="s">
        <v>185</v>
      </c>
      <c r="C2938" t="s">
        <v>11580</v>
      </c>
      <c r="D2938" t="s">
        <v>12</v>
      </c>
      <c r="E2938" t="s">
        <v>13</v>
      </c>
      <c r="F2938" t="s">
        <v>6876</v>
      </c>
      <c r="G2938" t="s">
        <v>28</v>
      </c>
      <c r="H2938" s="1" t="s">
        <v>636</v>
      </c>
      <c r="I2938" s="3">
        <v>0.63898148148148148</v>
      </c>
      <c r="J2938" s="1" t="s">
        <v>6877</v>
      </c>
      <c r="K2938" s="2">
        <v>0.63898148148148148</v>
      </c>
      <c r="L2938" s="2" t="s">
        <v>12021</v>
      </c>
      <c r="M2938" t="s">
        <v>12021</v>
      </c>
      <c r="N2938" t="str">
        <f t="shared" si="281"/>
        <v>25-02-2023</v>
      </c>
      <c r="O2938" t="str">
        <f t="shared" si="283"/>
        <v>02</v>
      </c>
      <c r="P2938" t="str">
        <f t="shared" si="284"/>
        <v>2023</v>
      </c>
      <c r="Q2938" t="s">
        <v>12021</v>
      </c>
      <c r="R2938" t="str">
        <f t="shared" si="282"/>
        <v>26-02-2023</v>
      </c>
      <c r="S2938" t="str">
        <f t="shared" si="285"/>
        <v>02</v>
      </c>
    </row>
    <row r="2939" spans="1:19" x14ac:dyDescent="0.3">
      <c r="A2939" t="s">
        <v>6878</v>
      </c>
      <c r="B2939" t="s">
        <v>87</v>
      </c>
      <c r="C2939" t="s">
        <v>12021</v>
      </c>
      <c r="D2939" t="s">
        <v>33</v>
      </c>
      <c r="E2939" t="s">
        <v>38</v>
      </c>
      <c r="F2939" t="s">
        <v>6879</v>
      </c>
      <c r="G2939" t="s">
        <v>15</v>
      </c>
      <c r="H2939" s="1">
        <v>44326</v>
      </c>
      <c r="I2939" s="3">
        <v>0.72986111111111107</v>
      </c>
      <c r="J2939" s="1" t="s">
        <v>12021</v>
      </c>
      <c r="K2939" s="2" t="s">
        <v>12021</v>
      </c>
      <c r="L2939" s="2" t="s">
        <v>12021</v>
      </c>
      <c r="M2939" t="s">
        <v>12021</v>
      </c>
      <c r="N2939" t="str">
        <f t="shared" si="281"/>
        <v>10-05-2021</v>
      </c>
      <c r="O2939" t="str">
        <f t="shared" si="283"/>
        <v>05</v>
      </c>
      <c r="P2939" t="str">
        <f t="shared" si="284"/>
        <v>2021</v>
      </c>
      <c r="Q2939" t="s">
        <v>12021</v>
      </c>
      <c r="R2939" t="str">
        <f t="shared" si="282"/>
        <v>-</v>
      </c>
      <c r="S2939" t="str">
        <f t="shared" si="285"/>
        <v/>
      </c>
    </row>
    <row r="2940" spans="1:19" x14ac:dyDescent="0.3">
      <c r="A2940" t="s">
        <v>6880</v>
      </c>
      <c r="B2940" t="s">
        <v>37</v>
      </c>
      <c r="C2940" s="4">
        <v>44203.250694444447</v>
      </c>
      <c r="D2940" t="s">
        <v>33</v>
      </c>
      <c r="E2940" t="s">
        <v>38</v>
      </c>
      <c r="F2940" t="s">
        <v>6881</v>
      </c>
      <c r="G2940" t="s">
        <v>28</v>
      </c>
      <c r="H2940" s="1" t="s">
        <v>5823</v>
      </c>
      <c r="I2940" s="3">
        <v>0.25137731481481479</v>
      </c>
      <c r="J2940" s="1">
        <v>44203</v>
      </c>
      <c r="K2940" s="2">
        <v>0.25069444444444444</v>
      </c>
      <c r="L2940" s="2" t="s">
        <v>12021</v>
      </c>
      <c r="M2940" t="s">
        <v>12021</v>
      </c>
      <c r="N2940" t="str">
        <f t="shared" si="281"/>
        <v>26-06-2021</v>
      </c>
      <c r="O2940" t="str">
        <f t="shared" si="283"/>
        <v>06</v>
      </c>
      <c r="P2940" t="str">
        <f t="shared" si="284"/>
        <v>2021</v>
      </c>
      <c r="Q2940" t="s">
        <v>12021</v>
      </c>
      <c r="R2940" t="str">
        <f t="shared" si="282"/>
        <v>07-01-2021</v>
      </c>
      <c r="S2940" t="str">
        <f t="shared" si="285"/>
        <v>01</v>
      </c>
    </row>
    <row r="2941" spans="1:19" x14ac:dyDescent="0.3">
      <c r="A2941" t="s">
        <v>6882</v>
      </c>
      <c r="B2941" t="s">
        <v>126</v>
      </c>
      <c r="C2941" t="s">
        <v>11581</v>
      </c>
      <c r="D2941" t="s">
        <v>33</v>
      </c>
      <c r="E2941" t="s">
        <v>127</v>
      </c>
      <c r="F2941" t="s">
        <v>6883</v>
      </c>
      <c r="G2941" t="s">
        <v>28</v>
      </c>
      <c r="H2941" s="1" t="s">
        <v>84</v>
      </c>
      <c r="I2941" s="3">
        <v>0.95498842592592592</v>
      </c>
      <c r="J2941" s="1" t="s">
        <v>2273</v>
      </c>
      <c r="K2941" s="2">
        <v>0.95498842592592592</v>
      </c>
      <c r="L2941" s="2" t="s">
        <v>12021</v>
      </c>
      <c r="M2941" t="s">
        <v>12021</v>
      </c>
      <c r="N2941" t="str">
        <f t="shared" si="281"/>
        <v>28-06-2023</v>
      </c>
      <c r="O2941" t="str">
        <f t="shared" si="283"/>
        <v>06</v>
      </c>
      <c r="P2941" t="str">
        <f t="shared" si="284"/>
        <v>2023</v>
      </c>
      <c r="Q2941" t="s">
        <v>12021</v>
      </c>
      <c r="R2941" t="str">
        <f t="shared" si="282"/>
        <v>19-07-2023</v>
      </c>
      <c r="S2941" t="str">
        <f t="shared" si="285"/>
        <v>07</v>
      </c>
    </row>
    <row r="2942" spans="1:19" x14ac:dyDescent="0.3">
      <c r="A2942" t="s">
        <v>6884</v>
      </c>
      <c r="B2942" t="s">
        <v>301</v>
      </c>
      <c r="C2942" t="s">
        <v>11582</v>
      </c>
      <c r="D2942" t="s">
        <v>49</v>
      </c>
      <c r="E2942" t="s">
        <v>50</v>
      </c>
      <c r="F2942" t="s">
        <v>6885</v>
      </c>
      <c r="G2942" t="s">
        <v>28</v>
      </c>
      <c r="H2942" s="1">
        <v>44351</v>
      </c>
      <c r="I2942" s="3">
        <v>8.8888888888888892E-2</v>
      </c>
      <c r="J2942" s="1" t="s">
        <v>2564</v>
      </c>
      <c r="K2942" s="2">
        <v>8.9236111111111113E-2</v>
      </c>
      <c r="L2942" s="2" t="s">
        <v>12021</v>
      </c>
      <c r="M2942" t="s">
        <v>12021</v>
      </c>
      <c r="N2942" t="str">
        <f t="shared" si="281"/>
        <v>04-06-2021</v>
      </c>
      <c r="O2942" t="str">
        <f t="shared" si="283"/>
        <v>06</v>
      </c>
      <c r="P2942" t="str">
        <f t="shared" si="284"/>
        <v>2021</v>
      </c>
      <c r="Q2942" t="s">
        <v>12021</v>
      </c>
      <c r="R2942" t="str">
        <f t="shared" si="282"/>
        <v>18-04-2021</v>
      </c>
      <c r="S2942" t="str">
        <f t="shared" si="285"/>
        <v>04</v>
      </c>
    </row>
    <row r="2943" spans="1:19" x14ac:dyDescent="0.3">
      <c r="A2943" t="s">
        <v>6886</v>
      </c>
      <c r="B2943" t="s">
        <v>202</v>
      </c>
      <c r="C2943" t="s">
        <v>12021</v>
      </c>
      <c r="D2943" t="s">
        <v>33</v>
      </c>
      <c r="E2943" t="s">
        <v>127</v>
      </c>
      <c r="F2943" t="s">
        <v>6887</v>
      </c>
      <c r="G2943" t="s">
        <v>15</v>
      </c>
      <c r="H2943" s="1" t="s">
        <v>4372</v>
      </c>
      <c r="I2943" s="3">
        <v>0.22347222222222221</v>
      </c>
      <c r="J2943" s="1" t="s">
        <v>12021</v>
      </c>
      <c r="K2943" s="2" t="s">
        <v>12021</v>
      </c>
      <c r="L2943" s="2" t="s">
        <v>12021</v>
      </c>
      <c r="M2943" t="s">
        <v>12021</v>
      </c>
      <c r="N2943" t="str">
        <f t="shared" si="281"/>
        <v>21-03-2021</v>
      </c>
      <c r="O2943" t="str">
        <f t="shared" si="283"/>
        <v>03</v>
      </c>
      <c r="P2943" t="str">
        <f t="shared" si="284"/>
        <v>2021</v>
      </c>
      <c r="Q2943" t="s">
        <v>12021</v>
      </c>
      <c r="R2943" t="str">
        <f t="shared" si="282"/>
        <v>-</v>
      </c>
      <c r="S2943" t="str">
        <f t="shared" si="285"/>
        <v/>
      </c>
    </row>
    <row r="2944" spans="1:19" x14ac:dyDescent="0.3">
      <c r="A2944" t="s">
        <v>6888</v>
      </c>
      <c r="B2944" t="s">
        <v>194</v>
      </c>
      <c r="C2944" s="4">
        <v>45118.078472222223</v>
      </c>
      <c r="D2944" t="s">
        <v>49</v>
      </c>
      <c r="E2944" t="s">
        <v>65</v>
      </c>
      <c r="F2944" t="s">
        <v>6889</v>
      </c>
      <c r="G2944" t="s">
        <v>28</v>
      </c>
      <c r="H2944" s="1" t="s">
        <v>1275</v>
      </c>
      <c r="I2944" s="3">
        <v>7.8993055555555552E-2</v>
      </c>
      <c r="J2944" s="1">
        <v>45118</v>
      </c>
      <c r="K2944" s="2">
        <v>7.8472222222222221E-2</v>
      </c>
      <c r="L2944" s="2" t="s">
        <v>12021</v>
      </c>
      <c r="M2944" t="s">
        <v>12021</v>
      </c>
      <c r="N2944" t="str">
        <f t="shared" si="281"/>
        <v>14-10-2023</v>
      </c>
      <c r="O2944" t="str">
        <f t="shared" si="283"/>
        <v>10</v>
      </c>
      <c r="P2944" t="str">
        <f t="shared" si="284"/>
        <v>2023</v>
      </c>
      <c r="Q2944" t="s">
        <v>12021</v>
      </c>
      <c r="R2944" t="str">
        <f t="shared" si="282"/>
        <v>11-07-2023</v>
      </c>
      <c r="S2944" t="str">
        <f t="shared" si="285"/>
        <v>07</v>
      </c>
    </row>
    <row r="2945" spans="1:19" x14ac:dyDescent="0.3">
      <c r="A2945" t="s">
        <v>6890</v>
      </c>
      <c r="B2945" t="s">
        <v>280</v>
      </c>
      <c r="C2945" t="s">
        <v>12021</v>
      </c>
      <c r="D2945" t="s">
        <v>49</v>
      </c>
      <c r="E2945" t="s">
        <v>65</v>
      </c>
      <c r="F2945" t="s">
        <v>6891</v>
      </c>
      <c r="G2945" t="s">
        <v>15</v>
      </c>
      <c r="H2945" s="1">
        <v>45514</v>
      </c>
      <c r="I2945" s="3">
        <v>0.64930555555555558</v>
      </c>
      <c r="J2945" s="1" t="s">
        <v>12021</v>
      </c>
      <c r="K2945" s="2" t="s">
        <v>12021</v>
      </c>
      <c r="L2945" s="2" t="s">
        <v>12021</v>
      </c>
      <c r="M2945" t="s">
        <v>12021</v>
      </c>
      <c r="N2945" t="str">
        <f t="shared" si="281"/>
        <v>10-08-2024</v>
      </c>
      <c r="O2945" t="str">
        <f t="shared" si="283"/>
        <v>08</v>
      </c>
      <c r="P2945" t="str">
        <f t="shared" si="284"/>
        <v>2024</v>
      </c>
      <c r="Q2945" t="s">
        <v>12021</v>
      </c>
      <c r="R2945" t="str">
        <f t="shared" si="282"/>
        <v>-</v>
      </c>
      <c r="S2945" t="str">
        <f t="shared" si="285"/>
        <v/>
      </c>
    </row>
    <row r="2946" spans="1:19" x14ac:dyDescent="0.3">
      <c r="A2946" t="s">
        <v>6892</v>
      </c>
      <c r="B2946" t="s">
        <v>158</v>
      </c>
      <c r="C2946" t="s">
        <v>12021</v>
      </c>
      <c r="D2946" t="s">
        <v>33</v>
      </c>
      <c r="E2946" t="s">
        <v>127</v>
      </c>
      <c r="F2946" t="s">
        <v>6893</v>
      </c>
      <c r="G2946" t="s">
        <v>22</v>
      </c>
      <c r="H2946" s="1">
        <v>44481</v>
      </c>
      <c r="I2946" s="3">
        <v>0.20347222222222222</v>
      </c>
      <c r="J2946" s="1" t="s">
        <v>12021</v>
      </c>
      <c r="K2946" s="2" t="s">
        <v>12021</v>
      </c>
      <c r="L2946" s="2" t="s">
        <v>12021</v>
      </c>
      <c r="M2946" t="s">
        <v>12021</v>
      </c>
      <c r="N2946" t="str">
        <f t="shared" ref="N2946:N3009" si="286">TEXT(H2946,"DD-MM-YYYY")</f>
        <v>12-10-2021</v>
      </c>
      <c r="O2946" t="str">
        <f t="shared" si="283"/>
        <v>10</v>
      </c>
      <c r="P2946" t="str">
        <f t="shared" si="284"/>
        <v>2021</v>
      </c>
      <c r="Q2946" t="s">
        <v>12021</v>
      </c>
      <c r="R2946" t="str">
        <f t="shared" ref="R2946:R3009" si="287">TEXT(J2946,"DD-MM-YYYY")</f>
        <v>-</v>
      </c>
      <c r="S2946" t="str">
        <f t="shared" si="285"/>
        <v/>
      </c>
    </row>
    <row r="2947" spans="1:19" x14ac:dyDescent="0.3">
      <c r="A2947" t="s">
        <v>6894</v>
      </c>
      <c r="B2947" t="s">
        <v>93</v>
      </c>
      <c r="C2947" t="s">
        <v>11583</v>
      </c>
      <c r="D2947" t="s">
        <v>19</v>
      </c>
      <c r="E2947" t="s">
        <v>26</v>
      </c>
      <c r="F2947" t="s">
        <v>6895</v>
      </c>
      <c r="G2947" t="s">
        <v>28</v>
      </c>
      <c r="H2947" s="1" t="s">
        <v>1381</v>
      </c>
      <c r="I2947" s="3">
        <v>0.8169791666666667</v>
      </c>
      <c r="J2947" s="1" t="s">
        <v>4130</v>
      </c>
      <c r="K2947" s="2">
        <v>0.8169791666666667</v>
      </c>
      <c r="L2947" s="2" t="s">
        <v>12021</v>
      </c>
      <c r="M2947" t="s">
        <v>12021</v>
      </c>
      <c r="N2947" t="str">
        <f t="shared" si="286"/>
        <v>22-12-2023</v>
      </c>
      <c r="O2947" t="str">
        <f t="shared" ref="O2947:O3010" si="288">MID(N2947,4,2)</f>
        <v>12</v>
      </c>
      <c r="P2947" t="str">
        <f t="shared" ref="P2947:P3010" si="289">RIGHT(N2947,4)</f>
        <v>2023</v>
      </c>
      <c r="Q2947" t="s">
        <v>12021</v>
      </c>
      <c r="R2947" t="str">
        <f t="shared" si="287"/>
        <v>24-12-2023</v>
      </c>
      <c r="S2947" t="str">
        <f t="shared" ref="S2947:S3010" si="290">MID(R2947,4,2)</f>
        <v>12</v>
      </c>
    </row>
    <row r="2948" spans="1:19" x14ac:dyDescent="0.3">
      <c r="A2948" t="s">
        <v>6896</v>
      </c>
      <c r="B2948" t="s">
        <v>18</v>
      </c>
      <c r="C2948" s="4">
        <v>45607.11041666667</v>
      </c>
      <c r="D2948" t="s">
        <v>19</v>
      </c>
      <c r="E2948" t="s">
        <v>20</v>
      </c>
      <c r="F2948" t="s">
        <v>6897</v>
      </c>
      <c r="G2948" t="s">
        <v>28</v>
      </c>
      <c r="H2948" s="1">
        <v>45576</v>
      </c>
      <c r="I2948" s="3">
        <v>0.11041666666666666</v>
      </c>
      <c r="J2948" s="1">
        <v>45607</v>
      </c>
      <c r="K2948" s="2">
        <v>0.11041666666666666</v>
      </c>
      <c r="L2948" s="2" t="s">
        <v>12021</v>
      </c>
      <c r="M2948" t="s">
        <v>12021</v>
      </c>
      <c r="N2948" t="str">
        <f t="shared" si="286"/>
        <v>11-10-2024</v>
      </c>
      <c r="O2948" t="str">
        <f t="shared" si="288"/>
        <v>10</v>
      </c>
      <c r="P2948" t="str">
        <f t="shared" si="289"/>
        <v>2024</v>
      </c>
      <c r="Q2948" t="s">
        <v>12021</v>
      </c>
      <c r="R2948" t="str">
        <f t="shared" si="287"/>
        <v>11-11-2024</v>
      </c>
      <c r="S2948" t="str">
        <f t="shared" si="290"/>
        <v>11</v>
      </c>
    </row>
    <row r="2949" spans="1:19" x14ac:dyDescent="0.3">
      <c r="A2949" t="s">
        <v>6898</v>
      </c>
      <c r="B2949" t="s">
        <v>126</v>
      </c>
      <c r="C2949" t="s">
        <v>12021</v>
      </c>
      <c r="D2949" t="s">
        <v>33</v>
      </c>
      <c r="E2949" t="s">
        <v>127</v>
      </c>
      <c r="F2949" t="s">
        <v>6899</v>
      </c>
      <c r="G2949" t="s">
        <v>22</v>
      </c>
      <c r="H2949" s="1" t="s">
        <v>3390</v>
      </c>
      <c r="I2949" s="3">
        <v>0.33077546296296295</v>
      </c>
      <c r="J2949" s="1" t="s">
        <v>12021</v>
      </c>
      <c r="K2949" s="2" t="s">
        <v>12021</v>
      </c>
      <c r="L2949" s="2" t="s">
        <v>12021</v>
      </c>
      <c r="M2949" t="s">
        <v>12021</v>
      </c>
      <c r="N2949" t="str">
        <f t="shared" si="286"/>
        <v>19-04-2023</v>
      </c>
      <c r="O2949" t="str">
        <f t="shared" si="288"/>
        <v>04</v>
      </c>
      <c r="P2949" t="str">
        <f t="shared" si="289"/>
        <v>2023</v>
      </c>
      <c r="Q2949" t="s">
        <v>12021</v>
      </c>
      <c r="R2949" t="str">
        <f t="shared" si="287"/>
        <v>-</v>
      </c>
      <c r="S2949" t="str">
        <f t="shared" si="290"/>
        <v/>
      </c>
    </row>
    <row r="2950" spans="1:19" x14ac:dyDescent="0.3">
      <c r="A2950" t="s">
        <v>6900</v>
      </c>
      <c r="B2950" t="s">
        <v>18</v>
      </c>
      <c r="C2950" t="s">
        <v>12021</v>
      </c>
      <c r="D2950" t="s">
        <v>19</v>
      </c>
      <c r="E2950" t="s">
        <v>20</v>
      </c>
      <c r="F2950" t="s">
        <v>6901</v>
      </c>
      <c r="G2950" t="s">
        <v>22</v>
      </c>
      <c r="H2950" s="1" t="s">
        <v>3737</v>
      </c>
      <c r="I2950" s="3">
        <v>8.2303240740740746E-2</v>
      </c>
      <c r="J2950" s="1" t="s">
        <v>12021</v>
      </c>
      <c r="K2950" s="2" t="s">
        <v>12021</v>
      </c>
      <c r="L2950" s="2" t="s">
        <v>12021</v>
      </c>
      <c r="M2950" t="s">
        <v>12021</v>
      </c>
      <c r="N2950" t="str">
        <f t="shared" si="286"/>
        <v>30-07-2021</v>
      </c>
      <c r="O2950" t="str">
        <f t="shared" si="288"/>
        <v>07</v>
      </c>
      <c r="P2950" t="str">
        <f t="shared" si="289"/>
        <v>2021</v>
      </c>
      <c r="Q2950" t="s">
        <v>12021</v>
      </c>
      <c r="R2950" t="str">
        <f t="shared" si="287"/>
        <v>-</v>
      </c>
      <c r="S2950" t="str">
        <f t="shared" si="290"/>
        <v/>
      </c>
    </row>
    <row r="2951" spans="1:19" x14ac:dyDescent="0.3">
      <c r="A2951" t="s">
        <v>6902</v>
      </c>
      <c r="B2951" t="s">
        <v>87</v>
      </c>
      <c r="C2951" s="4">
        <v>44015.637499999997</v>
      </c>
      <c r="D2951" t="s">
        <v>33</v>
      </c>
      <c r="E2951" t="s">
        <v>38</v>
      </c>
      <c r="F2951" t="s">
        <v>6903</v>
      </c>
      <c r="G2951" t="s">
        <v>28</v>
      </c>
      <c r="H2951" s="1" t="s">
        <v>4654</v>
      </c>
      <c r="I2951" s="3">
        <v>0.63766203703703705</v>
      </c>
      <c r="J2951" s="1">
        <v>44015</v>
      </c>
      <c r="K2951" s="2">
        <v>0.63749999999999996</v>
      </c>
      <c r="L2951" s="2" t="s">
        <v>12021</v>
      </c>
      <c r="M2951" t="s">
        <v>12021</v>
      </c>
      <c r="N2951" t="str">
        <f t="shared" si="286"/>
        <v>14-02-2020</v>
      </c>
      <c r="O2951" t="str">
        <f t="shared" si="288"/>
        <v>02</v>
      </c>
      <c r="P2951" t="str">
        <f t="shared" si="289"/>
        <v>2020</v>
      </c>
      <c r="Q2951" t="s">
        <v>12021</v>
      </c>
      <c r="R2951" t="str">
        <f t="shared" si="287"/>
        <v>03-07-2020</v>
      </c>
      <c r="S2951" t="str">
        <f t="shared" si="290"/>
        <v>07</v>
      </c>
    </row>
    <row r="2952" spans="1:19" x14ac:dyDescent="0.3">
      <c r="A2952" t="s">
        <v>6904</v>
      </c>
      <c r="B2952" t="s">
        <v>37</v>
      </c>
      <c r="C2952" t="s">
        <v>12021</v>
      </c>
      <c r="D2952" t="s">
        <v>33</v>
      </c>
      <c r="E2952" t="s">
        <v>38</v>
      </c>
      <c r="F2952" t="s">
        <v>6905</v>
      </c>
      <c r="G2952" t="s">
        <v>22</v>
      </c>
      <c r="H2952" s="1" t="s">
        <v>1820</v>
      </c>
      <c r="I2952" s="3">
        <v>0.83079861111111108</v>
      </c>
      <c r="J2952" s="1" t="s">
        <v>12021</v>
      </c>
      <c r="K2952" s="2" t="s">
        <v>12021</v>
      </c>
      <c r="L2952" s="2" t="s">
        <v>12021</v>
      </c>
      <c r="M2952" t="s">
        <v>12021</v>
      </c>
      <c r="N2952" t="str">
        <f t="shared" si="286"/>
        <v>13-06-2023</v>
      </c>
      <c r="O2952" t="str">
        <f t="shared" si="288"/>
        <v>06</v>
      </c>
      <c r="P2952" t="str">
        <f t="shared" si="289"/>
        <v>2023</v>
      </c>
      <c r="Q2952" t="s">
        <v>12021</v>
      </c>
      <c r="R2952" t="str">
        <f t="shared" si="287"/>
        <v>-</v>
      </c>
      <c r="S2952" t="str">
        <f t="shared" si="290"/>
        <v/>
      </c>
    </row>
    <row r="2953" spans="1:19" x14ac:dyDescent="0.3">
      <c r="A2953" t="s">
        <v>6906</v>
      </c>
      <c r="B2953" t="s">
        <v>205</v>
      </c>
      <c r="C2953" t="s">
        <v>12021</v>
      </c>
      <c r="D2953" t="s">
        <v>19</v>
      </c>
      <c r="E2953" t="s">
        <v>140</v>
      </c>
      <c r="F2953" t="s">
        <v>6907</v>
      </c>
      <c r="G2953" t="s">
        <v>15</v>
      </c>
      <c r="H2953" s="1">
        <v>44871</v>
      </c>
      <c r="I2953" s="3">
        <v>0.55208333333333337</v>
      </c>
      <c r="J2953" s="1" t="s">
        <v>12021</v>
      </c>
      <c r="K2953" s="2" t="s">
        <v>12021</v>
      </c>
      <c r="L2953" s="2" t="s">
        <v>12021</v>
      </c>
      <c r="M2953" t="s">
        <v>12021</v>
      </c>
      <c r="N2953" t="str">
        <f t="shared" si="286"/>
        <v>06-11-2022</v>
      </c>
      <c r="O2953" t="str">
        <f t="shared" si="288"/>
        <v>11</v>
      </c>
      <c r="P2953" t="str">
        <f t="shared" si="289"/>
        <v>2022</v>
      </c>
      <c r="Q2953" t="s">
        <v>12021</v>
      </c>
      <c r="R2953" t="str">
        <f t="shared" si="287"/>
        <v>-</v>
      </c>
      <c r="S2953" t="str">
        <f t="shared" si="290"/>
        <v/>
      </c>
    </row>
    <row r="2954" spans="1:19" x14ac:dyDescent="0.3">
      <c r="A2954" t="s">
        <v>6908</v>
      </c>
      <c r="B2954" t="s">
        <v>220</v>
      </c>
      <c r="C2954" t="s">
        <v>12021</v>
      </c>
      <c r="D2954" t="s">
        <v>12</v>
      </c>
      <c r="E2954" t="s">
        <v>174</v>
      </c>
      <c r="F2954" t="s">
        <v>6909</v>
      </c>
      <c r="G2954" t="s">
        <v>15</v>
      </c>
      <c r="H2954" s="1">
        <v>45333</v>
      </c>
      <c r="I2954" s="3">
        <v>0.57986111111111116</v>
      </c>
      <c r="J2954" s="1" t="s">
        <v>12021</v>
      </c>
      <c r="K2954" s="2" t="s">
        <v>12021</v>
      </c>
      <c r="L2954" s="2" t="s">
        <v>12021</v>
      </c>
      <c r="M2954" t="s">
        <v>12021</v>
      </c>
      <c r="N2954" t="str">
        <f t="shared" si="286"/>
        <v>11-02-2024</v>
      </c>
      <c r="O2954" t="str">
        <f t="shared" si="288"/>
        <v>02</v>
      </c>
      <c r="P2954" t="str">
        <f t="shared" si="289"/>
        <v>2024</v>
      </c>
      <c r="Q2954" t="s">
        <v>12021</v>
      </c>
      <c r="R2954" t="str">
        <f t="shared" si="287"/>
        <v>-</v>
      </c>
      <c r="S2954" t="str">
        <f t="shared" si="290"/>
        <v/>
      </c>
    </row>
    <row r="2955" spans="1:19" x14ac:dyDescent="0.3">
      <c r="A2955" t="s">
        <v>6910</v>
      </c>
      <c r="B2955" t="s">
        <v>194</v>
      </c>
      <c r="C2955" t="s">
        <v>12021</v>
      </c>
      <c r="D2955" t="s">
        <v>49</v>
      </c>
      <c r="E2955" t="s">
        <v>65</v>
      </c>
      <c r="F2955" t="s">
        <v>6911</v>
      </c>
      <c r="G2955" t="s">
        <v>15</v>
      </c>
      <c r="H2955" s="1">
        <v>44108</v>
      </c>
      <c r="I2955" s="3">
        <v>3.6111111111111108E-2</v>
      </c>
      <c r="J2955" s="1" t="s">
        <v>12021</v>
      </c>
      <c r="K2955" s="2" t="s">
        <v>12021</v>
      </c>
      <c r="L2955" s="2" t="s">
        <v>12021</v>
      </c>
      <c r="M2955" t="s">
        <v>12021</v>
      </c>
      <c r="N2955" t="str">
        <f t="shared" si="286"/>
        <v>04-10-2020</v>
      </c>
      <c r="O2955" t="str">
        <f t="shared" si="288"/>
        <v>10</v>
      </c>
      <c r="P2955" t="str">
        <f t="shared" si="289"/>
        <v>2020</v>
      </c>
      <c r="Q2955" t="s">
        <v>12021</v>
      </c>
      <c r="R2955" t="str">
        <f t="shared" si="287"/>
        <v>-</v>
      </c>
      <c r="S2955" t="str">
        <f t="shared" si="290"/>
        <v/>
      </c>
    </row>
    <row r="2956" spans="1:19" x14ac:dyDescent="0.3">
      <c r="A2956" t="s">
        <v>6912</v>
      </c>
      <c r="B2956" t="s">
        <v>139</v>
      </c>
      <c r="C2956" t="s">
        <v>12021</v>
      </c>
      <c r="D2956" t="s">
        <v>19</v>
      </c>
      <c r="E2956" t="s">
        <v>140</v>
      </c>
      <c r="F2956" t="s">
        <v>6913</v>
      </c>
      <c r="G2956" t="s">
        <v>22</v>
      </c>
      <c r="H2956" s="1" t="s">
        <v>5823</v>
      </c>
      <c r="I2956" s="3">
        <v>0.55920138888888893</v>
      </c>
      <c r="J2956" s="1" t="s">
        <v>12021</v>
      </c>
      <c r="K2956" s="2" t="s">
        <v>12021</v>
      </c>
      <c r="L2956" s="2" t="s">
        <v>12021</v>
      </c>
      <c r="M2956" t="s">
        <v>12021</v>
      </c>
      <c r="N2956" t="str">
        <f t="shared" si="286"/>
        <v>26-06-2021</v>
      </c>
      <c r="O2956" t="str">
        <f t="shared" si="288"/>
        <v>06</v>
      </c>
      <c r="P2956" t="str">
        <f t="shared" si="289"/>
        <v>2021</v>
      </c>
      <c r="Q2956" t="s">
        <v>12021</v>
      </c>
      <c r="R2956" t="str">
        <f t="shared" si="287"/>
        <v>-</v>
      </c>
      <c r="S2956" t="str">
        <f t="shared" si="290"/>
        <v/>
      </c>
    </row>
    <row r="2957" spans="1:19" x14ac:dyDescent="0.3">
      <c r="A2957" t="s">
        <v>6914</v>
      </c>
      <c r="B2957" t="s">
        <v>25</v>
      </c>
      <c r="C2957" t="s">
        <v>11584</v>
      </c>
      <c r="D2957" t="s">
        <v>19</v>
      </c>
      <c r="E2957" t="s">
        <v>26</v>
      </c>
      <c r="F2957" t="s">
        <v>6915</v>
      </c>
      <c r="G2957" t="s">
        <v>28</v>
      </c>
      <c r="H2957" s="1" t="s">
        <v>4766</v>
      </c>
      <c r="I2957" s="3">
        <v>0.51605324074074077</v>
      </c>
      <c r="J2957" s="1" t="s">
        <v>1133</v>
      </c>
      <c r="K2957" s="2">
        <v>0.51605324074074077</v>
      </c>
      <c r="L2957" s="2" t="s">
        <v>12021</v>
      </c>
      <c r="M2957" t="s">
        <v>12021</v>
      </c>
      <c r="N2957" t="str">
        <f t="shared" si="286"/>
        <v>16-09-2022</v>
      </c>
      <c r="O2957" t="str">
        <f t="shared" si="288"/>
        <v>09</v>
      </c>
      <c r="P2957" t="str">
        <f t="shared" si="289"/>
        <v>2022</v>
      </c>
      <c r="Q2957" t="s">
        <v>12021</v>
      </c>
      <c r="R2957" t="str">
        <f t="shared" si="287"/>
        <v>27-09-2022</v>
      </c>
      <c r="S2957" t="str">
        <f t="shared" si="290"/>
        <v>09</v>
      </c>
    </row>
    <row r="2958" spans="1:19" x14ac:dyDescent="0.3">
      <c r="A2958" t="s">
        <v>6916</v>
      </c>
      <c r="B2958" t="s">
        <v>173</v>
      </c>
      <c r="C2958" t="s">
        <v>12021</v>
      </c>
      <c r="D2958" t="s">
        <v>12</v>
      </c>
      <c r="E2958" t="s">
        <v>174</v>
      </c>
      <c r="F2958" t="s">
        <v>6917</v>
      </c>
      <c r="G2958" t="s">
        <v>22</v>
      </c>
      <c r="H2958" s="1">
        <v>44322</v>
      </c>
      <c r="I2958" s="3">
        <v>0.8520833333333333</v>
      </c>
      <c r="J2958" s="1" t="s">
        <v>12021</v>
      </c>
      <c r="K2958" s="2" t="s">
        <v>12021</v>
      </c>
      <c r="L2958" s="2" t="s">
        <v>12021</v>
      </c>
      <c r="M2958" t="s">
        <v>12021</v>
      </c>
      <c r="N2958" t="str">
        <f t="shared" si="286"/>
        <v>06-05-2021</v>
      </c>
      <c r="O2958" t="str">
        <f t="shared" si="288"/>
        <v>05</v>
      </c>
      <c r="P2958" t="str">
        <f t="shared" si="289"/>
        <v>2021</v>
      </c>
      <c r="Q2958" t="s">
        <v>12021</v>
      </c>
      <c r="R2958" t="str">
        <f t="shared" si="287"/>
        <v>-</v>
      </c>
      <c r="S2958" t="str">
        <f t="shared" si="290"/>
        <v/>
      </c>
    </row>
    <row r="2959" spans="1:19" x14ac:dyDescent="0.3">
      <c r="A2959" t="s">
        <v>6918</v>
      </c>
      <c r="B2959" t="s">
        <v>202</v>
      </c>
      <c r="C2959" t="s">
        <v>11585</v>
      </c>
      <c r="D2959" t="s">
        <v>33</v>
      </c>
      <c r="E2959" t="s">
        <v>127</v>
      </c>
      <c r="F2959" t="s">
        <v>6919</v>
      </c>
      <c r="G2959" t="s">
        <v>28</v>
      </c>
      <c r="H2959" s="1" t="s">
        <v>1679</v>
      </c>
      <c r="I2959" s="3">
        <v>0.89896990740740745</v>
      </c>
      <c r="J2959" s="1" t="s">
        <v>2624</v>
      </c>
      <c r="K2959" s="2">
        <v>0.89896990740740745</v>
      </c>
      <c r="L2959" s="2" t="s">
        <v>12021</v>
      </c>
      <c r="M2959" t="s">
        <v>12021</v>
      </c>
      <c r="N2959" t="str">
        <f t="shared" si="286"/>
        <v>16-12-2022</v>
      </c>
      <c r="O2959" t="str">
        <f t="shared" si="288"/>
        <v>12</v>
      </c>
      <c r="P2959" t="str">
        <f t="shared" si="289"/>
        <v>2022</v>
      </c>
      <c r="Q2959" t="s">
        <v>12021</v>
      </c>
      <c r="R2959" t="str">
        <f t="shared" si="287"/>
        <v>26-12-2022</v>
      </c>
      <c r="S2959" t="str">
        <f t="shared" si="290"/>
        <v>12</v>
      </c>
    </row>
    <row r="2960" spans="1:19" x14ac:dyDescent="0.3">
      <c r="A2960" t="s">
        <v>6920</v>
      </c>
      <c r="B2960" t="s">
        <v>64</v>
      </c>
      <c r="C2960" t="s">
        <v>12021</v>
      </c>
      <c r="D2960" t="s">
        <v>49</v>
      </c>
      <c r="E2960" t="s">
        <v>65</v>
      </c>
      <c r="F2960" t="s">
        <v>6921</v>
      </c>
      <c r="G2960" t="s">
        <v>15</v>
      </c>
      <c r="H2960" s="1" t="s">
        <v>4714</v>
      </c>
      <c r="I2960" s="3">
        <v>0.87575231481481486</v>
      </c>
      <c r="J2960" s="1" t="s">
        <v>12021</v>
      </c>
      <c r="K2960" s="2" t="s">
        <v>12021</v>
      </c>
      <c r="L2960" s="2" t="s">
        <v>12021</v>
      </c>
      <c r="M2960" t="s">
        <v>12021</v>
      </c>
      <c r="N2960" t="str">
        <f t="shared" si="286"/>
        <v>16-10-2024</v>
      </c>
      <c r="O2960" t="str">
        <f t="shared" si="288"/>
        <v>10</v>
      </c>
      <c r="P2960" t="str">
        <f t="shared" si="289"/>
        <v>2024</v>
      </c>
      <c r="Q2960" t="s">
        <v>12021</v>
      </c>
      <c r="R2960" t="str">
        <f t="shared" si="287"/>
        <v>-</v>
      </c>
      <c r="S2960" t="str">
        <f t="shared" si="290"/>
        <v/>
      </c>
    </row>
    <row r="2961" spans="1:19" x14ac:dyDescent="0.3">
      <c r="A2961" t="s">
        <v>6922</v>
      </c>
      <c r="B2961" t="s">
        <v>135</v>
      </c>
      <c r="C2961" t="s">
        <v>11586</v>
      </c>
      <c r="D2961" t="s">
        <v>33</v>
      </c>
      <c r="E2961" t="s">
        <v>38</v>
      </c>
      <c r="F2961" t="s">
        <v>6923</v>
      </c>
      <c r="G2961" t="s">
        <v>28</v>
      </c>
      <c r="H2961" s="1" t="s">
        <v>2564</v>
      </c>
      <c r="I2961" s="3">
        <v>6.4317129629629627E-2</v>
      </c>
      <c r="J2961" s="1" t="s">
        <v>3954</v>
      </c>
      <c r="K2961" s="2">
        <v>6.4317129629629627E-2</v>
      </c>
      <c r="L2961" s="2" t="s">
        <v>12021</v>
      </c>
      <c r="M2961" t="s">
        <v>12021</v>
      </c>
      <c r="N2961" t="str">
        <f t="shared" si="286"/>
        <v>18-04-2021</v>
      </c>
      <c r="O2961" t="str">
        <f t="shared" si="288"/>
        <v>04</v>
      </c>
      <c r="P2961" t="str">
        <f t="shared" si="289"/>
        <v>2021</v>
      </c>
      <c r="Q2961" t="s">
        <v>12021</v>
      </c>
      <c r="R2961" t="str">
        <f t="shared" si="287"/>
        <v>23-04-2021</v>
      </c>
      <c r="S2961" t="str">
        <f t="shared" si="290"/>
        <v>04</v>
      </c>
    </row>
    <row r="2962" spans="1:19" x14ac:dyDescent="0.3">
      <c r="A2962" t="s">
        <v>6924</v>
      </c>
      <c r="B2962" t="s">
        <v>139</v>
      </c>
      <c r="C2962" t="s">
        <v>11587</v>
      </c>
      <c r="D2962" t="s">
        <v>19</v>
      </c>
      <c r="E2962" t="s">
        <v>140</v>
      </c>
      <c r="F2962" t="s">
        <v>6925</v>
      </c>
      <c r="G2962" t="s">
        <v>28</v>
      </c>
      <c r="H2962" s="1">
        <v>45386</v>
      </c>
      <c r="I2962" s="3">
        <v>0.84513888888888888</v>
      </c>
      <c r="J2962" s="1" t="s">
        <v>616</v>
      </c>
      <c r="K2962" s="2">
        <v>0.84530092592592587</v>
      </c>
      <c r="L2962" s="2" t="s">
        <v>12021</v>
      </c>
      <c r="M2962" t="s">
        <v>12021</v>
      </c>
      <c r="N2962" t="str">
        <f t="shared" si="286"/>
        <v>04-04-2024</v>
      </c>
      <c r="O2962" t="str">
        <f t="shared" si="288"/>
        <v>04</v>
      </c>
      <c r="P2962" t="str">
        <f t="shared" si="289"/>
        <v>2024</v>
      </c>
      <c r="Q2962" t="s">
        <v>12021</v>
      </c>
      <c r="R2962" t="str">
        <f t="shared" si="287"/>
        <v>29-04-2024</v>
      </c>
      <c r="S2962" t="str">
        <f t="shared" si="290"/>
        <v>04</v>
      </c>
    </row>
    <row r="2963" spans="1:19" x14ac:dyDescent="0.3">
      <c r="A2963" t="s">
        <v>6926</v>
      </c>
      <c r="B2963" t="s">
        <v>18</v>
      </c>
      <c r="C2963" t="s">
        <v>12021</v>
      </c>
      <c r="D2963" t="s">
        <v>19</v>
      </c>
      <c r="E2963" t="s">
        <v>20</v>
      </c>
      <c r="F2963" t="s">
        <v>6927</v>
      </c>
      <c r="G2963" t="s">
        <v>22</v>
      </c>
      <c r="H2963" s="1" t="s">
        <v>6928</v>
      </c>
      <c r="I2963" s="3">
        <v>0.67131944444444447</v>
      </c>
      <c r="J2963" s="1" t="s">
        <v>12021</v>
      </c>
      <c r="K2963" s="2" t="s">
        <v>12021</v>
      </c>
      <c r="L2963" s="2" t="s">
        <v>12021</v>
      </c>
      <c r="M2963" t="s">
        <v>12021</v>
      </c>
      <c r="N2963" t="str">
        <f t="shared" si="286"/>
        <v>17-06-2021</v>
      </c>
      <c r="O2963" t="str">
        <f t="shared" si="288"/>
        <v>06</v>
      </c>
      <c r="P2963" t="str">
        <f t="shared" si="289"/>
        <v>2021</v>
      </c>
      <c r="Q2963" t="s">
        <v>12021</v>
      </c>
      <c r="R2963" t="str">
        <f t="shared" si="287"/>
        <v>-</v>
      </c>
      <c r="S2963" t="str">
        <f t="shared" si="290"/>
        <v/>
      </c>
    </row>
    <row r="2964" spans="1:19" x14ac:dyDescent="0.3">
      <c r="A2964" t="s">
        <v>6929</v>
      </c>
      <c r="B2964" t="s">
        <v>301</v>
      </c>
      <c r="C2964" t="s">
        <v>11588</v>
      </c>
      <c r="D2964" t="s">
        <v>49</v>
      </c>
      <c r="E2964" t="s">
        <v>50</v>
      </c>
      <c r="F2964" t="s">
        <v>6930</v>
      </c>
      <c r="G2964" t="s">
        <v>28</v>
      </c>
      <c r="H2964" s="1" t="s">
        <v>409</v>
      </c>
      <c r="I2964" s="3">
        <v>0.83414351851851853</v>
      </c>
      <c r="J2964" s="1" t="s">
        <v>6931</v>
      </c>
      <c r="K2964" s="2">
        <v>0.83414351851851853</v>
      </c>
      <c r="L2964" s="2" t="s">
        <v>12021</v>
      </c>
      <c r="M2964" t="s">
        <v>12021</v>
      </c>
      <c r="N2964" t="str">
        <f t="shared" si="286"/>
        <v>31-12-2024</v>
      </c>
      <c r="O2964" t="str">
        <f t="shared" si="288"/>
        <v>12</v>
      </c>
      <c r="P2964" t="str">
        <f t="shared" si="289"/>
        <v>2024</v>
      </c>
      <c r="Q2964" t="s">
        <v>12021</v>
      </c>
      <c r="R2964" t="str">
        <f t="shared" si="287"/>
        <v>17-01-2025</v>
      </c>
      <c r="S2964" t="str">
        <f t="shared" si="290"/>
        <v>01</v>
      </c>
    </row>
    <row r="2965" spans="1:19" x14ac:dyDescent="0.3">
      <c r="A2965" t="s">
        <v>6932</v>
      </c>
      <c r="B2965" t="s">
        <v>131</v>
      </c>
      <c r="C2965" t="s">
        <v>11589</v>
      </c>
      <c r="D2965" t="s">
        <v>12</v>
      </c>
      <c r="E2965" t="s">
        <v>114</v>
      </c>
      <c r="F2965" t="s">
        <v>6933</v>
      </c>
      <c r="G2965" t="s">
        <v>28</v>
      </c>
      <c r="H2965" s="1" t="s">
        <v>2109</v>
      </c>
      <c r="I2965" s="3">
        <v>0.7396180555555556</v>
      </c>
      <c r="J2965" s="1" t="s">
        <v>6934</v>
      </c>
      <c r="K2965" s="2">
        <v>0.7396180555555556</v>
      </c>
      <c r="L2965" s="2" t="s">
        <v>12021</v>
      </c>
      <c r="M2965" t="s">
        <v>12021</v>
      </c>
      <c r="N2965" t="str">
        <f t="shared" si="286"/>
        <v>30-11-2023</v>
      </c>
      <c r="O2965" t="str">
        <f t="shared" si="288"/>
        <v>11</v>
      </c>
      <c r="P2965" t="str">
        <f t="shared" si="289"/>
        <v>2023</v>
      </c>
      <c r="Q2965" t="s">
        <v>12021</v>
      </c>
      <c r="R2965" t="str">
        <f t="shared" si="287"/>
        <v>30-12-2023</v>
      </c>
      <c r="S2965" t="str">
        <f t="shared" si="290"/>
        <v>12</v>
      </c>
    </row>
    <row r="2966" spans="1:19" x14ac:dyDescent="0.3">
      <c r="A2966" t="s">
        <v>6935</v>
      </c>
      <c r="B2966" t="s">
        <v>126</v>
      </c>
      <c r="C2966" t="s">
        <v>12021</v>
      </c>
      <c r="D2966" t="s">
        <v>33</v>
      </c>
      <c r="E2966" t="s">
        <v>127</v>
      </c>
      <c r="F2966" t="s">
        <v>5560</v>
      </c>
      <c r="G2966" t="s">
        <v>22</v>
      </c>
      <c r="H2966" s="1" t="s">
        <v>6928</v>
      </c>
      <c r="I2966" s="3">
        <v>0.19787037037037036</v>
      </c>
      <c r="J2966" s="1" t="s">
        <v>12021</v>
      </c>
      <c r="K2966" s="2" t="s">
        <v>12021</v>
      </c>
      <c r="L2966" s="2" t="s">
        <v>12021</v>
      </c>
      <c r="M2966" t="s">
        <v>12021</v>
      </c>
      <c r="N2966" t="str">
        <f t="shared" si="286"/>
        <v>17-06-2021</v>
      </c>
      <c r="O2966" t="str">
        <f t="shared" si="288"/>
        <v>06</v>
      </c>
      <c r="P2966" t="str">
        <f t="shared" si="289"/>
        <v>2021</v>
      </c>
      <c r="Q2966" t="s">
        <v>12021</v>
      </c>
      <c r="R2966" t="str">
        <f t="shared" si="287"/>
        <v>-</v>
      </c>
      <c r="S2966" t="str">
        <f t="shared" si="290"/>
        <v/>
      </c>
    </row>
    <row r="2967" spans="1:19" x14ac:dyDescent="0.3">
      <c r="A2967" t="s">
        <v>6936</v>
      </c>
      <c r="B2967" t="s">
        <v>135</v>
      </c>
      <c r="C2967" t="s">
        <v>12021</v>
      </c>
      <c r="D2967" t="s">
        <v>33</v>
      </c>
      <c r="E2967" t="s">
        <v>38</v>
      </c>
      <c r="F2967" t="s">
        <v>6937</v>
      </c>
      <c r="G2967" t="s">
        <v>22</v>
      </c>
      <c r="H2967" s="1" t="s">
        <v>6054</v>
      </c>
      <c r="I2967" s="3">
        <v>6.1805555555555555E-3</v>
      </c>
      <c r="J2967" s="1" t="s">
        <v>12021</v>
      </c>
      <c r="K2967" s="2" t="s">
        <v>12021</v>
      </c>
      <c r="L2967" s="2" t="s">
        <v>12021</v>
      </c>
      <c r="M2967" t="s">
        <v>12021</v>
      </c>
      <c r="N2967" t="str">
        <f t="shared" si="286"/>
        <v>30-03-2022</v>
      </c>
      <c r="O2967" t="str">
        <f t="shared" si="288"/>
        <v>03</v>
      </c>
      <c r="P2967" t="str">
        <f t="shared" si="289"/>
        <v>2022</v>
      </c>
      <c r="Q2967" t="s">
        <v>12021</v>
      </c>
      <c r="R2967" t="str">
        <f t="shared" si="287"/>
        <v>-</v>
      </c>
      <c r="S2967" t="str">
        <f t="shared" si="290"/>
        <v/>
      </c>
    </row>
    <row r="2968" spans="1:19" x14ac:dyDescent="0.3">
      <c r="A2968" t="s">
        <v>6938</v>
      </c>
      <c r="B2968" t="s">
        <v>131</v>
      </c>
      <c r="C2968" t="s">
        <v>12021</v>
      </c>
      <c r="D2968" t="s">
        <v>12</v>
      </c>
      <c r="E2968" t="s">
        <v>114</v>
      </c>
      <c r="F2968" t="s">
        <v>6939</v>
      </c>
      <c r="G2968" t="s">
        <v>15</v>
      </c>
      <c r="H2968" s="1">
        <v>44016</v>
      </c>
      <c r="I2968" s="3">
        <v>0.88194444444444442</v>
      </c>
      <c r="J2968" s="1" t="s">
        <v>12021</v>
      </c>
      <c r="K2968" s="2" t="s">
        <v>12021</v>
      </c>
      <c r="L2968" s="2" t="s">
        <v>12021</v>
      </c>
      <c r="M2968" t="s">
        <v>12021</v>
      </c>
      <c r="N2968" t="str">
        <f t="shared" si="286"/>
        <v>04-07-2020</v>
      </c>
      <c r="O2968" t="str">
        <f t="shared" si="288"/>
        <v>07</v>
      </c>
      <c r="P2968" t="str">
        <f t="shared" si="289"/>
        <v>2020</v>
      </c>
      <c r="Q2968" t="s">
        <v>12021</v>
      </c>
      <c r="R2968" t="str">
        <f t="shared" si="287"/>
        <v>-</v>
      </c>
      <c r="S2968" t="str">
        <f t="shared" si="290"/>
        <v/>
      </c>
    </row>
    <row r="2969" spans="1:19" x14ac:dyDescent="0.3">
      <c r="A2969" t="s">
        <v>6940</v>
      </c>
      <c r="B2969" t="s">
        <v>220</v>
      </c>
      <c r="C2969" t="s">
        <v>12021</v>
      </c>
      <c r="D2969" t="s">
        <v>12</v>
      </c>
      <c r="E2969" t="s">
        <v>174</v>
      </c>
      <c r="F2969" t="s">
        <v>6941</v>
      </c>
      <c r="G2969" t="s">
        <v>15</v>
      </c>
      <c r="H2969" s="1">
        <v>44600</v>
      </c>
      <c r="I2969" s="3">
        <v>0.40347222222222223</v>
      </c>
      <c r="J2969" s="1" t="s">
        <v>12021</v>
      </c>
      <c r="K2969" s="2" t="s">
        <v>12021</v>
      </c>
      <c r="L2969" s="2" t="s">
        <v>12021</v>
      </c>
      <c r="M2969" t="s">
        <v>12021</v>
      </c>
      <c r="N2969" t="str">
        <f t="shared" si="286"/>
        <v>08-02-2022</v>
      </c>
      <c r="O2969" t="str">
        <f t="shared" si="288"/>
        <v>02</v>
      </c>
      <c r="P2969" t="str">
        <f t="shared" si="289"/>
        <v>2022</v>
      </c>
      <c r="Q2969" t="s">
        <v>12021</v>
      </c>
      <c r="R2969" t="str">
        <f t="shared" si="287"/>
        <v>-</v>
      </c>
      <c r="S2969" t="str">
        <f t="shared" si="290"/>
        <v/>
      </c>
    </row>
    <row r="2970" spans="1:19" x14ac:dyDescent="0.3">
      <c r="A2970" t="s">
        <v>6942</v>
      </c>
      <c r="B2970" t="s">
        <v>131</v>
      </c>
      <c r="C2970" t="s">
        <v>12021</v>
      </c>
      <c r="D2970" t="s">
        <v>12</v>
      </c>
      <c r="E2970" t="s">
        <v>114</v>
      </c>
      <c r="F2970" t="s">
        <v>6943</v>
      </c>
      <c r="G2970" t="s">
        <v>15</v>
      </c>
      <c r="H2970" s="1">
        <v>44236</v>
      </c>
      <c r="I2970" s="3">
        <v>8.8888888888888892E-2</v>
      </c>
      <c r="J2970" s="1" t="s">
        <v>12021</v>
      </c>
      <c r="K2970" s="2" t="s">
        <v>12021</v>
      </c>
      <c r="L2970" s="2" t="s">
        <v>12021</v>
      </c>
      <c r="M2970" t="s">
        <v>12021</v>
      </c>
      <c r="N2970" t="str">
        <f t="shared" si="286"/>
        <v>09-02-2021</v>
      </c>
      <c r="O2970" t="str">
        <f t="shared" si="288"/>
        <v>02</v>
      </c>
      <c r="P2970" t="str">
        <f t="shared" si="289"/>
        <v>2021</v>
      </c>
      <c r="Q2970" t="s">
        <v>12021</v>
      </c>
      <c r="R2970" t="str">
        <f t="shared" si="287"/>
        <v>-</v>
      </c>
      <c r="S2970" t="str">
        <f t="shared" si="290"/>
        <v/>
      </c>
    </row>
    <row r="2971" spans="1:19" x14ac:dyDescent="0.3">
      <c r="A2971" t="s">
        <v>6944</v>
      </c>
      <c r="B2971" t="s">
        <v>97</v>
      </c>
      <c r="C2971" t="s">
        <v>12021</v>
      </c>
      <c r="D2971" t="s">
        <v>19</v>
      </c>
      <c r="E2971" t="s">
        <v>20</v>
      </c>
      <c r="F2971" t="s">
        <v>6945</v>
      </c>
      <c r="G2971" t="s">
        <v>15</v>
      </c>
      <c r="H2971" s="1" t="s">
        <v>6946</v>
      </c>
      <c r="I2971" s="3">
        <v>0.96243055555555557</v>
      </c>
      <c r="J2971" s="1" t="s">
        <v>12021</v>
      </c>
      <c r="K2971" s="2" t="s">
        <v>12021</v>
      </c>
      <c r="L2971" s="2" t="s">
        <v>12021</v>
      </c>
      <c r="M2971" t="s">
        <v>12021</v>
      </c>
      <c r="N2971" t="str">
        <f t="shared" si="286"/>
        <v>13-05-2023</v>
      </c>
      <c r="O2971" t="str">
        <f t="shared" si="288"/>
        <v>05</v>
      </c>
      <c r="P2971" t="str">
        <f t="shared" si="289"/>
        <v>2023</v>
      </c>
      <c r="Q2971" t="s">
        <v>12021</v>
      </c>
      <c r="R2971" t="str">
        <f t="shared" si="287"/>
        <v>-</v>
      </c>
      <c r="S2971" t="str">
        <f t="shared" si="290"/>
        <v/>
      </c>
    </row>
    <row r="2972" spans="1:19" x14ac:dyDescent="0.3">
      <c r="A2972" t="s">
        <v>6947</v>
      </c>
      <c r="B2972" t="s">
        <v>404</v>
      </c>
      <c r="C2972" t="s">
        <v>12021</v>
      </c>
      <c r="D2972" t="s">
        <v>12</v>
      </c>
      <c r="E2972" t="s">
        <v>174</v>
      </c>
      <c r="F2972" t="s">
        <v>6948</v>
      </c>
      <c r="G2972" t="s">
        <v>15</v>
      </c>
      <c r="H2972" s="1" t="s">
        <v>3792</v>
      </c>
      <c r="I2972" s="3">
        <v>0.28273148148148147</v>
      </c>
      <c r="J2972" s="1" t="s">
        <v>12021</v>
      </c>
      <c r="K2972" s="2" t="s">
        <v>12021</v>
      </c>
      <c r="L2972" s="2" t="s">
        <v>12021</v>
      </c>
      <c r="M2972" t="s">
        <v>12021</v>
      </c>
      <c r="N2972" t="str">
        <f t="shared" si="286"/>
        <v>23-01-2022</v>
      </c>
      <c r="O2972" t="str">
        <f t="shared" si="288"/>
        <v>01</v>
      </c>
      <c r="P2972" t="str">
        <f t="shared" si="289"/>
        <v>2022</v>
      </c>
      <c r="Q2972" t="s">
        <v>12021</v>
      </c>
      <c r="R2972" t="str">
        <f t="shared" si="287"/>
        <v>-</v>
      </c>
      <c r="S2972" t="str">
        <f t="shared" si="290"/>
        <v/>
      </c>
    </row>
    <row r="2973" spans="1:19" x14ac:dyDescent="0.3">
      <c r="A2973" t="s">
        <v>6949</v>
      </c>
      <c r="B2973" t="s">
        <v>73</v>
      </c>
      <c r="C2973" t="s">
        <v>12021</v>
      </c>
      <c r="D2973" t="s">
        <v>49</v>
      </c>
      <c r="E2973" t="s">
        <v>50</v>
      </c>
      <c r="F2973" t="s">
        <v>6950</v>
      </c>
      <c r="G2973" t="s">
        <v>22</v>
      </c>
      <c r="H2973" s="1" t="s">
        <v>275</v>
      </c>
      <c r="I2973" s="3">
        <v>0.72707175925925926</v>
      </c>
      <c r="J2973" s="1" t="s">
        <v>12021</v>
      </c>
      <c r="K2973" s="2" t="s">
        <v>12021</v>
      </c>
      <c r="L2973" s="2" t="s">
        <v>12021</v>
      </c>
      <c r="M2973" t="s">
        <v>12021</v>
      </c>
      <c r="N2973" t="str">
        <f t="shared" si="286"/>
        <v>17-08-2022</v>
      </c>
      <c r="O2973" t="str">
        <f t="shared" si="288"/>
        <v>08</v>
      </c>
      <c r="P2973" t="str">
        <f t="shared" si="289"/>
        <v>2022</v>
      </c>
      <c r="Q2973" t="s">
        <v>12021</v>
      </c>
      <c r="R2973" t="str">
        <f t="shared" si="287"/>
        <v>-</v>
      </c>
      <c r="S2973" t="str">
        <f t="shared" si="290"/>
        <v/>
      </c>
    </row>
    <row r="2974" spans="1:19" x14ac:dyDescent="0.3">
      <c r="A2974" t="s">
        <v>6951</v>
      </c>
      <c r="B2974" t="s">
        <v>185</v>
      </c>
      <c r="C2974" t="s">
        <v>11590</v>
      </c>
      <c r="D2974" t="s">
        <v>12</v>
      </c>
      <c r="E2974" t="s">
        <v>13</v>
      </c>
      <c r="F2974" t="s">
        <v>6952</v>
      </c>
      <c r="G2974" t="s">
        <v>28</v>
      </c>
      <c r="H2974" s="1">
        <v>44137</v>
      </c>
      <c r="I2974" s="3">
        <v>0.33055555555555555</v>
      </c>
      <c r="J2974" s="1" t="s">
        <v>2173</v>
      </c>
      <c r="K2974" s="2">
        <v>0.33113425925925927</v>
      </c>
      <c r="L2974" s="2" t="s">
        <v>12021</v>
      </c>
      <c r="M2974" t="s">
        <v>12021</v>
      </c>
      <c r="N2974" t="str">
        <f t="shared" si="286"/>
        <v>02-11-2020</v>
      </c>
      <c r="O2974" t="str">
        <f t="shared" si="288"/>
        <v>11</v>
      </c>
      <c r="P2974" t="str">
        <f t="shared" si="289"/>
        <v>2020</v>
      </c>
      <c r="Q2974" t="s">
        <v>12021</v>
      </c>
      <c r="R2974" t="str">
        <f t="shared" si="287"/>
        <v>27-02-2020</v>
      </c>
      <c r="S2974" t="str">
        <f t="shared" si="290"/>
        <v>02</v>
      </c>
    </row>
    <row r="2975" spans="1:19" x14ac:dyDescent="0.3">
      <c r="A2975" t="s">
        <v>6953</v>
      </c>
      <c r="B2975" t="s">
        <v>194</v>
      </c>
      <c r="C2975" t="s">
        <v>12021</v>
      </c>
      <c r="D2975" t="s">
        <v>49</v>
      </c>
      <c r="E2975" t="s">
        <v>65</v>
      </c>
      <c r="F2975" t="s">
        <v>6954</v>
      </c>
      <c r="G2975" t="s">
        <v>22</v>
      </c>
      <c r="H2975" s="1">
        <v>43955</v>
      </c>
      <c r="I2975" s="3">
        <v>0.74097222222222225</v>
      </c>
      <c r="J2975" s="1" t="s">
        <v>12021</v>
      </c>
      <c r="K2975" s="2" t="s">
        <v>12021</v>
      </c>
      <c r="L2975" s="2" t="s">
        <v>12021</v>
      </c>
      <c r="M2975" t="s">
        <v>12021</v>
      </c>
      <c r="N2975" t="str">
        <f t="shared" si="286"/>
        <v>04-05-2020</v>
      </c>
      <c r="O2975" t="str">
        <f t="shared" si="288"/>
        <v>05</v>
      </c>
      <c r="P2975" t="str">
        <f t="shared" si="289"/>
        <v>2020</v>
      </c>
      <c r="Q2975" t="s">
        <v>12021</v>
      </c>
      <c r="R2975" t="str">
        <f t="shared" si="287"/>
        <v>-</v>
      </c>
      <c r="S2975" t="str">
        <f t="shared" si="290"/>
        <v/>
      </c>
    </row>
    <row r="2976" spans="1:19" x14ac:dyDescent="0.3">
      <c r="A2976" t="s">
        <v>6955</v>
      </c>
      <c r="B2976" t="s">
        <v>113</v>
      </c>
      <c r="C2976" t="s">
        <v>12021</v>
      </c>
      <c r="D2976" t="s">
        <v>12</v>
      </c>
      <c r="E2976" t="s">
        <v>114</v>
      </c>
      <c r="F2976" t="s">
        <v>6956</v>
      </c>
      <c r="G2976" t="s">
        <v>15</v>
      </c>
      <c r="H2976" s="1">
        <v>44146</v>
      </c>
      <c r="I2976" s="3">
        <v>0.74236111111111114</v>
      </c>
      <c r="J2976" s="1" t="s">
        <v>12021</v>
      </c>
      <c r="K2976" s="2" t="s">
        <v>12021</v>
      </c>
      <c r="L2976" s="2" t="s">
        <v>12021</v>
      </c>
      <c r="M2976" t="s">
        <v>12021</v>
      </c>
      <c r="N2976" t="str">
        <f t="shared" si="286"/>
        <v>11-11-2020</v>
      </c>
      <c r="O2976" t="str">
        <f t="shared" si="288"/>
        <v>11</v>
      </c>
      <c r="P2976" t="str">
        <f t="shared" si="289"/>
        <v>2020</v>
      </c>
      <c r="Q2976" t="s">
        <v>12021</v>
      </c>
      <c r="R2976" t="str">
        <f t="shared" si="287"/>
        <v>-</v>
      </c>
      <c r="S2976" t="str">
        <f t="shared" si="290"/>
        <v/>
      </c>
    </row>
    <row r="2977" spans="1:19" x14ac:dyDescent="0.3">
      <c r="A2977" t="s">
        <v>6957</v>
      </c>
      <c r="B2977" t="s">
        <v>173</v>
      </c>
      <c r="C2977" t="s">
        <v>12021</v>
      </c>
      <c r="D2977" t="s">
        <v>12</v>
      </c>
      <c r="E2977" t="s">
        <v>174</v>
      </c>
      <c r="F2977" t="s">
        <v>5465</v>
      </c>
      <c r="G2977" t="s">
        <v>15</v>
      </c>
      <c r="H2977" s="1">
        <v>44142</v>
      </c>
      <c r="I2977" s="3">
        <v>8.6805555555555552E-2</v>
      </c>
      <c r="J2977" s="1" t="s">
        <v>12021</v>
      </c>
      <c r="K2977" s="2" t="s">
        <v>12021</v>
      </c>
      <c r="L2977" s="2" t="s">
        <v>12021</v>
      </c>
      <c r="M2977" t="s">
        <v>12021</v>
      </c>
      <c r="N2977" t="str">
        <f t="shared" si="286"/>
        <v>07-11-2020</v>
      </c>
      <c r="O2977" t="str">
        <f t="shared" si="288"/>
        <v>11</v>
      </c>
      <c r="P2977" t="str">
        <f t="shared" si="289"/>
        <v>2020</v>
      </c>
      <c r="Q2977" t="s">
        <v>12021</v>
      </c>
      <c r="R2977" t="str">
        <f t="shared" si="287"/>
        <v>-</v>
      </c>
      <c r="S2977" t="str">
        <f t="shared" si="290"/>
        <v/>
      </c>
    </row>
    <row r="2978" spans="1:19" x14ac:dyDescent="0.3">
      <c r="A2978" t="s">
        <v>6958</v>
      </c>
      <c r="B2978" t="s">
        <v>188</v>
      </c>
      <c r="C2978" s="4">
        <v>44538.130555555559</v>
      </c>
      <c r="D2978" t="s">
        <v>12</v>
      </c>
      <c r="E2978" t="s">
        <v>114</v>
      </c>
      <c r="F2978" t="s">
        <v>6959</v>
      </c>
      <c r="G2978" t="s">
        <v>28</v>
      </c>
      <c r="H2978" s="1">
        <v>44477</v>
      </c>
      <c r="I2978" s="3">
        <v>0.13055555555555556</v>
      </c>
      <c r="J2978" s="1">
        <v>44538</v>
      </c>
      <c r="K2978" s="2">
        <v>0.13055555555555556</v>
      </c>
      <c r="L2978" s="2" t="s">
        <v>12021</v>
      </c>
      <c r="M2978" t="s">
        <v>12021</v>
      </c>
      <c r="N2978" t="str">
        <f t="shared" si="286"/>
        <v>08-10-2021</v>
      </c>
      <c r="O2978" t="str">
        <f t="shared" si="288"/>
        <v>10</v>
      </c>
      <c r="P2978" t="str">
        <f t="shared" si="289"/>
        <v>2021</v>
      </c>
      <c r="Q2978" t="s">
        <v>12021</v>
      </c>
      <c r="R2978" t="str">
        <f t="shared" si="287"/>
        <v>08-12-2021</v>
      </c>
      <c r="S2978" t="str">
        <f t="shared" si="290"/>
        <v>12</v>
      </c>
    </row>
    <row r="2979" spans="1:19" x14ac:dyDescent="0.3">
      <c r="A2979" t="s">
        <v>6960</v>
      </c>
      <c r="B2979" t="s">
        <v>188</v>
      </c>
      <c r="C2979" t="s">
        <v>12021</v>
      </c>
      <c r="D2979" t="s">
        <v>12</v>
      </c>
      <c r="E2979" t="s">
        <v>114</v>
      </c>
      <c r="F2979" t="s">
        <v>6961</v>
      </c>
      <c r="G2979" t="s">
        <v>22</v>
      </c>
      <c r="H2979" s="1" t="s">
        <v>6962</v>
      </c>
      <c r="I2979" s="3">
        <v>0.10246527777777778</v>
      </c>
      <c r="J2979" s="1" t="s">
        <v>12021</v>
      </c>
      <c r="K2979" s="2" t="s">
        <v>12021</v>
      </c>
      <c r="L2979" s="2" t="s">
        <v>12021</v>
      </c>
      <c r="M2979" t="s">
        <v>12021</v>
      </c>
      <c r="N2979" t="str">
        <f t="shared" si="286"/>
        <v>30-04-2021</v>
      </c>
      <c r="O2979" t="str">
        <f t="shared" si="288"/>
        <v>04</v>
      </c>
      <c r="P2979" t="str">
        <f t="shared" si="289"/>
        <v>2021</v>
      </c>
      <c r="Q2979" t="s">
        <v>12021</v>
      </c>
      <c r="R2979" t="str">
        <f t="shared" si="287"/>
        <v>-</v>
      </c>
      <c r="S2979" t="str">
        <f t="shared" si="290"/>
        <v/>
      </c>
    </row>
    <row r="2980" spans="1:19" x14ac:dyDescent="0.3">
      <c r="A2980" t="s">
        <v>6963</v>
      </c>
      <c r="B2980" t="s">
        <v>146</v>
      </c>
      <c r="C2980" t="s">
        <v>11591</v>
      </c>
      <c r="D2980" t="s">
        <v>19</v>
      </c>
      <c r="E2980" t="s">
        <v>140</v>
      </c>
      <c r="F2980" t="s">
        <v>6964</v>
      </c>
      <c r="G2980" t="s">
        <v>28</v>
      </c>
      <c r="H2980" s="1" t="s">
        <v>4384</v>
      </c>
      <c r="I2980" s="3">
        <v>9.7997685185185188E-2</v>
      </c>
      <c r="J2980" s="1" t="s">
        <v>4258</v>
      </c>
      <c r="K2980" s="2">
        <v>9.7997685185185188E-2</v>
      </c>
      <c r="L2980" s="2" t="s">
        <v>12021</v>
      </c>
      <c r="M2980" t="s">
        <v>12021</v>
      </c>
      <c r="N2980" t="str">
        <f t="shared" si="286"/>
        <v>19-06-2020</v>
      </c>
      <c r="O2980" t="str">
        <f t="shared" si="288"/>
        <v>06</v>
      </c>
      <c r="P2980" t="str">
        <f t="shared" si="289"/>
        <v>2020</v>
      </c>
      <c r="Q2980" t="s">
        <v>12021</v>
      </c>
      <c r="R2980" t="str">
        <f t="shared" si="287"/>
        <v>13-07-2020</v>
      </c>
      <c r="S2980" t="str">
        <f t="shared" si="290"/>
        <v>07</v>
      </c>
    </row>
    <row r="2981" spans="1:19" x14ac:dyDescent="0.3">
      <c r="A2981" t="s">
        <v>6965</v>
      </c>
      <c r="B2981" t="s">
        <v>173</v>
      </c>
      <c r="C2981" t="s">
        <v>11592</v>
      </c>
      <c r="D2981" t="s">
        <v>12</v>
      </c>
      <c r="E2981" t="s">
        <v>174</v>
      </c>
      <c r="F2981" t="s">
        <v>6966</v>
      </c>
      <c r="G2981" t="s">
        <v>28</v>
      </c>
      <c r="H2981" s="1" t="s">
        <v>536</v>
      </c>
      <c r="I2981" s="3">
        <v>4.2199074074074076E-2</v>
      </c>
      <c r="J2981" s="1" t="s">
        <v>2103</v>
      </c>
      <c r="K2981" s="2">
        <v>4.2199074074074076E-2</v>
      </c>
      <c r="L2981" s="2" t="s">
        <v>12021</v>
      </c>
      <c r="M2981" t="s">
        <v>12021</v>
      </c>
      <c r="N2981" t="str">
        <f t="shared" si="286"/>
        <v>24-01-2022</v>
      </c>
      <c r="O2981" t="str">
        <f t="shared" si="288"/>
        <v>01</v>
      </c>
      <c r="P2981" t="str">
        <f t="shared" si="289"/>
        <v>2022</v>
      </c>
      <c r="Q2981" t="s">
        <v>12021</v>
      </c>
      <c r="R2981" t="str">
        <f t="shared" si="287"/>
        <v>21-02-2022</v>
      </c>
      <c r="S2981" t="str">
        <f t="shared" si="290"/>
        <v>02</v>
      </c>
    </row>
    <row r="2982" spans="1:19" x14ac:dyDescent="0.3">
      <c r="A2982" t="s">
        <v>6967</v>
      </c>
      <c r="B2982" t="s">
        <v>32</v>
      </c>
      <c r="C2982" t="s">
        <v>12021</v>
      </c>
      <c r="D2982" t="s">
        <v>33</v>
      </c>
      <c r="E2982" t="s">
        <v>34</v>
      </c>
      <c r="F2982" t="s">
        <v>6968</v>
      </c>
      <c r="G2982" t="s">
        <v>22</v>
      </c>
      <c r="H2982" s="1">
        <v>45200</v>
      </c>
      <c r="I2982" s="3">
        <v>0.10694444444444444</v>
      </c>
      <c r="J2982" s="1" t="s">
        <v>12021</v>
      </c>
      <c r="K2982" s="2" t="s">
        <v>12021</v>
      </c>
      <c r="L2982" s="2" t="s">
        <v>12021</v>
      </c>
      <c r="M2982" t="s">
        <v>12021</v>
      </c>
      <c r="N2982" t="str">
        <f t="shared" si="286"/>
        <v>01-10-2023</v>
      </c>
      <c r="O2982" t="str">
        <f t="shared" si="288"/>
        <v>10</v>
      </c>
      <c r="P2982" t="str">
        <f t="shared" si="289"/>
        <v>2023</v>
      </c>
      <c r="Q2982" t="s">
        <v>12021</v>
      </c>
      <c r="R2982" t="str">
        <f t="shared" si="287"/>
        <v>-</v>
      </c>
      <c r="S2982" t="str">
        <f t="shared" si="290"/>
        <v/>
      </c>
    </row>
    <row r="2983" spans="1:19" x14ac:dyDescent="0.3">
      <c r="A2983" t="s">
        <v>6969</v>
      </c>
      <c r="B2983" t="s">
        <v>149</v>
      </c>
      <c r="C2983" t="s">
        <v>11593</v>
      </c>
      <c r="D2983" t="s">
        <v>49</v>
      </c>
      <c r="E2983" t="s">
        <v>69</v>
      </c>
      <c r="F2983" t="s">
        <v>6970</v>
      </c>
      <c r="G2983" t="s">
        <v>28</v>
      </c>
      <c r="H2983" s="1" t="s">
        <v>3628</v>
      </c>
      <c r="I2983" s="3">
        <v>0.79484953703703709</v>
      </c>
      <c r="J2983" s="1" t="s">
        <v>4890</v>
      </c>
      <c r="K2983" s="2">
        <v>0.79484953703703709</v>
      </c>
      <c r="L2983" s="2" t="s">
        <v>12021</v>
      </c>
      <c r="M2983" t="s">
        <v>12021</v>
      </c>
      <c r="N2983" t="str">
        <f t="shared" si="286"/>
        <v>18-07-2021</v>
      </c>
      <c r="O2983" t="str">
        <f t="shared" si="288"/>
        <v>07</v>
      </c>
      <c r="P2983" t="str">
        <f t="shared" si="289"/>
        <v>2021</v>
      </c>
      <c r="Q2983" t="s">
        <v>12021</v>
      </c>
      <c r="R2983" t="str">
        <f t="shared" si="287"/>
        <v>19-07-2021</v>
      </c>
      <c r="S2983" t="str">
        <f t="shared" si="290"/>
        <v>07</v>
      </c>
    </row>
    <row r="2984" spans="1:19" x14ac:dyDescent="0.3">
      <c r="A2984" t="s">
        <v>6971</v>
      </c>
      <c r="B2984" t="s">
        <v>73</v>
      </c>
      <c r="C2984" t="s">
        <v>12021</v>
      </c>
      <c r="D2984" t="s">
        <v>49</v>
      </c>
      <c r="E2984" t="s">
        <v>50</v>
      </c>
      <c r="F2984" t="s">
        <v>6972</v>
      </c>
      <c r="G2984" t="s">
        <v>15</v>
      </c>
      <c r="H2984" s="1" t="s">
        <v>176</v>
      </c>
      <c r="I2984" s="3">
        <v>0.75866898148148143</v>
      </c>
      <c r="J2984" s="1" t="s">
        <v>12021</v>
      </c>
      <c r="K2984" s="2" t="s">
        <v>12021</v>
      </c>
      <c r="L2984" s="2" t="s">
        <v>12021</v>
      </c>
      <c r="M2984" t="s">
        <v>12021</v>
      </c>
      <c r="N2984" t="str">
        <f t="shared" si="286"/>
        <v>17-12-2020</v>
      </c>
      <c r="O2984" t="str">
        <f t="shared" si="288"/>
        <v>12</v>
      </c>
      <c r="P2984" t="str">
        <f t="shared" si="289"/>
        <v>2020</v>
      </c>
      <c r="Q2984" t="s">
        <v>12021</v>
      </c>
      <c r="R2984" t="str">
        <f t="shared" si="287"/>
        <v>-</v>
      </c>
      <c r="S2984" t="str">
        <f t="shared" si="290"/>
        <v/>
      </c>
    </row>
    <row r="2985" spans="1:19" x14ac:dyDescent="0.3">
      <c r="A2985" t="s">
        <v>6973</v>
      </c>
      <c r="B2985" t="s">
        <v>135</v>
      </c>
      <c r="C2985" t="s">
        <v>12021</v>
      </c>
      <c r="D2985" t="s">
        <v>33</v>
      </c>
      <c r="E2985" t="s">
        <v>38</v>
      </c>
      <c r="F2985" t="s">
        <v>6974</v>
      </c>
      <c r="G2985" t="s">
        <v>15</v>
      </c>
      <c r="H2985" s="1" t="s">
        <v>3498</v>
      </c>
      <c r="I2985" s="3">
        <v>0.11138888888888888</v>
      </c>
      <c r="J2985" s="1" t="s">
        <v>12021</v>
      </c>
      <c r="K2985" s="2" t="s">
        <v>12021</v>
      </c>
      <c r="L2985" s="2" t="s">
        <v>12021</v>
      </c>
      <c r="M2985" t="s">
        <v>12021</v>
      </c>
      <c r="N2985" t="str">
        <f t="shared" si="286"/>
        <v>20-12-2024</v>
      </c>
      <c r="O2985" t="str">
        <f t="shared" si="288"/>
        <v>12</v>
      </c>
      <c r="P2985" t="str">
        <f t="shared" si="289"/>
        <v>2024</v>
      </c>
      <c r="Q2985" t="s">
        <v>12021</v>
      </c>
      <c r="R2985" t="str">
        <f t="shared" si="287"/>
        <v>-</v>
      </c>
      <c r="S2985" t="str">
        <f t="shared" si="290"/>
        <v/>
      </c>
    </row>
    <row r="2986" spans="1:19" x14ac:dyDescent="0.3">
      <c r="A2986" t="s">
        <v>6975</v>
      </c>
      <c r="B2986" t="s">
        <v>113</v>
      </c>
      <c r="C2986" t="s">
        <v>12021</v>
      </c>
      <c r="D2986" t="s">
        <v>12</v>
      </c>
      <c r="E2986" t="s">
        <v>114</v>
      </c>
      <c r="F2986" t="s">
        <v>6976</v>
      </c>
      <c r="G2986" t="s">
        <v>22</v>
      </c>
      <c r="H2986" s="1" t="s">
        <v>2602</v>
      </c>
      <c r="I2986" s="3">
        <v>0.38535879629629627</v>
      </c>
      <c r="J2986" s="1" t="s">
        <v>12021</v>
      </c>
      <c r="K2986" s="2" t="s">
        <v>12021</v>
      </c>
      <c r="L2986" s="2" t="s">
        <v>12021</v>
      </c>
      <c r="M2986" t="s">
        <v>12021</v>
      </c>
      <c r="N2986" t="str">
        <f t="shared" si="286"/>
        <v>30-01-2023</v>
      </c>
      <c r="O2986" t="str">
        <f t="shared" si="288"/>
        <v>01</v>
      </c>
      <c r="P2986" t="str">
        <f t="shared" si="289"/>
        <v>2023</v>
      </c>
      <c r="Q2986" t="s">
        <v>12021</v>
      </c>
      <c r="R2986" t="str">
        <f t="shared" si="287"/>
        <v>-</v>
      </c>
      <c r="S2986" t="str">
        <f t="shared" si="290"/>
        <v/>
      </c>
    </row>
    <row r="2987" spans="1:19" x14ac:dyDescent="0.3">
      <c r="A2987" t="s">
        <v>6977</v>
      </c>
      <c r="B2987" t="s">
        <v>249</v>
      </c>
      <c r="C2987" t="s">
        <v>12021</v>
      </c>
      <c r="D2987" t="s">
        <v>19</v>
      </c>
      <c r="E2987" t="s">
        <v>26</v>
      </c>
      <c r="F2987" t="s">
        <v>6978</v>
      </c>
      <c r="G2987" t="s">
        <v>15</v>
      </c>
      <c r="H2987" s="1" t="s">
        <v>1989</v>
      </c>
      <c r="I2987" s="3">
        <v>0.87437500000000001</v>
      </c>
      <c r="J2987" s="1" t="s">
        <v>12021</v>
      </c>
      <c r="K2987" s="2" t="s">
        <v>12021</v>
      </c>
      <c r="L2987" s="2" t="s">
        <v>12021</v>
      </c>
      <c r="M2987" t="s">
        <v>12021</v>
      </c>
      <c r="N2987" t="str">
        <f t="shared" si="286"/>
        <v>18-01-2023</v>
      </c>
      <c r="O2987" t="str">
        <f t="shared" si="288"/>
        <v>01</v>
      </c>
      <c r="P2987" t="str">
        <f t="shared" si="289"/>
        <v>2023</v>
      </c>
      <c r="Q2987" t="s">
        <v>12021</v>
      </c>
      <c r="R2987" t="str">
        <f t="shared" si="287"/>
        <v>-</v>
      </c>
      <c r="S2987" t="str">
        <f t="shared" si="290"/>
        <v/>
      </c>
    </row>
    <row r="2988" spans="1:19" x14ac:dyDescent="0.3">
      <c r="A2988" t="s">
        <v>6979</v>
      </c>
      <c r="B2988" t="s">
        <v>135</v>
      </c>
      <c r="C2988" s="4">
        <v>44989.15625</v>
      </c>
      <c r="D2988" t="s">
        <v>33</v>
      </c>
      <c r="E2988" t="s">
        <v>38</v>
      </c>
      <c r="F2988" t="s">
        <v>6980</v>
      </c>
      <c r="G2988" t="s">
        <v>28</v>
      </c>
      <c r="H2988" s="1">
        <v>44930</v>
      </c>
      <c r="I2988" s="3">
        <v>0.15625</v>
      </c>
      <c r="J2988" s="1">
        <v>44989</v>
      </c>
      <c r="K2988" s="2">
        <v>0.15625</v>
      </c>
      <c r="L2988" s="2" t="s">
        <v>12021</v>
      </c>
      <c r="M2988" t="s">
        <v>12021</v>
      </c>
      <c r="N2988" t="str">
        <f t="shared" si="286"/>
        <v>04-01-2023</v>
      </c>
      <c r="O2988" t="str">
        <f t="shared" si="288"/>
        <v>01</v>
      </c>
      <c r="P2988" t="str">
        <f t="shared" si="289"/>
        <v>2023</v>
      </c>
      <c r="Q2988" t="s">
        <v>12021</v>
      </c>
      <c r="R2988" t="str">
        <f t="shared" si="287"/>
        <v>04-03-2023</v>
      </c>
      <c r="S2988" t="str">
        <f t="shared" si="290"/>
        <v>03</v>
      </c>
    </row>
    <row r="2989" spans="1:19" x14ac:dyDescent="0.3">
      <c r="A2989" t="s">
        <v>6981</v>
      </c>
      <c r="B2989" t="s">
        <v>249</v>
      </c>
      <c r="C2989" t="s">
        <v>12021</v>
      </c>
      <c r="D2989" t="s">
        <v>19</v>
      </c>
      <c r="E2989" t="s">
        <v>26</v>
      </c>
      <c r="F2989" t="s">
        <v>6982</v>
      </c>
      <c r="G2989" t="s">
        <v>22</v>
      </c>
      <c r="H2989" s="1" t="s">
        <v>741</v>
      </c>
      <c r="I2989" s="3">
        <v>0.88680555555555551</v>
      </c>
      <c r="J2989" s="1" t="s">
        <v>12021</v>
      </c>
      <c r="K2989" s="2" t="s">
        <v>12021</v>
      </c>
      <c r="L2989" s="2" t="s">
        <v>12021</v>
      </c>
      <c r="M2989" t="s">
        <v>12021</v>
      </c>
      <c r="N2989" t="str">
        <f t="shared" si="286"/>
        <v>23-11-2020</v>
      </c>
      <c r="O2989" t="str">
        <f t="shared" si="288"/>
        <v>11</v>
      </c>
      <c r="P2989" t="str">
        <f t="shared" si="289"/>
        <v>2020</v>
      </c>
      <c r="Q2989" t="s">
        <v>12021</v>
      </c>
      <c r="R2989" t="str">
        <f t="shared" si="287"/>
        <v>-</v>
      </c>
      <c r="S2989" t="str">
        <f t="shared" si="290"/>
        <v/>
      </c>
    </row>
    <row r="2990" spans="1:19" x14ac:dyDescent="0.3">
      <c r="A2990" t="s">
        <v>6983</v>
      </c>
      <c r="B2990" t="s">
        <v>73</v>
      </c>
      <c r="C2990" t="s">
        <v>12021</v>
      </c>
      <c r="D2990" t="s">
        <v>49</v>
      </c>
      <c r="E2990" t="s">
        <v>50</v>
      </c>
      <c r="F2990" t="s">
        <v>6984</v>
      </c>
      <c r="G2990" t="s">
        <v>15</v>
      </c>
      <c r="H2990" s="1" t="s">
        <v>469</v>
      </c>
      <c r="I2990" s="3">
        <v>0.22375</v>
      </c>
      <c r="J2990" s="1" t="s">
        <v>12021</v>
      </c>
      <c r="K2990" s="2" t="s">
        <v>12021</v>
      </c>
      <c r="L2990" s="2" t="s">
        <v>12021</v>
      </c>
      <c r="M2990" t="s">
        <v>12021</v>
      </c>
      <c r="N2990" t="str">
        <f t="shared" si="286"/>
        <v>18-09-2021</v>
      </c>
      <c r="O2990" t="str">
        <f t="shared" si="288"/>
        <v>09</v>
      </c>
      <c r="P2990" t="str">
        <f t="shared" si="289"/>
        <v>2021</v>
      </c>
      <c r="Q2990" t="s">
        <v>12021</v>
      </c>
      <c r="R2990" t="str">
        <f t="shared" si="287"/>
        <v>-</v>
      </c>
      <c r="S2990" t="str">
        <f t="shared" si="290"/>
        <v/>
      </c>
    </row>
    <row r="2991" spans="1:19" x14ac:dyDescent="0.3">
      <c r="A2991" t="s">
        <v>6985</v>
      </c>
      <c r="B2991" t="s">
        <v>113</v>
      </c>
      <c r="C2991" t="s">
        <v>11594</v>
      </c>
      <c r="D2991" t="s">
        <v>12</v>
      </c>
      <c r="E2991" t="s">
        <v>114</v>
      </c>
      <c r="F2991" t="s">
        <v>6986</v>
      </c>
      <c r="G2991" t="s">
        <v>28</v>
      </c>
      <c r="H2991" s="1" t="s">
        <v>183</v>
      </c>
      <c r="I2991" s="3">
        <v>0.61133101851851857</v>
      </c>
      <c r="J2991" s="1" t="s">
        <v>1683</v>
      </c>
      <c r="K2991" s="2">
        <v>0.61133101851851857</v>
      </c>
      <c r="L2991" s="2" t="s">
        <v>12021</v>
      </c>
      <c r="M2991" t="s">
        <v>12021</v>
      </c>
      <c r="N2991" t="str">
        <f t="shared" si="286"/>
        <v>15-03-2020</v>
      </c>
      <c r="O2991" t="str">
        <f t="shared" si="288"/>
        <v>03</v>
      </c>
      <c r="P2991" t="str">
        <f t="shared" si="289"/>
        <v>2020</v>
      </c>
      <c r="Q2991" t="s">
        <v>12021</v>
      </c>
      <c r="R2991" t="str">
        <f t="shared" si="287"/>
        <v>26-03-2020</v>
      </c>
      <c r="S2991" t="str">
        <f t="shared" si="290"/>
        <v>03</v>
      </c>
    </row>
    <row r="2992" spans="1:19" x14ac:dyDescent="0.3">
      <c r="A2992" t="s">
        <v>6987</v>
      </c>
      <c r="B2992" t="s">
        <v>301</v>
      </c>
      <c r="C2992" t="s">
        <v>12021</v>
      </c>
      <c r="D2992" t="s">
        <v>49</v>
      </c>
      <c r="E2992" t="s">
        <v>50</v>
      </c>
      <c r="F2992" t="s">
        <v>6988</v>
      </c>
      <c r="G2992" t="s">
        <v>22</v>
      </c>
      <c r="H2992" s="1" t="s">
        <v>3041</v>
      </c>
      <c r="I2992" s="3">
        <v>0.92789351851851853</v>
      </c>
      <c r="J2992" s="1" t="s">
        <v>12021</v>
      </c>
      <c r="K2992" s="2" t="s">
        <v>12021</v>
      </c>
      <c r="L2992" s="2" t="s">
        <v>12021</v>
      </c>
      <c r="M2992" t="s">
        <v>12021</v>
      </c>
      <c r="N2992" t="str">
        <f t="shared" si="286"/>
        <v>15-05-2022</v>
      </c>
      <c r="O2992" t="str">
        <f t="shared" si="288"/>
        <v>05</v>
      </c>
      <c r="P2992" t="str">
        <f t="shared" si="289"/>
        <v>2022</v>
      </c>
      <c r="Q2992" t="s">
        <v>12021</v>
      </c>
      <c r="R2992" t="str">
        <f t="shared" si="287"/>
        <v>-</v>
      </c>
      <c r="S2992" t="str">
        <f t="shared" si="290"/>
        <v/>
      </c>
    </row>
    <row r="2993" spans="1:19" x14ac:dyDescent="0.3">
      <c r="A2993" t="s">
        <v>6989</v>
      </c>
      <c r="B2993" t="s">
        <v>113</v>
      </c>
      <c r="C2993" t="s">
        <v>12021</v>
      </c>
      <c r="D2993" t="s">
        <v>12</v>
      </c>
      <c r="E2993" t="s">
        <v>114</v>
      </c>
      <c r="F2993" t="s">
        <v>6990</v>
      </c>
      <c r="G2993" t="s">
        <v>22</v>
      </c>
      <c r="H2993" s="1" t="s">
        <v>6991</v>
      </c>
      <c r="I2993" s="3">
        <v>0.30792824074074077</v>
      </c>
      <c r="J2993" s="1" t="s">
        <v>12021</v>
      </c>
      <c r="K2993" s="2" t="s">
        <v>12021</v>
      </c>
      <c r="L2993" s="2" t="s">
        <v>12021</v>
      </c>
      <c r="M2993" t="s">
        <v>12021</v>
      </c>
      <c r="N2993" t="str">
        <f t="shared" si="286"/>
        <v>31-05-2022</v>
      </c>
      <c r="O2993" t="str">
        <f t="shared" si="288"/>
        <v>05</v>
      </c>
      <c r="P2993" t="str">
        <f t="shared" si="289"/>
        <v>2022</v>
      </c>
      <c r="Q2993" t="s">
        <v>12021</v>
      </c>
      <c r="R2993" t="str">
        <f t="shared" si="287"/>
        <v>-</v>
      </c>
      <c r="S2993" t="str">
        <f t="shared" si="290"/>
        <v/>
      </c>
    </row>
    <row r="2994" spans="1:19" x14ac:dyDescent="0.3">
      <c r="A2994" t="s">
        <v>6992</v>
      </c>
      <c r="B2994" t="s">
        <v>32</v>
      </c>
      <c r="C2994" t="s">
        <v>12021</v>
      </c>
      <c r="D2994" t="s">
        <v>33</v>
      </c>
      <c r="E2994" t="s">
        <v>34</v>
      </c>
      <c r="F2994" t="s">
        <v>6993</v>
      </c>
      <c r="G2994" t="s">
        <v>15</v>
      </c>
      <c r="H2994" s="1">
        <v>43983</v>
      </c>
      <c r="I2994" s="3">
        <v>0.53263888888888888</v>
      </c>
      <c r="J2994" s="1" t="s">
        <v>12021</v>
      </c>
      <c r="K2994" s="2" t="s">
        <v>12021</v>
      </c>
      <c r="L2994" s="2" t="s">
        <v>12021</v>
      </c>
      <c r="M2994" t="s">
        <v>12021</v>
      </c>
      <c r="N2994" t="str">
        <f t="shared" si="286"/>
        <v>01-06-2020</v>
      </c>
      <c r="O2994" t="str">
        <f t="shared" si="288"/>
        <v>06</v>
      </c>
      <c r="P2994" t="str">
        <f t="shared" si="289"/>
        <v>2020</v>
      </c>
      <c r="Q2994" t="s">
        <v>12021</v>
      </c>
      <c r="R2994" t="str">
        <f t="shared" si="287"/>
        <v>-</v>
      </c>
      <c r="S2994" t="str">
        <f t="shared" si="290"/>
        <v/>
      </c>
    </row>
    <row r="2995" spans="1:19" x14ac:dyDescent="0.3">
      <c r="A2995" t="s">
        <v>6994</v>
      </c>
      <c r="B2995" t="s">
        <v>173</v>
      </c>
      <c r="C2995" t="s">
        <v>11595</v>
      </c>
      <c r="D2995" t="s">
        <v>12</v>
      </c>
      <c r="E2995" t="s">
        <v>174</v>
      </c>
      <c r="F2995" t="s">
        <v>6995</v>
      </c>
      <c r="G2995" t="s">
        <v>28</v>
      </c>
      <c r="H2995" s="1">
        <v>44719</v>
      </c>
      <c r="I2995" s="3">
        <v>0.25138888888888888</v>
      </c>
      <c r="J2995" s="1" t="s">
        <v>355</v>
      </c>
      <c r="K2995" s="2">
        <v>0.25153935185185183</v>
      </c>
      <c r="L2995" s="2" t="s">
        <v>12021</v>
      </c>
      <c r="M2995" t="s">
        <v>12021</v>
      </c>
      <c r="N2995" t="str">
        <f t="shared" si="286"/>
        <v>07-06-2022</v>
      </c>
      <c r="O2995" t="str">
        <f t="shared" si="288"/>
        <v>06</v>
      </c>
      <c r="P2995" t="str">
        <f t="shared" si="289"/>
        <v>2022</v>
      </c>
      <c r="Q2995" t="s">
        <v>12021</v>
      </c>
      <c r="R2995" t="str">
        <f t="shared" si="287"/>
        <v>17-07-2022</v>
      </c>
      <c r="S2995" t="str">
        <f t="shared" si="290"/>
        <v>07</v>
      </c>
    </row>
    <row r="2996" spans="1:19" x14ac:dyDescent="0.3">
      <c r="A2996" t="s">
        <v>6996</v>
      </c>
      <c r="B2996" t="s">
        <v>93</v>
      </c>
      <c r="C2996" t="s">
        <v>12021</v>
      </c>
      <c r="D2996" t="s">
        <v>19</v>
      </c>
      <c r="E2996" t="s">
        <v>26</v>
      </c>
      <c r="F2996" t="s">
        <v>6997</v>
      </c>
      <c r="G2996" t="s">
        <v>22</v>
      </c>
      <c r="H2996" s="1" t="s">
        <v>2291</v>
      </c>
      <c r="I2996" s="3">
        <v>0.16516203703703702</v>
      </c>
      <c r="J2996" s="1" t="s">
        <v>12021</v>
      </c>
      <c r="K2996" s="2" t="s">
        <v>12021</v>
      </c>
      <c r="L2996" s="2" t="s">
        <v>12021</v>
      </c>
      <c r="M2996" t="s">
        <v>12021</v>
      </c>
      <c r="N2996" t="str">
        <f t="shared" si="286"/>
        <v>23-03-2022</v>
      </c>
      <c r="O2996" t="str">
        <f t="shared" si="288"/>
        <v>03</v>
      </c>
      <c r="P2996" t="str">
        <f t="shared" si="289"/>
        <v>2022</v>
      </c>
      <c r="Q2996" t="s">
        <v>12021</v>
      </c>
      <c r="R2996" t="str">
        <f t="shared" si="287"/>
        <v>-</v>
      </c>
      <c r="S2996" t="str">
        <f t="shared" si="290"/>
        <v/>
      </c>
    </row>
    <row r="2997" spans="1:19" x14ac:dyDescent="0.3">
      <c r="A2997" t="s">
        <v>6998</v>
      </c>
      <c r="B2997" t="s">
        <v>301</v>
      </c>
      <c r="C2997" t="s">
        <v>12021</v>
      </c>
      <c r="D2997" t="s">
        <v>49</v>
      </c>
      <c r="E2997" t="s">
        <v>50</v>
      </c>
      <c r="F2997" t="s">
        <v>6999</v>
      </c>
      <c r="G2997" t="s">
        <v>22</v>
      </c>
      <c r="H2997" s="1" t="s">
        <v>1551</v>
      </c>
      <c r="I2997" s="3">
        <v>0.60394675925925922</v>
      </c>
      <c r="J2997" s="1" t="s">
        <v>12021</v>
      </c>
      <c r="K2997" s="2" t="s">
        <v>12021</v>
      </c>
      <c r="L2997" s="2" t="s">
        <v>12021</v>
      </c>
      <c r="M2997" t="s">
        <v>12021</v>
      </c>
      <c r="N2997" t="str">
        <f t="shared" si="286"/>
        <v>19-11-2023</v>
      </c>
      <c r="O2997" t="str">
        <f t="shared" si="288"/>
        <v>11</v>
      </c>
      <c r="P2997" t="str">
        <f t="shared" si="289"/>
        <v>2023</v>
      </c>
      <c r="Q2997" t="s">
        <v>12021</v>
      </c>
      <c r="R2997" t="str">
        <f t="shared" si="287"/>
        <v>-</v>
      </c>
      <c r="S2997" t="str">
        <f t="shared" si="290"/>
        <v/>
      </c>
    </row>
    <row r="2998" spans="1:19" x14ac:dyDescent="0.3">
      <c r="A2998" t="s">
        <v>7000</v>
      </c>
      <c r="B2998" t="s">
        <v>280</v>
      </c>
      <c r="C2998" t="s">
        <v>12021</v>
      </c>
      <c r="D2998" t="s">
        <v>49</v>
      </c>
      <c r="E2998" t="s">
        <v>65</v>
      </c>
      <c r="F2998" t="s">
        <v>7001</v>
      </c>
      <c r="G2998" t="s">
        <v>22</v>
      </c>
      <c r="H2998" s="1">
        <v>43930</v>
      </c>
      <c r="I2998" s="3">
        <v>0.33541666666666664</v>
      </c>
      <c r="J2998" s="1" t="s">
        <v>12021</v>
      </c>
      <c r="K2998" s="2" t="s">
        <v>12021</v>
      </c>
      <c r="L2998" s="2" t="s">
        <v>12021</v>
      </c>
      <c r="M2998" t="s">
        <v>12021</v>
      </c>
      <c r="N2998" t="str">
        <f t="shared" si="286"/>
        <v>09-04-2020</v>
      </c>
      <c r="O2998" t="str">
        <f t="shared" si="288"/>
        <v>04</v>
      </c>
      <c r="P2998" t="str">
        <f t="shared" si="289"/>
        <v>2020</v>
      </c>
      <c r="Q2998" t="s">
        <v>12021</v>
      </c>
      <c r="R2998" t="str">
        <f t="shared" si="287"/>
        <v>-</v>
      </c>
      <c r="S2998" t="str">
        <f t="shared" si="290"/>
        <v/>
      </c>
    </row>
    <row r="2999" spans="1:19" x14ac:dyDescent="0.3">
      <c r="A2999" t="s">
        <v>7002</v>
      </c>
      <c r="B2999" t="s">
        <v>131</v>
      </c>
      <c r="C2999" s="4">
        <v>45478.313194444447</v>
      </c>
      <c r="D2999" t="s">
        <v>12</v>
      </c>
      <c r="E2999" t="s">
        <v>114</v>
      </c>
      <c r="F2999" t="s">
        <v>7003</v>
      </c>
      <c r="G2999" t="s">
        <v>28</v>
      </c>
      <c r="H2999" s="1">
        <v>45327</v>
      </c>
      <c r="I2999" s="3">
        <v>0.31319444444444444</v>
      </c>
      <c r="J2999" s="1">
        <v>45478</v>
      </c>
      <c r="K2999" s="2">
        <v>0.31319444444444444</v>
      </c>
      <c r="L2999" s="2" t="s">
        <v>12021</v>
      </c>
      <c r="M2999" t="s">
        <v>12021</v>
      </c>
      <c r="N2999" t="str">
        <f t="shared" si="286"/>
        <v>05-02-2024</v>
      </c>
      <c r="O2999" t="str">
        <f t="shared" si="288"/>
        <v>02</v>
      </c>
      <c r="P2999" t="str">
        <f t="shared" si="289"/>
        <v>2024</v>
      </c>
      <c r="Q2999" t="s">
        <v>12021</v>
      </c>
      <c r="R2999" t="str">
        <f t="shared" si="287"/>
        <v>05-07-2024</v>
      </c>
      <c r="S2999" t="str">
        <f t="shared" si="290"/>
        <v>07</v>
      </c>
    </row>
    <row r="3000" spans="1:19" x14ac:dyDescent="0.3">
      <c r="A3000" t="s">
        <v>7004</v>
      </c>
      <c r="B3000" t="s">
        <v>135</v>
      </c>
      <c r="C3000" t="s">
        <v>12021</v>
      </c>
      <c r="D3000" t="s">
        <v>33</v>
      </c>
      <c r="E3000" t="s">
        <v>38</v>
      </c>
      <c r="F3000" t="s">
        <v>7005</v>
      </c>
      <c r="G3000" t="s">
        <v>15</v>
      </c>
      <c r="H3000" s="1" t="s">
        <v>3951</v>
      </c>
      <c r="I3000" s="3">
        <v>0.10155092592592592</v>
      </c>
      <c r="J3000" s="1" t="s">
        <v>12021</v>
      </c>
      <c r="K3000" s="2" t="s">
        <v>12021</v>
      </c>
      <c r="L3000" s="2" t="s">
        <v>12021</v>
      </c>
      <c r="M3000" t="s">
        <v>12021</v>
      </c>
      <c r="N3000" t="str">
        <f t="shared" si="286"/>
        <v>23-11-2023</v>
      </c>
      <c r="O3000" t="str">
        <f t="shared" si="288"/>
        <v>11</v>
      </c>
      <c r="P3000" t="str">
        <f t="shared" si="289"/>
        <v>2023</v>
      </c>
      <c r="Q3000" t="s">
        <v>12021</v>
      </c>
      <c r="R3000" t="str">
        <f t="shared" si="287"/>
        <v>-</v>
      </c>
      <c r="S3000" t="str">
        <f t="shared" si="290"/>
        <v/>
      </c>
    </row>
    <row r="3001" spans="1:19" x14ac:dyDescent="0.3">
      <c r="A3001" t="s">
        <v>7006</v>
      </c>
      <c r="B3001" t="s">
        <v>97</v>
      </c>
      <c r="C3001" t="s">
        <v>12021</v>
      </c>
      <c r="D3001" t="s">
        <v>19</v>
      </c>
      <c r="E3001" t="s">
        <v>20</v>
      </c>
      <c r="F3001" t="s">
        <v>7007</v>
      </c>
      <c r="G3001" t="s">
        <v>15</v>
      </c>
      <c r="H3001" s="1" t="s">
        <v>3297</v>
      </c>
      <c r="I3001" s="3">
        <v>0.45370370370370372</v>
      </c>
      <c r="J3001" s="1" t="s">
        <v>12021</v>
      </c>
      <c r="K3001" s="2" t="s">
        <v>12021</v>
      </c>
      <c r="L3001" s="2" t="s">
        <v>12021</v>
      </c>
      <c r="M3001" t="s">
        <v>12021</v>
      </c>
      <c r="N3001" t="str">
        <f t="shared" si="286"/>
        <v>23-08-2020</v>
      </c>
      <c r="O3001" t="str">
        <f t="shared" si="288"/>
        <v>08</v>
      </c>
      <c r="P3001" t="str">
        <f t="shared" si="289"/>
        <v>2020</v>
      </c>
      <c r="Q3001" t="s">
        <v>12021</v>
      </c>
      <c r="R3001" t="str">
        <f t="shared" si="287"/>
        <v>-</v>
      </c>
      <c r="S3001" t="str">
        <f t="shared" si="290"/>
        <v/>
      </c>
    </row>
    <row r="3002" spans="1:19" x14ac:dyDescent="0.3">
      <c r="A3002" t="s">
        <v>7008</v>
      </c>
      <c r="B3002" t="s">
        <v>139</v>
      </c>
      <c r="C3002" t="s">
        <v>11596</v>
      </c>
      <c r="D3002" t="s">
        <v>19</v>
      </c>
      <c r="E3002" t="s">
        <v>140</v>
      </c>
      <c r="F3002" t="s">
        <v>7009</v>
      </c>
      <c r="G3002" t="s">
        <v>28</v>
      </c>
      <c r="H3002" s="1" t="s">
        <v>2425</v>
      </c>
      <c r="I3002" s="3">
        <v>0.65910879629629626</v>
      </c>
      <c r="J3002" s="1" t="s">
        <v>864</v>
      </c>
      <c r="K3002" s="2">
        <v>0.65910879629629626</v>
      </c>
      <c r="L3002" s="2" t="s">
        <v>12021</v>
      </c>
      <c r="M3002" t="s">
        <v>12021</v>
      </c>
      <c r="N3002" t="str">
        <f t="shared" si="286"/>
        <v>13-11-2023</v>
      </c>
      <c r="O3002" t="str">
        <f t="shared" si="288"/>
        <v>11</v>
      </c>
      <c r="P3002" t="str">
        <f t="shared" si="289"/>
        <v>2023</v>
      </c>
      <c r="Q3002" t="s">
        <v>12021</v>
      </c>
      <c r="R3002" t="str">
        <f t="shared" si="287"/>
        <v>26-11-2023</v>
      </c>
      <c r="S3002" t="str">
        <f t="shared" si="290"/>
        <v>11</v>
      </c>
    </row>
    <row r="3003" spans="1:19" x14ac:dyDescent="0.3">
      <c r="A3003" t="s">
        <v>7010</v>
      </c>
      <c r="B3003" t="s">
        <v>404</v>
      </c>
      <c r="C3003" t="s">
        <v>12021</v>
      </c>
      <c r="D3003" t="s">
        <v>12</v>
      </c>
      <c r="E3003" t="s">
        <v>174</v>
      </c>
      <c r="F3003" t="s">
        <v>7011</v>
      </c>
      <c r="G3003" t="s">
        <v>22</v>
      </c>
      <c r="H3003" s="1" t="s">
        <v>7012</v>
      </c>
      <c r="I3003" s="3">
        <v>0.44261574074074073</v>
      </c>
      <c r="J3003" s="1" t="s">
        <v>12021</v>
      </c>
      <c r="K3003" s="2" t="s">
        <v>12021</v>
      </c>
      <c r="L3003" s="2" t="s">
        <v>12021</v>
      </c>
      <c r="M3003" t="s">
        <v>12021</v>
      </c>
      <c r="N3003" t="str">
        <f t="shared" si="286"/>
        <v>17-03-2022</v>
      </c>
      <c r="O3003" t="str">
        <f t="shared" si="288"/>
        <v>03</v>
      </c>
      <c r="P3003" t="str">
        <f t="shared" si="289"/>
        <v>2022</v>
      </c>
      <c r="Q3003" t="s">
        <v>12021</v>
      </c>
      <c r="R3003" t="str">
        <f t="shared" si="287"/>
        <v>-</v>
      </c>
      <c r="S3003" t="str">
        <f t="shared" si="290"/>
        <v/>
      </c>
    </row>
    <row r="3004" spans="1:19" x14ac:dyDescent="0.3">
      <c r="A3004" t="s">
        <v>7013</v>
      </c>
      <c r="B3004" t="s">
        <v>146</v>
      </c>
      <c r="C3004" t="s">
        <v>12021</v>
      </c>
      <c r="D3004" t="s">
        <v>19</v>
      </c>
      <c r="E3004" t="s">
        <v>140</v>
      </c>
      <c r="F3004" t="s">
        <v>7014</v>
      </c>
      <c r="G3004" t="s">
        <v>15</v>
      </c>
      <c r="H3004" s="1">
        <v>44714</v>
      </c>
      <c r="I3004" s="3">
        <v>0.44583333333333336</v>
      </c>
      <c r="J3004" s="1" t="s">
        <v>12021</v>
      </c>
      <c r="K3004" s="2" t="s">
        <v>12021</v>
      </c>
      <c r="L3004" s="2" t="s">
        <v>12021</v>
      </c>
      <c r="M3004" t="s">
        <v>12021</v>
      </c>
      <c r="N3004" t="str">
        <f t="shared" si="286"/>
        <v>02-06-2022</v>
      </c>
      <c r="O3004" t="str">
        <f t="shared" si="288"/>
        <v>06</v>
      </c>
      <c r="P3004" t="str">
        <f t="shared" si="289"/>
        <v>2022</v>
      </c>
      <c r="Q3004" t="s">
        <v>12021</v>
      </c>
      <c r="R3004" t="str">
        <f t="shared" si="287"/>
        <v>-</v>
      </c>
      <c r="S3004" t="str">
        <f t="shared" si="290"/>
        <v/>
      </c>
    </row>
    <row r="3005" spans="1:19" x14ac:dyDescent="0.3">
      <c r="A3005" t="s">
        <v>7015</v>
      </c>
      <c r="B3005" t="s">
        <v>220</v>
      </c>
      <c r="C3005" t="s">
        <v>12021</v>
      </c>
      <c r="D3005" t="s">
        <v>12</v>
      </c>
      <c r="E3005" t="s">
        <v>174</v>
      </c>
      <c r="F3005" t="s">
        <v>7016</v>
      </c>
      <c r="G3005" t="s">
        <v>15</v>
      </c>
      <c r="H3005" s="1" t="s">
        <v>105</v>
      </c>
      <c r="I3005" s="3">
        <v>0.77650462962962963</v>
      </c>
      <c r="J3005" s="1" t="s">
        <v>12021</v>
      </c>
      <c r="K3005" s="2" t="s">
        <v>12021</v>
      </c>
      <c r="L3005" s="2" t="s">
        <v>12021</v>
      </c>
      <c r="M3005" t="s">
        <v>12021</v>
      </c>
      <c r="N3005" t="str">
        <f t="shared" si="286"/>
        <v>17-05-2021</v>
      </c>
      <c r="O3005" t="str">
        <f t="shared" si="288"/>
        <v>05</v>
      </c>
      <c r="P3005" t="str">
        <f t="shared" si="289"/>
        <v>2021</v>
      </c>
      <c r="Q3005" t="s">
        <v>12021</v>
      </c>
      <c r="R3005" t="str">
        <f t="shared" si="287"/>
        <v>-</v>
      </c>
      <c r="S3005" t="str">
        <f t="shared" si="290"/>
        <v/>
      </c>
    </row>
    <row r="3006" spans="1:19" x14ac:dyDescent="0.3">
      <c r="A3006" t="s">
        <v>7017</v>
      </c>
      <c r="B3006" t="s">
        <v>146</v>
      </c>
      <c r="C3006" s="4">
        <v>45147.999305555553</v>
      </c>
      <c r="D3006" t="s">
        <v>19</v>
      </c>
      <c r="E3006" t="s">
        <v>140</v>
      </c>
      <c r="F3006" t="s">
        <v>7018</v>
      </c>
      <c r="G3006" t="s">
        <v>28</v>
      </c>
      <c r="H3006" s="1">
        <v>45177</v>
      </c>
      <c r="I3006" s="3">
        <v>0.99930555555555556</v>
      </c>
      <c r="J3006" s="1">
        <v>45147</v>
      </c>
      <c r="K3006" s="2">
        <v>0.99930555555555556</v>
      </c>
      <c r="L3006" s="2" t="s">
        <v>12021</v>
      </c>
      <c r="M3006" t="s">
        <v>12021</v>
      </c>
      <c r="N3006" t="str">
        <f t="shared" si="286"/>
        <v>08-09-2023</v>
      </c>
      <c r="O3006" t="str">
        <f t="shared" si="288"/>
        <v>09</v>
      </c>
      <c r="P3006" t="str">
        <f t="shared" si="289"/>
        <v>2023</v>
      </c>
      <c r="Q3006" t="s">
        <v>12021</v>
      </c>
      <c r="R3006" t="str">
        <f t="shared" si="287"/>
        <v>09-08-2023</v>
      </c>
      <c r="S3006" t="str">
        <f t="shared" si="290"/>
        <v>08</v>
      </c>
    </row>
    <row r="3007" spans="1:19" x14ac:dyDescent="0.3">
      <c r="A3007" t="s">
        <v>7019</v>
      </c>
      <c r="B3007" t="s">
        <v>149</v>
      </c>
      <c r="C3007" t="s">
        <v>12021</v>
      </c>
      <c r="D3007" t="s">
        <v>49</v>
      </c>
      <c r="E3007" t="s">
        <v>69</v>
      </c>
      <c r="F3007" t="s">
        <v>7020</v>
      </c>
      <c r="G3007" t="s">
        <v>22</v>
      </c>
      <c r="H3007" s="1" t="s">
        <v>1923</v>
      </c>
      <c r="I3007" s="3">
        <v>0.31641203703703702</v>
      </c>
      <c r="J3007" s="1" t="s">
        <v>12021</v>
      </c>
      <c r="K3007" s="2" t="s">
        <v>12021</v>
      </c>
      <c r="L3007" s="2" t="s">
        <v>12021</v>
      </c>
      <c r="M3007" t="s">
        <v>12021</v>
      </c>
      <c r="N3007" t="str">
        <f t="shared" si="286"/>
        <v>21-06-2021</v>
      </c>
      <c r="O3007" t="str">
        <f t="shared" si="288"/>
        <v>06</v>
      </c>
      <c r="P3007" t="str">
        <f t="shared" si="289"/>
        <v>2021</v>
      </c>
      <c r="Q3007" t="s">
        <v>12021</v>
      </c>
      <c r="R3007" t="str">
        <f t="shared" si="287"/>
        <v>-</v>
      </c>
      <c r="S3007" t="str">
        <f t="shared" si="290"/>
        <v/>
      </c>
    </row>
    <row r="3008" spans="1:19" x14ac:dyDescent="0.3">
      <c r="A3008" t="s">
        <v>7021</v>
      </c>
      <c r="B3008" t="s">
        <v>64</v>
      </c>
      <c r="C3008" t="s">
        <v>12021</v>
      </c>
      <c r="D3008" t="s">
        <v>49</v>
      </c>
      <c r="E3008" t="s">
        <v>65</v>
      </c>
      <c r="F3008" t="s">
        <v>7022</v>
      </c>
      <c r="G3008" t="s">
        <v>22</v>
      </c>
      <c r="H3008" s="1">
        <v>44414</v>
      </c>
      <c r="I3008" s="3">
        <v>0.94861111111111107</v>
      </c>
      <c r="J3008" s="1" t="s">
        <v>12021</v>
      </c>
      <c r="K3008" s="2" t="s">
        <v>12021</v>
      </c>
      <c r="L3008" s="2" t="s">
        <v>12021</v>
      </c>
      <c r="M3008" t="s">
        <v>12021</v>
      </c>
      <c r="N3008" t="str">
        <f t="shared" si="286"/>
        <v>06-08-2021</v>
      </c>
      <c r="O3008" t="str">
        <f t="shared" si="288"/>
        <v>08</v>
      </c>
      <c r="P3008" t="str">
        <f t="shared" si="289"/>
        <v>2021</v>
      </c>
      <c r="Q3008" t="s">
        <v>12021</v>
      </c>
      <c r="R3008" t="str">
        <f t="shared" si="287"/>
        <v>-</v>
      </c>
      <c r="S3008" t="str">
        <f t="shared" si="290"/>
        <v/>
      </c>
    </row>
    <row r="3009" spans="1:19" x14ac:dyDescent="0.3">
      <c r="A3009" t="s">
        <v>7023</v>
      </c>
      <c r="B3009" t="s">
        <v>139</v>
      </c>
      <c r="C3009" t="s">
        <v>12021</v>
      </c>
      <c r="D3009" t="s">
        <v>19</v>
      </c>
      <c r="E3009" t="s">
        <v>140</v>
      </c>
      <c r="F3009" t="s">
        <v>7024</v>
      </c>
      <c r="G3009" t="s">
        <v>15</v>
      </c>
      <c r="H3009" s="1">
        <v>44014</v>
      </c>
      <c r="I3009" s="3">
        <v>0.78194444444444444</v>
      </c>
      <c r="J3009" s="1" t="s">
        <v>12021</v>
      </c>
      <c r="K3009" s="2" t="s">
        <v>12021</v>
      </c>
      <c r="L3009" s="2" t="s">
        <v>12021</v>
      </c>
      <c r="M3009" t="s">
        <v>12021</v>
      </c>
      <c r="N3009" t="str">
        <f t="shared" si="286"/>
        <v>02-07-2020</v>
      </c>
      <c r="O3009" t="str">
        <f t="shared" si="288"/>
        <v>07</v>
      </c>
      <c r="P3009" t="str">
        <f t="shared" si="289"/>
        <v>2020</v>
      </c>
      <c r="Q3009" t="s">
        <v>12021</v>
      </c>
      <c r="R3009" t="str">
        <f t="shared" si="287"/>
        <v>-</v>
      </c>
      <c r="S3009" t="str">
        <f t="shared" si="290"/>
        <v/>
      </c>
    </row>
    <row r="3010" spans="1:19" x14ac:dyDescent="0.3">
      <c r="A3010" t="s">
        <v>7025</v>
      </c>
      <c r="B3010" t="s">
        <v>205</v>
      </c>
      <c r="C3010" t="s">
        <v>12021</v>
      </c>
      <c r="D3010" t="s">
        <v>19</v>
      </c>
      <c r="E3010" t="s">
        <v>140</v>
      </c>
      <c r="F3010" t="s">
        <v>7026</v>
      </c>
      <c r="G3010" t="s">
        <v>15</v>
      </c>
      <c r="H3010" s="1">
        <v>45237</v>
      </c>
      <c r="I3010" s="3">
        <v>0.26666666666666666</v>
      </c>
      <c r="J3010" s="1" t="s">
        <v>12021</v>
      </c>
      <c r="K3010" s="2" t="s">
        <v>12021</v>
      </c>
      <c r="L3010" s="2" t="s">
        <v>12021</v>
      </c>
      <c r="M3010" t="s">
        <v>12021</v>
      </c>
      <c r="N3010" t="str">
        <f t="shared" ref="N3010:N3073" si="291">TEXT(H3010,"DD-MM-YYYY")</f>
        <v>07-11-2023</v>
      </c>
      <c r="O3010" t="str">
        <f t="shared" si="288"/>
        <v>11</v>
      </c>
      <c r="P3010" t="str">
        <f t="shared" si="289"/>
        <v>2023</v>
      </c>
      <c r="Q3010" t="s">
        <v>12021</v>
      </c>
      <c r="R3010" t="str">
        <f t="shared" ref="R3010:R3073" si="292">TEXT(J3010,"DD-MM-YYYY")</f>
        <v>-</v>
      </c>
      <c r="S3010" t="str">
        <f t="shared" si="290"/>
        <v/>
      </c>
    </row>
    <row r="3011" spans="1:19" x14ac:dyDescent="0.3">
      <c r="A3011" t="s">
        <v>7027</v>
      </c>
      <c r="B3011" t="s">
        <v>93</v>
      </c>
      <c r="C3011" t="s">
        <v>12021</v>
      </c>
      <c r="D3011" t="s">
        <v>19</v>
      </c>
      <c r="E3011" t="s">
        <v>26</v>
      </c>
      <c r="F3011" t="s">
        <v>2653</v>
      </c>
      <c r="G3011" t="s">
        <v>22</v>
      </c>
      <c r="H3011" s="1">
        <v>45359</v>
      </c>
      <c r="I3011" s="3">
        <v>0.44305555555555554</v>
      </c>
      <c r="J3011" s="1" t="s">
        <v>12021</v>
      </c>
      <c r="K3011" s="2" t="s">
        <v>12021</v>
      </c>
      <c r="L3011" s="2" t="s">
        <v>12021</v>
      </c>
      <c r="M3011" t="s">
        <v>12021</v>
      </c>
      <c r="N3011" t="str">
        <f t="shared" si="291"/>
        <v>08-03-2024</v>
      </c>
      <c r="O3011" t="str">
        <f t="shared" ref="O3011:O3074" si="293">MID(N3011,4,2)</f>
        <v>03</v>
      </c>
      <c r="P3011" t="str">
        <f t="shared" ref="P3011:P3074" si="294">RIGHT(N3011,4)</f>
        <v>2024</v>
      </c>
      <c r="Q3011" t="s">
        <v>12021</v>
      </c>
      <c r="R3011" t="str">
        <f t="shared" si="292"/>
        <v>-</v>
      </c>
      <c r="S3011" t="str">
        <f t="shared" ref="S3011:S3074" si="295">MID(R3011,4,2)</f>
        <v/>
      </c>
    </row>
    <row r="3012" spans="1:19" x14ac:dyDescent="0.3">
      <c r="A3012" t="s">
        <v>7028</v>
      </c>
      <c r="B3012" t="s">
        <v>113</v>
      </c>
      <c r="C3012" t="s">
        <v>12021</v>
      </c>
      <c r="D3012" t="s">
        <v>12</v>
      </c>
      <c r="E3012" t="s">
        <v>114</v>
      </c>
      <c r="F3012" t="s">
        <v>7029</v>
      </c>
      <c r="G3012" t="s">
        <v>15</v>
      </c>
      <c r="H3012" s="1" t="s">
        <v>3368</v>
      </c>
      <c r="I3012" s="3">
        <v>0.44243055555555555</v>
      </c>
      <c r="J3012" s="1" t="s">
        <v>12021</v>
      </c>
      <c r="K3012" s="2" t="s">
        <v>12021</v>
      </c>
      <c r="L3012" s="2" t="s">
        <v>12021</v>
      </c>
      <c r="M3012" t="s">
        <v>12021</v>
      </c>
      <c r="N3012" t="str">
        <f t="shared" si="291"/>
        <v>13-08-2022</v>
      </c>
      <c r="O3012" t="str">
        <f t="shared" si="293"/>
        <v>08</v>
      </c>
      <c r="P3012" t="str">
        <f t="shared" si="294"/>
        <v>2022</v>
      </c>
      <c r="Q3012" t="s">
        <v>12021</v>
      </c>
      <c r="R3012" t="str">
        <f t="shared" si="292"/>
        <v>-</v>
      </c>
      <c r="S3012" t="str">
        <f t="shared" si="295"/>
        <v/>
      </c>
    </row>
    <row r="3013" spans="1:19" x14ac:dyDescent="0.3">
      <c r="A3013" t="s">
        <v>7030</v>
      </c>
      <c r="B3013" t="s">
        <v>404</v>
      </c>
      <c r="C3013" t="s">
        <v>12021</v>
      </c>
      <c r="D3013" t="s">
        <v>12</v>
      </c>
      <c r="E3013" t="s">
        <v>174</v>
      </c>
      <c r="F3013" t="s">
        <v>7031</v>
      </c>
      <c r="G3013" t="s">
        <v>15</v>
      </c>
      <c r="H3013" s="1" t="s">
        <v>2385</v>
      </c>
      <c r="I3013" s="3">
        <v>0.11608796296296296</v>
      </c>
      <c r="J3013" s="1" t="s">
        <v>12021</v>
      </c>
      <c r="K3013" s="2" t="s">
        <v>12021</v>
      </c>
      <c r="L3013" s="2" t="s">
        <v>12021</v>
      </c>
      <c r="M3013" t="s">
        <v>12021</v>
      </c>
      <c r="N3013" t="str">
        <f t="shared" si="291"/>
        <v>28-11-2023</v>
      </c>
      <c r="O3013" t="str">
        <f t="shared" si="293"/>
        <v>11</v>
      </c>
      <c r="P3013" t="str">
        <f t="shared" si="294"/>
        <v>2023</v>
      </c>
      <c r="Q3013" t="s">
        <v>12021</v>
      </c>
      <c r="R3013" t="str">
        <f t="shared" si="292"/>
        <v>-</v>
      </c>
      <c r="S3013" t="str">
        <f t="shared" si="295"/>
        <v/>
      </c>
    </row>
    <row r="3014" spans="1:19" x14ac:dyDescent="0.3">
      <c r="A3014" t="s">
        <v>7032</v>
      </c>
      <c r="B3014" t="s">
        <v>53</v>
      </c>
      <c r="C3014" t="s">
        <v>12021</v>
      </c>
      <c r="D3014" t="s">
        <v>12</v>
      </c>
      <c r="E3014" t="s">
        <v>13</v>
      </c>
      <c r="F3014" t="s">
        <v>7033</v>
      </c>
      <c r="G3014" t="s">
        <v>22</v>
      </c>
      <c r="H3014" s="1">
        <v>44836</v>
      </c>
      <c r="I3014" s="3">
        <v>0.33055555555555555</v>
      </c>
      <c r="J3014" s="1" t="s">
        <v>12021</v>
      </c>
      <c r="K3014" s="2" t="s">
        <v>12021</v>
      </c>
      <c r="L3014" s="2" t="s">
        <v>12021</v>
      </c>
      <c r="M3014" t="s">
        <v>12021</v>
      </c>
      <c r="N3014" t="str">
        <f t="shared" si="291"/>
        <v>02-10-2022</v>
      </c>
      <c r="O3014" t="str">
        <f t="shared" si="293"/>
        <v>10</v>
      </c>
      <c r="P3014" t="str">
        <f t="shared" si="294"/>
        <v>2022</v>
      </c>
      <c r="Q3014" t="s">
        <v>12021</v>
      </c>
      <c r="R3014" t="str">
        <f t="shared" si="292"/>
        <v>-</v>
      </c>
      <c r="S3014" t="str">
        <f t="shared" si="295"/>
        <v/>
      </c>
    </row>
    <row r="3015" spans="1:19" x14ac:dyDescent="0.3">
      <c r="A3015" t="s">
        <v>7034</v>
      </c>
      <c r="B3015" t="s">
        <v>48</v>
      </c>
      <c r="C3015" t="s">
        <v>11597</v>
      </c>
      <c r="D3015" t="s">
        <v>49</v>
      </c>
      <c r="E3015" t="s">
        <v>50</v>
      </c>
      <c r="F3015" t="s">
        <v>7035</v>
      </c>
      <c r="G3015" t="s">
        <v>28</v>
      </c>
      <c r="H3015" s="1" t="s">
        <v>3875</v>
      </c>
      <c r="I3015" s="3">
        <v>0.68939814814814815</v>
      </c>
      <c r="J3015" s="1" t="s">
        <v>910</v>
      </c>
      <c r="K3015" s="2">
        <v>0.68939814814814815</v>
      </c>
      <c r="L3015" s="2" t="s">
        <v>12021</v>
      </c>
      <c r="M3015" t="s">
        <v>12021</v>
      </c>
      <c r="N3015" t="str">
        <f t="shared" si="291"/>
        <v>16-09-2020</v>
      </c>
      <c r="O3015" t="str">
        <f t="shared" si="293"/>
        <v>09</v>
      </c>
      <c r="P3015" t="str">
        <f t="shared" si="294"/>
        <v>2020</v>
      </c>
      <c r="Q3015" t="s">
        <v>12021</v>
      </c>
      <c r="R3015" t="str">
        <f t="shared" si="292"/>
        <v>27-09-2020</v>
      </c>
      <c r="S3015" t="str">
        <f t="shared" si="295"/>
        <v>09</v>
      </c>
    </row>
    <row r="3016" spans="1:19" x14ac:dyDescent="0.3">
      <c r="A3016" t="s">
        <v>7036</v>
      </c>
      <c r="B3016" t="s">
        <v>135</v>
      </c>
      <c r="C3016" t="s">
        <v>11598</v>
      </c>
      <c r="D3016" t="s">
        <v>33</v>
      </c>
      <c r="E3016" t="s">
        <v>38</v>
      </c>
      <c r="F3016" t="s">
        <v>7037</v>
      </c>
      <c r="G3016" t="s">
        <v>28</v>
      </c>
      <c r="H3016" s="1" t="s">
        <v>676</v>
      </c>
      <c r="I3016" s="3">
        <v>0.92825231481481485</v>
      </c>
      <c r="J3016" s="1" t="s">
        <v>7038</v>
      </c>
      <c r="K3016" s="2">
        <v>0.92825231481481485</v>
      </c>
      <c r="L3016" s="2" t="s">
        <v>12021</v>
      </c>
      <c r="M3016" t="s">
        <v>12021</v>
      </c>
      <c r="N3016" t="str">
        <f t="shared" si="291"/>
        <v>29-05-2022</v>
      </c>
      <c r="O3016" t="str">
        <f t="shared" si="293"/>
        <v>05</v>
      </c>
      <c r="P3016" t="str">
        <f t="shared" si="294"/>
        <v>2022</v>
      </c>
      <c r="Q3016" t="s">
        <v>12021</v>
      </c>
      <c r="R3016" t="str">
        <f t="shared" si="292"/>
        <v>19-06-2022</v>
      </c>
      <c r="S3016" t="str">
        <f t="shared" si="295"/>
        <v>06</v>
      </c>
    </row>
    <row r="3017" spans="1:19" x14ac:dyDescent="0.3">
      <c r="A3017" t="s">
        <v>7039</v>
      </c>
      <c r="B3017" t="s">
        <v>11</v>
      </c>
      <c r="C3017" t="s">
        <v>12021</v>
      </c>
      <c r="D3017" t="s">
        <v>12</v>
      </c>
      <c r="E3017" t="s">
        <v>13</v>
      </c>
      <c r="F3017" t="s">
        <v>7040</v>
      </c>
      <c r="G3017" t="s">
        <v>15</v>
      </c>
      <c r="H3017" s="1">
        <v>45353</v>
      </c>
      <c r="I3017" s="3">
        <v>0.43819444444444444</v>
      </c>
      <c r="J3017" s="1" t="s">
        <v>12021</v>
      </c>
      <c r="K3017" s="2" t="s">
        <v>12021</v>
      </c>
      <c r="L3017" s="2" t="s">
        <v>12021</v>
      </c>
      <c r="M3017" t="s">
        <v>12021</v>
      </c>
      <c r="N3017" t="str">
        <f t="shared" si="291"/>
        <v>02-03-2024</v>
      </c>
      <c r="O3017" t="str">
        <f t="shared" si="293"/>
        <v>03</v>
      </c>
      <c r="P3017" t="str">
        <f t="shared" si="294"/>
        <v>2024</v>
      </c>
      <c r="Q3017" t="s">
        <v>12021</v>
      </c>
      <c r="R3017" t="str">
        <f t="shared" si="292"/>
        <v>-</v>
      </c>
      <c r="S3017" t="str">
        <f t="shared" si="295"/>
        <v/>
      </c>
    </row>
    <row r="3018" spans="1:19" x14ac:dyDescent="0.3">
      <c r="A3018" t="s">
        <v>7041</v>
      </c>
      <c r="B3018" t="s">
        <v>131</v>
      </c>
      <c r="C3018" t="s">
        <v>12021</v>
      </c>
      <c r="D3018" t="s">
        <v>12</v>
      </c>
      <c r="E3018" t="s">
        <v>114</v>
      </c>
      <c r="F3018" t="s">
        <v>7042</v>
      </c>
      <c r="G3018" t="s">
        <v>15</v>
      </c>
      <c r="H3018" s="1" t="s">
        <v>2416</v>
      </c>
      <c r="I3018" s="3">
        <v>0.3943402777777778</v>
      </c>
      <c r="J3018" s="1" t="s">
        <v>12021</v>
      </c>
      <c r="K3018" s="2" t="s">
        <v>12021</v>
      </c>
      <c r="L3018" s="2" t="s">
        <v>12021</v>
      </c>
      <c r="M3018" t="s">
        <v>12021</v>
      </c>
      <c r="N3018" t="str">
        <f t="shared" si="291"/>
        <v>16-04-2023</v>
      </c>
      <c r="O3018" t="str">
        <f t="shared" si="293"/>
        <v>04</v>
      </c>
      <c r="P3018" t="str">
        <f t="shared" si="294"/>
        <v>2023</v>
      </c>
      <c r="Q3018" t="s">
        <v>12021</v>
      </c>
      <c r="R3018" t="str">
        <f t="shared" si="292"/>
        <v>-</v>
      </c>
      <c r="S3018" t="str">
        <f t="shared" si="295"/>
        <v/>
      </c>
    </row>
    <row r="3019" spans="1:19" x14ac:dyDescent="0.3">
      <c r="A3019" t="s">
        <v>7043</v>
      </c>
      <c r="B3019" t="s">
        <v>53</v>
      </c>
      <c r="C3019" t="s">
        <v>12021</v>
      </c>
      <c r="D3019" t="s">
        <v>12</v>
      </c>
      <c r="E3019" t="s">
        <v>13</v>
      </c>
      <c r="F3019" t="s">
        <v>7044</v>
      </c>
      <c r="G3019" t="s">
        <v>22</v>
      </c>
      <c r="H3019" s="1" t="s">
        <v>1013</v>
      </c>
      <c r="I3019" s="3">
        <v>0.45908564814814817</v>
      </c>
      <c r="J3019" s="1" t="s">
        <v>12021</v>
      </c>
      <c r="K3019" s="2" t="s">
        <v>12021</v>
      </c>
      <c r="L3019" s="2" t="s">
        <v>12021</v>
      </c>
      <c r="M3019" t="s">
        <v>12021</v>
      </c>
      <c r="N3019" t="str">
        <f t="shared" si="291"/>
        <v>31-01-2021</v>
      </c>
      <c r="O3019" t="str">
        <f t="shared" si="293"/>
        <v>01</v>
      </c>
      <c r="P3019" t="str">
        <f t="shared" si="294"/>
        <v>2021</v>
      </c>
      <c r="Q3019" t="s">
        <v>12021</v>
      </c>
      <c r="R3019" t="str">
        <f t="shared" si="292"/>
        <v>-</v>
      </c>
      <c r="S3019" t="str">
        <f t="shared" si="295"/>
        <v/>
      </c>
    </row>
    <row r="3020" spans="1:19" x14ac:dyDescent="0.3">
      <c r="A3020" t="s">
        <v>7045</v>
      </c>
      <c r="B3020" t="s">
        <v>53</v>
      </c>
      <c r="C3020" t="s">
        <v>12021</v>
      </c>
      <c r="D3020" t="s">
        <v>12</v>
      </c>
      <c r="E3020" t="s">
        <v>13</v>
      </c>
      <c r="F3020" t="s">
        <v>7046</v>
      </c>
      <c r="G3020" t="s">
        <v>22</v>
      </c>
      <c r="H3020" s="1" t="s">
        <v>2146</v>
      </c>
      <c r="I3020" s="3">
        <v>0.13577546296296297</v>
      </c>
      <c r="J3020" s="1" t="s">
        <v>12021</v>
      </c>
      <c r="K3020" s="2" t="s">
        <v>12021</v>
      </c>
      <c r="L3020" s="2" t="s">
        <v>12021</v>
      </c>
      <c r="M3020" t="s">
        <v>12021</v>
      </c>
      <c r="N3020" t="str">
        <f t="shared" si="291"/>
        <v>20-09-2022</v>
      </c>
      <c r="O3020" t="str">
        <f t="shared" si="293"/>
        <v>09</v>
      </c>
      <c r="P3020" t="str">
        <f t="shared" si="294"/>
        <v>2022</v>
      </c>
      <c r="Q3020" t="s">
        <v>12021</v>
      </c>
      <c r="R3020" t="str">
        <f t="shared" si="292"/>
        <v>-</v>
      </c>
      <c r="S3020" t="str">
        <f t="shared" si="295"/>
        <v/>
      </c>
    </row>
    <row r="3021" spans="1:19" x14ac:dyDescent="0.3">
      <c r="A3021" t="s">
        <v>7047</v>
      </c>
      <c r="B3021" t="s">
        <v>188</v>
      </c>
      <c r="C3021" s="4">
        <v>44776.995833333334</v>
      </c>
      <c r="D3021" t="s">
        <v>12</v>
      </c>
      <c r="E3021" t="s">
        <v>114</v>
      </c>
      <c r="F3021" t="s">
        <v>7048</v>
      </c>
      <c r="G3021" t="s">
        <v>28</v>
      </c>
      <c r="H3021" s="1" t="s">
        <v>4749</v>
      </c>
      <c r="I3021" s="3">
        <v>0.99626157407407412</v>
      </c>
      <c r="J3021" s="1">
        <v>44776</v>
      </c>
      <c r="K3021" s="2">
        <v>0.99583333333333335</v>
      </c>
      <c r="L3021" s="2" t="s">
        <v>12021</v>
      </c>
      <c r="M3021" t="s">
        <v>12021</v>
      </c>
      <c r="N3021" t="str">
        <f t="shared" si="291"/>
        <v>15-02-2022</v>
      </c>
      <c r="O3021" t="str">
        <f t="shared" si="293"/>
        <v>02</v>
      </c>
      <c r="P3021" t="str">
        <f t="shared" si="294"/>
        <v>2022</v>
      </c>
      <c r="Q3021" t="s">
        <v>12021</v>
      </c>
      <c r="R3021" t="str">
        <f t="shared" si="292"/>
        <v>03-08-2022</v>
      </c>
      <c r="S3021" t="str">
        <f t="shared" si="295"/>
        <v>08</v>
      </c>
    </row>
    <row r="3022" spans="1:19" x14ac:dyDescent="0.3">
      <c r="A3022" t="s">
        <v>7049</v>
      </c>
      <c r="B3022" t="s">
        <v>68</v>
      </c>
      <c r="C3022" t="s">
        <v>12021</v>
      </c>
      <c r="D3022" t="s">
        <v>49</v>
      </c>
      <c r="E3022" t="s">
        <v>69</v>
      </c>
      <c r="F3022" t="s">
        <v>7050</v>
      </c>
      <c r="G3022" t="s">
        <v>22</v>
      </c>
      <c r="H3022" s="1">
        <v>45607</v>
      </c>
      <c r="I3022" s="3">
        <v>0.15625</v>
      </c>
      <c r="J3022" s="1" t="s">
        <v>12021</v>
      </c>
      <c r="K3022" s="2" t="s">
        <v>12021</v>
      </c>
      <c r="L3022" s="2" t="s">
        <v>12021</v>
      </c>
      <c r="M3022" t="s">
        <v>12021</v>
      </c>
      <c r="N3022" t="str">
        <f t="shared" si="291"/>
        <v>11-11-2024</v>
      </c>
      <c r="O3022" t="str">
        <f t="shared" si="293"/>
        <v>11</v>
      </c>
      <c r="P3022" t="str">
        <f t="shared" si="294"/>
        <v>2024</v>
      </c>
      <c r="Q3022" t="s">
        <v>12021</v>
      </c>
      <c r="R3022" t="str">
        <f t="shared" si="292"/>
        <v>-</v>
      </c>
      <c r="S3022" t="str">
        <f t="shared" si="295"/>
        <v/>
      </c>
    </row>
    <row r="3023" spans="1:19" x14ac:dyDescent="0.3">
      <c r="A3023" t="s">
        <v>7051</v>
      </c>
      <c r="B3023" t="s">
        <v>73</v>
      </c>
      <c r="C3023" t="s">
        <v>11599</v>
      </c>
      <c r="D3023" t="s">
        <v>49</v>
      </c>
      <c r="E3023" t="s">
        <v>50</v>
      </c>
      <c r="F3023" t="s">
        <v>7052</v>
      </c>
      <c r="G3023" t="s">
        <v>28</v>
      </c>
      <c r="H3023" s="1" t="s">
        <v>137</v>
      </c>
      <c r="I3023" s="3">
        <v>0.34325231481481483</v>
      </c>
      <c r="J3023" s="1" t="s">
        <v>565</v>
      </c>
      <c r="K3023" s="2">
        <v>0.34325231481481483</v>
      </c>
      <c r="L3023" s="2" t="s">
        <v>12021</v>
      </c>
      <c r="M3023" t="s">
        <v>12021</v>
      </c>
      <c r="N3023" t="str">
        <f t="shared" si="291"/>
        <v>19-05-2023</v>
      </c>
      <c r="O3023" t="str">
        <f t="shared" si="293"/>
        <v>05</v>
      </c>
      <c r="P3023" t="str">
        <f t="shared" si="294"/>
        <v>2023</v>
      </c>
      <c r="Q3023" t="s">
        <v>12021</v>
      </c>
      <c r="R3023" t="str">
        <f t="shared" si="292"/>
        <v>28-05-2023</v>
      </c>
      <c r="S3023" t="str">
        <f t="shared" si="295"/>
        <v>05</v>
      </c>
    </row>
    <row r="3024" spans="1:19" x14ac:dyDescent="0.3">
      <c r="A3024" t="s">
        <v>7053</v>
      </c>
      <c r="B3024" t="s">
        <v>185</v>
      </c>
      <c r="C3024" t="s">
        <v>12021</v>
      </c>
      <c r="D3024" t="s">
        <v>12</v>
      </c>
      <c r="E3024" t="s">
        <v>13</v>
      </c>
      <c r="F3024" t="s">
        <v>7054</v>
      </c>
      <c r="G3024" t="s">
        <v>22</v>
      </c>
      <c r="H3024" s="1" t="s">
        <v>3829</v>
      </c>
      <c r="I3024" s="3">
        <v>0.18501157407407406</v>
      </c>
      <c r="J3024" s="1" t="s">
        <v>12021</v>
      </c>
      <c r="K3024" s="2" t="s">
        <v>12021</v>
      </c>
      <c r="L3024" s="2" t="s">
        <v>12021</v>
      </c>
      <c r="M3024" t="s">
        <v>12021</v>
      </c>
      <c r="N3024" t="str">
        <f t="shared" si="291"/>
        <v>31-05-2021</v>
      </c>
      <c r="O3024" t="str">
        <f t="shared" si="293"/>
        <v>05</v>
      </c>
      <c r="P3024" t="str">
        <f t="shared" si="294"/>
        <v>2021</v>
      </c>
      <c r="Q3024" t="s">
        <v>12021</v>
      </c>
      <c r="R3024" t="str">
        <f t="shared" si="292"/>
        <v>-</v>
      </c>
      <c r="S3024" t="str">
        <f t="shared" si="295"/>
        <v/>
      </c>
    </row>
    <row r="3025" spans="1:19" x14ac:dyDescent="0.3">
      <c r="A3025" t="s">
        <v>7055</v>
      </c>
      <c r="B3025" t="s">
        <v>146</v>
      </c>
      <c r="C3025" s="4">
        <v>45453.036111111112</v>
      </c>
      <c r="D3025" t="s">
        <v>19</v>
      </c>
      <c r="E3025" t="s">
        <v>140</v>
      </c>
      <c r="F3025" t="s">
        <v>7056</v>
      </c>
      <c r="G3025" t="s">
        <v>28</v>
      </c>
      <c r="H3025" s="1">
        <v>45635</v>
      </c>
      <c r="I3025" s="3">
        <v>3.6111111111111108E-2</v>
      </c>
      <c r="J3025" s="1">
        <v>45453</v>
      </c>
      <c r="K3025" s="2">
        <v>3.6111111111111108E-2</v>
      </c>
      <c r="L3025" s="2" t="s">
        <v>12021</v>
      </c>
      <c r="M3025" t="s">
        <v>12021</v>
      </c>
      <c r="N3025" t="str">
        <f t="shared" si="291"/>
        <v>09-12-2024</v>
      </c>
      <c r="O3025" t="str">
        <f t="shared" si="293"/>
        <v>12</v>
      </c>
      <c r="P3025" t="str">
        <f t="shared" si="294"/>
        <v>2024</v>
      </c>
      <c r="Q3025" t="s">
        <v>12021</v>
      </c>
      <c r="R3025" t="str">
        <f t="shared" si="292"/>
        <v>10-06-2024</v>
      </c>
      <c r="S3025" t="str">
        <f t="shared" si="295"/>
        <v>06</v>
      </c>
    </row>
    <row r="3026" spans="1:19" x14ac:dyDescent="0.3">
      <c r="A3026" t="s">
        <v>7057</v>
      </c>
      <c r="B3026" t="s">
        <v>93</v>
      </c>
      <c r="C3026" t="s">
        <v>12021</v>
      </c>
      <c r="D3026" t="s">
        <v>19</v>
      </c>
      <c r="E3026" t="s">
        <v>26</v>
      </c>
      <c r="F3026" t="s">
        <v>7058</v>
      </c>
      <c r="G3026" t="s">
        <v>22</v>
      </c>
      <c r="H3026" s="1">
        <v>44748</v>
      </c>
      <c r="I3026" s="3">
        <v>0.23125000000000001</v>
      </c>
      <c r="J3026" s="1" t="s">
        <v>12021</v>
      </c>
      <c r="K3026" s="2" t="s">
        <v>12021</v>
      </c>
      <c r="L3026" s="2" t="s">
        <v>12021</v>
      </c>
      <c r="M3026" t="s">
        <v>12021</v>
      </c>
      <c r="N3026" t="str">
        <f t="shared" si="291"/>
        <v>06-07-2022</v>
      </c>
      <c r="O3026" t="str">
        <f t="shared" si="293"/>
        <v>07</v>
      </c>
      <c r="P3026" t="str">
        <f t="shared" si="294"/>
        <v>2022</v>
      </c>
      <c r="Q3026" t="s">
        <v>12021</v>
      </c>
      <c r="R3026" t="str">
        <f t="shared" si="292"/>
        <v>-</v>
      </c>
      <c r="S3026" t="str">
        <f t="shared" si="295"/>
        <v/>
      </c>
    </row>
    <row r="3027" spans="1:19" x14ac:dyDescent="0.3">
      <c r="A3027" t="s">
        <v>7059</v>
      </c>
      <c r="B3027" t="s">
        <v>256</v>
      </c>
      <c r="C3027" t="s">
        <v>11600</v>
      </c>
      <c r="D3027" t="s">
        <v>19</v>
      </c>
      <c r="E3027" t="s">
        <v>20</v>
      </c>
      <c r="F3027" t="s">
        <v>7060</v>
      </c>
      <c r="G3027" t="s">
        <v>28</v>
      </c>
      <c r="H3027" s="1">
        <v>45628</v>
      </c>
      <c r="I3027" s="3">
        <v>0.55694444444444446</v>
      </c>
      <c r="J3027" s="1" t="s">
        <v>925</v>
      </c>
      <c r="K3027" s="2">
        <v>0.55702546296296296</v>
      </c>
      <c r="L3027" s="2" t="s">
        <v>12021</v>
      </c>
      <c r="M3027" t="s">
        <v>12021</v>
      </c>
      <c r="N3027" t="str">
        <f t="shared" si="291"/>
        <v>02-12-2024</v>
      </c>
      <c r="O3027" t="str">
        <f t="shared" si="293"/>
        <v>12</v>
      </c>
      <c r="P3027" t="str">
        <f t="shared" si="294"/>
        <v>2024</v>
      </c>
      <c r="Q3027" t="s">
        <v>12021</v>
      </c>
      <c r="R3027" t="str">
        <f t="shared" si="292"/>
        <v>26-02-2024</v>
      </c>
      <c r="S3027" t="str">
        <f t="shared" si="295"/>
        <v>02</v>
      </c>
    </row>
    <row r="3028" spans="1:19" x14ac:dyDescent="0.3">
      <c r="A3028" t="s">
        <v>7061</v>
      </c>
      <c r="B3028" t="s">
        <v>64</v>
      </c>
      <c r="C3028" t="s">
        <v>12021</v>
      </c>
      <c r="D3028" t="s">
        <v>49</v>
      </c>
      <c r="E3028" t="s">
        <v>65</v>
      </c>
      <c r="F3028" t="s">
        <v>7062</v>
      </c>
      <c r="G3028" t="s">
        <v>22</v>
      </c>
      <c r="H3028" s="1" t="s">
        <v>992</v>
      </c>
      <c r="I3028" s="3">
        <v>4.1701388888888892E-2</v>
      </c>
      <c r="J3028" s="1" t="s">
        <v>12021</v>
      </c>
      <c r="K3028" s="2" t="s">
        <v>12021</v>
      </c>
      <c r="L3028" s="2" t="s">
        <v>12021</v>
      </c>
      <c r="M3028" t="s">
        <v>12021</v>
      </c>
      <c r="N3028" t="str">
        <f t="shared" si="291"/>
        <v>27-04-2024</v>
      </c>
      <c r="O3028" t="str">
        <f t="shared" si="293"/>
        <v>04</v>
      </c>
      <c r="P3028" t="str">
        <f t="shared" si="294"/>
        <v>2024</v>
      </c>
      <c r="Q3028" t="s">
        <v>12021</v>
      </c>
      <c r="R3028" t="str">
        <f t="shared" si="292"/>
        <v>-</v>
      </c>
      <c r="S3028" t="str">
        <f t="shared" si="295"/>
        <v/>
      </c>
    </row>
    <row r="3029" spans="1:19" x14ac:dyDescent="0.3">
      <c r="A3029" t="s">
        <v>7063</v>
      </c>
      <c r="B3029" t="s">
        <v>48</v>
      </c>
      <c r="C3029" t="s">
        <v>11601</v>
      </c>
      <c r="D3029" t="s">
        <v>49</v>
      </c>
      <c r="E3029" t="s">
        <v>50</v>
      </c>
      <c r="F3029" t="s">
        <v>7064</v>
      </c>
      <c r="G3029" t="s">
        <v>28</v>
      </c>
      <c r="H3029" s="1">
        <v>43866</v>
      </c>
      <c r="I3029" s="3">
        <v>0.54791666666666672</v>
      </c>
      <c r="J3029" s="1" t="s">
        <v>153</v>
      </c>
      <c r="K3029" s="2">
        <v>0.54834490740740738</v>
      </c>
      <c r="L3029" s="2" t="s">
        <v>12021</v>
      </c>
      <c r="M3029" t="s">
        <v>12021</v>
      </c>
      <c r="N3029" t="str">
        <f t="shared" si="291"/>
        <v>05-02-2020</v>
      </c>
      <c r="O3029" t="str">
        <f t="shared" si="293"/>
        <v>02</v>
      </c>
      <c r="P3029" t="str">
        <f t="shared" si="294"/>
        <v>2020</v>
      </c>
      <c r="Q3029" t="s">
        <v>12021</v>
      </c>
      <c r="R3029" t="str">
        <f t="shared" si="292"/>
        <v>26-05-2020</v>
      </c>
      <c r="S3029" t="str">
        <f t="shared" si="295"/>
        <v>05</v>
      </c>
    </row>
    <row r="3030" spans="1:19" x14ac:dyDescent="0.3">
      <c r="A3030" t="s">
        <v>7065</v>
      </c>
      <c r="B3030" t="s">
        <v>289</v>
      </c>
      <c r="C3030" t="s">
        <v>12021</v>
      </c>
      <c r="D3030" t="s">
        <v>49</v>
      </c>
      <c r="E3030" t="s">
        <v>69</v>
      </c>
      <c r="F3030" t="s">
        <v>7066</v>
      </c>
      <c r="G3030" t="s">
        <v>15</v>
      </c>
      <c r="H3030" s="1" t="s">
        <v>7067</v>
      </c>
      <c r="I3030" s="3">
        <v>0.95284722222222218</v>
      </c>
      <c r="J3030" s="1" t="s">
        <v>12021</v>
      </c>
      <c r="K3030" s="2" t="s">
        <v>12021</v>
      </c>
      <c r="L3030" s="2" t="s">
        <v>12021</v>
      </c>
      <c r="M3030" t="s">
        <v>12021</v>
      </c>
      <c r="N3030" t="str">
        <f t="shared" si="291"/>
        <v>13-01-2020</v>
      </c>
      <c r="O3030" t="str">
        <f t="shared" si="293"/>
        <v>01</v>
      </c>
      <c r="P3030" t="str">
        <f t="shared" si="294"/>
        <v>2020</v>
      </c>
      <c r="Q3030" t="s">
        <v>12021</v>
      </c>
      <c r="R3030" t="str">
        <f t="shared" si="292"/>
        <v>-</v>
      </c>
      <c r="S3030" t="str">
        <f t="shared" si="295"/>
        <v/>
      </c>
    </row>
    <row r="3031" spans="1:19" x14ac:dyDescent="0.3">
      <c r="A3031" t="s">
        <v>7068</v>
      </c>
      <c r="B3031" t="s">
        <v>110</v>
      </c>
      <c r="C3031" t="s">
        <v>12021</v>
      </c>
      <c r="D3031" t="s">
        <v>33</v>
      </c>
      <c r="E3031" t="s">
        <v>34</v>
      </c>
      <c r="F3031" t="s">
        <v>7069</v>
      </c>
      <c r="G3031" t="s">
        <v>15</v>
      </c>
      <c r="H3031" s="1" t="s">
        <v>995</v>
      </c>
      <c r="I3031" s="3">
        <v>0.88266203703703705</v>
      </c>
      <c r="J3031" s="1" t="s">
        <v>12021</v>
      </c>
      <c r="K3031" s="2" t="s">
        <v>12021</v>
      </c>
      <c r="L3031" s="2" t="s">
        <v>12021</v>
      </c>
      <c r="M3031" t="s">
        <v>12021</v>
      </c>
      <c r="N3031" t="str">
        <f t="shared" si="291"/>
        <v>25-09-2024</v>
      </c>
      <c r="O3031" t="str">
        <f t="shared" si="293"/>
        <v>09</v>
      </c>
      <c r="P3031" t="str">
        <f t="shared" si="294"/>
        <v>2024</v>
      </c>
      <c r="Q3031" t="s">
        <v>12021</v>
      </c>
      <c r="R3031" t="str">
        <f t="shared" si="292"/>
        <v>-</v>
      </c>
      <c r="S3031" t="str">
        <f t="shared" si="295"/>
        <v/>
      </c>
    </row>
    <row r="3032" spans="1:19" x14ac:dyDescent="0.3">
      <c r="A3032" t="s">
        <v>7070</v>
      </c>
      <c r="B3032" t="s">
        <v>301</v>
      </c>
      <c r="C3032" t="s">
        <v>12021</v>
      </c>
      <c r="D3032" t="s">
        <v>49</v>
      </c>
      <c r="E3032" t="s">
        <v>50</v>
      </c>
      <c r="F3032" t="s">
        <v>7071</v>
      </c>
      <c r="G3032" t="s">
        <v>15</v>
      </c>
      <c r="H3032" s="1">
        <v>44841</v>
      </c>
      <c r="I3032" s="3">
        <v>0.4826388888888889</v>
      </c>
      <c r="J3032" s="1" t="s">
        <v>12021</v>
      </c>
      <c r="K3032" s="2" t="s">
        <v>12021</v>
      </c>
      <c r="L3032" s="2" t="s">
        <v>12021</v>
      </c>
      <c r="M3032" t="s">
        <v>12021</v>
      </c>
      <c r="N3032" t="str">
        <f t="shared" si="291"/>
        <v>07-10-2022</v>
      </c>
      <c r="O3032" t="str">
        <f t="shared" si="293"/>
        <v>10</v>
      </c>
      <c r="P3032" t="str">
        <f t="shared" si="294"/>
        <v>2022</v>
      </c>
      <c r="Q3032" t="s">
        <v>12021</v>
      </c>
      <c r="R3032" t="str">
        <f t="shared" si="292"/>
        <v>-</v>
      </c>
      <c r="S3032" t="str">
        <f t="shared" si="295"/>
        <v/>
      </c>
    </row>
    <row r="3033" spans="1:19" x14ac:dyDescent="0.3">
      <c r="A3033" t="s">
        <v>7072</v>
      </c>
      <c r="B3033" t="s">
        <v>93</v>
      </c>
      <c r="C3033" s="4">
        <v>44081.770138888889</v>
      </c>
      <c r="D3033" t="s">
        <v>19</v>
      </c>
      <c r="E3033" t="s">
        <v>26</v>
      </c>
      <c r="F3033" t="s">
        <v>7073</v>
      </c>
      <c r="G3033" t="s">
        <v>28</v>
      </c>
      <c r="H3033" s="1">
        <v>44110</v>
      </c>
      <c r="I3033" s="3">
        <v>0.77013888888888893</v>
      </c>
      <c r="J3033" s="1">
        <v>44081</v>
      </c>
      <c r="K3033" s="2">
        <v>0.77013888888888893</v>
      </c>
      <c r="L3033" s="2" t="s">
        <v>12021</v>
      </c>
      <c r="M3033" t="s">
        <v>12021</v>
      </c>
      <c r="N3033" t="str">
        <f t="shared" si="291"/>
        <v>06-10-2020</v>
      </c>
      <c r="O3033" t="str">
        <f t="shared" si="293"/>
        <v>10</v>
      </c>
      <c r="P3033" t="str">
        <f t="shared" si="294"/>
        <v>2020</v>
      </c>
      <c r="Q3033" t="s">
        <v>12021</v>
      </c>
      <c r="R3033" t="str">
        <f t="shared" si="292"/>
        <v>07-09-2020</v>
      </c>
      <c r="S3033" t="str">
        <f t="shared" si="295"/>
        <v>09</v>
      </c>
    </row>
    <row r="3034" spans="1:19" x14ac:dyDescent="0.3">
      <c r="A3034" t="s">
        <v>7074</v>
      </c>
      <c r="B3034" t="s">
        <v>301</v>
      </c>
      <c r="C3034" t="s">
        <v>12021</v>
      </c>
      <c r="D3034" t="s">
        <v>49</v>
      </c>
      <c r="E3034" t="s">
        <v>50</v>
      </c>
      <c r="F3034" t="s">
        <v>7075</v>
      </c>
      <c r="G3034" t="s">
        <v>22</v>
      </c>
      <c r="H3034" s="1" t="s">
        <v>7076</v>
      </c>
      <c r="I3034" s="3">
        <v>0.85986111111111108</v>
      </c>
      <c r="J3034" s="1" t="s">
        <v>12021</v>
      </c>
      <c r="K3034" s="2" t="s">
        <v>12021</v>
      </c>
      <c r="L3034" s="2" t="s">
        <v>12021</v>
      </c>
      <c r="M3034" t="s">
        <v>12021</v>
      </c>
      <c r="N3034" t="str">
        <f t="shared" si="291"/>
        <v>17-07-2023</v>
      </c>
      <c r="O3034" t="str">
        <f t="shared" si="293"/>
        <v>07</v>
      </c>
      <c r="P3034" t="str">
        <f t="shared" si="294"/>
        <v>2023</v>
      </c>
      <c r="Q3034" t="s">
        <v>12021</v>
      </c>
      <c r="R3034" t="str">
        <f t="shared" si="292"/>
        <v>-</v>
      </c>
      <c r="S3034" t="str">
        <f t="shared" si="295"/>
        <v/>
      </c>
    </row>
    <row r="3035" spans="1:19" x14ac:dyDescent="0.3">
      <c r="A3035" t="s">
        <v>7077</v>
      </c>
      <c r="B3035" t="s">
        <v>194</v>
      </c>
      <c r="C3035" s="4">
        <v>45604.274305555555</v>
      </c>
      <c r="D3035" t="s">
        <v>49</v>
      </c>
      <c r="E3035" t="s">
        <v>65</v>
      </c>
      <c r="F3035" t="s">
        <v>7078</v>
      </c>
      <c r="G3035" t="s">
        <v>28</v>
      </c>
      <c r="H3035" s="1" t="s">
        <v>2341</v>
      </c>
      <c r="I3035" s="3">
        <v>0.27481481481481479</v>
      </c>
      <c r="J3035" s="1">
        <v>45604</v>
      </c>
      <c r="K3035" s="2">
        <v>0.27430555555555558</v>
      </c>
      <c r="L3035" s="2" t="s">
        <v>12021</v>
      </c>
      <c r="M3035" t="s">
        <v>12021</v>
      </c>
      <c r="N3035" t="str">
        <f t="shared" si="291"/>
        <v>13-07-2024</v>
      </c>
      <c r="O3035" t="str">
        <f t="shared" si="293"/>
        <v>07</v>
      </c>
      <c r="P3035" t="str">
        <f t="shared" si="294"/>
        <v>2024</v>
      </c>
      <c r="Q3035" t="s">
        <v>12021</v>
      </c>
      <c r="R3035" t="str">
        <f t="shared" si="292"/>
        <v>08-11-2024</v>
      </c>
      <c r="S3035" t="str">
        <f t="shared" si="295"/>
        <v>11</v>
      </c>
    </row>
    <row r="3036" spans="1:19" x14ac:dyDescent="0.3">
      <c r="A3036" t="s">
        <v>7079</v>
      </c>
      <c r="B3036" t="s">
        <v>139</v>
      </c>
      <c r="C3036" t="s">
        <v>12021</v>
      </c>
      <c r="D3036" t="s">
        <v>19</v>
      </c>
      <c r="E3036" t="s">
        <v>140</v>
      </c>
      <c r="F3036" t="s">
        <v>7080</v>
      </c>
      <c r="G3036" t="s">
        <v>15</v>
      </c>
      <c r="H3036" s="1" t="s">
        <v>7081</v>
      </c>
      <c r="I3036" s="3">
        <v>0.77526620370370369</v>
      </c>
      <c r="J3036" s="1" t="s">
        <v>12021</v>
      </c>
      <c r="K3036" s="2" t="s">
        <v>12021</v>
      </c>
      <c r="L3036" s="2" t="s">
        <v>12021</v>
      </c>
      <c r="M3036" t="s">
        <v>12021</v>
      </c>
      <c r="N3036" t="str">
        <f t="shared" si="291"/>
        <v>30-04-2023</v>
      </c>
      <c r="O3036" t="str">
        <f t="shared" si="293"/>
        <v>04</v>
      </c>
      <c r="P3036" t="str">
        <f t="shared" si="294"/>
        <v>2023</v>
      </c>
      <c r="Q3036" t="s">
        <v>12021</v>
      </c>
      <c r="R3036" t="str">
        <f t="shared" si="292"/>
        <v>-</v>
      </c>
      <c r="S3036" t="str">
        <f t="shared" si="295"/>
        <v/>
      </c>
    </row>
    <row r="3037" spans="1:19" x14ac:dyDescent="0.3">
      <c r="A3037" t="s">
        <v>7082</v>
      </c>
      <c r="B3037" t="s">
        <v>249</v>
      </c>
      <c r="C3037" s="4">
        <v>44138.416666666664</v>
      </c>
      <c r="D3037" t="s">
        <v>19</v>
      </c>
      <c r="E3037" t="s">
        <v>26</v>
      </c>
      <c r="F3037" t="s">
        <v>7083</v>
      </c>
      <c r="G3037" t="s">
        <v>28</v>
      </c>
      <c r="H3037" s="1">
        <v>43954</v>
      </c>
      <c r="I3037" s="3">
        <v>0.41666666666666669</v>
      </c>
      <c r="J3037" s="1">
        <v>44138</v>
      </c>
      <c r="K3037" s="2">
        <v>0.41666666666666669</v>
      </c>
      <c r="L3037" s="2" t="s">
        <v>12021</v>
      </c>
      <c r="M3037" t="s">
        <v>12021</v>
      </c>
      <c r="N3037" t="str">
        <f t="shared" si="291"/>
        <v>03-05-2020</v>
      </c>
      <c r="O3037" t="str">
        <f t="shared" si="293"/>
        <v>05</v>
      </c>
      <c r="P3037" t="str">
        <f t="shared" si="294"/>
        <v>2020</v>
      </c>
      <c r="Q3037" t="s">
        <v>12021</v>
      </c>
      <c r="R3037" t="str">
        <f t="shared" si="292"/>
        <v>03-11-2020</v>
      </c>
      <c r="S3037" t="str">
        <f t="shared" si="295"/>
        <v>11</v>
      </c>
    </row>
    <row r="3038" spans="1:19" x14ac:dyDescent="0.3">
      <c r="A3038" t="s">
        <v>7084</v>
      </c>
      <c r="B3038" t="s">
        <v>205</v>
      </c>
      <c r="C3038" t="s">
        <v>12021</v>
      </c>
      <c r="D3038" t="s">
        <v>19</v>
      </c>
      <c r="E3038" t="s">
        <v>140</v>
      </c>
      <c r="F3038" t="s">
        <v>7085</v>
      </c>
      <c r="G3038" t="s">
        <v>15</v>
      </c>
      <c r="H3038" s="1">
        <v>44568</v>
      </c>
      <c r="I3038" s="3">
        <v>1.5277777777777777E-2</v>
      </c>
      <c r="J3038" s="1" t="s">
        <v>12021</v>
      </c>
      <c r="K3038" s="2" t="s">
        <v>12021</v>
      </c>
      <c r="L3038" s="2" t="s">
        <v>12021</v>
      </c>
      <c r="M3038" t="s">
        <v>12021</v>
      </c>
      <c r="N3038" t="str">
        <f t="shared" si="291"/>
        <v>07-01-2022</v>
      </c>
      <c r="O3038" t="str">
        <f t="shared" si="293"/>
        <v>01</v>
      </c>
      <c r="P3038" t="str">
        <f t="shared" si="294"/>
        <v>2022</v>
      </c>
      <c r="Q3038" t="s">
        <v>12021</v>
      </c>
      <c r="R3038" t="str">
        <f t="shared" si="292"/>
        <v>-</v>
      </c>
      <c r="S3038" t="str">
        <f t="shared" si="295"/>
        <v/>
      </c>
    </row>
    <row r="3039" spans="1:19" x14ac:dyDescent="0.3">
      <c r="A3039" t="s">
        <v>7086</v>
      </c>
      <c r="B3039" t="s">
        <v>256</v>
      </c>
      <c r="C3039" t="s">
        <v>11602</v>
      </c>
      <c r="D3039" t="s">
        <v>19</v>
      </c>
      <c r="E3039" t="s">
        <v>20</v>
      </c>
      <c r="F3039" t="s">
        <v>7087</v>
      </c>
      <c r="G3039" t="s">
        <v>28</v>
      </c>
      <c r="H3039" s="1">
        <v>45264</v>
      </c>
      <c r="I3039" s="3">
        <v>0.58125000000000004</v>
      </c>
      <c r="J3039" s="1" t="s">
        <v>3957</v>
      </c>
      <c r="K3039" s="2">
        <v>0.5813194444444445</v>
      </c>
      <c r="L3039" s="2" t="s">
        <v>12021</v>
      </c>
      <c r="M3039" t="s">
        <v>12021</v>
      </c>
      <c r="N3039" t="str">
        <f t="shared" si="291"/>
        <v>04-12-2023</v>
      </c>
      <c r="O3039" t="str">
        <f t="shared" si="293"/>
        <v>12</v>
      </c>
      <c r="P3039" t="str">
        <f t="shared" si="294"/>
        <v>2023</v>
      </c>
      <c r="Q3039" t="s">
        <v>12021</v>
      </c>
      <c r="R3039" t="str">
        <f t="shared" si="292"/>
        <v>24-04-2023</v>
      </c>
      <c r="S3039" t="str">
        <f t="shared" si="295"/>
        <v>04</v>
      </c>
    </row>
    <row r="3040" spans="1:19" x14ac:dyDescent="0.3">
      <c r="A3040" t="s">
        <v>7088</v>
      </c>
      <c r="B3040" t="s">
        <v>11</v>
      </c>
      <c r="C3040" t="s">
        <v>12021</v>
      </c>
      <c r="D3040" t="s">
        <v>12</v>
      </c>
      <c r="E3040" t="s">
        <v>13</v>
      </c>
      <c r="F3040" t="s">
        <v>7089</v>
      </c>
      <c r="G3040" t="s">
        <v>15</v>
      </c>
      <c r="H3040" s="1" t="s">
        <v>7090</v>
      </c>
      <c r="I3040" s="3">
        <v>0.34218749999999998</v>
      </c>
      <c r="J3040" s="1" t="s">
        <v>12021</v>
      </c>
      <c r="K3040" s="2" t="s">
        <v>12021</v>
      </c>
      <c r="L3040" s="2" t="s">
        <v>12021</v>
      </c>
      <c r="M3040" t="s">
        <v>12021</v>
      </c>
      <c r="N3040" t="str">
        <f t="shared" si="291"/>
        <v>23-02-2024</v>
      </c>
      <c r="O3040" t="str">
        <f t="shared" si="293"/>
        <v>02</v>
      </c>
      <c r="P3040" t="str">
        <f t="shared" si="294"/>
        <v>2024</v>
      </c>
      <c r="Q3040" t="s">
        <v>12021</v>
      </c>
      <c r="R3040" t="str">
        <f t="shared" si="292"/>
        <v>-</v>
      </c>
      <c r="S3040" t="str">
        <f t="shared" si="295"/>
        <v/>
      </c>
    </row>
    <row r="3041" spans="1:19" x14ac:dyDescent="0.3">
      <c r="A3041" t="s">
        <v>7091</v>
      </c>
      <c r="B3041" t="s">
        <v>280</v>
      </c>
      <c r="C3041" t="s">
        <v>12021</v>
      </c>
      <c r="D3041" t="s">
        <v>49</v>
      </c>
      <c r="E3041" t="s">
        <v>65</v>
      </c>
      <c r="F3041" t="s">
        <v>7092</v>
      </c>
      <c r="G3041" t="s">
        <v>22</v>
      </c>
      <c r="H3041" s="1" t="s">
        <v>1989</v>
      </c>
      <c r="I3041" s="3">
        <v>0.69032407407407403</v>
      </c>
      <c r="J3041" s="1" t="s">
        <v>12021</v>
      </c>
      <c r="K3041" s="2" t="s">
        <v>12021</v>
      </c>
      <c r="L3041" s="2" t="s">
        <v>12021</v>
      </c>
      <c r="M3041" t="s">
        <v>12021</v>
      </c>
      <c r="N3041" t="str">
        <f t="shared" si="291"/>
        <v>18-01-2023</v>
      </c>
      <c r="O3041" t="str">
        <f t="shared" si="293"/>
        <v>01</v>
      </c>
      <c r="P3041" t="str">
        <f t="shared" si="294"/>
        <v>2023</v>
      </c>
      <c r="Q3041" t="s">
        <v>12021</v>
      </c>
      <c r="R3041" t="str">
        <f t="shared" si="292"/>
        <v>-</v>
      </c>
      <c r="S3041" t="str">
        <f t="shared" si="295"/>
        <v/>
      </c>
    </row>
    <row r="3042" spans="1:19" x14ac:dyDescent="0.3">
      <c r="A3042" t="s">
        <v>7093</v>
      </c>
      <c r="B3042" t="s">
        <v>256</v>
      </c>
      <c r="C3042" t="s">
        <v>12021</v>
      </c>
      <c r="D3042" t="s">
        <v>19</v>
      </c>
      <c r="E3042" t="s">
        <v>20</v>
      </c>
      <c r="F3042" t="s">
        <v>7094</v>
      </c>
      <c r="G3042" t="s">
        <v>22</v>
      </c>
      <c r="H3042" s="1" t="s">
        <v>1373</v>
      </c>
      <c r="I3042" s="3">
        <v>0.53482638888888889</v>
      </c>
      <c r="J3042" s="1" t="s">
        <v>12021</v>
      </c>
      <c r="K3042" s="2" t="s">
        <v>12021</v>
      </c>
      <c r="L3042" s="2" t="s">
        <v>12021</v>
      </c>
      <c r="M3042" t="s">
        <v>12021</v>
      </c>
      <c r="N3042" t="str">
        <f t="shared" si="291"/>
        <v>19-03-2020</v>
      </c>
      <c r="O3042" t="str">
        <f t="shared" si="293"/>
        <v>03</v>
      </c>
      <c r="P3042" t="str">
        <f t="shared" si="294"/>
        <v>2020</v>
      </c>
      <c r="Q3042" t="s">
        <v>12021</v>
      </c>
      <c r="R3042" t="str">
        <f t="shared" si="292"/>
        <v>-</v>
      </c>
      <c r="S3042" t="str">
        <f t="shared" si="295"/>
        <v/>
      </c>
    </row>
    <row r="3043" spans="1:19" x14ac:dyDescent="0.3">
      <c r="A3043" t="s">
        <v>7095</v>
      </c>
      <c r="B3043" t="s">
        <v>301</v>
      </c>
      <c r="C3043" t="s">
        <v>12021</v>
      </c>
      <c r="D3043" t="s">
        <v>49</v>
      </c>
      <c r="E3043" t="s">
        <v>50</v>
      </c>
      <c r="F3043" t="s">
        <v>7096</v>
      </c>
      <c r="G3043" t="s">
        <v>22</v>
      </c>
      <c r="H3043" s="1" t="s">
        <v>2961</v>
      </c>
      <c r="I3043" s="3">
        <v>2.2974537037037036E-2</v>
      </c>
      <c r="J3043" s="1" t="s">
        <v>12021</v>
      </c>
      <c r="K3043" s="2" t="s">
        <v>12021</v>
      </c>
      <c r="L3043" s="2" t="s">
        <v>12021</v>
      </c>
      <c r="M3043" t="s">
        <v>12021</v>
      </c>
      <c r="N3043" t="str">
        <f t="shared" si="291"/>
        <v>20-02-2021</v>
      </c>
      <c r="O3043" t="str">
        <f t="shared" si="293"/>
        <v>02</v>
      </c>
      <c r="P3043" t="str">
        <f t="shared" si="294"/>
        <v>2021</v>
      </c>
      <c r="Q3043" t="s">
        <v>12021</v>
      </c>
      <c r="R3043" t="str">
        <f t="shared" si="292"/>
        <v>-</v>
      </c>
      <c r="S3043" t="str">
        <f t="shared" si="295"/>
        <v/>
      </c>
    </row>
    <row r="3044" spans="1:19" x14ac:dyDescent="0.3">
      <c r="A3044" t="s">
        <v>7097</v>
      </c>
      <c r="B3044" t="s">
        <v>25</v>
      </c>
      <c r="C3044" t="s">
        <v>12021</v>
      </c>
      <c r="D3044" t="s">
        <v>19</v>
      </c>
      <c r="E3044" t="s">
        <v>26</v>
      </c>
      <c r="F3044" t="s">
        <v>7098</v>
      </c>
      <c r="G3044" t="s">
        <v>22</v>
      </c>
      <c r="H3044" s="1" t="s">
        <v>4195</v>
      </c>
      <c r="I3044" s="3">
        <v>0.41137731481481482</v>
      </c>
      <c r="J3044" s="1" t="s">
        <v>12021</v>
      </c>
      <c r="K3044" s="2" t="s">
        <v>12021</v>
      </c>
      <c r="L3044" s="2" t="s">
        <v>12021</v>
      </c>
      <c r="M3044" t="s">
        <v>12021</v>
      </c>
      <c r="N3044" t="str">
        <f t="shared" si="291"/>
        <v>13-05-2024</v>
      </c>
      <c r="O3044" t="str">
        <f t="shared" si="293"/>
        <v>05</v>
      </c>
      <c r="P3044" t="str">
        <f t="shared" si="294"/>
        <v>2024</v>
      </c>
      <c r="Q3044" t="s">
        <v>12021</v>
      </c>
      <c r="R3044" t="str">
        <f t="shared" si="292"/>
        <v>-</v>
      </c>
      <c r="S3044" t="str">
        <f t="shared" si="295"/>
        <v/>
      </c>
    </row>
    <row r="3045" spans="1:19" x14ac:dyDescent="0.3">
      <c r="A3045" t="s">
        <v>7099</v>
      </c>
      <c r="B3045" t="s">
        <v>37</v>
      </c>
      <c r="C3045" t="s">
        <v>12021</v>
      </c>
      <c r="D3045" t="s">
        <v>33</v>
      </c>
      <c r="E3045" t="s">
        <v>38</v>
      </c>
      <c r="F3045" t="s">
        <v>7100</v>
      </c>
      <c r="G3045" t="s">
        <v>15</v>
      </c>
      <c r="H3045" s="1" t="s">
        <v>992</v>
      </c>
      <c r="I3045" s="3">
        <v>0.59818287037037032</v>
      </c>
      <c r="J3045" s="1" t="s">
        <v>12021</v>
      </c>
      <c r="K3045" s="2" t="s">
        <v>12021</v>
      </c>
      <c r="L3045" s="2" t="s">
        <v>12021</v>
      </c>
      <c r="M3045" t="s">
        <v>12021</v>
      </c>
      <c r="N3045" t="str">
        <f t="shared" si="291"/>
        <v>27-04-2024</v>
      </c>
      <c r="O3045" t="str">
        <f t="shared" si="293"/>
        <v>04</v>
      </c>
      <c r="P3045" t="str">
        <f t="shared" si="294"/>
        <v>2024</v>
      </c>
      <c r="Q3045" t="s">
        <v>12021</v>
      </c>
      <c r="R3045" t="str">
        <f t="shared" si="292"/>
        <v>-</v>
      </c>
      <c r="S3045" t="str">
        <f t="shared" si="295"/>
        <v/>
      </c>
    </row>
    <row r="3046" spans="1:19" x14ac:dyDescent="0.3">
      <c r="A3046" t="s">
        <v>7101</v>
      </c>
      <c r="B3046" t="s">
        <v>194</v>
      </c>
      <c r="C3046" t="s">
        <v>12021</v>
      </c>
      <c r="D3046" t="s">
        <v>49</v>
      </c>
      <c r="E3046" t="s">
        <v>65</v>
      </c>
      <c r="F3046" t="s">
        <v>7102</v>
      </c>
      <c r="G3046" t="s">
        <v>22</v>
      </c>
      <c r="H3046" s="1">
        <v>45416</v>
      </c>
      <c r="I3046" s="3">
        <v>0.14791666666666667</v>
      </c>
      <c r="J3046" s="1" t="s">
        <v>12021</v>
      </c>
      <c r="K3046" s="2" t="s">
        <v>12021</v>
      </c>
      <c r="L3046" s="2" t="s">
        <v>12021</v>
      </c>
      <c r="M3046" t="s">
        <v>12021</v>
      </c>
      <c r="N3046" t="str">
        <f t="shared" si="291"/>
        <v>04-05-2024</v>
      </c>
      <c r="O3046" t="str">
        <f t="shared" si="293"/>
        <v>05</v>
      </c>
      <c r="P3046" t="str">
        <f t="shared" si="294"/>
        <v>2024</v>
      </c>
      <c r="Q3046" t="s">
        <v>12021</v>
      </c>
      <c r="R3046" t="str">
        <f t="shared" si="292"/>
        <v>-</v>
      </c>
      <c r="S3046" t="str">
        <f t="shared" si="295"/>
        <v/>
      </c>
    </row>
    <row r="3047" spans="1:19" x14ac:dyDescent="0.3">
      <c r="A3047" t="s">
        <v>7103</v>
      </c>
      <c r="B3047" t="s">
        <v>139</v>
      </c>
      <c r="C3047" s="4">
        <v>44871.543749999997</v>
      </c>
      <c r="D3047" t="s">
        <v>19</v>
      </c>
      <c r="E3047" t="s">
        <v>140</v>
      </c>
      <c r="F3047" t="s">
        <v>7104</v>
      </c>
      <c r="G3047" t="s">
        <v>28</v>
      </c>
      <c r="H3047" s="1" t="s">
        <v>3839</v>
      </c>
      <c r="I3047" s="3">
        <v>0.54388888888888887</v>
      </c>
      <c r="J3047" s="1">
        <v>44871</v>
      </c>
      <c r="K3047" s="2">
        <v>0.54374999999999996</v>
      </c>
      <c r="L3047" s="2" t="s">
        <v>12021</v>
      </c>
      <c r="M3047" t="s">
        <v>12021</v>
      </c>
      <c r="N3047" t="str">
        <f t="shared" si="291"/>
        <v>19-05-2022</v>
      </c>
      <c r="O3047" t="str">
        <f t="shared" si="293"/>
        <v>05</v>
      </c>
      <c r="P3047" t="str">
        <f t="shared" si="294"/>
        <v>2022</v>
      </c>
      <c r="Q3047" t="s">
        <v>12021</v>
      </c>
      <c r="R3047" t="str">
        <f t="shared" si="292"/>
        <v>06-11-2022</v>
      </c>
      <c r="S3047" t="str">
        <f t="shared" si="295"/>
        <v>11</v>
      </c>
    </row>
    <row r="3048" spans="1:19" x14ac:dyDescent="0.3">
      <c r="A3048" t="s">
        <v>7105</v>
      </c>
      <c r="B3048" t="s">
        <v>249</v>
      </c>
      <c r="C3048" t="s">
        <v>12021</v>
      </c>
      <c r="D3048" t="s">
        <v>19</v>
      </c>
      <c r="E3048" t="s">
        <v>26</v>
      </c>
      <c r="F3048" t="s">
        <v>7106</v>
      </c>
      <c r="G3048" t="s">
        <v>15</v>
      </c>
      <c r="H3048" s="1" t="s">
        <v>1653</v>
      </c>
      <c r="I3048" s="3">
        <v>0.90332175925925928</v>
      </c>
      <c r="J3048" s="1" t="s">
        <v>12021</v>
      </c>
      <c r="K3048" s="2" t="s">
        <v>12021</v>
      </c>
      <c r="L3048" s="2" t="s">
        <v>12021</v>
      </c>
      <c r="M3048" t="s">
        <v>12021</v>
      </c>
      <c r="N3048" t="str">
        <f t="shared" si="291"/>
        <v>23-07-2022</v>
      </c>
      <c r="O3048" t="str">
        <f t="shared" si="293"/>
        <v>07</v>
      </c>
      <c r="P3048" t="str">
        <f t="shared" si="294"/>
        <v>2022</v>
      </c>
      <c r="Q3048" t="s">
        <v>12021</v>
      </c>
      <c r="R3048" t="str">
        <f t="shared" si="292"/>
        <v>-</v>
      </c>
      <c r="S3048" t="str">
        <f t="shared" si="295"/>
        <v/>
      </c>
    </row>
    <row r="3049" spans="1:19" x14ac:dyDescent="0.3">
      <c r="A3049" t="s">
        <v>7107</v>
      </c>
      <c r="B3049" t="s">
        <v>87</v>
      </c>
      <c r="C3049" t="s">
        <v>12021</v>
      </c>
      <c r="D3049" t="s">
        <v>33</v>
      </c>
      <c r="E3049" t="s">
        <v>38</v>
      </c>
      <c r="F3049" t="s">
        <v>7108</v>
      </c>
      <c r="G3049" t="s">
        <v>15</v>
      </c>
      <c r="H3049" s="1" t="s">
        <v>961</v>
      </c>
      <c r="I3049" s="3">
        <v>0.17149305555555555</v>
      </c>
      <c r="J3049" s="1" t="s">
        <v>12021</v>
      </c>
      <c r="K3049" s="2" t="s">
        <v>12021</v>
      </c>
      <c r="L3049" s="2" t="s">
        <v>12021</v>
      </c>
      <c r="M3049" t="s">
        <v>12021</v>
      </c>
      <c r="N3049" t="str">
        <f t="shared" si="291"/>
        <v>18-04-2022</v>
      </c>
      <c r="O3049" t="str">
        <f t="shared" si="293"/>
        <v>04</v>
      </c>
      <c r="P3049" t="str">
        <f t="shared" si="294"/>
        <v>2022</v>
      </c>
      <c r="Q3049" t="s">
        <v>12021</v>
      </c>
      <c r="R3049" t="str">
        <f t="shared" si="292"/>
        <v>-</v>
      </c>
      <c r="S3049" t="str">
        <f t="shared" si="295"/>
        <v/>
      </c>
    </row>
    <row r="3050" spans="1:19" x14ac:dyDescent="0.3">
      <c r="A3050" t="s">
        <v>7109</v>
      </c>
      <c r="B3050" t="s">
        <v>173</v>
      </c>
      <c r="C3050" t="s">
        <v>12021</v>
      </c>
      <c r="D3050" t="s">
        <v>12</v>
      </c>
      <c r="E3050" t="s">
        <v>174</v>
      </c>
      <c r="F3050" t="s">
        <v>7110</v>
      </c>
      <c r="G3050" t="s">
        <v>22</v>
      </c>
      <c r="H3050" s="1" t="s">
        <v>2808</v>
      </c>
      <c r="I3050" s="3">
        <v>0.87633101851851847</v>
      </c>
      <c r="J3050" s="1" t="s">
        <v>12021</v>
      </c>
      <c r="K3050" s="2" t="s">
        <v>12021</v>
      </c>
      <c r="L3050" s="2" t="s">
        <v>12021</v>
      </c>
      <c r="M3050" t="s">
        <v>12021</v>
      </c>
      <c r="N3050" t="str">
        <f t="shared" si="291"/>
        <v>15-06-2023</v>
      </c>
      <c r="O3050" t="str">
        <f t="shared" si="293"/>
        <v>06</v>
      </c>
      <c r="P3050" t="str">
        <f t="shared" si="294"/>
        <v>2023</v>
      </c>
      <c r="Q3050" t="s">
        <v>12021</v>
      </c>
      <c r="R3050" t="str">
        <f t="shared" si="292"/>
        <v>-</v>
      </c>
      <c r="S3050" t="str">
        <f t="shared" si="295"/>
        <v/>
      </c>
    </row>
    <row r="3051" spans="1:19" x14ac:dyDescent="0.3">
      <c r="A3051" t="s">
        <v>7111</v>
      </c>
      <c r="B3051" t="s">
        <v>188</v>
      </c>
      <c r="C3051" s="4">
        <v>45546.697222222225</v>
      </c>
      <c r="D3051" t="s">
        <v>12</v>
      </c>
      <c r="E3051" t="s">
        <v>114</v>
      </c>
      <c r="F3051" t="s">
        <v>7112</v>
      </c>
      <c r="G3051" t="s">
        <v>28</v>
      </c>
      <c r="H3051" s="1">
        <v>45606</v>
      </c>
      <c r="I3051" s="3">
        <v>0.69722222222222219</v>
      </c>
      <c r="J3051" s="1">
        <v>45546</v>
      </c>
      <c r="K3051" s="2">
        <v>0.69722222222222219</v>
      </c>
      <c r="L3051" s="2" t="s">
        <v>12021</v>
      </c>
      <c r="M3051" t="s">
        <v>12021</v>
      </c>
      <c r="N3051" t="str">
        <f t="shared" si="291"/>
        <v>10-11-2024</v>
      </c>
      <c r="O3051" t="str">
        <f t="shared" si="293"/>
        <v>11</v>
      </c>
      <c r="P3051" t="str">
        <f t="shared" si="294"/>
        <v>2024</v>
      </c>
      <c r="Q3051" t="s">
        <v>12021</v>
      </c>
      <c r="R3051" t="str">
        <f t="shared" si="292"/>
        <v>11-09-2024</v>
      </c>
      <c r="S3051" t="str">
        <f t="shared" si="295"/>
        <v>09</v>
      </c>
    </row>
    <row r="3052" spans="1:19" x14ac:dyDescent="0.3">
      <c r="A3052" t="s">
        <v>7113</v>
      </c>
      <c r="B3052" t="s">
        <v>205</v>
      </c>
      <c r="C3052" t="s">
        <v>12021</v>
      </c>
      <c r="D3052" t="s">
        <v>19</v>
      </c>
      <c r="E3052" t="s">
        <v>140</v>
      </c>
      <c r="F3052" t="s">
        <v>7114</v>
      </c>
      <c r="G3052" t="s">
        <v>22</v>
      </c>
      <c r="H3052" s="1" t="s">
        <v>7115</v>
      </c>
      <c r="I3052" s="3">
        <v>0.56515046296296301</v>
      </c>
      <c r="J3052" s="1" t="s">
        <v>12021</v>
      </c>
      <c r="K3052" s="2" t="s">
        <v>12021</v>
      </c>
      <c r="L3052" s="2" t="s">
        <v>12021</v>
      </c>
      <c r="M3052" t="s">
        <v>12021</v>
      </c>
      <c r="N3052" t="str">
        <f t="shared" si="291"/>
        <v>24-07-2020</v>
      </c>
      <c r="O3052" t="str">
        <f t="shared" si="293"/>
        <v>07</v>
      </c>
      <c r="P3052" t="str">
        <f t="shared" si="294"/>
        <v>2020</v>
      </c>
      <c r="Q3052" t="s">
        <v>12021</v>
      </c>
      <c r="R3052" t="str">
        <f t="shared" si="292"/>
        <v>-</v>
      </c>
      <c r="S3052" t="str">
        <f t="shared" si="295"/>
        <v/>
      </c>
    </row>
    <row r="3053" spans="1:19" x14ac:dyDescent="0.3">
      <c r="A3053" t="s">
        <v>7116</v>
      </c>
      <c r="B3053" t="s">
        <v>139</v>
      </c>
      <c r="C3053" t="s">
        <v>12021</v>
      </c>
      <c r="D3053" t="s">
        <v>19</v>
      </c>
      <c r="E3053" t="s">
        <v>140</v>
      </c>
      <c r="F3053" t="s">
        <v>7117</v>
      </c>
      <c r="G3053" t="s">
        <v>15</v>
      </c>
      <c r="H3053" s="1">
        <v>44810</v>
      </c>
      <c r="I3053" s="3">
        <v>0.70972222222222225</v>
      </c>
      <c r="J3053" s="1" t="s">
        <v>12021</v>
      </c>
      <c r="K3053" s="2" t="s">
        <v>12021</v>
      </c>
      <c r="L3053" s="2" t="s">
        <v>12021</v>
      </c>
      <c r="M3053" t="s">
        <v>12021</v>
      </c>
      <c r="N3053" t="str">
        <f t="shared" si="291"/>
        <v>06-09-2022</v>
      </c>
      <c r="O3053" t="str">
        <f t="shared" si="293"/>
        <v>09</v>
      </c>
      <c r="P3053" t="str">
        <f t="shared" si="294"/>
        <v>2022</v>
      </c>
      <c r="Q3053" t="s">
        <v>12021</v>
      </c>
      <c r="R3053" t="str">
        <f t="shared" si="292"/>
        <v>-</v>
      </c>
      <c r="S3053" t="str">
        <f t="shared" si="295"/>
        <v/>
      </c>
    </row>
    <row r="3054" spans="1:19" x14ac:dyDescent="0.3">
      <c r="A3054" t="s">
        <v>7118</v>
      </c>
      <c r="B3054" t="s">
        <v>173</v>
      </c>
      <c r="C3054" s="4">
        <v>44230.463194444441</v>
      </c>
      <c r="D3054" t="s">
        <v>12</v>
      </c>
      <c r="E3054" t="s">
        <v>174</v>
      </c>
      <c r="F3054" t="s">
        <v>7119</v>
      </c>
      <c r="G3054" t="s">
        <v>28</v>
      </c>
      <c r="H3054" s="1">
        <v>44410</v>
      </c>
      <c r="I3054" s="3">
        <v>0.46319444444444446</v>
      </c>
      <c r="J3054" s="1">
        <v>44230</v>
      </c>
      <c r="K3054" s="2">
        <v>0.46319444444444446</v>
      </c>
      <c r="L3054" s="2" t="s">
        <v>12021</v>
      </c>
      <c r="M3054" t="s">
        <v>12021</v>
      </c>
      <c r="N3054" t="str">
        <f t="shared" si="291"/>
        <v>02-08-2021</v>
      </c>
      <c r="O3054" t="str">
        <f t="shared" si="293"/>
        <v>08</v>
      </c>
      <c r="P3054" t="str">
        <f t="shared" si="294"/>
        <v>2021</v>
      </c>
      <c r="Q3054" t="s">
        <v>12021</v>
      </c>
      <c r="R3054" t="str">
        <f t="shared" si="292"/>
        <v>03-02-2021</v>
      </c>
      <c r="S3054" t="str">
        <f t="shared" si="295"/>
        <v>02</v>
      </c>
    </row>
    <row r="3055" spans="1:19" x14ac:dyDescent="0.3">
      <c r="A3055" t="s">
        <v>7120</v>
      </c>
      <c r="B3055" t="s">
        <v>220</v>
      </c>
      <c r="C3055" t="s">
        <v>12021</v>
      </c>
      <c r="D3055" t="s">
        <v>12</v>
      </c>
      <c r="E3055" t="s">
        <v>174</v>
      </c>
      <c r="F3055" t="s">
        <v>7121</v>
      </c>
      <c r="G3055" t="s">
        <v>15</v>
      </c>
      <c r="H3055" s="1" t="s">
        <v>5466</v>
      </c>
      <c r="I3055" s="3">
        <v>0.30284722222222221</v>
      </c>
      <c r="J3055" s="1" t="s">
        <v>12021</v>
      </c>
      <c r="K3055" s="2" t="s">
        <v>12021</v>
      </c>
      <c r="L3055" s="2" t="s">
        <v>12021</v>
      </c>
      <c r="M3055" t="s">
        <v>12021</v>
      </c>
      <c r="N3055" t="str">
        <f t="shared" si="291"/>
        <v>25-04-2020</v>
      </c>
      <c r="O3055" t="str">
        <f t="shared" si="293"/>
        <v>04</v>
      </c>
      <c r="P3055" t="str">
        <f t="shared" si="294"/>
        <v>2020</v>
      </c>
      <c r="Q3055" t="s">
        <v>12021</v>
      </c>
      <c r="R3055" t="str">
        <f t="shared" si="292"/>
        <v>-</v>
      </c>
      <c r="S3055" t="str">
        <f t="shared" si="295"/>
        <v/>
      </c>
    </row>
    <row r="3056" spans="1:19" x14ac:dyDescent="0.3">
      <c r="A3056" t="s">
        <v>7122</v>
      </c>
      <c r="B3056" t="s">
        <v>93</v>
      </c>
      <c r="C3056" t="s">
        <v>11603</v>
      </c>
      <c r="D3056" t="s">
        <v>19</v>
      </c>
      <c r="E3056" t="s">
        <v>26</v>
      </c>
      <c r="F3056" t="s">
        <v>7123</v>
      </c>
      <c r="G3056" t="s">
        <v>28</v>
      </c>
      <c r="H3056" s="1" t="s">
        <v>7124</v>
      </c>
      <c r="I3056" s="3">
        <v>0.51975694444444442</v>
      </c>
      <c r="J3056" s="1" t="s">
        <v>1052</v>
      </c>
      <c r="K3056" s="2">
        <v>0.51975694444444442</v>
      </c>
      <c r="L3056" s="2" t="s">
        <v>12021</v>
      </c>
      <c r="M3056" t="s">
        <v>12021</v>
      </c>
      <c r="N3056" t="str">
        <f t="shared" si="291"/>
        <v>21-01-2023</v>
      </c>
      <c r="O3056" t="str">
        <f t="shared" si="293"/>
        <v>01</v>
      </c>
      <c r="P3056" t="str">
        <f t="shared" si="294"/>
        <v>2023</v>
      </c>
      <c r="Q3056" t="s">
        <v>12021</v>
      </c>
      <c r="R3056" t="str">
        <f t="shared" si="292"/>
        <v>22-01-2023</v>
      </c>
      <c r="S3056" t="str">
        <f t="shared" si="295"/>
        <v>01</v>
      </c>
    </row>
    <row r="3057" spans="1:19" x14ac:dyDescent="0.3">
      <c r="A3057" t="s">
        <v>7125</v>
      </c>
      <c r="B3057" t="s">
        <v>48</v>
      </c>
      <c r="C3057" t="s">
        <v>12021</v>
      </c>
      <c r="D3057" t="s">
        <v>49</v>
      </c>
      <c r="E3057" t="s">
        <v>50</v>
      </c>
      <c r="F3057" t="s">
        <v>7126</v>
      </c>
      <c r="G3057" t="s">
        <v>22</v>
      </c>
      <c r="H3057" s="1" t="s">
        <v>931</v>
      </c>
      <c r="I3057" s="3">
        <v>0.53938657407407409</v>
      </c>
      <c r="J3057" s="1" t="s">
        <v>12021</v>
      </c>
      <c r="K3057" s="2" t="s">
        <v>12021</v>
      </c>
      <c r="L3057" s="2" t="s">
        <v>12021</v>
      </c>
      <c r="M3057" t="s">
        <v>12021</v>
      </c>
      <c r="N3057" t="str">
        <f t="shared" si="291"/>
        <v>21-10-2020</v>
      </c>
      <c r="O3057" t="str">
        <f t="shared" si="293"/>
        <v>10</v>
      </c>
      <c r="P3057" t="str">
        <f t="shared" si="294"/>
        <v>2020</v>
      </c>
      <c r="Q3057" t="s">
        <v>12021</v>
      </c>
      <c r="R3057" t="str">
        <f t="shared" si="292"/>
        <v>-</v>
      </c>
      <c r="S3057" t="str">
        <f t="shared" si="295"/>
        <v/>
      </c>
    </row>
    <row r="3058" spans="1:19" x14ac:dyDescent="0.3">
      <c r="A3058" t="s">
        <v>7127</v>
      </c>
      <c r="B3058" t="s">
        <v>404</v>
      </c>
      <c r="C3058" t="s">
        <v>12021</v>
      </c>
      <c r="D3058" t="s">
        <v>12</v>
      </c>
      <c r="E3058" t="s">
        <v>174</v>
      </c>
      <c r="F3058" t="s">
        <v>7128</v>
      </c>
      <c r="G3058" t="s">
        <v>22</v>
      </c>
      <c r="H3058" s="1">
        <v>44720</v>
      </c>
      <c r="I3058" s="3">
        <v>0.1125</v>
      </c>
      <c r="J3058" s="1" t="s">
        <v>12021</v>
      </c>
      <c r="K3058" s="2" t="s">
        <v>12021</v>
      </c>
      <c r="L3058" s="2" t="s">
        <v>12021</v>
      </c>
      <c r="M3058" t="s">
        <v>12021</v>
      </c>
      <c r="N3058" t="str">
        <f t="shared" si="291"/>
        <v>08-06-2022</v>
      </c>
      <c r="O3058" t="str">
        <f t="shared" si="293"/>
        <v>06</v>
      </c>
      <c r="P3058" t="str">
        <f t="shared" si="294"/>
        <v>2022</v>
      </c>
      <c r="Q3058" t="s">
        <v>12021</v>
      </c>
      <c r="R3058" t="str">
        <f t="shared" si="292"/>
        <v>-</v>
      </c>
      <c r="S3058" t="str">
        <f t="shared" si="295"/>
        <v/>
      </c>
    </row>
    <row r="3059" spans="1:19" x14ac:dyDescent="0.3">
      <c r="A3059" t="s">
        <v>7129</v>
      </c>
      <c r="B3059" t="s">
        <v>220</v>
      </c>
      <c r="C3059" t="s">
        <v>12021</v>
      </c>
      <c r="D3059" t="s">
        <v>12</v>
      </c>
      <c r="E3059" t="s">
        <v>174</v>
      </c>
      <c r="F3059" t="s">
        <v>7130</v>
      </c>
      <c r="G3059" t="s">
        <v>22</v>
      </c>
      <c r="H3059" s="1" t="s">
        <v>720</v>
      </c>
      <c r="I3059" s="3">
        <v>0.65456018518518522</v>
      </c>
      <c r="J3059" s="1" t="s">
        <v>12021</v>
      </c>
      <c r="K3059" s="2" t="s">
        <v>12021</v>
      </c>
      <c r="L3059" s="2" t="s">
        <v>12021</v>
      </c>
      <c r="M3059" t="s">
        <v>12021</v>
      </c>
      <c r="N3059" t="str">
        <f t="shared" si="291"/>
        <v>15-08-2024</v>
      </c>
      <c r="O3059" t="str">
        <f t="shared" si="293"/>
        <v>08</v>
      </c>
      <c r="P3059" t="str">
        <f t="shared" si="294"/>
        <v>2024</v>
      </c>
      <c r="Q3059" t="s">
        <v>12021</v>
      </c>
      <c r="R3059" t="str">
        <f t="shared" si="292"/>
        <v>-</v>
      </c>
      <c r="S3059" t="str">
        <f t="shared" si="295"/>
        <v/>
      </c>
    </row>
    <row r="3060" spans="1:19" x14ac:dyDescent="0.3">
      <c r="A3060" t="s">
        <v>7131</v>
      </c>
      <c r="B3060" t="s">
        <v>93</v>
      </c>
      <c r="C3060" t="s">
        <v>12021</v>
      </c>
      <c r="D3060" t="s">
        <v>19</v>
      </c>
      <c r="E3060" t="s">
        <v>26</v>
      </c>
      <c r="F3060" t="s">
        <v>7132</v>
      </c>
      <c r="G3060" t="s">
        <v>15</v>
      </c>
      <c r="H3060" s="1" t="s">
        <v>2599</v>
      </c>
      <c r="I3060" s="3">
        <v>0.32122685185185185</v>
      </c>
      <c r="J3060" s="1" t="s">
        <v>12021</v>
      </c>
      <c r="K3060" s="2" t="s">
        <v>12021</v>
      </c>
      <c r="L3060" s="2" t="s">
        <v>12021</v>
      </c>
      <c r="M3060" t="s">
        <v>12021</v>
      </c>
      <c r="N3060" t="str">
        <f t="shared" si="291"/>
        <v>25-05-2020</v>
      </c>
      <c r="O3060" t="str">
        <f t="shared" si="293"/>
        <v>05</v>
      </c>
      <c r="P3060" t="str">
        <f t="shared" si="294"/>
        <v>2020</v>
      </c>
      <c r="Q3060" t="s">
        <v>12021</v>
      </c>
      <c r="R3060" t="str">
        <f t="shared" si="292"/>
        <v>-</v>
      </c>
      <c r="S3060" t="str">
        <f t="shared" si="295"/>
        <v/>
      </c>
    </row>
    <row r="3061" spans="1:19" x14ac:dyDescent="0.3">
      <c r="A3061" t="s">
        <v>7133</v>
      </c>
      <c r="B3061" t="s">
        <v>135</v>
      </c>
      <c r="C3061" s="4">
        <v>44503.668749999997</v>
      </c>
      <c r="D3061" t="s">
        <v>33</v>
      </c>
      <c r="E3061" t="s">
        <v>38</v>
      </c>
      <c r="F3061" t="s">
        <v>7134</v>
      </c>
      <c r="G3061" t="s">
        <v>28</v>
      </c>
      <c r="H3061" s="1" t="s">
        <v>2239</v>
      </c>
      <c r="I3061" s="3">
        <v>0.66878472222222218</v>
      </c>
      <c r="J3061" s="1">
        <v>44503</v>
      </c>
      <c r="K3061" s="2">
        <v>0.66874999999999996</v>
      </c>
      <c r="L3061" s="2" t="s">
        <v>12021</v>
      </c>
      <c r="M3061" t="s">
        <v>12021</v>
      </c>
      <c r="N3061" t="str">
        <f t="shared" si="291"/>
        <v>19-02-2021</v>
      </c>
      <c r="O3061" t="str">
        <f t="shared" si="293"/>
        <v>02</v>
      </c>
      <c r="P3061" t="str">
        <f t="shared" si="294"/>
        <v>2021</v>
      </c>
      <c r="Q3061" t="s">
        <v>12021</v>
      </c>
      <c r="R3061" t="str">
        <f t="shared" si="292"/>
        <v>03-11-2021</v>
      </c>
      <c r="S3061" t="str">
        <f t="shared" si="295"/>
        <v>11</v>
      </c>
    </row>
    <row r="3062" spans="1:19" x14ac:dyDescent="0.3">
      <c r="A3062" t="s">
        <v>7135</v>
      </c>
      <c r="B3062" t="s">
        <v>73</v>
      </c>
      <c r="C3062" s="4">
        <v>45384.695138888892</v>
      </c>
      <c r="D3062" t="s">
        <v>49</v>
      </c>
      <c r="E3062" t="s">
        <v>50</v>
      </c>
      <c r="F3062" t="s">
        <v>7136</v>
      </c>
      <c r="G3062" t="s">
        <v>28</v>
      </c>
      <c r="H3062" s="1">
        <v>45597</v>
      </c>
      <c r="I3062" s="3">
        <v>0.69513888888888886</v>
      </c>
      <c r="J3062" s="1">
        <v>45384</v>
      </c>
      <c r="K3062" s="2">
        <v>0.69513888888888886</v>
      </c>
      <c r="L3062" s="2" t="s">
        <v>12021</v>
      </c>
      <c r="M3062" t="s">
        <v>12021</v>
      </c>
      <c r="N3062" t="str">
        <f t="shared" si="291"/>
        <v>01-11-2024</v>
      </c>
      <c r="O3062" t="str">
        <f t="shared" si="293"/>
        <v>11</v>
      </c>
      <c r="P3062" t="str">
        <f t="shared" si="294"/>
        <v>2024</v>
      </c>
      <c r="Q3062" t="s">
        <v>12021</v>
      </c>
      <c r="R3062" t="str">
        <f t="shared" si="292"/>
        <v>02-04-2024</v>
      </c>
      <c r="S3062" t="str">
        <f t="shared" si="295"/>
        <v>04</v>
      </c>
    </row>
    <row r="3063" spans="1:19" x14ac:dyDescent="0.3">
      <c r="A3063" t="s">
        <v>7137</v>
      </c>
      <c r="B3063" t="s">
        <v>146</v>
      </c>
      <c r="C3063" t="s">
        <v>11604</v>
      </c>
      <c r="D3063" t="s">
        <v>19</v>
      </c>
      <c r="E3063" t="s">
        <v>140</v>
      </c>
      <c r="F3063" t="s">
        <v>7138</v>
      </c>
      <c r="G3063" t="s">
        <v>28</v>
      </c>
      <c r="H3063" s="1">
        <v>43893</v>
      </c>
      <c r="I3063" s="3">
        <v>0.21597222222222223</v>
      </c>
      <c r="J3063" s="1" t="s">
        <v>1697</v>
      </c>
      <c r="K3063" s="2">
        <v>0.21637731481481481</v>
      </c>
      <c r="L3063" s="2" t="s">
        <v>12021</v>
      </c>
      <c r="M3063" t="s">
        <v>12021</v>
      </c>
      <c r="N3063" t="str">
        <f t="shared" si="291"/>
        <v>03-03-2020</v>
      </c>
      <c r="O3063" t="str">
        <f t="shared" si="293"/>
        <v>03</v>
      </c>
      <c r="P3063" t="str">
        <f t="shared" si="294"/>
        <v>2020</v>
      </c>
      <c r="Q3063" t="s">
        <v>12021</v>
      </c>
      <c r="R3063" t="str">
        <f t="shared" si="292"/>
        <v>30-03-2020</v>
      </c>
      <c r="S3063" t="str">
        <f t="shared" si="295"/>
        <v>03</v>
      </c>
    </row>
    <row r="3064" spans="1:19" x14ac:dyDescent="0.3">
      <c r="A3064" t="s">
        <v>7139</v>
      </c>
      <c r="B3064" t="s">
        <v>280</v>
      </c>
      <c r="C3064" t="s">
        <v>12021</v>
      </c>
      <c r="D3064" t="s">
        <v>49</v>
      </c>
      <c r="E3064" t="s">
        <v>65</v>
      </c>
      <c r="F3064" t="s">
        <v>7140</v>
      </c>
      <c r="G3064" t="s">
        <v>15</v>
      </c>
      <c r="H3064" s="1" t="s">
        <v>3758</v>
      </c>
      <c r="I3064" s="3">
        <v>8.6851851851851847E-2</v>
      </c>
      <c r="J3064" s="1" t="s">
        <v>12021</v>
      </c>
      <c r="K3064" s="2" t="s">
        <v>12021</v>
      </c>
      <c r="L3064" s="2" t="s">
        <v>12021</v>
      </c>
      <c r="M3064" t="s">
        <v>12021</v>
      </c>
      <c r="N3064" t="str">
        <f t="shared" si="291"/>
        <v>25-01-2022</v>
      </c>
      <c r="O3064" t="str">
        <f t="shared" si="293"/>
        <v>01</v>
      </c>
      <c r="P3064" t="str">
        <f t="shared" si="294"/>
        <v>2022</v>
      </c>
      <c r="Q3064" t="s">
        <v>12021</v>
      </c>
      <c r="R3064" t="str">
        <f t="shared" si="292"/>
        <v>-</v>
      </c>
      <c r="S3064" t="str">
        <f t="shared" si="295"/>
        <v/>
      </c>
    </row>
    <row r="3065" spans="1:19" x14ac:dyDescent="0.3">
      <c r="A3065" t="s">
        <v>7141</v>
      </c>
      <c r="B3065" t="s">
        <v>194</v>
      </c>
      <c r="C3065" s="4">
        <v>44108.986111111109</v>
      </c>
      <c r="D3065" t="s">
        <v>49</v>
      </c>
      <c r="E3065" t="s">
        <v>65</v>
      </c>
      <c r="F3065" t="s">
        <v>7142</v>
      </c>
      <c r="G3065" t="s">
        <v>28</v>
      </c>
      <c r="H3065" s="1" t="s">
        <v>1598</v>
      </c>
      <c r="I3065" s="3">
        <v>0.98641203703703706</v>
      </c>
      <c r="J3065" s="1">
        <v>44108</v>
      </c>
      <c r="K3065" s="2">
        <v>0.98611111111111116</v>
      </c>
      <c r="L3065" s="2" t="s">
        <v>12021</v>
      </c>
      <c r="M3065" t="s">
        <v>12021</v>
      </c>
      <c r="N3065" t="str">
        <f t="shared" si="291"/>
        <v>14-03-2020</v>
      </c>
      <c r="O3065" t="str">
        <f t="shared" si="293"/>
        <v>03</v>
      </c>
      <c r="P3065" t="str">
        <f t="shared" si="294"/>
        <v>2020</v>
      </c>
      <c r="Q3065" t="s">
        <v>12021</v>
      </c>
      <c r="R3065" t="str">
        <f t="shared" si="292"/>
        <v>04-10-2020</v>
      </c>
      <c r="S3065" t="str">
        <f t="shared" si="295"/>
        <v>10</v>
      </c>
    </row>
    <row r="3066" spans="1:19" x14ac:dyDescent="0.3">
      <c r="A3066" t="s">
        <v>7143</v>
      </c>
      <c r="B3066" t="s">
        <v>73</v>
      </c>
      <c r="C3066" t="s">
        <v>12021</v>
      </c>
      <c r="D3066" t="s">
        <v>49</v>
      </c>
      <c r="E3066" t="s">
        <v>50</v>
      </c>
      <c r="F3066" t="s">
        <v>7144</v>
      </c>
      <c r="G3066" t="s">
        <v>15</v>
      </c>
      <c r="H3066" s="1">
        <v>44318</v>
      </c>
      <c r="I3066" s="3">
        <v>0.69791666666666663</v>
      </c>
      <c r="J3066" s="1" t="s">
        <v>12021</v>
      </c>
      <c r="K3066" s="2" t="s">
        <v>12021</v>
      </c>
      <c r="L3066" s="2" t="s">
        <v>12021</v>
      </c>
      <c r="M3066" t="s">
        <v>12021</v>
      </c>
      <c r="N3066" t="str">
        <f t="shared" si="291"/>
        <v>02-05-2021</v>
      </c>
      <c r="O3066" t="str">
        <f t="shared" si="293"/>
        <v>05</v>
      </c>
      <c r="P3066" t="str">
        <f t="shared" si="294"/>
        <v>2021</v>
      </c>
      <c r="Q3066" t="s">
        <v>12021</v>
      </c>
      <c r="R3066" t="str">
        <f t="shared" si="292"/>
        <v>-</v>
      </c>
      <c r="S3066" t="str">
        <f t="shared" si="295"/>
        <v/>
      </c>
    </row>
    <row r="3067" spans="1:19" x14ac:dyDescent="0.3">
      <c r="A3067" t="s">
        <v>7145</v>
      </c>
      <c r="B3067" t="s">
        <v>249</v>
      </c>
      <c r="C3067" s="4">
        <v>45572.640972222223</v>
      </c>
      <c r="D3067" t="s">
        <v>19</v>
      </c>
      <c r="E3067" t="s">
        <v>26</v>
      </c>
      <c r="F3067" t="s">
        <v>7146</v>
      </c>
      <c r="G3067" t="s">
        <v>28</v>
      </c>
      <c r="H3067" s="1">
        <v>45480</v>
      </c>
      <c r="I3067" s="3">
        <v>0.64097222222222228</v>
      </c>
      <c r="J3067" s="1">
        <v>45572</v>
      </c>
      <c r="K3067" s="2">
        <v>0.64097222222222228</v>
      </c>
      <c r="L3067" s="2" t="s">
        <v>12021</v>
      </c>
      <c r="M3067" t="s">
        <v>12021</v>
      </c>
      <c r="N3067" t="str">
        <f t="shared" si="291"/>
        <v>07-07-2024</v>
      </c>
      <c r="O3067" t="str">
        <f t="shared" si="293"/>
        <v>07</v>
      </c>
      <c r="P3067" t="str">
        <f t="shared" si="294"/>
        <v>2024</v>
      </c>
      <c r="Q3067" t="s">
        <v>12021</v>
      </c>
      <c r="R3067" t="str">
        <f t="shared" si="292"/>
        <v>07-10-2024</v>
      </c>
      <c r="S3067" t="str">
        <f t="shared" si="295"/>
        <v>10</v>
      </c>
    </row>
    <row r="3068" spans="1:19" x14ac:dyDescent="0.3">
      <c r="A3068" t="s">
        <v>7147</v>
      </c>
      <c r="B3068" t="s">
        <v>25</v>
      </c>
      <c r="C3068" t="s">
        <v>12021</v>
      </c>
      <c r="D3068" t="s">
        <v>19</v>
      </c>
      <c r="E3068" t="s">
        <v>26</v>
      </c>
      <c r="F3068" t="s">
        <v>7148</v>
      </c>
      <c r="G3068" t="s">
        <v>15</v>
      </c>
      <c r="H3068" s="1" t="s">
        <v>3294</v>
      </c>
      <c r="I3068" s="3">
        <v>2.4120370370370372E-2</v>
      </c>
      <c r="J3068" s="1" t="s">
        <v>12021</v>
      </c>
      <c r="K3068" s="2" t="s">
        <v>12021</v>
      </c>
      <c r="L3068" s="2" t="s">
        <v>12021</v>
      </c>
      <c r="M3068" t="s">
        <v>12021</v>
      </c>
      <c r="N3068" t="str">
        <f t="shared" si="291"/>
        <v>24-08-2022</v>
      </c>
      <c r="O3068" t="str">
        <f t="shared" si="293"/>
        <v>08</v>
      </c>
      <c r="P3068" t="str">
        <f t="shared" si="294"/>
        <v>2022</v>
      </c>
      <c r="Q3068" t="s">
        <v>12021</v>
      </c>
      <c r="R3068" t="str">
        <f t="shared" si="292"/>
        <v>-</v>
      </c>
      <c r="S3068" t="str">
        <f t="shared" si="295"/>
        <v/>
      </c>
    </row>
    <row r="3069" spans="1:19" x14ac:dyDescent="0.3">
      <c r="A3069" t="s">
        <v>7149</v>
      </c>
      <c r="B3069" t="s">
        <v>18</v>
      </c>
      <c r="C3069" s="4" t="s">
        <v>12021</v>
      </c>
      <c r="D3069" t="s">
        <v>19</v>
      </c>
      <c r="E3069" t="s">
        <v>20</v>
      </c>
      <c r="F3069" t="s">
        <v>7150</v>
      </c>
      <c r="G3069" t="s">
        <v>22</v>
      </c>
      <c r="H3069" s="1" t="s">
        <v>683</v>
      </c>
      <c r="I3069" s="3">
        <v>3.4942129629629629E-2</v>
      </c>
      <c r="J3069" s="1" t="s">
        <v>12021</v>
      </c>
      <c r="K3069" s="2" t="s">
        <v>12021</v>
      </c>
      <c r="L3069" s="2" t="s">
        <v>12021</v>
      </c>
      <c r="M3069" t="s">
        <v>12021</v>
      </c>
      <c r="N3069" t="str">
        <f t="shared" si="291"/>
        <v>23-12-2021</v>
      </c>
      <c r="O3069" t="str">
        <f t="shared" si="293"/>
        <v>12</v>
      </c>
      <c r="P3069" t="str">
        <f t="shared" si="294"/>
        <v>2021</v>
      </c>
      <c r="Q3069" t="s">
        <v>12021</v>
      </c>
      <c r="R3069" t="str">
        <f t="shared" si="292"/>
        <v>-</v>
      </c>
      <c r="S3069" t="str">
        <f t="shared" si="295"/>
        <v/>
      </c>
    </row>
    <row r="3070" spans="1:19" x14ac:dyDescent="0.3">
      <c r="A3070" t="s">
        <v>7151</v>
      </c>
      <c r="B3070" t="s">
        <v>280</v>
      </c>
      <c r="C3070" t="s">
        <v>12021</v>
      </c>
      <c r="D3070" t="s">
        <v>49</v>
      </c>
      <c r="E3070" t="s">
        <v>65</v>
      </c>
      <c r="F3070" t="s">
        <v>7152</v>
      </c>
      <c r="G3070" t="s">
        <v>22</v>
      </c>
      <c r="H3070" s="1" t="s">
        <v>2703</v>
      </c>
      <c r="I3070" s="3">
        <v>0.16391203703703705</v>
      </c>
      <c r="J3070" s="1" t="s">
        <v>12021</v>
      </c>
      <c r="K3070" s="2" t="s">
        <v>12021</v>
      </c>
      <c r="L3070" s="2" t="s">
        <v>12021</v>
      </c>
      <c r="M3070" t="s">
        <v>12021</v>
      </c>
      <c r="N3070" t="str">
        <f t="shared" si="291"/>
        <v>16-08-2024</v>
      </c>
      <c r="O3070" t="str">
        <f t="shared" si="293"/>
        <v>08</v>
      </c>
      <c r="P3070" t="str">
        <f t="shared" si="294"/>
        <v>2024</v>
      </c>
      <c r="Q3070" t="s">
        <v>12021</v>
      </c>
      <c r="R3070" t="str">
        <f t="shared" si="292"/>
        <v>-</v>
      </c>
      <c r="S3070" t="str">
        <f t="shared" si="295"/>
        <v/>
      </c>
    </row>
    <row r="3071" spans="1:19" x14ac:dyDescent="0.3">
      <c r="A3071" t="s">
        <v>7153</v>
      </c>
      <c r="B3071" t="s">
        <v>256</v>
      </c>
      <c r="C3071" s="4" t="s">
        <v>12021</v>
      </c>
      <c r="D3071" t="s">
        <v>19</v>
      </c>
      <c r="E3071" t="s">
        <v>20</v>
      </c>
      <c r="F3071" t="s">
        <v>7154</v>
      </c>
      <c r="G3071" t="s">
        <v>15</v>
      </c>
      <c r="H3071" s="1">
        <v>44137</v>
      </c>
      <c r="I3071" s="3">
        <v>0.83958333333333335</v>
      </c>
      <c r="J3071" s="1" t="s">
        <v>12021</v>
      </c>
      <c r="K3071" s="2" t="s">
        <v>12021</v>
      </c>
      <c r="L3071" s="2" t="s">
        <v>12021</v>
      </c>
      <c r="M3071" t="s">
        <v>12021</v>
      </c>
      <c r="N3071" t="str">
        <f t="shared" si="291"/>
        <v>02-11-2020</v>
      </c>
      <c r="O3071" t="str">
        <f t="shared" si="293"/>
        <v>11</v>
      </c>
      <c r="P3071" t="str">
        <f t="shared" si="294"/>
        <v>2020</v>
      </c>
      <c r="Q3071" t="s">
        <v>12021</v>
      </c>
      <c r="R3071" t="str">
        <f t="shared" si="292"/>
        <v>-</v>
      </c>
      <c r="S3071" t="str">
        <f t="shared" si="295"/>
        <v/>
      </c>
    </row>
    <row r="3072" spans="1:19" x14ac:dyDescent="0.3">
      <c r="A3072" t="s">
        <v>7155</v>
      </c>
      <c r="B3072" t="s">
        <v>194</v>
      </c>
      <c r="C3072" t="s">
        <v>12021</v>
      </c>
      <c r="D3072" t="s">
        <v>49</v>
      </c>
      <c r="E3072" t="s">
        <v>65</v>
      </c>
      <c r="F3072" t="s">
        <v>4266</v>
      </c>
      <c r="G3072" t="s">
        <v>15</v>
      </c>
      <c r="H3072" s="1">
        <v>43899</v>
      </c>
      <c r="I3072" s="3">
        <v>5.486111111111111E-2</v>
      </c>
      <c r="J3072" s="1" t="s">
        <v>12021</v>
      </c>
      <c r="K3072" s="2" t="s">
        <v>12021</v>
      </c>
      <c r="L3072" s="2" t="s">
        <v>12021</v>
      </c>
      <c r="M3072" t="s">
        <v>12021</v>
      </c>
      <c r="N3072" t="str">
        <f t="shared" si="291"/>
        <v>09-03-2020</v>
      </c>
      <c r="O3072" t="str">
        <f t="shared" si="293"/>
        <v>03</v>
      </c>
      <c r="P3072" t="str">
        <f t="shared" si="294"/>
        <v>2020</v>
      </c>
      <c r="Q3072" t="s">
        <v>12021</v>
      </c>
      <c r="R3072" t="str">
        <f t="shared" si="292"/>
        <v>-</v>
      </c>
      <c r="S3072" t="str">
        <f t="shared" si="295"/>
        <v/>
      </c>
    </row>
    <row r="3073" spans="1:19" x14ac:dyDescent="0.3">
      <c r="A3073" t="s">
        <v>7156</v>
      </c>
      <c r="B3073" t="s">
        <v>194</v>
      </c>
      <c r="C3073" s="4" t="s">
        <v>12021</v>
      </c>
      <c r="D3073" t="s">
        <v>49</v>
      </c>
      <c r="E3073" t="s">
        <v>65</v>
      </c>
      <c r="F3073" t="s">
        <v>7157</v>
      </c>
      <c r="G3073" t="s">
        <v>22</v>
      </c>
      <c r="H3073" s="1" t="s">
        <v>2265</v>
      </c>
      <c r="I3073" s="3">
        <v>0.43642361111111111</v>
      </c>
      <c r="J3073" s="1" t="s">
        <v>12021</v>
      </c>
      <c r="K3073" s="2" t="s">
        <v>12021</v>
      </c>
      <c r="L3073" s="2" t="s">
        <v>12021</v>
      </c>
      <c r="M3073" t="s">
        <v>12021</v>
      </c>
      <c r="N3073" t="str">
        <f t="shared" si="291"/>
        <v>15-09-2022</v>
      </c>
      <c r="O3073" t="str">
        <f t="shared" si="293"/>
        <v>09</v>
      </c>
      <c r="P3073" t="str">
        <f t="shared" si="294"/>
        <v>2022</v>
      </c>
      <c r="Q3073" t="s">
        <v>12021</v>
      </c>
      <c r="R3073" t="str">
        <f t="shared" si="292"/>
        <v>-</v>
      </c>
      <c r="S3073" t="str">
        <f t="shared" si="295"/>
        <v/>
      </c>
    </row>
    <row r="3074" spans="1:19" x14ac:dyDescent="0.3">
      <c r="A3074" t="s">
        <v>7158</v>
      </c>
      <c r="B3074" t="s">
        <v>205</v>
      </c>
      <c r="C3074" t="s">
        <v>12021</v>
      </c>
      <c r="D3074" t="s">
        <v>19</v>
      </c>
      <c r="E3074" t="s">
        <v>140</v>
      </c>
      <c r="F3074" t="s">
        <v>7159</v>
      </c>
      <c r="G3074" t="s">
        <v>22</v>
      </c>
      <c r="H3074" s="1">
        <v>45413</v>
      </c>
      <c r="I3074" s="3">
        <v>6.25E-2</v>
      </c>
      <c r="J3074" s="1" t="s">
        <v>12021</v>
      </c>
      <c r="K3074" s="2" t="s">
        <v>12021</v>
      </c>
      <c r="L3074" s="2" t="s">
        <v>12021</v>
      </c>
      <c r="M3074" t="s">
        <v>12021</v>
      </c>
      <c r="N3074" t="str">
        <f t="shared" ref="N3074:N3137" si="296">TEXT(H3074,"DD-MM-YYYY")</f>
        <v>01-05-2024</v>
      </c>
      <c r="O3074" t="str">
        <f t="shared" si="293"/>
        <v>05</v>
      </c>
      <c r="P3074" t="str">
        <f t="shared" si="294"/>
        <v>2024</v>
      </c>
      <c r="Q3074" t="s">
        <v>12021</v>
      </c>
      <c r="R3074" t="str">
        <f t="shared" ref="R3074:R3137" si="297">TEXT(J3074,"DD-MM-YYYY")</f>
        <v>-</v>
      </c>
      <c r="S3074" t="str">
        <f t="shared" si="295"/>
        <v/>
      </c>
    </row>
    <row r="3075" spans="1:19" x14ac:dyDescent="0.3">
      <c r="A3075" t="s">
        <v>7160</v>
      </c>
      <c r="B3075" t="s">
        <v>280</v>
      </c>
      <c r="C3075" s="4" t="s">
        <v>12021</v>
      </c>
      <c r="D3075" t="s">
        <v>49</v>
      </c>
      <c r="E3075" t="s">
        <v>65</v>
      </c>
      <c r="F3075" t="s">
        <v>7161</v>
      </c>
      <c r="G3075" t="s">
        <v>22</v>
      </c>
      <c r="H3075" s="1" t="s">
        <v>1679</v>
      </c>
      <c r="I3075" s="3">
        <v>0.46693287037037035</v>
      </c>
      <c r="J3075" s="1" t="s">
        <v>12021</v>
      </c>
      <c r="K3075" s="2" t="s">
        <v>12021</v>
      </c>
      <c r="L3075" s="2" t="s">
        <v>12021</v>
      </c>
      <c r="M3075" t="s">
        <v>12021</v>
      </c>
      <c r="N3075" t="str">
        <f t="shared" si="296"/>
        <v>16-12-2022</v>
      </c>
      <c r="O3075" t="str">
        <f t="shared" ref="O3075:O3138" si="298">MID(N3075,4,2)</f>
        <v>12</v>
      </c>
      <c r="P3075" t="str">
        <f t="shared" ref="P3075:P3138" si="299">RIGHT(N3075,4)</f>
        <v>2022</v>
      </c>
      <c r="Q3075" t="s">
        <v>12021</v>
      </c>
      <c r="R3075" t="str">
        <f t="shared" si="297"/>
        <v>-</v>
      </c>
      <c r="S3075" t="str">
        <f t="shared" ref="S3075:S3138" si="300">MID(R3075,4,2)</f>
        <v/>
      </c>
    </row>
    <row r="3076" spans="1:19" x14ac:dyDescent="0.3">
      <c r="A3076" t="s">
        <v>7162</v>
      </c>
      <c r="B3076" t="s">
        <v>188</v>
      </c>
      <c r="C3076" t="s">
        <v>12021</v>
      </c>
      <c r="D3076" t="s">
        <v>12</v>
      </c>
      <c r="E3076" t="s">
        <v>114</v>
      </c>
      <c r="F3076" t="s">
        <v>7163</v>
      </c>
      <c r="G3076" t="s">
        <v>15</v>
      </c>
      <c r="H3076" s="1" t="s">
        <v>741</v>
      </c>
      <c r="I3076" s="3">
        <v>0.75627314814814817</v>
      </c>
      <c r="J3076" s="1" t="s">
        <v>12021</v>
      </c>
      <c r="K3076" s="2" t="s">
        <v>12021</v>
      </c>
      <c r="L3076" s="2" t="s">
        <v>12021</v>
      </c>
      <c r="M3076" t="s">
        <v>12021</v>
      </c>
      <c r="N3076" t="str">
        <f t="shared" si="296"/>
        <v>23-11-2020</v>
      </c>
      <c r="O3076" t="str">
        <f t="shared" si="298"/>
        <v>11</v>
      </c>
      <c r="P3076" t="str">
        <f t="shared" si="299"/>
        <v>2020</v>
      </c>
      <c r="Q3076" t="s">
        <v>12021</v>
      </c>
      <c r="R3076" t="str">
        <f t="shared" si="297"/>
        <v>-</v>
      </c>
      <c r="S3076" t="str">
        <f t="shared" si="300"/>
        <v/>
      </c>
    </row>
    <row r="3077" spans="1:19" x14ac:dyDescent="0.3">
      <c r="A3077" t="s">
        <v>7164</v>
      </c>
      <c r="B3077" t="s">
        <v>126</v>
      </c>
      <c r="C3077" s="4" t="s">
        <v>12021</v>
      </c>
      <c r="D3077" t="s">
        <v>33</v>
      </c>
      <c r="E3077" t="s">
        <v>127</v>
      </c>
      <c r="F3077" t="s">
        <v>7165</v>
      </c>
      <c r="G3077" t="s">
        <v>15</v>
      </c>
      <c r="H3077" s="1" t="s">
        <v>2054</v>
      </c>
      <c r="I3077" s="3">
        <v>0.73135416666666664</v>
      </c>
      <c r="J3077" s="1" t="s">
        <v>12021</v>
      </c>
      <c r="K3077" s="2" t="s">
        <v>12021</v>
      </c>
      <c r="L3077" s="2" t="s">
        <v>12021</v>
      </c>
      <c r="M3077" t="s">
        <v>12021</v>
      </c>
      <c r="N3077" t="str">
        <f t="shared" si="296"/>
        <v>29-08-2020</v>
      </c>
      <c r="O3077" t="str">
        <f t="shared" si="298"/>
        <v>08</v>
      </c>
      <c r="P3077" t="str">
        <f t="shared" si="299"/>
        <v>2020</v>
      </c>
      <c r="Q3077" t="s">
        <v>12021</v>
      </c>
      <c r="R3077" t="str">
        <f t="shared" si="297"/>
        <v>-</v>
      </c>
      <c r="S3077" t="str">
        <f t="shared" si="300"/>
        <v/>
      </c>
    </row>
    <row r="3078" spans="1:19" x14ac:dyDescent="0.3">
      <c r="A3078" t="s">
        <v>7166</v>
      </c>
      <c r="B3078" t="s">
        <v>185</v>
      </c>
      <c r="C3078" t="s">
        <v>12021</v>
      </c>
      <c r="D3078" t="s">
        <v>12</v>
      </c>
      <c r="E3078" t="s">
        <v>13</v>
      </c>
      <c r="F3078" t="s">
        <v>7167</v>
      </c>
      <c r="G3078" t="s">
        <v>22</v>
      </c>
      <c r="H3078" s="1" t="s">
        <v>4620</v>
      </c>
      <c r="I3078" s="3">
        <v>0.3492939814814815</v>
      </c>
      <c r="J3078" s="1" t="s">
        <v>12021</v>
      </c>
      <c r="K3078" s="2" t="s">
        <v>12021</v>
      </c>
      <c r="L3078" s="2" t="s">
        <v>12021</v>
      </c>
      <c r="M3078" t="s">
        <v>12021</v>
      </c>
      <c r="N3078" t="str">
        <f t="shared" si="296"/>
        <v>13-10-2024</v>
      </c>
      <c r="O3078" t="str">
        <f t="shared" si="298"/>
        <v>10</v>
      </c>
      <c r="P3078" t="str">
        <f t="shared" si="299"/>
        <v>2024</v>
      </c>
      <c r="Q3078" t="s">
        <v>12021</v>
      </c>
      <c r="R3078" t="str">
        <f t="shared" si="297"/>
        <v>-</v>
      </c>
      <c r="S3078" t="str">
        <f t="shared" si="300"/>
        <v/>
      </c>
    </row>
    <row r="3079" spans="1:19" x14ac:dyDescent="0.3">
      <c r="A3079" t="s">
        <v>7168</v>
      </c>
      <c r="B3079" t="s">
        <v>280</v>
      </c>
      <c r="C3079" s="4" t="s">
        <v>12021</v>
      </c>
      <c r="D3079" t="s">
        <v>49</v>
      </c>
      <c r="E3079" t="s">
        <v>65</v>
      </c>
      <c r="F3079" t="s">
        <v>7169</v>
      </c>
      <c r="G3079" t="s">
        <v>22</v>
      </c>
      <c r="H3079" s="1" t="s">
        <v>4657</v>
      </c>
      <c r="I3079" s="3">
        <v>0.13159722222222223</v>
      </c>
      <c r="J3079" s="1" t="s">
        <v>12021</v>
      </c>
      <c r="K3079" s="2" t="s">
        <v>12021</v>
      </c>
      <c r="L3079" s="2" t="s">
        <v>12021</v>
      </c>
      <c r="M3079" t="s">
        <v>12021</v>
      </c>
      <c r="N3079" t="str">
        <f t="shared" si="296"/>
        <v>15-01-2024</v>
      </c>
      <c r="O3079" t="str">
        <f t="shared" si="298"/>
        <v>01</v>
      </c>
      <c r="P3079" t="str">
        <f t="shared" si="299"/>
        <v>2024</v>
      </c>
      <c r="Q3079" t="s">
        <v>12021</v>
      </c>
      <c r="R3079" t="str">
        <f t="shared" si="297"/>
        <v>-</v>
      </c>
      <c r="S3079" t="str">
        <f t="shared" si="300"/>
        <v/>
      </c>
    </row>
    <row r="3080" spans="1:19" x14ac:dyDescent="0.3">
      <c r="A3080" t="s">
        <v>7170</v>
      </c>
      <c r="B3080" t="s">
        <v>113</v>
      </c>
      <c r="C3080" t="s">
        <v>12021</v>
      </c>
      <c r="D3080" t="s">
        <v>12</v>
      </c>
      <c r="E3080" t="s">
        <v>114</v>
      </c>
      <c r="F3080" t="s">
        <v>7171</v>
      </c>
      <c r="G3080" t="s">
        <v>15</v>
      </c>
      <c r="H3080" s="1">
        <v>44682</v>
      </c>
      <c r="I3080" s="3">
        <v>0.79027777777777775</v>
      </c>
      <c r="J3080" s="1" t="s">
        <v>12021</v>
      </c>
      <c r="K3080" s="2" t="s">
        <v>12021</v>
      </c>
      <c r="L3080" s="2" t="s">
        <v>12021</v>
      </c>
      <c r="M3080" t="s">
        <v>12021</v>
      </c>
      <c r="N3080" t="str">
        <f t="shared" si="296"/>
        <v>01-05-2022</v>
      </c>
      <c r="O3080" t="str">
        <f t="shared" si="298"/>
        <v>05</v>
      </c>
      <c r="P3080" t="str">
        <f t="shared" si="299"/>
        <v>2022</v>
      </c>
      <c r="Q3080" t="s">
        <v>12021</v>
      </c>
      <c r="R3080" t="str">
        <f t="shared" si="297"/>
        <v>-</v>
      </c>
      <c r="S3080" t="str">
        <f t="shared" si="300"/>
        <v/>
      </c>
    </row>
    <row r="3081" spans="1:19" x14ac:dyDescent="0.3">
      <c r="A3081" t="s">
        <v>7172</v>
      </c>
      <c r="B3081" t="s">
        <v>185</v>
      </c>
      <c r="C3081" s="4" t="s">
        <v>12021</v>
      </c>
      <c r="D3081" t="s">
        <v>12</v>
      </c>
      <c r="E3081" t="s">
        <v>13</v>
      </c>
      <c r="F3081" t="s">
        <v>7173</v>
      </c>
      <c r="G3081" t="s">
        <v>22</v>
      </c>
      <c r="H3081" s="1" t="s">
        <v>804</v>
      </c>
      <c r="I3081" s="3">
        <v>0.74607638888888894</v>
      </c>
      <c r="J3081" s="1" t="s">
        <v>12021</v>
      </c>
      <c r="K3081" s="2" t="s">
        <v>12021</v>
      </c>
      <c r="L3081" s="2" t="s">
        <v>12021</v>
      </c>
      <c r="M3081" t="s">
        <v>12021</v>
      </c>
      <c r="N3081" t="str">
        <f t="shared" si="296"/>
        <v>17-06-2023</v>
      </c>
      <c r="O3081" t="str">
        <f t="shared" si="298"/>
        <v>06</v>
      </c>
      <c r="P3081" t="str">
        <f t="shared" si="299"/>
        <v>2023</v>
      </c>
      <c r="Q3081" t="s">
        <v>12021</v>
      </c>
      <c r="R3081" t="str">
        <f t="shared" si="297"/>
        <v>-</v>
      </c>
      <c r="S3081" t="str">
        <f t="shared" si="300"/>
        <v/>
      </c>
    </row>
    <row r="3082" spans="1:19" x14ac:dyDescent="0.3">
      <c r="A3082" t="s">
        <v>7174</v>
      </c>
      <c r="B3082" t="s">
        <v>202</v>
      </c>
      <c r="C3082" t="s">
        <v>12021</v>
      </c>
      <c r="D3082" t="s">
        <v>33</v>
      </c>
      <c r="E3082" t="s">
        <v>127</v>
      </c>
      <c r="F3082" t="s">
        <v>7175</v>
      </c>
      <c r="G3082" t="s">
        <v>22</v>
      </c>
      <c r="H3082" s="1" t="s">
        <v>7176</v>
      </c>
      <c r="I3082" s="3">
        <v>7.3043981481481488E-2</v>
      </c>
      <c r="J3082" s="1" t="s">
        <v>12021</v>
      </c>
      <c r="K3082" s="2" t="s">
        <v>12021</v>
      </c>
      <c r="L3082" s="2" t="s">
        <v>12021</v>
      </c>
      <c r="M3082" t="s">
        <v>12021</v>
      </c>
      <c r="N3082" t="str">
        <f t="shared" si="296"/>
        <v>19-01-2022</v>
      </c>
      <c r="O3082" t="str">
        <f t="shared" si="298"/>
        <v>01</v>
      </c>
      <c r="P3082" t="str">
        <f t="shared" si="299"/>
        <v>2022</v>
      </c>
      <c r="Q3082" t="s">
        <v>12021</v>
      </c>
      <c r="R3082" t="str">
        <f t="shared" si="297"/>
        <v>-</v>
      </c>
      <c r="S3082" t="str">
        <f t="shared" si="300"/>
        <v/>
      </c>
    </row>
    <row r="3083" spans="1:19" x14ac:dyDescent="0.3">
      <c r="A3083" t="s">
        <v>7177</v>
      </c>
      <c r="B3083" t="s">
        <v>25</v>
      </c>
      <c r="C3083" s="4" t="s">
        <v>12021</v>
      </c>
      <c r="D3083" t="s">
        <v>19</v>
      </c>
      <c r="E3083" t="s">
        <v>26</v>
      </c>
      <c r="F3083" t="s">
        <v>7178</v>
      </c>
      <c r="G3083" t="s">
        <v>22</v>
      </c>
      <c r="H3083" s="1">
        <v>45211</v>
      </c>
      <c r="I3083" s="3">
        <v>0.22847222222222222</v>
      </c>
      <c r="J3083" s="1" t="s">
        <v>12021</v>
      </c>
      <c r="K3083" s="2" t="s">
        <v>12021</v>
      </c>
      <c r="L3083" s="2" t="s">
        <v>12021</v>
      </c>
      <c r="M3083" t="s">
        <v>12021</v>
      </c>
      <c r="N3083" t="str">
        <f t="shared" si="296"/>
        <v>12-10-2023</v>
      </c>
      <c r="O3083" t="str">
        <f t="shared" si="298"/>
        <v>10</v>
      </c>
      <c r="P3083" t="str">
        <f t="shared" si="299"/>
        <v>2023</v>
      </c>
      <c r="Q3083" t="s">
        <v>12021</v>
      </c>
      <c r="R3083" t="str">
        <f t="shared" si="297"/>
        <v>-</v>
      </c>
      <c r="S3083" t="str">
        <f t="shared" si="300"/>
        <v/>
      </c>
    </row>
    <row r="3084" spans="1:19" x14ac:dyDescent="0.3">
      <c r="A3084" t="s">
        <v>7179</v>
      </c>
      <c r="B3084" t="s">
        <v>158</v>
      </c>
      <c r="C3084" t="s">
        <v>12021</v>
      </c>
      <c r="D3084" t="s">
        <v>33</v>
      </c>
      <c r="E3084" t="s">
        <v>127</v>
      </c>
      <c r="F3084" t="s">
        <v>7180</v>
      </c>
      <c r="G3084" t="s">
        <v>22</v>
      </c>
      <c r="H3084" s="1" t="s">
        <v>3669</v>
      </c>
      <c r="I3084" s="3">
        <v>0.25265046296296295</v>
      </c>
      <c r="J3084" s="1" t="s">
        <v>12021</v>
      </c>
      <c r="K3084" s="2" t="s">
        <v>12021</v>
      </c>
      <c r="L3084" s="2" t="s">
        <v>12021</v>
      </c>
      <c r="M3084" t="s">
        <v>12021</v>
      </c>
      <c r="N3084" t="str">
        <f t="shared" si="296"/>
        <v>27-12-2023</v>
      </c>
      <c r="O3084" t="str">
        <f t="shared" si="298"/>
        <v>12</v>
      </c>
      <c r="P3084" t="str">
        <f t="shared" si="299"/>
        <v>2023</v>
      </c>
      <c r="Q3084" t="s">
        <v>12021</v>
      </c>
      <c r="R3084" t="str">
        <f t="shared" si="297"/>
        <v>-</v>
      </c>
      <c r="S3084" t="str">
        <f t="shared" si="300"/>
        <v/>
      </c>
    </row>
    <row r="3085" spans="1:19" x14ac:dyDescent="0.3">
      <c r="A3085" t="s">
        <v>7181</v>
      </c>
      <c r="B3085" t="s">
        <v>68</v>
      </c>
      <c r="C3085" s="4" t="s">
        <v>12021</v>
      </c>
      <c r="D3085" t="s">
        <v>49</v>
      </c>
      <c r="E3085" t="s">
        <v>69</v>
      </c>
      <c r="F3085" t="s">
        <v>7182</v>
      </c>
      <c r="G3085" t="s">
        <v>22</v>
      </c>
      <c r="H3085" s="1">
        <v>45022</v>
      </c>
      <c r="I3085" s="3">
        <v>0.35486111111111113</v>
      </c>
      <c r="J3085" s="1" t="s">
        <v>12021</v>
      </c>
      <c r="K3085" s="2" t="s">
        <v>12021</v>
      </c>
      <c r="L3085" s="2" t="s">
        <v>12021</v>
      </c>
      <c r="M3085" t="s">
        <v>12021</v>
      </c>
      <c r="N3085" t="str">
        <f t="shared" si="296"/>
        <v>06-04-2023</v>
      </c>
      <c r="O3085" t="str">
        <f t="shared" si="298"/>
        <v>04</v>
      </c>
      <c r="P3085" t="str">
        <f t="shared" si="299"/>
        <v>2023</v>
      </c>
      <c r="Q3085" t="s">
        <v>12021</v>
      </c>
      <c r="R3085" t="str">
        <f t="shared" si="297"/>
        <v>-</v>
      </c>
      <c r="S3085" t="str">
        <f t="shared" si="300"/>
        <v/>
      </c>
    </row>
    <row r="3086" spans="1:19" x14ac:dyDescent="0.3">
      <c r="A3086" t="s">
        <v>7183</v>
      </c>
      <c r="B3086" t="s">
        <v>194</v>
      </c>
      <c r="C3086" t="s">
        <v>12021</v>
      </c>
      <c r="D3086" t="s">
        <v>49</v>
      </c>
      <c r="E3086" t="s">
        <v>65</v>
      </c>
      <c r="F3086" t="s">
        <v>7184</v>
      </c>
      <c r="G3086" t="s">
        <v>22</v>
      </c>
      <c r="H3086" s="1" t="s">
        <v>752</v>
      </c>
      <c r="I3086" s="3">
        <v>0.8558796296296296</v>
      </c>
      <c r="J3086" s="1" t="s">
        <v>12021</v>
      </c>
      <c r="K3086" s="2" t="s">
        <v>12021</v>
      </c>
      <c r="L3086" s="2" t="s">
        <v>12021</v>
      </c>
      <c r="M3086" t="s">
        <v>12021</v>
      </c>
      <c r="N3086" t="str">
        <f t="shared" si="296"/>
        <v>20-04-2024</v>
      </c>
      <c r="O3086" t="str">
        <f t="shared" si="298"/>
        <v>04</v>
      </c>
      <c r="P3086" t="str">
        <f t="shared" si="299"/>
        <v>2024</v>
      </c>
      <c r="Q3086" t="s">
        <v>12021</v>
      </c>
      <c r="R3086" t="str">
        <f t="shared" si="297"/>
        <v>-</v>
      </c>
      <c r="S3086" t="str">
        <f t="shared" si="300"/>
        <v/>
      </c>
    </row>
    <row r="3087" spans="1:19" x14ac:dyDescent="0.3">
      <c r="A3087" t="s">
        <v>7185</v>
      </c>
      <c r="B3087" t="s">
        <v>32</v>
      </c>
      <c r="C3087" s="4" t="s">
        <v>12021</v>
      </c>
      <c r="D3087" t="s">
        <v>33</v>
      </c>
      <c r="E3087" t="s">
        <v>34</v>
      </c>
      <c r="F3087" t="s">
        <v>7186</v>
      </c>
      <c r="G3087" t="s">
        <v>15</v>
      </c>
      <c r="H3087" s="1">
        <v>44907</v>
      </c>
      <c r="I3087" s="3">
        <v>0.31597222222222221</v>
      </c>
      <c r="J3087" s="1" t="s">
        <v>12021</v>
      </c>
      <c r="K3087" s="2" t="s">
        <v>12021</v>
      </c>
      <c r="L3087" s="2" t="s">
        <v>12021</v>
      </c>
      <c r="M3087" t="s">
        <v>12021</v>
      </c>
      <c r="N3087" t="str">
        <f t="shared" si="296"/>
        <v>12-12-2022</v>
      </c>
      <c r="O3087" t="str">
        <f t="shared" si="298"/>
        <v>12</v>
      </c>
      <c r="P3087" t="str">
        <f t="shared" si="299"/>
        <v>2022</v>
      </c>
      <c r="Q3087" t="s">
        <v>12021</v>
      </c>
      <c r="R3087" t="str">
        <f t="shared" si="297"/>
        <v>-</v>
      </c>
      <c r="S3087" t="str">
        <f t="shared" si="300"/>
        <v/>
      </c>
    </row>
    <row r="3088" spans="1:19" x14ac:dyDescent="0.3">
      <c r="A3088" t="s">
        <v>7187</v>
      </c>
      <c r="B3088" t="s">
        <v>97</v>
      </c>
      <c r="C3088" t="s">
        <v>11605</v>
      </c>
      <c r="D3088" t="s">
        <v>19</v>
      </c>
      <c r="E3088" t="s">
        <v>20</v>
      </c>
      <c r="F3088" t="s">
        <v>7188</v>
      </c>
      <c r="G3088" t="s">
        <v>28</v>
      </c>
      <c r="H3088" s="1" t="s">
        <v>7189</v>
      </c>
      <c r="I3088" s="3">
        <v>3.2407407407407406E-4</v>
      </c>
      <c r="J3088" s="1" t="s">
        <v>5943</v>
      </c>
      <c r="K3088" s="2">
        <v>3.2407407407407406E-4</v>
      </c>
      <c r="L3088" s="2" t="s">
        <v>12021</v>
      </c>
      <c r="M3088" t="s">
        <v>12021</v>
      </c>
      <c r="N3088" t="str">
        <f t="shared" si="296"/>
        <v>14-12-2023</v>
      </c>
      <c r="O3088" t="str">
        <f t="shared" si="298"/>
        <v>12</v>
      </c>
      <c r="P3088" t="str">
        <f t="shared" si="299"/>
        <v>2023</v>
      </c>
      <c r="Q3088" t="s">
        <v>12021</v>
      </c>
      <c r="R3088" t="str">
        <f t="shared" si="297"/>
        <v>17-12-2023</v>
      </c>
      <c r="S3088" t="str">
        <f t="shared" si="300"/>
        <v>12</v>
      </c>
    </row>
    <row r="3089" spans="1:19" x14ac:dyDescent="0.3">
      <c r="A3089" t="s">
        <v>7190</v>
      </c>
      <c r="B3089" t="s">
        <v>93</v>
      </c>
      <c r="C3089" s="4" t="s">
        <v>12021</v>
      </c>
      <c r="D3089" t="s">
        <v>19</v>
      </c>
      <c r="E3089" t="s">
        <v>26</v>
      </c>
      <c r="F3089" t="s">
        <v>7191</v>
      </c>
      <c r="G3089" t="s">
        <v>22</v>
      </c>
      <c r="H3089" s="1" t="s">
        <v>2370</v>
      </c>
      <c r="I3089" s="3">
        <v>0.57978009259259256</v>
      </c>
      <c r="J3089" s="1" t="s">
        <v>12021</v>
      </c>
      <c r="K3089" s="2" t="s">
        <v>12021</v>
      </c>
      <c r="L3089" s="2" t="s">
        <v>12021</v>
      </c>
      <c r="M3089" t="s">
        <v>12021</v>
      </c>
      <c r="N3089" t="str">
        <f t="shared" si="296"/>
        <v>17-09-2022</v>
      </c>
      <c r="O3089" t="str">
        <f t="shared" si="298"/>
        <v>09</v>
      </c>
      <c r="P3089" t="str">
        <f t="shared" si="299"/>
        <v>2022</v>
      </c>
      <c r="Q3089" t="s">
        <v>12021</v>
      </c>
      <c r="R3089" t="str">
        <f t="shared" si="297"/>
        <v>-</v>
      </c>
      <c r="S3089" t="str">
        <f t="shared" si="300"/>
        <v/>
      </c>
    </row>
    <row r="3090" spans="1:19" x14ac:dyDescent="0.3">
      <c r="A3090" t="s">
        <v>7192</v>
      </c>
      <c r="B3090" t="s">
        <v>113</v>
      </c>
      <c r="C3090" t="s">
        <v>12021</v>
      </c>
      <c r="D3090" t="s">
        <v>12</v>
      </c>
      <c r="E3090" t="s">
        <v>114</v>
      </c>
      <c r="F3090" t="s">
        <v>7193</v>
      </c>
      <c r="G3090" t="s">
        <v>22</v>
      </c>
      <c r="H3090" s="1">
        <v>43895</v>
      </c>
      <c r="I3090" s="3">
        <v>0.43958333333333333</v>
      </c>
      <c r="J3090" s="1" t="s">
        <v>12021</v>
      </c>
      <c r="K3090" s="2" t="s">
        <v>12021</v>
      </c>
      <c r="L3090" s="2" t="s">
        <v>12021</v>
      </c>
      <c r="M3090" t="s">
        <v>12021</v>
      </c>
      <c r="N3090" t="str">
        <f t="shared" si="296"/>
        <v>05-03-2020</v>
      </c>
      <c r="O3090" t="str">
        <f t="shared" si="298"/>
        <v>03</v>
      </c>
      <c r="P3090" t="str">
        <f t="shared" si="299"/>
        <v>2020</v>
      </c>
      <c r="Q3090" t="s">
        <v>12021</v>
      </c>
      <c r="R3090" t="str">
        <f t="shared" si="297"/>
        <v>-</v>
      </c>
      <c r="S3090" t="str">
        <f t="shared" si="300"/>
        <v/>
      </c>
    </row>
    <row r="3091" spans="1:19" x14ac:dyDescent="0.3">
      <c r="A3091" t="s">
        <v>7194</v>
      </c>
      <c r="B3091" t="s">
        <v>73</v>
      </c>
      <c r="C3091" s="4">
        <v>44662.711111111108</v>
      </c>
      <c r="D3091" t="s">
        <v>49</v>
      </c>
      <c r="E3091" t="s">
        <v>50</v>
      </c>
      <c r="F3091" t="s">
        <v>7195</v>
      </c>
      <c r="G3091" t="s">
        <v>28</v>
      </c>
      <c r="H3091" s="1">
        <v>44752</v>
      </c>
      <c r="I3091" s="3">
        <v>0.71111111111111114</v>
      </c>
      <c r="J3091" s="1">
        <v>44662</v>
      </c>
      <c r="K3091" s="2">
        <v>0.71111111111111114</v>
      </c>
      <c r="L3091" s="2" t="s">
        <v>12021</v>
      </c>
      <c r="M3091" t="s">
        <v>12021</v>
      </c>
      <c r="N3091" t="str">
        <f t="shared" si="296"/>
        <v>10-07-2022</v>
      </c>
      <c r="O3091" t="str">
        <f t="shared" si="298"/>
        <v>07</v>
      </c>
      <c r="P3091" t="str">
        <f t="shared" si="299"/>
        <v>2022</v>
      </c>
      <c r="Q3091" t="s">
        <v>12021</v>
      </c>
      <c r="R3091" t="str">
        <f t="shared" si="297"/>
        <v>11-04-2022</v>
      </c>
      <c r="S3091" t="str">
        <f t="shared" si="300"/>
        <v>04</v>
      </c>
    </row>
    <row r="3092" spans="1:19" x14ac:dyDescent="0.3">
      <c r="A3092" t="s">
        <v>7196</v>
      </c>
      <c r="B3092" t="s">
        <v>188</v>
      </c>
      <c r="C3092" t="s">
        <v>12021</v>
      </c>
      <c r="D3092" t="s">
        <v>12</v>
      </c>
      <c r="E3092" t="s">
        <v>114</v>
      </c>
      <c r="F3092" t="s">
        <v>7197</v>
      </c>
      <c r="G3092" t="s">
        <v>22</v>
      </c>
      <c r="H3092" s="1">
        <v>45052</v>
      </c>
      <c r="I3092" s="3">
        <v>0.17916666666666667</v>
      </c>
      <c r="J3092" s="1" t="s">
        <v>12021</v>
      </c>
      <c r="K3092" s="2" t="s">
        <v>12021</v>
      </c>
      <c r="L3092" s="2" t="s">
        <v>12021</v>
      </c>
      <c r="M3092" t="s">
        <v>12021</v>
      </c>
      <c r="N3092" t="str">
        <f t="shared" si="296"/>
        <v>06-05-2023</v>
      </c>
      <c r="O3092" t="str">
        <f t="shared" si="298"/>
        <v>05</v>
      </c>
      <c r="P3092" t="str">
        <f t="shared" si="299"/>
        <v>2023</v>
      </c>
      <c r="Q3092" t="s">
        <v>12021</v>
      </c>
      <c r="R3092" t="str">
        <f t="shared" si="297"/>
        <v>-</v>
      </c>
      <c r="S3092" t="str">
        <f t="shared" si="300"/>
        <v/>
      </c>
    </row>
    <row r="3093" spans="1:19" x14ac:dyDescent="0.3">
      <c r="A3093" t="s">
        <v>7198</v>
      </c>
      <c r="B3093" t="s">
        <v>289</v>
      </c>
      <c r="C3093" s="4" t="s">
        <v>12021</v>
      </c>
      <c r="D3093" t="s">
        <v>49</v>
      </c>
      <c r="E3093" t="s">
        <v>69</v>
      </c>
      <c r="F3093" t="s">
        <v>7199</v>
      </c>
      <c r="G3093" t="s">
        <v>22</v>
      </c>
      <c r="H3093" s="1" t="s">
        <v>1891</v>
      </c>
      <c r="I3093" s="3">
        <v>0.34899305555555554</v>
      </c>
      <c r="J3093" s="1" t="s">
        <v>12021</v>
      </c>
      <c r="K3093" s="2" t="s">
        <v>12021</v>
      </c>
      <c r="L3093" s="2" t="s">
        <v>12021</v>
      </c>
      <c r="M3093" t="s">
        <v>12021</v>
      </c>
      <c r="N3093" t="str">
        <f t="shared" si="296"/>
        <v>23-05-2021</v>
      </c>
      <c r="O3093" t="str">
        <f t="shared" si="298"/>
        <v>05</v>
      </c>
      <c r="P3093" t="str">
        <f t="shared" si="299"/>
        <v>2021</v>
      </c>
      <c r="Q3093" t="s">
        <v>12021</v>
      </c>
      <c r="R3093" t="str">
        <f t="shared" si="297"/>
        <v>-</v>
      </c>
      <c r="S3093" t="str">
        <f t="shared" si="300"/>
        <v/>
      </c>
    </row>
    <row r="3094" spans="1:19" x14ac:dyDescent="0.3">
      <c r="A3094" t="s">
        <v>7200</v>
      </c>
      <c r="B3094" t="s">
        <v>126</v>
      </c>
      <c r="C3094" t="s">
        <v>12021</v>
      </c>
      <c r="D3094" t="s">
        <v>33</v>
      </c>
      <c r="E3094" t="s">
        <v>127</v>
      </c>
      <c r="F3094" t="s">
        <v>7201</v>
      </c>
      <c r="G3094" t="s">
        <v>22</v>
      </c>
      <c r="H3094" s="1">
        <v>45203</v>
      </c>
      <c r="I3094" s="3">
        <v>0.54236111111111107</v>
      </c>
      <c r="J3094" s="1" t="s">
        <v>12021</v>
      </c>
      <c r="K3094" s="2" t="s">
        <v>12021</v>
      </c>
      <c r="L3094" s="2" t="s">
        <v>12021</v>
      </c>
      <c r="M3094" t="s">
        <v>12021</v>
      </c>
      <c r="N3094" t="str">
        <f t="shared" si="296"/>
        <v>04-10-2023</v>
      </c>
      <c r="O3094" t="str">
        <f t="shared" si="298"/>
        <v>10</v>
      </c>
      <c r="P3094" t="str">
        <f t="shared" si="299"/>
        <v>2023</v>
      </c>
      <c r="Q3094" t="s">
        <v>12021</v>
      </c>
      <c r="R3094" t="str">
        <f t="shared" si="297"/>
        <v>-</v>
      </c>
      <c r="S3094" t="str">
        <f t="shared" si="300"/>
        <v/>
      </c>
    </row>
    <row r="3095" spans="1:19" x14ac:dyDescent="0.3">
      <c r="A3095" t="s">
        <v>7202</v>
      </c>
      <c r="B3095" t="s">
        <v>37</v>
      </c>
      <c r="C3095" s="4" t="s">
        <v>12021</v>
      </c>
      <c r="D3095" t="s">
        <v>33</v>
      </c>
      <c r="E3095" t="s">
        <v>38</v>
      </c>
      <c r="F3095" t="s">
        <v>7203</v>
      </c>
      <c r="G3095" t="s">
        <v>22</v>
      </c>
      <c r="H3095" s="1">
        <v>44447</v>
      </c>
      <c r="I3095" s="3">
        <v>0.78819444444444442</v>
      </c>
      <c r="J3095" s="1" t="s">
        <v>12021</v>
      </c>
      <c r="K3095" s="2" t="s">
        <v>12021</v>
      </c>
      <c r="L3095" s="2" t="s">
        <v>12021</v>
      </c>
      <c r="M3095" t="s">
        <v>12021</v>
      </c>
      <c r="N3095" t="str">
        <f t="shared" si="296"/>
        <v>08-09-2021</v>
      </c>
      <c r="O3095" t="str">
        <f t="shared" si="298"/>
        <v>09</v>
      </c>
      <c r="P3095" t="str">
        <f t="shared" si="299"/>
        <v>2021</v>
      </c>
      <c r="Q3095" t="s">
        <v>12021</v>
      </c>
      <c r="R3095" t="str">
        <f t="shared" si="297"/>
        <v>-</v>
      </c>
      <c r="S3095" t="str">
        <f t="shared" si="300"/>
        <v/>
      </c>
    </row>
    <row r="3096" spans="1:19" x14ac:dyDescent="0.3">
      <c r="A3096" t="s">
        <v>7204</v>
      </c>
      <c r="B3096" t="s">
        <v>146</v>
      </c>
      <c r="C3096" t="s">
        <v>12021</v>
      </c>
      <c r="D3096" t="s">
        <v>19</v>
      </c>
      <c r="E3096" t="s">
        <v>140</v>
      </c>
      <c r="F3096" t="s">
        <v>7205</v>
      </c>
      <c r="G3096" t="s">
        <v>22</v>
      </c>
      <c r="H3096" s="1" t="s">
        <v>562</v>
      </c>
      <c r="I3096" s="3">
        <v>0.17478009259259258</v>
      </c>
      <c r="J3096" s="1" t="s">
        <v>12021</v>
      </c>
      <c r="K3096" s="2" t="s">
        <v>12021</v>
      </c>
      <c r="L3096" s="2" t="s">
        <v>12021</v>
      </c>
      <c r="M3096" t="s">
        <v>12021</v>
      </c>
      <c r="N3096" t="str">
        <f t="shared" si="296"/>
        <v>30-12-2022</v>
      </c>
      <c r="O3096" t="str">
        <f t="shared" si="298"/>
        <v>12</v>
      </c>
      <c r="P3096" t="str">
        <f t="shared" si="299"/>
        <v>2022</v>
      </c>
      <c r="Q3096" t="s">
        <v>12021</v>
      </c>
      <c r="R3096" t="str">
        <f t="shared" si="297"/>
        <v>-</v>
      </c>
      <c r="S3096" t="str">
        <f t="shared" si="300"/>
        <v/>
      </c>
    </row>
    <row r="3097" spans="1:19" x14ac:dyDescent="0.3">
      <c r="A3097" t="s">
        <v>7206</v>
      </c>
      <c r="B3097" t="s">
        <v>404</v>
      </c>
      <c r="C3097" s="4">
        <v>44965.021527777775</v>
      </c>
      <c r="D3097" t="s">
        <v>12</v>
      </c>
      <c r="E3097" t="s">
        <v>174</v>
      </c>
      <c r="F3097" t="s">
        <v>7207</v>
      </c>
      <c r="G3097" t="s">
        <v>28</v>
      </c>
      <c r="H3097" s="1">
        <v>45053</v>
      </c>
      <c r="I3097" s="3">
        <v>2.1527777777777778E-2</v>
      </c>
      <c r="J3097" s="1">
        <v>44965</v>
      </c>
      <c r="K3097" s="2">
        <v>2.1527777777777778E-2</v>
      </c>
      <c r="L3097" s="2" t="s">
        <v>12021</v>
      </c>
      <c r="M3097" t="s">
        <v>12021</v>
      </c>
      <c r="N3097" t="str">
        <f t="shared" si="296"/>
        <v>07-05-2023</v>
      </c>
      <c r="O3097" t="str">
        <f t="shared" si="298"/>
        <v>05</v>
      </c>
      <c r="P3097" t="str">
        <f t="shared" si="299"/>
        <v>2023</v>
      </c>
      <c r="Q3097" t="s">
        <v>12021</v>
      </c>
      <c r="R3097" t="str">
        <f t="shared" si="297"/>
        <v>08-02-2023</v>
      </c>
      <c r="S3097" t="str">
        <f t="shared" si="300"/>
        <v>02</v>
      </c>
    </row>
    <row r="3098" spans="1:19" x14ac:dyDescent="0.3">
      <c r="A3098" t="s">
        <v>7208</v>
      </c>
      <c r="B3098" t="s">
        <v>188</v>
      </c>
      <c r="C3098" t="s">
        <v>12021</v>
      </c>
      <c r="D3098" t="s">
        <v>12</v>
      </c>
      <c r="E3098" t="s">
        <v>114</v>
      </c>
      <c r="F3098" t="s">
        <v>7209</v>
      </c>
      <c r="G3098" t="s">
        <v>15</v>
      </c>
      <c r="H3098" s="1" t="s">
        <v>4092</v>
      </c>
      <c r="I3098" s="3">
        <v>0.91256944444444443</v>
      </c>
      <c r="J3098" s="1" t="s">
        <v>12021</v>
      </c>
      <c r="K3098" s="2" t="s">
        <v>12021</v>
      </c>
      <c r="L3098" s="2" t="s">
        <v>12021</v>
      </c>
      <c r="M3098" t="s">
        <v>12021</v>
      </c>
      <c r="N3098" t="str">
        <f t="shared" si="296"/>
        <v>26-04-2022</v>
      </c>
      <c r="O3098" t="str">
        <f t="shared" si="298"/>
        <v>04</v>
      </c>
      <c r="P3098" t="str">
        <f t="shared" si="299"/>
        <v>2022</v>
      </c>
      <c r="Q3098" t="s">
        <v>12021</v>
      </c>
      <c r="R3098" t="str">
        <f t="shared" si="297"/>
        <v>-</v>
      </c>
      <c r="S3098" t="str">
        <f t="shared" si="300"/>
        <v/>
      </c>
    </row>
    <row r="3099" spans="1:19" x14ac:dyDescent="0.3">
      <c r="A3099" t="s">
        <v>7210</v>
      </c>
      <c r="B3099" t="s">
        <v>93</v>
      </c>
      <c r="C3099" s="4" t="s">
        <v>12021</v>
      </c>
      <c r="D3099" t="s">
        <v>19</v>
      </c>
      <c r="E3099" t="s">
        <v>26</v>
      </c>
      <c r="F3099" t="s">
        <v>7211</v>
      </c>
      <c r="G3099" t="s">
        <v>22</v>
      </c>
      <c r="H3099" s="1">
        <v>44409</v>
      </c>
      <c r="I3099" s="3">
        <v>0.94791666666666663</v>
      </c>
      <c r="J3099" s="1" t="s">
        <v>12021</v>
      </c>
      <c r="K3099" s="2" t="s">
        <v>12021</v>
      </c>
      <c r="L3099" s="2" t="s">
        <v>12021</v>
      </c>
      <c r="M3099" t="s">
        <v>12021</v>
      </c>
      <c r="N3099" t="str">
        <f t="shared" si="296"/>
        <v>01-08-2021</v>
      </c>
      <c r="O3099" t="str">
        <f t="shared" si="298"/>
        <v>08</v>
      </c>
      <c r="P3099" t="str">
        <f t="shared" si="299"/>
        <v>2021</v>
      </c>
      <c r="Q3099" t="s">
        <v>12021</v>
      </c>
      <c r="R3099" t="str">
        <f t="shared" si="297"/>
        <v>-</v>
      </c>
      <c r="S3099" t="str">
        <f t="shared" si="300"/>
        <v/>
      </c>
    </row>
    <row r="3100" spans="1:19" x14ac:dyDescent="0.3">
      <c r="A3100" t="s">
        <v>7212</v>
      </c>
      <c r="B3100" t="s">
        <v>280</v>
      </c>
      <c r="C3100" t="s">
        <v>12021</v>
      </c>
      <c r="D3100" t="s">
        <v>49</v>
      </c>
      <c r="E3100" t="s">
        <v>65</v>
      </c>
      <c r="F3100" t="s">
        <v>1380</v>
      </c>
      <c r="G3100" t="s">
        <v>15</v>
      </c>
      <c r="H3100" s="1" t="s">
        <v>2048</v>
      </c>
      <c r="I3100" s="3">
        <v>0.29489583333333336</v>
      </c>
      <c r="J3100" s="1" t="s">
        <v>12021</v>
      </c>
      <c r="K3100" s="2" t="s">
        <v>12021</v>
      </c>
      <c r="L3100" s="2" t="s">
        <v>12021</v>
      </c>
      <c r="M3100" t="s">
        <v>12021</v>
      </c>
      <c r="N3100" t="str">
        <f t="shared" si="296"/>
        <v>15-10-2023</v>
      </c>
      <c r="O3100" t="str">
        <f t="shared" si="298"/>
        <v>10</v>
      </c>
      <c r="P3100" t="str">
        <f t="shared" si="299"/>
        <v>2023</v>
      </c>
      <c r="Q3100" t="s">
        <v>12021</v>
      </c>
      <c r="R3100" t="str">
        <f t="shared" si="297"/>
        <v>-</v>
      </c>
      <c r="S3100" t="str">
        <f t="shared" si="300"/>
        <v/>
      </c>
    </row>
    <row r="3101" spans="1:19" x14ac:dyDescent="0.3">
      <c r="A3101" t="s">
        <v>7213</v>
      </c>
      <c r="B3101" t="s">
        <v>185</v>
      </c>
      <c r="C3101" s="4" t="s">
        <v>12021</v>
      </c>
      <c r="D3101" t="s">
        <v>12</v>
      </c>
      <c r="E3101" t="s">
        <v>13</v>
      </c>
      <c r="F3101" t="s">
        <v>7214</v>
      </c>
      <c r="G3101" t="s">
        <v>22</v>
      </c>
      <c r="H3101" s="1" t="s">
        <v>2677</v>
      </c>
      <c r="I3101" s="3">
        <v>0.60957175925925922</v>
      </c>
      <c r="J3101" s="1" t="s">
        <v>12021</v>
      </c>
      <c r="K3101" s="2" t="s">
        <v>12021</v>
      </c>
      <c r="L3101" s="2" t="s">
        <v>12021</v>
      </c>
      <c r="M3101" t="s">
        <v>12021</v>
      </c>
      <c r="N3101" t="str">
        <f t="shared" si="296"/>
        <v>22-12-2022</v>
      </c>
      <c r="O3101" t="str">
        <f t="shared" si="298"/>
        <v>12</v>
      </c>
      <c r="P3101" t="str">
        <f t="shared" si="299"/>
        <v>2022</v>
      </c>
      <c r="Q3101" t="s">
        <v>12021</v>
      </c>
      <c r="R3101" t="str">
        <f t="shared" si="297"/>
        <v>-</v>
      </c>
      <c r="S3101" t="str">
        <f t="shared" si="300"/>
        <v/>
      </c>
    </row>
    <row r="3102" spans="1:19" x14ac:dyDescent="0.3">
      <c r="A3102" t="s">
        <v>7215</v>
      </c>
      <c r="B3102" t="s">
        <v>249</v>
      </c>
      <c r="C3102" s="4">
        <v>45119.649305555555</v>
      </c>
      <c r="D3102" t="s">
        <v>19</v>
      </c>
      <c r="E3102" t="s">
        <v>26</v>
      </c>
      <c r="F3102" t="s">
        <v>7216</v>
      </c>
      <c r="G3102" t="s">
        <v>28</v>
      </c>
      <c r="H3102" s="1" t="s">
        <v>1551</v>
      </c>
      <c r="I3102" s="3">
        <v>0.64981481481481485</v>
      </c>
      <c r="J3102" s="1">
        <v>45119</v>
      </c>
      <c r="K3102" s="2">
        <v>0.64930555555555558</v>
      </c>
      <c r="L3102" s="2" t="s">
        <v>12021</v>
      </c>
      <c r="M3102" t="s">
        <v>12021</v>
      </c>
      <c r="N3102" t="str">
        <f t="shared" si="296"/>
        <v>19-11-2023</v>
      </c>
      <c r="O3102" t="str">
        <f t="shared" si="298"/>
        <v>11</v>
      </c>
      <c r="P3102" t="str">
        <f t="shared" si="299"/>
        <v>2023</v>
      </c>
      <c r="Q3102" t="s">
        <v>12021</v>
      </c>
      <c r="R3102" t="str">
        <f t="shared" si="297"/>
        <v>12-07-2023</v>
      </c>
      <c r="S3102" t="str">
        <f t="shared" si="300"/>
        <v>07</v>
      </c>
    </row>
    <row r="3103" spans="1:19" x14ac:dyDescent="0.3">
      <c r="A3103" t="s">
        <v>7217</v>
      </c>
      <c r="B3103" t="s">
        <v>126</v>
      </c>
      <c r="C3103" t="s">
        <v>11606</v>
      </c>
      <c r="D3103" t="s">
        <v>33</v>
      </c>
      <c r="E3103" t="s">
        <v>127</v>
      </c>
      <c r="F3103" t="s">
        <v>7218</v>
      </c>
      <c r="G3103" t="s">
        <v>28</v>
      </c>
      <c r="H3103" s="1">
        <v>44473</v>
      </c>
      <c r="I3103" s="3">
        <v>0.12013888888888889</v>
      </c>
      <c r="J3103" s="1" t="s">
        <v>462</v>
      </c>
      <c r="K3103" s="2">
        <v>0.12033564814814815</v>
      </c>
      <c r="L3103" s="2" t="s">
        <v>12021</v>
      </c>
      <c r="M3103" t="s">
        <v>12021</v>
      </c>
      <c r="N3103" t="str">
        <f t="shared" si="296"/>
        <v>04-10-2021</v>
      </c>
      <c r="O3103" t="str">
        <f t="shared" si="298"/>
        <v>10</v>
      </c>
      <c r="P3103" t="str">
        <f t="shared" si="299"/>
        <v>2021</v>
      </c>
      <c r="Q3103" t="s">
        <v>12021</v>
      </c>
      <c r="R3103" t="str">
        <f t="shared" si="297"/>
        <v>16-04-2021</v>
      </c>
      <c r="S3103" t="str">
        <f t="shared" si="300"/>
        <v>04</v>
      </c>
    </row>
    <row r="3104" spans="1:19" x14ac:dyDescent="0.3">
      <c r="A3104" t="s">
        <v>7219</v>
      </c>
      <c r="B3104" t="s">
        <v>149</v>
      </c>
      <c r="C3104" s="4" t="s">
        <v>12021</v>
      </c>
      <c r="D3104" t="s">
        <v>49</v>
      </c>
      <c r="E3104" t="s">
        <v>69</v>
      </c>
      <c r="F3104" t="s">
        <v>7220</v>
      </c>
      <c r="G3104" t="s">
        <v>22</v>
      </c>
      <c r="H3104" s="1" t="s">
        <v>576</v>
      </c>
      <c r="I3104" s="3">
        <v>0.48003472222222221</v>
      </c>
      <c r="J3104" s="1" t="s">
        <v>12021</v>
      </c>
      <c r="K3104" s="2" t="s">
        <v>12021</v>
      </c>
      <c r="L3104" s="2" t="s">
        <v>12021</v>
      </c>
      <c r="M3104" t="s">
        <v>12021</v>
      </c>
      <c r="N3104" t="str">
        <f t="shared" si="296"/>
        <v>14-11-2024</v>
      </c>
      <c r="O3104" t="str">
        <f t="shared" si="298"/>
        <v>11</v>
      </c>
      <c r="P3104" t="str">
        <f t="shared" si="299"/>
        <v>2024</v>
      </c>
      <c r="Q3104" t="s">
        <v>12021</v>
      </c>
      <c r="R3104" t="str">
        <f t="shared" si="297"/>
        <v>-</v>
      </c>
      <c r="S3104" t="str">
        <f t="shared" si="300"/>
        <v/>
      </c>
    </row>
    <row r="3105" spans="1:19" x14ac:dyDescent="0.3">
      <c r="A3105" t="s">
        <v>7221</v>
      </c>
      <c r="B3105" t="s">
        <v>289</v>
      </c>
      <c r="C3105" t="s">
        <v>11607</v>
      </c>
      <c r="D3105" t="s">
        <v>49</v>
      </c>
      <c r="E3105" t="s">
        <v>69</v>
      </c>
      <c r="F3105" t="s">
        <v>7222</v>
      </c>
      <c r="G3105" t="s">
        <v>28</v>
      </c>
      <c r="H3105" s="1">
        <v>45540</v>
      </c>
      <c r="I3105" s="3">
        <v>0.86458333333333337</v>
      </c>
      <c r="J3105" s="1" t="s">
        <v>717</v>
      </c>
      <c r="K3105" s="2">
        <v>0.86479166666666663</v>
      </c>
      <c r="L3105" s="2" t="s">
        <v>12021</v>
      </c>
      <c r="M3105" t="s">
        <v>12021</v>
      </c>
      <c r="N3105" t="str">
        <f t="shared" si="296"/>
        <v>05-09-2024</v>
      </c>
      <c r="O3105" t="str">
        <f t="shared" si="298"/>
        <v>09</v>
      </c>
      <c r="P3105" t="str">
        <f t="shared" si="299"/>
        <v>2024</v>
      </c>
      <c r="Q3105" t="s">
        <v>12021</v>
      </c>
      <c r="R3105" t="str">
        <f t="shared" si="297"/>
        <v>25-05-2024</v>
      </c>
      <c r="S3105" t="str">
        <f t="shared" si="300"/>
        <v>05</v>
      </c>
    </row>
    <row r="3106" spans="1:19" x14ac:dyDescent="0.3">
      <c r="A3106" t="s">
        <v>7223</v>
      </c>
      <c r="B3106" t="s">
        <v>289</v>
      </c>
      <c r="C3106" t="s">
        <v>11608</v>
      </c>
      <c r="D3106" t="s">
        <v>49</v>
      </c>
      <c r="E3106" t="s">
        <v>69</v>
      </c>
      <c r="F3106" t="s">
        <v>7224</v>
      </c>
      <c r="G3106" t="s">
        <v>28</v>
      </c>
      <c r="H3106" s="1" t="s">
        <v>1923</v>
      </c>
      <c r="I3106" s="3">
        <v>0.99163194444444447</v>
      </c>
      <c r="J3106" s="1" t="s">
        <v>1098</v>
      </c>
      <c r="K3106" s="2">
        <v>0.99163194444444447</v>
      </c>
      <c r="L3106" s="2" t="s">
        <v>12021</v>
      </c>
      <c r="M3106" t="s">
        <v>12021</v>
      </c>
      <c r="N3106" t="str">
        <f t="shared" si="296"/>
        <v>21-06-2021</v>
      </c>
      <c r="O3106" t="str">
        <f t="shared" si="298"/>
        <v>06</v>
      </c>
      <c r="P3106" t="str">
        <f t="shared" si="299"/>
        <v>2021</v>
      </c>
      <c r="Q3106" t="s">
        <v>12021</v>
      </c>
      <c r="R3106" t="str">
        <f t="shared" si="297"/>
        <v>21-07-2021</v>
      </c>
      <c r="S3106" t="str">
        <f t="shared" si="300"/>
        <v>07</v>
      </c>
    </row>
    <row r="3107" spans="1:19" x14ac:dyDescent="0.3">
      <c r="A3107" t="s">
        <v>7225</v>
      </c>
      <c r="B3107" t="s">
        <v>185</v>
      </c>
      <c r="C3107" t="s">
        <v>12021</v>
      </c>
      <c r="D3107" t="s">
        <v>12</v>
      </c>
      <c r="E3107" t="s">
        <v>13</v>
      </c>
      <c r="F3107" t="s">
        <v>6000</v>
      </c>
      <c r="G3107" t="s">
        <v>22</v>
      </c>
      <c r="H3107" s="1" t="s">
        <v>663</v>
      </c>
      <c r="I3107" s="3">
        <v>3.8888888888888888E-3</v>
      </c>
      <c r="J3107" s="1" t="s">
        <v>12021</v>
      </c>
      <c r="K3107" s="2" t="s">
        <v>12021</v>
      </c>
      <c r="L3107" s="2" t="s">
        <v>12021</v>
      </c>
      <c r="M3107" t="s">
        <v>12021</v>
      </c>
      <c r="N3107" t="str">
        <f t="shared" si="296"/>
        <v>22-09-2020</v>
      </c>
      <c r="O3107" t="str">
        <f t="shared" si="298"/>
        <v>09</v>
      </c>
      <c r="P3107" t="str">
        <f t="shared" si="299"/>
        <v>2020</v>
      </c>
      <c r="Q3107" t="s">
        <v>12021</v>
      </c>
      <c r="R3107" t="str">
        <f t="shared" si="297"/>
        <v>-</v>
      </c>
      <c r="S3107" t="str">
        <f t="shared" si="300"/>
        <v/>
      </c>
    </row>
    <row r="3108" spans="1:19" x14ac:dyDescent="0.3">
      <c r="A3108" t="s">
        <v>7226</v>
      </c>
      <c r="B3108" t="s">
        <v>289</v>
      </c>
      <c r="C3108" t="s">
        <v>11609</v>
      </c>
      <c r="D3108" t="s">
        <v>49</v>
      </c>
      <c r="E3108" t="s">
        <v>69</v>
      </c>
      <c r="F3108" t="s">
        <v>7227</v>
      </c>
      <c r="G3108" t="s">
        <v>28</v>
      </c>
      <c r="H3108" s="1" t="s">
        <v>892</v>
      </c>
      <c r="I3108" s="3">
        <v>0.57067129629629632</v>
      </c>
      <c r="J3108" s="1" t="s">
        <v>283</v>
      </c>
      <c r="K3108" s="2">
        <v>0.57067129629629632</v>
      </c>
      <c r="L3108" s="2" t="s">
        <v>12021</v>
      </c>
      <c r="M3108" t="s">
        <v>12021</v>
      </c>
      <c r="N3108" t="str">
        <f t="shared" si="296"/>
        <v>24-11-2021</v>
      </c>
      <c r="O3108" t="str">
        <f t="shared" si="298"/>
        <v>11</v>
      </c>
      <c r="P3108" t="str">
        <f t="shared" si="299"/>
        <v>2021</v>
      </c>
      <c r="Q3108" t="s">
        <v>12021</v>
      </c>
      <c r="R3108" t="str">
        <f t="shared" si="297"/>
        <v>13-12-2021</v>
      </c>
      <c r="S3108" t="str">
        <f t="shared" si="300"/>
        <v>12</v>
      </c>
    </row>
    <row r="3109" spans="1:19" x14ac:dyDescent="0.3">
      <c r="A3109" t="s">
        <v>7228</v>
      </c>
      <c r="B3109" t="s">
        <v>18</v>
      </c>
      <c r="C3109" t="s">
        <v>12021</v>
      </c>
      <c r="D3109" t="s">
        <v>19</v>
      </c>
      <c r="E3109" t="s">
        <v>20</v>
      </c>
      <c r="F3109" t="s">
        <v>7229</v>
      </c>
      <c r="G3109" t="s">
        <v>22</v>
      </c>
      <c r="H3109" s="1" t="s">
        <v>641</v>
      </c>
      <c r="I3109" s="3">
        <v>0.99651620370370375</v>
      </c>
      <c r="J3109" s="1" t="s">
        <v>12021</v>
      </c>
      <c r="K3109" s="2" t="s">
        <v>12021</v>
      </c>
      <c r="L3109" s="2" t="s">
        <v>12021</v>
      </c>
      <c r="M3109" t="s">
        <v>12021</v>
      </c>
      <c r="N3109" t="str">
        <f t="shared" si="296"/>
        <v>27-05-2021</v>
      </c>
      <c r="O3109" t="str">
        <f t="shared" si="298"/>
        <v>05</v>
      </c>
      <c r="P3109" t="str">
        <f t="shared" si="299"/>
        <v>2021</v>
      </c>
      <c r="Q3109" t="s">
        <v>12021</v>
      </c>
      <c r="R3109" t="str">
        <f t="shared" si="297"/>
        <v>-</v>
      </c>
      <c r="S3109" t="str">
        <f t="shared" si="300"/>
        <v/>
      </c>
    </row>
    <row r="3110" spans="1:19" x14ac:dyDescent="0.3">
      <c r="A3110" t="s">
        <v>7230</v>
      </c>
      <c r="B3110" t="s">
        <v>194</v>
      </c>
      <c r="C3110" t="s">
        <v>12021</v>
      </c>
      <c r="D3110" t="s">
        <v>49</v>
      </c>
      <c r="E3110" t="s">
        <v>65</v>
      </c>
      <c r="F3110" t="s">
        <v>7231</v>
      </c>
      <c r="G3110" t="s">
        <v>15</v>
      </c>
      <c r="H3110" s="1">
        <v>44810</v>
      </c>
      <c r="I3110" s="3">
        <v>0.47569444444444442</v>
      </c>
      <c r="J3110" s="1" t="s">
        <v>12021</v>
      </c>
      <c r="K3110" s="2" t="s">
        <v>12021</v>
      </c>
      <c r="L3110" s="2" t="s">
        <v>12021</v>
      </c>
      <c r="M3110" t="s">
        <v>12021</v>
      </c>
      <c r="N3110" t="str">
        <f t="shared" si="296"/>
        <v>06-09-2022</v>
      </c>
      <c r="O3110" t="str">
        <f t="shared" si="298"/>
        <v>09</v>
      </c>
      <c r="P3110" t="str">
        <f t="shared" si="299"/>
        <v>2022</v>
      </c>
      <c r="Q3110" t="s">
        <v>12021</v>
      </c>
      <c r="R3110" t="str">
        <f t="shared" si="297"/>
        <v>-</v>
      </c>
      <c r="S3110" t="str">
        <f t="shared" si="300"/>
        <v/>
      </c>
    </row>
    <row r="3111" spans="1:19" x14ac:dyDescent="0.3">
      <c r="A3111" t="s">
        <v>7232</v>
      </c>
      <c r="B3111" t="s">
        <v>93</v>
      </c>
      <c r="C3111" t="s">
        <v>11610</v>
      </c>
      <c r="D3111" t="s">
        <v>19</v>
      </c>
      <c r="E3111" t="s">
        <v>26</v>
      </c>
      <c r="F3111" t="s">
        <v>7233</v>
      </c>
      <c r="G3111" t="s">
        <v>28</v>
      </c>
      <c r="H3111" s="1" t="s">
        <v>6141</v>
      </c>
      <c r="I3111" s="3">
        <v>0.72618055555555561</v>
      </c>
      <c r="J3111" s="1" t="s">
        <v>7234</v>
      </c>
      <c r="K3111" s="2">
        <v>0.72618055555555561</v>
      </c>
      <c r="L3111" s="2" t="s">
        <v>12021</v>
      </c>
      <c r="M3111" t="s">
        <v>12021</v>
      </c>
      <c r="N3111" t="str">
        <f t="shared" si="296"/>
        <v>30-04-2020</v>
      </c>
      <c r="O3111" t="str">
        <f t="shared" si="298"/>
        <v>04</v>
      </c>
      <c r="P3111" t="str">
        <f t="shared" si="299"/>
        <v>2020</v>
      </c>
      <c r="Q3111" t="s">
        <v>12021</v>
      </c>
      <c r="R3111" t="str">
        <f t="shared" si="297"/>
        <v>27-05-2020</v>
      </c>
      <c r="S3111" t="str">
        <f t="shared" si="300"/>
        <v>05</v>
      </c>
    </row>
    <row r="3112" spans="1:19" x14ac:dyDescent="0.3">
      <c r="A3112" t="s">
        <v>7235</v>
      </c>
      <c r="B3112" t="s">
        <v>73</v>
      </c>
      <c r="C3112" t="s">
        <v>12021</v>
      </c>
      <c r="D3112" t="s">
        <v>49</v>
      </c>
      <c r="E3112" t="s">
        <v>50</v>
      </c>
      <c r="F3112" t="s">
        <v>7236</v>
      </c>
      <c r="G3112" t="s">
        <v>15</v>
      </c>
      <c r="H3112" s="1">
        <v>45508</v>
      </c>
      <c r="I3112" s="3">
        <v>0.36805555555555558</v>
      </c>
      <c r="J3112" s="1" t="s">
        <v>12021</v>
      </c>
      <c r="K3112" s="2" t="s">
        <v>12021</v>
      </c>
      <c r="L3112" s="2" t="s">
        <v>12021</v>
      </c>
      <c r="M3112" t="s">
        <v>12021</v>
      </c>
      <c r="N3112" t="str">
        <f t="shared" si="296"/>
        <v>04-08-2024</v>
      </c>
      <c r="O3112" t="str">
        <f t="shared" si="298"/>
        <v>08</v>
      </c>
      <c r="P3112" t="str">
        <f t="shared" si="299"/>
        <v>2024</v>
      </c>
      <c r="Q3112" t="s">
        <v>12021</v>
      </c>
      <c r="R3112" t="str">
        <f t="shared" si="297"/>
        <v>-</v>
      </c>
      <c r="S3112" t="str">
        <f t="shared" si="300"/>
        <v/>
      </c>
    </row>
    <row r="3113" spans="1:19" x14ac:dyDescent="0.3">
      <c r="A3113" t="s">
        <v>7237</v>
      </c>
      <c r="B3113" t="s">
        <v>126</v>
      </c>
      <c r="C3113" t="s">
        <v>11611</v>
      </c>
      <c r="D3113" t="s">
        <v>33</v>
      </c>
      <c r="E3113" t="s">
        <v>127</v>
      </c>
      <c r="F3113" t="s">
        <v>7238</v>
      </c>
      <c r="G3113" t="s">
        <v>28</v>
      </c>
      <c r="H3113" s="1">
        <v>44812</v>
      </c>
      <c r="I3113" s="3">
        <v>0.51944444444444449</v>
      </c>
      <c r="J3113" s="1" t="s">
        <v>2207</v>
      </c>
      <c r="K3113" s="2">
        <v>0.51953703703703702</v>
      </c>
      <c r="L3113" s="2" t="s">
        <v>12021</v>
      </c>
      <c r="M3113" t="s">
        <v>12021</v>
      </c>
      <c r="N3113" t="str">
        <f t="shared" si="296"/>
        <v>08-09-2022</v>
      </c>
      <c r="O3113" t="str">
        <f t="shared" si="298"/>
        <v>09</v>
      </c>
      <c r="P3113" t="str">
        <f t="shared" si="299"/>
        <v>2022</v>
      </c>
      <c r="Q3113" t="s">
        <v>12021</v>
      </c>
      <c r="R3113" t="str">
        <f t="shared" si="297"/>
        <v>26-08-2022</v>
      </c>
      <c r="S3113" t="str">
        <f t="shared" si="300"/>
        <v>08</v>
      </c>
    </row>
    <row r="3114" spans="1:19" x14ac:dyDescent="0.3">
      <c r="A3114" t="s">
        <v>7239</v>
      </c>
      <c r="B3114" t="s">
        <v>73</v>
      </c>
      <c r="C3114" t="s">
        <v>12021</v>
      </c>
      <c r="D3114" t="s">
        <v>49</v>
      </c>
      <c r="E3114" t="s">
        <v>50</v>
      </c>
      <c r="F3114" t="s">
        <v>7240</v>
      </c>
      <c r="G3114" t="s">
        <v>22</v>
      </c>
      <c r="H3114" s="1" t="s">
        <v>1802</v>
      </c>
      <c r="I3114" s="3">
        <v>0.85427083333333331</v>
      </c>
      <c r="J3114" s="1" t="s">
        <v>12021</v>
      </c>
      <c r="K3114" s="2" t="s">
        <v>12021</v>
      </c>
      <c r="L3114" s="2" t="s">
        <v>12021</v>
      </c>
      <c r="M3114" t="s">
        <v>12021</v>
      </c>
      <c r="N3114" t="str">
        <f t="shared" si="296"/>
        <v>29-05-2020</v>
      </c>
      <c r="O3114" t="str">
        <f t="shared" si="298"/>
        <v>05</v>
      </c>
      <c r="P3114" t="str">
        <f t="shared" si="299"/>
        <v>2020</v>
      </c>
      <c r="Q3114" t="s">
        <v>12021</v>
      </c>
      <c r="R3114" t="str">
        <f t="shared" si="297"/>
        <v>-</v>
      </c>
      <c r="S3114" t="str">
        <f t="shared" si="300"/>
        <v/>
      </c>
    </row>
    <row r="3115" spans="1:19" x14ac:dyDescent="0.3">
      <c r="A3115" t="s">
        <v>7241</v>
      </c>
      <c r="B3115" t="s">
        <v>173</v>
      </c>
      <c r="C3115" t="s">
        <v>12021</v>
      </c>
      <c r="D3115" t="s">
        <v>12</v>
      </c>
      <c r="E3115" t="s">
        <v>174</v>
      </c>
      <c r="F3115" t="s">
        <v>7242</v>
      </c>
      <c r="G3115" t="s">
        <v>22</v>
      </c>
      <c r="H3115" s="1" t="s">
        <v>603</v>
      </c>
      <c r="I3115" s="3">
        <v>0.10086805555555556</v>
      </c>
      <c r="J3115" s="1" t="s">
        <v>12021</v>
      </c>
      <c r="K3115" s="2" t="s">
        <v>12021</v>
      </c>
      <c r="L3115" s="2" t="s">
        <v>12021</v>
      </c>
      <c r="M3115" t="s">
        <v>12021</v>
      </c>
      <c r="N3115" t="str">
        <f t="shared" si="296"/>
        <v>18-03-2021</v>
      </c>
      <c r="O3115" t="str">
        <f t="shared" si="298"/>
        <v>03</v>
      </c>
      <c r="P3115" t="str">
        <f t="shared" si="299"/>
        <v>2021</v>
      </c>
      <c r="Q3115" t="s">
        <v>12021</v>
      </c>
      <c r="R3115" t="str">
        <f t="shared" si="297"/>
        <v>-</v>
      </c>
      <c r="S3115" t="str">
        <f t="shared" si="300"/>
        <v/>
      </c>
    </row>
    <row r="3116" spans="1:19" x14ac:dyDescent="0.3">
      <c r="A3116" t="s">
        <v>7243</v>
      </c>
      <c r="B3116" t="s">
        <v>139</v>
      </c>
      <c r="C3116" t="s">
        <v>12021</v>
      </c>
      <c r="D3116" t="s">
        <v>19</v>
      </c>
      <c r="E3116" t="s">
        <v>140</v>
      </c>
      <c r="F3116" t="s">
        <v>7244</v>
      </c>
      <c r="G3116" t="s">
        <v>22</v>
      </c>
      <c r="H3116" s="1" t="s">
        <v>4829</v>
      </c>
      <c r="I3116" s="3">
        <v>0.66131944444444446</v>
      </c>
      <c r="J3116" s="1" t="s">
        <v>12021</v>
      </c>
      <c r="K3116" s="2" t="s">
        <v>12021</v>
      </c>
      <c r="L3116" s="2" t="s">
        <v>12021</v>
      </c>
      <c r="M3116" t="s">
        <v>12021</v>
      </c>
      <c r="N3116" t="str">
        <f t="shared" si="296"/>
        <v>13-05-2021</v>
      </c>
      <c r="O3116" t="str">
        <f t="shared" si="298"/>
        <v>05</v>
      </c>
      <c r="P3116" t="str">
        <f t="shared" si="299"/>
        <v>2021</v>
      </c>
      <c r="Q3116" t="s">
        <v>12021</v>
      </c>
      <c r="R3116" t="str">
        <f t="shared" si="297"/>
        <v>-</v>
      </c>
      <c r="S3116" t="str">
        <f t="shared" si="300"/>
        <v/>
      </c>
    </row>
    <row r="3117" spans="1:19" x14ac:dyDescent="0.3">
      <c r="A3117" t="s">
        <v>7245</v>
      </c>
      <c r="B3117" t="s">
        <v>126</v>
      </c>
      <c r="C3117" s="4">
        <v>43962.043749999997</v>
      </c>
      <c r="D3117" t="s">
        <v>33</v>
      </c>
      <c r="E3117" t="s">
        <v>127</v>
      </c>
      <c r="F3117" t="s">
        <v>7246</v>
      </c>
      <c r="G3117" t="s">
        <v>28</v>
      </c>
      <c r="H3117" s="1">
        <v>43932</v>
      </c>
      <c r="I3117" s="3">
        <v>4.3749999999999997E-2</v>
      </c>
      <c r="J3117" s="1">
        <v>43962</v>
      </c>
      <c r="K3117" s="2">
        <v>4.3749999999999997E-2</v>
      </c>
      <c r="L3117" s="2" t="s">
        <v>12021</v>
      </c>
      <c r="M3117" t="s">
        <v>12021</v>
      </c>
      <c r="N3117" t="str">
        <f t="shared" si="296"/>
        <v>11-04-2020</v>
      </c>
      <c r="O3117" t="str">
        <f t="shared" si="298"/>
        <v>04</v>
      </c>
      <c r="P3117" t="str">
        <f t="shared" si="299"/>
        <v>2020</v>
      </c>
      <c r="Q3117" t="s">
        <v>12021</v>
      </c>
      <c r="R3117" t="str">
        <f t="shared" si="297"/>
        <v>11-05-2020</v>
      </c>
      <c r="S3117" t="str">
        <f t="shared" si="300"/>
        <v>05</v>
      </c>
    </row>
    <row r="3118" spans="1:19" x14ac:dyDescent="0.3">
      <c r="A3118" t="s">
        <v>7247</v>
      </c>
      <c r="B3118" t="s">
        <v>113</v>
      </c>
      <c r="C3118" t="s">
        <v>12021</v>
      </c>
      <c r="D3118" t="s">
        <v>12</v>
      </c>
      <c r="E3118" t="s">
        <v>114</v>
      </c>
      <c r="F3118" t="s">
        <v>7248</v>
      </c>
      <c r="G3118" t="s">
        <v>22</v>
      </c>
      <c r="H3118" s="1" t="s">
        <v>3957</v>
      </c>
      <c r="I3118" s="3">
        <v>0.58050925925925922</v>
      </c>
      <c r="J3118" s="1" t="s">
        <v>12021</v>
      </c>
      <c r="K3118" s="2" t="s">
        <v>12021</v>
      </c>
      <c r="L3118" s="2" t="s">
        <v>12021</v>
      </c>
      <c r="M3118" t="s">
        <v>12021</v>
      </c>
      <c r="N3118" t="str">
        <f t="shared" si="296"/>
        <v>24-04-2023</v>
      </c>
      <c r="O3118" t="str">
        <f t="shared" si="298"/>
        <v>04</v>
      </c>
      <c r="P3118" t="str">
        <f t="shared" si="299"/>
        <v>2023</v>
      </c>
      <c r="Q3118" t="s">
        <v>12021</v>
      </c>
      <c r="R3118" t="str">
        <f t="shared" si="297"/>
        <v>-</v>
      </c>
      <c r="S3118" t="str">
        <f t="shared" si="300"/>
        <v/>
      </c>
    </row>
    <row r="3119" spans="1:19" x14ac:dyDescent="0.3">
      <c r="A3119" t="s">
        <v>7249</v>
      </c>
      <c r="B3119" t="s">
        <v>113</v>
      </c>
      <c r="C3119" t="s">
        <v>12021</v>
      </c>
      <c r="D3119" t="s">
        <v>12</v>
      </c>
      <c r="E3119" t="s">
        <v>114</v>
      </c>
      <c r="F3119" t="s">
        <v>290</v>
      </c>
      <c r="G3119" t="s">
        <v>22</v>
      </c>
      <c r="H3119" s="1" t="s">
        <v>2665</v>
      </c>
      <c r="I3119" s="3">
        <v>0.8908449074074074</v>
      </c>
      <c r="J3119" s="1" t="s">
        <v>12021</v>
      </c>
      <c r="K3119" s="2" t="s">
        <v>12021</v>
      </c>
      <c r="L3119" s="2" t="s">
        <v>12021</v>
      </c>
      <c r="M3119" t="s">
        <v>12021</v>
      </c>
      <c r="N3119" t="str">
        <f t="shared" si="296"/>
        <v>23-04-2023</v>
      </c>
      <c r="O3119" t="str">
        <f t="shared" si="298"/>
        <v>04</v>
      </c>
      <c r="P3119" t="str">
        <f t="shared" si="299"/>
        <v>2023</v>
      </c>
      <c r="Q3119" t="s">
        <v>12021</v>
      </c>
      <c r="R3119" t="str">
        <f t="shared" si="297"/>
        <v>-</v>
      </c>
      <c r="S3119" t="str">
        <f t="shared" si="300"/>
        <v/>
      </c>
    </row>
    <row r="3120" spans="1:19" x14ac:dyDescent="0.3">
      <c r="A3120" t="s">
        <v>7250</v>
      </c>
      <c r="B3120" t="s">
        <v>110</v>
      </c>
      <c r="C3120" t="s">
        <v>12021</v>
      </c>
      <c r="D3120" t="s">
        <v>33</v>
      </c>
      <c r="E3120" t="s">
        <v>34</v>
      </c>
      <c r="F3120" t="s">
        <v>7251</v>
      </c>
      <c r="G3120" t="s">
        <v>15</v>
      </c>
      <c r="H3120" s="1">
        <v>44076</v>
      </c>
      <c r="I3120" s="3">
        <v>0.55694444444444446</v>
      </c>
      <c r="J3120" s="1" t="s">
        <v>12021</v>
      </c>
      <c r="K3120" s="2" t="s">
        <v>12021</v>
      </c>
      <c r="L3120" s="2" t="s">
        <v>12021</v>
      </c>
      <c r="M3120" t="s">
        <v>12021</v>
      </c>
      <c r="N3120" t="str">
        <f t="shared" si="296"/>
        <v>02-09-2020</v>
      </c>
      <c r="O3120" t="str">
        <f t="shared" si="298"/>
        <v>09</v>
      </c>
      <c r="P3120" t="str">
        <f t="shared" si="299"/>
        <v>2020</v>
      </c>
      <c r="Q3120" t="s">
        <v>12021</v>
      </c>
      <c r="R3120" t="str">
        <f t="shared" si="297"/>
        <v>-</v>
      </c>
      <c r="S3120" t="str">
        <f t="shared" si="300"/>
        <v/>
      </c>
    </row>
    <row r="3121" spans="1:19" x14ac:dyDescent="0.3">
      <c r="A3121" t="s">
        <v>7252</v>
      </c>
      <c r="B3121" t="s">
        <v>18</v>
      </c>
      <c r="C3121" t="s">
        <v>11612</v>
      </c>
      <c r="D3121" t="s">
        <v>19</v>
      </c>
      <c r="E3121" t="s">
        <v>20</v>
      </c>
      <c r="F3121" t="s">
        <v>7253</v>
      </c>
      <c r="G3121" t="s">
        <v>28</v>
      </c>
      <c r="H3121" s="1" t="s">
        <v>4468</v>
      </c>
      <c r="I3121" s="3">
        <v>0.86418981481481483</v>
      </c>
      <c r="J3121" s="1" t="s">
        <v>2804</v>
      </c>
      <c r="K3121" s="2">
        <v>0.86418981481481483</v>
      </c>
      <c r="L3121" s="2" t="s">
        <v>12021</v>
      </c>
      <c r="M3121" t="s">
        <v>12021</v>
      </c>
      <c r="N3121" t="str">
        <f t="shared" si="296"/>
        <v>21-10-2022</v>
      </c>
      <c r="O3121" t="str">
        <f t="shared" si="298"/>
        <v>10</v>
      </c>
      <c r="P3121" t="str">
        <f t="shared" si="299"/>
        <v>2022</v>
      </c>
      <c r="Q3121" t="s">
        <v>12021</v>
      </c>
      <c r="R3121" t="str">
        <f t="shared" si="297"/>
        <v>30-10-2022</v>
      </c>
      <c r="S3121" t="str">
        <f t="shared" si="300"/>
        <v>10</v>
      </c>
    </row>
    <row r="3122" spans="1:19" x14ac:dyDescent="0.3">
      <c r="A3122" t="s">
        <v>7254</v>
      </c>
      <c r="B3122" t="s">
        <v>68</v>
      </c>
      <c r="C3122" t="s">
        <v>11613</v>
      </c>
      <c r="D3122" t="s">
        <v>49</v>
      </c>
      <c r="E3122" t="s">
        <v>69</v>
      </c>
      <c r="F3122" t="s">
        <v>7255</v>
      </c>
      <c r="G3122" t="s">
        <v>28</v>
      </c>
      <c r="H3122" s="1">
        <v>45048</v>
      </c>
      <c r="I3122" s="3">
        <v>0.10972222222222222</v>
      </c>
      <c r="J3122" s="1" t="s">
        <v>1366</v>
      </c>
      <c r="K3122" s="2">
        <v>0.11031249999999999</v>
      </c>
      <c r="L3122" s="2" t="s">
        <v>12021</v>
      </c>
      <c r="M3122" t="s">
        <v>12021</v>
      </c>
      <c r="N3122" t="str">
        <f t="shared" si="296"/>
        <v>02-05-2023</v>
      </c>
      <c r="O3122" t="str">
        <f t="shared" si="298"/>
        <v>05</v>
      </c>
      <c r="P3122" t="str">
        <f t="shared" si="299"/>
        <v>2023</v>
      </c>
      <c r="Q3122" t="s">
        <v>12021</v>
      </c>
      <c r="R3122" t="str">
        <f t="shared" si="297"/>
        <v>27-02-2023</v>
      </c>
      <c r="S3122" t="str">
        <f t="shared" si="300"/>
        <v>02</v>
      </c>
    </row>
    <row r="3123" spans="1:19" x14ac:dyDescent="0.3">
      <c r="A3123" t="s">
        <v>7256</v>
      </c>
      <c r="B3123" t="s">
        <v>110</v>
      </c>
      <c r="C3123" t="s">
        <v>12021</v>
      </c>
      <c r="D3123" t="s">
        <v>33</v>
      </c>
      <c r="E3123" t="s">
        <v>34</v>
      </c>
      <c r="F3123" t="s">
        <v>7257</v>
      </c>
      <c r="G3123" t="s">
        <v>15</v>
      </c>
      <c r="H3123" s="1" t="s">
        <v>4111</v>
      </c>
      <c r="I3123" s="3">
        <v>1.3136574074074075E-2</v>
      </c>
      <c r="J3123" s="1" t="s">
        <v>12021</v>
      </c>
      <c r="K3123" s="2" t="s">
        <v>12021</v>
      </c>
      <c r="L3123" s="2" t="s">
        <v>12021</v>
      </c>
      <c r="M3123" t="s">
        <v>12021</v>
      </c>
      <c r="N3123" t="str">
        <f t="shared" si="296"/>
        <v>16-04-2024</v>
      </c>
      <c r="O3123" t="str">
        <f t="shared" si="298"/>
        <v>04</v>
      </c>
      <c r="P3123" t="str">
        <f t="shared" si="299"/>
        <v>2024</v>
      </c>
      <c r="Q3123" t="s">
        <v>12021</v>
      </c>
      <c r="R3123" t="str">
        <f t="shared" si="297"/>
        <v>-</v>
      </c>
      <c r="S3123" t="str">
        <f t="shared" si="300"/>
        <v/>
      </c>
    </row>
    <row r="3124" spans="1:19" x14ac:dyDescent="0.3">
      <c r="A3124" t="s">
        <v>7258</v>
      </c>
      <c r="B3124" t="s">
        <v>249</v>
      </c>
      <c r="C3124" t="s">
        <v>12021</v>
      </c>
      <c r="D3124" t="s">
        <v>19</v>
      </c>
      <c r="E3124" t="s">
        <v>26</v>
      </c>
      <c r="F3124" t="s">
        <v>7259</v>
      </c>
      <c r="G3124" t="s">
        <v>15</v>
      </c>
      <c r="H3124" s="1">
        <v>44107</v>
      </c>
      <c r="I3124" s="3">
        <v>0.45624999999999999</v>
      </c>
      <c r="J3124" s="1" t="s">
        <v>12021</v>
      </c>
      <c r="K3124" s="2" t="s">
        <v>12021</v>
      </c>
      <c r="L3124" s="2" t="s">
        <v>12021</v>
      </c>
      <c r="M3124" t="s">
        <v>12021</v>
      </c>
      <c r="N3124" t="str">
        <f t="shared" si="296"/>
        <v>03-10-2020</v>
      </c>
      <c r="O3124" t="str">
        <f t="shared" si="298"/>
        <v>10</v>
      </c>
      <c r="P3124" t="str">
        <f t="shared" si="299"/>
        <v>2020</v>
      </c>
      <c r="Q3124" t="s">
        <v>12021</v>
      </c>
      <c r="R3124" t="str">
        <f t="shared" si="297"/>
        <v>-</v>
      </c>
      <c r="S3124" t="str">
        <f t="shared" si="300"/>
        <v/>
      </c>
    </row>
    <row r="3125" spans="1:19" x14ac:dyDescent="0.3">
      <c r="A3125" t="s">
        <v>7260</v>
      </c>
      <c r="B3125" t="s">
        <v>146</v>
      </c>
      <c r="C3125" t="s">
        <v>12021</v>
      </c>
      <c r="D3125" t="s">
        <v>19</v>
      </c>
      <c r="E3125" t="s">
        <v>140</v>
      </c>
      <c r="F3125" t="s">
        <v>7261</v>
      </c>
      <c r="G3125" t="s">
        <v>15</v>
      </c>
      <c r="H3125" s="1">
        <v>44534</v>
      </c>
      <c r="I3125" s="3">
        <v>9.3055555555555558E-2</v>
      </c>
      <c r="J3125" s="1" t="s">
        <v>12021</v>
      </c>
      <c r="K3125" s="2" t="s">
        <v>12021</v>
      </c>
      <c r="L3125" s="2" t="s">
        <v>12021</v>
      </c>
      <c r="M3125" t="s">
        <v>12021</v>
      </c>
      <c r="N3125" t="str">
        <f t="shared" si="296"/>
        <v>04-12-2021</v>
      </c>
      <c r="O3125" t="str">
        <f t="shared" si="298"/>
        <v>12</v>
      </c>
      <c r="P3125" t="str">
        <f t="shared" si="299"/>
        <v>2021</v>
      </c>
      <c r="Q3125" t="s">
        <v>12021</v>
      </c>
      <c r="R3125" t="str">
        <f t="shared" si="297"/>
        <v>-</v>
      </c>
      <c r="S3125" t="str">
        <f t="shared" si="300"/>
        <v/>
      </c>
    </row>
    <row r="3126" spans="1:19" x14ac:dyDescent="0.3">
      <c r="A3126" t="s">
        <v>7262</v>
      </c>
      <c r="B3126" t="s">
        <v>404</v>
      </c>
      <c r="C3126" s="4">
        <v>45363.602083333331</v>
      </c>
      <c r="D3126" t="s">
        <v>12</v>
      </c>
      <c r="E3126" t="s">
        <v>174</v>
      </c>
      <c r="F3126" t="s">
        <v>7263</v>
      </c>
      <c r="G3126" t="s">
        <v>28</v>
      </c>
      <c r="H3126" s="1" t="s">
        <v>5138</v>
      </c>
      <c r="I3126" s="3">
        <v>0.60244212962962962</v>
      </c>
      <c r="J3126" s="1">
        <v>45363</v>
      </c>
      <c r="K3126" s="2">
        <v>0.6020833333333333</v>
      </c>
      <c r="L3126" s="2" t="s">
        <v>12021</v>
      </c>
      <c r="M3126" t="s">
        <v>12021</v>
      </c>
      <c r="N3126" t="str">
        <f t="shared" si="296"/>
        <v>23-11-2024</v>
      </c>
      <c r="O3126" t="str">
        <f t="shared" si="298"/>
        <v>11</v>
      </c>
      <c r="P3126" t="str">
        <f t="shared" si="299"/>
        <v>2024</v>
      </c>
      <c r="Q3126" t="s">
        <v>12021</v>
      </c>
      <c r="R3126" t="str">
        <f t="shared" si="297"/>
        <v>12-03-2024</v>
      </c>
      <c r="S3126" t="str">
        <f t="shared" si="300"/>
        <v>03</v>
      </c>
    </row>
    <row r="3127" spans="1:19" x14ac:dyDescent="0.3">
      <c r="A3127" t="s">
        <v>7264</v>
      </c>
      <c r="B3127" t="s">
        <v>126</v>
      </c>
      <c r="C3127" t="s">
        <v>12021</v>
      </c>
      <c r="D3127" t="s">
        <v>33</v>
      </c>
      <c r="E3127" t="s">
        <v>127</v>
      </c>
      <c r="F3127" t="s">
        <v>7265</v>
      </c>
      <c r="G3127" t="s">
        <v>15</v>
      </c>
      <c r="H3127" s="1" t="s">
        <v>449</v>
      </c>
      <c r="I3127" s="3">
        <v>0.20756944444444445</v>
      </c>
      <c r="J3127" s="1" t="s">
        <v>12021</v>
      </c>
      <c r="K3127" s="2" t="s">
        <v>12021</v>
      </c>
      <c r="L3127" s="2" t="s">
        <v>12021</v>
      </c>
      <c r="M3127" t="s">
        <v>12021</v>
      </c>
      <c r="N3127" t="str">
        <f t="shared" si="296"/>
        <v>15-03-2021</v>
      </c>
      <c r="O3127" t="str">
        <f t="shared" si="298"/>
        <v>03</v>
      </c>
      <c r="P3127" t="str">
        <f t="shared" si="299"/>
        <v>2021</v>
      </c>
      <c r="Q3127" t="s">
        <v>12021</v>
      </c>
      <c r="R3127" t="str">
        <f t="shared" si="297"/>
        <v>-</v>
      </c>
      <c r="S3127" t="str">
        <f t="shared" si="300"/>
        <v/>
      </c>
    </row>
    <row r="3128" spans="1:19" x14ac:dyDescent="0.3">
      <c r="A3128" t="s">
        <v>7266</v>
      </c>
      <c r="B3128" t="s">
        <v>301</v>
      </c>
      <c r="C3128" t="s">
        <v>12021</v>
      </c>
      <c r="D3128" t="s">
        <v>49</v>
      </c>
      <c r="E3128" t="s">
        <v>50</v>
      </c>
      <c r="F3128" t="s">
        <v>7267</v>
      </c>
      <c r="G3128" t="s">
        <v>15</v>
      </c>
      <c r="H3128" s="1" t="s">
        <v>3378</v>
      </c>
      <c r="I3128" s="3">
        <v>0.98667824074074073</v>
      </c>
      <c r="J3128" s="1" t="s">
        <v>12021</v>
      </c>
      <c r="K3128" s="2" t="s">
        <v>12021</v>
      </c>
      <c r="L3128" s="2" t="s">
        <v>12021</v>
      </c>
      <c r="M3128" t="s">
        <v>12021</v>
      </c>
      <c r="N3128" t="str">
        <f t="shared" si="296"/>
        <v>16-05-2022</v>
      </c>
      <c r="O3128" t="str">
        <f t="shared" si="298"/>
        <v>05</v>
      </c>
      <c r="P3128" t="str">
        <f t="shared" si="299"/>
        <v>2022</v>
      </c>
      <c r="Q3128" t="s">
        <v>12021</v>
      </c>
      <c r="R3128" t="str">
        <f t="shared" si="297"/>
        <v>-</v>
      </c>
      <c r="S3128" t="str">
        <f t="shared" si="300"/>
        <v/>
      </c>
    </row>
    <row r="3129" spans="1:19" x14ac:dyDescent="0.3">
      <c r="A3129" t="s">
        <v>7268</v>
      </c>
      <c r="B3129" t="s">
        <v>110</v>
      </c>
      <c r="C3129" t="s">
        <v>12021</v>
      </c>
      <c r="D3129" t="s">
        <v>33</v>
      </c>
      <c r="E3129" t="s">
        <v>34</v>
      </c>
      <c r="F3129" t="s">
        <v>7269</v>
      </c>
      <c r="G3129" t="s">
        <v>15</v>
      </c>
      <c r="H3129" s="1" t="s">
        <v>2087</v>
      </c>
      <c r="I3129" s="3">
        <v>0.57165509259259262</v>
      </c>
      <c r="J3129" s="1" t="s">
        <v>12021</v>
      </c>
      <c r="K3129" s="2" t="s">
        <v>12021</v>
      </c>
      <c r="L3129" s="2" t="s">
        <v>12021</v>
      </c>
      <c r="M3129" t="s">
        <v>12021</v>
      </c>
      <c r="N3129" t="str">
        <f t="shared" si="296"/>
        <v>30-08-2020</v>
      </c>
      <c r="O3129" t="str">
        <f t="shared" si="298"/>
        <v>08</v>
      </c>
      <c r="P3129" t="str">
        <f t="shared" si="299"/>
        <v>2020</v>
      </c>
      <c r="Q3129" t="s">
        <v>12021</v>
      </c>
      <c r="R3129" t="str">
        <f t="shared" si="297"/>
        <v>-</v>
      </c>
      <c r="S3129" t="str">
        <f t="shared" si="300"/>
        <v/>
      </c>
    </row>
    <row r="3130" spans="1:19" x14ac:dyDescent="0.3">
      <c r="A3130" t="s">
        <v>7270</v>
      </c>
      <c r="B3130" t="s">
        <v>37</v>
      </c>
      <c r="C3130" t="s">
        <v>12021</v>
      </c>
      <c r="D3130" t="s">
        <v>33</v>
      </c>
      <c r="E3130" t="s">
        <v>38</v>
      </c>
      <c r="F3130" t="s">
        <v>7271</v>
      </c>
      <c r="G3130" t="s">
        <v>22</v>
      </c>
      <c r="H3130" s="1">
        <v>43863</v>
      </c>
      <c r="I3130" s="3">
        <v>0.6333333333333333</v>
      </c>
      <c r="J3130" s="1" t="s">
        <v>12021</v>
      </c>
      <c r="K3130" s="2" t="s">
        <v>12021</v>
      </c>
      <c r="L3130" s="2" t="s">
        <v>12021</v>
      </c>
      <c r="M3130" t="s">
        <v>12021</v>
      </c>
      <c r="N3130" t="str">
        <f t="shared" si="296"/>
        <v>02-02-2020</v>
      </c>
      <c r="O3130" t="str">
        <f t="shared" si="298"/>
        <v>02</v>
      </c>
      <c r="P3130" t="str">
        <f t="shared" si="299"/>
        <v>2020</v>
      </c>
      <c r="Q3130" t="s">
        <v>12021</v>
      </c>
      <c r="R3130" t="str">
        <f t="shared" si="297"/>
        <v>-</v>
      </c>
      <c r="S3130" t="str">
        <f t="shared" si="300"/>
        <v/>
      </c>
    </row>
    <row r="3131" spans="1:19" x14ac:dyDescent="0.3">
      <c r="A3131" t="s">
        <v>7272</v>
      </c>
      <c r="B3131" t="s">
        <v>249</v>
      </c>
      <c r="C3131" t="s">
        <v>12021</v>
      </c>
      <c r="D3131" t="s">
        <v>19</v>
      </c>
      <c r="E3131" t="s">
        <v>26</v>
      </c>
      <c r="F3131" t="s">
        <v>7273</v>
      </c>
      <c r="G3131" t="s">
        <v>22</v>
      </c>
      <c r="H3131" s="1" t="s">
        <v>4997</v>
      </c>
      <c r="I3131" s="3">
        <v>0.84788194444444442</v>
      </c>
      <c r="J3131" s="1" t="s">
        <v>12021</v>
      </c>
      <c r="K3131" s="2" t="s">
        <v>12021</v>
      </c>
      <c r="L3131" s="2" t="s">
        <v>12021</v>
      </c>
      <c r="M3131" t="s">
        <v>12021</v>
      </c>
      <c r="N3131" t="str">
        <f t="shared" si="296"/>
        <v>29-08-2021</v>
      </c>
      <c r="O3131" t="str">
        <f t="shared" si="298"/>
        <v>08</v>
      </c>
      <c r="P3131" t="str">
        <f t="shared" si="299"/>
        <v>2021</v>
      </c>
      <c r="Q3131" t="s">
        <v>12021</v>
      </c>
      <c r="R3131" t="str">
        <f t="shared" si="297"/>
        <v>-</v>
      </c>
      <c r="S3131" t="str">
        <f t="shared" si="300"/>
        <v/>
      </c>
    </row>
    <row r="3132" spans="1:19" x14ac:dyDescent="0.3">
      <c r="A3132" t="s">
        <v>7274</v>
      </c>
      <c r="B3132" t="s">
        <v>146</v>
      </c>
      <c r="C3132" t="s">
        <v>12021</v>
      </c>
      <c r="D3132" t="s">
        <v>19</v>
      </c>
      <c r="E3132" t="s">
        <v>140</v>
      </c>
      <c r="F3132" t="s">
        <v>7275</v>
      </c>
      <c r="G3132" t="s">
        <v>15</v>
      </c>
      <c r="H3132" s="1" t="s">
        <v>2843</v>
      </c>
      <c r="I3132" s="3">
        <v>0.95902777777777781</v>
      </c>
      <c r="J3132" s="1" t="s">
        <v>12021</v>
      </c>
      <c r="K3132" s="2" t="s">
        <v>12021</v>
      </c>
      <c r="L3132" s="2" t="s">
        <v>12021</v>
      </c>
      <c r="M3132" t="s">
        <v>12021</v>
      </c>
      <c r="N3132" t="str">
        <f t="shared" si="296"/>
        <v>27-01-2024</v>
      </c>
      <c r="O3132" t="str">
        <f t="shared" si="298"/>
        <v>01</v>
      </c>
      <c r="P3132" t="str">
        <f t="shared" si="299"/>
        <v>2024</v>
      </c>
      <c r="Q3132" t="s">
        <v>12021</v>
      </c>
      <c r="R3132" t="str">
        <f t="shared" si="297"/>
        <v>-</v>
      </c>
      <c r="S3132" t="str">
        <f t="shared" si="300"/>
        <v/>
      </c>
    </row>
    <row r="3133" spans="1:19" x14ac:dyDescent="0.3">
      <c r="A3133" t="s">
        <v>7276</v>
      </c>
      <c r="B3133" t="s">
        <v>289</v>
      </c>
      <c r="C3133" t="s">
        <v>11614</v>
      </c>
      <c r="D3133" t="s">
        <v>49</v>
      </c>
      <c r="E3133" t="s">
        <v>69</v>
      </c>
      <c r="F3133" t="s">
        <v>7277</v>
      </c>
      <c r="G3133" t="s">
        <v>28</v>
      </c>
      <c r="H3133" s="1">
        <v>43899</v>
      </c>
      <c r="I3133" s="3">
        <v>5.1388888888888887E-2</v>
      </c>
      <c r="J3133" s="1" t="s">
        <v>7278</v>
      </c>
      <c r="K3133" s="2">
        <v>5.1574074074074071E-2</v>
      </c>
      <c r="L3133" s="2" t="s">
        <v>12021</v>
      </c>
      <c r="M3133" t="s">
        <v>12021</v>
      </c>
      <c r="N3133" t="str">
        <f t="shared" si="296"/>
        <v>09-03-2020</v>
      </c>
      <c r="O3133" t="str">
        <f t="shared" si="298"/>
        <v>03</v>
      </c>
      <c r="P3133" t="str">
        <f t="shared" si="299"/>
        <v>2020</v>
      </c>
      <c r="Q3133" t="s">
        <v>12021</v>
      </c>
      <c r="R3133" t="str">
        <f t="shared" si="297"/>
        <v>20-09-2020</v>
      </c>
      <c r="S3133" t="str">
        <f t="shared" si="300"/>
        <v>09</v>
      </c>
    </row>
    <row r="3134" spans="1:19" x14ac:dyDescent="0.3">
      <c r="A3134" t="s">
        <v>7279</v>
      </c>
      <c r="B3134" t="s">
        <v>256</v>
      </c>
      <c r="C3134" t="s">
        <v>12021</v>
      </c>
      <c r="D3134" t="s">
        <v>19</v>
      </c>
      <c r="E3134" t="s">
        <v>20</v>
      </c>
      <c r="F3134" t="s">
        <v>7280</v>
      </c>
      <c r="G3134" t="s">
        <v>22</v>
      </c>
      <c r="H3134" s="1">
        <v>45027</v>
      </c>
      <c r="I3134" s="3">
        <v>0.94305555555555554</v>
      </c>
      <c r="J3134" s="1" t="s">
        <v>12021</v>
      </c>
      <c r="K3134" s="2" t="s">
        <v>12021</v>
      </c>
      <c r="L3134" s="2" t="s">
        <v>12021</v>
      </c>
      <c r="M3134" t="s">
        <v>12021</v>
      </c>
      <c r="N3134" t="str">
        <f t="shared" si="296"/>
        <v>11-04-2023</v>
      </c>
      <c r="O3134" t="str">
        <f t="shared" si="298"/>
        <v>04</v>
      </c>
      <c r="P3134" t="str">
        <f t="shared" si="299"/>
        <v>2023</v>
      </c>
      <c r="Q3134" t="s">
        <v>12021</v>
      </c>
      <c r="R3134" t="str">
        <f t="shared" si="297"/>
        <v>-</v>
      </c>
      <c r="S3134" t="str">
        <f t="shared" si="300"/>
        <v/>
      </c>
    </row>
    <row r="3135" spans="1:19" x14ac:dyDescent="0.3">
      <c r="A3135" t="s">
        <v>7281</v>
      </c>
      <c r="B3135" t="s">
        <v>249</v>
      </c>
      <c r="C3135" t="s">
        <v>12021</v>
      </c>
      <c r="D3135" t="s">
        <v>19</v>
      </c>
      <c r="E3135" t="s">
        <v>26</v>
      </c>
      <c r="F3135" t="s">
        <v>7282</v>
      </c>
      <c r="G3135" t="s">
        <v>15</v>
      </c>
      <c r="H3135" s="1" t="s">
        <v>5314</v>
      </c>
      <c r="I3135" s="3">
        <v>0.76880787037037035</v>
      </c>
      <c r="J3135" s="1" t="s">
        <v>12021</v>
      </c>
      <c r="K3135" s="2" t="s">
        <v>12021</v>
      </c>
      <c r="L3135" s="2" t="s">
        <v>12021</v>
      </c>
      <c r="M3135" t="s">
        <v>12021</v>
      </c>
      <c r="N3135" t="str">
        <f t="shared" si="296"/>
        <v>29-01-2022</v>
      </c>
      <c r="O3135" t="str">
        <f t="shared" si="298"/>
        <v>01</v>
      </c>
      <c r="P3135" t="str">
        <f t="shared" si="299"/>
        <v>2022</v>
      </c>
      <c r="Q3135" t="s">
        <v>12021</v>
      </c>
      <c r="R3135" t="str">
        <f t="shared" si="297"/>
        <v>-</v>
      </c>
      <c r="S3135" t="str">
        <f t="shared" si="300"/>
        <v/>
      </c>
    </row>
    <row r="3136" spans="1:19" x14ac:dyDescent="0.3">
      <c r="A3136" t="s">
        <v>7283</v>
      </c>
      <c r="B3136" t="s">
        <v>194</v>
      </c>
      <c r="C3136" t="s">
        <v>11615</v>
      </c>
      <c r="D3136" t="s">
        <v>49</v>
      </c>
      <c r="E3136" t="s">
        <v>65</v>
      </c>
      <c r="F3136" t="s">
        <v>7284</v>
      </c>
      <c r="G3136" t="s">
        <v>28</v>
      </c>
      <c r="H3136" s="1" t="s">
        <v>3212</v>
      </c>
      <c r="I3136" s="3">
        <v>0.18494212962962964</v>
      </c>
      <c r="J3136" s="1" t="s">
        <v>610</v>
      </c>
      <c r="K3136" s="2">
        <v>0.18494212962962964</v>
      </c>
      <c r="L3136" s="2" t="s">
        <v>12021</v>
      </c>
      <c r="M3136" t="s">
        <v>12021</v>
      </c>
      <c r="N3136" t="str">
        <f t="shared" si="296"/>
        <v>16-11-2021</v>
      </c>
      <c r="O3136" t="str">
        <f t="shared" si="298"/>
        <v>11</v>
      </c>
      <c r="P3136" t="str">
        <f t="shared" si="299"/>
        <v>2021</v>
      </c>
      <c r="Q3136" t="s">
        <v>12021</v>
      </c>
      <c r="R3136" t="str">
        <f t="shared" si="297"/>
        <v>19-11-2021</v>
      </c>
      <c r="S3136" t="str">
        <f t="shared" si="300"/>
        <v>11</v>
      </c>
    </row>
    <row r="3137" spans="1:19" x14ac:dyDescent="0.3">
      <c r="A3137" t="s">
        <v>7285</v>
      </c>
      <c r="B3137" t="s">
        <v>146</v>
      </c>
      <c r="C3137" t="s">
        <v>12021</v>
      </c>
      <c r="D3137" t="s">
        <v>19</v>
      </c>
      <c r="E3137" t="s">
        <v>140</v>
      </c>
      <c r="F3137" t="s">
        <v>7286</v>
      </c>
      <c r="G3137" t="s">
        <v>15</v>
      </c>
      <c r="H3137" s="1" t="s">
        <v>1786</v>
      </c>
      <c r="I3137" s="3">
        <v>0.95059027777777783</v>
      </c>
      <c r="J3137" s="1" t="s">
        <v>12021</v>
      </c>
      <c r="K3137" s="2" t="s">
        <v>12021</v>
      </c>
      <c r="L3137" s="2" t="s">
        <v>12021</v>
      </c>
      <c r="M3137" t="s">
        <v>12021</v>
      </c>
      <c r="N3137" t="str">
        <f t="shared" si="296"/>
        <v>28-06-2021</v>
      </c>
      <c r="O3137" t="str">
        <f t="shared" si="298"/>
        <v>06</v>
      </c>
      <c r="P3137" t="str">
        <f t="shared" si="299"/>
        <v>2021</v>
      </c>
      <c r="Q3137" t="s">
        <v>12021</v>
      </c>
      <c r="R3137" t="str">
        <f t="shared" si="297"/>
        <v>-</v>
      </c>
      <c r="S3137" t="str">
        <f t="shared" si="300"/>
        <v/>
      </c>
    </row>
    <row r="3138" spans="1:19" x14ac:dyDescent="0.3">
      <c r="A3138" t="s">
        <v>7287</v>
      </c>
      <c r="B3138" t="s">
        <v>185</v>
      </c>
      <c r="C3138" t="s">
        <v>12021</v>
      </c>
      <c r="D3138" t="s">
        <v>12</v>
      </c>
      <c r="E3138" t="s">
        <v>13</v>
      </c>
      <c r="F3138" t="s">
        <v>7288</v>
      </c>
      <c r="G3138" t="s">
        <v>22</v>
      </c>
      <c r="H3138" s="1" t="s">
        <v>6568</v>
      </c>
      <c r="I3138" s="3">
        <v>0.76063657407407403</v>
      </c>
      <c r="J3138" s="1" t="s">
        <v>12021</v>
      </c>
      <c r="K3138" s="2" t="s">
        <v>12021</v>
      </c>
      <c r="L3138" s="2" t="s">
        <v>12021</v>
      </c>
      <c r="M3138" t="s">
        <v>12021</v>
      </c>
      <c r="N3138" t="str">
        <f t="shared" ref="N3138:N3201" si="301">TEXT(H3138,"DD-MM-YYYY")</f>
        <v>20-01-2024</v>
      </c>
      <c r="O3138" t="str">
        <f t="shared" si="298"/>
        <v>01</v>
      </c>
      <c r="P3138" t="str">
        <f t="shared" si="299"/>
        <v>2024</v>
      </c>
      <c r="Q3138" t="s">
        <v>12021</v>
      </c>
      <c r="R3138" t="str">
        <f t="shared" ref="R3138:R3201" si="302">TEXT(J3138,"DD-MM-YYYY")</f>
        <v>-</v>
      </c>
      <c r="S3138" t="str">
        <f t="shared" si="300"/>
        <v/>
      </c>
    </row>
    <row r="3139" spans="1:19" x14ac:dyDescent="0.3">
      <c r="A3139" t="s">
        <v>7289</v>
      </c>
      <c r="B3139" t="s">
        <v>18</v>
      </c>
      <c r="C3139" t="s">
        <v>12021</v>
      </c>
      <c r="D3139" t="s">
        <v>19</v>
      </c>
      <c r="E3139" t="s">
        <v>20</v>
      </c>
      <c r="F3139" t="s">
        <v>7290</v>
      </c>
      <c r="G3139" t="s">
        <v>22</v>
      </c>
      <c r="H3139" s="1">
        <v>44719</v>
      </c>
      <c r="I3139" s="3">
        <v>0.15763888888888888</v>
      </c>
      <c r="J3139" s="1" t="s">
        <v>12021</v>
      </c>
      <c r="K3139" s="2" t="s">
        <v>12021</v>
      </c>
      <c r="L3139" s="2" t="s">
        <v>12021</v>
      </c>
      <c r="M3139" t="s">
        <v>12021</v>
      </c>
      <c r="N3139" t="str">
        <f t="shared" si="301"/>
        <v>07-06-2022</v>
      </c>
      <c r="O3139" t="str">
        <f t="shared" ref="O3139:O3202" si="303">MID(N3139,4,2)</f>
        <v>06</v>
      </c>
      <c r="P3139" t="str">
        <f t="shared" ref="P3139:P3202" si="304">RIGHT(N3139,4)</f>
        <v>2022</v>
      </c>
      <c r="Q3139" t="s">
        <v>12021</v>
      </c>
      <c r="R3139" t="str">
        <f t="shared" si="302"/>
        <v>-</v>
      </c>
      <c r="S3139" t="str">
        <f t="shared" ref="S3139:S3202" si="305">MID(R3139,4,2)</f>
        <v/>
      </c>
    </row>
    <row r="3140" spans="1:19" x14ac:dyDescent="0.3">
      <c r="A3140" t="s">
        <v>7291</v>
      </c>
      <c r="B3140" t="s">
        <v>110</v>
      </c>
      <c r="C3140" t="s">
        <v>12021</v>
      </c>
      <c r="D3140" t="s">
        <v>33</v>
      </c>
      <c r="E3140" t="s">
        <v>34</v>
      </c>
      <c r="F3140" t="s">
        <v>7292</v>
      </c>
      <c r="G3140" t="s">
        <v>22</v>
      </c>
      <c r="H3140" s="1">
        <v>44416</v>
      </c>
      <c r="I3140" s="3">
        <v>0.6020833333333333</v>
      </c>
      <c r="J3140" s="1" t="s">
        <v>12021</v>
      </c>
      <c r="K3140" s="2" t="s">
        <v>12021</v>
      </c>
      <c r="L3140" s="2" t="s">
        <v>12021</v>
      </c>
      <c r="M3140" t="s">
        <v>12021</v>
      </c>
      <c r="N3140" t="str">
        <f t="shared" si="301"/>
        <v>08-08-2021</v>
      </c>
      <c r="O3140" t="str">
        <f t="shared" si="303"/>
        <v>08</v>
      </c>
      <c r="P3140" t="str">
        <f t="shared" si="304"/>
        <v>2021</v>
      </c>
      <c r="Q3140" t="s">
        <v>12021</v>
      </c>
      <c r="R3140" t="str">
        <f t="shared" si="302"/>
        <v>-</v>
      </c>
      <c r="S3140" t="str">
        <f t="shared" si="305"/>
        <v/>
      </c>
    </row>
    <row r="3141" spans="1:19" x14ac:dyDescent="0.3">
      <c r="A3141" t="s">
        <v>7293</v>
      </c>
      <c r="B3141" t="s">
        <v>139</v>
      </c>
      <c r="C3141" t="s">
        <v>12021</v>
      </c>
      <c r="D3141" t="s">
        <v>19</v>
      </c>
      <c r="E3141" t="s">
        <v>140</v>
      </c>
      <c r="F3141" t="s">
        <v>7294</v>
      </c>
      <c r="G3141" t="s">
        <v>22</v>
      </c>
      <c r="H3141" s="1" t="s">
        <v>1026</v>
      </c>
      <c r="I3141" s="3">
        <v>0.50826388888888885</v>
      </c>
      <c r="J3141" s="1" t="s">
        <v>12021</v>
      </c>
      <c r="K3141" s="2" t="s">
        <v>12021</v>
      </c>
      <c r="L3141" s="2" t="s">
        <v>12021</v>
      </c>
      <c r="M3141" t="s">
        <v>12021</v>
      </c>
      <c r="N3141" t="str">
        <f t="shared" si="301"/>
        <v>31-12-2022</v>
      </c>
      <c r="O3141" t="str">
        <f t="shared" si="303"/>
        <v>12</v>
      </c>
      <c r="P3141" t="str">
        <f t="shared" si="304"/>
        <v>2022</v>
      </c>
      <c r="Q3141" t="s">
        <v>12021</v>
      </c>
      <c r="R3141" t="str">
        <f t="shared" si="302"/>
        <v>-</v>
      </c>
      <c r="S3141" t="str">
        <f t="shared" si="305"/>
        <v/>
      </c>
    </row>
    <row r="3142" spans="1:19" x14ac:dyDescent="0.3">
      <c r="A3142" t="s">
        <v>7295</v>
      </c>
      <c r="B3142" t="s">
        <v>53</v>
      </c>
      <c r="C3142" t="s">
        <v>12021</v>
      </c>
      <c r="D3142" t="s">
        <v>12</v>
      </c>
      <c r="E3142" t="s">
        <v>13</v>
      </c>
      <c r="F3142" t="s">
        <v>7296</v>
      </c>
      <c r="G3142" t="s">
        <v>22</v>
      </c>
      <c r="H3142" s="1">
        <v>45056</v>
      </c>
      <c r="I3142" s="3">
        <v>0.21319444444444444</v>
      </c>
      <c r="J3142" s="1" t="s">
        <v>12021</v>
      </c>
      <c r="K3142" s="2" t="s">
        <v>12021</v>
      </c>
      <c r="L3142" s="2" t="s">
        <v>12021</v>
      </c>
      <c r="M3142" t="s">
        <v>12021</v>
      </c>
      <c r="N3142" t="str">
        <f t="shared" si="301"/>
        <v>10-05-2023</v>
      </c>
      <c r="O3142" t="str">
        <f t="shared" si="303"/>
        <v>05</v>
      </c>
      <c r="P3142" t="str">
        <f t="shared" si="304"/>
        <v>2023</v>
      </c>
      <c r="Q3142" t="s">
        <v>12021</v>
      </c>
      <c r="R3142" t="str">
        <f t="shared" si="302"/>
        <v>-</v>
      </c>
      <c r="S3142" t="str">
        <f t="shared" si="305"/>
        <v/>
      </c>
    </row>
    <row r="3143" spans="1:19" x14ac:dyDescent="0.3">
      <c r="A3143" t="s">
        <v>7297</v>
      </c>
      <c r="B3143" t="s">
        <v>131</v>
      </c>
      <c r="C3143" t="s">
        <v>12021</v>
      </c>
      <c r="D3143" t="s">
        <v>12</v>
      </c>
      <c r="E3143" t="s">
        <v>114</v>
      </c>
      <c r="F3143" t="s">
        <v>7298</v>
      </c>
      <c r="G3143" t="s">
        <v>22</v>
      </c>
      <c r="H3143" s="1" t="s">
        <v>1568</v>
      </c>
      <c r="I3143" s="3">
        <v>0.16046296296296297</v>
      </c>
      <c r="J3143" s="1" t="s">
        <v>12021</v>
      </c>
      <c r="K3143" s="2" t="s">
        <v>12021</v>
      </c>
      <c r="L3143" s="2" t="s">
        <v>12021</v>
      </c>
      <c r="M3143" t="s">
        <v>12021</v>
      </c>
      <c r="N3143" t="str">
        <f t="shared" si="301"/>
        <v>20-07-2023</v>
      </c>
      <c r="O3143" t="str">
        <f t="shared" si="303"/>
        <v>07</v>
      </c>
      <c r="P3143" t="str">
        <f t="shared" si="304"/>
        <v>2023</v>
      </c>
      <c r="Q3143" t="s">
        <v>12021</v>
      </c>
      <c r="R3143" t="str">
        <f t="shared" si="302"/>
        <v>-</v>
      </c>
      <c r="S3143" t="str">
        <f t="shared" si="305"/>
        <v/>
      </c>
    </row>
    <row r="3144" spans="1:19" x14ac:dyDescent="0.3">
      <c r="A3144" t="s">
        <v>7299</v>
      </c>
      <c r="B3144" t="s">
        <v>205</v>
      </c>
      <c r="C3144" t="s">
        <v>12021</v>
      </c>
      <c r="D3144" t="s">
        <v>19</v>
      </c>
      <c r="E3144" t="s">
        <v>140</v>
      </c>
      <c r="F3144" t="s">
        <v>7300</v>
      </c>
      <c r="G3144" t="s">
        <v>22</v>
      </c>
      <c r="H3144" s="1">
        <v>43840</v>
      </c>
      <c r="I3144" s="3">
        <v>0.96597222222222223</v>
      </c>
      <c r="J3144" s="1" t="s">
        <v>12021</v>
      </c>
      <c r="K3144" s="2" t="s">
        <v>12021</v>
      </c>
      <c r="L3144" s="2" t="s">
        <v>12021</v>
      </c>
      <c r="M3144" t="s">
        <v>12021</v>
      </c>
      <c r="N3144" t="str">
        <f t="shared" si="301"/>
        <v>10-01-2020</v>
      </c>
      <c r="O3144" t="str">
        <f t="shared" si="303"/>
        <v>01</v>
      </c>
      <c r="P3144" t="str">
        <f t="shared" si="304"/>
        <v>2020</v>
      </c>
      <c r="Q3144" t="s">
        <v>12021</v>
      </c>
      <c r="R3144" t="str">
        <f t="shared" si="302"/>
        <v>-</v>
      </c>
      <c r="S3144" t="str">
        <f t="shared" si="305"/>
        <v/>
      </c>
    </row>
    <row r="3145" spans="1:19" x14ac:dyDescent="0.3">
      <c r="A3145" t="s">
        <v>7301</v>
      </c>
      <c r="B3145" t="s">
        <v>173</v>
      </c>
      <c r="C3145" t="s">
        <v>12021</v>
      </c>
      <c r="D3145" t="s">
        <v>12</v>
      </c>
      <c r="E3145" t="s">
        <v>174</v>
      </c>
      <c r="F3145" t="s">
        <v>1510</v>
      </c>
      <c r="G3145" t="s">
        <v>15</v>
      </c>
      <c r="H3145" s="1" t="s">
        <v>5087</v>
      </c>
      <c r="I3145" s="3">
        <v>0.65032407407407411</v>
      </c>
      <c r="J3145" s="1" t="s">
        <v>12021</v>
      </c>
      <c r="K3145" s="2" t="s">
        <v>12021</v>
      </c>
      <c r="L3145" s="2" t="s">
        <v>12021</v>
      </c>
      <c r="M3145" t="s">
        <v>12021</v>
      </c>
      <c r="N3145" t="str">
        <f t="shared" si="301"/>
        <v>17-09-2023</v>
      </c>
      <c r="O3145" t="str">
        <f t="shared" si="303"/>
        <v>09</v>
      </c>
      <c r="P3145" t="str">
        <f t="shared" si="304"/>
        <v>2023</v>
      </c>
      <c r="Q3145" t="s">
        <v>12021</v>
      </c>
      <c r="R3145" t="str">
        <f t="shared" si="302"/>
        <v>-</v>
      </c>
      <c r="S3145" t="str">
        <f t="shared" si="305"/>
        <v/>
      </c>
    </row>
    <row r="3146" spans="1:19" x14ac:dyDescent="0.3">
      <c r="A3146" t="s">
        <v>7302</v>
      </c>
      <c r="B3146" t="s">
        <v>97</v>
      </c>
      <c r="C3146" t="s">
        <v>11616</v>
      </c>
      <c r="D3146" t="s">
        <v>19</v>
      </c>
      <c r="E3146" t="s">
        <v>20</v>
      </c>
      <c r="F3146" t="s">
        <v>7303</v>
      </c>
      <c r="G3146" t="s">
        <v>28</v>
      </c>
      <c r="H3146" s="1">
        <v>44447</v>
      </c>
      <c r="I3146" s="3">
        <v>0.20555555555555555</v>
      </c>
      <c r="J3146" s="1" t="s">
        <v>2448</v>
      </c>
      <c r="K3146" s="2">
        <v>0.20581018518518518</v>
      </c>
      <c r="L3146" s="2" t="s">
        <v>12021</v>
      </c>
      <c r="M3146" t="s">
        <v>12021</v>
      </c>
      <c r="N3146" t="str">
        <f t="shared" si="301"/>
        <v>08-09-2021</v>
      </c>
      <c r="O3146" t="str">
        <f t="shared" si="303"/>
        <v>09</v>
      </c>
      <c r="P3146" t="str">
        <f t="shared" si="304"/>
        <v>2021</v>
      </c>
      <c r="Q3146" t="s">
        <v>12021</v>
      </c>
      <c r="R3146" t="str">
        <f t="shared" si="302"/>
        <v>19-08-2021</v>
      </c>
      <c r="S3146" t="str">
        <f t="shared" si="305"/>
        <v>08</v>
      </c>
    </row>
    <row r="3147" spans="1:19" x14ac:dyDescent="0.3">
      <c r="A3147" t="s">
        <v>7304</v>
      </c>
      <c r="B3147" t="s">
        <v>280</v>
      </c>
      <c r="C3147" t="s">
        <v>12021</v>
      </c>
      <c r="D3147" t="s">
        <v>49</v>
      </c>
      <c r="E3147" t="s">
        <v>65</v>
      </c>
      <c r="F3147" t="s">
        <v>7305</v>
      </c>
      <c r="G3147" t="s">
        <v>15</v>
      </c>
      <c r="H3147" s="1">
        <v>44199</v>
      </c>
      <c r="I3147" s="3">
        <v>0.90972222222222221</v>
      </c>
      <c r="J3147" s="1" t="s">
        <v>12021</v>
      </c>
      <c r="K3147" s="2" t="s">
        <v>12021</v>
      </c>
      <c r="L3147" s="2" t="s">
        <v>12021</v>
      </c>
      <c r="M3147" t="s">
        <v>12021</v>
      </c>
      <c r="N3147" t="str">
        <f t="shared" si="301"/>
        <v>03-01-2021</v>
      </c>
      <c r="O3147" t="str">
        <f t="shared" si="303"/>
        <v>01</v>
      </c>
      <c r="P3147" t="str">
        <f t="shared" si="304"/>
        <v>2021</v>
      </c>
      <c r="Q3147" t="s">
        <v>12021</v>
      </c>
      <c r="R3147" t="str">
        <f t="shared" si="302"/>
        <v>-</v>
      </c>
      <c r="S3147" t="str">
        <f t="shared" si="305"/>
        <v/>
      </c>
    </row>
    <row r="3148" spans="1:19" x14ac:dyDescent="0.3">
      <c r="A3148" t="s">
        <v>7306</v>
      </c>
      <c r="B3148" t="s">
        <v>146</v>
      </c>
      <c r="C3148" t="s">
        <v>11617</v>
      </c>
      <c r="D3148" t="s">
        <v>19</v>
      </c>
      <c r="E3148" t="s">
        <v>140</v>
      </c>
      <c r="F3148" t="s">
        <v>7307</v>
      </c>
      <c r="G3148" t="s">
        <v>28</v>
      </c>
      <c r="H3148" s="1" t="s">
        <v>3378</v>
      </c>
      <c r="I3148" s="3">
        <v>7.1886574074074075E-2</v>
      </c>
      <c r="J3148" s="1" t="s">
        <v>1729</v>
      </c>
      <c r="K3148" s="2">
        <v>7.1886574074074075E-2</v>
      </c>
      <c r="L3148" s="2" t="s">
        <v>12021</v>
      </c>
      <c r="M3148" t="s">
        <v>12021</v>
      </c>
      <c r="N3148" t="str">
        <f t="shared" si="301"/>
        <v>16-05-2022</v>
      </c>
      <c r="O3148" t="str">
        <f t="shared" si="303"/>
        <v>05</v>
      </c>
      <c r="P3148" t="str">
        <f t="shared" si="304"/>
        <v>2022</v>
      </c>
      <c r="Q3148" t="s">
        <v>12021</v>
      </c>
      <c r="R3148" t="str">
        <f t="shared" si="302"/>
        <v>25-05-2022</v>
      </c>
      <c r="S3148" t="str">
        <f t="shared" si="305"/>
        <v>05</v>
      </c>
    </row>
    <row r="3149" spans="1:19" x14ac:dyDescent="0.3">
      <c r="A3149" t="s">
        <v>7308</v>
      </c>
      <c r="B3149" t="s">
        <v>404</v>
      </c>
      <c r="C3149" t="s">
        <v>11618</v>
      </c>
      <c r="D3149" t="s">
        <v>12</v>
      </c>
      <c r="E3149" t="s">
        <v>174</v>
      </c>
      <c r="F3149" t="s">
        <v>7309</v>
      </c>
      <c r="G3149" t="s">
        <v>28</v>
      </c>
      <c r="H3149" s="1">
        <v>44812</v>
      </c>
      <c r="I3149" s="3">
        <v>0.90763888888888888</v>
      </c>
      <c r="J3149" s="1" t="s">
        <v>3368</v>
      </c>
      <c r="K3149" s="2">
        <v>0.90818287037037038</v>
      </c>
      <c r="L3149" s="2" t="s">
        <v>12021</v>
      </c>
      <c r="M3149" t="s">
        <v>12021</v>
      </c>
      <c r="N3149" t="str">
        <f t="shared" si="301"/>
        <v>08-09-2022</v>
      </c>
      <c r="O3149" t="str">
        <f t="shared" si="303"/>
        <v>09</v>
      </c>
      <c r="P3149" t="str">
        <f t="shared" si="304"/>
        <v>2022</v>
      </c>
      <c r="Q3149" t="s">
        <v>12021</v>
      </c>
      <c r="R3149" t="str">
        <f t="shared" si="302"/>
        <v>13-08-2022</v>
      </c>
      <c r="S3149" t="str">
        <f t="shared" si="305"/>
        <v>08</v>
      </c>
    </row>
    <row r="3150" spans="1:19" x14ac:dyDescent="0.3">
      <c r="A3150" t="s">
        <v>7310</v>
      </c>
      <c r="B3150" t="s">
        <v>205</v>
      </c>
      <c r="C3150" t="s">
        <v>12021</v>
      </c>
      <c r="D3150" t="s">
        <v>19</v>
      </c>
      <c r="E3150" t="s">
        <v>140</v>
      </c>
      <c r="F3150" t="s">
        <v>7311</v>
      </c>
      <c r="G3150" t="s">
        <v>22</v>
      </c>
      <c r="H3150" s="1" t="s">
        <v>118</v>
      </c>
      <c r="I3150" s="3">
        <v>7.3842592592592597E-3</v>
      </c>
      <c r="J3150" s="1" t="s">
        <v>12021</v>
      </c>
      <c r="K3150" s="2" t="s">
        <v>12021</v>
      </c>
      <c r="L3150" s="2" t="s">
        <v>12021</v>
      </c>
      <c r="M3150" t="s">
        <v>12021</v>
      </c>
      <c r="N3150" t="str">
        <f t="shared" si="301"/>
        <v>23-12-2024</v>
      </c>
      <c r="O3150" t="str">
        <f t="shared" si="303"/>
        <v>12</v>
      </c>
      <c r="P3150" t="str">
        <f t="shared" si="304"/>
        <v>2024</v>
      </c>
      <c r="Q3150" t="s">
        <v>12021</v>
      </c>
      <c r="R3150" t="str">
        <f t="shared" si="302"/>
        <v>-</v>
      </c>
      <c r="S3150" t="str">
        <f t="shared" si="305"/>
        <v/>
      </c>
    </row>
    <row r="3151" spans="1:19" x14ac:dyDescent="0.3">
      <c r="A3151" t="s">
        <v>7312</v>
      </c>
      <c r="B3151" t="s">
        <v>139</v>
      </c>
      <c r="C3151" t="s">
        <v>11619</v>
      </c>
      <c r="D3151" t="s">
        <v>19</v>
      </c>
      <c r="E3151" t="s">
        <v>140</v>
      </c>
      <c r="F3151" t="s">
        <v>7313</v>
      </c>
      <c r="G3151" t="s">
        <v>28</v>
      </c>
      <c r="H3151" s="1">
        <v>44752</v>
      </c>
      <c r="I3151" s="3">
        <v>0.94444444444444442</v>
      </c>
      <c r="J3151" s="1" t="s">
        <v>5052</v>
      </c>
      <c r="K3151" s="2">
        <v>0.94488425925925923</v>
      </c>
      <c r="L3151" s="2" t="s">
        <v>12021</v>
      </c>
      <c r="M3151" t="s">
        <v>12021</v>
      </c>
      <c r="N3151" t="str">
        <f t="shared" si="301"/>
        <v>10-07-2022</v>
      </c>
      <c r="O3151" t="str">
        <f t="shared" si="303"/>
        <v>07</v>
      </c>
      <c r="P3151" t="str">
        <f t="shared" si="304"/>
        <v>2022</v>
      </c>
      <c r="Q3151" t="s">
        <v>12021</v>
      </c>
      <c r="R3151" t="str">
        <f t="shared" si="302"/>
        <v>27-10-2022</v>
      </c>
      <c r="S3151" t="str">
        <f t="shared" si="305"/>
        <v>10</v>
      </c>
    </row>
    <row r="3152" spans="1:19" x14ac:dyDescent="0.3">
      <c r="A3152" t="s">
        <v>7314</v>
      </c>
      <c r="B3152" t="s">
        <v>194</v>
      </c>
      <c r="C3152" t="s">
        <v>12021</v>
      </c>
      <c r="D3152" t="s">
        <v>49</v>
      </c>
      <c r="E3152" t="s">
        <v>65</v>
      </c>
      <c r="F3152" t="s">
        <v>7315</v>
      </c>
      <c r="G3152" t="s">
        <v>22</v>
      </c>
      <c r="H3152" s="1">
        <v>45422</v>
      </c>
      <c r="I3152" s="3">
        <v>0.54583333333333328</v>
      </c>
      <c r="J3152" s="1" t="s">
        <v>12021</v>
      </c>
      <c r="K3152" s="2" t="s">
        <v>12021</v>
      </c>
      <c r="L3152" s="2" t="s">
        <v>12021</v>
      </c>
      <c r="M3152" t="s">
        <v>12021</v>
      </c>
      <c r="N3152" t="str">
        <f t="shared" si="301"/>
        <v>10-05-2024</v>
      </c>
      <c r="O3152" t="str">
        <f t="shared" si="303"/>
        <v>05</v>
      </c>
      <c r="P3152" t="str">
        <f t="shared" si="304"/>
        <v>2024</v>
      </c>
      <c r="Q3152" t="s">
        <v>12021</v>
      </c>
      <c r="R3152" t="str">
        <f t="shared" si="302"/>
        <v>-</v>
      </c>
      <c r="S3152" t="str">
        <f t="shared" si="305"/>
        <v/>
      </c>
    </row>
    <row r="3153" spans="1:19" x14ac:dyDescent="0.3">
      <c r="A3153" t="s">
        <v>7316</v>
      </c>
      <c r="B3153" t="s">
        <v>18</v>
      </c>
      <c r="C3153" t="s">
        <v>12021</v>
      </c>
      <c r="D3153" t="s">
        <v>19</v>
      </c>
      <c r="E3153" t="s">
        <v>20</v>
      </c>
      <c r="F3153" t="s">
        <v>7317</v>
      </c>
      <c r="G3153" t="s">
        <v>22</v>
      </c>
      <c r="H3153" s="1">
        <v>44867</v>
      </c>
      <c r="I3153" s="3">
        <v>0.73333333333333328</v>
      </c>
      <c r="J3153" s="1" t="s">
        <v>12021</v>
      </c>
      <c r="K3153" s="2" t="s">
        <v>12021</v>
      </c>
      <c r="L3153" s="2" t="s">
        <v>12021</v>
      </c>
      <c r="M3153" t="s">
        <v>12021</v>
      </c>
      <c r="N3153" t="str">
        <f t="shared" si="301"/>
        <v>02-11-2022</v>
      </c>
      <c r="O3153" t="str">
        <f t="shared" si="303"/>
        <v>11</v>
      </c>
      <c r="P3153" t="str">
        <f t="shared" si="304"/>
        <v>2022</v>
      </c>
      <c r="Q3153" t="s">
        <v>12021</v>
      </c>
      <c r="R3153" t="str">
        <f t="shared" si="302"/>
        <v>-</v>
      </c>
      <c r="S3153" t="str">
        <f t="shared" si="305"/>
        <v/>
      </c>
    </row>
    <row r="3154" spans="1:19" x14ac:dyDescent="0.3">
      <c r="A3154" t="s">
        <v>7318</v>
      </c>
      <c r="B3154" t="s">
        <v>32</v>
      </c>
      <c r="C3154" s="4">
        <v>44506.51666666667</v>
      </c>
      <c r="D3154" t="s">
        <v>33</v>
      </c>
      <c r="E3154" t="s">
        <v>34</v>
      </c>
      <c r="F3154" t="s">
        <v>7319</v>
      </c>
      <c r="G3154" t="s">
        <v>28</v>
      </c>
      <c r="H3154" s="1" t="s">
        <v>3438</v>
      </c>
      <c r="I3154" s="3">
        <v>0.51675925925925925</v>
      </c>
      <c r="J3154" s="1">
        <v>44506</v>
      </c>
      <c r="K3154" s="2">
        <v>0.51666666666666672</v>
      </c>
      <c r="L3154" s="2" t="s">
        <v>12021</v>
      </c>
      <c r="M3154" t="s">
        <v>12021</v>
      </c>
      <c r="N3154" t="str">
        <f t="shared" si="301"/>
        <v>16-05-2021</v>
      </c>
      <c r="O3154" t="str">
        <f t="shared" si="303"/>
        <v>05</v>
      </c>
      <c r="P3154" t="str">
        <f t="shared" si="304"/>
        <v>2021</v>
      </c>
      <c r="Q3154" t="s">
        <v>12021</v>
      </c>
      <c r="R3154" t="str">
        <f t="shared" si="302"/>
        <v>06-11-2021</v>
      </c>
      <c r="S3154" t="str">
        <f t="shared" si="305"/>
        <v>11</v>
      </c>
    </row>
    <row r="3155" spans="1:19" x14ac:dyDescent="0.3">
      <c r="A3155" t="s">
        <v>7320</v>
      </c>
      <c r="B3155" t="s">
        <v>404</v>
      </c>
      <c r="C3155" t="s">
        <v>12021</v>
      </c>
      <c r="D3155" t="s">
        <v>12</v>
      </c>
      <c r="E3155" t="s">
        <v>174</v>
      </c>
      <c r="F3155" t="s">
        <v>7321</v>
      </c>
      <c r="G3155" t="s">
        <v>22</v>
      </c>
      <c r="H3155" s="1">
        <v>43987</v>
      </c>
      <c r="I3155" s="3">
        <v>0.56874999999999998</v>
      </c>
      <c r="J3155" s="1" t="s">
        <v>12021</v>
      </c>
      <c r="K3155" s="2" t="s">
        <v>12021</v>
      </c>
      <c r="L3155" s="2" t="s">
        <v>12021</v>
      </c>
      <c r="M3155" t="s">
        <v>12021</v>
      </c>
      <c r="N3155" t="str">
        <f t="shared" si="301"/>
        <v>05-06-2020</v>
      </c>
      <c r="O3155" t="str">
        <f t="shared" si="303"/>
        <v>06</v>
      </c>
      <c r="P3155" t="str">
        <f t="shared" si="304"/>
        <v>2020</v>
      </c>
      <c r="Q3155" t="s">
        <v>12021</v>
      </c>
      <c r="R3155" t="str">
        <f t="shared" si="302"/>
        <v>-</v>
      </c>
      <c r="S3155" t="str">
        <f t="shared" si="305"/>
        <v/>
      </c>
    </row>
    <row r="3156" spans="1:19" x14ac:dyDescent="0.3">
      <c r="A3156" t="s">
        <v>7322</v>
      </c>
      <c r="B3156" t="s">
        <v>64</v>
      </c>
      <c r="C3156" t="s">
        <v>12021</v>
      </c>
      <c r="D3156" t="s">
        <v>49</v>
      </c>
      <c r="E3156" t="s">
        <v>65</v>
      </c>
      <c r="F3156" t="s">
        <v>7323</v>
      </c>
      <c r="G3156" t="s">
        <v>22</v>
      </c>
      <c r="H3156" s="1" t="s">
        <v>3782</v>
      </c>
      <c r="I3156" s="3">
        <v>0.3253125</v>
      </c>
      <c r="J3156" s="1" t="s">
        <v>12021</v>
      </c>
      <c r="K3156" s="2" t="s">
        <v>12021</v>
      </c>
      <c r="L3156" s="2" t="s">
        <v>12021</v>
      </c>
      <c r="M3156" t="s">
        <v>12021</v>
      </c>
      <c r="N3156" t="str">
        <f t="shared" si="301"/>
        <v>14-02-2024</v>
      </c>
      <c r="O3156" t="str">
        <f t="shared" si="303"/>
        <v>02</v>
      </c>
      <c r="P3156" t="str">
        <f t="shared" si="304"/>
        <v>2024</v>
      </c>
      <c r="Q3156" t="s">
        <v>12021</v>
      </c>
      <c r="R3156" t="str">
        <f t="shared" si="302"/>
        <v>-</v>
      </c>
      <c r="S3156" t="str">
        <f t="shared" si="305"/>
        <v/>
      </c>
    </row>
    <row r="3157" spans="1:19" x14ac:dyDescent="0.3">
      <c r="A3157" t="s">
        <v>7324</v>
      </c>
      <c r="B3157" t="s">
        <v>131</v>
      </c>
      <c r="C3157" t="s">
        <v>12021</v>
      </c>
      <c r="D3157" t="s">
        <v>12</v>
      </c>
      <c r="E3157" t="s">
        <v>114</v>
      </c>
      <c r="F3157" t="s">
        <v>7325</v>
      </c>
      <c r="G3157" t="s">
        <v>15</v>
      </c>
      <c r="H3157" s="1" t="s">
        <v>6946</v>
      </c>
      <c r="I3157" s="3">
        <v>0.57010416666666663</v>
      </c>
      <c r="J3157" s="1" t="s">
        <v>12021</v>
      </c>
      <c r="K3157" s="2" t="s">
        <v>12021</v>
      </c>
      <c r="L3157" s="2" t="s">
        <v>12021</v>
      </c>
      <c r="M3157" t="s">
        <v>12021</v>
      </c>
      <c r="N3157" t="str">
        <f t="shared" si="301"/>
        <v>13-05-2023</v>
      </c>
      <c r="O3157" t="str">
        <f t="shared" si="303"/>
        <v>05</v>
      </c>
      <c r="P3157" t="str">
        <f t="shared" si="304"/>
        <v>2023</v>
      </c>
      <c r="Q3157" t="s">
        <v>12021</v>
      </c>
      <c r="R3157" t="str">
        <f t="shared" si="302"/>
        <v>-</v>
      </c>
      <c r="S3157" t="str">
        <f t="shared" si="305"/>
        <v/>
      </c>
    </row>
    <row r="3158" spans="1:19" x14ac:dyDescent="0.3">
      <c r="A3158" t="s">
        <v>7326</v>
      </c>
      <c r="B3158" t="s">
        <v>131</v>
      </c>
      <c r="C3158" s="4">
        <v>44903.792361111111</v>
      </c>
      <c r="D3158" t="s">
        <v>12</v>
      </c>
      <c r="E3158" t="s">
        <v>114</v>
      </c>
      <c r="F3158" t="s">
        <v>7327</v>
      </c>
      <c r="G3158" t="s">
        <v>28</v>
      </c>
      <c r="H3158" s="1">
        <v>44659</v>
      </c>
      <c r="I3158" s="3">
        <v>0.79236111111111107</v>
      </c>
      <c r="J3158" s="1">
        <v>44903</v>
      </c>
      <c r="K3158" s="2">
        <v>0.79236111111111107</v>
      </c>
      <c r="L3158" s="2" t="s">
        <v>12021</v>
      </c>
      <c r="M3158" t="s">
        <v>12021</v>
      </c>
      <c r="N3158" t="str">
        <f t="shared" si="301"/>
        <v>08-04-2022</v>
      </c>
      <c r="O3158" t="str">
        <f t="shared" si="303"/>
        <v>04</v>
      </c>
      <c r="P3158" t="str">
        <f t="shared" si="304"/>
        <v>2022</v>
      </c>
      <c r="Q3158" t="s">
        <v>12021</v>
      </c>
      <c r="R3158" t="str">
        <f t="shared" si="302"/>
        <v>08-12-2022</v>
      </c>
      <c r="S3158" t="str">
        <f t="shared" si="305"/>
        <v>12</v>
      </c>
    </row>
    <row r="3159" spans="1:19" x14ac:dyDescent="0.3">
      <c r="A3159" t="s">
        <v>7328</v>
      </c>
      <c r="B3159" t="s">
        <v>205</v>
      </c>
      <c r="C3159" t="s">
        <v>12021</v>
      </c>
      <c r="D3159" t="s">
        <v>19</v>
      </c>
      <c r="E3159" t="s">
        <v>140</v>
      </c>
      <c r="F3159" t="s">
        <v>7329</v>
      </c>
      <c r="G3159" t="s">
        <v>22</v>
      </c>
      <c r="H3159" s="1" t="s">
        <v>6318</v>
      </c>
      <c r="I3159" s="3">
        <v>0.1796875</v>
      </c>
      <c r="J3159" s="1" t="s">
        <v>12021</v>
      </c>
      <c r="K3159" s="2" t="s">
        <v>12021</v>
      </c>
      <c r="L3159" s="2" t="s">
        <v>12021</v>
      </c>
      <c r="M3159" t="s">
        <v>12021</v>
      </c>
      <c r="N3159" t="str">
        <f t="shared" si="301"/>
        <v>25-10-2022</v>
      </c>
      <c r="O3159" t="str">
        <f t="shared" si="303"/>
        <v>10</v>
      </c>
      <c r="P3159" t="str">
        <f t="shared" si="304"/>
        <v>2022</v>
      </c>
      <c r="Q3159" t="s">
        <v>12021</v>
      </c>
      <c r="R3159" t="str">
        <f t="shared" si="302"/>
        <v>-</v>
      </c>
      <c r="S3159" t="str">
        <f t="shared" si="305"/>
        <v/>
      </c>
    </row>
    <row r="3160" spans="1:19" x14ac:dyDescent="0.3">
      <c r="A3160" t="s">
        <v>7330</v>
      </c>
      <c r="B3160" t="s">
        <v>32</v>
      </c>
      <c r="C3160" t="s">
        <v>12021</v>
      </c>
      <c r="D3160" t="s">
        <v>33</v>
      </c>
      <c r="E3160" t="s">
        <v>34</v>
      </c>
      <c r="F3160" t="s">
        <v>7331</v>
      </c>
      <c r="G3160" t="s">
        <v>22</v>
      </c>
      <c r="H3160" s="1">
        <v>44138</v>
      </c>
      <c r="I3160" s="3">
        <v>0.92569444444444449</v>
      </c>
      <c r="J3160" s="1" t="s">
        <v>12021</v>
      </c>
      <c r="K3160" s="2" t="s">
        <v>12021</v>
      </c>
      <c r="L3160" s="2" t="s">
        <v>12021</v>
      </c>
      <c r="M3160" t="s">
        <v>12021</v>
      </c>
      <c r="N3160" t="str">
        <f t="shared" si="301"/>
        <v>03-11-2020</v>
      </c>
      <c r="O3160" t="str">
        <f t="shared" si="303"/>
        <v>11</v>
      </c>
      <c r="P3160" t="str">
        <f t="shared" si="304"/>
        <v>2020</v>
      </c>
      <c r="Q3160" t="s">
        <v>12021</v>
      </c>
      <c r="R3160" t="str">
        <f t="shared" si="302"/>
        <v>-</v>
      </c>
      <c r="S3160" t="str">
        <f t="shared" si="305"/>
        <v/>
      </c>
    </row>
    <row r="3161" spans="1:19" x14ac:dyDescent="0.3">
      <c r="A3161" t="s">
        <v>7332</v>
      </c>
      <c r="B3161" t="s">
        <v>149</v>
      </c>
      <c r="C3161" t="s">
        <v>12021</v>
      </c>
      <c r="D3161" t="s">
        <v>49</v>
      </c>
      <c r="E3161" t="s">
        <v>69</v>
      </c>
      <c r="F3161" t="s">
        <v>6762</v>
      </c>
      <c r="G3161" t="s">
        <v>15</v>
      </c>
      <c r="H3161" s="1">
        <v>44201</v>
      </c>
      <c r="I3161" s="3">
        <v>0.74930555555555556</v>
      </c>
      <c r="J3161" s="1" t="s">
        <v>12021</v>
      </c>
      <c r="K3161" s="2" t="s">
        <v>12021</v>
      </c>
      <c r="L3161" s="2" t="s">
        <v>12021</v>
      </c>
      <c r="M3161" t="s">
        <v>12021</v>
      </c>
      <c r="N3161" t="str">
        <f t="shared" si="301"/>
        <v>05-01-2021</v>
      </c>
      <c r="O3161" t="str">
        <f t="shared" si="303"/>
        <v>01</v>
      </c>
      <c r="P3161" t="str">
        <f t="shared" si="304"/>
        <v>2021</v>
      </c>
      <c r="Q3161" t="s">
        <v>12021</v>
      </c>
      <c r="R3161" t="str">
        <f t="shared" si="302"/>
        <v>-</v>
      </c>
      <c r="S3161" t="str">
        <f t="shared" si="305"/>
        <v/>
      </c>
    </row>
    <row r="3162" spans="1:19" x14ac:dyDescent="0.3">
      <c r="A3162" t="s">
        <v>7333</v>
      </c>
      <c r="B3162" t="s">
        <v>87</v>
      </c>
      <c r="C3162" t="s">
        <v>12021</v>
      </c>
      <c r="D3162" t="s">
        <v>33</v>
      </c>
      <c r="E3162" t="s">
        <v>38</v>
      </c>
      <c r="F3162" t="s">
        <v>7334</v>
      </c>
      <c r="G3162" t="s">
        <v>22</v>
      </c>
      <c r="H3162" s="1" t="s">
        <v>488</v>
      </c>
      <c r="I3162" s="3">
        <v>0.32606481481481481</v>
      </c>
      <c r="J3162" s="1" t="s">
        <v>12021</v>
      </c>
      <c r="K3162" s="2" t="s">
        <v>12021</v>
      </c>
      <c r="L3162" s="2" t="s">
        <v>12021</v>
      </c>
      <c r="M3162" t="s">
        <v>12021</v>
      </c>
      <c r="N3162" t="str">
        <f t="shared" si="301"/>
        <v>27-10-2021</v>
      </c>
      <c r="O3162" t="str">
        <f t="shared" si="303"/>
        <v>10</v>
      </c>
      <c r="P3162" t="str">
        <f t="shared" si="304"/>
        <v>2021</v>
      </c>
      <c r="Q3162" t="s">
        <v>12021</v>
      </c>
      <c r="R3162" t="str">
        <f t="shared" si="302"/>
        <v>-</v>
      </c>
      <c r="S3162" t="str">
        <f t="shared" si="305"/>
        <v/>
      </c>
    </row>
    <row r="3163" spans="1:19" x14ac:dyDescent="0.3">
      <c r="A3163" t="s">
        <v>7335</v>
      </c>
      <c r="B3163" t="s">
        <v>68</v>
      </c>
      <c r="C3163" t="s">
        <v>12021</v>
      </c>
      <c r="D3163" t="s">
        <v>49</v>
      </c>
      <c r="E3163" t="s">
        <v>69</v>
      </c>
      <c r="F3163" t="s">
        <v>7336</v>
      </c>
      <c r="G3163" t="s">
        <v>22</v>
      </c>
      <c r="H3163" s="1">
        <v>43895</v>
      </c>
      <c r="I3163" s="3">
        <v>0.625</v>
      </c>
      <c r="J3163" s="1" t="s">
        <v>12021</v>
      </c>
      <c r="K3163" s="2" t="s">
        <v>12021</v>
      </c>
      <c r="L3163" s="2" t="s">
        <v>12021</v>
      </c>
      <c r="M3163" t="s">
        <v>12021</v>
      </c>
      <c r="N3163" t="str">
        <f t="shared" si="301"/>
        <v>05-03-2020</v>
      </c>
      <c r="O3163" t="str">
        <f t="shared" si="303"/>
        <v>03</v>
      </c>
      <c r="P3163" t="str">
        <f t="shared" si="304"/>
        <v>2020</v>
      </c>
      <c r="Q3163" t="s">
        <v>12021</v>
      </c>
      <c r="R3163" t="str">
        <f t="shared" si="302"/>
        <v>-</v>
      </c>
      <c r="S3163" t="str">
        <f t="shared" si="305"/>
        <v/>
      </c>
    </row>
    <row r="3164" spans="1:19" x14ac:dyDescent="0.3">
      <c r="A3164" t="s">
        <v>7337</v>
      </c>
      <c r="B3164" t="s">
        <v>301</v>
      </c>
      <c r="C3164" t="s">
        <v>12021</v>
      </c>
      <c r="D3164" t="s">
        <v>49</v>
      </c>
      <c r="E3164" t="s">
        <v>50</v>
      </c>
      <c r="F3164" t="s">
        <v>7338</v>
      </c>
      <c r="G3164" t="s">
        <v>22</v>
      </c>
      <c r="H3164" s="1" t="s">
        <v>5748</v>
      </c>
      <c r="I3164" s="3">
        <v>0.35604166666666665</v>
      </c>
      <c r="J3164" s="1" t="s">
        <v>12021</v>
      </c>
      <c r="K3164" s="2" t="s">
        <v>12021</v>
      </c>
      <c r="L3164" s="2" t="s">
        <v>12021</v>
      </c>
      <c r="M3164" t="s">
        <v>12021</v>
      </c>
      <c r="N3164" t="str">
        <f t="shared" si="301"/>
        <v>21-06-2023</v>
      </c>
      <c r="O3164" t="str">
        <f t="shared" si="303"/>
        <v>06</v>
      </c>
      <c r="P3164" t="str">
        <f t="shared" si="304"/>
        <v>2023</v>
      </c>
      <c r="Q3164" t="s">
        <v>12021</v>
      </c>
      <c r="R3164" t="str">
        <f t="shared" si="302"/>
        <v>-</v>
      </c>
      <c r="S3164" t="str">
        <f t="shared" si="305"/>
        <v/>
      </c>
    </row>
    <row r="3165" spans="1:19" x14ac:dyDescent="0.3">
      <c r="A3165" t="s">
        <v>7339</v>
      </c>
      <c r="B3165" t="s">
        <v>249</v>
      </c>
      <c r="C3165" t="s">
        <v>12021</v>
      </c>
      <c r="D3165" t="s">
        <v>19</v>
      </c>
      <c r="E3165" t="s">
        <v>26</v>
      </c>
      <c r="F3165" t="s">
        <v>7340</v>
      </c>
      <c r="G3165" t="s">
        <v>15</v>
      </c>
      <c r="H3165" s="1">
        <v>44198</v>
      </c>
      <c r="I3165" s="3">
        <v>0.56388888888888888</v>
      </c>
      <c r="J3165" s="1" t="s">
        <v>12021</v>
      </c>
      <c r="K3165" s="2" t="s">
        <v>12021</v>
      </c>
      <c r="L3165" s="2" t="s">
        <v>12021</v>
      </c>
      <c r="M3165" t="s">
        <v>12021</v>
      </c>
      <c r="N3165" t="str">
        <f t="shared" si="301"/>
        <v>02-01-2021</v>
      </c>
      <c r="O3165" t="str">
        <f t="shared" si="303"/>
        <v>01</v>
      </c>
      <c r="P3165" t="str">
        <f t="shared" si="304"/>
        <v>2021</v>
      </c>
      <c r="Q3165" t="s">
        <v>12021</v>
      </c>
      <c r="R3165" t="str">
        <f t="shared" si="302"/>
        <v>-</v>
      </c>
      <c r="S3165" t="str">
        <f t="shared" si="305"/>
        <v/>
      </c>
    </row>
    <row r="3166" spans="1:19" x14ac:dyDescent="0.3">
      <c r="A3166" t="s">
        <v>7341</v>
      </c>
      <c r="B3166" t="s">
        <v>68</v>
      </c>
      <c r="C3166" t="s">
        <v>12021</v>
      </c>
      <c r="D3166" t="s">
        <v>49</v>
      </c>
      <c r="E3166" t="s">
        <v>69</v>
      </c>
      <c r="F3166" t="s">
        <v>7342</v>
      </c>
      <c r="G3166" t="s">
        <v>15</v>
      </c>
      <c r="H3166" s="1" t="s">
        <v>7343</v>
      </c>
      <c r="I3166" s="3">
        <v>0.26803240740740741</v>
      </c>
      <c r="J3166" s="1" t="s">
        <v>12021</v>
      </c>
      <c r="K3166" s="2" t="s">
        <v>12021</v>
      </c>
      <c r="L3166" s="2" t="s">
        <v>12021</v>
      </c>
      <c r="M3166" t="s">
        <v>12021</v>
      </c>
      <c r="N3166" t="str">
        <f t="shared" si="301"/>
        <v>18-02-2024</v>
      </c>
      <c r="O3166" t="str">
        <f t="shared" si="303"/>
        <v>02</v>
      </c>
      <c r="P3166" t="str">
        <f t="shared" si="304"/>
        <v>2024</v>
      </c>
      <c r="Q3166" t="s">
        <v>12021</v>
      </c>
      <c r="R3166" t="str">
        <f t="shared" si="302"/>
        <v>-</v>
      </c>
      <c r="S3166" t="str">
        <f t="shared" si="305"/>
        <v/>
      </c>
    </row>
    <row r="3167" spans="1:19" x14ac:dyDescent="0.3">
      <c r="A3167" t="s">
        <v>7344</v>
      </c>
      <c r="B3167" t="s">
        <v>110</v>
      </c>
      <c r="C3167" t="s">
        <v>12021</v>
      </c>
      <c r="D3167" t="s">
        <v>33</v>
      </c>
      <c r="E3167" t="s">
        <v>34</v>
      </c>
      <c r="F3167" t="s">
        <v>7345</v>
      </c>
      <c r="G3167" t="s">
        <v>22</v>
      </c>
      <c r="H3167" s="1" t="s">
        <v>3957</v>
      </c>
      <c r="I3167" s="3">
        <v>0.83233796296296292</v>
      </c>
      <c r="J3167" s="1" t="s">
        <v>12021</v>
      </c>
      <c r="K3167" s="2" t="s">
        <v>12021</v>
      </c>
      <c r="L3167" s="2" t="s">
        <v>12021</v>
      </c>
      <c r="M3167" t="s">
        <v>12021</v>
      </c>
      <c r="N3167" t="str">
        <f t="shared" si="301"/>
        <v>24-04-2023</v>
      </c>
      <c r="O3167" t="str">
        <f t="shared" si="303"/>
        <v>04</v>
      </c>
      <c r="P3167" t="str">
        <f t="shared" si="304"/>
        <v>2023</v>
      </c>
      <c r="Q3167" t="s">
        <v>12021</v>
      </c>
      <c r="R3167" t="str">
        <f t="shared" si="302"/>
        <v>-</v>
      </c>
      <c r="S3167" t="str">
        <f t="shared" si="305"/>
        <v/>
      </c>
    </row>
    <row r="3168" spans="1:19" x14ac:dyDescent="0.3">
      <c r="A3168" t="s">
        <v>7346</v>
      </c>
      <c r="B3168" t="s">
        <v>256</v>
      </c>
      <c r="C3168" s="4">
        <v>45079.499305555553</v>
      </c>
      <c r="D3168" t="s">
        <v>19</v>
      </c>
      <c r="E3168" t="s">
        <v>20</v>
      </c>
      <c r="F3168" t="s">
        <v>7347</v>
      </c>
      <c r="G3168" t="s">
        <v>28</v>
      </c>
      <c r="H3168" s="1" t="s">
        <v>906</v>
      </c>
      <c r="I3168" s="3">
        <v>0.49983796296296296</v>
      </c>
      <c r="J3168" s="1">
        <v>45079</v>
      </c>
      <c r="K3168" s="2">
        <v>0.49930555555555556</v>
      </c>
      <c r="L3168" s="2" t="s">
        <v>12021</v>
      </c>
      <c r="M3168" t="s">
        <v>12021</v>
      </c>
      <c r="N3168" t="str">
        <f t="shared" si="301"/>
        <v>29-01-2023</v>
      </c>
      <c r="O3168" t="str">
        <f t="shared" si="303"/>
        <v>01</v>
      </c>
      <c r="P3168" t="str">
        <f t="shared" si="304"/>
        <v>2023</v>
      </c>
      <c r="Q3168" t="s">
        <v>12021</v>
      </c>
      <c r="R3168" t="str">
        <f t="shared" si="302"/>
        <v>02-06-2023</v>
      </c>
      <c r="S3168" t="str">
        <f t="shared" si="305"/>
        <v>06</v>
      </c>
    </row>
    <row r="3169" spans="1:19" x14ac:dyDescent="0.3">
      <c r="A3169" t="s">
        <v>7348</v>
      </c>
      <c r="B3169" t="s">
        <v>97</v>
      </c>
      <c r="C3169" t="s">
        <v>12021</v>
      </c>
      <c r="D3169" t="s">
        <v>19</v>
      </c>
      <c r="E3169" t="s">
        <v>20</v>
      </c>
      <c r="F3169" t="s">
        <v>7349</v>
      </c>
      <c r="G3169" t="s">
        <v>15</v>
      </c>
      <c r="H3169" s="1">
        <v>45602</v>
      </c>
      <c r="I3169" s="3">
        <v>0.84930555555555554</v>
      </c>
      <c r="J3169" s="1" t="s">
        <v>12021</v>
      </c>
      <c r="K3169" s="2" t="s">
        <v>12021</v>
      </c>
      <c r="L3169" s="2" t="s">
        <v>12021</v>
      </c>
      <c r="M3169" t="s">
        <v>12021</v>
      </c>
      <c r="N3169" t="str">
        <f t="shared" si="301"/>
        <v>06-11-2024</v>
      </c>
      <c r="O3169" t="str">
        <f t="shared" si="303"/>
        <v>11</v>
      </c>
      <c r="P3169" t="str">
        <f t="shared" si="304"/>
        <v>2024</v>
      </c>
      <c r="Q3169" t="s">
        <v>12021</v>
      </c>
      <c r="R3169" t="str">
        <f t="shared" si="302"/>
        <v>-</v>
      </c>
      <c r="S3169" t="str">
        <f t="shared" si="305"/>
        <v/>
      </c>
    </row>
    <row r="3170" spans="1:19" x14ac:dyDescent="0.3">
      <c r="A3170" t="s">
        <v>7350</v>
      </c>
      <c r="B3170" t="s">
        <v>404</v>
      </c>
      <c r="C3170" t="s">
        <v>11620</v>
      </c>
      <c r="D3170" t="s">
        <v>12</v>
      </c>
      <c r="E3170" t="s">
        <v>174</v>
      </c>
      <c r="F3170" t="s">
        <v>7351</v>
      </c>
      <c r="G3170" t="s">
        <v>28</v>
      </c>
      <c r="H3170" s="1" t="s">
        <v>4846</v>
      </c>
      <c r="I3170" s="3">
        <v>0.64109953703703704</v>
      </c>
      <c r="J3170" s="1" t="s">
        <v>7352</v>
      </c>
      <c r="K3170" s="2">
        <v>0.64109953703703704</v>
      </c>
      <c r="L3170" s="2" t="s">
        <v>12021</v>
      </c>
      <c r="M3170" t="s">
        <v>12021</v>
      </c>
      <c r="N3170" t="str">
        <f t="shared" si="301"/>
        <v>13-07-2022</v>
      </c>
      <c r="O3170" t="str">
        <f t="shared" si="303"/>
        <v>07</v>
      </c>
      <c r="P3170" t="str">
        <f t="shared" si="304"/>
        <v>2022</v>
      </c>
      <c r="Q3170" t="s">
        <v>12021</v>
      </c>
      <c r="R3170" t="str">
        <f t="shared" si="302"/>
        <v>16-07-2022</v>
      </c>
      <c r="S3170" t="str">
        <f t="shared" si="305"/>
        <v>07</v>
      </c>
    </row>
    <row r="3171" spans="1:19" x14ac:dyDescent="0.3">
      <c r="A3171" t="s">
        <v>7353</v>
      </c>
      <c r="B3171" t="s">
        <v>18</v>
      </c>
      <c r="C3171" t="s">
        <v>11621</v>
      </c>
      <c r="D3171" t="s">
        <v>19</v>
      </c>
      <c r="E3171" t="s">
        <v>20</v>
      </c>
      <c r="F3171" t="s">
        <v>7354</v>
      </c>
      <c r="G3171" t="s">
        <v>28</v>
      </c>
      <c r="H3171" s="1">
        <v>44415</v>
      </c>
      <c r="I3171" s="3">
        <v>0.16319444444444445</v>
      </c>
      <c r="J3171" s="1" t="s">
        <v>5760</v>
      </c>
      <c r="K3171" s="2">
        <v>0.16337962962962962</v>
      </c>
      <c r="L3171" s="2" t="s">
        <v>12021</v>
      </c>
      <c r="M3171" t="s">
        <v>12021</v>
      </c>
      <c r="N3171" t="str">
        <f t="shared" si="301"/>
        <v>07-08-2021</v>
      </c>
      <c r="O3171" t="str">
        <f t="shared" si="303"/>
        <v>08</v>
      </c>
      <c r="P3171" t="str">
        <f t="shared" si="304"/>
        <v>2021</v>
      </c>
      <c r="Q3171" t="s">
        <v>12021</v>
      </c>
      <c r="R3171" t="str">
        <f t="shared" si="302"/>
        <v>28-07-2021</v>
      </c>
      <c r="S3171" t="str">
        <f t="shared" si="305"/>
        <v>07</v>
      </c>
    </row>
    <row r="3172" spans="1:19" x14ac:dyDescent="0.3">
      <c r="A3172" t="s">
        <v>7355</v>
      </c>
      <c r="B3172" t="s">
        <v>93</v>
      </c>
      <c r="C3172" t="s">
        <v>12021</v>
      </c>
      <c r="D3172" t="s">
        <v>19</v>
      </c>
      <c r="E3172" t="s">
        <v>26</v>
      </c>
      <c r="F3172" t="s">
        <v>7356</v>
      </c>
      <c r="G3172" t="s">
        <v>15</v>
      </c>
      <c r="H3172" s="1" t="s">
        <v>7357</v>
      </c>
      <c r="I3172" s="3">
        <v>0.8316782407407407</v>
      </c>
      <c r="J3172" s="1" t="s">
        <v>12021</v>
      </c>
      <c r="K3172" s="2" t="s">
        <v>12021</v>
      </c>
      <c r="L3172" s="2" t="s">
        <v>12021</v>
      </c>
      <c r="M3172" t="s">
        <v>12021</v>
      </c>
      <c r="N3172" t="str">
        <f t="shared" si="301"/>
        <v>24-09-2021</v>
      </c>
      <c r="O3172" t="str">
        <f t="shared" si="303"/>
        <v>09</v>
      </c>
      <c r="P3172" t="str">
        <f t="shared" si="304"/>
        <v>2021</v>
      </c>
      <c r="Q3172" t="s">
        <v>12021</v>
      </c>
      <c r="R3172" t="str">
        <f t="shared" si="302"/>
        <v>-</v>
      </c>
      <c r="S3172" t="str">
        <f t="shared" si="305"/>
        <v/>
      </c>
    </row>
    <row r="3173" spans="1:19" x14ac:dyDescent="0.3">
      <c r="A3173" t="s">
        <v>7358</v>
      </c>
      <c r="B3173" t="s">
        <v>18</v>
      </c>
      <c r="C3173" t="s">
        <v>12021</v>
      </c>
      <c r="D3173" t="s">
        <v>19</v>
      </c>
      <c r="E3173" t="s">
        <v>20</v>
      </c>
      <c r="F3173" t="s">
        <v>7359</v>
      </c>
      <c r="G3173" t="s">
        <v>22</v>
      </c>
      <c r="H3173" s="1" t="s">
        <v>1119</v>
      </c>
      <c r="I3173" s="3">
        <v>0.99050925925925926</v>
      </c>
      <c r="J3173" s="1" t="s">
        <v>12021</v>
      </c>
      <c r="K3173" s="2" t="s">
        <v>12021</v>
      </c>
      <c r="L3173" s="2" t="s">
        <v>12021</v>
      </c>
      <c r="M3173" t="s">
        <v>12021</v>
      </c>
      <c r="N3173" t="str">
        <f t="shared" si="301"/>
        <v>18-02-2023</v>
      </c>
      <c r="O3173" t="str">
        <f t="shared" si="303"/>
        <v>02</v>
      </c>
      <c r="P3173" t="str">
        <f t="shared" si="304"/>
        <v>2023</v>
      </c>
      <c r="Q3173" t="s">
        <v>12021</v>
      </c>
      <c r="R3173" t="str">
        <f t="shared" si="302"/>
        <v>-</v>
      </c>
      <c r="S3173" t="str">
        <f t="shared" si="305"/>
        <v/>
      </c>
    </row>
    <row r="3174" spans="1:19" x14ac:dyDescent="0.3">
      <c r="A3174" t="s">
        <v>7360</v>
      </c>
      <c r="B3174" t="s">
        <v>301</v>
      </c>
      <c r="C3174" t="s">
        <v>12021</v>
      </c>
      <c r="D3174" t="s">
        <v>49</v>
      </c>
      <c r="E3174" t="s">
        <v>50</v>
      </c>
      <c r="F3174" t="s">
        <v>7361</v>
      </c>
      <c r="G3174" t="s">
        <v>15</v>
      </c>
      <c r="H3174" s="1" t="s">
        <v>7362</v>
      </c>
      <c r="I3174" s="3">
        <v>0.40950231481481481</v>
      </c>
      <c r="J3174" s="1" t="s">
        <v>12021</v>
      </c>
      <c r="K3174" s="2" t="s">
        <v>12021</v>
      </c>
      <c r="L3174" s="2" t="s">
        <v>12021</v>
      </c>
      <c r="M3174" t="s">
        <v>12021</v>
      </c>
      <c r="N3174" t="str">
        <f t="shared" si="301"/>
        <v>26-11-2022</v>
      </c>
      <c r="O3174" t="str">
        <f t="shared" si="303"/>
        <v>11</v>
      </c>
      <c r="P3174" t="str">
        <f t="shared" si="304"/>
        <v>2022</v>
      </c>
      <c r="Q3174" t="s">
        <v>12021</v>
      </c>
      <c r="R3174" t="str">
        <f t="shared" si="302"/>
        <v>-</v>
      </c>
      <c r="S3174" t="str">
        <f t="shared" si="305"/>
        <v/>
      </c>
    </row>
    <row r="3175" spans="1:19" x14ac:dyDescent="0.3">
      <c r="A3175" t="s">
        <v>7363</v>
      </c>
      <c r="B3175" t="s">
        <v>64</v>
      </c>
      <c r="C3175" t="s">
        <v>12021</v>
      </c>
      <c r="D3175" t="s">
        <v>49</v>
      </c>
      <c r="E3175" t="s">
        <v>65</v>
      </c>
      <c r="F3175" t="s">
        <v>7364</v>
      </c>
      <c r="G3175" t="s">
        <v>15</v>
      </c>
      <c r="H3175" s="1" t="s">
        <v>2843</v>
      </c>
      <c r="I3175" s="3">
        <v>0.2285648148148148</v>
      </c>
      <c r="J3175" s="1" t="s">
        <v>12021</v>
      </c>
      <c r="K3175" s="2" t="s">
        <v>12021</v>
      </c>
      <c r="L3175" s="2" t="s">
        <v>12021</v>
      </c>
      <c r="M3175" t="s">
        <v>12021</v>
      </c>
      <c r="N3175" t="str">
        <f t="shared" si="301"/>
        <v>27-01-2024</v>
      </c>
      <c r="O3175" t="str">
        <f t="shared" si="303"/>
        <v>01</v>
      </c>
      <c r="P3175" t="str">
        <f t="shared" si="304"/>
        <v>2024</v>
      </c>
      <c r="Q3175" t="s">
        <v>12021</v>
      </c>
      <c r="R3175" t="str">
        <f t="shared" si="302"/>
        <v>-</v>
      </c>
      <c r="S3175" t="str">
        <f t="shared" si="305"/>
        <v/>
      </c>
    </row>
    <row r="3176" spans="1:19" x14ac:dyDescent="0.3">
      <c r="A3176" t="s">
        <v>7365</v>
      </c>
      <c r="B3176" t="s">
        <v>146</v>
      </c>
      <c r="C3176" t="s">
        <v>12021</v>
      </c>
      <c r="D3176" t="s">
        <v>19</v>
      </c>
      <c r="E3176" t="s">
        <v>140</v>
      </c>
      <c r="F3176" t="s">
        <v>7366</v>
      </c>
      <c r="G3176" t="s">
        <v>15</v>
      </c>
      <c r="H3176" s="1" t="s">
        <v>2498</v>
      </c>
      <c r="I3176" s="3">
        <v>0.22976851851851851</v>
      </c>
      <c r="J3176" s="1" t="s">
        <v>12021</v>
      </c>
      <c r="K3176" s="2" t="s">
        <v>12021</v>
      </c>
      <c r="L3176" s="2" t="s">
        <v>12021</v>
      </c>
      <c r="M3176" t="s">
        <v>12021</v>
      </c>
      <c r="N3176" t="str">
        <f t="shared" si="301"/>
        <v>18-05-2020</v>
      </c>
      <c r="O3176" t="str">
        <f t="shared" si="303"/>
        <v>05</v>
      </c>
      <c r="P3176" t="str">
        <f t="shared" si="304"/>
        <v>2020</v>
      </c>
      <c r="Q3176" t="s">
        <v>12021</v>
      </c>
      <c r="R3176" t="str">
        <f t="shared" si="302"/>
        <v>-</v>
      </c>
      <c r="S3176" t="str">
        <f t="shared" si="305"/>
        <v/>
      </c>
    </row>
    <row r="3177" spans="1:19" x14ac:dyDescent="0.3">
      <c r="A3177" t="s">
        <v>7367</v>
      </c>
      <c r="B3177" t="s">
        <v>188</v>
      </c>
      <c r="C3177" t="s">
        <v>12021</v>
      </c>
      <c r="D3177" t="s">
        <v>12</v>
      </c>
      <c r="E3177" t="s">
        <v>114</v>
      </c>
      <c r="F3177" t="s">
        <v>7368</v>
      </c>
      <c r="G3177" t="s">
        <v>22</v>
      </c>
      <c r="H3177" s="1" t="s">
        <v>858</v>
      </c>
      <c r="I3177" s="3">
        <v>0.88755787037037037</v>
      </c>
      <c r="J3177" s="1" t="s">
        <v>12021</v>
      </c>
      <c r="K3177" s="2" t="s">
        <v>12021</v>
      </c>
      <c r="L3177" s="2" t="s">
        <v>12021</v>
      </c>
      <c r="M3177" t="s">
        <v>12021</v>
      </c>
      <c r="N3177" t="str">
        <f t="shared" si="301"/>
        <v>16-08-2022</v>
      </c>
      <c r="O3177" t="str">
        <f t="shared" si="303"/>
        <v>08</v>
      </c>
      <c r="P3177" t="str">
        <f t="shared" si="304"/>
        <v>2022</v>
      </c>
      <c r="Q3177" t="s">
        <v>12021</v>
      </c>
      <c r="R3177" t="str">
        <f t="shared" si="302"/>
        <v>-</v>
      </c>
      <c r="S3177" t="str">
        <f t="shared" si="305"/>
        <v/>
      </c>
    </row>
    <row r="3178" spans="1:19" x14ac:dyDescent="0.3">
      <c r="A3178" t="s">
        <v>7369</v>
      </c>
      <c r="B3178" t="s">
        <v>32</v>
      </c>
      <c r="C3178" t="s">
        <v>11622</v>
      </c>
      <c r="D3178" t="s">
        <v>33</v>
      </c>
      <c r="E3178" t="s">
        <v>34</v>
      </c>
      <c r="F3178" t="s">
        <v>7370</v>
      </c>
      <c r="G3178" t="s">
        <v>28</v>
      </c>
      <c r="H3178" s="1">
        <v>44966</v>
      </c>
      <c r="I3178" s="3">
        <v>0.22291666666666668</v>
      </c>
      <c r="J3178" s="1" t="s">
        <v>4895</v>
      </c>
      <c r="K3178" s="2">
        <v>0.22334490740740739</v>
      </c>
      <c r="L3178" s="2" t="s">
        <v>12021</v>
      </c>
      <c r="M3178" t="s">
        <v>12021</v>
      </c>
      <c r="N3178" t="str">
        <f t="shared" si="301"/>
        <v>09-02-2023</v>
      </c>
      <c r="O3178" t="str">
        <f t="shared" si="303"/>
        <v>02</v>
      </c>
      <c r="P3178" t="str">
        <f t="shared" si="304"/>
        <v>2023</v>
      </c>
      <c r="Q3178" t="s">
        <v>12021</v>
      </c>
      <c r="R3178" t="str">
        <f t="shared" si="302"/>
        <v>30-09-2023</v>
      </c>
      <c r="S3178" t="str">
        <f t="shared" si="305"/>
        <v>09</v>
      </c>
    </row>
    <row r="3179" spans="1:19" x14ac:dyDescent="0.3">
      <c r="A3179" t="s">
        <v>7371</v>
      </c>
      <c r="B3179" t="s">
        <v>37</v>
      </c>
      <c r="C3179" t="s">
        <v>11623</v>
      </c>
      <c r="D3179" t="s">
        <v>33</v>
      </c>
      <c r="E3179" t="s">
        <v>38</v>
      </c>
      <c r="F3179" t="s">
        <v>7372</v>
      </c>
      <c r="G3179" t="s">
        <v>28</v>
      </c>
      <c r="H3179" s="1">
        <v>45388</v>
      </c>
      <c r="I3179" s="3">
        <v>0.94652777777777775</v>
      </c>
      <c r="J3179" s="1" t="s">
        <v>5804</v>
      </c>
      <c r="K3179" s="2">
        <v>0.94679398148148153</v>
      </c>
      <c r="L3179" s="2" t="s">
        <v>12021</v>
      </c>
      <c r="M3179" t="s">
        <v>12021</v>
      </c>
      <c r="N3179" t="str">
        <f t="shared" si="301"/>
        <v>06-04-2024</v>
      </c>
      <c r="O3179" t="str">
        <f t="shared" si="303"/>
        <v>04</v>
      </c>
      <c r="P3179" t="str">
        <f t="shared" si="304"/>
        <v>2024</v>
      </c>
      <c r="Q3179" t="s">
        <v>12021</v>
      </c>
      <c r="R3179" t="str">
        <f t="shared" si="302"/>
        <v>29-06-2024</v>
      </c>
      <c r="S3179" t="str">
        <f t="shared" si="305"/>
        <v>06</v>
      </c>
    </row>
    <row r="3180" spans="1:19" x14ac:dyDescent="0.3">
      <c r="A3180" t="s">
        <v>7373</v>
      </c>
      <c r="B3180" t="s">
        <v>37</v>
      </c>
      <c r="C3180" s="4">
        <v>45049.594444444447</v>
      </c>
      <c r="D3180" t="s">
        <v>33</v>
      </c>
      <c r="E3180" t="s">
        <v>38</v>
      </c>
      <c r="F3180" t="s">
        <v>7374</v>
      </c>
      <c r="G3180" t="s">
        <v>28</v>
      </c>
      <c r="H3180" s="1" t="s">
        <v>4036</v>
      </c>
      <c r="I3180" s="3">
        <v>0.59469907407407407</v>
      </c>
      <c r="J3180" s="1">
        <v>45049</v>
      </c>
      <c r="K3180" s="2">
        <v>0.59444444444444444</v>
      </c>
      <c r="L3180" s="2" t="s">
        <v>12021</v>
      </c>
      <c r="M3180" t="s">
        <v>12021</v>
      </c>
      <c r="N3180" t="str">
        <f t="shared" si="301"/>
        <v>19-02-2023</v>
      </c>
      <c r="O3180" t="str">
        <f t="shared" si="303"/>
        <v>02</v>
      </c>
      <c r="P3180" t="str">
        <f t="shared" si="304"/>
        <v>2023</v>
      </c>
      <c r="Q3180" t="s">
        <v>12021</v>
      </c>
      <c r="R3180" t="str">
        <f t="shared" si="302"/>
        <v>03-05-2023</v>
      </c>
      <c r="S3180" t="str">
        <f t="shared" si="305"/>
        <v>05</v>
      </c>
    </row>
    <row r="3181" spans="1:19" x14ac:dyDescent="0.3">
      <c r="A3181" t="s">
        <v>7375</v>
      </c>
      <c r="B3181" t="s">
        <v>194</v>
      </c>
      <c r="C3181" t="s">
        <v>12021</v>
      </c>
      <c r="D3181" t="s">
        <v>49</v>
      </c>
      <c r="E3181" t="s">
        <v>65</v>
      </c>
      <c r="F3181" t="s">
        <v>7376</v>
      </c>
      <c r="G3181" t="s">
        <v>22</v>
      </c>
      <c r="H3181" s="1" t="s">
        <v>430</v>
      </c>
      <c r="I3181" s="3">
        <v>0.58817129629629628</v>
      </c>
      <c r="J3181" s="1" t="s">
        <v>12021</v>
      </c>
      <c r="K3181" s="2" t="s">
        <v>12021</v>
      </c>
      <c r="L3181" s="2" t="s">
        <v>12021</v>
      </c>
      <c r="M3181" t="s">
        <v>12021</v>
      </c>
      <c r="N3181" t="str">
        <f t="shared" si="301"/>
        <v>14-09-2021</v>
      </c>
      <c r="O3181" t="str">
        <f t="shared" si="303"/>
        <v>09</v>
      </c>
      <c r="P3181" t="str">
        <f t="shared" si="304"/>
        <v>2021</v>
      </c>
      <c r="Q3181" t="s">
        <v>12021</v>
      </c>
      <c r="R3181" t="str">
        <f t="shared" si="302"/>
        <v>-</v>
      </c>
      <c r="S3181" t="str">
        <f t="shared" si="305"/>
        <v/>
      </c>
    </row>
    <row r="3182" spans="1:19" x14ac:dyDescent="0.3">
      <c r="A3182" t="s">
        <v>7377</v>
      </c>
      <c r="B3182" t="s">
        <v>146</v>
      </c>
      <c r="C3182" t="s">
        <v>12021</v>
      </c>
      <c r="D3182" t="s">
        <v>19</v>
      </c>
      <c r="E3182" t="s">
        <v>140</v>
      </c>
      <c r="F3182" t="s">
        <v>7378</v>
      </c>
      <c r="G3182" t="s">
        <v>15</v>
      </c>
      <c r="H3182" s="1">
        <v>45603</v>
      </c>
      <c r="I3182" s="3">
        <v>0.62291666666666667</v>
      </c>
      <c r="J3182" s="1" t="s">
        <v>12021</v>
      </c>
      <c r="K3182" s="2" t="s">
        <v>12021</v>
      </c>
      <c r="L3182" s="2" t="s">
        <v>12021</v>
      </c>
      <c r="M3182" t="s">
        <v>12021</v>
      </c>
      <c r="N3182" t="str">
        <f t="shared" si="301"/>
        <v>07-11-2024</v>
      </c>
      <c r="O3182" t="str">
        <f t="shared" si="303"/>
        <v>11</v>
      </c>
      <c r="P3182" t="str">
        <f t="shared" si="304"/>
        <v>2024</v>
      </c>
      <c r="Q3182" t="s">
        <v>12021</v>
      </c>
      <c r="R3182" t="str">
        <f t="shared" si="302"/>
        <v>-</v>
      </c>
      <c r="S3182" t="str">
        <f t="shared" si="305"/>
        <v/>
      </c>
    </row>
    <row r="3183" spans="1:19" x14ac:dyDescent="0.3">
      <c r="A3183" t="s">
        <v>7379</v>
      </c>
      <c r="B3183" t="s">
        <v>48</v>
      </c>
      <c r="C3183" t="s">
        <v>12021</v>
      </c>
      <c r="D3183" t="s">
        <v>49</v>
      </c>
      <c r="E3183" t="s">
        <v>50</v>
      </c>
      <c r="F3183" t="s">
        <v>7380</v>
      </c>
      <c r="G3183" t="s">
        <v>22</v>
      </c>
      <c r="H3183" s="1">
        <v>45543</v>
      </c>
      <c r="I3183" s="3">
        <v>0.65</v>
      </c>
      <c r="J3183" s="1" t="s">
        <v>12021</v>
      </c>
      <c r="K3183" s="2" t="s">
        <v>12021</v>
      </c>
      <c r="L3183" s="2" t="s">
        <v>12021</v>
      </c>
      <c r="M3183" t="s">
        <v>12021</v>
      </c>
      <c r="N3183" t="str">
        <f t="shared" si="301"/>
        <v>08-09-2024</v>
      </c>
      <c r="O3183" t="str">
        <f t="shared" si="303"/>
        <v>09</v>
      </c>
      <c r="P3183" t="str">
        <f t="shared" si="304"/>
        <v>2024</v>
      </c>
      <c r="Q3183" t="s">
        <v>12021</v>
      </c>
      <c r="R3183" t="str">
        <f t="shared" si="302"/>
        <v>-</v>
      </c>
      <c r="S3183" t="str">
        <f t="shared" si="305"/>
        <v/>
      </c>
    </row>
    <row r="3184" spans="1:19" x14ac:dyDescent="0.3">
      <c r="A3184" t="s">
        <v>7381</v>
      </c>
      <c r="B3184" t="s">
        <v>280</v>
      </c>
      <c r="C3184" t="s">
        <v>11624</v>
      </c>
      <c r="D3184" t="s">
        <v>49</v>
      </c>
      <c r="E3184" t="s">
        <v>65</v>
      </c>
      <c r="F3184" t="s">
        <v>3426</v>
      </c>
      <c r="G3184" t="s">
        <v>28</v>
      </c>
      <c r="H3184" s="1" t="s">
        <v>3339</v>
      </c>
      <c r="I3184" s="3">
        <v>0.44697916666666665</v>
      </c>
      <c r="J3184" s="1" t="s">
        <v>5314</v>
      </c>
      <c r="K3184" s="2">
        <v>0.44697916666666665</v>
      </c>
      <c r="L3184" s="2" t="s">
        <v>12021</v>
      </c>
      <c r="M3184" t="s">
        <v>12021</v>
      </c>
      <c r="N3184" t="str">
        <f t="shared" si="301"/>
        <v>26-01-2022</v>
      </c>
      <c r="O3184" t="str">
        <f t="shared" si="303"/>
        <v>01</v>
      </c>
      <c r="P3184" t="str">
        <f t="shared" si="304"/>
        <v>2022</v>
      </c>
      <c r="Q3184" t="s">
        <v>12021</v>
      </c>
      <c r="R3184" t="str">
        <f t="shared" si="302"/>
        <v>29-01-2022</v>
      </c>
      <c r="S3184" t="str">
        <f t="shared" si="305"/>
        <v>01</v>
      </c>
    </row>
    <row r="3185" spans="1:19" x14ac:dyDescent="0.3">
      <c r="A3185" t="s">
        <v>7382</v>
      </c>
      <c r="B3185" t="s">
        <v>158</v>
      </c>
      <c r="C3185" t="s">
        <v>12021</v>
      </c>
      <c r="D3185" t="s">
        <v>33</v>
      </c>
      <c r="E3185" t="s">
        <v>127</v>
      </c>
      <c r="F3185" t="s">
        <v>7383</v>
      </c>
      <c r="G3185" t="s">
        <v>15</v>
      </c>
      <c r="H3185" s="1">
        <v>44112</v>
      </c>
      <c r="I3185" s="3">
        <v>0.98263888888888884</v>
      </c>
      <c r="J3185" s="1" t="s">
        <v>12021</v>
      </c>
      <c r="K3185" s="2" t="s">
        <v>12021</v>
      </c>
      <c r="L3185" s="2" t="s">
        <v>12021</v>
      </c>
      <c r="M3185" t="s">
        <v>12021</v>
      </c>
      <c r="N3185" t="str">
        <f t="shared" si="301"/>
        <v>08-10-2020</v>
      </c>
      <c r="O3185" t="str">
        <f t="shared" si="303"/>
        <v>10</v>
      </c>
      <c r="P3185" t="str">
        <f t="shared" si="304"/>
        <v>2020</v>
      </c>
      <c r="Q3185" t="s">
        <v>12021</v>
      </c>
      <c r="R3185" t="str">
        <f t="shared" si="302"/>
        <v>-</v>
      </c>
      <c r="S3185" t="str">
        <f t="shared" si="305"/>
        <v/>
      </c>
    </row>
    <row r="3186" spans="1:19" x14ac:dyDescent="0.3">
      <c r="A3186" t="s">
        <v>7384</v>
      </c>
      <c r="B3186" t="s">
        <v>280</v>
      </c>
      <c r="C3186" t="s">
        <v>12021</v>
      </c>
      <c r="D3186" t="s">
        <v>49</v>
      </c>
      <c r="E3186" t="s">
        <v>65</v>
      </c>
      <c r="F3186" t="s">
        <v>7385</v>
      </c>
      <c r="G3186" t="s">
        <v>22</v>
      </c>
      <c r="H3186" s="1" t="s">
        <v>375</v>
      </c>
      <c r="I3186" s="3">
        <v>0.35866898148148146</v>
      </c>
      <c r="J3186" s="1" t="s">
        <v>12021</v>
      </c>
      <c r="K3186" s="2" t="s">
        <v>12021</v>
      </c>
      <c r="L3186" s="2" t="s">
        <v>12021</v>
      </c>
      <c r="M3186" t="s">
        <v>12021</v>
      </c>
      <c r="N3186" t="str">
        <f t="shared" si="301"/>
        <v>17-03-2024</v>
      </c>
      <c r="O3186" t="str">
        <f t="shared" si="303"/>
        <v>03</v>
      </c>
      <c r="P3186" t="str">
        <f t="shared" si="304"/>
        <v>2024</v>
      </c>
      <c r="Q3186" t="s">
        <v>12021</v>
      </c>
      <c r="R3186" t="str">
        <f t="shared" si="302"/>
        <v>-</v>
      </c>
      <c r="S3186" t="str">
        <f t="shared" si="305"/>
        <v/>
      </c>
    </row>
    <row r="3187" spans="1:19" x14ac:dyDescent="0.3">
      <c r="A3187" t="s">
        <v>7386</v>
      </c>
      <c r="B3187" t="s">
        <v>68</v>
      </c>
      <c r="C3187" t="s">
        <v>11625</v>
      </c>
      <c r="D3187" t="s">
        <v>49</v>
      </c>
      <c r="E3187" t="s">
        <v>69</v>
      </c>
      <c r="F3187" t="s">
        <v>7387</v>
      </c>
      <c r="G3187" t="s">
        <v>28</v>
      </c>
      <c r="H3187" s="1" t="s">
        <v>2435</v>
      </c>
      <c r="I3187" s="3">
        <v>0.53037037037037038</v>
      </c>
      <c r="J3187" s="1" t="s">
        <v>3213</v>
      </c>
      <c r="K3187" s="2">
        <v>0.53037037037037038</v>
      </c>
      <c r="L3187" s="2" t="s">
        <v>12021</v>
      </c>
      <c r="M3187" t="s">
        <v>12021</v>
      </c>
      <c r="N3187" t="str">
        <f t="shared" si="301"/>
        <v>15-11-2021</v>
      </c>
      <c r="O3187" t="str">
        <f t="shared" si="303"/>
        <v>11</v>
      </c>
      <c r="P3187" t="str">
        <f t="shared" si="304"/>
        <v>2021</v>
      </c>
      <c r="Q3187" t="s">
        <v>12021</v>
      </c>
      <c r="R3187" t="str">
        <f t="shared" si="302"/>
        <v>18-11-2021</v>
      </c>
      <c r="S3187" t="str">
        <f t="shared" si="305"/>
        <v>11</v>
      </c>
    </row>
    <row r="3188" spans="1:19" x14ac:dyDescent="0.3">
      <c r="A3188" t="s">
        <v>7388</v>
      </c>
      <c r="B3188" t="s">
        <v>93</v>
      </c>
      <c r="C3188" t="s">
        <v>12021</v>
      </c>
      <c r="D3188" t="s">
        <v>19</v>
      </c>
      <c r="E3188" t="s">
        <v>26</v>
      </c>
      <c r="F3188" t="s">
        <v>7389</v>
      </c>
      <c r="G3188" t="s">
        <v>15</v>
      </c>
      <c r="H3188" s="1">
        <v>44989</v>
      </c>
      <c r="I3188" s="3">
        <v>0.60902777777777772</v>
      </c>
      <c r="J3188" s="1" t="s">
        <v>12021</v>
      </c>
      <c r="K3188" s="2" t="s">
        <v>12021</v>
      </c>
      <c r="L3188" s="2" t="s">
        <v>12021</v>
      </c>
      <c r="M3188" t="s">
        <v>12021</v>
      </c>
      <c r="N3188" t="str">
        <f t="shared" si="301"/>
        <v>04-03-2023</v>
      </c>
      <c r="O3188" t="str">
        <f t="shared" si="303"/>
        <v>03</v>
      </c>
      <c r="P3188" t="str">
        <f t="shared" si="304"/>
        <v>2023</v>
      </c>
      <c r="Q3188" t="s">
        <v>12021</v>
      </c>
      <c r="R3188" t="str">
        <f t="shared" si="302"/>
        <v>-</v>
      </c>
      <c r="S3188" t="str">
        <f t="shared" si="305"/>
        <v/>
      </c>
    </row>
    <row r="3189" spans="1:19" x14ac:dyDescent="0.3">
      <c r="A3189" t="s">
        <v>7390</v>
      </c>
      <c r="B3189" t="s">
        <v>205</v>
      </c>
      <c r="C3189" s="4">
        <v>44115.887499999997</v>
      </c>
      <c r="D3189" t="s">
        <v>19</v>
      </c>
      <c r="E3189" t="s">
        <v>140</v>
      </c>
      <c r="F3189" t="s">
        <v>7391</v>
      </c>
      <c r="G3189" t="s">
        <v>28</v>
      </c>
      <c r="H3189" s="1" t="s">
        <v>1465</v>
      </c>
      <c r="I3189" s="3">
        <v>0.8881134259259259</v>
      </c>
      <c r="J3189" s="1">
        <v>44115</v>
      </c>
      <c r="K3189" s="2">
        <v>0.88749999999999996</v>
      </c>
      <c r="L3189" s="2" t="s">
        <v>12021</v>
      </c>
      <c r="M3189" t="s">
        <v>12021</v>
      </c>
      <c r="N3189" t="str">
        <f t="shared" si="301"/>
        <v>28-10-2020</v>
      </c>
      <c r="O3189" t="str">
        <f t="shared" si="303"/>
        <v>10</v>
      </c>
      <c r="P3189" t="str">
        <f t="shared" si="304"/>
        <v>2020</v>
      </c>
      <c r="Q3189" t="s">
        <v>12021</v>
      </c>
      <c r="R3189" t="str">
        <f t="shared" si="302"/>
        <v>11-10-2020</v>
      </c>
      <c r="S3189" t="str">
        <f t="shared" si="305"/>
        <v>10</v>
      </c>
    </row>
    <row r="3190" spans="1:19" x14ac:dyDescent="0.3">
      <c r="A3190" t="s">
        <v>7392</v>
      </c>
      <c r="B3190" t="s">
        <v>123</v>
      </c>
      <c r="C3190" s="4">
        <v>44782.863888888889</v>
      </c>
      <c r="D3190" t="s">
        <v>33</v>
      </c>
      <c r="E3190" t="s">
        <v>34</v>
      </c>
      <c r="F3190" t="s">
        <v>7393</v>
      </c>
      <c r="G3190" t="s">
        <v>28</v>
      </c>
      <c r="H3190" s="1" t="s">
        <v>2207</v>
      </c>
      <c r="I3190" s="3">
        <v>0.86447916666666669</v>
      </c>
      <c r="J3190" s="1">
        <v>44782</v>
      </c>
      <c r="K3190" s="2">
        <v>0.86388888888888893</v>
      </c>
      <c r="L3190" s="2" t="s">
        <v>12021</v>
      </c>
      <c r="M3190" t="s">
        <v>12021</v>
      </c>
      <c r="N3190" t="str">
        <f t="shared" si="301"/>
        <v>26-08-2022</v>
      </c>
      <c r="O3190" t="str">
        <f t="shared" si="303"/>
        <v>08</v>
      </c>
      <c r="P3190" t="str">
        <f t="shared" si="304"/>
        <v>2022</v>
      </c>
      <c r="Q3190" t="s">
        <v>12021</v>
      </c>
      <c r="R3190" t="str">
        <f t="shared" si="302"/>
        <v>09-08-2022</v>
      </c>
      <c r="S3190" t="str">
        <f t="shared" si="305"/>
        <v>08</v>
      </c>
    </row>
    <row r="3191" spans="1:19" x14ac:dyDescent="0.3">
      <c r="A3191" t="s">
        <v>7394</v>
      </c>
      <c r="B3191" t="s">
        <v>185</v>
      </c>
      <c r="C3191" t="s">
        <v>12021</v>
      </c>
      <c r="D3191" t="s">
        <v>12</v>
      </c>
      <c r="E3191" t="s">
        <v>13</v>
      </c>
      <c r="F3191" t="s">
        <v>7395</v>
      </c>
      <c r="G3191" t="s">
        <v>15</v>
      </c>
      <c r="H3191" s="1" t="s">
        <v>6146</v>
      </c>
      <c r="I3191" s="3">
        <v>0.5055439814814815</v>
      </c>
      <c r="J3191" s="1" t="s">
        <v>12021</v>
      </c>
      <c r="K3191" s="2" t="s">
        <v>12021</v>
      </c>
      <c r="L3191" s="2" t="s">
        <v>12021</v>
      </c>
      <c r="M3191" t="s">
        <v>12021</v>
      </c>
      <c r="N3191" t="str">
        <f t="shared" si="301"/>
        <v>19-04-2021</v>
      </c>
      <c r="O3191" t="str">
        <f t="shared" si="303"/>
        <v>04</v>
      </c>
      <c r="P3191" t="str">
        <f t="shared" si="304"/>
        <v>2021</v>
      </c>
      <c r="Q3191" t="s">
        <v>12021</v>
      </c>
      <c r="R3191" t="str">
        <f t="shared" si="302"/>
        <v>-</v>
      </c>
      <c r="S3191" t="str">
        <f t="shared" si="305"/>
        <v/>
      </c>
    </row>
    <row r="3192" spans="1:19" x14ac:dyDescent="0.3">
      <c r="A3192" t="s">
        <v>7396</v>
      </c>
      <c r="B3192" t="s">
        <v>110</v>
      </c>
      <c r="C3192" t="s">
        <v>12021</v>
      </c>
      <c r="D3192" t="s">
        <v>33</v>
      </c>
      <c r="E3192" t="s">
        <v>34</v>
      </c>
      <c r="F3192" t="s">
        <v>7397</v>
      </c>
      <c r="G3192" t="s">
        <v>15</v>
      </c>
      <c r="H3192" s="1" t="s">
        <v>5466</v>
      </c>
      <c r="I3192" s="3">
        <v>0.27363425925925927</v>
      </c>
      <c r="J3192" s="1" t="s">
        <v>12021</v>
      </c>
      <c r="K3192" s="2" t="s">
        <v>12021</v>
      </c>
      <c r="L3192" s="2" t="s">
        <v>12021</v>
      </c>
      <c r="M3192" t="s">
        <v>12021</v>
      </c>
      <c r="N3192" t="str">
        <f t="shared" si="301"/>
        <v>25-04-2020</v>
      </c>
      <c r="O3192" t="str">
        <f t="shared" si="303"/>
        <v>04</v>
      </c>
      <c r="P3192" t="str">
        <f t="shared" si="304"/>
        <v>2020</v>
      </c>
      <c r="Q3192" t="s">
        <v>12021</v>
      </c>
      <c r="R3192" t="str">
        <f t="shared" si="302"/>
        <v>-</v>
      </c>
      <c r="S3192" t="str">
        <f t="shared" si="305"/>
        <v/>
      </c>
    </row>
    <row r="3193" spans="1:19" x14ac:dyDescent="0.3">
      <c r="A3193" t="s">
        <v>7398</v>
      </c>
      <c r="B3193" t="s">
        <v>158</v>
      </c>
      <c r="C3193" t="s">
        <v>11626</v>
      </c>
      <c r="D3193" t="s">
        <v>33</v>
      </c>
      <c r="E3193" t="s">
        <v>127</v>
      </c>
      <c r="F3193" t="s">
        <v>7399</v>
      </c>
      <c r="G3193" t="s">
        <v>28</v>
      </c>
      <c r="H3193" s="1" t="s">
        <v>562</v>
      </c>
      <c r="I3193" s="3">
        <v>0.74913194444444442</v>
      </c>
      <c r="J3193" s="1" t="s">
        <v>529</v>
      </c>
      <c r="K3193" s="2">
        <v>0.74913194444444442</v>
      </c>
      <c r="L3193" s="2" t="s">
        <v>12021</v>
      </c>
      <c r="M3193" t="s">
        <v>12021</v>
      </c>
      <c r="N3193" t="str">
        <f t="shared" si="301"/>
        <v>30-12-2022</v>
      </c>
      <c r="O3193" t="str">
        <f t="shared" si="303"/>
        <v>12</v>
      </c>
      <c r="P3193" t="str">
        <f t="shared" si="304"/>
        <v>2022</v>
      </c>
      <c r="Q3193" t="s">
        <v>12021</v>
      </c>
      <c r="R3193" t="str">
        <f t="shared" si="302"/>
        <v>24-01-2023</v>
      </c>
      <c r="S3193" t="str">
        <f t="shared" si="305"/>
        <v>01</v>
      </c>
    </row>
    <row r="3194" spans="1:19" x14ac:dyDescent="0.3">
      <c r="A3194" t="s">
        <v>7400</v>
      </c>
      <c r="B3194" t="s">
        <v>185</v>
      </c>
      <c r="C3194" t="s">
        <v>12021</v>
      </c>
      <c r="D3194" t="s">
        <v>12</v>
      </c>
      <c r="E3194" t="s">
        <v>13</v>
      </c>
      <c r="F3194" t="s">
        <v>7401</v>
      </c>
      <c r="G3194" t="s">
        <v>22</v>
      </c>
      <c r="H3194" s="1">
        <v>44594</v>
      </c>
      <c r="I3194" s="3">
        <v>0.80763888888888891</v>
      </c>
      <c r="J3194" s="1" t="s">
        <v>12021</v>
      </c>
      <c r="K3194" s="2" t="s">
        <v>12021</v>
      </c>
      <c r="L3194" s="2" t="s">
        <v>12021</v>
      </c>
      <c r="M3194" t="s">
        <v>12021</v>
      </c>
      <c r="N3194" t="str">
        <f t="shared" si="301"/>
        <v>02-02-2022</v>
      </c>
      <c r="O3194" t="str">
        <f t="shared" si="303"/>
        <v>02</v>
      </c>
      <c r="P3194" t="str">
        <f t="shared" si="304"/>
        <v>2022</v>
      </c>
      <c r="Q3194" t="s">
        <v>12021</v>
      </c>
      <c r="R3194" t="str">
        <f t="shared" si="302"/>
        <v>-</v>
      </c>
      <c r="S3194" t="str">
        <f t="shared" si="305"/>
        <v/>
      </c>
    </row>
    <row r="3195" spans="1:19" x14ac:dyDescent="0.3">
      <c r="A3195" t="s">
        <v>7402</v>
      </c>
      <c r="B3195" t="s">
        <v>68</v>
      </c>
      <c r="C3195" t="s">
        <v>12021</v>
      </c>
      <c r="D3195" t="s">
        <v>49</v>
      </c>
      <c r="E3195" t="s">
        <v>69</v>
      </c>
      <c r="F3195" t="s">
        <v>7403</v>
      </c>
      <c r="G3195" t="s">
        <v>15</v>
      </c>
      <c r="H3195" s="1">
        <v>44779</v>
      </c>
      <c r="I3195" s="3">
        <v>0.6381944444444444</v>
      </c>
      <c r="J3195" s="1" t="s">
        <v>12021</v>
      </c>
      <c r="K3195" s="2" t="s">
        <v>12021</v>
      </c>
      <c r="L3195" s="2" t="s">
        <v>12021</v>
      </c>
      <c r="M3195" t="s">
        <v>12021</v>
      </c>
      <c r="N3195" t="str">
        <f t="shared" si="301"/>
        <v>06-08-2022</v>
      </c>
      <c r="O3195" t="str">
        <f t="shared" si="303"/>
        <v>08</v>
      </c>
      <c r="P3195" t="str">
        <f t="shared" si="304"/>
        <v>2022</v>
      </c>
      <c r="Q3195" t="s">
        <v>12021</v>
      </c>
      <c r="R3195" t="str">
        <f t="shared" si="302"/>
        <v>-</v>
      </c>
      <c r="S3195" t="str">
        <f t="shared" si="305"/>
        <v/>
      </c>
    </row>
    <row r="3196" spans="1:19" x14ac:dyDescent="0.3">
      <c r="A3196" t="s">
        <v>7404</v>
      </c>
      <c r="B3196" t="s">
        <v>139</v>
      </c>
      <c r="C3196" t="s">
        <v>11627</v>
      </c>
      <c r="D3196" t="s">
        <v>19</v>
      </c>
      <c r="E3196" t="s">
        <v>140</v>
      </c>
      <c r="F3196" t="s">
        <v>7405</v>
      </c>
      <c r="G3196" t="s">
        <v>28</v>
      </c>
      <c r="H3196" s="1" t="s">
        <v>5269</v>
      </c>
      <c r="I3196" s="3">
        <v>0.30209490740740741</v>
      </c>
      <c r="J3196" s="1" t="s">
        <v>7406</v>
      </c>
      <c r="K3196" s="2">
        <v>0.30209490740740741</v>
      </c>
      <c r="L3196" s="2" t="s">
        <v>12021</v>
      </c>
      <c r="M3196" t="s">
        <v>12021</v>
      </c>
      <c r="N3196" t="str">
        <f t="shared" si="301"/>
        <v>15-05-2020</v>
      </c>
      <c r="O3196" t="str">
        <f t="shared" si="303"/>
        <v>05</v>
      </c>
      <c r="P3196" t="str">
        <f t="shared" si="304"/>
        <v>2020</v>
      </c>
      <c r="Q3196" t="s">
        <v>12021</v>
      </c>
      <c r="R3196" t="str">
        <f t="shared" si="302"/>
        <v>19-05-2020</v>
      </c>
      <c r="S3196" t="str">
        <f t="shared" si="305"/>
        <v>05</v>
      </c>
    </row>
    <row r="3197" spans="1:19" x14ac:dyDescent="0.3">
      <c r="A3197" t="s">
        <v>7407</v>
      </c>
      <c r="B3197" t="s">
        <v>188</v>
      </c>
      <c r="C3197" t="s">
        <v>12021</v>
      </c>
      <c r="D3197" t="s">
        <v>12</v>
      </c>
      <c r="E3197" t="s">
        <v>114</v>
      </c>
      <c r="F3197" t="s">
        <v>7408</v>
      </c>
      <c r="G3197" t="s">
        <v>22</v>
      </c>
      <c r="H3197" s="1">
        <v>44169</v>
      </c>
      <c r="I3197" s="3">
        <v>0.74583333333333335</v>
      </c>
      <c r="J3197" s="1" t="s">
        <v>12021</v>
      </c>
      <c r="K3197" s="2" t="s">
        <v>12021</v>
      </c>
      <c r="L3197" s="2" t="s">
        <v>12021</v>
      </c>
      <c r="M3197" t="s">
        <v>12021</v>
      </c>
      <c r="N3197" t="str">
        <f t="shared" si="301"/>
        <v>04-12-2020</v>
      </c>
      <c r="O3197" t="str">
        <f t="shared" si="303"/>
        <v>12</v>
      </c>
      <c r="P3197" t="str">
        <f t="shared" si="304"/>
        <v>2020</v>
      </c>
      <c r="Q3197" t="s">
        <v>12021</v>
      </c>
      <c r="R3197" t="str">
        <f t="shared" si="302"/>
        <v>-</v>
      </c>
      <c r="S3197" t="str">
        <f t="shared" si="305"/>
        <v/>
      </c>
    </row>
    <row r="3198" spans="1:19" x14ac:dyDescent="0.3">
      <c r="A3198" t="s">
        <v>7409</v>
      </c>
      <c r="B3198" t="s">
        <v>202</v>
      </c>
      <c r="C3198" t="s">
        <v>12021</v>
      </c>
      <c r="D3198" t="s">
        <v>33</v>
      </c>
      <c r="E3198" t="s">
        <v>127</v>
      </c>
      <c r="F3198" t="s">
        <v>7410</v>
      </c>
      <c r="G3198" t="s">
        <v>22</v>
      </c>
      <c r="H3198" s="1">
        <v>44420</v>
      </c>
      <c r="I3198" s="3">
        <v>0.59444444444444444</v>
      </c>
      <c r="J3198" s="1" t="s">
        <v>12021</v>
      </c>
      <c r="K3198" s="2" t="s">
        <v>12021</v>
      </c>
      <c r="L3198" s="2" t="s">
        <v>12021</v>
      </c>
      <c r="M3198" t="s">
        <v>12021</v>
      </c>
      <c r="N3198" t="str">
        <f t="shared" si="301"/>
        <v>12-08-2021</v>
      </c>
      <c r="O3198" t="str">
        <f t="shared" si="303"/>
        <v>08</v>
      </c>
      <c r="P3198" t="str">
        <f t="shared" si="304"/>
        <v>2021</v>
      </c>
      <c r="Q3198" t="s">
        <v>12021</v>
      </c>
      <c r="R3198" t="str">
        <f t="shared" si="302"/>
        <v>-</v>
      </c>
      <c r="S3198" t="str">
        <f t="shared" si="305"/>
        <v/>
      </c>
    </row>
    <row r="3199" spans="1:19" x14ac:dyDescent="0.3">
      <c r="A3199" t="s">
        <v>7411</v>
      </c>
      <c r="B3199" t="s">
        <v>11</v>
      </c>
      <c r="C3199" t="s">
        <v>11628</v>
      </c>
      <c r="D3199" t="s">
        <v>12</v>
      </c>
      <c r="E3199" t="s">
        <v>13</v>
      </c>
      <c r="F3199" t="s">
        <v>7412</v>
      </c>
      <c r="G3199" t="s">
        <v>28</v>
      </c>
      <c r="H3199" s="1">
        <v>45023</v>
      </c>
      <c r="I3199" s="3">
        <v>0.83958333333333335</v>
      </c>
      <c r="J3199" s="1" t="s">
        <v>2749</v>
      </c>
      <c r="K3199" s="2">
        <v>0.84002314814814816</v>
      </c>
      <c r="L3199" s="2" t="s">
        <v>12021</v>
      </c>
      <c r="M3199" t="s">
        <v>12021</v>
      </c>
      <c r="N3199" t="str">
        <f t="shared" si="301"/>
        <v>07-04-2023</v>
      </c>
      <c r="O3199" t="str">
        <f t="shared" si="303"/>
        <v>04</v>
      </c>
      <c r="P3199" t="str">
        <f t="shared" si="304"/>
        <v>2023</v>
      </c>
      <c r="Q3199" t="s">
        <v>12021</v>
      </c>
      <c r="R3199" t="str">
        <f t="shared" si="302"/>
        <v>15-07-2023</v>
      </c>
      <c r="S3199" t="str">
        <f t="shared" si="305"/>
        <v>07</v>
      </c>
    </row>
    <row r="3200" spans="1:19" x14ac:dyDescent="0.3">
      <c r="A3200" t="s">
        <v>7413</v>
      </c>
      <c r="B3200" t="s">
        <v>188</v>
      </c>
      <c r="C3200" t="s">
        <v>11629</v>
      </c>
      <c r="D3200" t="s">
        <v>12</v>
      </c>
      <c r="E3200" t="s">
        <v>114</v>
      </c>
      <c r="F3200" t="s">
        <v>7414</v>
      </c>
      <c r="G3200" t="s">
        <v>28</v>
      </c>
      <c r="H3200" s="1" t="s">
        <v>7415</v>
      </c>
      <c r="I3200" s="3">
        <v>6.1388888888888889E-2</v>
      </c>
      <c r="J3200" s="1" t="s">
        <v>1931</v>
      </c>
      <c r="K3200" s="2">
        <v>6.1388888888888889E-2</v>
      </c>
      <c r="L3200" s="2" t="s">
        <v>12021</v>
      </c>
      <c r="M3200" t="s">
        <v>12021</v>
      </c>
      <c r="N3200" t="str">
        <f t="shared" si="301"/>
        <v>20-05-2021</v>
      </c>
      <c r="O3200" t="str">
        <f t="shared" si="303"/>
        <v>05</v>
      </c>
      <c r="P3200" t="str">
        <f t="shared" si="304"/>
        <v>2021</v>
      </c>
      <c r="Q3200" t="s">
        <v>12021</v>
      </c>
      <c r="R3200" t="str">
        <f t="shared" si="302"/>
        <v>25-05-2021</v>
      </c>
      <c r="S3200" t="str">
        <f t="shared" si="305"/>
        <v>05</v>
      </c>
    </row>
    <row r="3201" spans="1:19" x14ac:dyDescent="0.3">
      <c r="A3201" t="s">
        <v>7416</v>
      </c>
      <c r="B3201" t="s">
        <v>158</v>
      </c>
      <c r="C3201" t="s">
        <v>12021</v>
      </c>
      <c r="D3201" t="s">
        <v>33</v>
      </c>
      <c r="E3201" t="s">
        <v>127</v>
      </c>
      <c r="F3201" t="s">
        <v>7417</v>
      </c>
      <c r="G3201" t="s">
        <v>22</v>
      </c>
      <c r="H3201" s="1">
        <v>45024</v>
      </c>
      <c r="I3201" s="3">
        <v>0.87569444444444444</v>
      </c>
      <c r="J3201" s="1" t="s">
        <v>12021</v>
      </c>
      <c r="K3201" s="2" t="s">
        <v>12021</v>
      </c>
      <c r="L3201" s="2" t="s">
        <v>12021</v>
      </c>
      <c r="M3201" t="s">
        <v>12021</v>
      </c>
      <c r="N3201" t="str">
        <f t="shared" si="301"/>
        <v>08-04-2023</v>
      </c>
      <c r="O3201" t="str">
        <f t="shared" si="303"/>
        <v>04</v>
      </c>
      <c r="P3201" t="str">
        <f t="shared" si="304"/>
        <v>2023</v>
      </c>
      <c r="Q3201" t="s">
        <v>12021</v>
      </c>
      <c r="R3201" t="str">
        <f t="shared" si="302"/>
        <v>-</v>
      </c>
      <c r="S3201" t="str">
        <f t="shared" si="305"/>
        <v/>
      </c>
    </row>
    <row r="3202" spans="1:19" x14ac:dyDescent="0.3">
      <c r="A3202" t="s">
        <v>7418</v>
      </c>
      <c r="B3202" t="s">
        <v>18</v>
      </c>
      <c r="C3202" t="s">
        <v>12021</v>
      </c>
      <c r="D3202" t="s">
        <v>19</v>
      </c>
      <c r="E3202" t="s">
        <v>20</v>
      </c>
      <c r="F3202" t="s">
        <v>7419</v>
      </c>
      <c r="G3202" t="s">
        <v>22</v>
      </c>
      <c r="H3202" s="1" t="s">
        <v>7420</v>
      </c>
      <c r="I3202" s="3">
        <v>0.6149189814814815</v>
      </c>
      <c r="J3202" s="1" t="s">
        <v>12021</v>
      </c>
      <c r="K3202" s="2" t="s">
        <v>12021</v>
      </c>
      <c r="L3202" s="2" t="s">
        <v>12021</v>
      </c>
      <c r="M3202" t="s">
        <v>12021</v>
      </c>
      <c r="N3202" t="str">
        <f t="shared" ref="N3202:N3265" si="306">TEXT(H3202,"DD-MM-YYYY")</f>
        <v>22-02-2022</v>
      </c>
      <c r="O3202" t="str">
        <f t="shared" si="303"/>
        <v>02</v>
      </c>
      <c r="P3202" t="str">
        <f t="shared" si="304"/>
        <v>2022</v>
      </c>
      <c r="Q3202" t="s">
        <v>12021</v>
      </c>
      <c r="R3202" t="str">
        <f t="shared" ref="R3202:R3265" si="307">TEXT(J3202,"DD-MM-YYYY")</f>
        <v>-</v>
      </c>
      <c r="S3202" t="str">
        <f t="shared" si="305"/>
        <v/>
      </c>
    </row>
    <row r="3203" spans="1:19" x14ac:dyDescent="0.3">
      <c r="A3203" t="s">
        <v>7421</v>
      </c>
      <c r="B3203" t="s">
        <v>188</v>
      </c>
      <c r="C3203" t="s">
        <v>12021</v>
      </c>
      <c r="D3203" t="s">
        <v>12</v>
      </c>
      <c r="E3203" t="s">
        <v>114</v>
      </c>
      <c r="F3203" t="s">
        <v>7422</v>
      </c>
      <c r="G3203" t="s">
        <v>22</v>
      </c>
      <c r="H3203" s="1" t="s">
        <v>2137</v>
      </c>
      <c r="I3203" s="3">
        <v>0.34916666666666668</v>
      </c>
      <c r="J3203" s="1" t="s">
        <v>12021</v>
      </c>
      <c r="K3203" s="2" t="s">
        <v>12021</v>
      </c>
      <c r="L3203" s="2" t="s">
        <v>12021</v>
      </c>
      <c r="M3203" t="s">
        <v>12021</v>
      </c>
      <c r="N3203" t="str">
        <f t="shared" si="306"/>
        <v>29-07-2022</v>
      </c>
      <c r="O3203" t="str">
        <f t="shared" ref="O3203:O3266" si="308">MID(N3203,4,2)</f>
        <v>07</v>
      </c>
      <c r="P3203" t="str">
        <f t="shared" ref="P3203:P3266" si="309">RIGHT(N3203,4)</f>
        <v>2022</v>
      </c>
      <c r="Q3203" t="s">
        <v>12021</v>
      </c>
      <c r="R3203" t="str">
        <f t="shared" si="307"/>
        <v>-</v>
      </c>
      <c r="S3203" t="str">
        <f t="shared" ref="S3203:S3266" si="310">MID(R3203,4,2)</f>
        <v/>
      </c>
    </row>
    <row r="3204" spans="1:19" x14ac:dyDescent="0.3">
      <c r="A3204" t="s">
        <v>7423</v>
      </c>
      <c r="B3204" t="s">
        <v>113</v>
      </c>
      <c r="C3204" t="s">
        <v>12021</v>
      </c>
      <c r="D3204" t="s">
        <v>12</v>
      </c>
      <c r="E3204" t="s">
        <v>114</v>
      </c>
      <c r="F3204" t="s">
        <v>1434</v>
      </c>
      <c r="G3204" t="s">
        <v>15</v>
      </c>
      <c r="H3204" s="1" t="s">
        <v>6613</v>
      </c>
      <c r="I3204" s="3">
        <v>0.60372685185185182</v>
      </c>
      <c r="J3204" s="1" t="s">
        <v>12021</v>
      </c>
      <c r="K3204" s="2" t="s">
        <v>12021</v>
      </c>
      <c r="L3204" s="2" t="s">
        <v>12021</v>
      </c>
      <c r="M3204" t="s">
        <v>12021</v>
      </c>
      <c r="N3204" t="str">
        <f t="shared" si="306"/>
        <v>13-04-2024</v>
      </c>
      <c r="O3204" t="str">
        <f t="shared" si="308"/>
        <v>04</v>
      </c>
      <c r="P3204" t="str">
        <f t="shared" si="309"/>
        <v>2024</v>
      </c>
      <c r="Q3204" t="s">
        <v>12021</v>
      </c>
      <c r="R3204" t="str">
        <f t="shared" si="307"/>
        <v>-</v>
      </c>
      <c r="S3204" t="str">
        <f t="shared" si="310"/>
        <v/>
      </c>
    </row>
    <row r="3205" spans="1:19" x14ac:dyDescent="0.3">
      <c r="A3205" t="s">
        <v>7424</v>
      </c>
      <c r="B3205" t="s">
        <v>256</v>
      </c>
      <c r="C3205" s="4">
        <v>44231.884027777778</v>
      </c>
      <c r="D3205" t="s">
        <v>19</v>
      </c>
      <c r="E3205" t="s">
        <v>20</v>
      </c>
      <c r="F3205" t="s">
        <v>7425</v>
      </c>
      <c r="G3205" t="s">
        <v>28</v>
      </c>
      <c r="H3205" s="1" t="s">
        <v>1392</v>
      </c>
      <c r="I3205" s="3">
        <v>0.88428240740740738</v>
      </c>
      <c r="J3205" s="1">
        <v>44231</v>
      </c>
      <c r="K3205" s="2">
        <v>0.88402777777777775</v>
      </c>
      <c r="L3205" s="2" t="s">
        <v>12021</v>
      </c>
      <c r="M3205" t="s">
        <v>12021</v>
      </c>
      <c r="N3205" t="str">
        <f t="shared" si="306"/>
        <v>25-03-2021</v>
      </c>
      <c r="O3205" t="str">
        <f t="shared" si="308"/>
        <v>03</v>
      </c>
      <c r="P3205" t="str">
        <f t="shared" si="309"/>
        <v>2021</v>
      </c>
      <c r="Q3205" t="s">
        <v>12021</v>
      </c>
      <c r="R3205" t="str">
        <f t="shared" si="307"/>
        <v>04-02-2021</v>
      </c>
      <c r="S3205" t="str">
        <f t="shared" si="310"/>
        <v>02</v>
      </c>
    </row>
    <row r="3206" spans="1:19" x14ac:dyDescent="0.3">
      <c r="A3206" t="s">
        <v>7426</v>
      </c>
      <c r="B3206" t="s">
        <v>205</v>
      </c>
      <c r="C3206" t="s">
        <v>12021</v>
      </c>
      <c r="D3206" t="s">
        <v>19</v>
      </c>
      <c r="E3206" t="s">
        <v>140</v>
      </c>
      <c r="F3206" t="s">
        <v>1094</v>
      </c>
      <c r="G3206" t="s">
        <v>22</v>
      </c>
      <c r="H3206" s="1">
        <v>45514</v>
      </c>
      <c r="I3206" s="3">
        <v>0.86875000000000002</v>
      </c>
      <c r="J3206" s="1" t="s">
        <v>12021</v>
      </c>
      <c r="K3206" s="2" t="s">
        <v>12021</v>
      </c>
      <c r="L3206" s="2" t="s">
        <v>12021</v>
      </c>
      <c r="M3206" t="s">
        <v>12021</v>
      </c>
      <c r="N3206" t="str">
        <f t="shared" si="306"/>
        <v>10-08-2024</v>
      </c>
      <c r="O3206" t="str">
        <f t="shared" si="308"/>
        <v>08</v>
      </c>
      <c r="P3206" t="str">
        <f t="shared" si="309"/>
        <v>2024</v>
      </c>
      <c r="Q3206" t="s">
        <v>12021</v>
      </c>
      <c r="R3206" t="str">
        <f t="shared" si="307"/>
        <v>-</v>
      </c>
      <c r="S3206" t="str">
        <f t="shared" si="310"/>
        <v/>
      </c>
    </row>
    <row r="3207" spans="1:19" x14ac:dyDescent="0.3">
      <c r="A3207" t="s">
        <v>7427</v>
      </c>
      <c r="B3207" t="s">
        <v>289</v>
      </c>
      <c r="C3207" t="s">
        <v>12021</v>
      </c>
      <c r="D3207" t="s">
        <v>49</v>
      </c>
      <c r="E3207" t="s">
        <v>69</v>
      </c>
      <c r="F3207" t="s">
        <v>7428</v>
      </c>
      <c r="G3207" t="s">
        <v>15</v>
      </c>
      <c r="H3207" s="1">
        <v>43833</v>
      </c>
      <c r="I3207" s="3">
        <v>0.91736111111111107</v>
      </c>
      <c r="J3207" s="1" t="s">
        <v>12021</v>
      </c>
      <c r="K3207" s="2" t="s">
        <v>12021</v>
      </c>
      <c r="L3207" s="2" t="s">
        <v>12021</v>
      </c>
      <c r="M3207" t="s">
        <v>12021</v>
      </c>
      <c r="N3207" t="str">
        <f t="shared" si="306"/>
        <v>03-01-2020</v>
      </c>
      <c r="O3207" t="str">
        <f t="shared" si="308"/>
        <v>01</v>
      </c>
      <c r="P3207" t="str">
        <f t="shared" si="309"/>
        <v>2020</v>
      </c>
      <c r="Q3207" t="s">
        <v>12021</v>
      </c>
      <c r="R3207" t="str">
        <f t="shared" si="307"/>
        <v>-</v>
      </c>
      <c r="S3207" t="str">
        <f t="shared" si="310"/>
        <v/>
      </c>
    </row>
    <row r="3208" spans="1:19" x14ac:dyDescent="0.3">
      <c r="A3208" t="s">
        <v>7429</v>
      </c>
      <c r="B3208" t="s">
        <v>135</v>
      </c>
      <c r="C3208" t="s">
        <v>11630</v>
      </c>
      <c r="D3208" t="s">
        <v>33</v>
      </c>
      <c r="E3208" t="s">
        <v>38</v>
      </c>
      <c r="F3208" t="s">
        <v>7430</v>
      </c>
      <c r="G3208" t="s">
        <v>28</v>
      </c>
      <c r="H3208" s="1" t="s">
        <v>6928</v>
      </c>
      <c r="I3208" s="3">
        <v>0.77942129629629631</v>
      </c>
      <c r="J3208" s="1" t="s">
        <v>1786</v>
      </c>
      <c r="K3208" s="2">
        <v>0.77942129629629631</v>
      </c>
      <c r="L3208" s="2" t="s">
        <v>12021</v>
      </c>
      <c r="M3208" t="s">
        <v>12021</v>
      </c>
      <c r="N3208" t="str">
        <f t="shared" si="306"/>
        <v>17-06-2021</v>
      </c>
      <c r="O3208" t="str">
        <f t="shared" si="308"/>
        <v>06</v>
      </c>
      <c r="P3208" t="str">
        <f t="shared" si="309"/>
        <v>2021</v>
      </c>
      <c r="Q3208" t="s">
        <v>12021</v>
      </c>
      <c r="R3208" t="str">
        <f t="shared" si="307"/>
        <v>28-06-2021</v>
      </c>
      <c r="S3208" t="str">
        <f t="shared" si="310"/>
        <v>06</v>
      </c>
    </row>
    <row r="3209" spans="1:19" x14ac:dyDescent="0.3">
      <c r="A3209" t="s">
        <v>7431</v>
      </c>
      <c r="B3209" t="s">
        <v>87</v>
      </c>
      <c r="C3209" t="s">
        <v>12021</v>
      </c>
      <c r="D3209" t="s">
        <v>33</v>
      </c>
      <c r="E3209" t="s">
        <v>38</v>
      </c>
      <c r="F3209" t="s">
        <v>7432</v>
      </c>
      <c r="G3209" t="s">
        <v>15</v>
      </c>
      <c r="H3209" s="1" t="s">
        <v>2302</v>
      </c>
      <c r="I3209" s="3">
        <v>8.8946759259259253E-2</v>
      </c>
      <c r="J3209" s="1" t="s">
        <v>12021</v>
      </c>
      <c r="K3209" s="2" t="s">
        <v>12021</v>
      </c>
      <c r="L3209" s="2" t="s">
        <v>12021</v>
      </c>
      <c r="M3209" t="s">
        <v>12021</v>
      </c>
      <c r="N3209" t="str">
        <f t="shared" si="306"/>
        <v>15-10-2024</v>
      </c>
      <c r="O3209" t="str">
        <f t="shared" si="308"/>
        <v>10</v>
      </c>
      <c r="P3209" t="str">
        <f t="shared" si="309"/>
        <v>2024</v>
      </c>
      <c r="Q3209" t="s">
        <v>12021</v>
      </c>
      <c r="R3209" t="str">
        <f t="shared" si="307"/>
        <v>-</v>
      </c>
      <c r="S3209" t="str">
        <f t="shared" si="310"/>
        <v/>
      </c>
    </row>
    <row r="3210" spans="1:19" x14ac:dyDescent="0.3">
      <c r="A3210" t="s">
        <v>7433</v>
      </c>
      <c r="B3210" t="s">
        <v>280</v>
      </c>
      <c r="C3210" t="s">
        <v>12021</v>
      </c>
      <c r="D3210" t="s">
        <v>49</v>
      </c>
      <c r="E3210" t="s">
        <v>65</v>
      </c>
      <c r="F3210" t="s">
        <v>7434</v>
      </c>
      <c r="G3210" t="s">
        <v>15</v>
      </c>
      <c r="H3210" s="1" t="s">
        <v>3357</v>
      </c>
      <c r="I3210" s="3">
        <v>0.97460648148148143</v>
      </c>
      <c r="J3210" s="1" t="s">
        <v>12021</v>
      </c>
      <c r="K3210" s="2" t="s">
        <v>12021</v>
      </c>
      <c r="L3210" s="2" t="s">
        <v>12021</v>
      </c>
      <c r="M3210" t="s">
        <v>12021</v>
      </c>
      <c r="N3210" t="str">
        <f t="shared" si="306"/>
        <v>22-04-2020</v>
      </c>
      <c r="O3210" t="str">
        <f t="shared" si="308"/>
        <v>04</v>
      </c>
      <c r="P3210" t="str">
        <f t="shared" si="309"/>
        <v>2020</v>
      </c>
      <c r="Q3210" t="s">
        <v>12021</v>
      </c>
      <c r="R3210" t="str">
        <f t="shared" si="307"/>
        <v>-</v>
      </c>
      <c r="S3210" t="str">
        <f t="shared" si="310"/>
        <v/>
      </c>
    </row>
    <row r="3211" spans="1:19" x14ac:dyDescent="0.3">
      <c r="A3211" t="s">
        <v>7435</v>
      </c>
      <c r="B3211" t="s">
        <v>301</v>
      </c>
      <c r="C3211" t="s">
        <v>12021</v>
      </c>
      <c r="D3211" t="s">
        <v>49</v>
      </c>
      <c r="E3211" t="s">
        <v>50</v>
      </c>
      <c r="F3211" t="s">
        <v>7436</v>
      </c>
      <c r="G3211" t="s">
        <v>15</v>
      </c>
      <c r="H3211" s="1" t="s">
        <v>7437</v>
      </c>
      <c r="I3211" s="3">
        <v>8.4571759259259263E-2</v>
      </c>
      <c r="J3211" s="1" t="s">
        <v>12021</v>
      </c>
      <c r="K3211" s="2" t="s">
        <v>12021</v>
      </c>
      <c r="L3211" s="2" t="s">
        <v>12021</v>
      </c>
      <c r="M3211" t="s">
        <v>12021</v>
      </c>
      <c r="N3211" t="str">
        <f t="shared" si="306"/>
        <v>22-07-2023</v>
      </c>
      <c r="O3211" t="str">
        <f t="shared" si="308"/>
        <v>07</v>
      </c>
      <c r="P3211" t="str">
        <f t="shared" si="309"/>
        <v>2023</v>
      </c>
      <c r="Q3211" t="s">
        <v>12021</v>
      </c>
      <c r="R3211" t="str">
        <f t="shared" si="307"/>
        <v>-</v>
      </c>
      <c r="S3211" t="str">
        <f t="shared" si="310"/>
        <v/>
      </c>
    </row>
    <row r="3212" spans="1:19" x14ac:dyDescent="0.3">
      <c r="A3212" t="s">
        <v>7438</v>
      </c>
      <c r="B3212" t="s">
        <v>131</v>
      </c>
      <c r="C3212" t="s">
        <v>12021</v>
      </c>
      <c r="D3212" t="s">
        <v>12</v>
      </c>
      <c r="E3212" t="s">
        <v>114</v>
      </c>
      <c r="F3212" t="s">
        <v>7439</v>
      </c>
      <c r="G3212" t="s">
        <v>22</v>
      </c>
      <c r="H3212" s="1" t="s">
        <v>7081</v>
      </c>
      <c r="I3212" s="3">
        <v>0.31199074074074074</v>
      </c>
      <c r="J3212" s="1" t="s">
        <v>12021</v>
      </c>
      <c r="K3212" s="2" t="s">
        <v>12021</v>
      </c>
      <c r="L3212" s="2" t="s">
        <v>12021</v>
      </c>
      <c r="M3212" t="s">
        <v>12021</v>
      </c>
      <c r="N3212" t="str">
        <f t="shared" si="306"/>
        <v>30-04-2023</v>
      </c>
      <c r="O3212" t="str">
        <f t="shared" si="308"/>
        <v>04</v>
      </c>
      <c r="P3212" t="str">
        <f t="shared" si="309"/>
        <v>2023</v>
      </c>
      <c r="Q3212" t="s">
        <v>12021</v>
      </c>
      <c r="R3212" t="str">
        <f t="shared" si="307"/>
        <v>-</v>
      </c>
      <c r="S3212" t="str">
        <f t="shared" si="310"/>
        <v/>
      </c>
    </row>
    <row r="3213" spans="1:19" x14ac:dyDescent="0.3">
      <c r="A3213" t="s">
        <v>7440</v>
      </c>
      <c r="B3213" t="s">
        <v>301</v>
      </c>
      <c r="C3213" t="s">
        <v>12021</v>
      </c>
      <c r="D3213" t="s">
        <v>49</v>
      </c>
      <c r="E3213" t="s">
        <v>50</v>
      </c>
      <c r="F3213" t="s">
        <v>7441</v>
      </c>
      <c r="G3213" t="s">
        <v>22</v>
      </c>
      <c r="H3213" s="1" t="s">
        <v>679</v>
      </c>
      <c r="I3213" s="3">
        <v>0.12809027777777779</v>
      </c>
      <c r="J3213" s="1" t="s">
        <v>12021</v>
      </c>
      <c r="K3213" s="2" t="s">
        <v>12021</v>
      </c>
      <c r="L3213" s="2" t="s">
        <v>12021</v>
      </c>
      <c r="M3213" t="s">
        <v>12021</v>
      </c>
      <c r="N3213" t="str">
        <f t="shared" si="306"/>
        <v>26-01-2024</v>
      </c>
      <c r="O3213" t="str">
        <f t="shared" si="308"/>
        <v>01</v>
      </c>
      <c r="P3213" t="str">
        <f t="shared" si="309"/>
        <v>2024</v>
      </c>
      <c r="Q3213" t="s">
        <v>12021</v>
      </c>
      <c r="R3213" t="str">
        <f t="shared" si="307"/>
        <v>-</v>
      </c>
      <c r="S3213" t="str">
        <f t="shared" si="310"/>
        <v/>
      </c>
    </row>
    <row r="3214" spans="1:19" x14ac:dyDescent="0.3">
      <c r="A3214" t="s">
        <v>7442</v>
      </c>
      <c r="B3214" t="s">
        <v>18</v>
      </c>
      <c r="C3214" t="s">
        <v>12021</v>
      </c>
      <c r="D3214" t="s">
        <v>19</v>
      </c>
      <c r="E3214" t="s">
        <v>20</v>
      </c>
      <c r="F3214" t="s">
        <v>7443</v>
      </c>
      <c r="G3214" t="s">
        <v>15</v>
      </c>
      <c r="H3214" s="1" t="s">
        <v>4279</v>
      </c>
      <c r="I3214" s="3">
        <v>0.58576388888888886</v>
      </c>
      <c r="J3214" s="1" t="s">
        <v>12021</v>
      </c>
      <c r="K3214" s="2" t="s">
        <v>12021</v>
      </c>
      <c r="L3214" s="2" t="s">
        <v>12021</v>
      </c>
      <c r="M3214" t="s">
        <v>12021</v>
      </c>
      <c r="N3214" t="str">
        <f t="shared" si="306"/>
        <v>15-10-2021</v>
      </c>
      <c r="O3214" t="str">
        <f t="shared" si="308"/>
        <v>10</v>
      </c>
      <c r="P3214" t="str">
        <f t="shared" si="309"/>
        <v>2021</v>
      </c>
      <c r="Q3214" t="s">
        <v>12021</v>
      </c>
      <c r="R3214" t="str">
        <f t="shared" si="307"/>
        <v>-</v>
      </c>
      <c r="S3214" t="str">
        <f t="shared" si="310"/>
        <v/>
      </c>
    </row>
    <row r="3215" spans="1:19" x14ac:dyDescent="0.3">
      <c r="A3215" t="s">
        <v>7444</v>
      </c>
      <c r="B3215" t="s">
        <v>87</v>
      </c>
      <c r="C3215" t="s">
        <v>12021</v>
      </c>
      <c r="D3215" t="s">
        <v>33</v>
      </c>
      <c r="E3215" t="s">
        <v>38</v>
      </c>
      <c r="F3215" t="s">
        <v>7445</v>
      </c>
      <c r="G3215" t="s">
        <v>22</v>
      </c>
      <c r="H3215" s="1">
        <v>44173</v>
      </c>
      <c r="I3215" s="3">
        <v>0.51458333333333328</v>
      </c>
      <c r="J3215" s="1" t="s">
        <v>12021</v>
      </c>
      <c r="K3215" s="2" t="s">
        <v>12021</v>
      </c>
      <c r="L3215" s="2" t="s">
        <v>12021</v>
      </c>
      <c r="M3215" t="s">
        <v>12021</v>
      </c>
      <c r="N3215" t="str">
        <f t="shared" si="306"/>
        <v>08-12-2020</v>
      </c>
      <c r="O3215" t="str">
        <f t="shared" si="308"/>
        <v>12</v>
      </c>
      <c r="P3215" t="str">
        <f t="shared" si="309"/>
        <v>2020</v>
      </c>
      <c r="Q3215" t="s">
        <v>12021</v>
      </c>
      <c r="R3215" t="str">
        <f t="shared" si="307"/>
        <v>-</v>
      </c>
      <c r="S3215" t="str">
        <f t="shared" si="310"/>
        <v/>
      </c>
    </row>
    <row r="3216" spans="1:19" x14ac:dyDescent="0.3">
      <c r="A3216" t="s">
        <v>7446</v>
      </c>
      <c r="B3216" t="s">
        <v>149</v>
      </c>
      <c r="C3216" t="s">
        <v>12021</v>
      </c>
      <c r="D3216" t="s">
        <v>49</v>
      </c>
      <c r="E3216" t="s">
        <v>69</v>
      </c>
      <c r="F3216" t="s">
        <v>7447</v>
      </c>
      <c r="G3216" t="s">
        <v>15</v>
      </c>
      <c r="H3216" s="1" t="s">
        <v>1133</v>
      </c>
      <c r="I3216" s="3">
        <v>0.93063657407407407</v>
      </c>
      <c r="J3216" s="1" t="s">
        <v>12021</v>
      </c>
      <c r="K3216" s="2" t="s">
        <v>12021</v>
      </c>
      <c r="L3216" s="2" t="s">
        <v>12021</v>
      </c>
      <c r="M3216" t="s">
        <v>12021</v>
      </c>
      <c r="N3216" t="str">
        <f t="shared" si="306"/>
        <v>27-09-2022</v>
      </c>
      <c r="O3216" t="str">
        <f t="shared" si="308"/>
        <v>09</v>
      </c>
      <c r="P3216" t="str">
        <f t="shared" si="309"/>
        <v>2022</v>
      </c>
      <c r="Q3216" t="s">
        <v>12021</v>
      </c>
      <c r="R3216" t="str">
        <f t="shared" si="307"/>
        <v>-</v>
      </c>
      <c r="S3216" t="str">
        <f t="shared" si="310"/>
        <v/>
      </c>
    </row>
    <row r="3217" spans="1:19" x14ac:dyDescent="0.3">
      <c r="A3217" t="s">
        <v>7448</v>
      </c>
      <c r="B3217" t="s">
        <v>249</v>
      </c>
      <c r="C3217" t="s">
        <v>11631</v>
      </c>
      <c r="D3217" t="s">
        <v>19</v>
      </c>
      <c r="E3217" t="s">
        <v>26</v>
      </c>
      <c r="F3217" t="s">
        <v>7449</v>
      </c>
      <c r="G3217" t="s">
        <v>28</v>
      </c>
      <c r="H3217" s="1" t="s">
        <v>3411</v>
      </c>
      <c r="I3217" s="3">
        <v>0.44452546296296297</v>
      </c>
      <c r="J3217" s="1" t="s">
        <v>1520</v>
      </c>
      <c r="K3217" s="2">
        <v>0.44452546296296297</v>
      </c>
      <c r="L3217" s="2" t="s">
        <v>12021</v>
      </c>
      <c r="M3217" t="s">
        <v>12021</v>
      </c>
      <c r="N3217" t="str">
        <f t="shared" si="306"/>
        <v>28-04-2023</v>
      </c>
      <c r="O3217" t="str">
        <f t="shared" si="308"/>
        <v>04</v>
      </c>
      <c r="P3217" t="str">
        <f t="shared" si="309"/>
        <v>2023</v>
      </c>
      <c r="Q3217" t="s">
        <v>12021</v>
      </c>
      <c r="R3217" t="str">
        <f t="shared" si="307"/>
        <v>16-05-2023</v>
      </c>
      <c r="S3217" t="str">
        <f t="shared" si="310"/>
        <v>05</v>
      </c>
    </row>
    <row r="3218" spans="1:19" x14ac:dyDescent="0.3">
      <c r="A3218" t="s">
        <v>7450</v>
      </c>
      <c r="B3218" t="s">
        <v>32</v>
      </c>
      <c r="C3218" t="s">
        <v>12021</v>
      </c>
      <c r="D3218" t="s">
        <v>33</v>
      </c>
      <c r="E3218" t="s">
        <v>34</v>
      </c>
      <c r="F3218" t="s">
        <v>7451</v>
      </c>
      <c r="G3218" t="s">
        <v>22</v>
      </c>
      <c r="H3218" s="1" t="s">
        <v>2651</v>
      </c>
      <c r="I3218" s="3">
        <v>0.73651620370370374</v>
      </c>
      <c r="J3218" s="1" t="s">
        <v>12021</v>
      </c>
      <c r="K3218" s="2" t="s">
        <v>12021</v>
      </c>
      <c r="L3218" s="2" t="s">
        <v>12021</v>
      </c>
      <c r="M3218" t="s">
        <v>12021</v>
      </c>
      <c r="N3218" t="str">
        <f t="shared" si="306"/>
        <v>19-11-2022</v>
      </c>
      <c r="O3218" t="str">
        <f t="shared" si="308"/>
        <v>11</v>
      </c>
      <c r="P3218" t="str">
        <f t="shared" si="309"/>
        <v>2022</v>
      </c>
      <c r="Q3218" t="s">
        <v>12021</v>
      </c>
      <c r="R3218" t="str">
        <f t="shared" si="307"/>
        <v>-</v>
      </c>
      <c r="S3218" t="str">
        <f t="shared" si="310"/>
        <v/>
      </c>
    </row>
    <row r="3219" spans="1:19" x14ac:dyDescent="0.3">
      <c r="A3219" t="s">
        <v>7452</v>
      </c>
      <c r="B3219" t="s">
        <v>249</v>
      </c>
      <c r="C3219" t="s">
        <v>12021</v>
      </c>
      <c r="D3219" t="s">
        <v>19</v>
      </c>
      <c r="E3219" t="s">
        <v>26</v>
      </c>
      <c r="F3219" t="s">
        <v>7453</v>
      </c>
      <c r="G3219" t="s">
        <v>15</v>
      </c>
      <c r="H3219" s="1" t="s">
        <v>1517</v>
      </c>
      <c r="I3219" s="3">
        <v>0.21152777777777779</v>
      </c>
      <c r="J3219" s="1" t="s">
        <v>12021</v>
      </c>
      <c r="K3219" s="2" t="s">
        <v>12021</v>
      </c>
      <c r="L3219" s="2" t="s">
        <v>12021</v>
      </c>
      <c r="M3219" t="s">
        <v>12021</v>
      </c>
      <c r="N3219" t="str">
        <f t="shared" si="306"/>
        <v>31-01-2022</v>
      </c>
      <c r="O3219" t="str">
        <f t="shared" si="308"/>
        <v>01</v>
      </c>
      <c r="P3219" t="str">
        <f t="shared" si="309"/>
        <v>2022</v>
      </c>
      <c r="Q3219" t="s">
        <v>12021</v>
      </c>
      <c r="R3219" t="str">
        <f t="shared" si="307"/>
        <v>-</v>
      </c>
      <c r="S3219" t="str">
        <f t="shared" si="310"/>
        <v/>
      </c>
    </row>
    <row r="3220" spans="1:19" x14ac:dyDescent="0.3">
      <c r="A3220" t="s">
        <v>7454</v>
      </c>
      <c r="B3220" t="s">
        <v>205</v>
      </c>
      <c r="C3220" t="s">
        <v>12021</v>
      </c>
      <c r="D3220" t="s">
        <v>19</v>
      </c>
      <c r="E3220" t="s">
        <v>140</v>
      </c>
      <c r="F3220" t="s">
        <v>7455</v>
      </c>
      <c r="G3220" t="s">
        <v>15</v>
      </c>
      <c r="H3220" s="1" t="s">
        <v>200</v>
      </c>
      <c r="I3220" s="3">
        <v>0.62806712962962963</v>
      </c>
      <c r="J3220" s="1" t="s">
        <v>12021</v>
      </c>
      <c r="K3220" s="2" t="s">
        <v>12021</v>
      </c>
      <c r="L3220" s="2" t="s">
        <v>12021</v>
      </c>
      <c r="M3220" t="s">
        <v>12021</v>
      </c>
      <c r="N3220" t="str">
        <f t="shared" si="306"/>
        <v>25-07-2021</v>
      </c>
      <c r="O3220" t="str">
        <f t="shared" si="308"/>
        <v>07</v>
      </c>
      <c r="P3220" t="str">
        <f t="shared" si="309"/>
        <v>2021</v>
      </c>
      <c r="Q3220" t="s">
        <v>12021</v>
      </c>
      <c r="R3220" t="str">
        <f t="shared" si="307"/>
        <v>-</v>
      </c>
      <c r="S3220" t="str">
        <f t="shared" si="310"/>
        <v/>
      </c>
    </row>
    <row r="3221" spans="1:19" x14ac:dyDescent="0.3">
      <c r="A3221" t="s">
        <v>7456</v>
      </c>
      <c r="B3221" t="s">
        <v>123</v>
      </c>
      <c r="C3221" t="s">
        <v>12021</v>
      </c>
      <c r="D3221" t="s">
        <v>33</v>
      </c>
      <c r="E3221" t="s">
        <v>34</v>
      </c>
      <c r="F3221" t="s">
        <v>7457</v>
      </c>
      <c r="G3221" t="s">
        <v>15</v>
      </c>
      <c r="H3221" s="1" t="s">
        <v>3882</v>
      </c>
      <c r="I3221" s="3">
        <v>0.23196759259259259</v>
      </c>
      <c r="J3221" s="1" t="s">
        <v>12021</v>
      </c>
      <c r="K3221" s="2" t="s">
        <v>12021</v>
      </c>
      <c r="L3221" s="2" t="s">
        <v>12021</v>
      </c>
      <c r="M3221" t="s">
        <v>12021</v>
      </c>
      <c r="N3221" t="str">
        <f t="shared" si="306"/>
        <v>14-05-2023</v>
      </c>
      <c r="O3221" t="str">
        <f t="shared" si="308"/>
        <v>05</v>
      </c>
      <c r="P3221" t="str">
        <f t="shared" si="309"/>
        <v>2023</v>
      </c>
      <c r="Q3221" t="s">
        <v>12021</v>
      </c>
      <c r="R3221" t="str">
        <f t="shared" si="307"/>
        <v>-</v>
      </c>
      <c r="S3221" t="str">
        <f t="shared" si="310"/>
        <v/>
      </c>
    </row>
    <row r="3222" spans="1:19" x14ac:dyDescent="0.3">
      <c r="A3222" t="s">
        <v>7458</v>
      </c>
      <c r="B3222" t="s">
        <v>32</v>
      </c>
      <c r="C3222" t="s">
        <v>12021</v>
      </c>
      <c r="D3222" t="s">
        <v>33</v>
      </c>
      <c r="E3222" t="s">
        <v>34</v>
      </c>
      <c r="F3222" t="s">
        <v>7459</v>
      </c>
      <c r="G3222" t="s">
        <v>15</v>
      </c>
      <c r="H3222" s="1" t="s">
        <v>587</v>
      </c>
      <c r="I3222" s="3">
        <v>0.37768518518518518</v>
      </c>
      <c r="J3222" s="1" t="s">
        <v>12021</v>
      </c>
      <c r="K3222" s="2" t="s">
        <v>12021</v>
      </c>
      <c r="L3222" s="2" t="s">
        <v>12021</v>
      </c>
      <c r="M3222" t="s">
        <v>12021</v>
      </c>
      <c r="N3222" t="str">
        <f t="shared" si="306"/>
        <v>13-02-2021</v>
      </c>
      <c r="O3222" t="str">
        <f t="shared" si="308"/>
        <v>02</v>
      </c>
      <c r="P3222" t="str">
        <f t="shared" si="309"/>
        <v>2021</v>
      </c>
      <c r="Q3222" t="s">
        <v>12021</v>
      </c>
      <c r="R3222" t="str">
        <f t="shared" si="307"/>
        <v>-</v>
      </c>
      <c r="S3222" t="str">
        <f t="shared" si="310"/>
        <v/>
      </c>
    </row>
    <row r="3223" spans="1:19" x14ac:dyDescent="0.3">
      <c r="A3223" t="s">
        <v>7460</v>
      </c>
      <c r="B3223" t="s">
        <v>202</v>
      </c>
      <c r="C3223" t="s">
        <v>12021</v>
      </c>
      <c r="D3223" t="s">
        <v>33</v>
      </c>
      <c r="E3223" t="s">
        <v>127</v>
      </c>
      <c r="F3223" t="s">
        <v>7461</v>
      </c>
      <c r="G3223" t="s">
        <v>15</v>
      </c>
      <c r="H3223" s="1" t="s">
        <v>1498</v>
      </c>
      <c r="I3223" s="3">
        <v>0.62135416666666665</v>
      </c>
      <c r="J3223" s="1" t="s">
        <v>12021</v>
      </c>
      <c r="K3223" s="2" t="s">
        <v>12021</v>
      </c>
      <c r="L3223" s="2" t="s">
        <v>12021</v>
      </c>
      <c r="M3223" t="s">
        <v>12021</v>
      </c>
      <c r="N3223" t="str">
        <f t="shared" si="306"/>
        <v>14-08-2020</v>
      </c>
      <c r="O3223" t="str">
        <f t="shared" si="308"/>
        <v>08</v>
      </c>
      <c r="P3223" t="str">
        <f t="shared" si="309"/>
        <v>2020</v>
      </c>
      <c r="Q3223" t="s">
        <v>12021</v>
      </c>
      <c r="R3223" t="str">
        <f t="shared" si="307"/>
        <v>-</v>
      </c>
      <c r="S3223" t="str">
        <f t="shared" si="310"/>
        <v/>
      </c>
    </row>
    <row r="3224" spans="1:19" x14ac:dyDescent="0.3">
      <c r="A3224" t="s">
        <v>7462</v>
      </c>
      <c r="B3224" t="s">
        <v>25</v>
      </c>
      <c r="C3224" t="s">
        <v>12021</v>
      </c>
      <c r="D3224" t="s">
        <v>19</v>
      </c>
      <c r="E3224" t="s">
        <v>26</v>
      </c>
      <c r="F3224" t="s">
        <v>7463</v>
      </c>
      <c r="G3224" t="s">
        <v>15</v>
      </c>
      <c r="H3224" s="1" t="s">
        <v>2198</v>
      </c>
      <c r="I3224" s="3">
        <v>0.25060185185185185</v>
      </c>
      <c r="J3224" s="1" t="s">
        <v>12021</v>
      </c>
      <c r="K3224" s="2" t="s">
        <v>12021</v>
      </c>
      <c r="L3224" s="2" t="s">
        <v>12021</v>
      </c>
      <c r="M3224" t="s">
        <v>12021</v>
      </c>
      <c r="N3224" t="str">
        <f t="shared" si="306"/>
        <v>25-03-2020</v>
      </c>
      <c r="O3224" t="str">
        <f t="shared" si="308"/>
        <v>03</v>
      </c>
      <c r="P3224" t="str">
        <f t="shared" si="309"/>
        <v>2020</v>
      </c>
      <c r="Q3224" t="s">
        <v>12021</v>
      </c>
      <c r="R3224" t="str">
        <f t="shared" si="307"/>
        <v>-</v>
      </c>
      <c r="S3224" t="str">
        <f t="shared" si="310"/>
        <v/>
      </c>
    </row>
    <row r="3225" spans="1:19" x14ac:dyDescent="0.3">
      <c r="A3225" t="s">
        <v>7464</v>
      </c>
      <c r="B3225" t="s">
        <v>194</v>
      </c>
      <c r="C3225" t="s">
        <v>11632</v>
      </c>
      <c r="D3225" t="s">
        <v>49</v>
      </c>
      <c r="E3225" t="s">
        <v>65</v>
      </c>
      <c r="F3225" t="s">
        <v>7465</v>
      </c>
      <c r="G3225" t="s">
        <v>28</v>
      </c>
      <c r="H3225" s="1" t="s">
        <v>3787</v>
      </c>
      <c r="I3225" s="3">
        <v>0.32487268518518519</v>
      </c>
      <c r="J3225" s="1" t="s">
        <v>3060</v>
      </c>
      <c r="K3225" s="2">
        <v>0.32487268518518519</v>
      </c>
      <c r="L3225" s="2" t="s">
        <v>12021</v>
      </c>
      <c r="M3225" t="s">
        <v>12021</v>
      </c>
      <c r="N3225" t="str">
        <f t="shared" si="306"/>
        <v>20-12-2020</v>
      </c>
      <c r="O3225" t="str">
        <f t="shared" si="308"/>
        <v>12</v>
      </c>
      <c r="P3225" t="str">
        <f t="shared" si="309"/>
        <v>2020</v>
      </c>
      <c r="Q3225" t="s">
        <v>12021</v>
      </c>
      <c r="R3225" t="str">
        <f t="shared" si="307"/>
        <v>26-12-2020</v>
      </c>
      <c r="S3225" t="str">
        <f t="shared" si="310"/>
        <v>12</v>
      </c>
    </row>
    <row r="3226" spans="1:19" x14ac:dyDescent="0.3">
      <c r="A3226" t="s">
        <v>7466</v>
      </c>
      <c r="B3226" t="s">
        <v>32</v>
      </c>
      <c r="C3226" t="s">
        <v>12021</v>
      </c>
      <c r="D3226" t="s">
        <v>33</v>
      </c>
      <c r="E3226" t="s">
        <v>34</v>
      </c>
      <c r="F3226" t="s">
        <v>7467</v>
      </c>
      <c r="G3226" t="s">
        <v>22</v>
      </c>
      <c r="H3226" s="1" t="s">
        <v>1752</v>
      </c>
      <c r="I3226" s="3">
        <v>5.7673611111111113E-2</v>
      </c>
      <c r="J3226" s="1" t="s">
        <v>12021</v>
      </c>
      <c r="K3226" s="2" t="s">
        <v>12021</v>
      </c>
      <c r="L3226" s="2" t="s">
        <v>12021</v>
      </c>
      <c r="M3226" t="s">
        <v>12021</v>
      </c>
      <c r="N3226" t="str">
        <f t="shared" si="306"/>
        <v>22-07-2020</v>
      </c>
      <c r="O3226" t="str">
        <f t="shared" si="308"/>
        <v>07</v>
      </c>
      <c r="P3226" t="str">
        <f t="shared" si="309"/>
        <v>2020</v>
      </c>
      <c r="Q3226" t="s">
        <v>12021</v>
      </c>
      <c r="R3226" t="str">
        <f t="shared" si="307"/>
        <v>-</v>
      </c>
      <c r="S3226" t="str">
        <f t="shared" si="310"/>
        <v/>
      </c>
    </row>
    <row r="3227" spans="1:19" x14ac:dyDescent="0.3">
      <c r="A3227" t="s">
        <v>7468</v>
      </c>
      <c r="B3227" t="s">
        <v>185</v>
      </c>
      <c r="C3227" t="s">
        <v>12021</v>
      </c>
      <c r="D3227" t="s">
        <v>12</v>
      </c>
      <c r="E3227" t="s">
        <v>13</v>
      </c>
      <c r="F3227" t="s">
        <v>7469</v>
      </c>
      <c r="G3227" t="s">
        <v>15</v>
      </c>
      <c r="H3227" s="1" t="s">
        <v>3281</v>
      </c>
      <c r="I3227" s="3">
        <v>0.63849537037037041</v>
      </c>
      <c r="J3227" s="1" t="s">
        <v>12021</v>
      </c>
      <c r="K3227" s="2" t="s">
        <v>12021</v>
      </c>
      <c r="L3227" s="2" t="s">
        <v>12021</v>
      </c>
      <c r="M3227" t="s">
        <v>12021</v>
      </c>
      <c r="N3227" t="str">
        <f t="shared" si="306"/>
        <v>23-08-2022</v>
      </c>
      <c r="O3227" t="str">
        <f t="shared" si="308"/>
        <v>08</v>
      </c>
      <c r="P3227" t="str">
        <f t="shared" si="309"/>
        <v>2022</v>
      </c>
      <c r="Q3227" t="s">
        <v>12021</v>
      </c>
      <c r="R3227" t="str">
        <f t="shared" si="307"/>
        <v>-</v>
      </c>
      <c r="S3227" t="str">
        <f t="shared" si="310"/>
        <v/>
      </c>
    </row>
    <row r="3228" spans="1:19" x14ac:dyDescent="0.3">
      <c r="A3228" t="s">
        <v>7470</v>
      </c>
      <c r="B3228" t="s">
        <v>110</v>
      </c>
      <c r="C3228" t="s">
        <v>11633</v>
      </c>
      <c r="D3228" t="s">
        <v>33</v>
      </c>
      <c r="E3228" t="s">
        <v>34</v>
      </c>
      <c r="F3228" t="s">
        <v>7471</v>
      </c>
      <c r="G3228" t="s">
        <v>28</v>
      </c>
      <c r="H3228" s="1">
        <v>44136</v>
      </c>
      <c r="I3228" s="3">
        <v>0.72916666666666663</v>
      </c>
      <c r="J3228" s="1" t="s">
        <v>291</v>
      </c>
      <c r="K3228" s="2">
        <v>0.72981481481481481</v>
      </c>
      <c r="L3228" s="2" t="s">
        <v>12021</v>
      </c>
      <c r="M3228" t="s">
        <v>12021</v>
      </c>
      <c r="N3228" t="str">
        <f t="shared" si="306"/>
        <v>01-11-2020</v>
      </c>
      <c r="O3228" t="str">
        <f t="shared" si="308"/>
        <v>11</v>
      </c>
      <c r="P3228" t="str">
        <f t="shared" si="309"/>
        <v>2020</v>
      </c>
      <c r="Q3228" t="s">
        <v>12021</v>
      </c>
      <c r="R3228" t="str">
        <f t="shared" si="307"/>
        <v>29-01-2020</v>
      </c>
      <c r="S3228" t="str">
        <f t="shared" si="310"/>
        <v>01</v>
      </c>
    </row>
    <row r="3229" spans="1:19" x14ac:dyDescent="0.3">
      <c r="A3229" t="s">
        <v>7472</v>
      </c>
      <c r="B3229" t="s">
        <v>256</v>
      </c>
      <c r="C3229" t="s">
        <v>12021</v>
      </c>
      <c r="D3229" t="s">
        <v>19</v>
      </c>
      <c r="E3229" t="s">
        <v>20</v>
      </c>
      <c r="F3229" t="s">
        <v>7473</v>
      </c>
      <c r="G3229" t="s">
        <v>22</v>
      </c>
      <c r="H3229" s="1">
        <v>44995</v>
      </c>
      <c r="I3229" s="3">
        <v>0.50416666666666665</v>
      </c>
      <c r="J3229" s="1" t="s">
        <v>12021</v>
      </c>
      <c r="K3229" s="2" t="s">
        <v>12021</v>
      </c>
      <c r="L3229" s="2" t="s">
        <v>12021</v>
      </c>
      <c r="M3229" t="s">
        <v>12021</v>
      </c>
      <c r="N3229" t="str">
        <f t="shared" si="306"/>
        <v>10-03-2023</v>
      </c>
      <c r="O3229" t="str">
        <f t="shared" si="308"/>
        <v>03</v>
      </c>
      <c r="P3229" t="str">
        <f t="shared" si="309"/>
        <v>2023</v>
      </c>
      <c r="Q3229" t="s">
        <v>12021</v>
      </c>
      <c r="R3229" t="str">
        <f t="shared" si="307"/>
        <v>-</v>
      </c>
      <c r="S3229" t="str">
        <f t="shared" si="310"/>
        <v/>
      </c>
    </row>
    <row r="3230" spans="1:19" x14ac:dyDescent="0.3">
      <c r="A3230" t="s">
        <v>7474</v>
      </c>
      <c r="B3230" t="s">
        <v>11</v>
      </c>
      <c r="C3230" s="4">
        <v>44716.28402777778</v>
      </c>
      <c r="D3230" t="s">
        <v>12</v>
      </c>
      <c r="E3230" t="s">
        <v>13</v>
      </c>
      <c r="F3230" t="s">
        <v>7475</v>
      </c>
      <c r="G3230" t="s">
        <v>28</v>
      </c>
      <c r="H3230" s="1" t="s">
        <v>4051</v>
      </c>
      <c r="I3230" s="3">
        <v>0.28417824074074072</v>
      </c>
      <c r="J3230" s="1">
        <v>44716</v>
      </c>
      <c r="K3230" s="2">
        <v>0.28402777777777777</v>
      </c>
      <c r="L3230" s="2" t="s">
        <v>12021</v>
      </c>
      <c r="M3230" t="s">
        <v>12021</v>
      </c>
      <c r="N3230" t="str">
        <f t="shared" si="306"/>
        <v>20-03-2022</v>
      </c>
      <c r="O3230" t="str">
        <f t="shared" si="308"/>
        <v>03</v>
      </c>
      <c r="P3230" t="str">
        <f t="shared" si="309"/>
        <v>2022</v>
      </c>
      <c r="Q3230" t="s">
        <v>12021</v>
      </c>
      <c r="R3230" t="str">
        <f t="shared" si="307"/>
        <v>04-06-2022</v>
      </c>
      <c r="S3230" t="str">
        <f t="shared" si="310"/>
        <v>06</v>
      </c>
    </row>
    <row r="3231" spans="1:19" x14ac:dyDescent="0.3">
      <c r="A3231" t="s">
        <v>7476</v>
      </c>
      <c r="B3231" t="s">
        <v>68</v>
      </c>
      <c r="C3231" s="4">
        <v>45536.422222222223</v>
      </c>
      <c r="D3231" t="s">
        <v>49</v>
      </c>
      <c r="E3231" t="s">
        <v>69</v>
      </c>
      <c r="F3231" t="s">
        <v>7477</v>
      </c>
      <c r="G3231" t="s">
        <v>28</v>
      </c>
      <c r="H3231" s="1" t="s">
        <v>1546</v>
      </c>
      <c r="I3231" s="3">
        <v>0.42267361111111112</v>
      </c>
      <c r="J3231" s="1">
        <v>45536</v>
      </c>
      <c r="K3231" s="2">
        <v>0.42222222222222222</v>
      </c>
      <c r="L3231" s="2" t="s">
        <v>12021</v>
      </c>
      <c r="M3231" t="s">
        <v>12021</v>
      </c>
      <c r="N3231" t="str">
        <f t="shared" si="306"/>
        <v>28-12-2023</v>
      </c>
      <c r="O3231" t="str">
        <f t="shared" si="308"/>
        <v>12</v>
      </c>
      <c r="P3231" t="str">
        <f t="shared" si="309"/>
        <v>2023</v>
      </c>
      <c r="Q3231" t="s">
        <v>12021</v>
      </c>
      <c r="R3231" t="str">
        <f t="shared" si="307"/>
        <v>01-09-2024</v>
      </c>
      <c r="S3231" t="str">
        <f t="shared" si="310"/>
        <v>09</v>
      </c>
    </row>
    <row r="3232" spans="1:19" x14ac:dyDescent="0.3">
      <c r="A3232" t="s">
        <v>7478</v>
      </c>
      <c r="B3232" t="s">
        <v>126</v>
      </c>
      <c r="C3232" t="s">
        <v>12021</v>
      </c>
      <c r="D3232" t="s">
        <v>33</v>
      </c>
      <c r="E3232" t="s">
        <v>127</v>
      </c>
      <c r="F3232" t="s">
        <v>7479</v>
      </c>
      <c r="G3232" t="s">
        <v>15</v>
      </c>
      <c r="H3232" s="1" t="s">
        <v>2592</v>
      </c>
      <c r="I3232" s="3">
        <v>0.46037037037037037</v>
      </c>
      <c r="J3232" s="1" t="s">
        <v>12021</v>
      </c>
      <c r="K3232" s="2" t="s">
        <v>12021</v>
      </c>
      <c r="L3232" s="2" t="s">
        <v>12021</v>
      </c>
      <c r="M3232" t="s">
        <v>12021</v>
      </c>
      <c r="N3232" t="str">
        <f t="shared" si="306"/>
        <v>13-02-2023</v>
      </c>
      <c r="O3232" t="str">
        <f t="shared" si="308"/>
        <v>02</v>
      </c>
      <c r="P3232" t="str">
        <f t="shared" si="309"/>
        <v>2023</v>
      </c>
      <c r="Q3232" t="s">
        <v>12021</v>
      </c>
      <c r="R3232" t="str">
        <f t="shared" si="307"/>
        <v>-</v>
      </c>
      <c r="S3232" t="str">
        <f t="shared" si="310"/>
        <v/>
      </c>
    </row>
    <row r="3233" spans="1:19" x14ac:dyDescent="0.3">
      <c r="A3233" t="s">
        <v>7480</v>
      </c>
      <c r="B3233" t="s">
        <v>37</v>
      </c>
      <c r="C3233" t="s">
        <v>12021</v>
      </c>
      <c r="D3233" t="s">
        <v>33</v>
      </c>
      <c r="E3233" t="s">
        <v>38</v>
      </c>
      <c r="F3233" t="s">
        <v>7481</v>
      </c>
      <c r="G3233" t="s">
        <v>15</v>
      </c>
      <c r="H3233" s="1" t="s">
        <v>80</v>
      </c>
      <c r="I3233" s="3">
        <v>0.76489583333333333</v>
      </c>
      <c r="J3233" s="1" t="s">
        <v>12021</v>
      </c>
      <c r="K3233" s="2" t="s">
        <v>12021</v>
      </c>
      <c r="L3233" s="2" t="s">
        <v>12021</v>
      </c>
      <c r="M3233" t="s">
        <v>12021</v>
      </c>
      <c r="N3233" t="str">
        <f t="shared" si="306"/>
        <v>15-12-2021</v>
      </c>
      <c r="O3233" t="str">
        <f t="shared" si="308"/>
        <v>12</v>
      </c>
      <c r="P3233" t="str">
        <f t="shared" si="309"/>
        <v>2021</v>
      </c>
      <c r="Q3233" t="s">
        <v>12021</v>
      </c>
      <c r="R3233" t="str">
        <f t="shared" si="307"/>
        <v>-</v>
      </c>
      <c r="S3233" t="str">
        <f t="shared" si="310"/>
        <v/>
      </c>
    </row>
    <row r="3234" spans="1:19" x14ac:dyDescent="0.3">
      <c r="A3234" t="s">
        <v>7482</v>
      </c>
      <c r="B3234" t="s">
        <v>301</v>
      </c>
      <c r="C3234" t="s">
        <v>12021</v>
      </c>
      <c r="D3234" t="s">
        <v>49</v>
      </c>
      <c r="E3234" t="s">
        <v>50</v>
      </c>
      <c r="F3234" t="s">
        <v>7483</v>
      </c>
      <c r="G3234" t="s">
        <v>22</v>
      </c>
      <c r="H3234" s="1" t="s">
        <v>3628</v>
      </c>
      <c r="I3234" s="3">
        <v>9.493055555555556E-2</v>
      </c>
      <c r="J3234" s="1" t="s">
        <v>12021</v>
      </c>
      <c r="K3234" s="2" t="s">
        <v>12021</v>
      </c>
      <c r="L3234" s="2" t="s">
        <v>12021</v>
      </c>
      <c r="M3234" t="s">
        <v>12021</v>
      </c>
      <c r="N3234" t="str">
        <f t="shared" si="306"/>
        <v>18-07-2021</v>
      </c>
      <c r="O3234" t="str">
        <f t="shared" si="308"/>
        <v>07</v>
      </c>
      <c r="P3234" t="str">
        <f t="shared" si="309"/>
        <v>2021</v>
      </c>
      <c r="Q3234" t="s">
        <v>12021</v>
      </c>
      <c r="R3234" t="str">
        <f t="shared" si="307"/>
        <v>-</v>
      </c>
      <c r="S3234" t="str">
        <f t="shared" si="310"/>
        <v/>
      </c>
    </row>
    <row r="3235" spans="1:19" x14ac:dyDescent="0.3">
      <c r="A3235" t="s">
        <v>7484</v>
      </c>
      <c r="B3235" t="s">
        <v>249</v>
      </c>
      <c r="C3235" t="s">
        <v>12021</v>
      </c>
      <c r="D3235" t="s">
        <v>19</v>
      </c>
      <c r="E3235" t="s">
        <v>26</v>
      </c>
      <c r="F3235" t="s">
        <v>7485</v>
      </c>
      <c r="G3235" t="s">
        <v>22</v>
      </c>
      <c r="H3235" s="1">
        <v>45110</v>
      </c>
      <c r="I3235" s="3">
        <v>0.99791666666666667</v>
      </c>
      <c r="J3235" s="1" t="s">
        <v>12021</v>
      </c>
      <c r="K3235" s="2" t="s">
        <v>12021</v>
      </c>
      <c r="L3235" s="2" t="s">
        <v>12021</v>
      </c>
      <c r="M3235" t="s">
        <v>12021</v>
      </c>
      <c r="N3235" t="str">
        <f t="shared" si="306"/>
        <v>03-07-2023</v>
      </c>
      <c r="O3235" t="str">
        <f t="shared" si="308"/>
        <v>07</v>
      </c>
      <c r="P3235" t="str">
        <f t="shared" si="309"/>
        <v>2023</v>
      </c>
      <c r="Q3235" t="s">
        <v>12021</v>
      </c>
      <c r="R3235" t="str">
        <f t="shared" si="307"/>
        <v>-</v>
      </c>
      <c r="S3235" t="str">
        <f t="shared" si="310"/>
        <v/>
      </c>
    </row>
    <row r="3236" spans="1:19" x14ac:dyDescent="0.3">
      <c r="A3236" t="s">
        <v>7486</v>
      </c>
      <c r="B3236" t="s">
        <v>158</v>
      </c>
      <c r="C3236" t="s">
        <v>12021</v>
      </c>
      <c r="D3236" t="s">
        <v>33</v>
      </c>
      <c r="E3236" t="s">
        <v>127</v>
      </c>
      <c r="F3236" t="s">
        <v>7487</v>
      </c>
      <c r="G3236" t="s">
        <v>22</v>
      </c>
      <c r="H3236" s="1">
        <v>45019</v>
      </c>
      <c r="I3236" s="3">
        <v>0.23125000000000001</v>
      </c>
      <c r="J3236" s="1" t="s">
        <v>12021</v>
      </c>
      <c r="K3236" s="2" t="s">
        <v>12021</v>
      </c>
      <c r="L3236" s="2" t="s">
        <v>12021</v>
      </c>
      <c r="M3236" t="s">
        <v>12021</v>
      </c>
      <c r="N3236" t="str">
        <f t="shared" si="306"/>
        <v>03-04-2023</v>
      </c>
      <c r="O3236" t="str">
        <f t="shared" si="308"/>
        <v>04</v>
      </c>
      <c r="P3236" t="str">
        <f t="shared" si="309"/>
        <v>2023</v>
      </c>
      <c r="Q3236" t="s">
        <v>12021</v>
      </c>
      <c r="R3236" t="str">
        <f t="shared" si="307"/>
        <v>-</v>
      </c>
      <c r="S3236" t="str">
        <f t="shared" si="310"/>
        <v/>
      </c>
    </row>
    <row r="3237" spans="1:19" x14ac:dyDescent="0.3">
      <c r="A3237" t="s">
        <v>7488</v>
      </c>
      <c r="B3237" t="s">
        <v>301</v>
      </c>
      <c r="C3237" t="s">
        <v>12021</v>
      </c>
      <c r="D3237" t="s">
        <v>49</v>
      </c>
      <c r="E3237" t="s">
        <v>50</v>
      </c>
      <c r="F3237" t="s">
        <v>7489</v>
      </c>
      <c r="G3237" t="s">
        <v>15</v>
      </c>
      <c r="H3237" s="1">
        <v>43986</v>
      </c>
      <c r="I3237" s="3">
        <v>0.67708333333333337</v>
      </c>
      <c r="J3237" s="1" t="s">
        <v>12021</v>
      </c>
      <c r="K3237" s="2" t="s">
        <v>12021</v>
      </c>
      <c r="L3237" s="2" t="s">
        <v>12021</v>
      </c>
      <c r="M3237" t="s">
        <v>12021</v>
      </c>
      <c r="N3237" t="str">
        <f t="shared" si="306"/>
        <v>04-06-2020</v>
      </c>
      <c r="O3237" t="str">
        <f t="shared" si="308"/>
        <v>06</v>
      </c>
      <c r="P3237" t="str">
        <f t="shared" si="309"/>
        <v>2020</v>
      </c>
      <c r="Q3237" t="s">
        <v>12021</v>
      </c>
      <c r="R3237" t="str">
        <f t="shared" si="307"/>
        <v>-</v>
      </c>
      <c r="S3237" t="str">
        <f t="shared" si="310"/>
        <v/>
      </c>
    </row>
    <row r="3238" spans="1:19" x14ac:dyDescent="0.3">
      <c r="A3238" t="s">
        <v>7490</v>
      </c>
      <c r="B3238" t="s">
        <v>87</v>
      </c>
      <c r="C3238" t="s">
        <v>11634</v>
      </c>
      <c r="D3238" t="s">
        <v>33</v>
      </c>
      <c r="E3238" t="s">
        <v>38</v>
      </c>
      <c r="F3238" t="s">
        <v>7491</v>
      </c>
      <c r="G3238" t="s">
        <v>28</v>
      </c>
      <c r="H3238" s="1">
        <v>45605</v>
      </c>
      <c r="I3238" s="3">
        <v>0.65277777777777779</v>
      </c>
      <c r="J3238" s="1" t="s">
        <v>2075</v>
      </c>
      <c r="K3238" s="2">
        <v>0.65344907407407404</v>
      </c>
      <c r="L3238" s="2" t="s">
        <v>12021</v>
      </c>
      <c r="M3238" t="s">
        <v>12021</v>
      </c>
      <c r="N3238" t="str">
        <f t="shared" si="306"/>
        <v>09-11-2024</v>
      </c>
      <c r="O3238" t="str">
        <f t="shared" si="308"/>
        <v>11</v>
      </c>
      <c r="P3238" t="str">
        <f t="shared" si="309"/>
        <v>2024</v>
      </c>
      <c r="Q3238" t="s">
        <v>12021</v>
      </c>
      <c r="R3238" t="str">
        <f t="shared" si="307"/>
        <v>29-09-2024</v>
      </c>
      <c r="S3238" t="str">
        <f t="shared" si="310"/>
        <v>09</v>
      </c>
    </row>
    <row r="3239" spans="1:19" x14ac:dyDescent="0.3">
      <c r="A3239" t="s">
        <v>7492</v>
      </c>
      <c r="B3239" t="s">
        <v>37</v>
      </c>
      <c r="C3239" s="4">
        <v>43865.431944444441</v>
      </c>
      <c r="D3239" t="s">
        <v>33</v>
      </c>
      <c r="E3239" t="s">
        <v>38</v>
      </c>
      <c r="F3239" t="s">
        <v>7493</v>
      </c>
      <c r="G3239" t="s">
        <v>28</v>
      </c>
      <c r="H3239" s="1" t="s">
        <v>3812</v>
      </c>
      <c r="I3239" s="3">
        <v>0.43224537037037036</v>
      </c>
      <c r="J3239" s="1">
        <v>43865</v>
      </c>
      <c r="K3239" s="2">
        <v>0.43194444444444446</v>
      </c>
      <c r="L3239" s="2" t="s">
        <v>12021</v>
      </c>
      <c r="M3239" t="s">
        <v>12021</v>
      </c>
      <c r="N3239" t="str">
        <f t="shared" si="306"/>
        <v>13-03-2020</v>
      </c>
      <c r="O3239" t="str">
        <f t="shared" si="308"/>
        <v>03</v>
      </c>
      <c r="P3239" t="str">
        <f t="shared" si="309"/>
        <v>2020</v>
      </c>
      <c r="Q3239" t="s">
        <v>12021</v>
      </c>
      <c r="R3239" t="str">
        <f t="shared" si="307"/>
        <v>04-02-2020</v>
      </c>
      <c r="S3239" t="str">
        <f t="shared" si="310"/>
        <v>02</v>
      </c>
    </row>
    <row r="3240" spans="1:19" x14ac:dyDescent="0.3">
      <c r="A3240" t="s">
        <v>7494</v>
      </c>
      <c r="B3240" t="s">
        <v>188</v>
      </c>
      <c r="C3240" t="s">
        <v>12021</v>
      </c>
      <c r="D3240" t="s">
        <v>12</v>
      </c>
      <c r="E3240" t="s">
        <v>114</v>
      </c>
      <c r="F3240" t="s">
        <v>7495</v>
      </c>
      <c r="G3240" t="s">
        <v>15</v>
      </c>
      <c r="H3240" s="1">
        <v>45110</v>
      </c>
      <c r="I3240" s="3">
        <v>5.7638888888888892E-2</v>
      </c>
      <c r="J3240" s="1" t="s">
        <v>12021</v>
      </c>
      <c r="K3240" s="2" t="s">
        <v>12021</v>
      </c>
      <c r="L3240" s="2" t="s">
        <v>12021</v>
      </c>
      <c r="M3240" t="s">
        <v>12021</v>
      </c>
      <c r="N3240" t="str">
        <f t="shared" si="306"/>
        <v>03-07-2023</v>
      </c>
      <c r="O3240" t="str">
        <f t="shared" si="308"/>
        <v>07</v>
      </c>
      <c r="P3240" t="str">
        <f t="shared" si="309"/>
        <v>2023</v>
      </c>
      <c r="Q3240" t="s">
        <v>12021</v>
      </c>
      <c r="R3240" t="str">
        <f t="shared" si="307"/>
        <v>-</v>
      </c>
      <c r="S3240" t="str">
        <f t="shared" si="310"/>
        <v/>
      </c>
    </row>
    <row r="3241" spans="1:19" x14ac:dyDescent="0.3">
      <c r="A3241" t="s">
        <v>7496</v>
      </c>
      <c r="B3241" t="s">
        <v>173</v>
      </c>
      <c r="C3241" t="s">
        <v>11635</v>
      </c>
      <c r="D3241" t="s">
        <v>12</v>
      </c>
      <c r="E3241" t="s">
        <v>174</v>
      </c>
      <c r="F3241" t="s">
        <v>7497</v>
      </c>
      <c r="G3241" t="s">
        <v>28</v>
      </c>
      <c r="H3241" s="1" t="s">
        <v>2421</v>
      </c>
      <c r="I3241" s="3">
        <v>0.53245370370370371</v>
      </c>
      <c r="J3241" s="1" t="s">
        <v>2744</v>
      </c>
      <c r="K3241" s="2">
        <v>0.53245370370370371</v>
      </c>
      <c r="L3241" s="2" t="s">
        <v>12021</v>
      </c>
      <c r="M3241" t="s">
        <v>12021</v>
      </c>
      <c r="N3241" t="str">
        <f t="shared" si="306"/>
        <v>22-01-2024</v>
      </c>
      <c r="O3241" t="str">
        <f t="shared" si="308"/>
        <v>01</v>
      </c>
      <c r="P3241" t="str">
        <f t="shared" si="309"/>
        <v>2024</v>
      </c>
      <c r="Q3241" t="s">
        <v>12021</v>
      </c>
      <c r="R3241" t="str">
        <f t="shared" si="307"/>
        <v>13-02-2024</v>
      </c>
      <c r="S3241" t="str">
        <f t="shared" si="310"/>
        <v>02</v>
      </c>
    </row>
    <row r="3242" spans="1:19" x14ac:dyDescent="0.3">
      <c r="A3242" t="s">
        <v>7498</v>
      </c>
      <c r="B3242" t="s">
        <v>256</v>
      </c>
      <c r="C3242" t="s">
        <v>12021</v>
      </c>
      <c r="D3242" t="s">
        <v>19</v>
      </c>
      <c r="E3242" t="s">
        <v>20</v>
      </c>
      <c r="F3242" t="s">
        <v>7499</v>
      </c>
      <c r="G3242" t="s">
        <v>22</v>
      </c>
      <c r="H3242" s="1">
        <v>44320</v>
      </c>
      <c r="I3242" s="3">
        <v>0.21805555555555556</v>
      </c>
      <c r="J3242" s="1" t="s">
        <v>12021</v>
      </c>
      <c r="K3242" s="2" t="s">
        <v>12021</v>
      </c>
      <c r="L3242" s="2" t="s">
        <v>12021</v>
      </c>
      <c r="M3242" t="s">
        <v>12021</v>
      </c>
      <c r="N3242" t="str">
        <f t="shared" si="306"/>
        <v>04-05-2021</v>
      </c>
      <c r="O3242" t="str">
        <f t="shared" si="308"/>
        <v>05</v>
      </c>
      <c r="P3242" t="str">
        <f t="shared" si="309"/>
        <v>2021</v>
      </c>
      <c r="Q3242" t="s">
        <v>12021</v>
      </c>
      <c r="R3242" t="str">
        <f t="shared" si="307"/>
        <v>-</v>
      </c>
      <c r="S3242" t="str">
        <f t="shared" si="310"/>
        <v/>
      </c>
    </row>
    <row r="3243" spans="1:19" x14ac:dyDescent="0.3">
      <c r="A3243" t="s">
        <v>7500</v>
      </c>
      <c r="B3243" t="s">
        <v>135</v>
      </c>
      <c r="C3243" s="4">
        <v>44140.395833333336</v>
      </c>
      <c r="D3243" t="s">
        <v>33</v>
      </c>
      <c r="E3243" t="s">
        <v>38</v>
      </c>
      <c r="F3243" t="s">
        <v>7501</v>
      </c>
      <c r="G3243" t="s">
        <v>28</v>
      </c>
      <c r="H3243" s="1" t="s">
        <v>2245</v>
      </c>
      <c r="I3243" s="3">
        <v>0.39648148148148149</v>
      </c>
      <c r="J3243" s="1">
        <v>44140</v>
      </c>
      <c r="K3243" s="2">
        <v>0.39583333333333331</v>
      </c>
      <c r="L3243" s="2" t="s">
        <v>12021</v>
      </c>
      <c r="M3243" t="s">
        <v>12021</v>
      </c>
      <c r="N3243" t="str">
        <f t="shared" si="306"/>
        <v>18-04-2020</v>
      </c>
      <c r="O3243" t="str">
        <f t="shared" si="308"/>
        <v>04</v>
      </c>
      <c r="P3243" t="str">
        <f t="shared" si="309"/>
        <v>2020</v>
      </c>
      <c r="Q3243" t="s">
        <v>12021</v>
      </c>
      <c r="R3243" t="str">
        <f t="shared" si="307"/>
        <v>05-11-2020</v>
      </c>
      <c r="S3243" t="str">
        <f t="shared" si="310"/>
        <v>11</v>
      </c>
    </row>
    <row r="3244" spans="1:19" x14ac:dyDescent="0.3">
      <c r="A3244" t="s">
        <v>7502</v>
      </c>
      <c r="B3244" t="s">
        <v>53</v>
      </c>
      <c r="C3244" t="s">
        <v>12021</v>
      </c>
      <c r="D3244" t="s">
        <v>12</v>
      </c>
      <c r="E3244" t="s">
        <v>13</v>
      </c>
      <c r="F3244" t="s">
        <v>7503</v>
      </c>
      <c r="G3244" t="s">
        <v>15</v>
      </c>
      <c r="H3244" s="1">
        <v>43961</v>
      </c>
      <c r="I3244" s="3">
        <v>0.5180555555555556</v>
      </c>
      <c r="J3244" s="1" t="s">
        <v>12021</v>
      </c>
      <c r="K3244" s="2" t="s">
        <v>12021</v>
      </c>
      <c r="L3244" s="2" t="s">
        <v>12021</v>
      </c>
      <c r="M3244" t="s">
        <v>12021</v>
      </c>
      <c r="N3244" t="str">
        <f t="shared" si="306"/>
        <v>10-05-2020</v>
      </c>
      <c r="O3244" t="str">
        <f t="shared" si="308"/>
        <v>05</v>
      </c>
      <c r="P3244" t="str">
        <f t="shared" si="309"/>
        <v>2020</v>
      </c>
      <c r="Q3244" t="s">
        <v>12021</v>
      </c>
      <c r="R3244" t="str">
        <f t="shared" si="307"/>
        <v>-</v>
      </c>
      <c r="S3244" t="str">
        <f t="shared" si="310"/>
        <v/>
      </c>
    </row>
    <row r="3245" spans="1:19" x14ac:dyDescent="0.3">
      <c r="A3245" t="s">
        <v>7504</v>
      </c>
      <c r="B3245" t="s">
        <v>53</v>
      </c>
      <c r="C3245" t="s">
        <v>12021</v>
      </c>
      <c r="D3245" t="s">
        <v>12</v>
      </c>
      <c r="E3245" t="s">
        <v>13</v>
      </c>
      <c r="F3245" t="s">
        <v>7505</v>
      </c>
      <c r="G3245" t="s">
        <v>15</v>
      </c>
      <c r="H3245" s="1" t="s">
        <v>2564</v>
      </c>
      <c r="I3245" s="3">
        <v>0.44341435185185185</v>
      </c>
      <c r="J3245" s="1" t="s">
        <v>12021</v>
      </c>
      <c r="K3245" s="2" t="s">
        <v>12021</v>
      </c>
      <c r="L3245" s="2" t="s">
        <v>12021</v>
      </c>
      <c r="M3245" t="s">
        <v>12021</v>
      </c>
      <c r="N3245" t="str">
        <f t="shared" si="306"/>
        <v>18-04-2021</v>
      </c>
      <c r="O3245" t="str">
        <f t="shared" si="308"/>
        <v>04</v>
      </c>
      <c r="P3245" t="str">
        <f t="shared" si="309"/>
        <v>2021</v>
      </c>
      <c r="Q3245" t="s">
        <v>12021</v>
      </c>
      <c r="R3245" t="str">
        <f t="shared" si="307"/>
        <v>-</v>
      </c>
      <c r="S3245" t="str">
        <f t="shared" si="310"/>
        <v/>
      </c>
    </row>
    <row r="3246" spans="1:19" x14ac:dyDescent="0.3">
      <c r="A3246" t="s">
        <v>7506</v>
      </c>
      <c r="B3246" t="s">
        <v>131</v>
      </c>
      <c r="C3246" t="s">
        <v>12021</v>
      </c>
      <c r="D3246" t="s">
        <v>12</v>
      </c>
      <c r="E3246" t="s">
        <v>114</v>
      </c>
      <c r="F3246" t="s">
        <v>7507</v>
      </c>
      <c r="G3246" t="s">
        <v>22</v>
      </c>
      <c r="H3246" s="1">
        <v>44024</v>
      </c>
      <c r="I3246" s="3">
        <v>0.92500000000000004</v>
      </c>
      <c r="J3246" s="1" t="s">
        <v>12021</v>
      </c>
      <c r="K3246" s="2" t="s">
        <v>12021</v>
      </c>
      <c r="L3246" s="2" t="s">
        <v>12021</v>
      </c>
      <c r="M3246" t="s">
        <v>12021</v>
      </c>
      <c r="N3246" t="str">
        <f t="shared" si="306"/>
        <v>12-07-2020</v>
      </c>
      <c r="O3246" t="str">
        <f t="shared" si="308"/>
        <v>07</v>
      </c>
      <c r="P3246" t="str">
        <f t="shared" si="309"/>
        <v>2020</v>
      </c>
      <c r="Q3246" t="s">
        <v>12021</v>
      </c>
      <c r="R3246" t="str">
        <f t="shared" si="307"/>
        <v>-</v>
      </c>
      <c r="S3246" t="str">
        <f t="shared" si="310"/>
        <v/>
      </c>
    </row>
    <row r="3247" spans="1:19" x14ac:dyDescent="0.3">
      <c r="A3247" t="s">
        <v>7508</v>
      </c>
      <c r="B3247" t="s">
        <v>32</v>
      </c>
      <c r="C3247" t="s">
        <v>12021</v>
      </c>
      <c r="D3247" t="s">
        <v>33</v>
      </c>
      <c r="E3247" t="s">
        <v>34</v>
      </c>
      <c r="F3247" t="s">
        <v>7509</v>
      </c>
      <c r="G3247" t="s">
        <v>15</v>
      </c>
      <c r="H3247" s="1" t="s">
        <v>3619</v>
      </c>
      <c r="I3247" s="3">
        <v>0.89599537037037036</v>
      </c>
      <c r="J3247" s="1" t="s">
        <v>12021</v>
      </c>
      <c r="K3247" s="2" t="s">
        <v>12021</v>
      </c>
      <c r="L3247" s="2" t="s">
        <v>12021</v>
      </c>
      <c r="M3247" t="s">
        <v>12021</v>
      </c>
      <c r="N3247" t="str">
        <f t="shared" si="306"/>
        <v>24-07-2023</v>
      </c>
      <c r="O3247" t="str">
        <f t="shared" si="308"/>
        <v>07</v>
      </c>
      <c r="P3247" t="str">
        <f t="shared" si="309"/>
        <v>2023</v>
      </c>
      <c r="Q3247" t="s">
        <v>12021</v>
      </c>
      <c r="R3247" t="str">
        <f t="shared" si="307"/>
        <v>-</v>
      </c>
      <c r="S3247" t="str">
        <f t="shared" si="310"/>
        <v/>
      </c>
    </row>
    <row r="3248" spans="1:19" x14ac:dyDescent="0.3">
      <c r="A3248" t="s">
        <v>7510</v>
      </c>
      <c r="B3248" t="s">
        <v>249</v>
      </c>
      <c r="C3248" t="s">
        <v>12021</v>
      </c>
      <c r="D3248" t="s">
        <v>19</v>
      </c>
      <c r="E3248" t="s">
        <v>26</v>
      </c>
      <c r="F3248" t="s">
        <v>7511</v>
      </c>
      <c r="G3248" t="s">
        <v>15</v>
      </c>
      <c r="H3248" s="1" t="s">
        <v>7512</v>
      </c>
      <c r="I3248" s="3">
        <v>0.27974537037037039</v>
      </c>
      <c r="J3248" s="1" t="s">
        <v>12021</v>
      </c>
      <c r="K3248" s="2" t="s">
        <v>12021</v>
      </c>
      <c r="L3248" s="2" t="s">
        <v>12021</v>
      </c>
      <c r="M3248" t="s">
        <v>12021</v>
      </c>
      <c r="N3248" t="str">
        <f t="shared" si="306"/>
        <v>13-11-2022</v>
      </c>
      <c r="O3248" t="str">
        <f t="shared" si="308"/>
        <v>11</v>
      </c>
      <c r="P3248" t="str">
        <f t="shared" si="309"/>
        <v>2022</v>
      </c>
      <c r="Q3248" t="s">
        <v>12021</v>
      </c>
      <c r="R3248" t="str">
        <f t="shared" si="307"/>
        <v>-</v>
      </c>
      <c r="S3248" t="str">
        <f t="shared" si="310"/>
        <v/>
      </c>
    </row>
    <row r="3249" spans="1:19" x14ac:dyDescent="0.3">
      <c r="A3249" t="s">
        <v>7513</v>
      </c>
      <c r="B3249" t="s">
        <v>64</v>
      </c>
      <c r="C3249" t="s">
        <v>11636</v>
      </c>
      <c r="D3249" t="s">
        <v>49</v>
      </c>
      <c r="E3249" t="s">
        <v>65</v>
      </c>
      <c r="F3249" t="s">
        <v>7514</v>
      </c>
      <c r="G3249" t="s">
        <v>28</v>
      </c>
      <c r="H3249" s="1">
        <v>45386</v>
      </c>
      <c r="I3249" s="3">
        <v>0.43958333333333333</v>
      </c>
      <c r="J3249" s="1" t="s">
        <v>598</v>
      </c>
      <c r="K3249" s="2">
        <v>0.43982638888888886</v>
      </c>
      <c r="L3249" s="2" t="s">
        <v>12021</v>
      </c>
      <c r="M3249" t="s">
        <v>12021</v>
      </c>
      <c r="N3249" t="str">
        <f t="shared" si="306"/>
        <v>04-04-2024</v>
      </c>
      <c r="O3249" t="str">
        <f t="shared" si="308"/>
        <v>04</v>
      </c>
      <c r="P3249" t="str">
        <f t="shared" si="309"/>
        <v>2024</v>
      </c>
      <c r="Q3249" t="s">
        <v>12021</v>
      </c>
      <c r="R3249" t="str">
        <f t="shared" si="307"/>
        <v>18-04-2024</v>
      </c>
      <c r="S3249" t="str">
        <f t="shared" si="310"/>
        <v>04</v>
      </c>
    </row>
    <row r="3250" spans="1:19" x14ac:dyDescent="0.3">
      <c r="A3250" t="s">
        <v>7515</v>
      </c>
      <c r="B3250" t="s">
        <v>113</v>
      </c>
      <c r="C3250" s="4">
        <v>44537.447916666664</v>
      </c>
      <c r="D3250" t="s">
        <v>12</v>
      </c>
      <c r="E3250" t="s">
        <v>114</v>
      </c>
      <c r="F3250" t="s">
        <v>7516</v>
      </c>
      <c r="G3250" t="s">
        <v>28</v>
      </c>
      <c r="H3250" s="1">
        <v>44293</v>
      </c>
      <c r="I3250" s="3">
        <v>0.44791666666666669</v>
      </c>
      <c r="J3250" s="1">
        <v>44537</v>
      </c>
      <c r="K3250" s="2">
        <v>0.44791666666666669</v>
      </c>
      <c r="L3250" s="2" t="s">
        <v>12021</v>
      </c>
      <c r="M3250" t="s">
        <v>12021</v>
      </c>
      <c r="N3250" t="str">
        <f t="shared" si="306"/>
        <v>07-04-2021</v>
      </c>
      <c r="O3250" t="str">
        <f t="shared" si="308"/>
        <v>04</v>
      </c>
      <c r="P3250" t="str">
        <f t="shared" si="309"/>
        <v>2021</v>
      </c>
      <c r="Q3250" t="s">
        <v>12021</v>
      </c>
      <c r="R3250" t="str">
        <f t="shared" si="307"/>
        <v>07-12-2021</v>
      </c>
      <c r="S3250" t="str">
        <f t="shared" si="310"/>
        <v>12</v>
      </c>
    </row>
    <row r="3251" spans="1:19" x14ac:dyDescent="0.3">
      <c r="A3251" t="s">
        <v>7517</v>
      </c>
      <c r="B3251" t="s">
        <v>194</v>
      </c>
      <c r="C3251" t="s">
        <v>12021</v>
      </c>
      <c r="D3251" t="s">
        <v>49</v>
      </c>
      <c r="E3251" t="s">
        <v>65</v>
      </c>
      <c r="F3251" t="s">
        <v>7518</v>
      </c>
      <c r="G3251" t="s">
        <v>22</v>
      </c>
      <c r="H3251" s="1">
        <v>45538</v>
      </c>
      <c r="I3251" s="3">
        <v>0.79027777777777775</v>
      </c>
      <c r="J3251" s="1" t="s">
        <v>12021</v>
      </c>
      <c r="K3251" s="2" t="s">
        <v>12021</v>
      </c>
      <c r="L3251" s="2" t="s">
        <v>12021</v>
      </c>
      <c r="M3251" t="s">
        <v>12021</v>
      </c>
      <c r="N3251" t="str">
        <f t="shared" si="306"/>
        <v>03-09-2024</v>
      </c>
      <c r="O3251" t="str">
        <f t="shared" si="308"/>
        <v>09</v>
      </c>
      <c r="P3251" t="str">
        <f t="shared" si="309"/>
        <v>2024</v>
      </c>
      <c r="Q3251" t="s">
        <v>12021</v>
      </c>
      <c r="R3251" t="str">
        <f t="shared" si="307"/>
        <v>-</v>
      </c>
      <c r="S3251" t="str">
        <f t="shared" si="310"/>
        <v/>
      </c>
    </row>
    <row r="3252" spans="1:19" x14ac:dyDescent="0.3">
      <c r="A3252" t="s">
        <v>7519</v>
      </c>
      <c r="B3252" t="s">
        <v>301</v>
      </c>
      <c r="C3252" t="s">
        <v>12021</v>
      </c>
      <c r="D3252" t="s">
        <v>49</v>
      </c>
      <c r="E3252" t="s">
        <v>50</v>
      </c>
      <c r="F3252" t="s">
        <v>7520</v>
      </c>
      <c r="G3252" t="s">
        <v>22</v>
      </c>
      <c r="H3252" s="1" t="s">
        <v>439</v>
      </c>
      <c r="I3252" s="3">
        <v>0.90418981481481486</v>
      </c>
      <c r="J3252" s="1" t="s">
        <v>12021</v>
      </c>
      <c r="K3252" s="2" t="s">
        <v>12021</v>
      </c>
      <c r="L3252" s="2" t="s">
        <v>12021</v>
      </c>
      <c r="M3252" t="s">
        <v>12021</v>
      </c>
      <c r="N3252" t="str">
        <f t="shared" si="306"/>
        <v>31-08-2021</v>
      </c>
      <c r="O3252" t="str">
        <f t="shared" si="308"/>
        <v>08</v>
      </c>
      <c r="P3252" t="str">
        <f t="shared" si="309"/>
        <v>2021</v>
      </c>
      <c r="Q3252" t="s">
        <v>12021</v>
      </c>
      <c r="R3252" t="str">
        <f t="shared" si="307"/>
        <v>-</v>
      </c>
      <c r="S3252" t="str">
        <f t="shared" si="310"/>
        <v/>
      </c>
    </row>
    <row r="3253" spans="1:19" x14ac:dyDescent="0.3">
      <c r="A3253" t="s">
        <v>7521</v>
      </c>
      <c r="B3253" t="s">
        <v>135</v>
      </c>
      <c r="C3253" s="4">
        <v>44260.938194444447</v>
      </c>
      <c r="D3253" t="s">
        <v>33</v>
      </c>
      <c r="E3253" t="s">
        <v>38</v>
      </c>
      <c r="F3253" t="s">
        <v>7522</v>
      </c>
      <c r="G3253" t="s">
        <v>28</v>
      </c>
      <c r="H3253" s="1">
        <v>44504</v>
      </c>
      <c r="I3253" s="3">
        <v>0.93819444444444444</v>
      </c>
      <c r="J3253" s="1">
        <v>44260</v>
      </c>
      <c r="K3253" s="2">
        <v>0.93819444444444444</v>
      </c>
      <c r="L3253" s="2" t="s">
        <v>12021</v>
      </c>
      <c r="M3253" t="s">
        <v>12021</v>
      </c>
      <c r="N3253" t="str">
        <f t="shared" si="306"/>
        <v>04-11-2021</v>
      </c>
      <c r="O3253" t="str">
        <f t="shared" si="308"/>
        <v>11</v>
      </c>
      <c r="P3253" t="str">
        <f t="shared" si="309"/>
        <v>2021</v>
      </c>
      <c r="Q3253" t="s">
        <v>12021</v>
      </c>
      <c r="R3253" t="str">
        <f t="shared" si="307"/>
        <v>05-03-2021</v>
      </c>
      <c r="S3253" t="str">
        <f t="shared" si="310"/>
        <v>03</v>
      </c>
    </row>
    <row r="3254" spans="1:19" x14ac:dyDescent="0.3">
      <c r="A3254" t="s">
        <v>7523</v>
      </c>
      <c r="B3254" t="s">
        <v>205</v>
      </c>
      <c r="C3254" t="s">
        <v>11637</v>
      </c>
      <c r="D3254" t="s">
        <v>19</v>
      </c>
      <c r="E3254" t="s">
        <v>140</v>
      </c>
      <c r="F3254" t="s">
        <v>7524</v>
      </c>
      <c r="G3254" t="s">
        <v>28</v>
      </c>
      <c r="H3254" s="1" t="s">
        <v>832</v>
      </c>
      <c r="I3254" s="3">
        <v>0.78003472222222225</v>
      </c>
      <c r="J3254" s="1" t="s">
        <v>7525</v>
      </c>
      <c r="K3254" s="2">
        <v>0.78003472222222225</v>
      </c>
      <c r="L3254" s="2" t="s">
        <v>12021</v>
      </c>
      <c r="M3254" t="s">
        <v>12021</v>
      </c>
      <c r="N3254" t="str">
        <f t="shared" si="306"/>
        <v>14-06-2020</v>
      </c>
      <c r="O3254" t="str">
        <f t="shared" si="308"/>
        <v>06</v>
      </c>
      <c r="P3254" t="str">
        <f t="shared" si="309"/>
        <v>2020</v>
      </c>
      <c r="Q3254" t="s">
        <v>12021</v>
      </c>
      <c r="R3254" t="str">
        <f t="shared" si="307"/>
        <v>20-06-2020</v>
      </c>
      <c r="S3254" t="str">
        <f t="shared" si="310"/>
        <v>06</v>
      </c>
    </row>
    <row r="3255" spans="1:19" x14ac:dyDescent="0.3">
      <c r="A3255" t="s">
        <v>7526</v>
      </c>
      <c r="B3255" t="s">
        <v>64</v>
      </c>
      <c r="C3255" t="s">
        <v>12021</v>
      </c>
      <c r="D3255" t="s">
        <v>49</v>
      </c>
      <c r="E3255" t="s">
        <v>65</v>
      </c>
      <c r="F3255" t="s">
        <v>7527</v>
      </c>
      <c r="G3255" t="s">
        <v>15</v>
      </c>
      <c r="H3255" s="1">
        <v>45328</v>
      </c>
      <c r="I3255" s="3">
        <v>0.55208333333333337</v>
      </c>
      <c r="J3255" s="1" t="s">
        <v>12021</v>
      </c>
      <c r="K3255" s="2" t="s">
        <v>12021</v>
      </c>
      <c r="L3255" s="2" t="s">
        <v>12021</v>
      </c>
      <c r="M3255" t="s">
        <v>12021</v>
      </c>
      <c r="N3255" t="str">
        <f t="shared" si="306"/>
        <v>06-02-2024</v>
      </c>
      <c r="O3255" t="str">
        <f t="shared" si="308"/>
        <v>02</v>
      </c>
      <c r="P3255" t="str">
        <f t="shared" si="309"/>
        <v>2024</v>
      </c>
      <c r="Q3255" t="s">
        <v>12021</v>
      </c>
      <c r="R3255" t="str">
        <f t="shared" si="307"/>
        <v>-</v>
      </c>
      <c r="S3255" t="str">
        <f t="shared" si="310"/>
        <v/>
      </c>
    </row>
    <row r="3256" spans="1:19" x14ac:dyDescent="0.3">
      <c r="A3256" t="s">
        <v>7528</v>
      </c>
      <c r="B3256" t="s">
        <v>25</v>
      </c>
      <c r="C3256" t="s">
        <v>11638</v>
      </c>
      <c r="D3256" t="s">
        <v>19</v>
      </c>
      <c r="E3256" t="s">
        <v>26</v>
      </c>
      <c r="F3256" t="s">
        <v>7529</v>
      </c>
      <c r="G3256" t="s">
        <v>28</v>
      </c>
      <c r="H3256" s="1" t="s">
        <v>4573</v>
      </c>
      <c r="I3256" s="3">
        <v>0.27412037037037035</v>
      </c>
      <c r="J3256" s="1" t="s">
        <v>4657</v>
      </c>
      <c r="K3256" s="2">
        <v>0.27412037037037035</v>
      </c>
      <c r="L3256" s="2" t="s">
        <v>12021</v>
      </c>
      <c r="M3256" t="s">
        <v>12021</v>
      </c>
      <c r="N3256" t="str">
        <f t="shared" si="306"/>
        <v>29-12-2023</v>
      </c>
      <c r="O3256" t="str">
        <f t="shared" si="308"/>
        <v>12</v>
      </c>
      <c r="P3256" t="str">
        <f t="shared" si="309"/>
        <v>2023</v>
      </c>
      <c r="Q3256" t="s">
        <v>12021</v>
      </c>
      <c r="R3256" t="str">
        <f t="shared" si="307"/>
        <v>15-01-2024</v>
      </c>
      <c r="S3256" t="str">
        <f t="shared" si="310"/>
        <v>01</v>
      </c>
    </row>
    <row r="3257" spans="1:19" x14ac:dyDescent="0.3">
      <c r="A3257" t="s">
        <v>7530</v>
      </c>
      <c r="B3257" t="s">
        <v>202</v>
      </c>
      <c r="C3257" t="s">
        <v>11639</v>
      </c>
      <c r="D3257" t="s">
        <v>33</v>
      </c>
      <c r="E3257" t="s">
        <v>127</v>
      </c>
      <c r="F3257" t="s">
        <v>7531</v>
      </c>
      <c r="G3257" t="s">
        <v>28</v>
      </c>
      <c r="H3257" s="1">
        <v>44228</v>
      </c>
      <c r="I3257" s="3">
        <v>0.57291666666666663</v>
      </c>
      <c r="J3257" s="1" t="s">
        <v>7532</v>
      </c>
      <c r="K3257" s="2">
        <v>0.57340277777777782</v>
      </c>
      <c r="L3257" s="2" t="s">
        <v>12021</v>
      </c>
      <c r="M3257" t="s">
        <v>12021</v>
      </c>
      <c r="N3257" t="str">
        <f t="shared" si="306"/>
        <v>01-02-2021</v>
      </c>
      <c r="O3257" t="str">
        <f t="shared" si="308"/>
        <v>02</v>
      </c>
      <c r="P3257" t="str">
        <f t="shared" si="309"/>
        <v>2021</v>
      </c>
      <c r="Q3257" t="s">
        <v>12021</v>
      </c>
      <c r="R3257" t="str">
        <f t="shared" si="307"/>
        <v>22-01-2021</v>
      </c>
      <c r="S3257" t="str">
        <f t="shared" si="310"/>
        <v>01</v>
      </c>
    </row>
    <row r="3258" spans="1:19" x14ac:dyDescent="0.3">
      <c r="A3258" t="s">
        <v>7533</v>
      </c>
      <c r="B3258" t="s">
        <v>256</v>
      </c>
      <c r="C3258" t="s">
        <v>11640</v>
      </c>
      <c r="D3258" t="s">
        <v>19</v>
      </c>
      <c r="E3258" t="s">
        <v>20</v>
      </c>
      <c r="F3258" t="s">
        <v>7534</v>
      </c>
      <c r="G3258" t="s">
        <v>28</v>
      </c>
      <c r="H3258" s="1" t="s">
        <v>3060</v>
      </c>
      <c r="I3258" s="3">
        <v>0.68583333333333329</v>
      </c>
      <c r="J3258" s="1" t="s">
        <v>1029</v>
      </c>
      <c r="K3258" s="2">
        <v>0.68583333333333329</v>
      </c>
      <c r="L3258" s="2" t="s">
        <v>12021</v>
      </c>
      <c r="M3258" t="s">
        <v>12021</v>
      </c>
      <c r="N3258" t="str">
        <f t="shared" si="306"/>
        <v>26-12-2020</v>
      </c>
      <c r="O3258" t="str">
        <f t="shared" si="308"/>
        <v>12</v>
      </c>
      <c r="P3258" t="str">
        <f t="shared" si="309"/>
        <v>2020</v>
      </c>
      <c r="Q3258" t="s">
        <v>12021</v>
      </c>
      <c r="R3258" t="str">
        <f t="shared" si="307"/>
        <v>20-01-2021</v>
      </c>
      <c r="S3258" t="str">
        <f t="shared" si="310"/>
        <v>01</v>
      </c>
    </row>
    <row r="3259" spans="1:19" x14ac:dyDescent="0.3">
      <c r="A3259" t="s">
        <v>7535</v>
      </c>
      <c r="B3259" t="s">
        <v>87</v>
      </c>
      <c r="C3259" t="s">
        <v>11641</v>
      </c>
      <c r="D3259" t="s">
        <v>33</v>
      </c>
      <c r="E3259" t="s">
        <v>38</v>
      </c>
      <c r="F3259" t="s">
        <v>7536</v>
      </c>
      <c r="G3259" t="s">
        <v>28</v>
      </c>
      <c r="H3259" s="1">
        <v>44809</v>
      </c>
      <c r="I3259" s="3">
        <v>0.13055555555555556</v>
      </c>
      <c r="J3259" s="1" t="s">
        <v>3181</v>
      </c>
      <c r="K3259" s="2">
        <v>0.1307986111111111</v>
      </c>
      <c r="L3259" s="2" t="s">
        <v>12021</v>
      </c>
      <c r="M3259" t="s">
        <v>12021</v>
      </c>
      <c r="N3259" t="str">
        <f t="shared" si="306"/>
        <v>05-09-2022</v>
      </c>
      <c r="O3259" t="str">
        <f t="shared" si="308"/>
        <v>09</v>
      </c>
      <c r="P3259" t="str">
        <f t="shared" si="309"/>
        <v>2022</v>
      </c>
      <c r="Q3259" t="s">
        <v>12021</v>
      </c>
      <c r="R3259" t="str">
        <f t="shared" si="307"/>
        <v>21-05-2022</v>
      </c>
      <c r="S3259" t="str">
        <f t="shared" si="310"/>
        <v>05</v>
      </c>
    </row>
    <row r="3260" spans="1:19" x14ac:dyDescent="0.3">
      <c r="A3260" t="s">
        <v>7537</v>
      </c>
      <c r="B3260" t="s">
        <v>131</v>
      </c>
      <c r="C3260" t="s">
        <v>12021</v>
      </c>
      <c r="D3260" t="s">
        <v>12</v>
      </c>
      <c r="E3260" t="s">
        <v>114</v>
      </c>
      <c r="F3260" t="s">
        <v>7538</v>
      </c>
      <c r="G3260" t="s">
        <v>15</v>
      </c>
      <c r="H3260" s="1" t="s">
        <v>4476</v>
      </c>
      <c r="I3260" s="3">
        <v>0.55677083333333333</v>
      </c>
      <c r="J3260" s="1" t="s">
        <v>12021</v>
      </c>
      <c r="K3260" s="2" t="s">
        <v>12021</v>
      </c>
      <c r="L3260" s="2" t="s">
        <v>12021</v>
      </c>
      <c r="M3260" t="s">
        <v>12021</v>
      </c>
      <c r="N3260" t="str">
        <f t="shared" si="306"/>
        <v>29-11-2020</v>
      </c>
      <c r="O3260" t="str">
        <f t="shared" si="308"/>
        <v>11</v>
      </c>
      <c r="P3260" t="str">
        <f t="shared" si="309"/>
        <v>2020</v>
      </c>
      <c r="Q3260" t="s">
        <v>12021</v>
      </c>
      <c r="R3260" t="str">
        <f t="shared" si="307"/>
        <v>-</v>
      </c>
      <c r="S3260" t="str">
        <f t="shared" si="310"/>
        <v/>
      </c>
    </row>
    <row r="3261" spans="1:19" x14ac:dyDescent="0.3">
      <c r="A3261" t="s">
        <v>7539</v>
      </c>
      <c r="B3261" t="s">
        <v>194</v>
      </c>
      <c r="C3261" t="s">
        <v>12021</v>
      </c>
      <c r="D3261" t="s">
        <v>49</v>
      </c>
      <c r="E3261" t="s">
        <v>65</v>
      </c>
      <c r="F3261" t="s">
        <v>7540</v>
      </c>
      <c r="G3261" t="s">
        <v>15</v>
      </c>
      <c r="H3261" s="1">
        <v>44106</v>
      </c>
      <c r="I3261" s="3">
        <v>0.78749999999999998</v>
      </c>
      <c r="J3261" s="1" t="s">
        <v>12021</v>
      </c>
      <c r="K3261" s="2" t="s">
        <v>12021</v>
      </c>
      <c r="L3261" s="2" t="s">
        <v>12021</v>
      </c>
      <c r="M3261" t="s">
        <v>12021</v>
      </c>
      <c r="N3261" t="str">
        <f t="shared" si="306"/>
        <v>02-10-2020</v>
      </c>
      <c r="O3261" t="str">
        <f t="shared" si="308"/>
        <v>10</v>
      </c>
      <c r="P3261" t="str">
        <f t="shared" si="309"/>
        <v>2020</v>
      </c>
      <c r="Q3261" t="s">
        <v>12021</v>
      </c>
      <c r="R3261" t="str">
        <f t="shared" si="307"/>
        <v>-</v>
      </c>
      <c r="S3261" t="str">
        <f t="shared" si="310"/>
        <v/>
      </c>
    </row>
    <row r="3262" spans="1:19" x14ac:dyDescent="0.3">
      <c r="A3262" t="s">
        <v>7541</v>
      </c>
      <c r="B3262" t="s">
        <v>194</v>
      </c>
      <c r="C3262" t="s">
        <v>12021</v>
      </c>
      <c r="D3262" t="s">
        <v>49</v>
      </c>
      <c r="E3262" t="s">
        <v>65</v>
      </c>
      <c r="F3262" t="s">
        <v>7542</v>
      </c>
      <c r="G3262" t="s">
        <v>15</v>
      </c>
      <c r="H3262" s="1" t="s">
        <v>7234</v>
      </c>
      <c r="I3262" s="3">
        <v>0.92905092592592597</v>
      </c>
      <c r="J3262" s="1" t="s">
        <v>12021</v>
      </c>
      <c r="K3262" s="2" t="s">
        <v>12021</v>
      </c>
      <c r="L3262" s="2" t="s">
        <v>12021</v>
      </c>
      <c r="M3262" t="s">
        <v>12021</v>
      </c>
      <c r="N3262" t="str">
        <f t="shared" si="306"/>
        <v>27-05-2020</v>
      </c>
      <c r="O3262" t="str">
        <f t="shared" si="308"/>
        <v>05</v>
      </c>
      <c r="P3262" t="str">
        <f t="shared" si="309"/>
        <v>2020</v>
      </c>
      <c r="Q3262" t="s">
        <v>12021</v>
      </c>
      <c r="R3262" t="str">
        <f t="shared" si="307"/>
        <v>-</v>
      </c>
      <c r="S3262" t="str">
        <f t="shared" si="310"/>
        <v/>
      </c>
    </row>
    <row r="3263" spans="1:19" x14ac:dyDescent="0.3">
      <c r="A3263" t="s">
        <v>7543</v>
      </c>
      <c r="B3263" t="s">
        <v>97</v>
      </c>
      <c r="C3263" t="s">
        <v>11642</v>
      </c>
      <c r="D3263" t="s">
        <v>19</v>
      </c>
      <c r="E3263" t="s">
        <v>20</v>
      </c>
      <c r="F3263" t="s">
        <v>7544</v>
      </c>
      <c r="G3263" t="s">
        <v>28</v>
      </c>
      <c r="H3263" s="1" t="s">
        <v>1313</v>
      </c>
      <c r="I3263" s="3">
        <v>0.46743055555555557</v>
      </c>
      <c r="J3263" s="1" t="s">
        <v>536</v>
      </c>
      <c r="K3263" s="2">
        <v>0.46743055555555557</v>
      </c>
      <c r="L3263" s="2" t="s">
        <v>12021</v>
      </c>
      <c r="M3263" t="s">
        <v>12021</v>
      </c>
      <c r="N3263" t="str">
        <f t="shared" si="306"/>
        <v>28-12-2021</v>
      </c>
      <c r="O3263" t="str">
        <f t="shared" si="308"/>
        <v>12</v>
      </c>
      <c r="P3263" t="str">
        <f t="shared" si="309"/>
        <v>2021</v>
      </c>
      <c r="Q3263" t="s">
        <v>12021</v>
      </c>
      <c r="R3263" t="str">
        <f t="shared" si="307"/>
        <v>24-01-2022</v>
      </c>
      <c r="S3263" t="str">
        <f t="shared" si="310"/>
        <v>01</v>
      </c>
    </row>
    <row r="3264" spans="1:19" x14ac:dyDescent="0.3">
      <c r="A3264" t="s">
        <v>7545</v>
      </c>
      <c r="B3264" t="s">
        <v>188</v>
      </c>
      <c r="C3264" t="s">
        <v>11643</v>
      </c>
      <c r="D3264" t="s">
        <v>12</v>
      </c>
      <c r="E3264" t="s">
        <v>114</v>
      </c>
      <c r="F3264" t="s">
        <v>7546</v>
      </c>
      <c r="G3264" t="s">
        <v>28</v>
      </c>
      <c r="H3264" s="1">
        <v>45413</v>
      </c>
      <c r="I3264" s="3">
        <v>0.89375000000000004</v>
      </c>
      <c r="J3264" s="1" t="s">
        <v>2255</v>
      </c>
      <c r="K3264" s="2">
        <v>0.89400462962962968</v>
      </c>
      <c r="L3264" s="2" t="s">
        <v>12021</v>
      </c>
      <c r="M3264" t="s">
        <v>12021</v>
      </c>
      <c r="N3264" t="str">
        <f t="shared" si="306"/>
        <v>01-05-2024</v>
      </c>
      <c r="O3264" t="str">
        <f t="shared" si="308"/>
        <v>05</v>
      </c>
      <c r="P3264" t="str">
        <f t="shared" si="309"/>
        <v>2024</v>
      </c>
      <c r="Q3264" t="s">
        <v>12021</v>
      </c>
      <c r="R3264" t="str">
        <f t="shared" si="307"/>
        <v>19-01-2024</v>
      </c>
      <c r="S3264" t="str">
        <f t="shared" si="310"/>
        <v>01</v>
      </c>
    </row>
    <row r="3265" spans="1:19" x14ac:dyDescent="0.3">
      <c r="A3265" t="s">
        <v>7547</v>
      </c>
      <c r="B3265" t="s">
        <v>87</v>
      </c>
      <c r="C3265" t="s">
        <v>11644</v>
      </c>
      <c r="D3265" t="s">
        <v>33</v>
      </c>
      <c r="E3265" t="s">
        <v>38</v>
      </c>
      <c r="F3265" t="s">
        <v>7548</v>
      </c>
      <c r="G3265" t="s">
        <v>28</v>
      </c>
      <c r="H3265" s="1">
        <v>44724</v>
      </c>
      <c r="I3265" s="3">
        <v>0.43333333333333335</v>
      </c>
      <c r="J3265" s="1" t="s">
        <v>2677</v>
      </c>
      <c r="K3265" s="2">
        <v>0.43372685185185184</v>
      </c>
      <c r="L3265" s="2" t="s">
        <v>12021</v>
      </c>
      <c r="M3265" t="s">
        <v>12021</v>
      </c>
      <c r="N3265" t="str">
        <f t="shared" si="306"/>
        <v>12-06-2022</v>
      </c>
      <c r="O3265" t="str">
        <f t="shared" si="308"/>
        <v>06</v>
      </c>
      <c r="P3265" t="str">
        <f t="shared" si="309"/>
        <v>2022</v>
      </c>
      <c r="Q3265" t="s">
        <v>12021</v>
      </c>
      <c r="R3265" t="str">
        <f t="shared" si="307"/>
        <v>22-12-2022</v>
      </c>
      <c r="S3265" t="str">
        <f t="shared" si="310"/>
        <v>12</v>
      </c>
    </row>
    <row r="3266" spans="1:19" x14ac:dyDescent="0.3">
      <c r="A3266" t="s">
        <v>7549</v>
      </c>
      <c r="B3266" t="s">
        <v>139</v>
      </c>
      <c r="C3266" t="s">
        <v>12021</v>
      </c>
      <c r="D3266" t="s">
        <v>19</v>
      </c>
      <c r="E3266" t="s">
        <v>140</v>
      </c>
      <c r="F3266" t="s">
        <v>7550</v>
      </c>
      <c r="G3266" t="s">
        <v>15</v>
      </c>
      <c r="H3266" s="1" t="s">
        <v>992</v>
      </c>
      <c r="I3266" s="3">
        <v>0.90221064814814811</v>
      </c>
      <c r="J3266" s="1" t="s">
        <v>12021</v>
      </c>
      <c r="K3266" s="2" t="s">
        <v>12021</v>
      </c>
      <c r="L3266" s="2" t="s">
        <v>12021</v>
      </c>
      <c r="M3266" t="s">
        <v>12021</v>
      </c>
      <c r="N3266" t="str">
        <f t="shared" ref="N3266:N3329" si="311">TEXT(H3266,"DD-MM-YYYY")</f>
        <v>27-04-2024</v>
      </c>
      <c r="O3266" t="str">
        <f t="shared" si="308"/>
        <v>04</v>
      </c>
      <c r="P3266" t="str">
        <f t="shared" si="309"/>
        <v>2024</v>
      </c>
      <c r="Q3266" t="s">
        <v>12021</v>
      </c>
      <c r="R3266" t="str">
        <f t="shared" ref="R3266:R3329" si="312">TEXT(J3266,"DD-MM-YYYY")</f>
        <v>-</v>
      </c>
      <c r="S3266" t="str">
        <f t="shared" si="310"/>
        <v/>
      </c>
    </row>
    <row r="3267" spans="1:19" x14ac:dyDescent="0.3">
      <c r="A3267" t="s">
        <v>7551</v>
      </c>
      <c r="B3267" t="s">
        <v>280</v>
      </c>
      <c r="C3267" t="s">
        <v>12021</v>
      </c>
      <c r="D3267" t="s">
        <v>49</v>
      </c>
      <c r="E3267" t="s">
        <v>65</v>
      </c>
      <c r="F3267" t="s">
        <v>7552</v>
      </c>
      <c r="G3267" t="s">
        <v>22</v>
      </c>
      <c r="H3267" s="1">
        <v>44199</v>
      </c>
      <c r="I3267" s="3">
        <v>0.97361111111111109</v>
      </c>
      <c r="J3267" s="1" t="s">
        <v>12021</v>
      </c>
      <c r="K3267" s="2" t="s">
        <v>12021</v>
      </c>
      <c r="L3267" s="2" t="s">
        <v>12021</v>
      </c>
      <c r="M3267" t="s">
        <v>12021</v>
      </c>
      <c r="N3267" t="str">
        <f t="shared" si="311"/>
        <v>03-01-2021</v>
      </c>
      <c r="O3267" t="str">
        <f t="shared" ref="O3267:O3330" si="313">MID(N3267,4,2)</f>
        <v>01</v>
      </c>
      <c r="P3267" t="str">
        <f t="shared" ref="P3267:P3330" si="314">RIGHT(N3267,4)</f>
        <v>2021</v>
      </c>
      <c r="Q3267" t="s">
        <v>12021</v>
      </c>
      <c r="R3267" t="str">
        <f t="shared" si="312"/>
        <v>-</v>
      </c>
      <c r="S3267" t="str">
        <f t="shared" ref="S3267:S3330" si="315">MID(R3267,4,2)</f>
        <v/>
      </c>
    </row>
    <row r="3268" spans="1:19" x14ac:dyDescent="0.3">
      <c r="A3268" t="s">
        <v>7553</v>
      </c>
      <c r="B3268" t="s">
        <v>25</v>
      </c>
      <c r="C3268" t="s">
        <v>12021</v>
      </c>
      <c r="D3268" t="s">
        <v>19</v>
      </c>
      <c r="E3268" t="s">
        <v>26</v>
      </c>
      <c r="F3268" t="s">
        <v>7554</v>
      </c>
      <c r="G3268" t="s">
        <v>22</v>
      </c>
      <c r="H3268" s="1">
        <v>43900</v>
      </c>
      <c r="I3268" s="3">
        <v>0.61388888888888893</v>
      </c>
      <c r="J3268" s="1" t="s">
        <v>12021</v>
      </c>
      <c r="K3268" s="2" t="s">
        <v>12021</v>
      </c>
      <c r="L3268" s="2" t="s">
        <v>12021</v>
      </c>
      <c r="M3268" t="s">
        <v>12021</v>
      </c>
      <c r="N3268" t="str">
        <f t="shared" si="311"/>
        <v>10-03-2020</v>
      </c>
      <c r="O3268" t="str">
        <f t="shared" si="313"/>
        <v>03</v>
      </c>
      <c r="P3268" t="str">
        <f t="shared" si="314"/>
        <v>2020</v>
      </c>
      <c r="Q3268" t="s">
        <v>12021</v>
      </c>
      <c r="R3268" t="str">
        <f t="shared" si="312"/>
        <v>-</v>
      </c>
      <c r="S3268" t="str">
        <f t="shared" si="315"/>
        <v/>
      </c>
    </row>
    <row r="3269" spans="1:19" x14ac:dyDescent="0.3">
      <c r="A3269" t="s">
        <v>7555</v>
      </c>
      <c r="B3269" t="s">
        <v>139</v>
      </c>
      <c r="C3269" t="s">
        <v>11645</v>
      </c>
      <c r="D3269" t="s">
        <v>19</v>
      </c>
      <c r="E3269" t="s">
        <v>140</v>
      </c>
      <c r="F3269" t="s">
        <v>7556</v>
      </c>
      <c r="G3269" t="s">
        <v>28</v>
      </c>
      <c r="H3269" s="1">
        <v>44724</v>
      </c>
      <c r="I3269" s="3">
        <v>0.66736111111111107</v>
      </c>
      <c r="J3269" s="1" t="s">
        <v>5586</v>
      </c>
      <c r="K3269" s="2">
        <v>0.66773148148148154</v>
      </c>
      <c r="L3269" s="2" t="s">
        <v>12021</v>
      </c>
      <c r="M3269" t="s">
        <v>12021</v>
      </c>
      <c r="N3269" t="str">
        <f t="shared" si="311"/>
        <v>12-06-2022</v>
      </c>
      <c r="O3269" t="str">
        <f t="shared" si="313"/>
        <v>06</v>
      </c>
      <c r="P3269" t="str">
        <f t="shared" si="314"/>
        <v>2022</v>
      </c>
      <c r="Q3269" t="s">
        <v>12021</v>
      </c>
      <c r="R3269" t="str">
        <f t="shared" si="312"/>
        <v>28-12-2022</v>
      </c>
      <c r="S3269" t="str">
        <f t="shared" si="315"/>
        <v>12</v>
      </c>
    </row>
    <row r="3270" spans="1:19" x14ac:dyDescent="0.3">
      <c r="A3270" t="s">
        <v>7557</v>
      </c>
      <c r="B3270" t="s">
        <v>404</v>
      </c>
      <c r="C3270" t="s">
        <v>12021</v>
      </c>
      <c r="D3270" t="s">
        <v>12</v>
      </c>
      <c r="E3270" t="s">
        <v>174</v>
      </c>
      <c r="F3270" t="s">
        <v>7558</v>
      </c>
      <c r="G3270" t="s">
        <v>15</v>
      </c>
      <c r="H3270" s="1" t="s">
        <v>7559</v>
      </c>
      <c r="I3270" s="3">
        <v>0.25450231481481483</v>
      </c>
      <c r="J3270" s="1" t="s">
        <v>12021</v>
      </c>
      <c r="K3270" s="2" t="s">
        <v>12021</v>
      </c>
      <c r="L3270" s="2" t="s">
        <v>12021</v>
      </c>
      <c r="M3270" t="s">
        <v>12021</v>
      </c>
      <c r="N3270" t="str">
        <f t="shared" si="311"/>
        <v>29-01-2024</v>
      </c>
      <c r="O3270" t="str">
        <f t="shared" si="313"/>
        <v>01</v>
      </c>
      <c r="P3270" t="str">
        <f t="shared" si="314"/>
        <v>2024</v>
      </c>
      <c r="Q3270" t="s">
        <v>12021</v>
      </c>
      <c r="R3270" t="str">
        <f t="shared" si="312"/>
        <v>-</v>
      </c>
      <c r="S3270" t="str">
        <f t="shared" si="315"/>
        <v/>
      </c>
    </row>
    <row r="3271" spans="1:19" x14ac:dyDescent="0.3">
      <c r="A3271" t="s">
        <v>7560</v>
      </c>
      <c r="B3271" t="s">
        <v>64</v>
      </c>
      <c r="C3271" t="s">
        <v>12021</v>
      </c>
      <c r="D3271" t="s">
        <v>49</v>
      </c>
      <c r="E3271" t="s">
        <v>65</v>
      </c>
      <c r="F3271" t="s">
        <v>7561</v>
      </c>
      <c r="G3271" t="s">
        <v>22</v>
      </c>
      <c r="H3271" s="1" t="s">
        <v>768</v>
      </c>
      <c r="I3271" s="3">
        <v>0.57106481481481486</v>
      </c>
      <c r="J3271" s="1" t="s">
        <v>12021</v>
      </c>
      <c r="K3271" s="2" t="s">
        <v>12021</v>
      </c>
      <c r="L3271" s="2" t="s">
        <v>12021</v>
      </c>
      <c r="M3271" t="s">
        <v>12021</v>
      </c>
      <c r="N3271" t="str">
        <f t="shared" si="311"/>
        <v>26-07-2024</v>
      </c>
      <c r="O3271" t="str">
        <f t="shared" si="313"/>
        <v>07</v>
      </c>
      <c r="P3271" t="str">
        <f t="shared" si="314"/>
        <v>2024</v>
      </c>
      <c r="Q3271" t="s">
        <v>12021</v>
      </c>
      <c r="R3271" t="str">
        <f t="shared" si="312"/>
        <v>-</v>
      </c>
      <c r="S3271" t="str">
        <f t="shared" si="315"/>
        <v/>
      </c>
    </row>
    <row r="3272" spans="1:19" x14ac:dyDescent="0.3">
      <c r="A3272" t="s">
        <v>7562</v>
      </c>
      <c r="B3272" t="s">
        <v>280</v>
      </c>
      <c r="C3272" t="s">
        <v>12021</v>
      </c>
      <c r="D3272" t="s">
        <v>49</v>
      </c>
      <c r="E3272" t="s">
        <v>65</v>
      </c>
      <c r="F3272" t="s">
        <v>7563</v>
      </c>
      <c r="G3272" t="s">
        <v>22</v>
      </c>
      <c r="H3272" s="1">
        <v>43868</v>
      </c>
      <c r="I3272" s="3">
        <v>1.1805555555555555E-2</v>
      </c>
      <c r="J3272" s="1" t="s">
        <v>12021</v>
      </c>
      <c r="K3272" s="2" t="s">
        <v>12021</v>
      </c>
      <c r="L3272" s="2" t="s">
        <v>12021</v>
      </c>
      <c r="M3272" t="s">
        <v>12021</v>
      </c>
      <c r="N3272" t="str">
        <f t="shared" si="311"/>
        <v>07-02-2020</v>
      </c>
      <c r="O3272" t="str">
        <f t="shared" si="313"/>
        <v>02</v>
      </c>
      <c r="P3272" t="str">
        <f t="shared" si="314"/>
        <v>2020</v>
      </c>
      <c r="Q3272" t="s">
        <v>12021</v>
      </c>
      <c r="R3272" t="str">
        <f t="shared" si="312"/>
        <v>-</v>
      </c>
      <c r="S3272" t="str">
        <f t="shared" si="315"/>
        <v/>
      </c>
    </row>
    <row r="3273" spans="1:19" x14ac:dyDescent="0.3">
      <c r="A3273" t="s">
        <v>7564</v>
      </c>
      <c r="B3273" t="s">
        <v>135</v>
      </c>
      <c r="C3273" t="s">
        <v>12021</v>
      </c>
      <c r="D3273" t="s">
        <v>33</v>
      </c>
      <c r="E3273" t="s">
        <v>38</v>
      </c>
      <c r="F3273" t="s">
        <v>7565</v>
      </c>
      <c r="G3273" t="s">
        <v>22</v>
      </c>
      <c r="H3273" s="1" t="s">
        <v>5716</v>
      </c>
      <c r="I3273" s="3">
        <v>0.39405092592592594</v>
      </c>
      <c r="J3273" s="1" t="s">
        <v>12021</v>
      </c>
      <c r="K3273" s="2" t="s">
        <v>12021</v>
      </c>
      <c r="L3273" s="2" t="s">
        <v>12021</v>
      </c>
      <c r="M3273" t="s">
        <v>12021</v>
      </c>
      <c r="N3273" t="str">
        <f t="shared" si="311"/>
        <v>24-07-2024</v>
      </c>
      <c r="O3273" t="str">
        <f t="shared" si="313"/>
        <v>07</v>
      </c>
      <c r="P3273" t="str">
        <f t="shared" si="314"/>
        <v>2024</v>
      </c>
      <c r="Q3273" t="s">
        <v>12021</v>
      </c>
      <c r="R3273" t="str">
        <f t="shared" si="312"/>
        <v>-</v>
      </c>
      <c r="S3273" t="str">
        <f t="shared" si="315"/>
        <v/>
      </c>
    </row>
    <row r="3274" spans="1:19" x14ac:dyDescent="0.3">
      <c r="A3274" t="s">
        <v>7566</v>
      </c>
      <c r="B3274" t="s">
        <v>194</v>
      </c>
      <c r="C3274" t="s">
        <v>12021</v>
      </c>
      <c r="D3274" t="s">
        <v>49</v>
      </c>
      <c r="E3274" t="s">
        <v>65</v>
      </c>
      <c r="F3274" t="s">
        <v>7567</v>
      </c>
      <c r="G3274" t="s">
        <v>22</v>
      </c>
      <c r="H3274" s="1" t="s">
        <v>3523</v>
      </c>
      <c r="I3274" s="3">
        <v>0.66554398148148153</v>
      </c>
      <c r="J3274" s="1" t="s">
        <v>12021</v>
      </c>
      <c r="K3274" s="2" t="s">
        <v>12021</v>
      </c>
      <c r="L3274" s="2" t="s">
        <v>12021</v>
      </c>
      <c r="M3274" t="s">
        <v>12021</v>
      </c>
      <c r="N3274" t="str">
        <f t="shared" si="311"/>
        <v>13-06-2022</v>
      </c>
      <c r="O3274" t="str">
        <f t="shared" si="313"/>
        <v>06</v>
      </c>
      <c r="P3274" t="str">
        <f t="shared" si="314"/>
        <v>2022</v>
      </c>
      <c r="Q3274" t="s">
        <v>12021</v>
      </c>
      <c r="R3274" t="str">
        <f t="shared" si="312"/>
        <v>-</v>
      </c>
      <c r="S3274" t="str">
        <f t="shared" si="315"/>
        <v/>
      </c>
    </row>
    <row r="3275" spans="1:19" x14ac:dyDescent="0.3">
      <c r="A3275" t="s">
        <v>7568</v>
      </c>
      <c r="B3275" t="s">
        <v>158</v>
      </c>
      <c r="C3275" t="s">
        <v>12021</v>
      </c>
      <c r="D3275" t="s">
        <v>33</v>
      </c>
      <c r="E3275" t="s">
        <v>127</v>
      </c>
      <c r="F3275" t="s">
        <v>7569</v>
      </c>
      <c r="G3275" t="s">
        <v>22</v>
      </c>
      <c r="H3275" s="1" t="s">
        <v>2456</v>
      </c>
      <c r="I3275" s="3">
        <v>0.33427083333333335</v>
      </c>
      <c r="J3275" s="1" t="s">
        <v>12021</v>
      </c>
      <c r="K3275" s="2" t="s">
        <v>12021</v>
      </c>
      <c r="L3275" s="2" t="s">
        <v>12021</v>
      </c>
      <c r="M3275" t="s">
        <v>12021</v>
      </c>
      <c r="N3275" t="str">
        <f t="shared" si="311"/>
        <v>24-11-2022</v>
      </c>
      <c r="O3275" t="str">
        <f t="shared" si="313"/>
        <v>11</v>
      </c>
      <c r="P3275" t="str">
        <f t="shared" si="314"/>
        <v>2022</v>
      </c>
      <c r="Q3275" t="s">
        <v>12021</v>
      </c>
      <c r="R3275" t="str">
        <f t="shared" si="312"/>
        <v>-</v>
      </c>
      <c r="S3275" t="str">
        <f t="shared" si="315"/>
        <v/>
      </c>
    </row>
    <row r="3276" spans="1:19" x14ac:dyDescent="0.3">
      <c r="A3276" t="s">
        <v>7570</v>
      </c>
      <c r="B3276" t="s">
        <v>37</v>
      </c>
      <c r="C3276" t="s">
        <v>12021</v>
      </c>
      <c r="D3276" t="s">
        <v>33</v>
      </c>
      <c r="E3276" t="s">
        <v>38</v>
      </c>
      <c r="F3276" t="s">
        <v>7571</v>
      </c>
      <c r="G3276" t="s">
        <v>15</v>
      </c>
      <c r="H3276" s="1" t="s">
        <v>2987</v>
      </c>
      <c r="I3276" s="3">
        <v>0.81187500000000001</v>
      </c>
      <c r="J3276" s="1" t="s">
        <v>12021</v>
      </c>
      <c r="K3276" s="2" t="s">
        <v>12021</v>
      </c>
      <c r="L3276" s="2" t="s">
        <v>12021</v>
      </c>
      <c r="M3276" t="s">
        <v>12021</v>
      </c>
      <c r="N3276" t="str">
        <f t="shared" si="311"/>
        <v>20-10-2022</v>
      </c>
      <c r="O3276" t="str">
        <f t="shared" si="313"/>
        <v>10</v>
      </c>
      <c r="P3276" t="str">
        <f t="shared" si="314"/>
        <v>2022</v>
      </c>
      <c r="Q3276" t="s">
        <v>12021</v>
      </c>
      <c r="R3276" t="str">
        <f t="shared" si="312"/>
        <v>-</v>
      </c>
      <c r="S3276" t="str">
        <f t="shared" si="315"/>
        <v/>
      </c>
    </row>
    <row r="3277" spans="1:19" x14ac:dyDescent="0.3">
      <c r="A3277" t="s">
        <v>7572</v>
      </c>
      <c r="B3277" t="s">
        <v>110</v>
      </c>
      <c r="C3277" t="s">
        <v>12021</v>
      </c>
      <c r="D3277" t="s">
        <v>33</v>
      </c>
      <c r="E3277" t="s">
        <v>34</v>
      </c>
      <c r="F3277" t="s">
        <v>7573</v>
      </c>
      <c r="G3277" t="s">
        <v>22</v>
      </c>
      <c r="H3277" s="1" t="s">
        <v>7189</v>
      </c>
      <c r="I3277" s="3">
        <v>0.35292824074074075</v>
      </c>
      <c r="J3277" s="1" t="s">
        <v>12021</v>
      </c>
      <c r="K3277" s="2" t="s">
        <v>12021</v>
      </c>
      <c r="L3277" s="2" t="s">
        <v>12021</v>
      </c>
      <c r="M3277" t="s">
        <v>12021</v>
      </c>
      <c r="N3277" t="str">
        <f t="shared" si="311"/>
        <v>14-12-2023</v>
      </c>
      <c r="O3277" t="str">
        <f t="shared" si="313"/>
        <v>12</v>
      </c>
      <c r="P3277" t="str">
        <f t="shared" si="314"/>
        <v>2023</v>
      </c>
      <c r="Q3277" t="s">
        <v>12021</v>
      </c>
      <c r="R3277" t="str">
        <f t="shared" si="312"/>
        <v>-</v>
      </c>
      <c r="S3277" t="str">
        <f t="shared" si="315"/>
        <v/>
      </c>
    </row>
    <row r="3278" spans="1:19" x14ac:dyDescent="0.3">
      <c r="A3278" t="s">
        <v>7574</v>
      </c>
      <c r="B3278" t="s">
        <v>135</v>
      </c>
      <c r="C3278" s="4">
        <v>44599.978472222225</v>
      </c>
      <c r="D3278" t="s">
        <v>33</v>
      </c>
      <c r="E3278" t="s">
        <v>38</v>
      </c>
      <c r="F3278" t="s">
        <v>7575</v>
      </c>
      <c r="G3278" t="s">
        <v>28</v>
      </c>
      <c r="H3278" s="1" t="s">
        <v>3523</v>
      </c>
      <c r="I3278" s="3">
        <v>0.97848379629629634</v>
      </c>
      <c r="J3278" s="1">
        <v>44599</v>
      </c>
      <c r="K3278" s="2">
        <v>0.97847222222222219</v>
      </c>
      <c r="L3278" s="2" t="s">
        <v>12021</v>
      </c>
      <c r="M3278" t="s">
        <v>12021</v>
      </c>
      <c r="N3278" t="str">
        <f t="shared" si="311"/>
        <v>13-06-2022</v>
      </c>
      <c r="O3278" t="str">
        <f t="shared" si="313"/>
        <v>06</v>
      </c>
      <c r="P3278" t="str">
        <f t="shared" si="314"/>
        <v>2022</v>
      </c>
      <c r="Q3278" t="s">
        <v>12021</v>
      </c>
      <c r="R3278" t="str">
        <f t="shared" si="312"/>
        <v>07-02-2022</v>
      </c>
      <c r="S3278" t="str">
        <f t="shared" si="315"/>
        <v>02</v>
      </c>
    </row>
    <row r="3279" spans="1:19" x14ac:dyDescent="0.3">
      <c r="A3279" t="s">
        <v>7576</v>
      </c>
      <c r="B3279" t="s">
        <v>11</v>
      </c>
      <c r="C3279" t="s">
        <v>12021</v>
      </c>
      <c r="D3279" t="s">
        <v>12</v>
      </c>
      <c r="E3279" t="s">
        <v>13</v>
      </c>
      <c r="F3279" t="s">
        <v>7577</v>
      </c>
      <c r="G3279" t="s">
        <v>15</v>
      </c>
      <c r="H3279" s="1">
        <v>44684</v>
      </c>
      <c r="I3279" s="3">
        <v>0.91666666666666663</v>
      </c>
      <c r="J3279" s="1" t="s">
        <v>12021</v>
      </c>
      <c r="K3279" s="2" t="s">
        <v>12021</v>
      </c>
      <c r="L3279" s="2" t="s">
        <v>12021</v>
      </c>
      <c r="M3279" t="s">
        <v>12021</v>
      </c>
      <c r="N3279" t="str">
        <f t="shared" si="311"/>
        <v>03-05-2022</v>
      </c>
      <c r="O3279" t="str">
        <f t="shared" si="313"/>
        <v>05</v>
      </c>
      <c r="P3279" t="str">
        <f t="shared" si="314"/>
        <v>2022</v>
      </c>
      <c r="Q3279" t="s">
        <v>12021</v>
      </c>
      <c r="R3279" t="str">
        <f t="shared" si="312"/>
        <v>-</v>
      </c>
      <c r="S3279" t="str">
        <f t="shared" si="315"/>
        <v/>
      </c>
    </row>
    <row r="3280" spans="1:19" x14ac:dyDescent="0.3">
      <c r="A3280" t="s">
        <v>7578</v>
      </c>
      <c r="B3280" t="s">
        <v>249</v>
      </c>
      <c r="C3280" t="s">
        <v>12021</v>
      </c>
      <c r="D3280" t="s">
        <v>19</v>
      </c>
      <c r="E3280" t="s">
        <v>26</v>
      </c>
      <c r="F3280" t="s">
        <v>7579</v>
      </c>
      <c r="G3280" t="s">
        <v>15</v>
      </c>
      <c r="H3280" s="1" t="s">
        <v>1432</v>
      </c>
      <c r="I3280" s="3">
        <v>0.40194444444444444</v>
      </c>
      <c r="J3280" s="1" t="s">
        <v>12021</v>
      </c>
      <c r="K3280" s="2" t="s">
        <v>12021</v>
      </c>
      <c r="L3280" s="2" t="s">
        <v>12021</v>
      </c>
      <c r="M3280" t="s">
        <v>12021</v>
      </c>
      <c r="N3280" t="str">
        <f t="shared" si="311"/>
        <v>24-07-2021</v>
      </c>
      <c r="O3280" t="str">
        <f t="shared" si="313"/>
        <v>07</v>
      </c>
      <c r="P3280" t="str">
        <f t="shared" si="314"/>
        <v>2021</v>
      </c>
      <c r="Q3280" t="s">
        <v>12021</v>
      </c>
      <c r="R3280" t="str">
        <f t="shared" si="312"/>
        <v>-</v>
      </c>
      <c r="S3280" t="str">
        <f t="shared" si="315"/>
        <v/>
      </c>
    </row>
    <row r="3281" spans="1:19" x14ac:dyDescent="0.3">
      <c r="A3281" t="s">
        <v>7580</v>
      </c>
      <c r="B3281" t="s">
        <v>37</v>
      </c>
      <c r="C3281" t="s">
        <v>11646</v>
      </c>
      <c r="D3281" t="s">
        <v>33</v>
      </c>
      <c r="E3281" t="s">
        <v>38</v>
      </c>
      <c r="F3281" t="s">
        <v>6281</v>
      </c>
      <c r="G3281" t="s">
        <v>28</v>
      </c>
      <c r="H3281" s="1">
        <v>44170</v>
      </c>
      <c r="I3281" s="3">
        <v>0.36805555555555558</v>
      </c>
      <c r="J3281" s="1" t="s">
        <v>1802</v>
      </c>
      <c r="K3281" s="2">
        <v>0.36850694444444443</v>
      </c>
      <c r="L3281" s="2" t="s">
        <v>12021</v>
      </c>
      <c r="M3281" t="s">
        <v>12021</v>
      </c>
      <c r="N3281" t="str">
        <f t="shared" si="311"/>
        <v>05-12-2020</v>
      </c>
      <c r="O3281" t="str">
        <f t="shared" si="313"/>
        <v>12</v>
      </c>
      <c r="P3281" t="str">
        <f t="shared" si="314"/>
        <v>2020</v>
      </c>
      <c r="Q3281" t="s">
        <v>12021</v>
      </c>
      <c r="R3281" t="str">
        <f t="shared" si="312"/>
        <v>29-05-2020</v>
      </c>
      <c r="S3281" t="str">
        <f t="shared" si="315"/>
        <v>05</v>
      </c>
    </row>
    <row r="3282" spans="1:19" x14ac:dyDescent="0.3">
      <c r="A3282" t="s">
        <v>7581</v>
      </c>
      <c r="B3282" t="s">
        <v>73</v>
      </c>
      <c r="C3282" t="s">
        <v>12021</v>
      </c>
      <c r="D3282" t="s">
        <v>49</v>
      </c>
      <c r="E3282" t="s">
        <v>50</v>
      </c>
      <c r="F3282" t="s">
        <v>7582</v>
      </c>
      <c r="G3282" t="s">
        <v>15</v>
      </c>
      <c r="H3282" s="1">
        <v>45572</v>
      </c>
      <c r="I3282" s="3">
        <v>0.75763888888888886</v>
      </c>
      <c r="J3282" s="1" t="s">
        <v>12021</v>
      </c>
      <c r="K3282" s="2" t="s">
        <v>12021</v>
      </c>
      <c r="L3282" s="2" t="s">
        <v>12021</v>
      </c>
      <c r="M3282" t="s">
        <v>12021</v>
      </c>
      <c r="N3282" t="str">
        <f t="shared" si="311"/>
        <v>07-10-2024</v>
      </c>
      <c r="O3282" t="str">
        <f t="shared" si="313"/>
        <v>10</v>
      </c>
      <c r="P3282" t="str">
        <f t="shared" si="314"/>
        <v>2024</v>
      </c>
      <c r="Q3282" t="s">
        <v>12021</v>
      </c>
      <c r="R3282" t="str">
        <f t="shared" si="312"/>
        <v>-</v>
      </c>
      <c r="S3282" t="str">
        <f t="shared" si="315"/>
        <v/>
      </c>
    </row>
    <row r="3283" spans="1:19" x14ac:dyDescent="0.3">
      <c r="A3283" t="s">
        <v>7583</v>
      </c>
      <c r="B3283" t="s">
        <v>68</v>
      </c>
      <c r="C3283" t="s">
        <v>12021</v>
      </c>
      <c r="D3283" t="s">
        <v>49</v>
      </c>
      <c r="E3283" t="s">
        <v>69</v>
      </c>
      <c r="F3283" t="s">
        <v>7584</v>
      </c>
      <c r="G3283" t="s">
        <v>22</v>
      </c>
      <c r="H3283" s="1">
        <v>44478</v>
      </c>
      <c r="I3283" s="3">
        <v>6.8750000000000006E-2</v>
      </c>
      <c r="J3283" s="1" t="s">
        <v>12021</v>
      </c>
      <c r="K3283" s="2" t="s">
        <v>12021</v>
      </c>
      <c r="L3283" s="2" t="s">
        <v>12021</v>
      </c>
      <c r="M3283" t="s">
        <v>12021</v>
      </c>
      <c r="N3283" t="str">
        <f t="shared" si="311"/>
        <v>09-10-2021</v>
      </c>
      <c r="O3283" t="str">
        <f t="shared" si="313"/>
        <v>10</v>
      </c>
      <c r="P3283" t="str">
        <f t="shared" si="314"/>
        <v>2021</v>
      </c>
      <c r="Q3283" t="s">
        <v>12021</v>
      </c>
      <c r="R3283" t="str">
        <f t="shared" si="312"/>
        <v>-</v>
      </c>
      <c r="S3283" t="str">
        <f t="shared" si="315"/>
        <v/>
      </c>
    </row>
    <row r="3284" spans="1:19" x14ac:dyDescent="0.3">
      <c r="A3284" t="s">
        <v>7585</v>
      </c>
      <c r="B3284" t="s">
        <v>131</v>
      </c>
      <c r="C3284" t="s">
        <v>12021</v>
      </c>
      <c r="D3284" t="s">
        <v>12</v>
      </c>
      <c r="E3284" t="s">
        <v>114</v>
      </c>
      <c r="F3284" t="s">
        <v>7586</v>
      </c>
      <c r="G3284" t="s">
        <v>15</v>
      </c>
      <c r="H3284" s="1" t="s">
        <v>1088</v>
      </c>
      <c r="I3284" s="3">
        <v>0.7864930555555556</v>
      </c>
      <c r="J3284" s="1" t="s">
        <v>12021</v>
      </c>
      <c r="K3284" s="2" t="s">
        <v>12021</v>
      </c>
      <c r="L3284" s="2" t="s">
        <v>12021</v>
      </c>
      <c r="M3284" t="s">
        <v>12021</v>
      </c>
      <c r="N3284" t="str">
        <f t="shared" si="311"/>
        <v>27-09-2021</v>
      </c>
      <c r="O3284" t="str">
        <f t="shared" si="313"/>
        <v>09</v>
      </c>
      <c r="P3284" t="str">
        <f t="shared" si="314"/>
        <v>2021</v>
      </c>
      <c r="Q3284" t="s">
        <v>12021</v>
      </c>
      <c r="R3284" t="str">
        <f t="shared" si="312"/>
        <v>-</v>
      </c>
      <c r="S3284" t="str">
        <f t="shared" si="315"/>
        <v/>
      </c>
    </row>
    <row r="3285" spans="1:19" x14ac:dyDescent="0.3">
      <c r="A3285" t="s">
        <v>7587</v>
      </c>
      <c r="B3285" t="s">
        <v>149</v>
      </c>
      <c r="C3285" t="s">
        <v>11647</v>
      </c>
      <c r="D3285" t="s">
        <v>49</v>
      </c>
      <c r="E3285" t="s">
        <v>69</v>
      </c>
      <c r="F3285" t="s">
        <v>7588</v>
      </c>
      <c r="G3285" t="s">
        <v>28</v>
      </c>
      <c r="H3285" s="1" t="s">
        <v>30</v>
      </c>
      <c r="I3285" s="3">
        <v>0.88547453703703705</v>
      </c>
      <c r="J3285" s="1" t="s">
        <v>3911</v>
      </c>
      <c r="K3285" s="2">
        <v>0.88547453703703705</v>
      </c>
      <c r="L3285" s="2" t="s">
        <v>12021</v>
      </c>
      <c r="M3285" t="s">
        <v>12021</v>
      </c>
      <c r="N3285" t="str">
        <f t="shared" si="311"/>
        <v>16-02-2024</v>
      </c>
      <c r="O3285" t="str">
        <f t="shared" si="313"/>
        <v>02</v>
      </c>
      <c r="P3285" t="str">
        <f t="shared" si="314"/>
        <v>2024</v>
      </c>
      <c r="Q3285" t="s">
        <v>12021</v>
      </c>
      <c r="R3285" t="str">
        <f t="shared" si="312"/>
        <v>27-02-2024</v>
      </c>
      <c r="S3285" t="str">
        <f t="shared" si="315"/>
        <v>02</v>
      </c>
    </row>
    <row r="3286" spans="1:19" x14ac:dyDescent="0.3">
      <c r="A3286" t="s">
        <v>7589</v>
      </c>
      <c r="B3286" t="s">
        <v>11</v>
      </c>
      <c r="C3286" t="s">
        <v>12021</v>
      </c>
      <c r="D3286" t="s">
        <v>12</v>
      </c>
      <c r="E3286" t="s">
        <v>13</v>
      </c>
      <c r="F3286" t="s">
        <v>7590</v>
      </c>
      <c r="G3286" t="s">
        <v>22</v>
      </c>
      <c r="H3286" s="1" t="s">
        <v>6149</v>
      </c>
      <c r="I3286" s="3">
        <v>0.57709490740740743</v>
      </c>
      <c r="J3286" s="1" t="s">
        <v>12021</v>
      </c>
      <c r="K3286" s="2" t="s">
        <v>12021</v>
      </c>
      <c r="L3286" s="2" t="s">
        <v>12021</v>
      </c>
      <c r="M3286" t="s">
        <v>12021</v>
      </c>
      <c r="N3286" t="str">
        <f t="shared" si="311"/>
        <v>26-08-2024</v>
      </c>
      <c r="O3286" t="str">
        <f t="shared" si="313"/>
        <v>08</v>
      </c>
      <c r="P3286" t="str">
        <f t="shared" si="314"/>
        <v>2024</v>
      </c>
      <c r="Q3286" t="s">
        <v>12021</v>
      </c>
      <c r="R3286" t="str">
        <f t="shared" si="312"/>
        <v>-</v>
      </c>
      <c r="S3286" t="str">
        <f t="shared" si="315"/>
        <v/>
      </c>
    </row>
    <row r="3287" spans="1:19" x14ac:dyDescent="0.3">
      <c r="A3287" t="s">
        <v>7591</v>
      </c>
      <c r="B3287" t="s">
        <v>131</v>
      </c>
      <c r="C3287" t="s">
        <v>12021</v>
      </c>
      <c r="D3287" t="s">
        <v>12</v>
      </c>
      <c r="E3287" t="s">
        <v>114</v>
      </c>
      <c r="F3287" t="s">
        <v>7592</v>
      </c>
      <c r="G3287" t="s">
        <v>22</v>
      </c>
      <c r="H3287" s="1">
        <v>45632</v>
      </c>
      <c r="I3287" s="3">
        <v>0.58611111111111114</v>
      </c>
      <c r="J3287" s="1" t="s">
        <v>12021</v>
      </c>
      <c r="K3287" s="2" t="s">
        <v>12021</v>
      </c>
      <c r="L3287" s="2" t="s">
        <v>12021</v>
      </c>
      <c r="M3287" t="s">
        <v>12021</v>
      </c>
      <c r="N3287" t="str">
        <f t="shared" si="311"/>
        <v>06-12-2024</v>
      </c>
      <c r="O3287" t="str">
        <f t="shared" si="313"/>
        <v>12</v>
      </c>
      <c r="P3287" t="str">
        <f t="shared" si="314"/>
        <v>2024</v>
      </c>
      <c r="Q3287" t="s">
        <v>12021</v>
      </c>
      <c r="R3287" t="str">
        <f t="shared" si="312"/>
        <v>-</v>
      </c>
      <c r="S3287" t="str">
        <f t="shared" si="315"/>
        <v/>
      </c>
    </row>
    <row r="3288" spans="1:19" x14ac:dyDescent="0.3">
      <c r="A3288" t="s">
        <v>7593</v>
      </c>
      <c r="B3288" t="s">
        <v>135</v>
      </c>
      <c r="C3288" t="s">
        <v>12021</v>
      </c>
      <c r="D3288" t="s">
        <v>33</v>
      </c>
      <c r="E3288" t="s">
        <v>38</v>
      </c>
      <c r="F3288" t="s">
        <v>7594</v>
      </c>
      <c r="G3288" t="s">
        <v>22</v>
      </c>
      <c r="H3288" s="1" t="s">
        <v>7090</v>
      </c>
      <c r="I3288" s="3">
        <v>0.16734953703703703</v>
      </c>
      <c r="J3288" s="1" t="s">
        <v>12021</v>
      </c>
      <c r="K3288" s="2" t="s">
        <v>12021</v>
      </c>
      <c r="L3288" s="2" t="s">
        <v>12021</v>
      </c>
      <c r="M3288" t="s">
        <v>12021</v>
      </c>
      <c r="N3288" t="str">
        <f t="shared" si="311"/>
        <v>23-02-2024</v>
      </c>
      <c r="O3288" t="str">
        <f t="shared" si="313"/>
        <v>02</v>
      </c>
      <c r="P3288" t="str">
        <f t="shared" si="314"/>
        <v>2024</v>
      </c>
      <c r="Q3288" t="s">
        <v>12021</v>
      </c>
      <c r="R3288" t="str">
        <f t="shared" si="312"/>
        <v>-</v>
      </c>
      <c r="S3288" t="str">
        <f t="shared" si="315"/>
        <v/>
      </c>
    </row>
    <row r="3289" spans="1:19" x14ac:dyDescent="0.3">
      <c r="A3289" t="s">
        <v>7595</v>
      </c>
      <c r="B3289" t="s">
        <v>220</v>
      </c>
      <c r="C3289" t="s">
        <v>11648</v>
      </c>
      <c r="D3289" t="s">
        <v>12</v>
      </c>
      <c r="E3289" t="s">
        <v>174</v>
      </c>
      <c r="F3289" t="s">
        <v>7596</v>
      </c>
      <c r="G3289" t="s">
        <v>28</v>
      </c>
      <c r="H3289" s="1" t="s">
        <v>4363</v>
      </c>
      <c r="I3289" s="3">
        <v>0.30002314814814812</v>
      </c>
      <c r="J3289" s="1" t="s">
        <v>2132</v>
      </c>
      <c r="K3289" s="2">
        <v>0.30002314814814812</v>
      </c>
      <c r="L3289" s="2" t="s">
        <v>12021</v>
      </c>
      <c r="M3289" t="s">
        <v>12021</v>
      </c>
      <c r="N3289" t="str">
        <f t="shared" si="311"/>
        <v>19-03-2021</v>
      </c>
      <c r="O3289" t="str">
        <f t="shared" si="313"/>
        <v>03</v>
      </c>
      <c r="P3289" t="str">
        <f t="shared" si="314"/>
        <v>2021</v>
      </c>
      <c r="Q3289" t="s">
        <v>12021</v>
      </c>
      <c r="R3289" t="str">
        <f t="shared" si="312"/>
        <v>15-04-2021</v>
      </c>
      <c r="S3289" t="str">
        <f t="shared" si="315"/>
        <v>04</v>
      </c>
    </row>
    <row r="3290" spans="1:19" x14ac:dyDescent="0.3">
      <c r="A3290" t="s">
        <v>7597</v>
      </c>
      <c r="B3290" t="s">
        <v>158</v>
      </c>
      <c r="C3290" t="s">
        <v>12021</v>
      </c>
      <c r="D3290" t="s">
        <v>33</v>
      </c>
      <c r="E3290" t="s">
        <v>127</v>
      </c>
      <c r="F3290" t="s">
        <v>7598</v>
      </c>
      <c r="G3290" t="s">
        <v>22</v>
      </c>
      <c r="H3290" s="1" t="s">
        <v>903</v>
      </c>
      <c r="I3290" s="3">
        <v>0.54432870370370368</v>
      </c>
      <c r="J3290" s="1" t="s">
        <v>12021</v>
      </c>
      <c r="K3290" s="2" t="s">
        <v>12021</v>
      </c>
      <c r="L3290" s="2" t="s">
        <v>12021</v>
      </c>
      <c r="M3290" t="s">
        <v>12021</v>
      </c>
      <c r="N3290" t="str">
        <f t="shared" si="311"/>
        <v>18-08-2022</v>
      </c>
      <c r="O3290" t="str">
        <f t="shared" si="313"/>
        <v>08</v>
      </c>
      <c r="P3290" t="str">
        <f t="shared" si="314"/>
        <v>2022</v>
      </c>
      <c r="Q3290" t="s">
        <v>12021</v>
      </c>
      <c r="R3290" t="str">
        <f t="shared" si="312"/>
        <v>-</v>
      </c>
      <c r="S3290" t="str">
        <f t="shared" si="315"/>
        <v/>
      </c>
    </row>
    <row r="3291" spans="1:19" x14ac:dyDescent="0.3">
      <c r="A3291" t="s">
        <v>7599</v>
      </c>
      <c r="B3291" t="s">
        <v>97</v>
      </c>
      <c r="C3291" t="s">
        <v>11649</v>
      </c>
      <c r="D3291" t="s">
        <v>19</v>
      </c>
      <c r="E3291" t="s">
        <v>20</v>
      </c>
      <c r="F3291" t="s">
        <v>7600</v>
      </c>
      <c r="G3291" t="s">
        <v>28</v>
      </c>
      <c r="H3291" s="1">
        <v>44810</v>
      </c>
      <c r="I3291" s="3">
        <v>0.88749999999999996</v>
      </c>
      <c r="J3291" s="1" t="s">
        <v>918</v>
      </c>
      <c r="K3291" s="2">
        <v>0.88771990740740736</v>
      </c>
      <c r="L3291" s="2" t="s">
        <v>12021</v>
      </c>
      <c r="M3291" t="s">
        <v>12021</v>
      </c>
      <c r="N3291" t="str">
        <f t="shared" si="311"/>
        <v>06-09-2022</v>
      </c>
      <c r="O3291" t="str">
        <f t="shared" si="313"/>
        <v>09</v>
      </c>
      <c r="P3291" t="str">
        <f t="shared" si="314"/>
        <v>2022</v>
      </c>
      <c r="Q3291" t="s">
        <v>12021</v>
      </c>
      <c r="R3291" t="str">
        <f t="shared" si="312"/>
        <v>15-06-2022</v>
      </c>
      <c r="S3291" t="str">
        <f t="shared" si="315"/>
        <v>06</v>
      </c>
    </row>
    <row r="3292" spans="1:19" x14ac:dyDescent="0.3">
      <c r="A3292" t="s">
        <v>7601</v>
      </c>
      <c r="B3292" t="s">
        <v>37</v>
      </c>
      <c r="C3292" t="s">
        <v>12021</v>
      </c>
      <c r="D3292" t="s">
        <v>33</v>
      </c>
      <c r="E3292" t="s">
        <v>38</v>
      </c>
      <c r="F3292" t="s">
        <v>7602</v>
      </c>
      <c r="G3292" t="s">
        <v>15</v>
      </c>
      <c r="H3292" s="1" t="s">
        <v>129</v>
      </c>
      <c r="I3292" s="3">
        <v>0.32537037037037037</v>
      </c>
      <c r="J3292" s="1" t="s">
        <v>12021</v>
      </c>
      <c r="K3292" s="2" t="s">
        <v>12021</v>
      </c>
      <c r="L3292" s="2" t="s">
        <v>12021</v>
      </c>
      <c r="M3292" t="s">
        <v>12021</v>
      </c>
      <c r="N3292" t="str">
        <f t="shared" si="311"/>
        <v>16-05-2024</v>
      </c>
      <c r="O3292" t="str">
        <f t="shared" si="313"/>
        <v>05</v>
      </c>
      <c r="P3292" t="str">
        <f t="shared" si="314"/>
        <v>2024</v>
      </c>
      <c r="Q3292" t="s">
        <v>12021</v>
      </c>
      <c r="R3292" t="str">
        <f t="shared" si="312"/>
        <v>-</v>
      </c>
      <c r="S3292" t="str">
        <f t="shared" si="315"/>
        <v/>
      </c>
    </row>
    <row r="3293" spans="1:19" x14ac:dyDescent="0.3">
      <c r="A3293" t="s">
        <v>7603</v>
      </c>
      <c r="B3293" t="s">
        <v>64</v>
      </c>
      <c r="C3293" t="s">
        <v>12021</v>
      </c>
      <c r="D3293" t="s">
        <v>49</v>
      </c>
      <c r="E3293" t="s">
        <v>65</v>
      </c>
      <c r="F3293" t="s">
        <v>7604</v>
      </c>
      <c r="G3293" t="s">
        <v>15</v>
      </c>
      <c r="H3293" s="1" t="s">
        <v>2345</v>
      </c>
      <c r="I3293" s="3">
        <v>0.58003472222222219</v>
      </c>
      <c r="J3293" s="1" t="s">
        <v>12021</v>
      </c>
      <c r="K3293" s="2" t="s">
        <v>12021</v>
      </c>
      <c r="L3293" s="2" t="s">
        <v>12021</v>
      </c>
      <c r="M3293" t="s">
        <v>12021</v>
      </c>
      <c r="N3293" t="str">
        <f t="shared" si="311"/>
        <v>16-01-2022</v>
      </c>
      <c r="O3293" t="str">
        <f t="shared" si="313"/>
        <v>01</v>
      </c>
      <c r="P3293" t="str">
        <f t="shared" si="314"/>
        <v>2022</v>
      </c>
      <c r="Q3293" t="s">
        <v>12021</v>
      </c>
      <c r="R3293" t="str">
        <f t="shared" si="312"/>
        <v>-</v>
      </c>
      <c r="S3293" t="str">
        <f t="shared" si="315"/>
        <v/>
      </c>
    </row>
    <row r="3294" spans="1:19" x14ac:dyDescent="0.3">
      <c r="A3294" t="s">
        <v>7605</v>
      </c>
      <c r="B3294" t="s">
        <v>146</v>
      </c>
      <c r="C3294" t="s">
        <v>12021</v>
      </c>
      <c r="D3294" t="s">
        <v>19</v>
      </c>
      <c r="E3294" t="s">
        <v>140</v>
      </c>
      <c r="F3294" t="s">
        <v>7606</v>
      </c>
      <c r="G3294" t="s">
        <v>15</v>
      </c>
      <c r="H3294" s="1">
        <v>44084</v>
      </c>
      <c r="I3294" s="3">
        <v>0.45069444444444445</v>
      </c>
      <c r="J3294" s="1" t="s">
        <v>12021</v>
      </c>
      <c r="K3294" s="2" t="s">
        <v>12021</v>
      </c>
      <c r="L3294" s="2" t="s">
        <v>12021</v>
      </c>
      <c r="M3294" t="s">
        <v>12021</v>
      </c>
      <c r="N3294" t="str">
        <f t="shared" si="311"/>
        <v>10-09-2020</v>
      </c>
      <c r="O3294" t="str">
        <f t="shared" si="313"/>
        <v>09</v>
      </c>
      <c r="P3294" t="str">
        <f t="shared" si="314"/>
        <v>2020</v>
      </c>
      <c r="Q3294" t="s">
        <v>12021</v>
      </c>
      <c r="R3294" t="str">
        <f t="shared" si="312"/>
        <v>-</v>
      </c>
      <c r="S3294" t="str">
        <f t="shared" si="315"/>
        <v/>
      </c>
    </row>
    <row r="3295" spans="1:19" x14ac:dyDescent="0.3">
      <c r="A3295" t="s">
        <v>7607</v>
      </c>
      <c r="B3295" t="s">
        <v>158</v>
      </c>
      <c r="C3295" t="s">
        <v>11650</v>
      </c>
      <c r="D3295" t="s">
        <v>33</v>
      </c>
      <c r="E3295" t="s">
        <v>127</v>
      </c>
      <c r="F3295" t="s">
        <v>7608</v>
      </c>
      <c r="G3295" t="s">
        <v>28</v>
      </c>
      <c r="H3295" s="1" t="s">
        <v>5253</v>
      </c>
      <c r="I3295" s="3">
        <v>0.69033564814814818</v>
      </c>
      <c r="J3295" s="1" t="s">
        <v>1159</v>
      </c>
      <c r="K3295" s="2">
        <v>0.69033564814814818</v>
      </c>
      <c r="L3295" s="2" t="s">
        <v>12021</v>
      </c>
      <c r="M3295" t="s">
        <v>12021</v>
      </c>
      <c r="N3295" t="str">
        <f t="shared" si="311"/>
        <v>15-11-2020</v>
      </c>
      <c r="O3295" t="str">
        <f t="shared" si="313"/>
        <v>11</v>
      </c>
      <c r="P3295" t="str">
        <f t="shared" si="314"/>
        <v>2020</v>
      </c>
      <c r="Q3295" t="s">
        <v>12021</v>
      </c>
      <c r="R3295" t="str">
        <f t="shared" si="312"/>
        <v>18-11-2020</v>
      </c>
      <c r="S3295" t="str">
        <f t="shared" si="315"/>
        <v>11</v>
      </c>
    </row>
    <row r="3296" spans="1:19" x14ac:dyDescent="0.3">
      <c r="A3296" t="s">
        <v>7609</v>
      </c>
      <c r="B3296" t="s">
        <v>53</v>
      </c>
      <c r="C3296" t="s">
        <v>12021</v>
      </c>
      <c r="D3296" t="s">
        <v>12</v>
      </c>
      <c r="E3296" t="s">
        <v>13</v>
      </c>
      <c r="F3296" t="s">
        <v>7610</v>
      </c>
      <c r="G3296" t="s">
        <v>15</v>
      </c>
      <c r="H3296" s="1" t="s">
        <v>7611</v>
      </c>
      <c r="I3296" s="3">
        <v>0.75008101851851849</v>
      </c>
      <c r="J3296" s="1" t="s">
        <v>12021</v>
      </c>
      <c r="K3296" s="2" t="s">
        <v>12021</v>
      </c>
      <c r="L3296" s="2" t="s">
        <v>12021</v>
      </c>
      <c r="M3296" t="s">
        <v>12021</v>
      </c>
      <c r="N3296" t="str">
        <f t="shared" si="311"/>
        <v>29-07-2021</v>
      </c>
      <c r="O3296" t="str">
        <f t="shared" si="313"/>
        <v>07</v>
      </c>
      <c r="P3296" t="str">
        <f t="shared" si="314"/>
        <v>2021</v>
      </c>
      <c r="Q3296" t="s">
        <v>12021</v>
      </c>
      <c r="R3296" t="str">
        <f t="shared" si="312"/>
        <v>-</v>
      </c>
      <c r="S3296" t="str">
        <f t="shared" si="315"/>
        <v/>
      </c>
    </row>
    <row r="3297" spans="1:19" x14ac:dyDescent="0.3">
      <c r="A3297" t="s">
        <v>7612</v>
      </c>
      <c r="B3297" t="s">
        <v>158</v>
      </c>
      <c r="C3297" t="s">
        <v>12021</v>
      </c>
      <c r="D3297" t="s">
        <v>33</v>
      </c>
      <c r="E3297" t="s">
        <v>127</v>
      </c>
      <c r="F3297" t="s">
        <v>7613</v>
      </c>
      <c r="G3297" t="s">
        <v>22</v>
      </c>
      <c r="H3297" s="1">
        <v>44443</v>
      </c>
      <c r="I3297" s="3">
        <v>0.64722222222222225</v>
      </c>
      <c r="J3297" s="1" t="s">
        <v>12021</v>
      </c>
      <c r="K3297" s="2" t="s">
        <v>12021</v>
      </c>
      <c r="L3297" s="2" t="s">
        <v>12021</v>
      </c>
      <c r="M3297" t="s">
        <v>12021</v>
      </c>
      <c r="N3297" t="str">
        <f t="shared" si="311"/>
        <v>04-09-2021</v>
      </c>
      <c r="O3297" t="str">
        <f t="shared" si="313"/>
        <v>09</v>
      </c>
      <c r="P3297" t="str">
        <f t="shared" si="314"/>
        <v>2021</v>
      </c>
      <c r="Q3297" t="s">
        <v>12021</v>
      </c>
      <c r="R3297" t="str">
        <f t="shared" si="312"/>
        <v>-</v>
      </c>
      <c r="S3297" t="str">
        <f t="shared" si="315"/>
        <v/>
      </c>
    </row>
    <row r="3298" spans="1:19" x14ac:dyDescent="0.3">
      <c r="A3298" t="s">
        <v>7614</v>
      </c>
      <c r="B3298" t="s">
        <v>25</v>
      </c>
      <c r="C3298" t="s">
        <v>11651</v>
      </c>
      <c r="D3298" t="s">
        <v>19</v>
      </c>
      <c r="E3298" t="s">
        <v>26</v>
      </c>
      <c r="F3298" t="s">
        <v>7615</v>
      </c>
      <c r="G3298" t="s">
        <v>28</v>
      </c>
      <c r="H3298" s="1" t="s">
        <v>2190</v>
      </c>
      <c r="I3298" s="3">
        <v>5.2523148148148145E-2</v>
      </c>
      <c r="J3298" s="1" t="s">
        <v>5146</v>
      </c>
      <c r="K3298" s="2">
        <v>5.2523148148148145E-2</v>
      </c>
      <c r="L3298" s="2" t="s">
        <v>12021</v>
      </c>
      <c r="M3298" t="s">
        <v>12021</v>
      </c>
      <c r="N3298" t="str">
        <f t="shared" si="311"/>
        <v>30-04-2022</v>
      </c>
      <c r="O3298" t="str">
        <f t="shared" si="313"/>
        <v>04</v>
      </c>
      <c r="P3298" t="str">
        <f t="shared" si="314"/>
        <v>2022</v>
      </c>
      <c r="Q3298" t="s">
        <v>12021</v>
      </c>
      <c r="R3298" t="str">
        <f t="shared" si="312"/>
        <v>20-05-2022</v>
      </c>
      <c r="S3298" t="str">
        <f t="shared" si="315"/>
        <v>05</v>
      </c>
    </row>
    <row r="3299" spans="1:19" x14ac:dyDescent="0.3">
      <c r="A3299" t="s">
        <v>7616</v>
      </c>
      <c r="B3299" t="s">
        <v>158</v>
      </c>
      <c r="C3299" t="s">
        <v>12021</v>
      </c>
      <c r="D3299" t="s">
        <v>33</v>
      </c>
      <c r="E3299" t="s">
        <v>127</v>
      </c>
      <c r="F3299" t="s">
        <v>7617</v>
      </c>
      <c r="G3299" t="s">
        <v>22</v>
      </c>
      <c r="H3299" s="1">
        <v>44596</v>
      </c>
      <c r="I3299" s="3">
        <v>0.53680555555555554</v>
      </c>
      <c r="J3299" s="1" t="s">
        <v>12021</v>
      </c>
      <c r="K3299" s="2" t="s">
        <v>12021</v>
      </c>
      <c r="L3299" s="2" t="s">
        <v>12021</v>
      </c>
      <c r="M3299" t="s">
        <v>12021</v>
      </c>
      <c r="N3299" t="str">
        <f t="shared" si="311"/>
        <v>04-02-2022</v>
      </c>
      <c r="O3299" t="str">
        <f t="shared" si="313"/>
        <v>02</v>
      </c>
      <c r="P3299" t="str">
        <f t="shared" si="314"/>
        <v>2022</v>
      </c>
      <c r="Q3299" t="s">
        <v>12021</v>
      </c>
      <c r="R3299" t="str">
        <f t="shared" si="312"/>
        <v>-</v>
      </c>
      <c r="S3299" t="str">
        <f t="shared" si="315"/>
        <v/>
      </c>
    </row>
    <row r="3300" spans="1:19" x14ac:dyDescent="0.3">
      <c r="A3300" t="s">
        <v>7618</v>
      </c>
      <c r="B3300" t="s">
        <v>48</v>
      </c>
      <c r="C3300" t="s">
        <v>11652</v>
      </c>
      <c r="D3300" t="s">
        <v>49</v>
      </c>
      <c r="E3300" t="s">
        <v>50</v>
      </c>
      <c r="F3300" t="s">
        <v>7619</v>
      </c>
      <c r="G3300" t="s">
        <v>28</v>
      </c>
      <c r="H3300" s="1" t="s">
        <v>3944</v>
      </c>
      <c r="I3300" s="3">
        <v>0.3439699074074074</v>
      </c>
      <c r="J3300" s="1" t="s">
        <v>7620</v>
      </c>
      <c r="K3300" s="2">
        <v>0.3439699074074074</v>
      </c>
      <c r="L3300" s="2" t="s">
        <v>12021</v>
      </c>
      <c r="M3300" t="s">
        <v>12021</v>
      </c>
      <c r="N3300" t="str">
        <f t="shared" si="311"/>
        <v>29-05-2021</v>
      </c>
      <c r="O3300" t="str">
        <f t="shared" si="313"/>
        <v>05</v>
      </c>
      <c r="P3300" t="str">
        <f t="shared" si="314"/>
        <v>2021</v>
      </c>
      <c r="Q3300" t="s">
        <v>12021</v>
      </c>
      <c r="R3300" t="str">
        <f t="shared" si="312"/>
        <v>27-06-2021</v>
      </c>
      <c r="S3300" t="str">
        <f t="shared" si="315"/>
        <v>06</v>
      </c>
    </row>
    <row r="3301" spans="1:19" x14ac:dyDescent="0.3">
      <c r="A3301" t="s">
        <v>7621</v>
      </c>
      <c r="B3301" t="s">
        <v>404</v>
      </c>
      <c r="C3301" t="s">
        <v>12021</v>
      </c>
      <c r="D3301" t="s">
        <v>12</v>
      </c>
      <c r="E3301" t="s">
        <v>174</v>
      </c>
      <c r="F3301" t="s">
        <v>7622</v>
      </c>
      <c r="G3301" t="s">
        <v>15</v>
      </c>
      <c r="H3301" s="1">
        <v>44257</v>
      </c>
      <c r="I3301" s="3">
        <v>0.32916666666666666</v>
      </c>
      <c r="J3301" s="1" t="s">
        <v>12021</v>
      </c>
      <c r="K3301" s="2" t="s">
        <v>12021</v>
      </c>
      <c r="L3301" s="2" t="s">
        <v>12021</v>
      </c>
      <c r="M3301" t="s">
        <v>12021</v>
      </c>
      <c r="N3301" t="str">
        <f t="shared" si="311"/>
        <v>02-03-2021</v>
      </c>
      <c r="O3301" t="str">
        <f t="shared" si="313"/>
        <v>03</v>
      </c>
      <c r="P3301" t="str">
        <f t="shared" si="314"/>
        <v>2021</v>
      </c>
      <c r="Q3301" t="s">
        <v>12021</v>
      </c>
      <c r="R3301" t="str">
        <f t="shared" si="312"/>
        <v>-</v>
      </c>
      <c r="S3301" t="str">
        <f t="shared" si="315"/>
        <v/>
      </c>
    </row>
    <row r="3302" spans="1:19" x14ac:dyDescent="0.3">
      <c r="A3302" t="s">
        <v>7623</v>
      </c>
      <c r="B3302" t="s">
        <v>135</v>
      </c>
      <c r="C3302" s="4">
        <v>44448.070833333331</v>
      </c>
      <c r="D3302" t="s">
        <v>33</v>
      </c>
      <c r="E3302" t="s">
        <v>38</v>
      </c>
      <c r="F3302" t="s">
        <v>7624</v>
      </c>
      <c r="G3302" t="s">
        <v>28</v>
      </c>
      <c r="H3302" s="1" t="s">
        <v>4177</v>
      </c>
      <c r="I3302" s="3">
        <v>7.1412037037037038E-2</v>
      </c>
      <c r="J3302" s="1">
        <v>44448</v>
      </c>
      <c r="K3302" s="2">
        <v>7.0833333333333331E-2</v>
      </c>
      <c r="L3302" s="2" t="s">
        <v>12021</v>
      </c>
      <c r="M3302" t="s">
        <v>12021</v>
      </c>
      <c r="N3302" t="str">
        <f t="shared" si="311"/>
        <v>25-08-2021</v>
      </c>
      <c r="O3302" t="str">
        <f t="shared" si="313"/>
        <v>08</v>
      </c>
      <c r="P3302" t="str">
        <f t="shared" si="314"/>
        <v>2021</v>
      </c>
      <c r="Q3302" t="s">
        <v>12021</v>
      </c>
      <c r="R3302" t="str">
        <f t="shared" si="312"/>
        <v>09-09-2021</v>
      </c>
      <c r="S3302" t="str">
        <f t="shared" si="315"/>
        <v>09</v>
      </c>
    </row>
    <row r="3303" spans="1:19" x14ac:dyDescent="0.3">
      <c r="A3303" t="s">
        <v>7625</v>
      </c>
      <c r="B3303" t="s">
        <v>18</v>
      </c>
      <c r="C3303" t="s">
        <v>12021</v>
      </c>
      <c r="D3303" t="s">
        <v>19</v>
      </c>
      <c r="E3303" t="s">
        <v>20</v>
      </c>
      <c r="F3303" t="s">
        <v>7626</v>
      </c>
      <c r="G3303" t="s">
        <v>22</v>
      </c>
      <c r="H3303" s="1">
        <v>44080</v>
      </c>
      <c r="I3303" s="3">
        <v>0.38263888888888886</v>
      </c>
      <c r="J3303" s="1" t="s">
        <v>12021</v>
      </c>
      <c r="K3303" s="2" t="s">
        <v>12021</v>
      </c>
      <c r="L3303" s="2" t="s">
        <v>12021</v>
      </c>
      <c r="M3303" t="s">
        <v>12021</v>
      </c>
      <c r="N3303" t="str">
        <f t="shared" si="311"/>
        <v>06-09-2020</v>
      </c>
      <c r="O3303" t="str">
        <f t="shared" si="313"/>
        <v>09</v>
      </c>
      <c r="P3303" t="str">
        <f t="shared" si="314"/>
        <v>2020</v>
      </c>
      <c r="Q3303" t="s">
        <v>12021</v>
      </c>
      <c r="R3303" t="str">
        <f t="shared" si="312"/>
        <v>-</v>
      </c>
      <c r="S3303" t="str">
        <f t="shared" si="315"/>
        <v/>
      </c>
    </row>
    <row r="3304" spans="1:19" x14ac:dyDescent="0.3">
      <c r="A3304" t="s">
        <v>7627</v>
      </c>
      <c r="B3304" t="s">
        <v>139</v>
      </c>
      <c r="C3304" s="4">
        <v>45242.436111111114</v>
      </c>
      <c r="D3304" t="s">
        <v>19</v>
      </c>
      <c r="E3304" t="s">
        <v>140</v>
      </c>
      <c r="F3304" t="s">
        <v>7628</v>
      </c>
      <c r="G3304" t="s">
        <v>28</v>
      </c>
      <c r="H3304" s="1" t="s">
        <v>3938</v>
      </c>
      <c r="I3304" s="3">
        <v>0.43645833333333334</v>
      </c>
      <c r="J3304" s="1">
        <v>45242</v>
      </c>
      <c r="K3304" s="2">
        <v>0.43611111111111112</v>
      </c>
      <c r="L3304" s="2" t="s">
        <v>12021</v>
      </c>
      <c r="M3304" t="s">
        <v>12021</v>
      </c>
      <c r="N3304" t="str">
        <f t="shared" si="311"/>
        <v>18-11-2023</v>
      </c>
      <c r="O3304" t="str">
        <f t="shared" si="313"/>
        <v>11</v>
      </c>
      <c r="P3304" t="str">
        <f t="shared" si="314"/>
        <v>2023</v>
      </c>
      <c r="Q3304" t="s">
        <v>12021</v>
      </c>
      <c r="R3304" t="str">
        <f t="shared" si="312"/>
        <v>12-11-2023</v>
      </c>
      <c r="S3304" t="str">
        <f t="shared" si="315"/>
        <v>11</v>
      </c>
    </row>
    <row r="3305" spans="1:19" x14ac:dyDescent="0.3">
      <c r="A3305" t="s">
        <v>7629</v>
      </c>
      <c r="B3305" t="s">
        <v>68</v>
      </c>
      <c r="C3305" s="4">
        <v>45295.899305555555</v>
      </c>
      <c r="D3305" t="s">
        <v>49</v>
      </c>
      <c r="E3305" t="s">
        <v>69</v>
      </c>
      <c r="F3305" t="s">
        <v>7630</v>
      </c>
      <c r="G3305" t="s">
        <v>28</v>
      </c>
      <c r="H3305" s="1" t="s">
        <v>99</v>
      </c>
      <c r="I3305" s="3">
        <v>0.89968749999999997</v>
      </c>
      <c r="J3305" s="1">
        <v>45295</v>
      </c>
      <c r="K3305" s="2">
        <v>0.89930555555555558</v>
      </c>
      <c r="L3305" s="2" t="s">
        <v>12021</v>
      </c>
      <c r="M3305" t="s">
        <v>12021</v>
      </c>
      <c r="N3305" t="str">
        <f t="shared" si="311"/>
        <v>27-03-2024</v>
      </c>
      <c r="O3305" t="str">
        <f t="shared" si="313"/>
        <v>03</v>
      </c>
      <c r="P3305" t="str">
        <f t="shared" si="314"/>
        <v>2024</v>
      </c>
      <c r="Q3305" t="s">
        <v>12021</v>
      </c>
      <c r="R3305" t="str">
        <f t="shared" si="312"/>
        <v>04-01-2024</v>
      </c>
      <c r="S3305" t="str">
        <f t="shared" si="315"/>
        <v>01</v>
      </c>
    </row>
    <row r="3306" spans="1:19" x14ac:dyDescent="0.3">
      <c r="A3306" t="s">
        <v>7631</v>
      </c>
      <c r="B3306" t="s">
        <v>404</v>
      </c>
      <c r="C3306" t="s">
        <v>12021</v>
      </c>
      <c r="D3306" t="s">
        <v>12</v>
      </c>
      <c r="E3306" t="s">
        <v>174</v>
      </c>
      <c r="F3306" t="s">
        <v>7632</v>
      </c>
      <c r="G3306" t="s">
        <v>22</v>
      </c>
      <c r="H3306" s="1">
        <v>44201</v>
      </c>
      <c r="I3306" s="3">
        <v>0.50277777777777777</v>
      </c>
      <c r="J3306" s="1" t="s">
        <v>12021</v>
      </c>
      <c r="K3306" s="2" t="s">
        <v>12021</v>
      </c>
      <c r="L3306" s="2" t="s">
        <v>12021</v>
      </c>
      <c r="M3306" t="s">
        <v>12021</v>
      </c>
      <c r="N3306" t="str">
        <f t="shared" si="311"/>
        <v>05-01-2021</v>
      </c>
      <c r="O3306" t="str">
        <f t="shared" si="313"/>
        <v>01</v>
      </c>
      <c r="P3306" t="str">
        <f t="shared" si="314"/>
        <v>2021</v>
      </c>
      <c r="Q3306" t="s">
        <v>12021</v>
      </c>
      <c r="R3306" t="str">
        <f t="shared" si="312"/>
        <v>-</v>
      </c>
      <c r="S3306" t="str">
        <f t="shared" si="315"/>
        <v/>
      </c>
    </row>
    <row r="3307" spans="1:19" x14ac:dyDescent="0.3">
      <c r="A3307" t="s">
        <v>7633</v>
      </c>
      <c r="B3307" t="s">
        <v>123</v>
      </c>
      <c r="C3307" t="s">
        <v>12021</v>
      </c>
      <c r="D3307" t="s">
        <v>33</v>
      </c>
      <c r="E3307" t="s">
        <v>34</v>
      </c>
      <c r="F3307" t="s">
        <v>7634</v>
      </c>
      <c r="G3307" t="s">
        <v>15</v>
      </c>
      <c r="H3307" s="1" t="s">
        <v>7124</v>
      </c>
      <c r="I3307" s="3">
        <v>0.75657407407407407</v>
      </c>
      <c r="J3307" s="1" t="s">
        <v>12021</v>
      </c>
      <c r="K3307" s="2" t="s">
        <v>12021</v>
      </c>
      <c r="L3307" s="2" t="s">
        <v>12021</v>
      </c>
      <c r="M3307" t="s">
        <v>12021</v>
      </c>
      <c r="N3307" t="str">
        <f t="shared" si="311"/>
        <v>21-01-2023</v>
      </c>
      <c r="O3307" t="str">
        <f t="shared" si="313"/>
        <v>01</v>
      </c>
      <c r="P3307" t="str">
        <f t="shared" si="314"/>
        <v>2023</v>
      </c>
      <c r="Q3307" t="s">
        <v>12021</v>
      </c>
      <c r="R3307" t="str">
        <f t="shared" si="312"/>
        <v>-</v>
      </c>
      <c r="S3307" t="str">
        <f t="shared" si="315"/>
        <v/>
      </c>
    </row>
    <row r="3308" spans="1:19" x14ac:dyDescent="0.3">
      <c r="A3308" t="s">
        <v>7635</v>
      </c>
      <c r="B3308" t="s">
        <v>18</v>
      </c>
      <c r="C3308" t="s">
        <v>12021</v>
      </c>
      <c r="D3308" t="s">
        <v>19</v>
      </c>
      <c r="E3308" t="s">
        <v>20</v>
      </c>
      <c r="F3308" t="s">
        <v>7636</v>
      </c>
      <c r="G3308" t="s">
        <v>22</v>
      </c>
      <c r="H3308" s="1" t="s">
        <v>1483</v>
      </c>
      <c r="I3308" s="3">
        <v>0.48199074074074072</v>
      </c>
      <c r="J3308" s="1" t="s">
        <v>12021</v>
      </c>
      <c r="K3308" s="2" t="s">
        <v>12021</v>
      </c>
      <c r="L3308" s="2" t="s">
        <v>12021</v>
      </c>
      <c r="M3308" t="s">
        <v>12021</v>
      </c>
      <c r="N3308" t="str">
        <f t="shared" si="311"/>
        <v>26-06-2024</v>
      </c>
      <c r="O3308" t="str">
        <f t="shared" si="313"/>
        <v>06</v>
      </c>
      <c r="P3308" t="str">
        <f t="shared" si="314"/>
        <v>2024</v>
      </c>
      <c r="Q3308" t="s">
        <v>12021</v>
      </c>
      <c r="R3308" t="str">
        <f t="shared" si="312"/>
        <v>-</v>
      </c>
      <c r="S3308" t="str">
        <f t="shared" si="315"/>
        <v/>
      </c>
    </row>
    <row r="3309" spans="1:19" x14ac:dyDescent="0.3">
      <c r="A3309" t="s">
        <v>7637</v>
      </c>
      <c r="B3309" t="s">
        <v>139</v>
      </c>
      <c r="C3309" t="s">
        <v>12021</v>
      </c>
      <c r="D3309" t="s">
        <v>19</v>
      </c>
      <c r="E3309" t="s">
        <v>140</v>
      </c>
      <c r="F3309" t="s">
        <v>7638</v>
      </c>
      <c r="G3309" t="s">
        <v>15</v>
      </c>
      <c r="H3309" s="1" t="s">
        <v>482</v>
      </c>
      <c r="I3309" s="3">
        <v>0.46995370370370371</v>
      </c>
      <c r="J3309" s="1" t="s">
        <v>12021</v>
      </c>
      <c r="K3309" s="2" t="s">
        <v>12021</v>
      </c>
      <c r="L3309" s="2" t="s">
        <v>12021</v>
      </c>
      <c r="M3309" t="s">
        <v>12021</v>
      </c>
      <c r="N3309" t="str">
        <f t="shared" si="311"/>
        <v>19-04-2022</v>
      </c>
      <c r="O3309" t="str">
        <f t="shared" si="313"/>
        <v>04</v>
      </c>
      <c r="P3309" t="str">
        <f t="shared" si="314"/>
        <v>2022</v>
      </c>
      <c r="Q3309" t="s">
        <v>12021</v>
      </c>
      <c r="R3309" t="str">
        <f t="shared" si="312"/>
        <v>-</v>
      </c>
      <c r="S3309" t="str">
        <f t="shared" si="315"/>
        <v/>
      </c>
    </row>
    <row r="3310" spans="1:19" x14ac:dyDescent="0.3">
      <c r="A3310" t="s">
        <v>7639</v>
      </c>
      <c r="B3310" t="s">
        <v>188</v>
      </c>
      <c r="C3310" t="s">
        <v>12021</v>
      </c>
      <c r="D3310" t="s">
        <v>12</v>
      </c>
      <c r="E3310" t="s">
        <v>114</v>
      </c>
      <c r="F3310" t="s">
        <v>7640</v>
      </c>
      <c r="G3310" t="s">
        <v>15</v>
      </c>
      <c r="H3310" s="1" t="s">
        <v>2635</v>
      </c>
      <c r="I3310" s="3">
        <v>0.98579861111111111</v>
      </c>
      <c r="J3310" s="1" t="s">
        <v>12021</v>
      </c>
      <c r="K3310" s="2" t="s">
        <v>12021</v>
      </c>
      <c r="L3310" s="2" t="s">
        <v>12021</v>
      </c>
      <c r="M3310" t="s">
        <v>12021</v>
      </c>
      <c r="N3310" t="str">
        <f t="shared" si="311"/>
        <v>27-10-2020</v>
      </c>
      <c r="O3310" t="str">
        <f t="shared" si="313"/>
        <v>10</v>
      </c>
      <c r="P3310" t="str">
        <f t="shared" si="314"/>
        <v>2020</v>
      </c>
      <c r="Q3310" t="s">
        <v>12021</v>
      </c>
      <c r="R3310" t="str">
        <f t="shared" si="312"/>
        <v>-</v>
      </c>
      <c r="S3310" t="str">
        <f t="shared" si="315"/>
        <v/>
      </c>
    </row>
    <row r="3311" spans="1:19" x14ac:dyDescent="0.3">
      <c r="A3311" t="s">
        <v>7641</v>
      </c>
      <c r="B3311" t="s">
        <v>194</v>
      </c>
      <c r="C3311" t="s">
        <v>12021</v>
      </c>
      <c r="D3311" t="s">
        <v>49</v>
      </c>
      <c r="E3311" t="s">
        <v>65</v>
      </c>
      <c r="F3311" t="s">
        <v>7642</v>
      </c>
      <c r="G3311" t="s">
        <v>15</v>
      </c>
      <c r="H3311" s="1">
        <v>45055</v>
      </c>
      <c r="I3311" s="3">
        <v>0.90833333333333333</v>
      </c>
      <c r="J3311" s="1" t="s">
        <v>12021</v>
      </c>
      <c r="K3311" s="2" t="s">
        <v>12021</v>
      </c>
      <c r="L3311" s="2" t="s">
        <v>12021</v>
      </c>
      <c r="M3311" t="s">
        <v>12021</v>
      </c>
      <c r="N3311" t="str">
        <f t="shared" si="311"/>
        <v>09-05-2023</v>
      </c>
      <c r="O3311" t="str">
        <f t="shared" si="313"/>
        <v>05</v>
      </c>
      <c r="P3311" t="str">
        <f t="shared" si="314"/>
        <v>2023</v>
      </c>
      <c r="Q3311" t="s">
        <v>12021</v>
      </c>
      <c r="R3311" t="str">
        <f t="shared" si="312"/>
        <v>-</v>
      </c>
      <c r="S3311" t="str">
        <f t="shared" si="315"/>
        <v/>
      </c>
    </row>
    <row r="3312" spans="1:19" x14ac:dyDescent="0.3">
      <c r="A3312" t="s">
        <v>7643</v>
      </c>
      <c r="B3312" t="s">
        <v>202</v>
      </c>
      <c r="C3312" s="4">
        <v>45116.556944444441</v>
      </c>
      <c r="D3312" t="s">
        <v>33</v>
      </c>
      <c r="E3312" t="s">
        <v>127</v>
      </c>
      <c r="F3312" t="s">
        <v>7644</v>
      </c>
      <c r="G3312" t="s">
        <v>28</v>
      </c>
      <c r="H3312" s="1">
        <v>44966</v>
      </c>
      <c r="I3312" s="3">
        <v>0.55694444444444446</v>
      </c>
      <c r="J3312" s="1">
        <v>45116</v>
      </c>
      <c r="K3312" s="2">
        <v>0.55694444444444446</v>
      </c>
      <c r="L3312" s="2" t="s">
        <v>12021</v>
      </c>
      <c r="M3312" t="s">
        <v>12021</v>
      </c>
      <c r="N3312" t="str">
        <f t="shared" si="311"/>
        <v>09-02-2023</v>
      </c>
      <c r="O3312" t="str">
        <f t="shared" si="313"/>
        <v>02</v>
      </c>
      <c r="P3312" t="str">
        <f t="shared" si="314"/>
        <v>2023</v>
      </c>
      <c r="Q3312" t="s">
        <v>12021</v>
      </c>
      <c r="R3312" t="str">
        <f t="shared" si="312"/>
        <v>09-07-2023</v>
      </c>
      <c r="S3312" t="str">
        <f t="shared" si="315"/>
        <v>07</v>
      </c>
    </row>
    <row r="3313" spans="1:19" x14ac:dyDescent="0.3">
      <c r="A3313" t="s">
        <v>7645</v>
      </c>
      <c r="B3313" t="s">
        <v>301</v>
      </c>
      <c r="C3313" s="4">
        <v>44262.551388888889</v>
      </c>
      <c r="D3313" t="s">
        <v>49</v>
      </c>
      <c r="E3313" t="s">
        <v>50</v>
      </c>
      <c r="F3313" t="s">
        <v>7646</v>
      </c>
      <c r="G3313" t="s">
        <v>28</v>
      </c>
      <c r="H3313" s="1">
        <v>44383</v>
      </c>
      <c r="I3313" s="3">
        <v>0.55138888888888893</v>
      </c>
      <c r="J3313" s="1">
        <v>44262</v>
      </c>
      <c r="K3313" s="2">
        <v>0.55138888888888893</v>
      </c>
      <c r="L3313" s="2" t="s">
        <v>12021</v>
      </c>
      <c r="M3313" t="s">
        <v>12021</v>
      </c>
      <c r="N3313" t="str">
        <f t="shared" si="311"/>
        <v>06-07-2021</v>
      </c>
      <c r="O3313" t="str">
        <f t="shared" si="313"/>
        <v>07</v>
      </c>
      <c r="P3313" t="str">
        <f t="shared" si="314"/>
        <v>2021</v>
      </c>
      <c r="Q3313" t="s">
        <v>12021</v>
      </c>
      <c r="R3313" t="str">
        <f t="shared" si="312"/>
        <v>07-03-2021</v>
      </c>
      <c r="S3313" t="str">
        <f t="shared" si="315"/>
        <v>03</v>
      </c>
    </row>
    <row r="3314" spans="1:19" x14ac:dyDescent="0.3">
      <c r="A3314" t="s">
        <v>7647</v>
      </c>
      <c r="B3314" t="s">
        <v>202</v>
      </c>
      <c r="C3314" t="s">
        <v>12021</v>
      </c>
      <c r="D3314" t="s">
        <v>33</v>
      </c>
      <c r="E3314" t="s">
        <v>127</v>
      </c>
      <c r="F3314" t="s">
        <v>7648</v>
      </c>
      <c r="G3314" t="s">
        <v>15</v>
      </c>
      <c r="H3314" s="1" t="s">
        <v>2826</v>
      </c>
      <c r="I3314" s="3">
        <v>0.83427083333333329</v>
      </c>
      <c r="J3314" s="1" t="s">
        <v>12021</v>
      </c>
      <c r="K3314" s="2" t="s">
        <v>12021</v>
      </c>
      <c r="L3314" s="2" t="s">
        <v>12021</v>
      </c>
      <c r="M3314" t="s">
        <v>12021</v>
      </c>
      <c r="N3314" t="str">
        <f t="shared" si="311"/>
        <v>17-11-2023</v>
      </c>
      <c r="O3314" t="str">
        <f t="shared" si="313"/>
        <v>11</v>
      </c>
      <c r="P3314" t="str">
        <f t="shared" si="314"/>
        <v>2023</v>
      </c>
      <c r="Q3314" t="s">
        <v>12021</v>
      </c>
      <c r="R3314" t="str">
        <f t="shared" si="312"/>
        <v>-</v>
      </c>
      <c r="S3314" t="str">
        <f t="shared" si="315"/>
        <v/>
      </c>
    </row>
    <row r="3315" spans="1:19" x14ac:dyDescent="0.3">
      <c r="A3315" t="s">
        <v>7649</v>
      </c>
      <c r="B3315" t="s">
        <v>139</v>
      </c>
      <c r="C3315" t="s">
        <v>12021</v>
      </c>
      <c r="D3315" t="s">
        <v>19</v>
      </c>
      <c r="E3315" t="s">
        <v>140</v>
      </c>
      <c r="F3315" t="s">
        <v>7650</v>
      </c>
      <c r="G3315" t="s">
        <v>15</v>
      </c>
      <c r="H3315" s="1" t="s">
        <v>3378</v>
      </c>
      <c r="I3315" s="3">
        <v>0.83570601851851856</v>
      </c>
      <c r="J3315" s="1" t="s">
        <v>12021</v>
      </c>
      <c r="K3315" s="2" t="s">
        <v>12021</v>
      </c>
      <c r="L3315" s="2" t="s">
        <v>12021</v>
      </c>
      <c r="M3315" t="s">
        <v>12021</v>
      </c>
      <c r="N3315" t="str">
        <f t="shared" si="311"/>
        <v>16-05-2022</v>
      </c>
      <c r="O3315" t="str">
        <f t="shared" si="313"/>
        <v>05</v>
      </c>
      <c r="P3315" t="str">
        <f t="shared" si="314"/>
        <v>2022</v>
      </c>
      <c r="Q3315" t="s">
        <v>12021</v>
      </c>
      <c r="R3315" t="str">
        <f t="shared" si="312"/>
        <v>-</v>
      </c>
      <c r="S3315" t="str">
        <f t="shared" si="315"/>
        <v/>
      </c>
    </row>
    <row r="3316" spans="1:19" x14ac:dyDescent="0.3">
      <c r="A3316" t="s">
        <v>7651</v>
      </c>
      <c r="B3316" t="s">
        <v>220</v>
      </c>
      <c r="C3316" s="4">
        <v>44716.416666666664</v>
      </c>
      <c r="D3316" t="s">
        <v>12</v>
      </c>
      <c r="E3316" t="s">
        <v>174</v>
      </c>
      <c r="F3316" t="s">
        <v>7652</v>
      </c>
      <c r="G3316" t="s">
        <v>28</v>
      </c>
      <c r="H3316" s="1">
        <v>44655</v>
      </c>
      <c r="I3316" s="3">
        <v>0.41666666666666669</v>
      </c>
      <c r="J3316" s="1">
        <v>44716</v>
      </c>
      <c r="K3316" s="2">
        <v>0.41666666666666669</v>
      </c>
      <c r="L3316" s="2" t="s">
        <v>12021</v>
      </c>
      <c r="M3316" t="s">
        <v>12021</v>
      </c>
      <c r="N3316" t="str">
        <f t="shared" si="311"/>
        <v>04-04-2022</v>
      </c>
      <c r="O3316" t="str">
        <f t="shared" si="313"/>
        <v>04</v>
      </c>
      <c r="P3316" t="str">
        <f t="shared" si="314"/>
        <v>2022</v>
      </c>
      <c r="Q3316" t="s">
        <v>12021</v>
      </c>
      <c r="R3316" t="str">
        <f t="shared" si="312"/>
        <v>04-06-2022</v>
      </c>
      <c r="S3316" t="str">
        <f t="shared" si="315"/>
        <v>06</v>
      </c>
    </row>
    <row r="3317" spans="1:19" x14ac:dyDescent="0.3">
      <c r="A3317" t="s">
        <v>7653</v>
      </c>
      <c r="B3317" t="s">
        <v>25</v>
      </c>
      <c r="C3317" t="s">
        <v>12021</v>
      </c>
      <c r="D3317" t="s">
        <v>19</v>
      </c>
      <c r="E3317" t="s">
        <v>26</v>
      </c>
      <c r="F3317" t="s">
        <v>7654</v>
      </c>
      <c r="G3317" t="s">
        <v>22</v>
      </c>
      <c r="H3317" s="1" t="s">
        <v>2779</v>
      </c>
      <c r="I3317" s="3">
        <v>0.92821759259259262</v>
      </c>
      <c r="J3317" s="1" t="s">
        <v>12021</v>
      </c>
      <c r="K3317" s="2" t="s">
        <v>12021</v>
      </c>
      <c r="L3317" s="2" t="s">
        <v>12021</v>
      </c>
      <c r="M3317" t="s">
        <v>12021</v>
      </c>
      <c r="N3317" t="str">
        <f t="shared" si="311"/>
        <v>19-05-2021</v>
      </c>
      <c r="O3317" t="str">
        <f t="shared" si="313"/>
        <v>05</v>
      </c>
      <c r="P3317" t="str">
        <f t="shared" si="314"/>
        <v>2021</v>
      </c>
      <c r="Q3317" t="s">
        <v>12021</v>
      </c>
      <c r="R3317" t="str">
        <f t="shared" si="312"/>
        <v>-</v>
      </c>
      <c r="S3317" t="str">
        <f t="shared" si="315"/>
        <v/>
      </c>
    </row>
    <row r="3318" spans="1:19" x14ac:dyDescent="0.3">
      <c r="A3318" t="s">
        <v>7655</v>
      </c>
      <c r="B3318" t="s">
        <v>404</v>
      </c>
      <c r="C3318" t="s">
        <v>12021</v>
      </c>
      <c r="D3318" t="s">
        <v>12</v>
      </c>
      <c r="E3318" t="s">
        <v>174</v>
      </c>
      <c r="F3318" t="s">
        <v>7656</v>
      </c>
      <c r="G3318" t="s">
        <v>22</v>
      </c>
      <c r="H3318" s="1" t="s">
        <v>3872</v>
      </c>
      <c r="I3318" s="3">
        <v>0.57912037037037034</v>
      </c>
      <c r="J3318" s="1" t="s">
        <v>12021</v>
      </c>
      <c r="K3318" s="2" t="s">
        <v>12021</v>
      </c>
      <c r="L3318" s="2" t="s">
        <v>12021</v>
      </c>
      <c r="M3318" t="s">
        <v>12021</v>
      </c>
      <c r="N3318" t="str">
        <f t="shared" si="311"/>
        <v>14-07-2022</v>
      </c>
      <c r="O3318" t="str">
        <f t="shared" si="313"/>
        <v>07</v>
      </c>
      <c r="P3318" t="str">
        <f t="shared" si="314"/>
        <v>2022</v>
      </c>
      <c r="Q3318" t="s">
        <v>12021</v>
      </c>
      <c r="R3318" t="str">
        <f t="shared" si="312"/>
        <v>-</v>
      </c>
      <c r="S3318" t="str">
        <f t="shared" si="315"/>
        <v/>
      </c>
    </row>
    <row r="3319" spans="1:19" x14ac:dyDescent="0.3">
      <c r="A3319" t="s">
        <v>7657</v>
      </c>
      <c r="B3319" t="s">
        <v>113</v>
      </c>
      <c r="C3319" t="s">
        <v>12021</v>
      </c>
      <c r="D3319" t="s">
        <v>12</v>
      </c>
      <c r="E3319" t="s">
        <v>114</v>
      </c>
      <c r="F3319" t="s">
        <v>7658</v>
      </c>
      <c r="G3319" t="s">
        <v>22</v>
      </c>
      <c r="H3319" s="1" t="s">
        <v>355</v>
      </c>
      <c r="I3319" s="3">
        <v>0.90158564814814812</v>
      </c>
      <c r="J3319" s="1" t="s">
        <v>12021</v>
      </c>
      <c r="K3319" s="2" t="s">
        <v>12021</v>
      </c>
      <c r="L3319" s="2" t="s">
        <v>12021</v>
      </c>
      <c r="M3319" t="s">
        <v>12021</v>
      </c>
      <c r="N3319" t="str">
        <f t="shared" si="311"/>
        <v>17-07-2022</v>
      </c>
      <c r="O3319" t="str">
        <f t="shared" si="313"/>
        <v>07</v>
      </c>
      <c r="P3319" t="str">
        <f t="shared" si="314"/>
        <v>2022</v>
      </c>
      <c r="Q3319" t="s">
        <v>12021</v>
      </c>
      <c r="R3319" t="str">
        <f t="shared" si="312"/>
        <v>-</v>
      </c>
      <c r="S3319" t="str">
        <f t="shared" si="315"/>
        <v/>
      </c>
    </row>
    <row r="3320" spans="1:19" x14ac:dyDescent="0.3">
      <c r="A3320" t="s">
        <v>3302</v>
      </c>
      <c r="B3320" t="s">
        <v>126</v>
      </c>
      <c r="C3320" t="s">
        <v>12021</v>
      </c>
      <c r="D3320" t="s">
        <v>33</v>
      </c>
      <c r="E3320" t="s">
        <v>127</v>
      </c>
      <c r="F3320" t="s">
        <v>7659</v>
      </c>
      <c r="G3320" t="s">
        <v>22</v>
      </c>
      <c r="H3320" s="1">
        <v>45080</v>
      </c>
      <c r="I3320" s="3">
        <v>0.97361111111111109</v>
      </c>
      <c r="J3320" s="1" t="s">
        <v>12021</v>
      </c>
      <c r="K3320" s="2" t="s">
        <v>12021</v>
      </c>
      <c r="L3320" s="2" t="s">
        <v>12021</v>
      </c>
      <c r="M3320" t="s">
        <v>12021</v>
      </c>
      <c r="N3320" t="str">
        <f t="shared" si="311"/>
        <v>03-06-2023</v>
      </c>
      <c r="O3320" t="str">
        <f t="shared" si="313"/>
        <v>06</v>
      </c>
      <c r="P3320" t="str">
        <f t="shared" si="314"/>
        <v>2023</v>
      </c>
      <c r="Q3320" t="s">
        <v>12021</v>
      </c>
      <c r="R3320" t="str">
        <f t="shared" si="312"/>
        <v>-</v>
      </c>
      <c r="S3320" t="str">
        <f t="shared" si="315"/>
        <v/>
      </c>
    </row>
    <row r="3321" spans="1:19" x14ac:dyDescent="0.3">
      <c r="A3321" t="s">
        <v>7660</v>
      </c>
      <c r="B3321" t="s">
        <v>202</v>
      </c>
      <c r="C3321" t="s">
        <v>12021</v>
      </c>
      <c r="D3321" t="s">
        <v>33</v>
      </c>
      <c r="E3321" t="s">
        <v>127</v>
      </c>
      <c r="F3321" t="s">
        <v>7661</v>
      </c>
      <c r="G3321" t="s">
        <v>22</v>
      </c>
      <c r="H3321" s="1">
        <v>44352</v>
      </c>
      <c r="I3321" s="3">
        <v>0.31805555555555554</v>
      </c>
      <c r="J3321" s="1" t="s">
        <v>12021</v>
      </c>
      <c r="K3321" s="2" t="s">
        <v>12021</v>
      </c>
      <c r="L3321" s="2" t="s">
        <v>12021</v>
      </c>
      <c r="M3321" t="s">
        <v>12021</v>
      </c>
      <c r="N3321" t="str">
        <f t="shared" si="311"/>
        <v>05-06-2021</v>
      </c>
      <c r="O3321" t="str">
        <f t="shared" si="313"/>
        <v>06</v>
      </c>
      <c r="P3321" t="str">
        <f t="shared" si="314"/>
        <v>2021</v>
      </c>
      <c r="Q3321" t="s">
        <v>12021</v>
      </c>
      <c r="R3321" t="str">
        <f t="shared" si="312"/>
        <v>-</v>
      </c>
      <c r="S3321" t="str">
        <f t="shared" si="315"/>
        <v/>
      </c>
    </row>
    <row r="3322" spans="1:19" x14ac:dyDescent="0.3">
      <c r="A3322" t="s">
        <v>7662</v>
      </c>
      <c r="B3322" t="s">
        <v>205</v>
      </c>
      <c r="C3322" t="s">
        <v>12021</v>
      </c>
      <c r="D3322" t="s">
        <v>19</v>
      </c>
      <c r="E3322" t="s">
        <v>140</v>
      </c>
      <c r="F3322" t="s">
        <v>7663</v>
      </c>
      <c r="G3322" t="s">
        <v>15</v>
      </c>
      <c r="H3322" s="1">
        <v>44481</v>
      </c>
      <c r="I3322" s="3">
        <v>0.76180555555555551</v>
      </c>
      <c r="J3322" s="1" t="s">
        <v>12021</v>
      </c>
      <c r="K3322" s="2" t="s">
        <v>12021</v>
      </c>
      <c r="L3322" s="2" t="s">
        <v>12021</v>
      </c>
      <c r="M3322" t="s">
        <v>12021</v>
      </c>
      <c r="N3322" t="str">
        <f t="shared" si="311"/>
        <v>12-10-2021</v>
      </c>
      <c r="O3322" t="str">
        <f t="shared" si="313"/>
        <v>10</v>
      </c>
      <c r="P3322" t="str">
        <f t="shared" si="314"/>
        <v>2021</v>
      </c>
      <c r="Q3322" t="s">
        <v>12021</v>
      </c>
      <c r="R3322" t="str">
        <f t="shared" si="312"/>
        <v>-</v>
      </c>
      <c r="S3322" t="str">
        <f t="shared" si="315"/>
        <v/>
      </c>
    </row>
    <row r="3323" spans="1:19" x14ac:dyDescent="0.3">
      <c r="A3323" t="s">
        <v>7664</v>
      </c>
      <c r="B3323" t="s">
        <v>146</v>
      </c>
      <c r="C3323" t="s">
        <v>11653</v>
      </c>
      <c r="D3323" t="s">
        <v>19</v>
      </c>
      <c r="E3323" t="s">
        <v>140</v>
      </c>
      <c r="F3323" t="s">
        <v>7665</v>
      </c>
      <c r="G3323" t="s">
        <v>28</v>
      </c>
      <c r="H3323" s="1">
        <v>44958</v>
      </c>
      <c r="I3323" s="3">
        <v>0.3298611111111111</v>
      </c>
      <c r="J3323" s="1" t="s">
        <v>6544</v>
      </c>
      <c r="K3323" s="2">
        <v>0.33028935185185188</v>
      </c>
      <c r="L3323" s="2" t="s">
        <v>12021</v>
      </c>
      <c r="M3323" t="s">
        <v>12021</v>
      </c>
      <c r="N3323" t="str">
        <f t="shared" si="311"/>
        <v>01-02-2023</v>
      </c>
      <c r="O3323" t="str">
        <f t="shared" si="313"/>
        <v>02</v>
      </c>
      <c r="P3323" t="str">
        <f t="shared" si="314"/>
        <v>2023</v>
      </c>
      <c r="Q3323" t="s">
        <v>12021</v>
      </c>
      <c r="R3323" t="str">
        <f t="shared" si="312"/>
        <v>26-01-2023</v>
      </c>
      <c r="S3323" t="str">
        <f t="shared" si="315"/>
        <v>01</v>
      </c>
    </row>
    <row r="3324" spans="1:19" x14ac:dyDescent="0.3">
      <c r="A3324" t="s">
        <v>7666</v>
      </c>
      <c r="B3324" t="s">
        <v>25</v>
      </c>
      <c r="C3324" t="s">
        <v>12021</v>
      </c>
      <c r="D3324" t="s">
        <v>19</v>
      </c>
      <c r="E3324" t="s">
        <v>26</v>
      </c>
      <c r="F3324" t="s">
        <v>7667</v>
      </c>
      <c r="G3324" t="s">
        <v>22</v>
      </c>
      <c r="H3324" s="1">
        <v>44239</v>
      </c>
      <c r="I3324" s="3">
        <v>0.15208333333333332</v>
      </c>
      <c r="J3324" s="1" t="s">
        <v>12021</v>
      </c>
      <c r="K3324" s="2" t="s">
        <v>12021</v>
      </c>
      <c r="L3324" s="2" t="s">
        <v>12021</v>
      </c>
      <c r="M3324" t="s">
        <v>12021</v>
      </c>
      <c r="N3324" t="str">
        <f t="shared" si="311"/>
        <v>12-02-2021</v>
      </c>
      <c r="O3324" t="str">
        <f t="shared" si="313"/>
        <v>02</v>
      </c>
      <c r="P3324" t="str">
        <f t="shared" si="314"/>
        <v>2021</v>
      </c>
      <c r="Q3324" t="s">
        <v>12021</v>
      </c>
      <c r="R3324" t="str">
        <f t="shared" si="312"/>
        <v>-</v>
      </c>
      <c r="S3324" t="str">
        <f t="shared" si="315"/>
        <v/>
      </c>
    </row>
    <row r="3325" spans="1:19" x14ac:dyDescent="0.3">
      <c r="A3325" t="s">
        <v>7668</v>
      </c>
      <c r="B3325" t="s">
        <v>131</v>
      </c>
      <c r="C3325" t="s">
        <v>12021</v>
      </c>
      <c r="D3325" t="s">
        <v>12</v>
      </c>
      <c r="E3325" t="s">
        <v>114</v>
      </c>
      <c r="F3325" t="s">
        <v>7669</v>
      </c>
      <c r="G3325" t="s">
        <v>22</v>
      </c>
      <c r="H3325" s="1">
        <v>44775</v>
      </c>
      <c r="I3325" s="3">
        <v>0.1076388888888889</v>
      </c>
      <c r="J3325" s="1" t="s">
        <v>12021</v>
      </c>
      <c r="K3325" s="2" t="s">
        <v>12021</v>
      </c>
      <c r="L3325" s="2" t="s">
        <v>12021</v>
      </c>
      <c r="M3325" t="s">
        <v>12021</v>
      </c>
      <c r="N3325" t="str">
        <f t="shared" si="311"/>
        <v>02-08-2022</v>
      </c>
      <c r="O3325" t="str">
        <f t="shared" si="313"/>
        <v>08</v>
      </c>
      <c r="P3325" t="str">
        <f t="shared" si="314"/>
        <v>2022</v>
      </c>
      <c r="Q3325" t="s">
        <v>12021</v>
      </c>
      <c r="R3325" t="str">
        <f t="shared" si="312"/>
        <v>-</v>
      </c>
      <c r="S3325" t="str">
        <f t="shared" si="315"/>
        <v/>
      </c>
    </row>
    <row r="3326" spans="1:19" x14ac:dyDescent="0.3">
      <c r="A3326" t="s">
        <v>7670</v>
      </c>
      <c r="B3326" t="s">
        <v>113</v>
      </c>
      <c r="C3326" t="s">
        <v>12021</v>
      </c>
      <c r="D3326" t="s">
        <v>12</v>
      </c>
      <c r="E3326" t="s">
        <v>114</v>
      </c>
      <c r="F3326" t="s">
        <v>7671</v>
      </c>
      <c r="G3326" t="s">
        <v>15</v>
      </c>
      <c r="H3326" s="1" t="s">
        <v>2242</v>
      </c>
      <c r="I3326" s="3">
        <v>0.75027777777777782</v>
      </c>
      <c r="J3326" s="1" t="s">
        <v>12021</v>
      </c>
      <c r="K3326" s="2" t="s">
        <v>12021</v>
      </c>
      <c r="L3326" s="2" t="s">
        <v>12021</v>
      </c>
      <c r="M3326" t="s">
        <v>12021</v>
      </c>
      <c r="N3326" t="str">
        <f t="shared" si="311"/>
        <v>30-08-2021</v>
      </c>
      <c r="O3326" t="str">
        <f t="shared" si="313"/>
        <v>08</v>
      </c>
      <c r="P3326" t="str">
        <f t="shared" si="314"/>
        <v>2021</v>
      </c>
      <c r="Q3326" t="s">
        <v>12021</v>
      </c>
      <c r="R3326" t="str">
        <f t="shared" si="312"/>
        <v>-</v>
      </c>
      <c r="S3326" t="str">
        <f t="shared" si="315"/>
        <v/>
      </c>
    </row>
    <row r="3327" spans="1:19" x14ac:dyDescent="0.3">
      <c r="A3327" t="s">
        <v>7672</v>
      </c>
      <c r="B3327" t="s">
        <v>11</v>
      </c>
      <c r="C3327" t="s">
        <v>12021</v>
      </c>
      <c r="D3327" t="s">
        <v>12</v>
      </c>
      <c r="E3327" t="s">
        <v>13</v>
      </c>
      <c r="F3327" t="s">
        <v>7673</v>
      </c>
      <c r="G3327" t="s">
        <v>22</v>
      </c>
      <c r="H3327" s="1">
        <v>43927</v>
      </c>
      <c r="I3327" s="3">
        <v>0.61527777777777781</v>
      </c>
      <c r="J3327" s="1" t="s">
        <v>12021</v>
      </c>
      <c r="K3327" s="2" t="s">
        <v>12021</v>
      </c>
      <c r="L3327" s="2" t="s">
        <v>12021</v>
      </c>
      <c r="M3327" t="s">
        <v>12021</v>
      </c>
      <c r="N3327" t="str">
        <f t="shared" si="311"/>
        <v>06-04-2020</v>
      </c>
      <c r="O3327" t="str">
        <f t="shared" si="313"/>
        <v>04</v>
      </c>
      <c r="P3327" t="str">
        <f t="shared" si="314"/>
        <v>2020</v>
      </c>
      <c r="Q3327" t="s">
        <v>12021</v>
      </c>
      <c r="R3327" t="str">
        <f t="shared" si="312"/>
        <v>-</v>
      </c>
      <c r="S3327" t="str">
        <f t="shared" si="315"/>
        <v/>
      </c>
    </row>
    <row r="3328" spans="1:19" x14ac:dyDescent="0.3">
      <c r="A3328" t="s">
        <v>7674</v>
      </c>
      <c r="B3328" t="s">
        <v>64</v>
      </c>
      <c r="C3328" t="s">
        <v>11654</v>
      </c>
      <c r="D3328" t="s">
        <v>49</v>
      </c>
      <c r="E3328" t="s">
        <v>65</v>
      </c>
      <c r="F3328" t="s">
        <v>7675</v>
      </c>
      <c r="G3328" t="s">
        <v>28</v>
      </c>
      <c r="H3328" s="1">
        <v>44354</v>
      </c>
      <c r="I3328" s="3">
        <v>0.72430555555555554</v>
      </c>
      <c r="J3328" s="1" t="s">
        <v>1040</v>
      </c>
      <c r="K3328" s="2">
        <v>0.72479166666666661</v>
      </c>
      <c r="L3328" s="2" t="s">
        <v>12021</v>
      </c>
      <c r="M3328" t="s">
        <v>12021</v>
      </c>
      <c r="N3328" t="str">
        <f t="shared" si="311"/>
        <v>07-06-2021</v>
      </c>
      <c r="O3328" t="str">
        <f t="shared" si="313"/>
        <v>06</v>
      </c>
      <c r="P3328" t="str">
        <f t="shared" si="314"/>
        <v>2021</v>
      </c>
      <c r="Q3328" t="s">
        <v>12021</v>
      </c>
      <c r="R3328" t="str">
        <f t="shared" si="312"/>
        <v>22-07-2021</v>
      </c>
      <c r="S3328" t="str">
        <f t="shared" si="315"/>
        <v>07</v>
      </c>
    </row>
    <row r="3329" spans="1:19" x14ac:dyDescent="0.3">
      <c r="A3329" t="s">
        <v>7676</v>
      </c>
      <c r="B3329" t="s">
        <v>87</v>
      </c>
      <c r="C3329" t="s">
        <v>11655</v>
      </c>
      <c r="D3329" t="s">
        <v>33</v>
      </c>
      <c r="E3329" t="s">
        <v>38</v>
      </c>
      <c r="F3329" t="s">
        <v>7677</v>
      </c>
      <c r="G3329" t="s">
        <v>28</v>
      </c>
      <c r="H3329" s="1" t="s">
        <v>6039</v>
      </c>
      <c r="I3329" s="3">
        <v>0.41302083333333334</v>
      </c>
      <c r="J3329" s="1" t="s">
        <v>251</v>
      </c>
      <c r="K3329" s="2">
        <v>0.41302083333333334</v>
      </c>
      <c r="L3329" s="2" t="s">
        <v>12021</v>
      </c>
      <c r="M3329" t="s">
        <v>12021</v>
      </c>
      <c r="N3329" t="str">
        <f t="shared" si="311"/>
        <v>20-08-2024</v>
      </c>
      <c r="O3329" t="str">
        <f t="shared" si="313"/>
        <v>08</v>
      </c>
      <c r="P3329" t="str">
        <f t="shared" si="314"/>
        <v>2024</v>
      </c>
      <c r="Q3329" t="s">
        <v>12021</v>
      </c>
      <c r="R3329" t="str">
        <f t="shared" si="312"/>
        <v>25-08-2024</v>
      </c>
      <c r="S3329" t="str">
        <f t="shared" si="315"/>
        <v>08</v>
      </c>
    </row>
    <row r="3330" spans="1:19" x14ac:dyDescent="0.3">
      <c r="A3330" t="s">
        <v>7678</v>
      </c>
      <c r="B3330" t="s">
        <v>93</v>
      </c>
      <c r="C3330" t="s">
        <v>12021</v>
      </c>
      <c r="D3330" t="s">
        <v>19</v>
      </c>
      <c r="E3330" t="s">
        <v>26</v>
      </c>
      <c r="F3330" t="s">
        <v>7679</v>
      </c>
      <c r="G3330" t="s">
        <v>15</v>
      </c>
      <c r="H3330" s="1" t="s">
        <v>843</v>
      </c>
      <c r="I3330" s="3">
        <v>0.86267361111111107</v>
      </c>
      <c r="J3330" s="1" t="s">
        <v>12021</v>
      </c>
      <c r="K3330" s="2" t="s">
        <v>12021</v>
      </c>
      <c r="L3330" s="2" t="s">
        <v>12021</v>
      </c>
      <c r="M3330" t="s">
        <v>12021</v>
      </c>
      <c r="N3330" t="str">
        <f t="shared" ref="N3330:N3393" si="316">TEXT(H3330,"DD-MM-YYYY")</f>
        <v>26-01-2020</v>
      </c>
      <c r="O3330" t="str">
        <f t="shared" si="313"/>
        <v>01</v>
      </c>
      <c r="P3330" t="str">
        <f t="shared" si="314"/>
        <v>2020</v>
      </c>
      <c r="Q3330" t="s">
        <v>12021</v>
      </c>
      <c r="R3330" t="str">
        <f t="shared" ref="R3330:R3393" si="317">TEXT(J3330,"DD-MM-YYYY")</f>
        <v>-</v>
      </c>
      <c r="S3330" t="str">
        <f t="shared" si="315"/>
        <v/>
      </c>
    </row>
    <row r="3331" spans="1:19" x14ac:dyDescent="0.3">
      <c r="A3331" t="s">
        <v>7680</v>
      </c>
      <c r="B3331" t="s">
        <v>126</v>
      </c>
      <c r="C3331" t="s">
        <v>12021</v>
      </c>
      <c r="D3331" t="s">
        <v>33</v>
      </c>
      <c r="E3331" t="s">
        <v>127</v>
      </c>
      <c r="F3331" t="s">
        <v>7681</v>
      </c>
      <c r="G3331" t="s">
        <v>15</v>
      </c>
      <c r="H3331" s="1">
        <v>43955</v>
      </c>
      <c r="I3331" s="3">
        <v>0.48333333333333334</v>
      </c>
      <c r="J3331" s="1" t="s">
        <v>12021</v>
      </c>
      <c r="K3331" s="2" t="s">
        <v>12021</v>
      </c>
      <c r="L3331" s="2" t="s">
        <v>12021</v>
      </c>
      <c r="M3331" t="s">
        <v>12021</v>
      </c>
      <c r="N3331" t="str">
        <f t="shared" si="316"/>
        <v>04-05-2020</v>
      </c>
      <c r="O3331" t="str">
        <f t="shared" ref="O3331:O3394" si="318">MID(N3331,4,2)</f>
        <v>05</v>
      </c>
      <c r="P3331" t="str">
        <f t="shared" ref="P3331:P3394" si="319">RIGHT(N3331,4)</f>
        <v>2020</v>
      </c>
      <c r="Q3331" t="s">
        <v>12021</v>
      </c>
      <c r="R3331" t="str">
        <f t="shared" si="317"/>
        <v>-</v>
      </c>
      <c r="S3331" t="str">
        <f t="shared" ref="S3331:S3394" si="320">MID(R3331,4,2)</f>
        <v/>
      </c>
    </row>
    <row r="3332" spans="1:19" x14ac:dyDescent="0.3">
      <c r="A3332" t="s">
        <v>7682</v>
      </c>
      <c r="B3332" t="s">
        <v>202</v>
      </c>
      <c r="C3332" t="s">
        <v>12021</v>
      </c>
      <c r="D3332" t="s">
        <v>33</v>
      </c>
      <c r="E3332" t="s">
        <v>127</v>
      </c>
      <c r="F3332" t="s">
        <v>7683</v>
      </c>
      <c r="G3332" t="s">
        <v>15</v>
      </c>
      <c r="H3332" s="1" t="s">
        <v>5615</v>
      </c>
      <c r="I3332" s="3">
        <v>0.19546296296296295</v>
      </c>
      <c r="J3332" s="1" t="s">
        <v>12021</v>
      </c>
      <c r="K3332" s="2" t="s">
        <v>12021</v>
      </c>
      <c r="L3332" s="2" t="s">
        <v>12021</v>
      </c>
      <c r="M3332" t="s">
        <v>12021</v>
      </c>
      <c r="N3332" t="str">
        <f t="shared" si="316"/>
        <v>27-07-2022</v>
      </c>
      <c r="O3332" t="str">
        <f t="shared" si="318"/>
        <v>07</v>
      </c>
      <c r="P3332" t="str">
        <f t="shared" si="319"/>
        <v>2022</v>
      </c>
      <c r="Q3332" t="s">
        <v>12021</v>
      </c>
      <c r="R3332" t="str">
        <f t="shared" si="317"/>
        <v>-</v>
      </c>
      <c r="S3332" t="str">
        <f t="shared" si="320"/>
        <v/>
      </c>
    </row>
    <row r="3333" spans="1:19" x14ac:dyDescent="0.3">
      <c r="A3333" t="s">
        <v>7684</v>
      </c>
      <c r="B3333" t="s">
        <v>158</v>
      </c>
      <c r="C3333" t="s">
        <v>11656</v>
      </c>
      <c r="D3333" t="s">
        <v>33</v>
      </c>
      <c r="E3333" t="s">
        <v>127</v>
      </c>
      <c r="F3333" t="s">
        <v>7685</v>
      </c>
      <c r="G3333" t="s">
        <v>28</v>
      </c>
      <c r="H3333" s="1" t="s">
        <v>2342</v>
      </c>
      <c r="I3333" s="3">
        <v>0.46761574074074075</v>
      </c>
      <c r="J3333" s="1" t="s">
        <v>297</v>
      </c>
      <c r="K3333" s="2">
        <v>0.46761574074074075</v>
      </c>
      <c r="L3333" s="2" t="s">
        <v>12021</v>
      </c>
      <c r="M3333" t="s">
        <v>12021</v>
      </c>
      <c r="N3333" t="str">
        <f t="shared" si="316"/>
        <v>31-07-2024</v>
      </c>
      <c r="O3333" t="str">
        <f t="shared" si="318"/>
        <v>07</v>
      </c>
      <c r="P3333" t="str">
        <f t="shared" si="319"/>
        <v>2024</v>
      </c>
      <c r="Q3333" t="s">
        <v>12021</v>
      </c>
      <c r="R3333" t="str">
        <f t="shared" si="317"/>
        <v>19-08-2024</v>
      </c>
      <c r="S3333" t="str">
        <f t="shared" si="320"/>
        <v>08</v>
      </c>
    </row>
    <row r="3334" spans="1:19" x14ac:dyDescent="0.3">
      <c r="A3334" t="s">
        <v>7686</v>
      </c>
      <c r="B3334" t="s">
        <v>256</v>
      </c>
      <c r="C3334" t="s">
        <v>12021</v>
      </c>
      <c r="D3334" t="s">
        <v>19</v>
      </c>
      <c r="E3334" t="s">
        <v>20</v>
      </c>
      <c r="F3334" t="s">
        <v>7687</v>
      </c>
      <c r="G3334" t="s">
        <v>15</v>
      </c>
      <c r="H3334" s="1" t="s">
        <v>2501</v>
      </c>
      <c r="I3334" s="3">
        <v>0.27785879629629628</v>
      </c>
      <c r="J3334" s="1" t="s">
        <v>12021</v>
      </c>
      <c r="K3334" s="2" t="s">
        <v>12021</v>
      </c>
      <c r="L3334" s="2" t="s">
        <v>12021</v>
      </c>
      <c r="M3334" t="s">
        <v>12021</v>
      </c>
      <c r="N3334" t="str">
        <f t="shared" si="316"/>
        <v>28-11-2024</v>
      </c>
      <c r="O3334" t="str">
        <f t="shared" si="318"/>
        <v>11</v>
      </c>
      <c r="P3334" t="str">
        <f t="shared" si="319"/>
        <v>2024</v>
      </c>
      <c r="Q3334" t="s">
        <v>12021</v>
      </c>
      <c r="R3334" t="str">
        <f t="shared" si="317"/>
        <v>-</v>
      </c>
      <c r="S3334" t="str">
        <f t="shared" si="320"/>
        <v/>
      </c>
    </row>
    <row r="3335" spans="1:19" x14ac:dyDescent="0.3">
      <c r="A3335" t="s">
        <v>7688</v>
      </c>
      <c r="B3335" t="s">
        <v>202</v>
      </c>
      <c r="C3335" t="s">
        <v>12021</v>
      </c>
      <c r="D3335" t="s">
        <v>33</v>
      </c>
      <c r="E3335" t="s">
        <v>127</v>
      </c>
      <c r="F3335" t="s">
        <v>7689</v>
      </c>
      <c r="G3335" t="s">
        <v>22</v>
      </c>
      <c r="H3335" s="1">
        <v>44235</v>
      </c>
      <c r="I3335" s="3">
        <v>0.21111111111111111</v>
      </c>
      <c r="J3335" s="1" t="s">
        <v>12021</v>
      </c>
      <c r="K3335" s="2" t="s">
        <v>12021</v>
      </c>
      <c r="L3335" s="2" t="s">
        <v>12021</v>
      </c>
      <c r="M3335" t="s">
        <v>12021</v>
      </c>
      <c r="N3335" t="str">
        <f t="shared" si="316"/>
        <v>08-02-2021</v>
      </c>
      <c r="O3335" t="str">
        <f t="shared" si="318"/>
        <v>02</v>
      </c>
      <c r="P3335" t="str">
        <f t="shared" si="319"/>
        <v>2021</v>
      </c>
      <c r="Q3335" t="s">
        <v>12021</v>
      </c>
      <c r="R3335" t="str">
        <f t="shared" si="317"/>
        <v>-</v>
      </c>
      <c r="S3335" t="str">
        <f t="shared" si="320"/>
        <v/>
      </c>
    </row>
    <row r="3336" spans="1:19" x14ac:dyDescent="0.3">
      <c r="A3336" t="s">
        <v>7690</v>
      </c>
      <c r="B3336" t="s">
        <v>404</v>
      </c>
      <c r="C3336" t="s">
        <v>12021</v>
      </c>
      <c r="D3336" t="s">
        <v>12</v>
      </c>
      <c r="E3336" t="s">
        <v>174</v>
      </c>
      <c r="F3336" t="s">
        <v>7691</v>
      </c>
      <c r="G3336" t="s">
        <v>22</v>
      </c>
      <c r="H3336" s="1">
        <v>45302</v>
      </c>
      <c r="I3336" s="3">
        <v>0.43402777777777779</v>
      </c>
      <c r="J3336" s="1" t="s">
        <v>12021</v>
      </c>
      <c r="K3336" s="2" t="s">
        <v>12021</v>
      </c>
      <c r="L3336" s="2" t="s">
        <v>12021</v>
      </c>
      <c r="M3336" t="s">
        <v>12021</v>
      </c>
      <c r="N3336" t="str">
        <f t="shared" si="316"/>
        <v>11-01-2024</v>
      </c>
      <c r="O3336" t="str">
        <f t="shared" si="318"/>
        <v>01</v>
      </c>
      <c r="P3336" t="str">
        <f t="shared" si="319"/>
        <v>2024</v>
      </c>
      <c r="Q3336" t="s">
        <v>12021</v>
      </c>
      <c r="R3336" t="str">
        <f t="shared" si="317"/>
        <v>-</v>
      </c>
      <c r="S3336" t="str">
        <f t="shared" si="320"/>
        <v/>
      </c>
    </row>
    <row r="3337" spans="1:19" x14ac:dyDescent="0.3">
      <c r="A3337" t="s">
        <v>7692</v>
      </c>
      <c r="B3337" t="s">
        <v>126</v>
      </c>
      <c r="C3337" t="s">
        <v>11657</v>
      </c>
      <c r="D3337" t="s">
        <v>33</v>
      </c>
      <c r="E3337" t="s">
        <v>127</v>
      </c>
      <c r="F3337" t="s">
        <v>7693</v>
      </c>
      <c r="G3337" t="s">
        <v>28</v>
      </c>
      <c r="H3337" s="1">
        <v>44106</v>
      </c>
      <c r="I3337" s="3">
        <v>0.15347222222222223</v>
      </c>
      <c r="J3337" s="1" t="s">
        <v>2122</v>
      </c>
      <c r="K3337" s="2">
        <v>0.15381944444444445</v>
      </c>
      <c r="L3337" s="2" t="s">
        <v>12021</v>
      </c>
      <c r="M3337" t="s">
        <v>12021</v>
      </c>
      <c r="N3337" t="str">
        <f t="shared" si="316"/>
        <v>02-10-2020</v>
      </c>
      <c r="O3337" t="str">
        <f t="shared" si="318"/>
        <v>10</v>
      </c>
      <c r="P3337" t="str">
        <f t="shared" si="319"/>
        <v>2020</v>
      </c>
      <c r="Q3337" t="s">
        <v>12021</v>
      </c>
      <c r="R3337" t="str">
        <f t="shared" si="317"/>
        <v>24-02-2020</v>
      </c>
      <c r="S3337" t="str">
        <f t="shared" si="320"/>
        <v>02</v>
      </c>
    </row>
    <row r="3338" spans="1:19" x14ac:dyDescent="0.3">
      <c r="A3338" t="s">
        <v>7694</v>
      </c>
      <c r="B3338" t="s">
        <v>93</v>
      </c>
      <c r="C3338" t="s">
        <v>12021</v>
      </c>
      <c r="D3338" t="s">
        <v>19</v>
      </c>
      <c r="E3338" t="s">
        <v>26</v>
      </c>
      <c r="F3338" t="s">
        <v>7695</v>
      </c>
      <c r="G3338" t="s">
        <v>22</v>
      </c>
      <c r="H3338" s="1" t="s">
        <v>1840</v>
      </c>
      <c r="I3338" s="3">
        <v>0.76046296296296301</v>
      </c>
      <c r="J3338" s="1" t="s">
        <v>12021</v>
      </c>
      <c r="K3338" s="2" t="s">
        <v>12021</v>
      </c>
      <c r="L3338" s="2" t="s">
        <v>12021</v>
      </c>
      <c r="M3338" t="s">
        <v>12021</v>
      </c>
      <c r="N3338" t="str">
        <f t="shared" si="316"/>
        <v>20-07-2021</v>
      </c>
      <c r="O3338" t="str">
        <f t="shared" si="318"/>
        <v>07</v>
      </c>
      <c r="P3338" t="str">
        <f t="shared" si="319"/>
        <v>2021</v>
      </c>
      <c r="Q3338" t="s">
        <v>12021</v>
      </c>
      <c r="R3338" t="str">
        <f t="shared" si="317"/>
        <v>-</v>
      </c>
      <c r="S3338" t="str">
        <f t="shared" si="320"/>
        <v/>
      </c>
    </row>
    <row r="3339" spans="1:19" x14ac:dyDescent="0.3">
      <c r="A3339" t="s">
        <v>7696</v>
      </c>
      <c r="B3339" t="s">
        <v>185</v>
      </c>
      <c r="C3339" t="s">
        <v>12021</v>
      </c>
      <c r="D3339" t="s">
        <v>12</v>
      </c>
      <c r="E3339" t="s">
        <v>13</v>
      </c>
      <c r="F3339" t="s">
        <v>7697</v>
      </c>
      <c r="G3339" t="s">
        <v>15</v>
      </c>
      <c r="H3339" s="1">
        <v>43930</v>
      </c>
      <c r="I3339" s="3">
        <v>0.65416666666666667</v>
      </c>
      <c r="J3339" s="1" t="s">
        <v>12021</v>
      </c>
      <c r="K3339" s="2" t="s">
        <v>12021</v>
      </c>
      <c r="L3339" s="2" t="s">
        <v>12021</v>
      </c>
      <c r="M3339" t="s">
        <v>12021</v>
      </c>
      <c r="N3339" t="str">
        <f t="shared" si="316"/>
        <v>09-04-2020</v>
      </c>
      <c r="O3339" t="str">
        <f t="shared" si="318"/>
        <v>04</v>
      </c>
      <c r="P3339" t="str">
        <f t="shared" si="319"/>
        <v>2020</v>
      </c>
      <c r="Q3339" t="s">
        <v>12021</v>
      </c>
      <c r="R3339" t="str">
        <f t="shared" si="317"/>
        <v>-</v>
      </c>
      <c r="S3339" t="str">
        <f t="shared" si="320"/>
        <v/>
      </c>
    </row>
    <row r="3340" spans="1:19" x14ac:dyDescent="0.3">
      <c r="A3340" t="s">
        <v>7698</v>
      </c>
      <c r="B3340" t="s">
        <v>135</v>
      </c>
      <c r="C3340" t="s">
        <v>12021</v>
      </c>
      <c r="D3340" t="s">
        <v>33</v>
      </c>
      <c r="E3340" t="s">
        <v>38</v>
      </c>
      <c r="F3340" t="s">
        <v>7699</v>
      </c>
      <c r="G3340" t="s">
        <v>15</v>
      </c>
      <c r="H3340" s="1" t="s">
        <v>1712</v>
      </c>
      <c r="I3340" s="3">
        <v>0.52706018518518516</v>
      </c>
      <c r="J3340" s="1" t="s">
        <v>12021</v>
      </c>
      <c r="K3340" s="2" t="s">
        <v>12021</v>
      </c>
      <c r="L3340" s="2" t="s">
        <v>12021</v>
      </c>
      <c r="M3340" t="s">
        <v>12021</v>
      </c>
      <c r="N3340" t="str">
        <f t="shared" si="316"/>
        <v>20-08-2020</v>
      </c>
      <c r="O3340" t="str">
        <f t="shared" si="318"/>
        <v>08</v>
      </c>
      <c r="P3340" t="str">
        <f t="shared" si="319"/>
        <v>2020</v>
      </c>
      <c r="Q3340" t="s">
        <v>12021</v>
      </c>
      <c r="R3340" t="str">
        <f t="shared" si="317"/>
        <v>-</v>
      </c>
      <c r="S3340" t="str">
        <f t="shared" si="320"/>
        <v/>
      </c>
    </row>
    <row r="3341" spans="1:19" x14ac:dyDescent="0.3">
      <c r="A3341" t="s">
        <v>7700</v>
      </c>
      <c r="B3341" t="s">
        <v>149</v>
      </c>
      <c r="C3341" t="s">
        <v>11658</v>
      </c>
      <c r="D3341" t="s">
        <v>49</v>
      </c>
      <c r="E3341" t="s">
        <v>69</v>
      </c>
      <c r="F3341" t="s">
        <v>7701</v>
      </c>
      <c r="G3341" t="s">
        <v>28</v>
      </c>
      <c r="H3341" s="1">
        <v>44083</v>
      </c>
      <c r="I3341" s="3">
        <v>0.85277777777777775</v>
      </c>
      <c r="J3341" s="1" t="s">
        <v>5788</v>
      </c>
      <c r="K3341" s="2">
        <v>0.85317129629629629</v>
      </c>
      <c r="L3341" s="2" t="s">
        <v>12021</v>
      </c>
      <c r="M3341" t="s">
        <v>12021</v>
      </c>
      <c r="N3341" t="str">
        <f t="shared" si="316"/>
        <v>09-09-2020</v>
      </c>
      <c r="O3341" t="str">
        <f t="shared" si="318"/>
        <v>09</v>
      </c>
      <c r="P3341" t="str">
        <f t="shared" si="319"/>
        <v>2020</v>
      </c>
      <c r="Q3341" t="s">
        <v>12021</v>
      </c>
      <c r="R3341" t="str">
        <f t="shared" si="317"/>
        <v>26-09-2020</v>
      </c>
      <c r="S3341" t="str">
        <f t="shared" si="320"/>
        <v>09</v>
      </c>
    </row>
    <row r="3342" spans="1:19" x14ac:dyDescent="0.3">
      <c r="A3342" t="s">
        <v>7702</v>
      </c>
      <c r="B3342" t="s">
        <v>205</v>
      </c>
      <c r="C3342" t="s">
        <v>11659</v>
      </c>
      <c r="D3342" t="s">
        <v>19</v>
      </c>
      <c r="E3342" t="s">
        <v>140</v>
      </c>
      <c r="F3342" t="s">
        <v>7703</v>
      </c>
      <c r="G3342" t="s">
        <v>28</v>
      </c>
      <c r="H3342" s="1" t="s">
        <v>3377</v>
      </c>
      <c r="I3342" s="3">
        <v>0.50312500000000004</v>
      </c>
      <c r="J3342" s="1" t="s">
        <v>7704</v>
      </c>
      <c r="K3342" s="2">
        <v>0.50312500000000004</v>
      </c>
      <c r="L3342" s="2" t="s">
        <v>12021</v>
      </c>
      <c r="M3342" t="s">
        <v>12021</v>
      </c>
      <c r="N3342" t="str">
        <f t="shared" si="316"/>
        <v>25-04-2022</v>
      </c>
      <c r="O3342" t="str">
        <f t="shared" si="318"/>
        <v>04</v>
      </c>
      <c r="P3342" t="str">
        <f t="shared" si="319"/>
        <v>2022</v>
      </c>
      <c r="Q3342" t="s">
        <v>12021</v>
      </c>
      <c r="R3342" t="str">
        <f t="shared" si="317"/>
        <v>24-05-2022</v>
      </c>
      <c r="S3342" t="str">
        <f t="shared" si="320"/>
        <v>05</v>
      </c>
    </row>
    <row r="3343" spans="1:19" x14ac:dyDescent="0.3">
      <c r="A3343" t="s">
        <v>7705</v>
      </c>
      <c r="B3343" t="s">
        <v>301</v>
      </c>
      <c r="C3343" t="s">
        <v>12021</v>
      </c>
      <c r="D3343" t="s">
        <v>49</v>
      </c>
      <c r="E3343" t="s">
        <v>50</v>
      </c>
      <c r="F3343" t="s">
        <v>7706</v>
      </c>
      <c r="G3343" t="s">
        <v>15</v>
      </c>
      <c r="H3343" s="1">
        <v>44115</v>
      </c>
      <c r="I3343" s="3">
        <v>0.60763888888888884</v>
      </c>
      <c r="J3343" s="1" t="s">
        <v>12021</v>
      </c>
      <c r="K3343" s="2" t="s">
        <v>12021</v>
      </c>
      <c r="L3343" s="2" t="s">
        <v>12021</v>
      </c>
      <c r="M3343" t="s">
        <v>12021</v>
      </c>
      <c r="N3343" t="str">
        <f t="shared" si="316"/>
        <v>11-10-2020</v>
      </c>
      <c r="O3343" t="str">
        <f t="shared" si="318"/>
        <v>10</v>
      </c>
      <c r="P3343" t="str">
        <f t="shared" si="319"/>
        <v>2020</v>
      </c>
      <c r="Q3343" t="s">
        <v>12021</v>
      </c>
      <c r="R3343" t="str">
        <f t="shared" si="317"/>
        <v>-</v>
      </c>
      <c r="S3343" t="str">
        <f t="shared" si="320"/>
        <v/>
      </c>
    </row>
    <row r="3344" spans="1:19" x14ac:dyDescent="0.3">
      <c r="A3344" t="s">
        <v>7707</v>
      </c>
      <c r="B3344" t="s">
        <v>113</v>
      </c>
      <c r="C3344" t="s">
        <v>11660</v>
      </c>
      <c r="D3344" t="s">
        <v>12</v>
      </c>
      <c r="E3344" t="s">
        <v>114</v>
      </c>
      <c r="F3344" t="s">
        <v>7708</v>
      </c>
      <c r="G3344" t="s">
        <v>28</v>
      </c>
      <c r="H3344" s="1" t="s">
        <v>2867</v>
      </c>
      <c r="I3344" s="3">
        <v>0.57116898148148143</v>
      </c>
      <c r="J3344" s="1" t="s">
        <v>212</v>
      </c>
      <c r="K3344" s="2">
        <v>0.57116898148148143</v>
      </c>
      <c r="L3344" s="2" t="s">
        <v>12021</v>
      </c>
      <c r="M3344" t="s">
        <v>12021</v>
      </c>
      <c r="N3344" t="str">
        <f t="shared" si="316"/>
        <v>23-12-2020</v>
      </c>
      <c r="O3344" t="str">
        <f t="shared" si="318"/>
        <v>12</v>
      </c>
      <c r="P3344" t="str">
        <f t="shared" si="319"/>
        <v>2020</v>
      </c>
      <c r="Q3344" t="s">
        <v>12021</v>
      </c>
      <c r="R3344" t="str">
        <f t="shared" si="317"/>
        <v>25-12-2020</v>
      </c>
      <c r="S3344" t="str">
        <f t="shared" si="320"/>
        <v>12</v>
      </c>
    </row>
    <row r="3345" spans="1:19" x14ac:dyDescent="0.3">
      <c r="A3345" t="s">
        <v>7709</v>
      </c>
      <c r="B3345" t="s">
        <v>53</v>
      </c>
      <c r="C3345" s="4">
        <v>45545.817361111112</v>
      </c>
      <c r="D3345" t="s">
        <v>12</v>
      </c>
      <c r="E3345" t="s">
        <v>13</v>
      </c>
      <c r="F3345" t="s">
        <v>7710</v>
      </c>
      <c r="G3345" t="s">
        <v>28</v>
      </c>
      <c r="H3345" s="1">
        <v>45422</v>
      </c>
      <c r="I3345" s="3">
        <v>0.81736111111111109</v>
      </c>
      <c r="J3345" s="1">
        <v>45545</v>
      </c>
      <c r="K3345" s="2">
        <v>0.81736111111111109</v>
      </c>
      <c r="L3345" s="2" t="s">
        <v>12021</v>
      </c>
      <c r="M3345" t="s">
        <v>12021</v>
      </c>
      <c r="N3345" t="str">
        <f t="shared" si="316"/>
        <v>10-05-2024</v>
      </c>
      <c r="O3345" t="str">
        <f t="shared" si="318"/>
        <v>05</v>
      </c>
      <c r="P3345" t="str">
        <f t="shared" si="319"/>
        <v>2024</v>
      </c>
      <c r="Q3345" t="s">
        <v>12021</v>
      </c>
      <c r="R3345" t="str">
        <f t="shared" si="317"/>
        <v>10-09-2024</v>
      </c>
      <c r="S3345" t="str">
        <f t="shared" si="320"/>
        <v>09</v>
      </c>
    </row>
    <row r="3346" spans="1:19" x14ac:dyDescent="0.3">
      <c r="A3346" t="s">
        <v>7711</v>
      </c>
      <c r="B3346" t="s">
        <v>301</v>
      </c>
      <c r="C3346" t="s">
        <v>11661</v>
      </c>
      <c r="D3346" t="s">
        <v>49</v>
      </c>
      <c r="E3346" t="s">
        <v>50</v>
      </c>
      <c r="F3346" t="s">
        <v>7712</v>
      </c>
      <c r="G3346" t="s">
        <v>28</v>
      </c>
      <c r="H3346" s="1" t="s">
        <v>3212</v>
      </c>
      <c r="I3346" s="3">
        <v>0.71930555555555553</v>
      </c>
      <c r="J3346" s="1" t="s">
        <v>1983</v>
      </c>
      <c r="K3346" s="2">
        <v>0.71930555555555553</v>
      </c>
      <c r="L3346" s="2" t="s">
        <v>12021</v>
      </c>
      <c r="M3346" t="s">
        <v>12021</v>
      </c>
      <c r="N3346" t="str">
        <f t="shared" si="316"/>
        <v>16-11-2021</v>
      </c>
      <c r="O3346" t="str">
        <f t="shared" si="318"/>
        <v>11</v>
      </c>
      <c r="P3346" t="str">
        <f t="shared" si="319"/>
        <v>2021</v>
      </c>
      <c r="Q3346" t="s">
        <v>12021</v>
      </c>
      <c r="R3346" t="str">
        <f t="shared" si="317"/>
        <v>27-11-2021</v>
      </c>
      <c r="S3346" t="str">
        <f t="shared" si="320"/>
        <v>11</v>
      </c>
    </row>
    <row r="3347" spans="1:19" x14ac:dyDescent="0.3">
      <c r="A3347" t="s">
        <v>7713</v>
      </c>
      <c r="B3347" t="s">
        <v>25</v>
      </c>
      <c r="C3347" t="s">
        <v>12021</v>
      </c>
      <c r="D3347" t="s">
        <v>19</v>
      </c>
      <c r="E3347" t="s">
        <v>26</v>
      </c>
      <c r="F3347" t="s">
        <v>7714</v>
      </c>
      <c r="G3347" t="s">
        <v>22</v>
      </c>
      <c r="H3347" s="1" t="s">
        <v>1408</v>
      </c>
      <c r="I3347" s="3">
        <v>0.63324074074074077</v>
      </c>
      <c r="J3347" s="1" t="s">
        <v>12021</v>
      </c>
      <c r="K3347" s="2" t="s">
        <v>12021</v>
      </c>
      <c r="L3347" s="2" t="s">
        <v>12021</v>
      </c>
      <c r="M3347" t="s">
        <v>12021</v>
      </c>
      <c r="N3347" t="str">
        <f t="shared" si="316"/>
        <v>16-11-2024</v>
      </c>
      <c r="O3347" t="str">
        <f t="shared" si="318"/>
        <v>11</v>
      </c>
      <c r="P3347" t="str">
        <f t="shared" si="319"/>
        <v>2024</v>
      </c>
      <c r="Q3347" t="s">
        <v>12021</v>
      </c>
      <c r="R3347" t="str">
        <f t="shared" si="317"/>
        <v>-</v>
      </c>
      <c r="S3347" t="str">
        <f t="shared" si="320"/>
        <v/>
      </c>
    </row>
    <row r="3348" spans="1:19" x14ac:dyDescent="0.3">
      <c r="A3348" t="s">
        <v>7715</v>
      </c>
      <c r="B3348" t="s">
        <v>64</v>
      </c>
      <c r="C3348" t="s">
        <v>12021</v>
      </c>
      <c r="D3348" t="s">
        <v>49</v>
      </c>
      <c r="E3348" t="s">
        <v>65</v>
      </c>
      <c r="F3348" t="s">
        <v>7716</v>
      </c>
      <c r="G3348" t="s">
        <v>22</v>
      </c>
      <c r="H3348" s="1">
        <v>43993</v>
      </c>
      <c r="I3348" s="3">
        <v>0.51458333333333328</v>
      </c>
      <c r="J3348" s="1" t="s">
        <v>12021</v>
      </c>
      <c r="K3348" s="2" t="s">
        <v>12021</v>
      </c>
      <c r="L3348" s="2" t="s">
        <v>12021</v>
      </c>
      <c r="M3348" t="s">
        <v>12021</v>
      </c>
      <c r="N3348" t="str">
        <f t="shared" si="316"/>
        <v>11-06-2020</v>
      </c>
      <c r="O3348" t="str">
        <f t="shared" si="318"/>
        <v>06</v>
      </c>
      <c r="P3348" t="str">
        <f t="shared" si="319"/>
        <v>2020</v>
      </c>
      <c r="Q3348" t="s">
        <v>12021</v>
      </c>
      <c r="R3348" t="str">
        <f t="shared" si="317"/>
        <v>-</v>
      </c>
      <c r="S3348" t="str">
        <f t="shared" si="320"/>
        <v/>
      </c>
    </row>
    <row r="3349" spans="1:19" x14ac:dyDescent="0.3">
      <c r="A3349" t="s">
        <v>7717</v>
      </c>
      <c r="B3349" t="s">
        <v>25</v>
      </c>
      <c r="C3349" s="4">
        <v>44175.820833333331</v>
      </c>
      <c r="D3349" t="s">
        <v>19</v>
      </c>
      <c r="E3349" t="s">
        <v>26</v>
      </c>
      <c r="F3349" t="s">
        <v>7718</v>
      </c>
      <c r="G3349" t="s">
        <v>28</v>
      </c>
      <c r="H3349" s="1">
        <v>44084</v>
      </c>
      <c r="I3349" s="3">
        <v>0.8208333333333333</v>
      </c>
      <c r="J3349" s="1">
        <v>44175</v>
      </c>
      <c r="K3349" s="2">
        <v>0.8208333333333333</v>
      </c>
      <c r="L3349" s="2" t="s">
        <v>12021</v>
      </c>
      <c r="M3349" t="s">
        <v>12021</v>
      </c>
      <c r="N3349" t="str">
        <f t="shared" si="316"/>
        <v>10-09-2020</v>
      </c>
      <c r="O3349" t="str">
        <f t="shared" si="318"/>
        <v>09</v>
      </c>
      <c r="P3349" t="str">
        <f t="shared" si="319"/>
        <v>2020</v>
      </c>
      <c r="Q3349" t="s">
        <v>12021</v>
      </c>
      <c r="R3349" t="str">
        <f t="shared" si="317"/>
        <v>10-12-2020</v>
      </c>
      <c r="S3349" t="str">
        <f t="shared" si="320"/>
        <v>12</v>
      </c>
    </row>
    <row r="3350" spans="1:19" x14ac:dyDescent="0.3">
      <c r="A3350" t="s">
        <v>7719</v>
      </c>
      <c r="B3350" t="s">
        <v>220</v>
      </c>
      <c r="C3350" t="s">
        <v>12021</v>
      </c>
      <c r="D3350" t="s">
        <v>12</v>
      </c>
      <c r="E3350" t="s">
        <v>174</v>
      </c>
      <c r="F3350" t="s">
        <v>7720</v>
      </c>
      <c r="G3350" t="s">
        <v>22</v>
      </c>
      <c r="H3350" s="1" t="s">
        <v>170</v>
      </c>
      <c r="I3350" s="3">
        <v>0.34892361111111109</v>
      </c>
      <c r="J3350" s="1" t="s">
        <v>12021</v>
      </c>
      <c r="K3350" s="2" t="s">
        <v>12021</v>
      </c>
      <c r="L3350" s="2" t="s">
        <v>12021</v>
      </c>
      <c r="M3350" t="s">
        <v>12021</v>
      </c>
      <c r="N3350" t="str">
        <f t="shared" si="316"/>
        <v>19-11-2024</v>
      </c>
      <c r="O3350" t="str">
        <f t="shared" si="318"/>
        <v>11</v>
      </c>
      <c r="P3350" t="str">
        <f t="shared" si="319"/>
        <v>2024</v>
      </c>
      <c r="Q3350" t="s">
        <v>12021</v>
      </c>
      <c r="R3350" t="str">
        <f t="shared" si="317"/>
        <v>-</v>
      </c>
      <c r="S3350" t="str">
        <f t="shared" si="320"/>
        <v/>
      </c>
    </row>
    <row r="3351" spans="1:19" x14ac:dyDescent="0.3">
      <c r="A3351" t="s">
        <v>7721</v>
      </c>
      <c r="B3351" t="s">
        <v>202</v>
      </c>
      <c r="C3351" s="4">
        <v>43989.531944444447</v>
      </c>
      <c r="D3351" t="s">
        <v>33</v>
      </c>
      <c r="E3351" t="s">
        <v>127</v>
      </c>
      <c r="F3351" t="s">
        <v>7722</v>
      </c>
      <c r="G3351" t="s">
        <v>28</v>
      </c>
      <c r="H3351" s="1" t="s">
        <v>7525</v>
      </c>
      <c r="I3351" s="3">
        <v>0.5320138888888889</v>
      </c>
      <c r="J3351" s="1">
        <v>43989</v>
      </c>
      <c r="K3351" s="2">
        <v>0.53194444444444444</v>
      </c>
      <c r="L3351" s="2" t="s">
        <v>12021</v>
      </c>
      <c r="M3351" t="s">
        <v>12021</v>
      </c>
      <c r="N3351" t="str">
        <f t="shared" si="316"/>
        <v>20-06-2020</v>
      </c>
      <c r="O3351" t="str">
        <f t="shared" si="318"/>
        <v>06</v>
      </c>
      <c r="P3351" t="str">
        <f t="shared" si="319"/>
        <v>2020</v>
      </c>
      <c r="Q3351" t="s">
        <v>12021</v>
      </c>
      <c r="R3351" t="str">
        <f t="shared" si="317"/>
        <v>07-06-2020</v>
      </c>
      <c r="S3351" t="str">
        <f t="shared" si="320"/>
        <v>06</v>
      </c>
    </row>
    <row r="3352" spans="1:19" x14ac:dyDescent="0.3">
      <c r="A3352" t="s">
        <v>7723</v>
      </c>
      <c r="B3352" t="s">
        <v>158</v>
      </c>
      <c r="C3352" t="s">
        <v>12021</v>
      </c>
      <c r="D3352" t="s">
        <v>33</v>
      </c>
      <c r="E3352" t="s">
        <v>127</v>
      </c>
      <c r="F3352" t="s">
        <v>7724</v>
      </c>
      <c r="G3352" t="s">
        <v>22</v>
      </c>
      <c r="H3352" s="1">
        <v>44897</v>
      </c>
      <c r="I3352" s="3">
        <v>0.24166666666666667</v>
      </c>
      <c r="J3352" s="1" t="s">
        <v>12021</v>
      </c>
      <c r="K3352" s="2" t="s">
        <v>12021</v>
      </c>
      <c r="L3352" s="2" t="s">
        <v>12021</v>
      </c>
      <c r="M3352" t="s">
        <v>12021</v>
      </c>
      <c r="N3352" t="str">
        <f t="shared" si="316"/>
        <v>02-12-2022</v>
      </c>
      <c r="O3352" t="str">
        <f t="shared" si="318"/>
        <v>12</v>
      </c>
      <c r="P3352" t="str">
        <f t="shared" si="319"/>
        <v>2022</v>
      </c>
      <c r="Q3352" t="s">
        <v>12021</v>
      </c>
      <c r="R3352" t="str">
        <f t="shared" si="317"/>
        <v>-</v>
      </c>
      <c r="S3352" t="str">
        <f t="shared" si="320"/>
        <v/>
      </c>
    </row>
    <row r="3353" spans="1:19" x14ac:dyDescent="0.3">
      <c r="A3353" t="s">
        <v>7725</v>
      </c>
      <c r="B3353" t="s">
        <v>404</v>
      </c>
      <c r="C3353" s="4" t="s">
        <v>12021</v>
      </c>
      <c r="D3353" t="s">
        <v>12</v>
      </c>
      <c r="E3353" t="s">
        <v>174</v>
      </c>
      <c r="F3353" t="s">
        <v>7726</v>
      </c>
      <c r="G3353" t="s">
        <v>15</v>
      </c>
      <c r="H3353" s="1">
        <v>45597</v>
      </c>
      <c r="I3353" s="3">
        <v>5.2083333333333336E-2</v>
      </c>
      <c r="J3353" s="1" t="s">
        <v>12021</v>
      </c>
      <c r="K3353" s="2" t="s">
        <v>12021</v>
      </c>
      <c r="L3353" s="2" t="s">
        <v>12021</v>
      </c>
      <c r="M3353" t="s">
        <v>12021</v>
      </c>
      <c r="N3353" t="str">
        <f t="shared" si="316"/>
        <v>01-11-2024</v>
      </c>
      <c r="O3353" t="str">
        <f t="shared" si="318"/>
        <v>11</v>
      </c>
      <c r="P3353" t="str">
        <f t="shared" si="319"/>
        <v>2024</v>
      </c>
      <c r="Q3353" t="s">
        <v>12021</v>
      </c>
      <c r="R3353" t="str">
        <f t="shared" si="317"/>
        <v>-</v>
      </c>
      <c r="S3353" t="str">
        <f t="shared" si="320"/>
        <v/>
      </c>
    </row>
    <row r="3354" spans="1:19" x14ac:dyDescent="0.3">
      <c r="A3354" t="s">
        <v>7727</v>
      </c>
      <c r="B3354" t="s">
        <v>135</v>
      </c>
      <c r="C3354" t="s">
        <v>12021</v>
      </c>
      <c r="D3354" t="s">
        <v>33</v>
      </c>
      <c r="E3354" t="s">
        <v>38</v>
      </c>
      <c r="F3354" t="s">
        <v>7728</v>
      </c>
      <c r="G3354" t="s">
        <v>15</v>
      </c>
      <c r="H3354" s="1">
        <v>44384</v>
      </c>
      <c r="I3354" s="3">
        <v>0.25972222222222224</v>
      </c>
      <c r="J3354" s="1" t="s">
        <v>12021</v>
      </c>
      <c r="K3354" s="2" t="s">
        <v>12021</v>
      </c>
      <c r="L3354" s="2" t="s">
        <v>12021</v>
      </c>
      <c r="M3354" t="s">
        <v>12021</v>
      </c>
      <c r="N3354" t="str">
        <f t="shared" si="316"/>
        <v>07-07-2021</v>
      </c>
      <c r="O3354" t="str">
        <f t="shared" si="318"/>
        <v>07</v>
      </c>
      <c r="P3354" t="str">
        <f t="shared" si="319"/>
        <v>2021</v>
      </c>
      <c r="Q3354" t="s">
        <v>12021</v>
      </c>
      <c r="R3354" t="str">
        <f t="shared" si="317"/>
        <v>-</v>
      </c>
      <c r="S3354" t="str">
        <f t="shared" si="320"/>
        <v/>
      </c>
    </row>
    <row r="3355" spans="1:19" x14ac:dyDescent="0.3">
      <c r="A3355" t="s">
        <v>7729</v>
      </c>
      <c r="B3355" t="s">
        <v>97</v>
      </c>
      <c r="C3355" s="4" t="s">
        <v>12021</v>
      </c>
      <c r="D3355" t="s">
        <v>19</v>
      </c>
      <c r="E3355" t="s">
        <v>20</v>
      </c>
      <c r="F3355" t="s">
        <v>7730</v>
      </c>
      <c r="G3355" t="s">
        <v>22</v>
      </c>
      <c r="H3355" s="1" t="s">
        <v>4482</v>
      </c>
      <c r="I3355" s="3">
        <v>0.65533564814814815</v>
      </c>
      <c r="J3355" s="1" t="s">
        <v>12021</v>
      </c>
      <c r="K3355" s="2" t="s">
        <v>12021</v>
      </c>
      <c r="L3355" s="2" t="s">
        <v>12021</v>
      </c>
      <c r="M3355" t="s">
        <v>12021</v>
      </c>
      <c r="N3355" t="str">
        <f t="shared" si="316"/>
        <v>24-01-2024</v>
      </c>
      <c r="O3355" t="str">
        <f t="shared" si="318"/>
        <v>01</v>
      </c>
      <c r="P3355" t="str">
        <f t="shared" si="319"/>
        <v>2024</v>
      </c>
      <c r="Q3355" t="s">
        <v>12021</v>
      </c>
      <c r="R3355" t="str">
        <f t="shared" si="317"/>
        <v>-</v>
      </c>
      <c r="S3355" t="str">
        <f t="shared" si="320"/>
        <v/>
      </c>
    </row>
    <row r="3356" spans="1:19" x14ac:dyDescent="0.3">
      <c r="A3356" t="s">
        <v>7731</v>
      </c>
      <c r="B3356" t="s">
        <v>131</v>
      </c>
      <c r="C3356" t="s">
        <v>12021</v>
      </c>
      <c r="D3356" t="s">
        <v>12</v>
      </c>
      <c r="E3356" t="s">
        <v>114</v>
      </c>
      <c r="F3356" t="s">
        <v>7732</v>
      </c>
      <c r="G3356" t="s">
        <v>22</v>
      </c>
      <c r="H3356" s="1">
        <v>44086</v>
      </c>
      <c r="I3356" s="3">
        <v>0.48333333333333334</v>
      </c>
      <c r="J3356" s="1" t="s">
        <v>12021</v>
      </c>
      <c r="K3356" s="2" t="s">
        <v>12021</v>
      </c>
      <c r="L3356" s="2" t="s">
        <v>12021</v>
      </c>
      <c r="M3356" t="s">
        <v>12021</v>
      </c>
      <c r="N3356" t="str">
        <f t="shared" si="316"/>
        <v>12-09-2020</v>
      </c>
      <c r="O3356" t="str">
        <f t="shared" si="318"/>
        <v>09</v>
      </c>
      <c r="P3356" t="str">
        <f t="shared" si="319"/>
        <v>2020</v>
      </c>
      <c r="Q3356" t="s">
        <v>12021</v>
      </c>
      <c r="R3356" t="str">
        <f t="shared" si="317"/>
        <v>-</v>
      </c>
      <c r="S3356" t="str">
        <f t="shared" si="320"/>
        <v/>
      </c>
    </row>
    <row r="3357" spans="1:19" x14ac:dyDescent="0.3">
      <c r="A3357" t="s">
        <v>7733</v>
      </c>
      <c r="B3357" t="s">
        <v>188</v>
      </c>
      <c r="C3357" s="4" t="s">
        <v>12021</v>
      </c>
      <c r="D3357" t="s">
        <v>12</v>
      </c>
      <c r="E3357" t="s">
        <v>114</v>
      </c>
      <c r="F3357" t="s">
        <v>7734</v>
      </c>
      <c r="G3357" t="s">
        <v>22</v>
      </c>
      <c r="H3357" s="1" t="s">
        <v>3328</v>
      </c>
      <c r="I3357" s="3">
        <v>0.58458333333333334</v>
      </c>
      <c r="J3357" s="1" t="s">
        <v>12021</v>
      </c>
      <c r="K3357" s="2" t="s">
        <v>12021</v>
      </c>
      <c r="L3357" s="2" t="s">
        <v>12021</v>
      </c>
      <c r="M3357" t="s">
        <v>12021</v>
      </c>
      <c r="N3357" t="str">
        <f t="shared" si="316"/>
        <v>30-12-2021</v>
      </c>
      <c r="O3357" t="str">
        <f t="shared" si="318"/>
        <v>12</v>
      </c>
      <c r="P3357" t="str">
        <f t="shared" si="319"/>
        <v>2021</v>
      </c>
      <c r="Q3357" t="s">
        <v>12021</v>
      </c>
      <c r="R3357" t="str">
        <f t="shared" si="317"/>
        <v>-</v>
      </c>
      <c r="S3357" t="str">
        <f t="shared" si="320"/>
        <v/>
      </c>
    </row>
    <row r="3358" spans="1:19" x14ac:dyDescent="0.3">
      <c r="A3358" t="s">
        <v>7735</v>
      </c>
      <c r="B3358" t="s">
        <v>73</v>
      </c>
      <c r="C3358" t="s">
        <v>12021</v>
      </c>
      <c r="D3358" t="s">
        <v>49</v>
      </c>
      <c r="E3358" t="s">
        <v>50</v>
      </c>
      <c r="F3358" t="s">
        <v>7736</v>
      </c>
      <c r="G3358" t="s">
        <v>15</v>
      </c>
      <c r="H3358" s="1">
        <v>44654</v>
      </c>
      <c r="I3358" s="3">
        <v>0.48472222222222222</v>
      </c>
      <c r="J3358" s="1" t="s">
        <v>12021</v>
      </c>
      <c r="K3358" s="2" t="s">
        <v>12021</v>
      </c>
      <c r="L3358" s="2" t="s">
        <v>12021</v>
      </c>
      <c r="M3358" t="s">
        <v>12021</v>
      </c>
      <c r="N3358" t="str">
        <f t="shared" si="316"/>
        <v>03-04-2022</v>
      </c>
      <c r="O3358" t="str">
        <f t="shared" si="318"/>
        <v>04</v>
      </c>
      <c r="P3358" t="str">
        <f t="shared" si="319"/>
        <v>2022</v>
      </c>
      <c r="Q3358" t="s">
        <v>12021</v>
      </c>
      <c r="R3358" t="str">
        <f t="shared" si="317"/>
        <v>-</v>
      </c>
      <c r="S3358" t="str">
        <f t="shared" si="320"/>
        <v/>
      </c>
    </row>
    <row r="3359" spans="1:19" x14ac:dyDescent="0.3">
      <c r="A3359" t="s">
        <v>7737</v>
      </c>
      <c r="B3359" t="s">
        <v>158</v>
      </c>
      <c r="C3359" s="4" t="s">
        <v>12021</v>
      </c>
      <c r="D3359" t="s">
        <v>33</v>
      </c>
      <c r="E3359" t="s">
        <v>127</v>
      </c>
      <c r="F3359" t="s">
        <v>7738</v>
      </c>
      <c r="G3359" t="s">
        <v>22</v>
      </c>
      <c r="H3359" s="1">
        <v>44325</v>
      </c>
      <c r="I3359" s="3">
        <v>0.75347222222222221</v>
      </c>
      <c r="J3359" s="1" t="s">
        <v>12021</v>
      </c>
      <c r="K3359" s="2" t="s">
        <v>12021</v>
      </c>
      <c r="L3359" s="2" t="s">
        <v>12021</v>
      </c>
      <c r="M3359" t="s">
        <v>12021</v>
      </c>
      <c r="N3359" t="str">
        <f t="shared" si="316"/>
        <v>09-05-2021</v>
      </c>
      <c r="O3359" t="str">
        <f t="shared" si="318"/>
        <v>05</v>
      </c>
      <c r="P3359" t="str">
        <f t="shared" si="319"/>
        <v>2021</v>
      </c>
      <c r="Q3359" t="s">
        <v>12021</v>
      </c>
      <c r="R3359" t="str">
        <f t="shared" si="317"/>
        <v>-</v>
      </c>
      <c r="S3359" t="str">
        <f t="shared" si="320"/>
        <v/>
      </c>
    </row>
    <row r="3360" spans="1:19" x14ac:dyDescent="0.3">
      <c r="A3360" t="s">
        <v>7739</v>
      </c>
      <c r="B3360" t="s">
        <v>32</v>
      </c>
      <c r="C3360" t="s">
        <v>11662</v>
      </c>
      <c r="D3360" t="s">
        <v>33</v>
      </c>
      <c r="E3360" t="s">
        <v>34</v>
      </c>
      <c r="F3360" t="s">
        <v>7740</v>
      </c>
      <c r="G3360" t="s">
        <v>28</v>
      </c>
      <c r="H3360" s="1" t="s">
        <v>3079</v>
      </c>
      <c r="I3360" s="3">
        <v>0.5921643518518519</v>
      </c>
      <c r="J3360" s="1" t="s">
        <v>3541</v>
      </c>
      <c r="K3360" s="2">
        <v>0.5921643518518519</v>
      </c>
      <c r="L3360" s="2" t="s">
        <v>12021</v>
      </c>
      <c r="M3360" t="s">
        <v>12021</v>
      </c>
      <c r="N3360" t="str">
        <f t="shared" si="316"/>
        <v>27-05-2024</v>
      </c>
      <c r="O3360" t="str">
        <f t="shared" si="318"/>
        <v>05</v>
      </c>
      <c r="P3360" t="str">
        <f t="shared" si="319"/>
        <v>2024</v>
      </c>
      <c r="Q3360" t="s">
        <v>12021</v>
      </c>
      <c r="R3360" t="str">
        <f t="shared" si="317"/>
        <v>29-05-2024</v>
      </c>
      <c r="S3360" t="str">
        <f t="shared" si="320"/>
        <v>05</v>
      </c>
    </row>
    <row r="3361" spans="1:19" x14ac:dyDescent="0.3">
      <c r="A3361" t="s">
        <v>7741</v>
      </c>
      <c r="B3361" t="s">
        <v>256</v>
      </c>
      <c r="C3361" s="4" t="s">
        <v>12021</v>
      </c>
      <c r="D3361" t="s">
        <v>19</v>
      </c>
      <c r="E3361" t="s">
        <v>20</v>
      </c>
      <c r="F3361" t="s">
        <v>7742</v>
      </c>
      <c r="G3361" t="s">
        <v>15</v>
      </c>
      <c r="H3361" s="1" t="s">
        <v>133</v>
      </c>
      <c r="I3361" s="3">
        <v>0.4745949074074074</v>
      </c>
      <c r="J3361" s="1" t="s">
        <v>12021</v>
      </c>
      <c r="K3361" s="2" t="s">
        <v>12021</v>
      </c>
      <c r="L3361" s="2" t="s">
        <v>12021</v>
      </c>
      <c r="M3361" t="s">
        <v>12021</v>
      </c>
      <c r="N3361" t="str">
        <f t="shared" si="316"/>
        <v>21-09-2024</v>
      </c>
      <c r="O3361" t="str">
        <f t="shared" si="318"/>
        <v>09</v>
      </c>
      <c r="P3361" t="str">
        <f t="shared" si="319"/>
        <v>2024</v>
      </c>
      <c r="Q3361" t="s">
        <v>12021</v>
      </c>
      <c r="R3361" t="str">
        <f t="shared" si="317"/>
        <v>-</v>
      </c>
      <c r="S3361" t="str">
        <f t="shared" si="320"/>
        <v/>
      </c>
    </row>
    <row r="3362" spans="1:19" x14ac:dyDescent="0.3">
      <c r="A3362" t="s">
        <v>7743</v>
      </c>
      <c r="B3362" t="s">
        <v>205</v>
      </c>
      <c r="C3362" s="4">
        <v>45628.372916666667</v>
      </c>
      <c r="D3362" t="s">
        <v>19</v>
      </c>
      <c r="E3362" t="s">
        <v>140</v>
      </c>
      <c r="F3362" t="s">
        <v>7744</v>
      </c>
      <c r="G3362" t="s">
        <v>28</v>
      </c>
      <c r="H3362" s="1">
        <v>45567</v>
      </c>
      <c r="I3362" s="3">
        <v>0.37291666666666667</v>
      </c>
      <c r="J3362" s="1">
        <v>45628</v>
      </c>
      <c r="K3362" s="2">
        <v>0.37291666666666667</v>
      </c>
      <c r="L3362" s="2" t="s">
        <v>12021</v>
      </c>
      <c r="M3362" t="s">
        <v>12021</v>
      </c>
      <c r="N3362" t="str">
        <f t="shared" si="316"/>
        <v>02-10-2024</v>
      </c>
      <c r="O3362" t="str">
        <f t="shared" si="318"/>
        <v>10</v>
      </c>
      <c r="P3362" t="str">
        <f t="shared" si="319"/>
        <v>2024</v>
      </c>
      <c r="Q3362" t="s">
        <v>12021</v>
      </c>
      <c r="R3362" t="str">
        <f t="shared" si="317"/>
        <v>02-12-2024</v>
      </c>
      <c r="S3362" t="str">
        <f t="shared" si="320"/>
        <v>12</v>
      </c>
    </row>
    <row r="3363" spans="1:19" x14ac:dyDescent="0.3">
      <c r="A3363" t="s">
        <v>7745</v>
      </c>
      <c r="B3363" t="s">
        <v>93</v>
      </c>
      <c r="C3363" s="4" t="s">
        <v>12021</v>
      </c>
      <c r="D3363" t="s">
        <v>19</v>
      </c>
      <c r="E3363" t="s">
        <v>26</v>
      </c>
      <c r="F3363" t="s">
        <v>7746</v>
      </c>
      <c r="G3363" t="s">
        <v>22</v>
      </c>
      <c r="H3363" s="1" t="s">
        <v>2495</v>
      </c>
      <c r="I3363" s="3">
        <v>0.40438657407407408</v>
      </c>
      <c r="J3363" s="1" t="s">
        <v>12021</v>
      </c>
      <c r="K3363" s="2" t="s">
        <v>12021</v>
      </c>
      <c r="L3363" s="2" t="s">
        <v>12021</v>
      </c>
      <c r="M3363" t="s">
        <v>12021</v>
      </c>
      <c r="N3363" t="str">
        <f t="shared" si="316"/>
        <v>23-10-2022</v>
      </c>
      <c r="O3363" t="str">
        <f t="shared" si="318"/>
        <v>10</v>
      </c>
      <c r="P3363" t="str">
        <f t="shared" si="319"/>
        <v>2022</v>
      </c>
      <c r="Q3363" t="s">
        <v>12021</v>
      </c>
      <c r="R3363" t="str">
        <f t="shared" si="317"/>
        <v>-</v>
      </c>
      <c r="S3363" t="str">
        <f t="shared" si="320"/>
        <v/>
      </c>
    </row>
    <row r="3364" spans="1:19" x14ac:dyDescent="0.3">
      <c r="A3364" t="s">
        <v>7747</v>
      </c>
      <c r="B3364" t="s">
        <v>73</v>
      </c>
      <c r="C3364" s="4">
        <v>44907.40625</v>
      </c>
      <c r="D3364" t="s">
        <v>49</v>
      </c>
      <c r="E3364" t="s">
        <v>50</v>
      </c>
      <c r="F3364" t="s">
        <v>7748</v>
      </c>
      <c r="G3364" t="s">
        <v>28</v>
      </c>
      <c r="H3364" s="1" t="s">
        <v>4810</v>
      </c>
      <c r="I3364" s="3">
        <v>0.40629629629629632</v>
      </c>
      <c r="J3364" s="1">
        <v>44907</v>
      </c>
      <c r="K3364" s="2">
        <v>0.40625</v>
      </c>
      <c r="L3364" s="2" t="s">
        <v>12021</v>
      </c>
      <c r="M3364" t="s">
        <v>12021</v>
      </c>
      <c r="N3364" t="str">
        <f t="shared" si="316"/>
        <v>28-11-2022</v>
      </c>
      <c r="O3364" t="str">
        <f t="shared" si="318"/>
        <v>11</v>
      </c>
      <c r="P3364" t="str">
        <f t="shared" si="319"/>
        <v>2022</v>
      </c>
      <c r="Q3364" t="s">
        <v>12021</v>
      </c>
      <c r="R3364" t="str">
        <f t="shared" si="317"/>
        <v>12-12-2022</v>
      </c>
      <c r="S3364" t="str">
        <f t="shared" si="320"/>
        <v>12</v>
      </c>
    </row>
    <row r="3365" spans="1:19" x14ac:dyDescent="0.3">
      <c r="A3365" t="s">
        <v>7749</v>
      </c>
      <c r="B3365" t="s">
        <v>220</v>
      </c>
      <c r="C3365" s="4">
        <v>44621.165277777778</v>
      </c>
      <c r="D3365" t="s">
        <v>12</v>
      </c>
      <c r="E3365" t="s">
        <v>174</v>
      </c>
      <c r="F3365" t="s">
        <v>7750</v>
      </c>
      <c r="G3365" t="s">
        <v>28</v>
      </c>
      <c r="H3365" s="1">
        <v>44512</v>
      </c>
      <c r="I3365" s="3">
        <v>0.16527777777777777</v>
      </c>
      <c r="J3365" s="1">
        <v>44621</v>
      </c>
      <c r="K3365" s="2">
        <v>0.16527777777777777</v>
      </c>
      <c r="L3365" s="2" t="s">
        <v>12021</v>
      </c>
      <c r="M3365" t="s">
        <v>12021</v>
      </c>
      <c r="N3365" t="str">
        <f t="shared" si="316"/>
        <v>12-11-2021</v>
      </c>
      <c r="O3365" t="str">
        <f t="shared" si="318"/>
        <v>11</v>
      </c>
      <c r="P3365" t="str">
        <f t="shared" si="319"/>
        <v>2021</v>
      </c>
      <c r="Q3365" t="s">
        <v>12021</v>
      </c>
      <c r="R3365" t="str">
        <f t="shared" si="317"/>
        <v>01-03-2022</v>
      </c>
      <c r="S3365" t="str">
        <f t="shared" si="320"/>
        <v>03</v>
      </c>
    </row>
    <row r="3366" spans="1:19" x14ac:dyDescent="0.3">
      <c r="A3366" t="s">
        <v>7751</v>
      </c>
      <c r="B3366" t="s">
        <v>249</v>
      </c>
      <c r="C3366" t="s">
        <v>12021</v>
      </c>
      <c r="D3366" t="s">
        <v>19</v>
      </c>
      <c r="E3366" t="s">
        <v>26</v>
      </c>
      <c r="F3366" t="s">
        <v>7752</v>
      </c>
      <c r="G3366" t="s">
        <v>22</v>
      </c>
      <c r="H3366" s="1">
        <v>43838</v>
      </c>
      <c r="I3366" s="3">
        <v>0.2388888888888889</v>
      </c>
      <c r="J3366" s="1" t="s">
        <v>12021</v>
      </c>
      <c r="K3366" s="2" t="s">
        <v>12021</v>
      </c>
      <c r="L3366" s="2" t="s">
        <v>12021</v>
      </c>
      <c r="M3366" t="s">
        <v>12021</v>
      </c>
      <c r="N3366" t="str">
        <f t="shared" si="316"/>
        <v>08-01-2020</v>
      </c>
      <c r="O3366" t="str">
        <f t="shared" si="318"/>
        <v>01</v>
      </c>
      <c r="P3366" t="str">
        <f t="shared" si="319"/>
        <v>2020</v>
      </c>
      <c r="Q3366" t="s">
        <v>12021</v>
      </c>
      <c r="R3366" t="str">
        <f t="shared" si="317"/>
        <v>-</v>
      </c>
      <c r="S3366" t="str">
        <f t="shared" si="320"/>
        <v/>
      </c>
    </row>
    <row r="3367" spans="1:19" x14ac:dyDescent="0.3">
      <c r="A3367" t="s">
        <v>7753</v>
      </c>
      <c r="B3367" t="s">
        <v>256</v>
      </c>
      <c r="C3367" s="4">
        <v>44961.46875</v>
      </c>
      <c r="D3367" t="s">
        <v>19</v>
      </c>
      <c r="E3367" t="s">
        <v>20</v>
      </c>
      <c r="F3367" t="s">
        <v>7754</v>
      </c>
      <c r="G3367" t="s">
        <v>28</v>
      </c>
      <c r="H3367" s="1" t="s">
        <v>5916</v>
      </c>
      <c r="I3367" s="3">
        <v>0.46930555555555553</v>
      </c>
      <c r="J3367" s="1">
        <v>44961</v>
      </c>
      <c r="K3367" s="2">
        <v>0.46875</v>
      </c>
      <c r="L3367" s="2" t="s">
        <v>12021</v>
      </c>
      <c r="M3367" t="s">
        <v>12021</v>
      </c>
      <c r="N3367" t="str">
        <f t="shared" si="316"/>
        <v>26-03-2023</v>
      </c>
      <c r="O3367" t="str">
        <f t="shared" si="318"/>
        <v>03</v>
      </c>
      <c r="P3367" t="str">
        <f t="shared" si="319"/>
        <v>2023</v>
      </c>
      <c r="Q3367" t="s">
        <v>12021</v>
      </c>
      <c r="R3367" t="str">
        <f t="shared" si="317"/>
        <v>04-02-2023</v>
      </c>
      <c r="S3367" t="str">
        <f t="shared" si="320"/>
        <v>02</v>
      </c>
    </row>
    <row r="3368" spans="1:19" x14ac:dyDescent="0.3">
      <c r="A3368" t="s">
        <v>7755</v>
      </c>
      <c r="B3368" t="s">
        <v>32</v>
      </c>
      <c r="C3368" t="s">
        <v>11663</v>
      </c>
      <c r="D3368" t="s">
        <v>33</v>
      </c>
      <c r="E3368" t="s">
        <v>34</v>
      </c>
      <c r="F3368" t="s">
        <v>7756</v>
      </c>
      <c r="G3368" t="s">
        <v>28</v>
      </c>
      <c r="H3368" s="1" t="s">
        <v>1376</v>
      </c>
      <c r="I3368" s="3">
        <v>0.85150462962962958</v>
      </c>
      <c r="J3368" s="1" t="s">
        <v>5916</v>
      </c>
      <c r="K3368" s="2">
        <v>0.85150462962962958</v>
      </c>
      <c r="L3368" s="2" t="s">
        <v>12021</v>
      </c>
      <c r="M3368" t="s">
        <v>12021</v>
      </c>
      <c r="N3368" t="str">
        <f t="shared" si="316"/>
        <v>14-03-2023</v>
      </c>
      <c r="O3368" t="str">
        <f t="shared" si="318"/>
        <v>03</v>
      </c>
      <c r="P3368" t="str">
        <f t="shared" si="319"/>
        <v>2023</v>
      </c>
      <c r="Q3368" t="s">
        <v>12021</v>
      </c>
      <c r="R3368" t="str">
        <f t="shared" si="317"/>
        <v>26-03-2023</v>
      </c>
      <c r="S3368" t="str">
        <f t="shared" si="320"/>
        <v>03</v>
      </c>
    </row>
    <row r="3369" spans="1:19" x14ac:dyDescent="0.3">
      <c r="A3369" t="s">
        <v>7757</v>
      </c>
      <c r="B3369" t="s">
        <v>97</v>
      </c>
      <c r="C3369" s="4">
        <v>44753.379861111112</v>
      </c>
      <c r="D3369" t="s">
        <v>19</v>
      </c>
      <c r="E3369" t="s">
        <v>20</v>
      </c>
      <c r="F3369" t="s">
        <v>7758</v>
      </c>
      <c r="G3369" t="s">
        <v>28</v>
      </c>
      <c r="H3369" s="1">
        <v>44844</v>
      </c>
      <c r="I3369" s="3">
        <v>0.37986111111111109</v>
      </c>
      <c r="J3369" s="1">
        <v>44753</v>
      </c>
      <c r="K3369" s="2">
        <v>0.37986111111111109</v>
      </c>
      <c r="L3369" s="2" t="s">
        <v>12021</v>
      </c>
      <c r="M3369" t="s">
        <v>12021</v>
      </c>
      <c r="N3369" t="str">
        <f t="shared" si="316"/>
        <v>10-10-2022</v>
      </c>
      <c r="O3369" t="str">
        <f t="shared" si="318"/>
        <v>10</v>
      </c>
      <c r="P3369" t="str">
        <f t="shared" si="319"/>
        <v>2022</v>
      </c>
      <c r="Q3369" t="s">
        <v>12021</v>
      </c>
      <c r="R3369" t="str">
        <f t="shared" si="317"/>
        <v>11-07-2022</v>
      </c>
      <c r="S3369" t="str">
        <f t="shared" si="320"/>
        <v>07</v>
      </c>
    </row>
    <row r="3370" spans="1:19" x14ac:dyDescent="0.3">
      <c r="A3370" t="s">
        <v>7759</v>
      </c>
      <c r="B3370" t="s">
        <v>87</v>
      </c>
      <c r="C3370" t="s">
        <v>11664</v>
      </c>
      <c r="D3370" t="s">
        <v>33</v>
      </c>
      <c r="E3370" t="s">
        <v>38</v>
      </c>
      <c r="F3370" t="s">
        <v>7760</v>
      </c>
      <c r="G3370" t="s">
        <v>28</v>
      </c>
      <c r="H3370" s="1">
        <v>44348</v>
      </c>
      <c r="I3370" s="3">
        <v>0.15902777777777777</v>
      </c>
      <c r="J3370" s="1" t="s">
        <v>1285</v>
      </c>
      <c r="K3370" s="2">
        <v>0.15937499999999999</v>
      </c>
      <c r="L3370" s="2" t="s">
        <v>12021</v>
      </c>
      <c r="M3370" t="s">
        <v>12021</v>
      </c>
      <c r="N3370" t="str">
        <f t="shared" si="316"/>
        <v>01-06-2021</v>
      </c>
      <c r="O3370" t="str">
        <f t="shared" si="318"/>
        <v>06</v>
      </c>
      <c r="P3370" t="str">
        <f t="shared" si="319"/>
        <v>2021</v>
      </c>
      <c r="Q3370" t="s">
        <v>12021</v>
      </c>
      <c r="R3370" t="str">
        <f t="shared" si="317"/>
        <v>27-01-2021</v>
      </c>
      <c r="S3370" t="str">
        <f t="shared" si="320"/>
        <v>01</v>
      </c>
    </row>
    <row r="3371" spans="1:19" x14ac:dyDescent="0.3">
      <c r="A3371" t="s">
        <v>7761</v>
      </c>
      <c r="B3371" t="s">
        <v>139</v>
      </c>
      <c r="C3371" s="4" t="s">
        <v>12021</v>
      </c>
      <c r="D3371" t="s">
        <v>19</v>
      </c>
      <c r="E3371" t="s">
        <v>140</v>
      </c>
      <c r="F3371" t="s">
        <v>7762</v>
      </c>
      <c r="G3371" t="s">
        <v>15</v>
      </c>
      <c r="H3371" s="1" t="s">
        <v>998</v>
      </c>
      <c r="I3371" s="3">
        <v>0.2416550925925926</v>
      </c>
      <c r="J3371" s="1" t="s">
        <v>12021</v>
      </c>
      <c r="K3371" s="2" t="s">
        <v>12021</v>
      </c>
      <c r="L3371" s="2" t="s">
        <v>12021</v>
      </c>
      <c r="M3371" t="s">
        <v>12021</v>
      </c>
      <c r="N3371" t="str">
        <f t="shared" si="316"/>
        <v>30-11-2024</v>
      </c>
      <c r="O3371" t="str">
        <f t="shared" si="318"/>
        <v>11</v>
      </c>
      <c r="P3371" t="str">
        <f t="shared" si="319"/>
        <v>2024</v>
      </c>
      <c r="Q3371" t="s">
        <v>12021</v>
      </c>
      <c r="R3371" t="str">
        <f t="shared" si="317"/>
        <v>-</v>
      </c>
      <c r="S3371" t="str">
        <f t="shared" si="320"/>
        <v/>
      </c>
    </row>
    <row r="3372" spans="1:19" x14ac:dyDescent="0.3">
      <c r="A3372" t="s">
        <v>7763</v>
      </c>
      <c r="B3372" t="s">
        <v>185</v>
      </c>
      <c r="C3372" t="s">
        <v>12021</v>
      </c>
      <c r="D3372" t="s">
        <v>12</v>
      </c>
      <c r="E3372" t="s">
        <v>13</v>
      </c>
      <c r="F3372" t="s">
        <v>7764</v>
      </c>
      <c r="G3372" t="s">
        <v>15</v>
      </c>
      <c r="H3372" s="1" t="s">
        <v>7765</v>
      </c>
      <c r="I3372" s="3">
        <v>9.930555555555555E-2</v>
      </c>
      <c r="J3372" s="1" t="s">
        <v>12021</v>
      </c>
      <c r="K3372" s="2" t="s">
        <v>12021</v>
      </c>
      <c r="L3372" s="2" t="s">
        <v>12021</v>
      </c>
      <c r="M3372" t="s">
        <v>12021</v>
      </c>
      <c r="N3372" t="str">
        <f t="shared" si="316"/>
        <v>21-10-2021</v>
      </c>
      <c r="O3372" t="str">
        <f t="shared" si="318"/>
        <v>10</v>
      </c>
      <c r="P3372" t="str">
        <f t="shared" si="319"/>
        <v>2021</v>
      </c>
      <c r="Q3372" t="s">
        <v>12021</v>
      </c>
      <c r="R3372" t="str">
        <f t="shared" si="317"/>
        <v>-</v>
      </c>
      <c r="S3372" t="str">
        <f t="shared" si="320"/>
        <v/>
      </c>
    </row>
    <row r="3373" spans="1:19" x14ac:dyDescent="0.3">
      <c r="A3373" t="s">
        <v>7766</v>
      </c>
      <c r="B3373" t="s">
        <v>289</v>
      </c>
      <c r="C3373" s="4" t="s">
        <v>12021</v>
      </c>
      <c r="D3373" t="s">
        <v>49</v>
      </c>
      <c r="E3373" t="s">
        <v>69</v>
      </c>
      <c r="F3373" t="s">
        <v>7767</v>
      </c>
      <c r="G3373" t="s">
        <v>15</v>
      </c>
      <c r="H3373" s="1" t="s">
        <v>230</v>
      </c>
      <c r="I3373" s="3">
        <v>0.48115740740740742</v>
      </c>
      <c r="J3373" s="1" t="s">
        <v>12021</v>
      </c>
      <c r="K3373" s="2" t="s">
        <v>12021</v>
      </c>
      <c r="L3373" s="2" t="s">
        <v>12021</v>
      </c>
      <c r="M3373" t="s">
        <v>12021</v>
      </c>
      <c r="N3373" t="str">
        <f t="shared" si="316"/>
        <v>29-09-2022</v>
      </c>
      <c r="O3373" t="str">
        <f t="shared" si="318"/>
        <v>09</v>
      </c>
      <c r="P3373" t="str">
        <f t="shared" si="319"/>
        <v>2022</v>
      </c>
      <c r="Q3373" t="s">
        <v>12021</v>
      </c>
      <c r="R3373" t="str">
        <f t="shared" si="317"/>
        <v>-</v>
      </c>
      <c r="S3373" t="str">
        <f t="shared" si="320"/>
        <v/>
      </c>
    </row>
    <row r="3374" spans="1:19" x14ac:dyDescent="0.3">
      <c r="A3374" t="s">
        <v>7768</v>
      </c>
      <c r="B3374" t="s">
        <v>48</v>
      </c>
      <c r="C3374" t="s">
        <v>11665</v>
      </c>
      <c r="D3374" t="s">
        <v>49</v>
      </c>
      <c r="E3374" t="s">
        <v>50</v>
      </c>
      <c r="F3374" t="s">
        <v>7769</v>
      </c>
      <c r="G3374" t="s">
        <v>28</v>
      </c>
      <c r="H3374" s="1" t="s">
        <v>1729</v>
      </c>
      <c r="I3374" s="3">
        <v>0.80128472222222225</v>
      </c>
      <c r="J3374" s="1" t="s">
        <v>2438</v>
      </c>
      <c r="K3374" s="2">
        <v>0.80128472222222225</v>
      </c>
      <c r="L3374" s="2" t="s">
        <v>12021</v>
      </c>
      <c r="M3374" t="s">
        <v>12021</v>
      </c>
      <c r="N3374" t="str">
        <f t="shared" si="316"/>
        <v>25-05-2022</v>
      </c>
      <c r="O3374" t="str">
        <f t="shared" si="318"/>
        <v>05</v>
      </c>
      <c r="P3374" t="str">
        <f t="shared" si="319"/>
        <v>2022</v>
      </c>
      <c r="Q3374" t="s">
        <v>12021</v>
      </c>
      <c r="R3374" t="str">
        <f t="shared" si="317"/>
        <v>23-06-2022</v>
      </c>
      <c r="S3374" t="str">
        <f t="shared" si="320"/>
        <v>06</v>
      </c>
    </row>
    <row r="3375" spans="1:19" x14ac:dyDescent="0.3">
      <c r="A3375" t="s">
        <v>7770</v>
      </c>
      <c r="B3375" t="s">
        <v>93</v>
      </c>
      <c r="C3375" s="4" t="s">
        <v>12021</v>
      </c>
      <c r="D3375" t="s">
        <v>19</v>
      </c>
      <c r="E3375" t="s">
        <v>26</v>
      </c>
      <c r="F3375" t="s">
        <v>7771</v>
      </c>
      <c r="G3375" t="s">
        <v>15</v>
      </c>
      <c r="H3375" s="1">
        <v>44899</v>
      </c>
      <c r="I3375" s="3">
        <v>0.67013888888888884</v>
      </c>
      <c r="J3375" s="1" t="s">
        <v>12021</v>
      </c>
      <c r="K3375" s="2" t="s">
        <v>12021</v>
      </c>
      <c r="L3375" s="2" t="s">
        <v>12021</v>
      </c>
      <c r="M3375" t="s">
        <v>12021</v>
      </c>
      <c r="N3375" t="str">
        <f t="shared" si="316"/>
        <v>04-12-2022</v>
      </c>
      <c r="O3375" t="str">
        <f t="shared" si="318"/>
        <v>12</v>
      </c>
      <c r="P3375" t="str">
        <f t="shared" si="319"/>
        <v>2022</v>
      </c>
      <c r="Q3375" t="s">
        <v>12021</v>
      </c>
      <c r="R3375" t="str">
        <f t="shared" si="317"/>
        <v>-</v>
      </c>
      <c r="S3375" t="str">
        <f t="shared" si="320"/>
        <v/>
      </c>
    </row>
    <row r="3376" spans="1:19" x14ac:dyDescent="0.3">
      <c r="A3376" t="s">
        <v>7772</v>
      </c>
      <c r="B3376" t="s">
        <v>131</v>
      </c>
      <c r="C3376" t="s">
        <v>12021</v>
      </c>
      <c r="D3376" t="s">
        <v>12</v>
      </c>
      <c r="E3376" t="s">
        <v>114</v>
      </c>
      <c r="F3376" t="s">
        <v>7773</v>
      </c>
      <c r="G3376" t="s">
        <v>22</v>
      </c>
      <c r="H3376" s="1" t="s">
        <v>1707</v>
      </c>
      <c r="I3376" s="3">
        <v>0.63528935185185187</v>
      </c>
      <c r="J3376" s="1" t="s">
        <v>12021</v>
      </c>
      <c r="K3376" s="2" t="s">
        <v>12021</v>
      </c>
      <c r="L3376" s="2" t="s">
        <v>12021</v>
      </c>
      <c r="M3376" t="s">
        <v>12021</v>
      </c>
      <c r="N3376" t="str">
        <f t="shared" si="316"/>
        <v>23-03-2024</v>
      </c>
      <c r="O3376" t="str">
        <f t="shared" si="318"/>
        <v>03</v>
      </c>
      <c r="P3376" t="str">
        <f t="shared" si="319"/>
        <v>2024</v>
      </c>
      <c r="Q3376" t="s">
        <v>12021</v>
      </c>
      <c r="R3376" t="str">
        <f t="shared" si="317"/>
        <v>-</v>
      </c>
      <c r="S3376" t="str">
        <f t="shared" si="320"/>
        <v/>
      </c>
    </row>
    <row r="3377" spans="1:19" x14ac:dyDescent="0.3">
      <c r="A3377" t="s">
        <v>7774</v>
      </c>
      <c r="B3377" t="s">
        <v>280</v>
      </c>
      <c r="C3377" s="4" t="s">
        <v>12021</v>
      </c>
      <c r="D3377" t="s">
        <v>49</v>
      </c>
      <c r="E3377" t="s">
        <v>65</v>
      </c>
      <c r="F3377" t="s">
        <v>7775</v>
      </c>
      <c r="G3377" t="s">
        <v>22</v>
      </c>
      <c r="H3377" s="1">
        <v>44747</v>
      </c>
      <c r="I3377" s="3">
        <v>0.57430555555555551</v>
      </c>
      <c r="J3377" s="1" t="s">
        <v>12021</v>
      </c>
      <c r="K3377" s="2" t="s">
        <v>12021</v>
      </c>
      <c r="L3377" s="2" t="s">
        <v>12021</v>
      </c>
      <c r="M3377" t="s">
        <v>12021</v>
      </c>
      <c r="N3377" t="str">
        <f t="shared" si="316"/>
        <v>05-07-2022</v>
      </c>
      <c r="O3377" t="str">
        <f t="shared" si="318"/>
        <v>07</v>
      </c>
      <c r="P3377" t="str">
        <f t="shared" si="319"/>
        <v>2022</v>
      </c>
      <c r="Q3377" t="s">
        <v>12021</v>
      </c>
      <c r="R3377" t="str">
        <f t="shared" si="317"/>
        <v>-</v>
      </c>
      <c r="S3377" t="str">
        <f t="shared" si="320"/>
        <v/>
      </c>
    </row>
    <row r="3378" spans="1:19" x14ac:dyDescent="0.3">
      <c r="A3378" t="s">
        <v>5170</v>
      </c>
      <c r="B3378" t="s">
        <v>93</v>
      </c>
      <c r="C3378" t="s">
        <v>12021</v>
      </c>
      <c r="D3378" t="s">
        <v>19</v>
      </c>
      <c r="E3378" t="s">
        <v>26</v>
      </c>
      <c r="F3378" t="s">
        <v>7776</v>
      </c>
      <c r="G3378" t="s">
        <v>15</v>
      </c>
      <c r="H3378" s="1" t="s">
        <v>3224</v>
      </c>
      <c r="I3378" s="3">
        <v>0.15135416666666668</v>
      </c>
      <c r="J3378" s="1" t="s">
        <v>12021</v>
      </c>
      <c r="K3378" s="2" t="s">
        <v>12021</v>
      </c>
      <c r="L3378" s="2" t="s">
        <v>12021</v>
      </c>
      <c r="M3378" t="s">
        <v>12021</v>
      </c>
      <c r="N3378" t="str">
        <f t="shared" si="316"/>
        <v>22-04-2021</v>
      </c>
      <c r="O3378" t="str">
        <f t="shared" si="318"/>
        <v>04</v>
      </c>
      <c r="P3378" t="str">
        <f t="shared" si="319"/>
        <v>2021</v>
      </c>
      <c r="Q3378" t="s">
        <v>12021</v>
      </c>
      <c r="R3378" t="str">
        <f t="shared" si="317"/>
        <v>-</v>
      </c>
      <c r="S3378" t="str">
        <f t="shared" si="320"/>
        <v/>
      </c>
    </row>
    <row r="3379" spans="1:19" x14ac:dyDescent="0.3">
      <c r="A3379" t="s">
        <v>7777</v>
      </c>
      <c r="B3379" t="s">
        <v>97</v>
      </c>
      <c r="C3379" t="s">
        <v>11666</v>
      </c>
      <c r="D3379" t="s">
        <v>19</v>
      </c>
      <c r="E3379" t="s">
        <v>20</v>
      </c>
      <c r="F3379" t="s">
        <v>7778</v>
      </c>
      <c r="G3379" t="s">
        <v>28</v>
      </c>
      <c r="H3379" s="1">
        <v>45637</v>
      </c>
      <c r="I3379" s="3">
        <v>0.32569444444444445</v>
      </c>
      <c r="J3379" s="1" t="s">
        <v>576</v>
      </c>
      <c r="K3379" s="2">
        <v>0.3263773148148148</v>
      </c>
      <c r="L3379" s="2" t="s">
        <v>12021</v>
      </c>
      <c r="M3379" t="s">
        <v>12021</v>
      </c>
      <c r="N3379" t="str">
        <f t="shared" si="316"/>
        <v>11-12-2024</v>
      </c>
      <c r="O3379" t="str">
        <f t="shared" si="318"/>
        <v>12</v>
      </c>
      <c r="P3379" t="str">
        <f t="shared" si="319"/>
        <v>2024</v>
      </c>
      <c r="Q3379" t="s">
        <v>12021</v>
      </c>
      <c r="R3379" t="str">
        <f t="shared" si="317"/>
        <v>14-11-2024</v>
      </c>
      <c r="S3379" t="str">
        <f t="shared" si="320"/>
        <v>11</v>
      </c>
    </row>
    <row r="3380" spans="1:19" x14ac:dyDescent="0.3">
      <c r="A3380" t="s">
        <v>7779</v>
      </c>
      <c r="B3380" t="s">
        <v>301</v>
      </c>
      <c r="C3380" t="s">
        <v>11667</v>
      </c>
      <c r="D3380" t="s">
        <v>49</v>
      </c>
      <c r="E3380" t="s">
        <v>50</v>
      </c>
      <c r="F3380" t="s">
        <v>7780</v>
      </c>
      <c r="G3380" t="s">
        <v>28</v>
      </c>
      <c r="H3380" s="1" t="s">
        <v>3227</v>
      </c>
      <c r="I3380" s="3">
        <v>0.53479166666666667</v>
      </c>
      <c r="J3380" s="1" t="s">
        <v>2531</v>
      </c>
      <c r="K3380" s="2">
        <v>0.53479166666666667</v>
      </c>
      <c r="L3380" s="2" t="s">
        <v>12021</v>
      </c>
      <c r="M3380" t="s">
        <v>12021</v>
      </c>
      <c r="N3380" t="str">
        <f t="shared" si="316"/>
        <v>16-10-2020</v>
      </c>
      <c r="O3380" t="str">
        <f t="shared" si="318"/>
        <v>10</v>
      </c>
      <c r="P3380" t="str">
        <f t="shared" si="319"/>
        <v>2020</v>
      </c>
      <c r="Q3380" t="s">
        <v>12021</v>
      </c>
      <c r="R3380" t="str">
        <f t="shared" si="317"/>
        <v>24-10-2020</v>
      </c>
      <c r="S3380" t="str">
        <f t="shared" si="320"/>
        <v>10</v>
      </c>
    </row>
    <row r="3381" spans="1:19" x14ac:dyDescent="0.3">
      <c r="A3381" t="s">
        <v>7781</v>
      </c>
      <c r="B3381" t="s">
        <v>139</v>
      </c>
      <c r="C3381" t="s">
        <v>12021</v>
      </c>
      <c r="D3381" t="s">
        <v>19</v>
      </c>
      <c r="E3381" t="s">
        <v>140</v>
      </c>
      <c r="F3381" t="s">
        <v>7782</v>
      </c>
      <c r="G3381" t="s">
        <v>15</v>
      </c>
      <c r="H3381" s="1" t="s">
        <v>4731</v>
      </c>
      <c r="I3381" s="3">
        <v>0.95982638888888894</v>
      </c>
      <c r="J3381" s="1" t="s">
        <v>12021</v>
      </c>
      <c r="K3381" s="2" t="s">
        <v>12021</v>
      </c>
      <c r="L3381" s="2" t="s">
        <v>12021</v>
      </c>
      <c r="M3381" t="s">
        <v>12021</v>
      </c>
      <c r="N3381" t="str">
        <f t="shared" si="316"/>
        <v>28-04-2024</v>
      </c>
      <c r="O3381" t="str">
        <f t="shared" si="318"/>
        <v>04</v>
      </c>
      <c r="P3381" t="str">
        <f t="shared" si="319"/>
        <v>2024</v>
      </c>
      <c r="Q3381" t="s">
        <v>12021</v>
      </c>
      <c r="R3381" t="str">
        <f t="shared" si="317"/>
        <v>-</v>
      </c>
      <c r="S3381" t="str">
        <f t="shared" si="320"/>
        <v/>
      </c>
    </row>
    <row r="3382" spans="1:19" x14ac:dyDescent="0.3">
      <c r="A3382" t="s">
        <v>7783</v>
      </c>
      <c r="B3382" t="s">
        <v>289</v>
      </c>
      <c r="C3382" t="s">
        <v>12021</v>
      </c>
      <c r="D3382" t="s">
        <v>49</v>
      </c>
      <c r="E3382" t="s">
        <v>69</v>
      </c>
      <c r="F3382" t="s">
        <v>7784</v>
      </c>
      <c r="G3382" t="s">
        <v>15</v>
      </c>
      <c r="H3382" s="1" t="s">
        <v>7611</v>
      </c>
      <c r="I3382" s="3">
        <v>0.39864583333333331</v>
      </c>
      <c r="J3382" s="1" t="s">
        <v>12021</v>
      </c>
      <c r="K3382" s="2" t="s">
        <v>12021</v>
      </c>
      <c r="L3382" s="2" t="s">
        <v>12021</v>
      </c>
      <c r="M3382" t="s">
        <v>12021</v>
      </c>
      <c r="N3382" t="str">
        <f t="shared" si="316"/>
        <v>29-07-2021</v>
      </c>
      <c r="O3382" t="str">
        <f t="shared" si="318"/>
        <v>07</v>
      </c>
      <c r="P3382" t="str">
        <f t="shared" si="319"/>
        <v>2021</v>
      </c>
      <c r="Q3382" t="s">
        <v>12021</v>
      </c>
      <c r="R3382" t="str">
        <f t="shared" si="317"/>
        <v>-</v>
      </c>
      <c r="S3382" t="str">
        <f t="shared" si="320"/>
        <v/>
      </c>
    </row>
    <row r="3383" spans="1:19" x14ac:dyDescent="0.3">
      <c r="A3383" t="s">
        <v>7785</v>
      </c>
      <c r="B3383" t="s">
        <v>126</v>
      </c>
      <c r="C3383" t="s">
        <v>12021</v>
      </c>
      <c r="D3383" t="s">
        <v>33</v>
      </c>
      <c r="E3383" t="s">
        <v>127</v>
      </c>
      <c r="F3383" t="s">
        <v>7786</v>
      </c>
      <c r="G3383" t="s">
        <v>22</v>
      </c>
      <c r="H3383" s="1" t="s">
        <v>1366</v>
      </c>
      <c r="I3383" s="3">
        <v>0.5939699074074074</v>
      </c>
      <c r="J3383" s="1" t="s">
        <v>12021</v>
      </c>
      <c r="K3383" s="2" t="s">
        <v>12021</v>
      </c>
      <c r="L3383" s="2" t="s">
        <v>12021</v>
      </c>
      <c r="M3383" t="s">
        <v>12021</v>
      </c>
      <c r="N3383" t="str">
        <f t="shared" si="316"/>
        <v>27-02-2023</v>
      </c>
      <c r="O3383" t="str">
        <f t="shared" si="318"/>
        <v>02</v>
      </c>
      <c r="P3383" t="str">
        <f t="shared" si="319"/>
        <v>2023</v>
      </c>
      <c r="Q3383" t="s">
        <v>12021</v>
      </c>
      <c r="R3383" t="str">
        <f t="shared" si="317"/>
        <v>-</v>
      </c>
      <c r="S3383" t="str">
        <f t="shared" si="320"/>
        <v/>
      </c>
    </row>
    <row r="3384" spans="1:19" x14ac:dyDescent="0.3">
      <c r="A3384" t="s">
        <v>7787</v>
      </c>
      <c r="B3384" t="s">
        <v>146</v>
      </c>
      <c r="C3384" t="s">
        <v>12021</v>
      </c>
      <c r="D3384" t="s">
        <v>19</v>
      </c>
      <c r="E3384" t="s">
        <v>140</v>
      </c>
      <c r="F3384" t="s">
        <v>7788</v>
      </c>
      <c r="G3384" t="s">
        <v>15</v>
      </c>
      <c r="H3384" s="1" t="s">
        <v>5029</v>
      </c>
      <c r="I3384" s="3">
        <v>0.76898148148148149</v>
      </c>
      <c r="J3384" s="1" t="s">
        <v>12021</v>
      </c>
      <c r="K3384" s="2" t="s">
        <v>12021</v>
      </c>
      <c r="L3384" s="2" t="s">
        <v>12021</v>
      </c>
      <c r="M3384" t="s">
        <v>12021</v>
      </c>
      <c r="N3384" t="str">
        <f t="shared" si="316"/>
        <v>24-08-2023</v>
      </c>
      <c r="O3384" t="str">
        <f t="shared" si="318"/>
        <v>08</v>
      </c>
      <c r="P3384" t="str">
        <f t="shared" si="319"/>
        <v>2023</v>
      </c>
      <c r="Q3384" t="s">
        <v>12021</v>
      </c>
      <c r="R3384" t="str">
        <f t="shared" si="317"/>
        <v>-</v>
      </c>
      <c r="S3384" t="str">
        <f t="shared" si="320"/>
        <v/>
      </c>
    </row>
    <row r="3385" spans="1:19" x14ac:dyDescent="0.3">
      <c r="A3385" t="s">
        <v>7789</v>
      </c>
      <c r="B3385" t="s">
        <v>289</v>
      </c>
      <c r="C3385" t="s">
        <v>12021</v>
      </c>
      <c r="D3385" t="s">
        <v>49</v>
      </c>
      <c r="E3385" t="s">
        <v>69</v>
      </c>
      <c r="F3385" t="s">
        <v>7790</v>
      </c>
      <c r="G3385" t="s">
        <v>22</v>
      </c>
      <c r="H3385" s="1" t="s">
        <v>1081</v>
      </c>
      <c r="I3385" s="3">
        <v>0.71160879629629625</v>
      </c>
      <c r="J3385" s="1" t="s">
        <v>12021</v>
      </c>
      <c r="K3385" s="2" t="s">
        <v>12021</v>
      </c>
      <c r="L3385" s="2" t="s">
        <v>12021</v>
      </c>
      <c r="M3385" t="s">
        <v>12021</v>
      </c>
      <c r="N3385" t="str">
        <f t="shared" si="316"/>
        <v>15-10-2022</v>
      </c>
      <c r="O3385" t="str">
        <f t="shared" si="318"/>
        <v>10</v>
      </c>
      <c r="P3385" t="str">
        <f t="shared" si="319"/>
        <v>2022</v>
      </c>
      <c r="Q3385" t="s">
        <v>12021</v>
      </c>
      <c r="R3385" t="str">
        <f t="shared" si="317"/>
        <v>-</v>
      </c>
      <c r="S3385" t="str">
        <f t="shared" si="320"/>
        <v/>
      </c>
    </row>
    <row r="3386" spans="1:19" x14ac:dyDescent="0.3">
      <c r="A3386" t="s">
        <v>7791</v>
      </c>
      <c r="B3386" t="s">
        <v>202</v>
      </c>
      <c r="C3386" t="s">
        <v>11668</v>
      </c>
      <c r="D3386" t="s">
        <v>33</v>
      </c>
      <c r="E3386" t="s">
        <v>127</v>
      </c>
      <c r="F3386" t="s">
        <v>7792</v>
      </c>
      <c r="G3386" t="s">
        <v>28</v>
      </c>
      <c r="H3386" s="1" t="s">
        <v>29</v>
      </c>
      <c r="I3386" s="3">
        <v>0.77516203703703701</v>
      </c>
      <c r="J3386" s="1" t="s">
        <v>925</v>
      </c>
      <c r="K3386" s="2">
        <v>0.77516203703703701</v>
      </c>
      <c r="L3386" s="2" t="s">
        <v>12021</v>
      </c>
      <c r="M3386" t="s">
        <v>12021</v>
      </c>
      <c r="N3386" t="str">
        <f t="shared" si="316"/>
        <v>31-01-2024</v>
      </c>
      <c r="O3386" t="str">
        <f t="shared" si="318"/>
        <v>01</v>
      </c>
      <c r="P3386" t="str">
        <f t="shared" si="319"/>
        <v>2024</v>
      </c>
      <c r="Q3386" t="s">
        <v>12021</v>
      </c>
      <c r="R3386" t="str">
        <f t="shared" si="317"/>
        <v>26-02-2024</v>
      </c>
      <c r="S3386" t="str">
        <f t="shared" si="320"/>
        <v>02</v>
      </c>
    </row>
    <row r="3387" spans="1:19" x14ac:dyDescent="0.3">
      <c r="A3387" t="s">
        <v>7793</v>
      </c>
      <c r="B3387" t="s">
        <v>48</v>
      </c>
      <c r="C3387" t="s">
        <v>11669</v>
      </c>
      <c r="D3387" t="s">
        <v>49</v>
      </c>
      <c r="E3387" t="s">
        <v>50</v>
      </c>
      <c r="F3387" t="s">
        <v>7794</v>
      </c>
      <c r="G3387" t="s">
        <v>28</v>
      </c>
      <c r="H3387" s="1" t="s">
        <v>236</v>
      </c>
      <c r="I3387" s="3">
        <v>0.66505787037037034</v>
      </c>
      <c r="J3387" s="1" t="s">
        <v>3622</v>
      </c>
      <c r="K3387" s="2">
        <v>0.66505787037037034</v>
      </c>
      <c r="L3387" s="2" t="s">
        <v>12021</v>
      </c>
      <c r="M3387" t="s">
        <v>12021</v>
      </c>
      <c r="N3387" t="str">
        <f t="shared" si="316"/>
        <v>18-02-2022</v>
      </c>
      <c r="O3387" t="str">
        <f t="shared" si="318"/>
        <v>02</v>
      </c>
      <c r="P3387" t="str">
        <f t="shared" si="319"/>
        <v>2022</v>
      </c>
      <c r="Q3387" t="s">
        <v>12021</v>
      </c>
      <c r="R3387" t="str">
        <f t="shared" si="317"/>
        <v>20-02-2022</v>
      </c>
      <c r="S3387" t="str">
        <f t="shared" si="320"/>
        <v>02</v>
      </c>
    </row>
    <row r="3388" spans="1:19" x14ac:dyDescent="0.3">
      <c r="A3388" t="s">
        <v>7795</v>
      </c>
      <c r="B3388" t="s">
        <v>25</v>
      </c>
      <c r="C3388" t="s">
        <v>12021</v>
      </c>
      <c r="D3388" t="s">
        <v>19</v>
      </c>
      <c r="E3388" t="s">
        <v>26</v>
      </c>
      <c r="F3388" t="s">
        <v>7796</v>
      </c>
      <c r="G3388" t="s">
        <v>15</v>
      </c>
      <c r="H3388" s="1">
        <v>44932</v>
      </c>
      <c r="I3388" s="3">
        <v>0.82430555555555551</v>
      </c>
      <c r="J3388" s="1" t="s">
        <v>12021</v>
      </c>
      <c r="K3388" s="2" t="s">
        <v>12021</v>
      </c>
      <c r="L3388" s="2" t="s">
        <v>12021</v>
      </c>
      <c r="M3388" t="s">
        <v>12021</v>
      </c>
      <c r="N3388" t="str">
        <f t="shared" si="316"/>
        <v>06-01-2023</v>
      </c>
      <c r="O3388" t="str">
        <f t="shared" si="318"/>
        <v>01</v>
      </c>
      <c r="P3388" t="str">
        <f t="shared" si="319"/>
        <v>2023</v>
      </c>
      <c r="Q3388" t="s">
        <v>12021</v>
      </c>
      <c r="R3388" t="str">
        <f t="shared" si="317"/>
        <v>-</v>
      </c>
      <c r="S3388" t="str">
        <f t="shared" si="320"/>
        <v/>
      </c>
    </row>
    <row r="3389" spans="1:19" x14ac:dyDescent="0.3">
      <c r="A3389" t="s">
        <v>7797</v>
      </c>
      <c r="B3389" t="s">
        <v>64</v>
      </c>
      <c r="C3389" t="s">
        <v>12021</v>
      </c>
      <c r="D3389" t="s">
        <v>49</v>
      </c>
      <c r="E3389" t="s">
        <v>65</v>
      </c>
      <c r="F3389" t="s">
        <v>7798</v>
      </c>
      <c r="G3389" t="s">
        <v>15</v>
      </c>
      <c r="H3389" s="1">
        <v>45180</v>
      </c>
      <c r="I3389" s="3">
        <v>0.23749999999999999</v>
      </c>
      <c r="J3389" s="1" t="s">
        <v>12021</v>
      </c>
      <c r="K3389" s="2" t="s">
        <v>12021</v>
      </c>
      <c r="L3389" s="2" t="s">
        <v>12021</v>
      </c>
      <c r="M3389" t="s">
        <v>12021</v>
      </c>
      <c r="N3389" t="str">
        <f t="shared" si="316"/>
        <v>11-09-2023</v>
      </c>
      <c r="O3389" t="str">
        <f t="shared" si="318"/>
        <v>09</v>
      </c>
      <c r="P3389" t="str">
        <f t="shared" si="319"/>
        <v>2023</v>
      </c>
      <c r="Q3389" t="s">
        <v>12021</v>
      </c>
      <c r="R3389" t="str">
        <f t="shared" si="317"/>
        <v>-</v>
      </c>
      <c r="S3389" t="str">
        <f t="shared" si="320"/>
        <v/>
      </c>
    </row>
    <row r="3390" spans="1:19" x14ac:dyDescent="0.3">
      <c r="A3390" t="s">
        <v>7799</v>
      </c>
      <c r="B3390" t="s">
        <v>64</v>
      </c>
      <c r="C3390" s="4">
        <v>45415.217361111114</v>
      </c>
      <c r="D3390" t="s">
        <v>49</v>
      </c>
      <c r="E3390" t="s">
        <v>65</v>
      </c>
      <c r="F3390" t="s">
        <v>7800</v>
      </c>
      <c r="G3390" t="s">
        <v>28</v>
      </c>
      <c r="H3390" s="1">
        <v>45475</v>
      </c>
      <c r="I3390" s="3">
        <v>0.21736111111111112</v>
      </c>
      <c r="J3390" s="1">
        <v>45415</v>
      </c>
      <c r="K3390" s="2">
        <v>0.21736111111111112</v>
      </c>
      <c r="L3390" s="2" t="s">
        <v>12021</v>
      </c>
      <c r="M3390" t="s">
        <v>12021</v>
      </c>
      <c r="N3390" t="str">
        <f t="shared" si="316"/>
        <v>02-07-2024</v>
      </c>
      <c r="O3390" t="str">
        <f t="shared" si="318"/>
        <v>07</v>
      </c>
      <c r="P3390" t="str">
        <f t="shared" si="319"/>
        <v>2024</v>
      </c>
      <c r="Q3390" t="s">
        <v>12021</v>
      </c>
      <c r="R3390" t="str">
        <f t="shared" si="317"/>
        <v>03-05-2024</v>
      </c>
      <c r="S3390" t="str">
        <f t="shared" si="320"/>
        <v>05</v>
      </c>
    </row>
    <row r="3391" spans="1:19" x14ac:dyDescent="0.3">
      <c r="A3391" t="s">
        <v>7801</v>
      </c>
      <c r="B3391" t="s">
        <v>188</v>
      </c>
      <c r="C3391" s="4">
        <v>44234.28402777778</v>
      </c>
      <c r="D3391" t="s">
        <v>12</v>
      </c>
      <c r="E3391" t="s">
        <v>114</v>
      </c>
      <c r="F3391" t="s">
        <v>7802</v>
      </c>
      <c r="G3391" t="s">
        <v>28</v>
      </c>
      <c r="H3391" s="1" t="s">
        <v>2262</v>
      </c>
      <c r="I3391" s="3">
        <v>0.28454861111111113</v>
      </c>
      <c r="J3391" s="1">
        <v>44234</v>
      </c>
      <c r="K3391" s="2">
        <v>0.28402777777777777</v>
      </c>
      <c r="L3391" s="2" t="s">
        <v>12021</v>
      </c>
      <c r="M3391" t="s">
        <v>12021</v>
      </c>
      <c r="N3391" t="str">
        <f t="shared" si="316"/>
        <v>25-06-2021</v>
      </c>
      <c r="O3391" t="str">
        <f t="shared" si="318"/>
        <v>06</v>
      </c>
      <c r="P3391" t="str">
        <f t="shared" si="319"/>
        <v>2021</v>
      </c>
      <c r="Q3391" t="s">
        <v>12021</v>
      </c>
      <c r="R3391" t="str">
        <f t="shared" si="317"/>
        <v>07-02-2021</v>
      </c>
      <c r="S3391" t="str">
        <f t="shared" si="320"/>
        <v>02</v>
      </c>
    </row>
    <row r="3392" spans="1:19" x14ac:dyDescent="0.3">
      <c r="A3392" t="s">
        <v>7803</v>
      </c>
      <c r="B3392" t="s">
        <v>205</v>
      </c>
      <c r="C3392" t="s">
        <v>12021</v>
      </c>
      <c r="D3392" t="s">
        <v>19</v>
      </c>
      <c r="E3392" t="s">
        <v>140</v>
      </c>
      <c r="F3392" t="s">
        <v>7804</v>
      </c>
      <c r="G3392" t="s">
        <v>15</v>
      </c>
      <c r="H3392" s="1" t="s">
        <v>2112</v>
      </c>
      <c r="I3392" s="3">
        <v>0.75765046296296301</v>
      </c>
      <c r="J3392" s="1" t="s">
        <v>12021</v>
      </c>
      <c r="K3392" s="2" t="s">
        <v>12021</v>
      </c>
      <c r="L3392" s="2" t="s">
        <v>12021</v>
      </c>
      <c r="M3392" t="s">
        <v>12021</v>
      </c>
      <c r="N3392" t="str">
        <f t="shared" si="316"/>
        <v>14-08-2021</v>
      </c>
      <c r="O3392" t="str">
        <f t="shared" si="318"/>
        <v>08</v>
      </c>
      <c r="P3392" t="str">
        <f t="shared" si="319"/>
        <v>2021</v>
      </c>
      <c r="Q3392" t="s">
        <v>12021</v>
      </c>
      <c r="R3392" t="str">
        <f t="shared" si="317"/>
        <v>-</v>
      </c>
      <c r="S3392" t="str">
        <f t="shared" si="320"/>
        <v/>
      </c>
    </row>
    <row r="3393" spans="1:19" x14ac:dyDescent="0.3">
      <c r="A3393" t="s">
        <v>7805</v>
      </c>
      <c r="B3393" t="s">
        <v>301</v>
      </c>
      <c r="C3393" t="s">
        <v>11670</v>
      </c>
      <c r="D3393" t="s">
        <v>49</v>
      </c>
      <c r="E3393" t="s">
        <v>50</v>
      </c>
      <c r="F3393" t="s">
        <v>7806</v>
      </c>
      <c r="G3393" t="s">
        <v>28</v>
      </c>
      <c r="H3393" s="1">
        <v>44107</v>
      </c>
      <c r="I3393" s="3">
        <v>0.32500000000000001</v>
      </c>
      <c r="J3393" s="1" t="s">
        <v>2062</v>
      </c>
      <c r="K3393" s="2">
        <v>0.32520833333333332</v>
      </c>
      <c r="L3393" s="2" t="s">
        <v>12021</v>
      </c>
      <c r="M3393" t="s">
        <v>12021</v>
      </c>
      <c r="N3393" t="str">
        <f t="shared" si="316"/>
        <v>03-10-2020</v>
      </c>
      <c r="O3393" t="str">
        <f t="shared" si="318"/>
        <v>10</v>
      </c>
      <c r="P3393" t="str">
        <f t="shared" si="319"/>
        <v>2020</v>
      </c>
      <c r="Q3393" t="s">
        <v>12021</v>
      </c>
      <c r="R3393" t="str">
        <f t="shared" si="317"/>
        <v>17-03-2020</v>
      </c>
      <c r="S3393" t="str">
        <f t="shared" si="320"/>
        <v>03</v>
      </c>
    </row>
    <row r="3394" spans="1:19" x14ac:dyDescent="0.3">
      <c r="A3394" t="s">
        <v>7807</v>
      </c>
      <c r="B3394" t="s">
        <v>194</v>
      </c>
      <c r="C3394" t="s">
        <v>12021</v>
      </c>
      <c r="D3394" t="s">
        <v>49</v>
      </c>
      <c r="E3394" t="s">
        <v>65</v>
      </c>
      <c r="F3394" t="s">
        <v>7689</v>
      </c>
      <c r="G3394" t="s">
        <v>15</v>
      </c>
      <c r="H3394" s="1" t="s">
        <v>4701</v>
      </c>
      <c r="I3394" s="3">
        <v>0.23171296296296295</v>
      </c>
      <c r="J3394" s="1" t="s">
        <v>12021</v>
      </c>
      <c r="K3394" s="2" t="s">
        <v>12021</v>
      </c>
      <c r="L3394" s="2" t="s">
        <v>12021</v>
      </c>
      <c r="M3394" t="s">
        <v>12021</v>
      </c>
      <c r="N3394" t="str">
        <f t="shared" ref="N3394:N3457" si="321">TEXT(H3394,"DD-MM-YYYY")</f>
        <v>31-03-2023</v>
      </c>
      <c r="O3394" t="str">
        <f t="shared" si="318"/>
        <v>03</v>
      </c>
      <c r="P3394" t="str">
        <f t="shared" si="319"/>
        <v>2023</v>
      </c>
      <c r="Q3394" t="s">
        <v>12021</v>
      </c>
      <c r="R3394" t="str">
        <f t="shared" ref="R3394:R3457" si="322">TEXT(J3394,"DD-MM-YYYY")</f>
        <v>-</v>
      </c>
      <c r="S3394" t="str">
        <f t="shared" si="320"/>
        <v/>
      </c>
    </row>
    <row r="3395" spans="1:19" x14ac:dyDescent="0.3">
      <c r="A3395" t="s">
        <v>7808</v>
      </c>
      <c r="B3395" t="s">
        <v>280</v>
      </c>
      <c r="C3395" t="s">
        <v>12021</v>
      </c>
      <c r="D3395" t="s">
        <v>49</v>
      </c>
      <c r="E3395" t="s">
        <v>65</v>
      </c>
      <c r="F3395" t="s">
        <v>7809</v>
      </c>
      <c r="G3395" t="s">
        <v>15</v>
      </c>
      <c r="H3395" s="1">
        <v>45355</v>
      </c>
      <c r="I3395" s="3">
        <v>0.35486111111111113</v>
      </c>
      <c r="J3395" s="1" t="s">
        <v>12021</v>
      </c>
      <c r="K3395" s="2" t="s">
        <v>12021</v>
      </c>
      <c r="L3395" s="2" t="s">
        <v>12021</v>
      </c>
      <c r="M3395" t="s">
        <v>12021</v>
      </c>
      <c r="N3395" t="str">
        <f t="shared" si="321"/>
        <v>04-03-2024</v>
      </c>
      <c r="O3395" t="str">
        <f t="shared" ref="O3395:O3458" si="323">MID(N3395,4,2)</f>
        <v>03</v>
      </c>
      <c r="P3395" t="str">
        <f t="shared" ref="P3395:P3458" si="324">RIGHT(N3395,4)</f>
        <v>2024</v>
      </c>
      <c r="Q3395" t="s">
        <v>12021</v>
      </c>
      <c r="R3395" t="str">
        <f t="shared" si="322"/>
        <v>-</v>
      </c>
      <c r="S3395" t="str">
        <f t="shared" ref="S3395:S3458" si="325">MID(R3395,4,2)</f>
        <v/>
      </c>
    </row>
    <row r="3396" spans="1:19" x14ac:dyDescent="0.3">
      <c r="A3396" t="s">
        <v>7810</v>
      </c>
      <c r="B3396" t="s">
        <v>32</v>
      </c>
      <c r="C3396" t="s">
        <v>12021</v>
      </c>
      <c r="D3396" t="s">
        <v>33</v>
      </c>
      <c r="E3396" t="s">
        <v>34</v>
      </c>
      <c r="F3396" t="s">
        <v>7811</v>
      </c>
      <c r="G3396" t="s">
        <v>22</v>
      </c>
      <c r="H3396" s="1" t="s">
        <v>568</v>
      </c>
      <c r="I3396" s="3">
        <v>0.2119212962962963</v>
      </c>
      <c r="J3396" s="1" t="s">
        <v>12021</v>
      </c>
      <c r="K3396" s="2" t="s">
        <v>12021</v>
      </c>
      <c r="L3396" s="2" t="s">
        <v>12021</v>
      </c>
      <c r="M3396" t="s">
        <v>12021</v>
      </c>
      <c r="N3396" t="str">
        <f t="shared" si="321"/>
        <v>24-10-2023</v>
      </c>
      <c r="O3396" t="str">
        <f t="shared" si="323"/>
        <v>10</v>
      </c>
      <c r="P3396" t="str">
        <f t="shared" si="324"/>
        <v>2023</v>
      </c>
      <c r="Q3396" t="s">
        <v>12021</v>
      </c>
      <c r="R3396" t="str">
        <f t="shared" si="322"/>
        <v>-</v>
      </c>
      <c r="S3396" t="str">
        <f t="shared" si="325"/>
        <v/>
      </c>
    </row>
    <row r="3397" spans="1:19" x14ac:dyDescent="0.3">
      <c r="A3397" t="s">
        <v>7812</v>
      </c>
      <c r="B3397" t="s">
        <v>113</v>
      </c>
      <c r="C3397" t="s">
        <v>12021</v>
      </c>
      <c r="D3397" t="s">
        <v>12</v>
      </c>
      <c r="E3397" t="s">
        <v>114</v>
      </c>
      <c r="F3397" t="s">
        <v>7813</v>
      </c>
      <c r="G3397" t="s">
        <v>22</v>
      </c>
      <c r="H3397" s="1">
        <v>45200</v>
      </c>
      <c r="I3397" s="3">
        <v>0.61736111111111114</v>
      </c>
      <c r="J3397" s="1" t="s">
        <v>12021</v>
      </c>
      <c r="K3397" s="2" t="s">
        <v>12021</v>
      </c>
      <c r="L3397" s="2" t="s">
        <v>12021</v>
      </c>
      <c r="M3397" t="s">
        <v>12021</v>
      </c>
      <c r="N3397" t="str">
        <f t="shared" si="321"/>
        <v>01-10-2023</v>
      </c>
      <c r="O3397" t="str">
        <f t="shared" si="323"/>
        <v>10</v>
      </c>
      <c r="P3397" t="str">
        <f t="shared" si="324"/>
        <v>2023</v>
      </c>
      <c r="Q3397" t="s">
        <v>12021</v>
      </c>
      <c r="R3397" t="str">
        <f t="shared" si="322"/>
        <v>-</v>
      </c>
      <c r="S3397" t="str">
        <f t="shared" si="325"/>
        <v/>
      </c>
    </row>
    <row r="3398" spans="1:19" x14ac:dyDescent="0.3">
      <c r="A3398" t="s">
        <v>7814</v>
      </c>
      <c r="B3398" t="s">
        <v>139</v>
      </c>
      <c r="C3398" t="s">
        <v>12021</v>
      </c>
      <c r="D3398" t="s">
        <v>19</v>
      </c>
      <c r="E3398" t="s">
        <v>140</v>
      </c>
      <c r="F3398" t="s">
        <v>1733</v>
      </c>
      <c r="G3398" t="s">
        <v>22</v>
      </c>
      <c r="H3398" s="1" t="s">
        <v>906</v>
      </c>
      <c r="I3398" s="3">
        <v>0.21149305555555556</v>
      </c>
      <c r="J3398" s="1" t="s">
        <v>12021</v>
      </c>
      <c r="K3398" s="2" t="s">
        <v>12021</v>
      </c>
      <c r="L3398" s="2" t="s">
        <v>12021</v>
      </c>
      <c r="M3398" t="s">
        <v>12021</v>
      </c>
      <c r="N3398" t="str">
        <f t="shared" si="321"/>
        <v>29-01-2023</v>
      </c>
      <c r="O3398" t="str">
        <f t="shared" si="323"/>
        <v>01</v>
      </c>
      <c r="P3398" t="str">
        <f t="shared" si="324"/>
        <v>2023</v>
      </c>
      <c r="Q3398" t="s">
        <v>12021</v>
      </c>
      <c r="R3398" t="str">
        <f t="shared" si="322"/>
        <v>-</v>
      </c>
      <c r="S3398" t="str">
        <f t="shared" si="325"/>
        <v/>
      </c>
    </row>
    <row r="3399" spans="1:19" x14ac:dyDescent="0.3">
      <c r="A3399" t="s">
        <v>7815</v>
      </c>
      <c r="B3399" t="s">
        <v>64</v>
      </c>
      <c r="C3399" t="s">
        <v>12021</v>
      </c>
      <c r="D3399" t="s">
        <v>49</v>
      </c>
      <c r="E3399" t="s">
        <v>65</v>
      </c>
      <c r="F3399" t="s">
        <v>7816</v>
      </c>
      <c r="G3399" t="s">
        <v>22</v>
      </c>
      <c r="H3399" s="1">
        <v>44599</v>
      </c>
      <c r="I3399" s="3">
        <v>0.7895833333333333</v>
      </c>
      <c r="J3399" s="1" t="s">
        <v>12021</v>
      </c>
      <c r="K3399" s="2" t="s">
        <v>12021</v>
      </c>
      <c r="L3399" s="2" t="s">
        <v>12021</v>
      </c>
      <c r="M3399" t="s">
        <v>12021</v>
      </c>
      <c r="N3399" t="str">
        <f t="shared" si="321"/>
        <v>07-02-2022</v>
      </c>
      <c r="O3399" t="str">
        <f t="shared" si="323"/>
        <v>02</v>
      </c>
      <c r="P3399" t="str">
        <f t="shared" si="324"/>
        <v>2022</v>
      </c>
      <c r="Q3399" t="s">
        <v>12021</v>
      </c>
      <c r="R3399" t="str">
        <f t="shared" si="322"/>
        <v>-</v>
      </c>
      <c r="S3399" t="str">
        <f t="shared" si="325"/>
        <v/>
      </c>
    </row>
    <row r="3400" spans="1:19" x14ac:dyDescent="0.3">
      <c r="A3400" t="s">
        <v>7817</v>
      </c>
      <c r="B3400" t="s">
        <v>37</v>
      </c>
      <c r="C3400" t="s">
        <v>12021</v>
      </c>
      <c r="D3400" t="s">
        <v>33</v>
      </c>
      <c r="E3400" t="s">
        <v>38</v>
      </c>
      <c r="F3400" t="s">
        <v>7818</v>
      </c>
      <c r="G3400" t="s">
        <v>15</v>
      </c>
      <c r="H3400" s="1" t="s">
        <v>200</v>
      </c>
      <c r="I3400" s="3">
        <v>0.1129050925925926</v>
      </c>
      <c r="J3400" s="1" t="s">
        <v>12021</v>
      </c>
      <c r="K3400" s="2" t="s">
        <v>12021</v>
      </c>
      <c r="L3400" s="2" t="s">
        <v>12021</v>
      </c>
      <c r="M3400" t="s">
        <v>12021</v>
      </c>
      <c r="N3400" t="str">
        <f t="shared" si="321"/>
        <v>25-07-2021</v>
      </c>
      <c r="O3400" t="str">
        <f t="shared" si="323"/>
        <v>07</v>
      </c>
      <c r="P3400" t="str">
        <f t="shared" si="324"/>
        <v>2021</v>
      </c>
      <c r="Q3400" t="s">
        <v>12021</v>
      </c>
      <c r="R3400" t="str">
        <f t="shared" si="322"/>
        <v>-</v>
      </c>
      <c r="S3400" t="str">
        <f t="shared" si="325"/>
        <v/>
      </c>
    </row>
    <row r="3401" spans="1:19" x14ac:dyDescent="0.3">
      <c r="A3401" t="s">
        <v>7819</v>
      </c>
      <c r="B3401" t="s">
        <v>249</v>
      </c>
      <c r="C3401" t="s">
        <v>12021</v>
      </c>
      <c r="D3401" t="s">
        <v>19</v>
      </c>
      <c r="E3401" t="s">
        <v>26</v>
      </c>
      <c r="F3401" t="s">
        <v>7820</v>
      </c>
      <c r="G3401" t="s">
        <v>22</v>
      </c>
      <c r="H3401" s="1" t="s">
        <v>3625</v>
      </c>
      <c r="I3401" s="3">
        <v>0.87425925925925929</v>
      </c>
      <c r="J3401" s="1" t="s">
        <v>12021</v>
      </c>
      <c r="K3401" s="2" t="s">
        <v>12021</v>
      </c>
      <c r="L3401" s="2" t="s">
        <v>12021</v>
      </c>
      <c r="M3401" t="s">
        <v>12021</v>
      </c>
      <c r="N3401" t="str">
        <f t="shared" si="321"/>
        <v>26-11-2021</v>
      </c>
      <c r="O3401" t="str">
        <f t="shared" si="323"/>
        <v>11</v>
      </c>
      <c r="P3401" t="str">
        <f t="shared" si="324"/>
        <v>2021</v>
      </c>
      <c r="Q3401" t="s">
        <v>12021</v>
      </c>
      <c r="R3401" t="str">
        <f t="shared" si="322"/>
        <v>-</v>
      </c>
      <c r="S3401" t="str">
        <f t="shared" si="325"/>
        <v/>
      </c>
    </row>
    <row r="3402" spans="1:19" x14ac:dyDescent="0.3">
      <c r="A3402" t="s">
        <v>7821</v>
      </c>
      <c r="B3402" t="s">
        <v>18</v>
      </c>
      <c r="C3402" t="s">
        <v>12021</v>
      </c>
      <c r="D3402" t="s">
        <v>19</v>
      </c>
      <c r="E3402" t="s">
        <v>20</v>
      </c>
      <c r="F3402" t="s">
        <v>7822</v>
      </c>
      <c r="G3402" t="s">
        <v>22</v>
      </c>
      <c r="H3402" s="1" t="s">
        <v>6627</v>
      </c>
      <c r="I3402" s="3">
        <v>0.22908564814814814</v>
      </c>
      <c r="J3402" s="1" t="s">
        <v>12021</v>
      </c>
      <c r="K3402" s="2" t="s">
        <v>12021</v>
      </c>
      <c r="L3402" s="2" t="s">
        <v>12021</v>
      </c>
      <c r="M3402" t="s">
        <v>12021</v>
      </c>
      <c r="N3402" t="str">
        <f t="shared" si="321"/>
        <v>27-06-2020</v>
      </c>
      <c r="O3402" t="str">
        <f t="shared" si="323"/>
        <v>06</v>
      </c>
      <c r="P3402" t="str">
        <f t="shared" si="324"/>
        <v>2020</v>
      </c>
      <c r="Q3402" t="s">
        <v>12021</v>
      </c>
      <c r="R3402" t="str">
        <f t="shared" si="322"/>
        <v>-</v>
      </c>
      <c r="S3402" t="str">
        <f t="shared" si="325"/>
        <v/>
      </c>
    </row>
    <row r="3403" spans="1:19" x14ac:dyDescent="0.3">
      <c r="A3403" t="s">
        <v>7823</v>
      </c>
      <c r="B3403" t="s">
        <v>37</v>
      </c>
      <c r="C3403" t="s">
        <v>12021</v>
      </c>
      <c r="D3403" t="s">
        <v>33</v>
      </c>
      <c r="E3403" t="s">
        <v>38</v>
      </c>
      <c r="F3403" t="s">
        <v>7824</v>
      </c>
      <c r="G3403" t="s">
        <v>15</v>
      </c>
      <c r="H3403" s="1">
        <v>45300</v>
      </c>
      <c r="I3403" s="3">
        <v>0.55069444444444449</v>
      </c>
      <c r="J3403" s="1" t="s">
        <v>12021</v>
      </c>
      <c r="K3403" s="2" t="s">
        <v>12021</v>
      </c>
      <c r="L3403" s="2" t="s">
        <v>12021</v>
      </c>
      <c r="M3403" t="s">
        <v>12021</v>
      </c>
      <c r="N3403" t="str">
        <f t="shared" si="321"/>
        <v>09-01-2024</v>
      </c>
      <c r="O3403" t="str">
        <f t="shared" si="323"/>
        <v>01</v>
      </c>
      <c r="P3403" t="str">
        <f t="shared" si="324"/>
        <v>2024</v>
      </c>
      <c r="Q3403" t="s">
        <v>12021</v>
      </c>
      <c r="R3403" t="str">
        <f t="shared" si="322"/>
        <v>-</v>
      </c>
      <c r="S3403" t="str">
        <f t="shared" si="325"/>
        <v/>
      </c>
    </row>
    <row r="3404" spans="1:19" x14ac:dyDescent="0.3">
      <c r="A3404" t="s">
        <v>7825</v>
      </c>
      <c r="B3404" t="s">
        <v>123</v>
      </c>
      <c r="C3404" t="s">
        <v>12021</v>
      </c>
      <c r="D3404" t="s">
        <v>33</v>
      </c>
      <c r="E3404" t="s">
        <v>34</v>
      </c>
      <c r="F3404" t="s">
        <v>7826</v>
      </c>
      <c r="G3404" t="s">
        <v>22</v>
      </c>
      <c r="H3404" s="1" t="s">
        <v>2469</v>
      </c>
      <c r="I3404" s="3">
        <v>0.85917824074074078</v>
      </c>
      <c r="J3404" s="1" t="s">
        <v>12021</v>
      </c>
      <c r="K3404" s="2" t="s">
        <v>12021</v>
      </c>
      <c r="L3404" s="2" t="s">
        <v>12021</v>
      </c>
      <c r="M3404" t="s">
        <v>12021</v>
      </c>
      <c r="N3404" t="str">
        <f t="shared" si="321"/>
        <v>21-12-2023</v>
      </c>
      <c r="O3404" t="str">
        <f t="shared" si="323"/>
        <v>12</v>
      </c>
      <c r="P3404" t="str">
        <f t="shared" si="324"/>
        <v>2023</v>
      </c>
      <c r="Q3404" t="s">
        <v>12021</v>
      </c>
      <c r="R3404" t="str">
        <f t="shared" si="322"/>
        <v>-</v>
      </c>
      <c r="S3404" t="str">
        <f t="shared" si="325"/>
        <v/>
      </c>
    </row>
    <row r="3405" spans="1:19" x14ac:dyDescent="0.3">
      <c r="A3405" t="s">
        <v>7827</v>
      </c>
      <c r="B3405" t="s">
        <v>139</v>
      </c>
      <c r="C3405" t="s">
        <v>12021</v>
      </c>
      <c r="D3405" t="s">
        <v>19</v>
      </c>
      <c r="E3405" t="s">
        <v>140</v>
      </c>
      <c r="F3405" t="s">
        <v>7828</v>
      </c>
      <c r="G3405" t="s">
        <v>22</v>
      </c>
      <c r="H3405" s="1" t="s">
        <v>2217</v>
      </c>
      <c r="I3405" s="3">
        <v>6.3425925925925927E-2</v>
      </c>
      <c r="J3405" s="1" t="s">
        <v>12021</v>
      </c>
      <c r="K3405" s="2" t="s">
        <v>12021</v>
      </c>
      <c r="L3405" s="2" t="s">
        <v>12021</v>
      </c>
      <c r="M3405" t="s">
        <v>12021</v>
      </c>
      <c r="N3405" t="str">
        <f t="shared" si="321"/>
        <v>15-02-2023</v>
      </c>
      <c r="O3405" t="str">
        <f t="shared" si="323"/>
        <v>02</v>
      </c>
      <c r="P3405" t="str">
        <f t="shared" si="324"/>
        <v>2023</v>
      </c>
      <c r="Q3405" t="s">
        <v>12021</v>
      </c>
      <c r="R3405" t="str">
        <f t="shared" si="322"/>
        <v>-</v>
      </c>
      <c r="S3405" t="str">
        <f t="shared" si="325"/>
        <v/>
      </c>
    </row>
    <row r="3406" spans="1:19" x14ac:dyDescent="0.3">
      <c r="A3406" t="s">
        <v>7829</v>
      </c>
      <c r="B3406" t="s">
        <v>139</v>
      </c>
      <c r="C3406" t="s">
        <v>11671</v>
      </c>
      <c r="D3406" t="s">
        <v>19</v>
      </c>
      <c r="E3406" t="s">
        <v>140</v>
      </c>
      <c r="F3406" t="s">
        <v>7830</v>
      </c>
      <c r="G3406" t="s">
        <v>28</v>
      </c>
      <c r="H3406" s="1" t="s">
        <v>606</v>
      </c>
      <c r="I3406" s="3">
        <v>9.4143518518518515E-2</v>
      </c>
      <c r="J3406" s="1" t="s">
        <v>358</v>
      </c>
      <c r="K3406" s="2">
        <v>9.4143518518518515E-2</v>
      </c>
      <c r="L3406" s="2" t="s">
        <v>12021</v>
      </c>
      <c r="M3406" t="s">
        <v>12021</v>
      </c>
      <c r="N3406" t="str">
        <f t="shared" si="321"/>
        <v>24-01-2021</v>
      </c>
      <c r="O3406" t="str">
        <f t="shared" si="323"/>
        <v>01</v>
      </c>
      <c r="P3406" t="str">
        <f t="shared" si="324"/>
        <v>2021</v>
      </c>
      <c r="Q3406" t="s">
        <v>12021</v>
      </c>
      <c r="R3406" t="str">
        <f t="shared" si="322"/>
        <v>30-01-2021</v>
      </c>
      <c r="S3406" t="str">
        <f t="shared" si="325"/>
        <v>01</v>
      </c>
    </row>
    <row r="3407" spans="1:19" x14ac:dyDescent="0.3">
      <c r="A3407" t="s">
        <v>7831</v>
      </c>
      <c r="B3407" t="s">
        <v>220</v>
      </c>
      <c r="C3407" t="s">
        <v>12021</v>
      </c>
      <c r="D3407" t="s">
        <v>12</v>
      </c>
      <c r="E3407" t="s">
        <v>174</v>
      </c>
      <c r="F3407" t="s">
        <v>7832</v>
      </c>
      <c r="G3407" t="s">
        <v>15</v>
      </c>
      <c r="H3407" s="1" t="s">
        <v>6676</v>
      </c>
      <c r="I3407" s="3">
        <v>0.14799768518518519</v>
      </c>
      <c r="J3407" s="1" t="s">
        <v>12021</v>
      </c>
      <c r="K3407" s="2" t="s">
        <v>12021</v>
      </c>
      <c r="L3407" s="2" t="s">
        <v>12021</v>
      </c>
      <c r="M3407" t="s">
        <v>12021</v>
      </c>
      <c r="N3407" t="str">
        <f t="shared" si="321"/>
        <v>16-01-2021</v>
      </c>
      <c r="O3407" t="str">
        <f t="shared" si="323"/>
        <v>01</v>
      </c>
      <c r="P3407" t="str">
        <f t="shared" si="324"/>
        <v>2021</v>
      </c>
      <c r="Q3407" t="s">
        <v>12021</v>
      </c>
      <c r="R3407" t="str">
        <f t="shared" si="322"/>
        <v>-</v>
      </c>
      <c r="S3407" t="str">
        <f t="shared" si="325"/>
        <v/>
      </c>
    </row>
    <row r="3408" spans="1:19" x14ac:dyDescent="0.3">
      <c r="A3408" t="s">
        <v>7833</v>
      </c>
      <c r="B3408" t="s">
        <v>256</v>
      </c>
      <c r="C3408" t="s">
        <v>12021</v>
      </c>
      <c r="D3408" t="s">
        <v>19</v>
      </c>
      <c r="E3408" t="s">
        <v>20</v>
      </c>
      <c r="F3408" t="s">
        <v>7834</v>
      </c>
      <c r="G3408" t="s">
        <v>15</v>
      </c>
      <c r="H3408" s="1">
        <v>45628</v>
      </c>
      <c r="I3408" s="3">
        <v>0.43472222222222223</v>
      </c>
      <c r="J3408" s="1" t="s">
        <v>12021</v>
      </c>
      <c r="K3408" s="2" t="s">
        <v>12021</v>
      </c>
      <c r="L3408" s="2" t="s">
        <v>12021</v>
      </c>
      <c r="M3408" t="s">
        <v>12021</v>
      </c>
      <c r="N3408" t="str">
        <f t="shared" si="321"/>
        <v>02-12-2024</v>
      </c>
      <c r="O3408" t="str">
        <f t="shared" si="323"/>
        <v>12</v>
      </c>
      <c r="P3408" t="str">
        <f t="shared" si="324"/>
        <v>2024</v>
      </c>
      <c r="Q3408" t="s">
        <v>12021</v>
      </c>
      <c r="R3408" t="str">
        <f t="shared" si="322"/>
        <v>-</v>
      </c>
      <c r="S3408" t="str">
        <f t="shared" si="325"/>
        <v/>
      </c>
    </row>
    <row r="3409" spans="1:19" x14ac:dyDescent="0.3">
      <c r="A3409" t="s">
        <v>7835</v>
      </c>
      <c r="B3409" t="s">
        <v>64</v>
      </c>
      <c r="C3409" t="s">
        <v>11672</v>
      </c>
      <c r="D3409" t="s">
        <v>49</v>
      </c>
      <c r="E3409" t="s">
        <v>65</v>
      </c>
      <c r="F3409" t="s">
        <v>7836</v>
      </c>
      <c r="G3409" t="s">
        <v>28</v>
      </c>
      <c r="H3409" s="1">
        <v>45144</v>
      </c>
      <c r="I3409" s="3">
        <v>0.2326388888888889</v>
      </c>
      <c r="J3409" s="1" t="s">
        <v>3675</v>
      </c>
      <c r="K3409" s="2">
        <v>0.23278935185185184</v>
      </c>
      <c r="L3409" s="2" t="s">
        <v>12021</v>
      </c>
      <c r="M3409" t="s">
        <v>12021</v>
      </c>
      <c r="N3409" t="str">
        <f t="shared" si="321"/>
        <v>06-08-2023</v>
      </c>
      <c r="O3409" t="str">
        <f t="shared" si="323"/>
        <v>08</v>
      </c>
      <c r="P3409" t="str">
        <f t="shared" si="324"/>
        <v>2023</v>
      </c>
      <c r="Q3409" t="s">
        <v>12021</v>
      </c>
      <c r="R3409" t="str">
        <f t="shared" si="322"/>
        <v>27-06-2023</v>
      </c>
      <c r="S3409" t="str">
        <f t="shared" si="325"/>
        <v>06</v>
      </c>
    </row>
    <row r="3410" spans="1:19" x14ac:dyDescent="0.3">
      <c r="A3410" t="s">
        <v>7837</v>
      </c>
      <c r="B3410" t="s">
        <v>123</v>
      </c>
      <c r="C3410" t="s">
        <v>12021</v>
      </c>
      <c r="D3410" t="s">
        <v>33</v>
      </c>
      <c r="E3410" t="s">
        <v>34</v>
      </c>
      <c r="F3410" t="s">
        <v>7838</v>
      </c>
      <c r="G3410" t="s">
        <v>15</v>
      </c>
      <c r="H3410" s="1" t="s">
        <v>4411</v>
      </c>
      <c r="I3410" s="3">
        <v>0.1918287037037037</v>
      </c>
      <c r="J3410" s="1" t="s">
        <v>12021</v>
      </c>
      <c r="K3410" s="2" t="s">
        <v>12021</v>
      </c>
      <c r="L3410" s="2" t="s">
        <v>12021</v>
      </c>
      <c r="M3410" t="s">
        <v>12021</v>
      </c>
      <c r="N3410" t="str">
        <f t="shared" si="321"/>
        <v>29-11-2024</v>
      </c>
      <c r="O3410" t="str">
        <f t="shared" si="323"/>
        <v>11</v>
      </c>
      <c r="P3410" t="str">
        <f t="shared" si="324"/>
        <v>2024</v>
      </c>
      <c r="Q3410" t="s">
        <v>12021</v>
      </c>
      <c r="R3410" t="str">
        <f t="shared" si="322"/>
        <v>-</v>
      </c>
      <c r="S3410" t="str">
        <f t="shared" si="325"/>
        <v/>
      </c>
    </row>
    <row r="3411" spans="1:19" x14ac:dyDescent="0.3">
      <c r="A3411" t="s">
        <v>7839</v>
      </c>
      <c r="B3411" t="s">
        <v>249</v>
      </c>
      <c r="C3411" t="s">
        <v>11673</v>
      </c>
      <c r="D3411" t="s">
        <v>19</v>
      </c>
      <c r="E3411" t="s">
        <v>26</v>
      </c>
      <c r="F3411" t="s">
        <v>7840</v>
      </c>
      <c r="G3411" t="s">
        <v>28</v>
      </c>
      <c r="H3411" s="1" t="s">
        <v>1858</v>
      </c>
      <c r="I3411" s="3">
        <v>0.3973726851851852</v>
      </c>
      <c r="J3411" s="1" t="s">
        <v>7841</v>
      </c>
      <c r="K3411" s="2">
        <v>0.3973726851851852</v>
      </c>
      <c r="L3411" s="2" t="s">
        <v>12021</v>
      </c>
      <c r="M3411" t="s">
        <v>12021</v>
      </c>
      <c r="N3411" t="str">
        <f t="shared" si="321"/>
        <v>16-02-2021</v>
      </c>
      <c r="O3411" t="str">
        <f t="shared" si="323"/>
        <v>02</v>
      </c>
      <c r="P3411" t="str">
        <f t="shared" si="324"/>
        <v>2021</v>
      </c>
      <c r="Q3411" t="s">
        <v>12021</v>
      </c>
      <c r="R3411" t="str">
        <f t="shared" si="322"/>
        <v>14-03-2021</v>
      </c>
      <c r="S3411" t="str">
        <f t="shared" si="325"/>
        <v>03</v>
      </c>
    </row>
    <row r="3412" spans="1:19" x14ac:dyDescent="0.3">
      <c r="A3412" t="s">
        <v>7842</v>
      </c>
      <c r="B3412" t="s">
        <v>202</v>
      </c>
      <c r="C3412" t="s">
        <v>12021</v>
      </c>
      <c r="D3412" t="s">
        <v>33</v>
      </c>
      <c r="E3412" t="s">
        <v>127</v>
      </c>
      <c r="F3412" t="s">
        <v>7843</v>
      </c>
      <c r="G3412" t="s">
        <v>22</v>
      </c>
      <c r="H3412" s="1">
        <v>45354</v>
      </c>
      <c r="I3412" s="3">
        <v>0.62986111111111109</v>
      </c>
      <c r="J3412" s="1" t="s">
        <v>12021</v>
      </c>
      <c r="K3412" s="2" t="s">
        <v>12021</v>
      </c>
      <c r="L3412" s="2" t="s">
        <v>12021</v>
      </c>
      <c r="M3412" t="s">
        <v>12021</v>
      </c>
      <c r="N3412" t="str">
        <f t="shared" si="321"/>
        <v>03-03-2024</v>
      </c>
      <c r="O3412" t="str">
        <f t="shared" si="323"/>
        <v>03</v>
      </c>
      <c r="P3412" t="str">
        <f t="shared" si="324"/>
        <v>2024</v>
      </c>
      <c r="Q3412" t="s">
        <v>12021</v>
      </c>
      <c r="R3412" t="str">
        <f t="shared" si="322"/>
        <v>-</v>
      </c>
      <c r="S3412" t="str">
        <f t="shared" si="325"/>
        <v/>
      </c>
    </row>
    <row r="3413" spans="1:19" x14ac:dyDescent="0.3">
      <c r="A3413" t="s">
        <v>7844</v>
      </c>
      <c r="B3413" t="s">
        <v>48</v>
      </c>
      <c r="C3413" t="s">
        <v>12021</v>
      </c>
      <c r="D3413" t="s">
        <v>49</v>
      </c>
      <c r="E3413" t="s">
        <v>50</v>
      </c>
      <c r="F3413" t="s">
        <v>7845</v>
      </c>
      <c r="G3413" t="s">
        <v>22</v>
      </c>
      <c r="H3413" s="1" t="s">
        <v>1653</v>
      </c>
      <c r="I3413" s="3">
        <v>0.1095949074074074</v>
      </c>
      <c r="J3413" s="1" t="s">
        <v>12021</v>
      </c>
      <c r="K3413" s="2" t="s">
        <v>12021</v>
      </c>
      <c r="L3413" s="2" t="s">
        <v>12021</v>
      </c>
      <c r="M3413" t="s">
        <v>12021</v>
      </c>
      <c r="N3413" t="str">
        <f t="shared" si="321"/>
        <v>23-07-2022</v>
      </c>
      <c r="O3413" t="str">
        <f t="shared" si="323"/>
        <v>07</v>
      </c>
      <c r="P3413" t="str">
        <f t="shared" si="324"/>
        <v>2022</v>
      </c>
      <c r="Q3413" t="s">
        <v>12021</v>
      </c>
      <c r="R3413" t="str">
        <f t="shared" si="322"/>
        <v>-</v>
      </c>
      <c r="S3413" t="str">
        <f t="shared" si="325"/>
        <v/>
      </c>
    </row>
    <row r="3414" spans="1:19" x14ac:dyDescent="0.3">
      <c r="A3414" t="s">
        <v>7846</v>
      </c>
      <c r="B3414" t="s">
        <v>185</v>
      </c>
      <c r="C3414" t="s">
        <v>12021</v>
      </c>
      <c r="D3414" t="s">
        <v>12</v>
      </c>
      <c r="E3414" t="s">
        <v>13</v>
      </c>
      <c r="F3414" t="s">
        <v>7847</v>
      </c>
      <c r="G3414" t="s">
        <v>15</v>
      </c>
      <c r="H3414" s="1">
        <v>45300</v>
      </c>
      <c r="I3414" s="3">
        <v>0.19722222222222222</v>
      </c>
      <c r="J3414" s="1" t="s">
        <v>12021</v>
      </c>
      <c r="K3414" s="2" t="s">
        <v>12021</v>
      </c>
      <c r="L3414" s="2" t="s">
        <v>12021</v>
      </c>
      <c r="M3414" t="s">
        <v>12021</v>
      </c>
      <c r="N3414" t="str">
        <f t="shared" si="321"/>
        <v>09-01-2024</v>
      </c>
      <c r="O3414" t="str">
        <f t="shared" si="323"/>
        <v>01</v>
      </c>
      <c r="P3414" t="str">
        <f t="shared" si="324"/>
        <v>2024</v>
      </c>
      <c r="Q3414" t="s">
        <v>12021</v>
      </c>
      <c r="R3414" t="str">
        <f t="shared" si="322"/>
        <v>-</v>
      </c>
      <c r="S3414" t="str">
        <f t="shared" si="325"/>
        <v/>
      </c>
    </row>
    <row r="3415" spans="1:19" x14ac:dyDescent="0.3">
      <c r="A3415" t="s">
        <v>7848</v>
      </c>
      <c r="B3415" t="s">
        <v>53</v>
      </c>
      <c r="C3415" t="s">
        <v>12021</v>
      </c>
      <c r="D3415" t="s">
        <v>12</v>
      </c>
      <c r="E3415" t="s">
        <v>13</v>
      </c>
      <c r="F3415" t="s">
        <v>7849</v>
      </c>
      <c r="G3415" t="s">
        <v>15</v>
      </c>
      <c r="H3415" s="1">
        <v>44146</v>
      </c>
      <c r="I3415" s="3">
        <v>0.38194444444444442</v>
      </c>
      <c r="J3415" s="1" t="s">
        <v>12021</v>
      </c>
      <c r="K3415" s="2" t="s">
        <v>12021</v>
      </c>
      <c r="L3415" s="2" t="s">
        <v>12021</v>
      </c>
      <c r="M3415" t="s">
        <v>12021</v>
      </c>
      <c r="N3415" t="str">
        <f t="shared" si="321"/>
        <v>11-11-2020</v>
      </c>
      <c r="O3415" t="str">
        <f t="shared" si="323"/>
        <v>11</v>
      </c>
      <c r="P3415" t="str">
        <f t="shared" si="324"/>
        <v>2020</v>
      </c>
      <c r="Q3415" t="s">
        <v>12021</v>
      </c>
      <c r="R3415" t="str">
        <f t="shared" si="322"/>
        <v>-</v>
      </c>
      <c r="S3415" t="str">
        <f t="shared" si="325"/>
        <v/>
      </c>
    </row>
    <row r="3416" spans="1:19" x14ac:dyDescent="0.3">
      <c r="A3416" t="s">
        <v>7850</v>
      </c>
      <c r="B3416" t="s">
        <v>158</v>
      </c>
      <c r="C3416" t="s">
        <v>11674</v>
      </c>
      <c r="D3416" t="s">
        <v>33</v>
      </c>
      <c r="E3416" t="s">
        <v>127</v>
      </c>
      <c r="F3416" t="s">
        <v>7851</v>
      </c>
      <c r="G3416" t="s">
        <v>28</v>
      </c>
      <c r="H3416" s="1" t="s">
        <v>7852</v>
      </c>
      <c r="I3416" s="3">
        <v>0.15664351851851852</v>
      </c>
      <c r="J3416" s="1" t="s">
        <v>2640</v>
      </c>
      <c r="K3416" s="2">
        <v>0.15664351851851852</v>
      </c>
      <c r="L3416" s="2" t="s">
        <v>12021</v>
      </c>
      <c r="M3416" t="s">
        <v>12021</v>
      </c>
      <c r="N3416" t="str">
        <f t="shared" si="321"/>
        <v>26-09-2023</v>
      </c>
      <c r="O3416" t="str">
        <f t="shared" si="323"/>
        <v>09</v>
      </c>
      <c r="P3416" t="str">
        <f t="shared" si="324"/>
        <v>2023</v>
      </c>
      <c r="Q3416" t="s">
        <v>12021</v>
      </c>
      <c r="R3416" t="str">
        <f t="shared" si="322"/>
        <v>27-09-2023</v>
      </c>
      <c r="S3416" t="str">
        <f t="shared" si="325"/>
        <v>09</v>
      </c>
    </row>
    <row r="3417" spans="1:19" x14ac:dyDescent="0.3">
      <c r="A3417" t="s">
        <v>7853</v>
      </c>
      <c r="B3417" t="s">
        <v>73</v>
      </c>
      <c r="C3417" t="s">
        <v>12021</v>
      </c>
      <c r="D3417" t="s">
        <v>49</v>
      </c>
      <c r="E3417" t="s">
        <v>50</v>
      </c>
      <c r="F3417" t="s">
        <v>7854</v>
      </c>
      <c r="G3417" t="s">
        <v>22</v>
      </c>
      <c r="H3417" s="1">
        <v>43991</v>
      </c>
      <c r="I3417" s="3">
        <v>0.5180555555555556</v>
      </c>
      <c r="J3417" s="1" t="s">
        <v>12021</v>
      </c>
      <c r="K3417" s="2" t="s">
        <v>12021</v>
      </c>
      <c r="L3417" s="2" t="s">
        <v>12021</v>
      </c>
      <c r="M3417" t="s">
        <v>12021</v>
      </c>
      <c r="N3417" t="str">
        <f t="shared" si="321"/>
        <v>09-06-2020</v>
      </c>
      <c r="O3417" t="str">
        <f t="shared" si="323"/>
        <v>06</v>
      </c>
      <c r="P3417" t="str">
        <f t="shared" si="324"/>
        <v>2020</v>
      </c>
      <c r="Q3417" t="s">
        <v>12021</v>
      </c>
      <c r="R3417" t="str">
        <f t="shared" si="322"/>
        <v>-</v>
      </c>
      <c r="S3417" t="str">
        <f t="shared" si="325"/>
        <v/>
      </c>
    </row>
    <row r="3418" spans="1:19" x14ac:dyDescent="0.3">
      <c r="A3418" t="s">
        <v>7855</v>
      </c>
      <c r="B3418" t="s">
        <v>146</v>
      </c>
      <c r="C3418" t="s">
        <v>12021</v>
      </c>
      <c r="D3418" t="s">
        <v>19</v>
      </c>
      <c r="E3418" t="s">
        <v>140</v>
      </c>
      <c r="F3418" t="s">
        <v>7856</v>
      </c>
      <c r="G3418" t="s">
        <v>15</v>
      </c>
      <c r="H3418" s="1" t="s">
        <v>59</v>
      </c>
      <c r="I3418" s="3">
        <v>0.15910879629629629</v>
      </c>
      <c r="J3418" s="1" t="s">
        <v>12021</v>
      </c>
      <c r="K3418" s="2" t="s">
        <v>12021</v>
      </c>
      <c r="L3418" s="2" t="s">
        <v>12021</v>
      </c>
      <c r="M3418" t="s">
        <v>12021</v>
      </c>
      <c r="N3418" t="str">
        <f t="shared" si="321"/>
        <v>20-07-2024</v>
      </c>
      <c r="O3418" t="str">
        <f t="shared" si="323"/>
        <v>07</v>
      </c>
      <c r="P3418" t="str">
        <f t="shared" si="324"/>
        <v>2024</v>
      </c>
      <c r="Q3418" t="s">
        <v>12021</v>
      </c>
      <c r="R3418" t="str">
        <f t="shared" si="322"/>
        <v>-</v>
      </c>
      <c r="S3418" t="str">
        <f t="shared" si="325"/>
        <v/>
      </c>
    </row>
    <row r="3419" spans="1:19" x14ac:dyDescent="0.3">
      <c r="A3419" t="s">
        <v>7857</v>
      </c>
      <c r="B3419" t="s">
        <v>73</v>
      </c>
      <c r="C3419" t="s">
        <v>12021</v>
      </c>
      <c r="D3419" t="s">
        <v>49</v>
      </c>
      <c r="E3419" t="s">
        <v>50</v>
      </c>
      <c r="F3419" t="s">
        <v>7858</v>
      </c>
      <c r="G3419" t="s">
        <v>15</v>
      </c>
      <c r="H3419" s="1">
        <v>44177</v>
      </c>
      <c r="I3419" s="3">
        <v>3.125E-2</v>
      </c>
      <c r="J3419" s="1" t="s">
        <v>12021</v>
      </c>
      <c r="K3419" s="2" t="s">
        <v>12021</v>
      </c>
      <c r="L3419" s="2" t="s">
        <v>12021</v>
      </c>
      <c r="M3419" t="s">
        <v>12021</v>
      </c>
      <c r="N3419" t="str">
        <f t="shared" si="321"/>
        <v>12-12-2020</v>
      </c>
      <c r="O3419" t="str">
        <f t="shared" si="323"/>
        <v>12</v>
      </c>
      <c r="P3419" t="str">
        <f t="shared" si="324"/>
        <v>2020</v>
      </c>
      <c r="Q3419" t="s">
        <v>12021</v>
      </c>
      <c r="R3419" t="str">
        <f t="shared" si="322"/>
        <v>-</v>
      </c>
      <c r="S3419" t="str">
        <f t="shared" si="325"/>
        <v/>
      </c>
    </row>
    <row r="3420" spans="1:19" x14ac:dyDescent="0.3">
      <c r="A3420" t="s">
        <v>7859</v>
      </c>
      <c r="B3420" t="s">
        <v>404</v>
      </c>
      <c r="C3420" t="s">
        <v>11675</v>
      </c>
      <c r="D3420" t="s">
        <v>12</v>
      </c>
      <c r="E3420" t="s">
        <v>174</v>
      </c>
      <c r="F3420" t="s">
        <v>7860</v>
      </c>
      <c r="G3420" t="s">
        <v>28</v>
      </c>
      <c r="H3420" s="1">
        <v>43838</v>
      </c>
      <c r="I3420" s="3">
        <v>0.83333333333333337</v>
      </c>
      <c r="J3420" s="1" t="s">
        <v>5773</v>
      </c>
      <c r="K3420" s="2">
        <v>0.83380787037037041</v>
      </c>
      <c r="L3420" s="2" t="s">
        <v>12021</v>
      </c>
      <c r="M3420" t="s">
        <v>12021</v>
      </c>
      <c r="N3420" t="str">
        <f t="shared" si="321"/>
        <v>08-01-2020</v>
      </c>
      <c r="O3420" t="str">
        <f t="shared" si="323"/>
        <v>01</v>
      </c>
      <c r="P3420" t="str">
        <f t="shared" si="324"/>
        <v>2020</v>
      </c>
      <c r="Q3420" t="s">
        <v>12021</v>
      </c>
      <c r="R3420" t="str">
        <f t="shared" si="322"/>
        <v>16-08-2020</v>
      </c>
      <c r="S3420" t="str">
        <f t="shared" si="325"/>
        <v>08</v>
      </c>
    </row>
    <row r="3421" spans="1:19" x14ac:dyDescent="0.3">
      <c r="A3421" t="s">
        <v>7861</v>
      </c>
      <c r="B3421" t="s">
        <v>110</v>
      </c>
      <c r="C3421" t="s">
        <v>11676</v>
      </c>
      <c r="D3421" t="s">
        <v>33</v>
      </c>
      <c r="E3421" t="s">
        <v>34</v>
      </c>
      <c r="F3421" t="s">
        <v>7862</v>
      </c>
      <c r="G3421" t="s">
        <v>28</v>
      </c>
      <c r="H3421" s="1">
        <v>45240</v>
      </c>
      <c r="I3421" s="3">
        <v>0.65138888888888891</v>
      </c>
      <c r="J3421" s="1" t="s">
        <v>144</v>
      </c>
      <c r="K3421" s="2">
        <v>0.65155092592592589</v>
      </c>
      <c r="L3421" s="2" t="s">
        <v>12021</v>
      </c>
      <c r="M3421" t="s">
        <v>12021</v>
      </c>
      <c r="N3421" t="str">
        <f t="shared" si="321"/>
        <v>10-11-2023</v>
      </c>
      <c r="O3421" t="str">
        <f t="shared" si="323"/>
        <v>11</v>
      </c>
      <c r="P3421" t="str">
        <f t="shared" si="324"/>
        <v>2023</v>
      </c>
      <c r="Q3421" t="s">
        <v>12021</v>
      </c>
      <c r="R3421" t="str">
        <f t="shared" si="322"/>
        <v>17-10-2023</v>
      </c>
      <c r="S3421" t="str">
        <f t="shared" si="325"/>
        <v>10</v>
      </c>
    </row>
    <row r="3422" spans="1:19" x14ac:dyDescent="0.3">
      <c r="A3422" t="s">
        <v>7863</v>
      </c>
      <c r="B3422" t="s">
        <v>173</v>
      </c>
      <c r="C3422" t="s">
        <v>12021</v>
      </c>
      <c r="D3422" t="s">
        <v>12</v>
      </c>
      <c r="E3422" t="s">
        <v>174</v>
      </c>
      <c r="F3422" t="s">
        <v>7864</v>
      </c>
      <c r="G3422" t="s">
        <v>22</v>
      </c>
      <c r="H3422" s="1" t="s">
        <v>2103</v>
      </c>
      <c r="I3422" s="3">
        <v>0.33870370370370373</v>
      </c>
      <c r="J3422" s="1" t="s">
        <v>12021</v>
      </c>
      <c r="K3422" s="2" t="s">
        <v>12021</v>
      </c>
      <c r="L3422" s="2" t="s">
        <v>12021</v>
      </c>
      <c r="M3422" t="s">
        <v>12021</v>
      </c>
      <c r="N3422" t="str">
        <f t="shared" si="321"/>
        <v>21-02-2022</v>
      </c>
      <c r="O3422" t="str">
        <f t="shared" si="323"/>
        <v>02</v>
      </c>
      <c r="P3422" t="str">
        <f t="shared" si="324"/>
        <v>2022</v>
      </c>
      <c r="Q3422" t="s">
        <v>12021</v>
      </c>
      <c r="R3422" t="str">
        <f t="shared" si="322"/>
        <v>-</v>
      </c>
      <c r="S3422" t="str">
        <f t="shared" si="325"/>
        <v/>
      </c>
    </row>
    <row r="3423" spans="1:19" x14ac:dyDescent="0.3">
      <c r="A3423" t="s">
        <v>7865</v>
      </c>
      <c r="B3423" t="s">
        <v>280</v>
      </c>
      <c r="C3423" t="s">
        <v>12021</v>
      </c>
      <c r="D3423" t="s">
        <v>49</v>
      </c>
      <c r="E3423" t="s">
        <v>65</v>
      </c>
      <c r="F3423" t="s">
        <v>7866</v>
      </c>
      <c r="G3423" t="s">
        <v>22</v>
      </c>
      <c r="H3423" s="1" t="s">
        <v>3930</v>
      </c>
      <c r="I3423" s="3">
        <v>0.15660879629629629</v>
      </c>
      <c r="J3423" s="1" t="s">
        <v>12021</v>
      </c>
      <c r="K3423" s="2" t="s">
        <v>12021</v>
      </c>
      <c r="L3423" s="2" t="s">
        <v>12021</v>
      </c>
      <c r="M3423" t="s">
        <v>12021</v>
      </c>
      <c r="N3423" t="str">
        <f t="shared" si="321"/>
        <v>26-09-2022</v>
      </c>
      <c r="O3423" t="str">
        <f t="shared" si="323"/>
        <v>09</v>
      </c>
      <c r="P3423" t="str">
        <f t="shared" si="324"/>
        <v>2022</v>
      </c>
      <c r="Q3423" t="s">
        <v>12021</v>
      </c>
      <c r="R3423" t="str">
        <f t="shared" si="322"/>
        <v>-</v>
      </c>
      <c r="S3423" t="str">
        <f t="shared" si="325"/>
        <v/>
      </c>
    </row>
    <row r="3424" spans="1:19" x14ac:dyDescent="0.3">
      <c r="A3424" t="s">
        <v>6800</v>
      </c>
      <c r="B3424" t="s">
        <v>53</v>
      </c>
      <c r="C3424" t="s">
        <v>11677</v>
      </c>
      <c r="D3424" t="s">
        <v>12</v>
      </c>
      <c r="E3424" t="s">
        <v>13</v>
      </c>
      <c r="F3424" t="s">
        <v>7867</v>
      </c>
      <c r="G3424" t="s">
        <v>28</v>
      </c>
      <c r="H3424" s="1" t="s">
        <v>2377</v>
      </c>
      <c r="I3424" s="3">
        <v>0.89637731481481486</v>
      </c>
      <c r="J3424" s="1" t="s">
        <v>1442</v>
      </c>
      <c r="K3424" s="2">
        <v>0.89637731481481486</v>
      </c>
      <c r="L3424" s="2" t="s">
        <v>12021</v>
      </c>
      <c r="M3424" t="s">
        <v>12021</v>
      </c>
      <c r="N3424" t="str">
        <f t="shared" si="321"/>
        <v>27-07-2023</v>
      </c>
      <c r="O3424" t="str">
        <f t="shared" si="323"/>
        <v>07</v>
      </c>
      <c r="P3424" t="str">
        <f t="shared" si="324"/>
        <v>2023</v>
      </c>
      <c r="Q3424" t="s">
        <v>12021</v>
      </c>
      <c r="R3424" t="str">
        <f t="shared" si="322"/>
        <v>25-08-2023</v>
      </c>
      <c r="S3424" t="str">
        <f t="shared" si="325"/>
        <v>08</v>
      </c>
    </row>
    <row r="3425" spans="1:19" x14ac:dyDescent="0.3">
      <c r="A3425" t="s">
        <v>7868</v>
      </c>
      <c r="B3425" t="s">
        <v>256</v>
      </c>
      <c r="C3425" t="s">
        <v>12021</v>
      </c>
      <c r="D3425" t="s">
        <v>19</v>
      </c>
      <c r="E3425" t="s">
        <v>20</v>
      </c>
      <c r="F3425" t="s">
        <v>7869</v>
      </c>
      <c r="G3425" t="s">
        <v>15</v>
      </c>
      <c r="H3425" s="1">
        <v>45630</v>
      </c>
      <c r="I3425" s="3">
        <v>0.4236111111111111</v>
      </c>
      <c r="J3425" s="1" t="s">
        <v>12021</v>
      </c>
      <c r="K3425" s="2" t="s">
        <v>12021</v>
      </c>
      <c r="L3425" s="2" t="s">
        <v>12021</v>
      </c>
      <c r="M3425" t="s">
        <v>12021</v>
      </c>
      <c r="N3425" t="str">
        <f t="shared" si="321"/>
        <v>04-12-2024</v>
      </c>
      <c r="O3425" t="str">
        <f t="shared" si="323"/>
        <v>12</v>
      </c>
      <c r="P3425" t="str">
        <f t="shared" si="324"/>
        <v>2024</v>
      </c>
      <c r="Q3425" t="s">
        <v>12021</v>
      </c>
      <c r="R3425" t="str">
        <f t="shared" si="322"/>
        <v>-</v>
      </c>
      <c r="S3425" t="str">
        <f t="shared" si="325"/>
        <v/>
      </c>
    </row>
    <row r="3426" spans="1:19" x14ac:dyDescent="0.3">
      <c r="A3426" t="s">
        <v>7870</v>
      </c>
      <c r="B3426" t="s">
        <v>73</v>
      </c>
      <c r="C3426" t="s">
        <v>12021</v>
      </c>
      <c r="D3426" t="s">
        <v>49</v>
      </c>
      <c r="E3426" t="s">
        <v>50</v>
      </c>
      <c r="F3426" t="s">
        <v>7871</v>
      </c>
      <c r="G3426" t="s">
        <v>22</v>
      </c>
      <c r="H3426" s="1" t="s">
        <v>7872</v>
      </c>
      <c r="I3426" s="3">
        <v>0.55606481481481485</v>
      </c>
      <c r="J3426" s="1" t="s">
        <v>12021</v>
      </c>
      <c r="K3426" s="2" t="s">
        <v>12021</v>
      </c>
      <c r="L3426" s="2" t="s">
        <v>12021</v>
      </c>
      <c r="M3426" t="s">
        <v>12021</v>
      </c>
      <c r="N3426" t="str">
        <f t="shared" si="321"/>
        <v>28-03-2020</v>
      </c>
      <c r="O3426" t="str">
        <f t="shared" si="323"/>
        <v>03</v>
      </c>
      <c r="P3426" t="str">
        <f t="shared" si="324"/>
        <v>2020</v>
      </c>
      <c r="Q3426" t="s">
        <v>12021</v>
      </c>
      <c r="R3426" t="str">
        <f t="shared" si="322"/>
        <v>-</v>
      </c>
      <c r="S3426" t="str">
        <f t="shared" si="325"/>
        <v/>
      </c>
    </row>
    <row r="3427" spans="1:19" x14ac:dyDescent="0.3">
      <c r="A3427" t="s">
        <v>7873</v>
      </c>
      <c r="B3427" t="s">
        <v>188</v>
      </c>
      <c r="C3427" t="s">
        <v>11678</v>
      </c>
      <c r="D3427" t="s">
        <v>12</v>
      </c>
      <c r="E3427" t="s">
        <v>114</v>
      </c>
      <c r="F3427" t="s">
        <v>7874</v>
      </c>
      <c r="G3427" t="s">
        <v>28</v>
      </c>
      <c r="H3427" s="1" t="s">
        <v>4758</v>
      </c>
      <c r="I3427" s="3">
        <v>0.43893518518518521</v>
      </c>
      <c r="J3427" s="1" t="s">
        <v>1244</v>
      </c>
      <c r="K3427" s="2">
        <v>0.43893518518518521</v>
      </c>
      <c r="L3427" s="2" t="s">
        <v>12021</v>
      </c>
      <c r="M3427" t="s">
        <v>12021</v>
      </c>
      <c r="N3427" t="str">
        <f t="shared" si="321"/>
        <v>24-06-2021</v>
      </c>
      <c r="O3427" t="str">
        <f t="shared" si="323"/>
        <v>06</v>
      </c>
      <c r="P3427" t="str">
        <f t="shared" si="324"/>
        <v>2021</v>
      </c>
      <c r="Q3427" t="s">
        <v>12021</v>
      </c>
      <c r="R3427" t="str">
        <f t="shared" si="322"/>
        <v>30-06-2021</v>
      </c>
      <c r="S3427" t="str">
        <f t="shared" si="325"/>
        <v>06</v>
      </c>
    </row>
    <row r="3428" spans="1:19" x14ac:dyDescent="0.3">
      <c r="A3428" t="s">
        <v>7875</v>
      </c>
      <c r="B3428" t="s">
        <v>256</v>
      </c>
      <c r="C3428" t="s">
        <v>12021</v>
      </c>
      <c r="D3428" t="s">
        <v>19</v>
      </c>
      <c r="E3428" t="s">
        <v>20</v>
      </c>
      <c r="F3428" t="s">
        <v>7876</v>
      </c>
      <c r="G3428" t="s">
        <v>22</v>
      </c>
      <c r="H3428" s="1">
        <v>45056</v>
      </c>
      <c r="I3428" s="3">
        <v>0.7895833333333333</v>
      </c>
      <c r="J3428" s="1" t="s">
        <v>12021</v>
      </c>
      <c r="K3428" s="2" t="s">
        <v>12021</v>
      </c>
      <c r="L3428" s="2" t="s">
        <v>12021</v>
      </c>
      <c r="M3428" t="s">
        <v>12021</v>
      </c>
      <c r="N3428" t="str">
        <f t="shared" si="321"/>
        <v>10-05-2023</v>
      </c>
      <c r="O3428" t="str">
        <f t="shared" si="323"/>
        <v>05</v>
      </c>
      <c r="P3428" t="str">
        <f t="shared" si="324"/>
        <v>2023</v>
      </c>
      <c r="Q3428" t="s">
        <v>12021</v>
      </c>
      <c r="R3428" t="str">
        <f t="shared" si="322"/>
        <v>-</v>
      </c>
      <c r="S3428" t="str">
        <f t="shared" si="325"/>
        <v/>
      </c>
    </row>
    <row r="3429" spans="1:19" x14ac:dyDescent="0.3">
      <c r="A3429" t="s">
        <v>7877</v>
      </c>
      <c r="B3429" t="s">
        <v>404</v>
      </c>
      <c r="C3429" t="s">
        <v>12021</v>
      </c>
      <c r="D3429" t="s">
        <v>12</v>
      </c>
      <c r="E3429" t="s">
        <v>174</v>
      </c>
      <c r="F3429" t="s">
        <v>7878</v>
      </c>
      <c r="G3429" t="s">
        <v>22</v>
      </c>
      <c r="H3429" s="1" t="s">
        <v>2021</v>
      </c>
      <c r="I3429" s="3">
        <v>0.45252314814814815</v>
      </c>
      <c r="J3429" s="1" t="s">
        <v>12021</v>
      </c>
      <c r="K3429" s="2" t="s">
        <v>12021</v>
      </c>
      <c r="L3429" s="2" t="s">
        <v>12021</v>
      </c>
      <c r="M3429" t="s">
        <v>12021</v>
      </c>
      <c r="N3429" t="str">
        <f t="shared" si="321"/>
        <v>24-11-2024</v>
      </c>
      <c r="O3429" t="str">
        <f t="shared" si="323"/>
        <v>11</v>
      </c>
      <c r="P3429" t="str">
        <f t="shared" si="324"/>
        <v>2024</v>
      </c>
      <c r="Q3429" t="s">
        <v>12021</v>
      </c>
      <c r="R3429" t="str">
        <f t="shared" si="322"/>
        <v>-</v>
      </c>
      <c r="S3429" t="str">
        <f t="shared" si="325"/>
        <v/>
      </c>
    </row>
    <row r="3430" spans="1:19" x14ac:dyDescent="0.3">
      <c r="A3430" t="s">
        <v>7879</v>
      </c>
      <c r="B3430" t="s">
        <v>404</v>
      </c>
      <c r="C3430" t="s">
        <v>12021</v>
      </c>
      <c r="D3430" t="s">
        <v>12</v>
      </c>
      <c r="E3430" t="s">
        <v>174</v>
      </c>
      <c r="F3430" t="s">
        <v>7880</v>
      </c>
      <c r="G3430" t="s">
        <v>15</v>
      </c>
      <c r="H3430" s="1">
        <v>44720</v>
      </c>
      <c r="I3430" s="3">
        <v>0.50624999999999998</v>
      </c>
      <c r="J3430" s="1" t="s">
        <v>12021</v>
      </c>
      <c r="K3430" s="2" t="s">
        <v>12021</v>
      </c>
      <c r="L3430" s="2" t="s">
        <v>12021</v>
      </c>
      <c r="M3430" t="s">
        <v>12021</v>
      </c>
      <c r="N3430" t="str">
        <f t="shared" si="321"/>
        <v>08-06-2022</v>
      </c>
      <c r="O3430" t="str">
        <f t="shared" si="323"/>
        <v>06</v>
      </c>
      <c r="P3430" t="str">
        <f t="shared" si="324"/>
        <v>2022</v>
      </c>
      <c r="Q3430" t="s">
        <v>12021</v>
      </c>
      <c r="R3430" t="str">
        <f t="shared" si="322"/>
        <v>-</v>
      </c>
      <c r="S3430" t="str">
        <f t="shared" si="325"/>
        <v/>
      </c>
    </row>
    <row r="3431" spans="1:19" x14ac:dyDescent="0.3">
      <c r="A3431" t="s">
        <v>7881</v>
      </c>
      <c r="B3431" t="s">
        <v>256</v>
      </c>
      <c r="C3431" t="s">
        <v>12021</v>
      </c>
      <c r="D3431" t="s">
        <v>19</v>
      </c>
      <c r="E3431" t="s">
        <v>20</v>
      </c>
      <c r="F3431" t="s">
        <v>7882</v>
      </c>
      <c r="G3431" t="s">
        <v>22</v>
      </c>
      <c r="H3431" s="1" t="s">
        <v>1223</v>
      </c>
      <c r="I3431" s="3">
        <v>0.16502314814814814</v>
      </c>
      <c r="J3431" s="1" t="s">
        <v>12021</v>
      </c>
      <c r="K3431" s="2" t="s">
        <v>12021</v>
      </c>
      <c r="L3431" s="2" t="s">
        <v>12021</v>
      </c>
      <c r="M3431" t="s">
        <v>12021</v>
      </c>
      <c r="N3431" t="str">
        <f t="shared" si="321"/>
        <v>22-09-2021</v>
      </c>
      <c r="O3431" t="str">
        <f t="shared" si="323"/>
        <v>09</v>
      </c>
      <c r="P3431" t="str">
        <f t="shared" si="324"/>
        <v>2021</v>
      </c>
      <c r="Q3431" t="s">
        <v>12021</v>
      </c>
      <c r="R3431" t="str">
        <f t="shared" si="322"/>
        <v>-</v>
      </c>
      <c r="S3431" t="str">
        <f t="shared" si="325"/>
        <v/>
      </c>
    </row>
    <row r="3432" spans="1:19" x14ac:dyDescent="0.3">
      <c r="A3432" t="s">
        <v>7883</v>
      </c>
      <c r="B3432" t="s">
        <v>53</v>
      </c>
      <c r="C3432" t="s">
        <v>11679</v>
      </c>
      <c r="D3432" t="s">
        <v>12</v>
      </c>
      <c r="E3432" t="s">
        <v>13</v>
      </c>
      <c r="F3432" t="s">
        <v>7884</v>
      </c>
      <c r="G3432" t="s">
        <v>28</v>
      </c>
      <c r="H3432" s="1" t="s">
        <v>5299</v>
      </c>
      <c r="I3432" s="3">
        <v>0.29708333333333331</v>
      </c>
      <c r="J3432" s="1" t="s">
        <v>6098</v>
      </c>
      <c r="K3432" s="2">
        <v>0.29708333333333331</v>
      </c>
      <c r="L3432" s="2" t="s">
        <v>12021</v>
      </c>
      <c r="M3432" t="s">
        <v>12021</v>
      </c>
      <c r="N3432" t="str">
        <f t="shared" si="321"/>
        <v>31-05-2024</v>
      </c>
      <c r="O3432" t="str">
        <f t="shared" si="323"/>
        <v>05</v>
      </c>
      <c r="P3432" t="str">
        <f t="shared" si="324"/>
        <v>2024</v>
      </c>
      <c r="Q3432" t="s">
        <v>12021</v>
      </c>
      <c r="R3432" t="str">
        <f t="shared" si="322"/>
        <v>20-06-2024</v>
      </c>
      <c r="S3432" t="str">
        <f t="shared" si="325"/>
        <v>06</v>
      </c>
    </row>
    <row r="3433" spans="1:19" x14ac:dyDescent="0.3">
      <c r="A3433" t="s">
        <v>7885</v>
      </c>
      <c r="B3433" t="s">
        <v>87</v>
      </c>
      <c r="C3433" t="s">
        <v>12021</v>
      </c>
      <c r="D3433" t="s">
        <v>33</v>
      </c>
      <c r="E3433" t="s">
        <v>38</v>
      </c>
      <c r="F3433" t="s">
        <v>7886</v>
      </c>
      <c r="G3433" t="s">
        <v>15</v>
      </c>
      <c r="H3433" s="1">
        <v>45637</v>
      </c>
      <c r="I3433" s="3">
        <v>0.43402777777777779</v>
      </c>
      <c r="J3433" s="1" t="s">
        <v>12021</v>
      </c>
      <c r="K3433" s="2" t="s">
        <v>12021</v>
      </c>
      <c r="L3433" s="2" t="s">
        <v>12021</v>
      </c>
      <c r="M3433" t="s">
        <v>12021</v>
      </c>
      <c r="N3433" t="str">
        <f t="shared" si="321"/>
        <v>11-12-2024</v>
      </c>
      <c r="O3433" t="str">
        <f t="shared" si="323"/>
        <v>12</v>
      </c>
      <c r="P3433" t="str">
        <f t="shared" si="324"/>
        <v>2024</v>
      </c>
      <c r="Q3433" t="s">
        <v>12021</v>
      </c>
      <c r="R3433" t="str">
        <f t="shared" si="322"/>
        <v>-</v>
      </c>
      <c r="S3433" t="str">
        <f t="shared" si="325"/>
        <v/>
      </c>
    </row>
    <row r="3434" spans="1:19" x14ac:dyDescent="0.3">
      <c r="A3434" t="s">
        <v>7887</v>
      </c>
      <c r="B3434" t="s">
        <v>126</v>
      </c>
      <c r="C3434" t="s">
        <v>12021</v>
      </c>
      <c r="D3434" t="s">
        <v>33</v>
      </c>
      <c r="E3434" t="s">
        <v>127</v>
      </c>
      <c r="F3434" t="s">
        <v>7888</v>
      </c>
      <c r="G3434" t="s">
        <v>15</v>
      </c>
      <c r="H3434" s="1">
        <v>43872</v>
      </c>
      <c r="I3434" s="3">
        <v>4.0972222222222222E-2</v>
      </c>
      <c r="J3434" s="1" t="s">
        <v>12021</v>
      </c>
      <c r="K3434" s="2" t="s">
        <v>12021</v>
      </c>
      <c r="L3434" s="2" t="s">
        <v>12021</v>
      </c>
      <c r="M3434" t="s">
        <v>12021</v>
      </c>
      <c r="N3434" t="str">
        <f t="shared" si="321"/>
        <v>11-02-2020</v>
      </c>
      <c r="O3434" t="str">
        <f t="shared" si="323"/>
        <v>02</v>
      </c>
      <c r="P3434" t="str">
        <f t="shared" si="324"/>
        <v>2020</v>
      </c>
      <c r="Q3434" t="s">
        <v>12021</v>
      </c>
      <c r="R3434" t="str">
        <f t="shared" si="322"/>
        <v>-</v>
      </c>
      <c r="S3434" t="str">
        <f t="shared" si="325"/>
        <v/>
      </c>
    </row>
    <row r="3435" spans="1:19" x14ac:dyDescent="0.3">
      <c r="A3435" t="s">
        <v>7889</v>
      </c>
      <c r="B3435" t="s">
        <v>37</v>
      </c>
      <c r="C3435" t="s">
        <v>12021</v>
      </c>
      <c r="D3435" t="s">
        <v>33</v>
      </c>
      <c r="E3435" t="s">
        <v>38</v>
      </c>
      <c r="F3435" t="s">
        <v>7890</v>
      </c>
      <c r="G3435" t="s">
        <v>22</v>
      </c>
      <c r="H3435" s="1" t="s">
        <v>4580</v>
      </c>
      <c r="I3435" s="3">
        <v>0.77495370370370376</v>
      </c>
      <c r="J3435" s="1" t="s">
        <v>12021</v>
      </c>
      <c r="K3435" s="2" t="s">
        <v>12021</v>
      </c>
      <c r="L3435" s="2" t="s">
        <v>12021</v>
      </c>
      <c r="M3435" t="s">
        <v>12021</v>
      </c>
      <c r="N3435" t="str">
        <f t="shared" si="321"/>
        <v>20-08-2022</v>
      </c>
      <c r="O3435" t="str">
        <f t="shared" si="323"/>
        <v>08</v>
      </c>
      <c r="P3435" t="str">
        <f t="shared" si="324"/>
        <v>2022</v>
      </c>
      <c r="Q3435" t="s">
        <v>12021</v>
      </c>
      <c r="R3435" t="str">
        <f t="shared" si="322"/>
        <v>-</v>
      </c>
      <c r="S3435" t="str">
        <f t="shared" si="325"/>
        <v/>
      </c>
    </row>
    <row r="3436" spans="1:19" x14ac:dyDescent="0.3">
      <c r="A3436" t="s">
        <v>7891</v>
      </c>
      <c r="B3436" t="s">
        <v>202</v>
      </c>
      <c r="C3436" t="s">
        <v>12021</v>
      </c>
      <c r="D3436" t="s">
        <v>33</v>
      </c>
      <c r="E3436" t="s">
        <v>127</v>
      </c>
      <c r="F3436" t="s">
        <v>7892</v>
      </c>
      <c r="G3436" t="s">
        <v>22</v>
      </c>
      <c r="H3436" s="1">
        <v>44743</v>
      </c>
      <c r="I3436" s="3">
        <v>0.24791666666666667</v>
      </c>
      <c r="J3436" s="1" t="s">
        <v>12021</v>
      </c>
      <c r="K3436" s="2" t="s">
        <v>12021</v>
      </c>
      <c r="L3436" s="2" t="s">
        <v>12021</v>
      </c>
      <c r="M3436" t="s">
        <v>12021</v>
      </c>
      <c r="N3436" t="str">
        <f t="shared" si="321"/>
        <v>01-07-2022</v>
      </c>
      <c r="O3436" t="str">
        <f t="shared" si="323"/>
        <v>07</v>
      </c>
      <c r="P3436" t="str">
        <f t="shared" si="324"/>
        <v>2022</v>
      </c>
      <c r="Q3436" t="s">
        <v>12021</v>
      </c>
      <c r="R3436" t="str">
        <f t="shared" si="322"/>
        <v>-</v>
      </c>
      <c r="S3436" t="str">
        <f t="shared" si="325"/>
        <v/>
      </c>
    </row>
    <row r="3437" spans="1:19" x14ac:dyDescent="0.3">
      <c r="A3437" t="s">
        <v>7893</v>
      </c>
      <c r="B3437" t="s">
        <v>289</v>
      </c>
      <c r="C3437" t="s">
        <v>12021</v>
      </c>
      <c r="D3437" t="s">
        <v>49</v>
      </c>
      <c r="E3437" t="s">
        <v>69</v>
      </c>
      <c r="F3437" t="s">
        <v>7894</v>
      </c>
      <c r="G3437" t="s">
        <v>15</v>
      </c>
      <c r="H3437" s="1">
        <v>44693</v>
      </c>
      <c r="I3437" s="3">
        <v>0.84097222222222223</v>
      </c>
      <c r="J3437" s="1" t="s">
        <v>12021</v>
      </c>
      <c r="K3437" s="2" t="s">
        <v>12021</v>
      </c>
      <c r="L3437" s="2" t="s">
        <v>12021</v>
      </c>
      <c r="M3437" t="s">
        <v>12021</v>
      </c>
      <c r="N3437" t="str">
        <f t="shared" si="321"/>
        <v>12-05-2022</v>
      </c>
      <c r="O3437" t="str">
        <f t="shared" si="323"/>
        <v>05</v>
      </c>
      <c r="P3437" t="str">
        <f t="shared" si="324"/>
        <v>2022</v>
      </c>
      <c r="Q3437" t="s">
        <v>12021</v>
      </c>
      <c r="R3437" t="str">
        <f t="shared" si="322"/>
        <v>-</v>
      </c>
      <c r="S3437" t="str">
        <f t="shared" si="325"/>
        <v/>
      </c>
    </row>
    <row r="3438" spans="1:19" x14ac:dyDescent="0.3">
      <c r="A3438" t="s">
        <v>7895</v>
      </c>
      <c r="B3438" t="s">
        <v>185</v>
      </c>
      <c r="C3438" t="s">
        <v>12021</v>
      </c>
      <c r="D3438" t="s">
        <v>12</v>
      </c>
      <c r="E3438" t="s">
        <v>13</v>
      </c>
      <c r="F3438" t="s">
        <v>7896</v>
      </c>
      <c r="G3438" t="s">
        <v>22</v>
      </c>
      <c r="H3438" s="1" t="s">
        <v>7897</v>
      </c>
      <c r="I3438" s="3">
        <v>0.38112268518518516</v>
      </c>
      <c r="J3438" s="1" t="s">
        <v>12021</v>
      </c>
      <c r="K3438" s="2" t="s">
        <v>12021</v>
      </c>
      <c r="L3438" s="2" t="s">
        <v>12021</v>
      </c>
      <c r="M3438" t="s">
        <v>12021</v>
      </c>
      <c r="N3438" t="str">
        <f t="shared" si="321"/>
        <v>14-11-2023</v>
      </c>
      <c r="O3438" t="str">
        <f t="shared" si="323"/>
        <v>11</v>
      </c>
      <c r="P3438" t="str">
        <f t="shared" si="324"/>
        <v>2023</v>
      </c>
      <c r="Q3438" t="s">
        <v>12021</v>
      </c>
      <c r="R3438" t="str">
        <f t="shared" si="322"/>
        <v>-</v>
      </c>
      <c r="S3438" t="str">
        <f t="shared" si="325"/>
        <v/>
      </c>
    </row>
    <row r="3439" spans="1:19" x14ac:dyDescent="0.3">
      <c r="A3439" t="s">
        <v>7898</v>
      </c>
      <c r="B3439" t="s">
        <v>18</v>
      </c>
      <c r="C3439" t="s">
        <v>11680</v>
      </c>
      <c r="D3439" t="s">
        <v>19</v>
      </c>
      <c r="E3439" t="s">
        <v>20</v>
      </c>
      <c r="F3439" t="s">
        <v>7425</v>
      </c>
      <c r="G3439" t="s">
        <v>28</v>
      </c>
      <c r="H3439" s="1">
        <v>45421</v>
      </c>
      <c r="I3439" s="3">
        <v>0.3923611111111111</v>
      </c>
      <c r="J3439" s="1" t="s">
        <v>1032</v>
      </c>
      <c r="K3439" s="2">
        <v>0.39297453703703705</v>
      </c>
      <c r="L3439" s="2" t="s">
        <v>12021</v>
      </c>
      <c r="M3439" t="s">
        <v>12021</v>
      </c>
      <c r="N3439" t="str">
        <f t="shared" si="321"/>
        <v>09-05-2024</v>
      </c>
      <c r="O3439" t="str">
        <f t="shared" si="323"/>
        <v>05</v>
      </c>
      <c r="P3439" t="str">
        <f t="shared" si="324"/>
        <v>2024</v>
      </c>
      <c r="Q3439" t="s">
        <v>12021</v>
      </c>
      <c r="R3439" t="str">
        <f t="shared" si="322"/>
        <v>23-09-2024</v>
      </c>
      <c r="S3439" t="str">
        <f t="shared" si="325"/>
        <v>09</v>
      </c>
    </row>
    <row r="3440" spans="1:19" x14ac:dyDescent="0.3">
      <c r="A3440" t="s">
        <v>7899</v>
      </c>
      <c r="B3440" t="s">
        <v>110</v>
      </c>
      <c r="C3440" t="s">
        <v>12021</v>
      </c>
      <c r="D3440" t="s">
        <v>33</v>
      </c>
      <c r="E3440" t="s">
        <v>34</v>
      </c>
      <c r="F3440" t="s">
        <v>7900</v>
      </c>
      <c r="G3440" t="s">
        <v>22</v>
      </c>
      <c r="H3440" s="1" t="s">
        <v>3906</v>
      </c>
      <c r="I3440" s="3">
        <v>0.12059027777777778</v>
      </c>
      <c r="J3440" s="1" t="s">
        <v>12021</v>
      </c>
      <c r="K3440" s="2" t="s">
        <v>12021</v>
      </c>
      <c r="L3440" s="2" t="s">
        <v>12021</v>
      </c>
      <c r="M3440" t="s">
        <v>12021</v>
      </c>
      <c r="N3440" t="str">
        <f t="shared" si="321"/>
        <v>16-06-2020</v>
      </c>
      <c r="O3440" t="str">
        <f t="shared" si="323"/>
        <v>06</v>
      </c>
      <c r="P3440" t="str">
        <f t="shared" si="324"/>
        <v>2020</v>
      </c>
      <c r="Q3440" t="s">
        <v>12021</v>
      </c>
      <c r="R3440" t="str">
        <f t="shared" si="322"/>
        <v>-</v>
      </c>
      <c r="S3440" t="str">
        <f t="shared" si="325"/>
        <v/>
      </c>
    </row>
    <row r="3441" spans="1:19" x14ac:dyDescent="0.3">
      <c r="A3441" t="s">
        <v>7901</v>
      </c>
      <c r="B3441" t="s">
        <v>139</v>
      </c>
      <c r="C3441" t="s">
        <v>11681</v>
      </c>
      <c r="D3441" t="s">
        <v>19</v>
      </c>
      <c r="E3441" t="s">
        <v>140</v>
      </c>
      <c r="F3441" t="s">
        <v>7902</v>
      </c>
      <c r="G3441" t="s">
        <v>28</v>
      </c>
      <c r="H3441" s="1" t="s">
        <v>2123</v>
      </c>
      <c r="I3441" s="3">
        <v>0.28637731481481482</v>
      </c>
      <c r="J3441" s="1" t="s">
        <v>2670</v>
      </c>
      <c r="K3441" s="2">
        <v>0.28637731481481482</v>
      </c>
      <c r="L3441" s="2" t="s">
        <v>12021</v>
      </c>
      <c r="M3441" t="s">
        <v>12021</v>
      </c>
      <c r="N3441" t="str">
        <f t="shared" si="321"/>
        <v>22-03-2020</v>
      </c>
      <c r="O3441" t="str">
        <f t="shared" si="323"/>
        <v>03</v>
      </c>
      <c r="P3441" t="str">
        <f t="shared" si="324"/>
        <v>2020</v>
      </c>
      <c r="Q3441" t="s">
        <v>12021</v>
      </c>
      <c r="R3441" t="str">
        <f t="shared" si="322"/>
        <v>23-03-2020</v>
      </c>
      <c r="S3441" t="str">
        <f t="shared" si="325"/>
        <v>03</v>
      </c>
    </row>
    <row r="3442" spans="1:19" x14ac:dyDescent="0.3">
      <c r="A3442" t="s">
        <v>7903</v>
      </c>
      <c r="B3442" t="s">
        <v>256</v>
      </c>
      <c r="C3442" t="s">
        <v>12021</v>
      </c>
      <c r="D3442" t="s">
        <v>19</v>
      </c>
      <c r="E3442" t="s">
        <v>20</v>
      </c>
      <c r="F3442" t="s">
        <v>7904</v>
      </c>
      <c r="G3442" t="s">
        <v>15</v>
      </c>
      <c r="H3442" s="1">
        <v>45116</v>
      </c>
      <c r="I3442" s="3">
        <v>0.89652777777777781</v>
      </c>
      <c r="J3442" s="1" t="s">
        <v>12021</v>
      </c>
      <c r="K3442" s="2" t="s">
        <v>12021</v>
      </c>
      <c r="L3442" s="2" t="s">
        <v>12021</v>
      </c>
      <c r="M3442" t="s">
        <v>12021</v>
      </c>
      <c r="N3442" t="str">
        <f t="shared" si="321"/>
        <v>09-07-2023</v>
      </c>
      <c r="O3442" t="str">
        <f t="shared" si="323"/>
        <v>07</v>
      </c>
      <c r="P3442" t="str">
        <f t="shared" si="324"/>
        <v>2023</v>
      </c>
      <c r="Q3442" t="s">
        <v>12021</v>
      </c>
      <c r="R3442" t="str">
        <f t="shared" si="322"/>
        <v>-</v>
      </c>
      <c r="S3442" t="str">
        <f t="shared" si="325"/>
        <v/>
      </c>
    </row>
    <row r="3443" spans="1:19" x14ac:dyDescent="0.3">
      <c r="A3443" t="s">
        <v>7905</v>
      </c>
      <c r="B3443" t="s">
        <v>249</v>
      </c>
      <c r="C3443" t="s">
        <v>12021</v>
      </c>
      <c r="D3443" t="s">
        <v>19</v>
      </c>
      <c r="E3443" t="s">
        <v>26</v>
      </c>
      <c r="F3443" t="s">
        <v>7906</v>
      </c>
      <c r="G3443" t="s">
        <v>22</v>
      </c>
      <c r="H3443" s="1" t="s">
        <v>2159</v>
      </c>
      <c r="I3443" s="3">
        <v>0.73709490740740746</v>
      </c>
      <c r="J3443" s="1" t="s">
        <v>12021</v>
      </c>
      <c r="K3443" s="2" t="s">
        <v>12021</v>
      </c>
      <c r="L3443" s="2" t="s">
        <v>12021</v>
      </c>
      <c r="M3443" t="s">
        <v>12021</v>
      </c>
      <c r="N3443" t="str">
        <f t="shared" si="321"/>
        <v>18-09-2023</v>
      </c>
      <c r="O3443" t="str">
        <f t="shared" si="323"/>
        <v>09</v>
      </c>
      <c r="P3443" t="str">
        <f t="shared" si="324"/>
        <v>2023</v>
      </c>
      <c r="Q3443" t="s">
        <v>12021</v>
      </c>
      <c r="R3443" t="str">
        <f t="shared" si="322"/>
        <v>-</v>
      </c>
      <c r="S3443" t="str">
        <f t="shared" si="325"/>
        <v/>
      </c>
    </row>
    <row r="3444" spans="1:19" x14ac:dyDescent="0.3">
      <c r="A3444" t="s">
        <v>7907</v>
      </c>
      <c r="B3444" t="s">
        <v>68</v>
      </c>
      <c r="C3444" t="s">
        <v>11682</v>
      </c>
      <c r="D3444" t="s">
        <v>49</v>
      </c>
      <c r="E3444" t="s">
        <v>69</v>
      </c>
      <c r="F3444" t="s">
        <v>7908</v>
      </c>
      <c r="G3444" t="s">
        <v>28</v>
      </c>
      <c r="H3444" s="1">
        <v>44419</v>
      </c>
      <c r="I3444" s="3">
        <v>0.24305555555555555</v>
      </c>
      <c r="J3444" s="1" t="s">
        <v>2435</v>
      </c>
      <c r="K3444" s="2">
        <v>0.24307870370370371</v>
      </c>
      <c r="L3444" s="2" t="s">
        <v>12021</v>
      </c>
      <c r="M3444" t="s">
        <v>12021</v>
      </c>
      <c r="N3444" t="str">
        <f t="shared" si="321"/>
        <v>11-08-2021</v>
      </c>
      <c r="O3444" t="str">
        <f t="shared" si="323"/>
        <v>08</v>
      </c>
      <c r="P3444" t="str">
        <f t="shared" si="324"/>
        <v>2021</v>
      </c>
      <c r="Q3444" t="s">
        <v>12021</v>
      </c>
      <c r="R3444" t="str">
        <f t="shared" si="322"/>
        <v>15-11-2021</v>
      </c>
      <c r="S3444" t="str">
        <f t="shared" si="325"/>
        <v>11</v>
      </c>
    </row>
    <row r="3445" spans="1:19" x14ac:dyDescent="0.3">
      <c r="A3445" t="s">
        <v>7909</v>
      </c>
      <c r="B3445" t="s">
        <v>73</v>
      </c>
      <c r="C3445" t="s">
        <v>12021</v>
      </c>
      <c r="D3445" t="s">
        <v>49</v>
      </c>
      <c r="E3445" t="s">
        <v>50</v>
      </c>
      <c r="F3445" t="s">
        <v>7910</v>
      </c>
      <c r="G3445" t="s">
        <v>22</v>
      </c>
      <c r="H3445" s="1" t="s">
        <v>4012</v>
      </c>
      <c r="I3445" s="3">
        <v>0.25091435185185185</v>
      </c>
      <c r="J3445" s="1" t="s">
        <v>12021</v>
      </c>
      <c r="K3445" s="2" t="s">
        <v>12021</v>
      </c>
      <c r="L3445" s="2" t="s">
        <v>12021</v>
      </c>
      <c r="M3445" t="s">
        <v>12021</v>
      </c>
      <c r="N3445" t="str">
        <f t="shared" si="321"/>
        <v>17-04-2023</v>
      </c>
      <c r="O3445" t="str">
        <f t="shared" si="323"/>
        <v>04</v>
      </c>
      <c r="P3445" t="str">
        <f t="shared" si="324"/>
        <v>2023</v>
      </c>
      <c r="Q3445" t="s">
        <v>12021</v>
      </c>
      <c r="R3445" t="str">
        <f t="shared" si="322"/>
        <v>-</v>
      </c>
      <c r="S3445" t="str">
        <f t="shared" si="325"/>
        <v/>
      </c>
    </row>
    <row r="3446" spans="1:19" x14ac:dyDescent="0.3">
      <c r="A3446" t="s">
        <v>7911</v>
      </c>
      <c r="B3446" t="s">
        <v>18</v>
      </c>
      <c r="C3446" t="s">
        <v>12021</v>
      </c>
      <c r="D3446" t="s">
        <v>19</v>
      </c>
      <c r="E3446" t="s">
        <v>20</v>
      </c>
      <c r="F3446" t="s">
        <v>7912</v>
      </c>
      <c r="G3446" t="s">
        <v>22</v>
      </c>
      <c r="H3446" s="1">
        <v>45608</v>
      </c>
      <c r="I3446" s="3">
        <v>0.37638888888888888</v>
      </c>
      <c r="J3446" s="1" t="s">
        <v>12021</v>
      </c>
      <c r="K3446" s="2" t="s">
        <v>12021</v>
      </c>
      <c r="L3446" s="2" t="s">
        <v>12021</v>
      </c>
      <c r="M3446" t="s">
        <v>12021</v>
      </c>
      <c r="N3446" t="str">
        <f t="shared" si="321"/>
        <v>12-11-2024</v>
      </c>
      <c r="O3446" t="str">
        <f t="shared" si="323"/>
        <v>11</v>
      </c>
      <c r="P3446" t="str">
        <f t="shared" si="324"/>
        <v>2024</v>
      </c>
      <c r="Q3446" t="s">
        <v>12021</v>
      </c>
      <c r="R3446" t="str">
        <f t="shared" si="322"/>
        <v>-</v>
      </c>
      <c r="S3446" t="str">
        <f t="shared" si="325"/>
        <v/>
      </c>
    </row>
    <row r="3447" spans="1:19" x14ac:dyDescent="0.3">
      <c r="A3447" t="s">
        <v>7913</v>
      </c>
      <c r="B3447" t="s">
        <v>123</v>
      </c>
      <c r="C3447" t="s">
        <v>12021</v>
      </c>
      <c r="D3447" t="s">
        <v>33</v>
      </c>
      <c r="E3447" t="s">
        <v>34</v>
      </c>
      <c r="F3447" t="s">
        <v>7914</v>
      </c>
      <c r="G3447" t="s">
        <v>22</v>
      </c>
      <c r="H3447" s="1" t="s">
        <v>6676</v>
      </c>
      <c r="I3447" s="3">
        <v>0.42074074074074075</v>
      </c>
      <c r="J3447" s="1" t="s">
        <v>12021</v>
      </c>
      <c r="K3447" s="2" t="s">
        <v>12021</v>
      </c>
      <c r="L3447" s="2" t="s">
        <v>12021</v>
      </c>
      <c r="M3447" t="s">
        <v>12021</v>
      </c>
      <c r="N3447" t="str">
        <f t="shared" si="321"/>
        <v>16-01-2021</v>
      </c>
      <c r="O3447" t="str">
        <f t="shared" si="323"/>
        <v>01</v>
      </c>
      <c r="P3447" t="str">
        <f t="shared" si="324"/>
        <v>2021</v>
      </c>
      <c r="Q3447" t="s">
        <v>12021</v>
      </c>
      <c r="R3447" t="str">
        <f t="shared" si="322"/>
        <v>-</v>
      </c>
      <c r="S3447" t="str">
        <f t="shared" si="325"/>
        <v/>
      </c>
    </row>
    <row r="3448" spans="1:19" x14ac:dyDescent="0.3">
      <c r="A3448" t="s">
        <v>7915</v>
      </c>
      <c r="B3448" t="s">
        <v>205</v>
      </c>
      <c r="C3448" t="s">
        <v>12021</v>
      </c>
      <c r="D3448" t="s">
        <v>19</v>
      </c>
      <c r="E3448" t="s">
        <v>140</v>
      </c>
      <c r="F3448" t="s">
        <v>7916</v>
      </c>
      <c r="G3448" t="s">
        <v>22</v>
      </c>
      <c r="H3448" s="1">
        <v>45326</v>
      </c>
      <c r="I3448" s="3">
        <v>0.95347222222222228</v>
      </c>
      <c r="J3448" s="1" t="s">
        <v>12021</v>
      </c>
      <c r="K3448" s="2" t="s">
        <v>12021</v>
      </c>
      <c r="L3448" s="2" t="s">
        <v>12021</v>
      </c>
      <c r="M3448" t="s">
        <v>12021</v>
      </c>
      <c r="N3448" t="str">
        <f t="shared" si="321"/>
        <v>04-02-2024</v>
      </c>
      <c r="O3448" t="str">
        <f t="shared" si="323"/>
        <v>02</v>
      </c>
      <c r="P3448" t="str">
        <f t="shared" si="324"/>
        <v>2024</v>
      </c>
      <c r="Q3448" t="s">
        <v>12021</v>
      </c>
      <c r="R3448" t="str">
        <f t="shared" si="322"/>
        <v>-</v>
      </c>
      <c r="S3448" t="str">
        <f t="shared" si="325"/>
        <v/>
      </c>
    </row>
    <row r="3449" spans="1:19" x14ac:dyDescent="0.3">
      <c r="A3449" t="s">
        <v>7917</v>
      </c>
      <c r="B3449" t="s">
        <v>53</v>
      </c>
      <c r="C3449" s="4">
        <v>44442.239583333336</v>
      </c>
      <c r="D3449" t="s">
        <v>12</v>
      </c>
      <c r="E3449" t="s">
        <v>13</v>
      </c>
      <c r="F3449" t="s">
        <v>1948</v>
      </c>
      <c r="G3449" t="s">
        <v>28</v>
      </c>
      <c r="H3449" s="1" t="s">
        <v>2326</v>
      </c>
      <c r="I3449" s="3">
        <v>0.23987268518518517</v>
      </c>
      <c r="J3449" s="1">
        <v>44442</v>
      </c>
      <c r="K3449" s="2">
        <v>0.23958333333333334</v>
      </c>
      <c r="L3449" s="2" t="s">
        <v>12021</v>
      </c>
      <c r="M3449" t="s">
        <v>12021</v>
      </c>
      <c r="N3449" t="str">
        <f t="shared" si="321"/>
        <v>14-02-2021</v>
      </c>
      <c r="O3449" t="str">
        <f t="shared" si="323"/>
        <v>02</v>
      </c>
      <c r="P3449" t="str">
        <f t="shared" si="324"/>
        <v>2021</v>
      </c>
      <c r="Q3449" t="s">
        <v>12021</v>
      </c>
      <c r="R3449" t="str">
        <f t="shared" si="322"/>
        <v>03-09-2021</v>
      </c>
      <c r="S3449" t="str">
        <f t="shared" si="325"/>
        <v>09</v>
      </c>
    </row>
    <row r="3450" spans="1:19" x14ac:dyDescent="0.3">
      <c r="A3450" t="s">
        <v>7918</v>
      </c>
      <c r="B3450" t="s">
        <v>158</v>
      </c>
      <c r="C3450" t="s">
        <v>12021</v>
      </c>
      <c r="D3450" t="s">
        <v>33</v>
      </c>
      <c r="E3450" t="s">
        <v>127</v>
      </c>
      <c r="F3450" t="s">
        <v>7919</v>
      </c>
      <c r="G3450" t="s">
        <v>15</v>
      </c>
      <c r="H3450" s="1" t="s">
        <v>3451</v>
      </c>
      <c r="I3450" s="3">
        <v>0.36746527777777777</v>
      </c>
      <c r="J3450" s="1" t="s">
        <v>12021</v>
      </c>
      <c r="K3450" s="2" t="s">
        <v>12021</v>
      </c>
      <c r="L3450" s="2" t="s">
        <v>12021</v>
      </c>
      <c r="M3450" t="s">
        <v>12021</v>
      </c>
      <c r="N3450" t="str">
        <f t="shared" si="321"/>
        <v>16-06-2021</v>
      </c>
      <c r="O3450" t="str">
        <f t="shared" si="323"/>
        <v>06</v>
      </c>
      <c r="P3450" t="str">
        <f t="shared" si="324"/>
        <v>2021</v>
      </c>
      <c r="Q3450" t="s">
        <v>12021</v>
      </c>
      <c r="R3450" t="str">
        <f t="shared" si="322"/>
        <v>-</v>
      </c>
      <c r="S3450" t="str">
        <f t="shared" si="325"/>
        <v/>
      </c>
    </row>
    <row r="3451" spans="1:19" x14ac:dyDescent="0.3">
      <c r="A3451" t="s">
        <v>7920</v>
      </c>
      <c r="B3451" t="s">
        <v>64</v>
      </c>
      <c r="C3451" t="s">
        <v>11683</v>
      </c>
      <c r="D3451" t="s">
        <v>49</v>
      </c>
      <c r="E3451" t="s">
        <v>65</v>
      </c>
      <c r="F3451" t="s">
        <v>7921</v>
      </c>
      <c r="G3451" t="s">
        <v>28</v>
      </c>
      <c r="H3451" s="1">
        <v>44686</v>
      </c>
      <c r="I3451" s="3">
        <v>0.2590277777777778</v>
      </c>
      <c r="J3451" s="1" t="s">
        <v>5135</v>
      </c>
      <c r="K3451" s="2">
        <v>0.25940972222222225</v>
      </c>
      <c r="L3451" s="2" t="s">
        <v>12021</v>
      </c>
      <c r="M3451" t="s">
        <v>12021</v>
      </c>
      <c r="N3451" t="str">
        <f t="shared" si="321"/>
        <v>05-05-2022</v>
      </c>
      <c r="O3451" t="str">
        <f t="shared" si="323"/>
        <v>05</v>
      </c>
      <c r="P3451" t="str">
        <f t="shared" si="324"/>
        <v>2022</v>
      </c>
      <c r="Q3451" t="s">
        <v>12021</v>
      </c>
      <c r="R3451" t="str">
        <f t="shared" si="322"/>
        <v>14-05-2022</v>
      </c>
      <c r="S3451" t="str">
        <f t="shared" si="325"/>
        <v>05</v>
      </c>
    </row>
    <row r="3452" spans="1:19" x14ac:dyDescent="0.3">
      <c r="A3452" t="s">
        <v>7922</v>
      </c>
      <c r="B3452" t="s">
        <v>188</v>
      </c>
      <c r="C3452" t="s">
        <v>12021</v>
      </c>
      <c r="D3452" t="s">
        <v>12</v>
      </c>
      <c r="E3452" t="s">
        <v>114</v>
      </c>
      <c r="F3452" t="s">
        <v>7923</v>
      </c>
      <c r="G3452" t="s">
        <v>22</v>
      </c>
      <c r="H3452" s="1">
        <v>44813</v>
      </c>
      <c r="I3452" s="3">
        <v>0.2076388888888889</v>
      </c>
      <c r="J3452" s="1" t="s">
        <v>12021</v>
      </c>
      <c r="K3452" s="2" t="s">
        <v>12021</v>
      </c>
      <c r="L3452" s="2" t="s">
        <v>12021</v>
      </c>
      <c r="M3452" t="s">
        <v>12021</v>
      </c>
      <c r="N3452" t="str">
        <f t="shared" si="321"/>
        <v>09-09-2022</v>
      </c>
      <c r="O3452" t="str">
        <f t="shared" si="323"/>
        <v>09</v>
      </c>
      <c r="P3452" t="str">
        <f t="shared" si="324"/>
        <v>2022</v>
      </c>
      <c r="Q3452" t="s">
        <v>12021</v>
      </c>
      <c r="R3452" t="str">
        <f t="shared" si="322"/>
        <v>-</v>
      </c>
      <c r="S3452" t="str">
        <f t="shared" si="325"/>
        <v/>
      </c>
    </row>
    <row r="3453" spans="1:19" x14ac:dyDescent="0.3">
      <c r="A3453" t="s">
        <v>7924</v>
      </c>
      <c r="B3453" t="s">
        <v>87</v>
      </c>
      <c r="C3453" s="4">
        <v>45329.422222222223</v>
      </c>
      <c r="D3453" t="s">
        <v>33</v>
      </c>
      <c r="E3453" t="s">
        <v>38</v>
      </c>
      <c r="F3453" t="s">
        <v>7925</v>
      </c>
      <c r="G3453" t="s">
        <v>28</v>
      </c>
      <c r="H3453" s="1">
        <v>45602</v>
      </c>
      <c r="I3453" s="3">
        <v>0.42222222222222222</v>
      </c>
      <c r="J3453" s="1">
        <v>45329</v>
      </c>
      <c r="K3453" s="2">
        <v>0.42222222222222222</v>
      </c>
      <c r="L3453" s="2" t="s">
        <v>12021</v>
      </c>
      <c r="M3453" t="s">
        <v>12021</v>
      </c>
      <c r="N3453" t="str">
        <f t="shared" si="321"/>
        <v>06-11-2024</v>
      </c>
      <c r="O3453" t="str">
        <f t="shared" si="323"/>
        <v>11</v>
      </c>
      <c r="P3453" t="str">
        <f t="shared" si="324"/>
        <v>2024</v>
      </c>
      <c r="Q3453" t="s">
        <v>12021</v>
      </c>
      <c r="R3453" t="str">
        <f t="shared" si="322"/>
        <v>07-02-2024</v>
      </c>
      <c r="S3453" t="str">
        <f t="shared" si="325"/>
        <v>02</v>
      </c>
    </row>
    <row r="3454" spans="1:19" x14ac:dyDescent="0.3">
      <c r="A3454" t="s">
        <v>7926</v>
      </c>
      <c r="B3454" t="s">
        <v>149</v>
      </c>
      <c r="C3454" t="s">
        <v>12021</v>
      </c>
      <c r="D3454" t="s">
        <v>49</v>
      </c>
      <c r="E3454" t="s">
        <v>69</v>
      </c>
      <c r="F3454" t="s">
        <v>7927</v>
      </c>
      <c r="G3454" t="s">
        <v>22</v>
      </c>
      <c r="H3454" s="1" t="s">
        <v>2190</v>
      </c>
      <c r="I3454" s="3">
        <v>0.46696759259259257</v>
      </c>
      <c r="J3454" s="1" t="s">
        <v>12021</v>
      </c>
      <c r="K3454" s="2" t="s">
        <v>12021</v>
      </c>
      <c r="L3454" s="2" t="s">
        <v>12021</v>
      </c>
      <c r="M3454" t="s">
        <v>12021</v>
      </c>
      <c r="N3454" t="str">
        <f t="shared" si="321"/>
        <v>30-04-2022</v>
      </c>
      <c r="O3454" t="str">
        <f t="shared" si="323"/>
        <v>04</v>
      </c>
      <c r="P3454" t="str">
        <f t="shared" si="324"/>
        <v>2022</v>
      </c>
      <c r="Q3454" t="s">
        <v>12021</v>
      </c>
      <c r="R3454" t="str">
        <f t="shared" si="322"/>
        <v>-</v>
      </c>
      <c r="S3454" t="str">
        <f t="shared" si="325"/>
        <v/>
      </c>
    </row>
    <row r="3455" spans="1:19" x14ac:dyDescent="0.3">
      <c r="A3455" t="s">
        <v>7928</v>
      </c>
      <c r="B3455" t="s">
        <v>173</v>
      </c>
      <c r="C3455" t="s">
        <v>12021</v>
      </c>
      <c r="D3455" t="s">
        <v>12</v>
      </c>
      <c r="E3455" t="s">
        <v>174</v>
      </c>
      <c r="F3455" t="s">
        <v>7929</v>
      </c>
      <c r="G3455" t="s">
        <v>15</v>
      </c>
      <c r="H3455" s="1" t="s">
        <v>3675</v>
      </c>
      <c r="I3455" s="3">
        <v>0.56891203703703708</v>
      </c>
      <c r="J3455" s="1" t="s">
        <v>12021</v>
      </c>
      <c r="K3455" s="2" t="s">
        <v>12021</v>
      </c>
      <c r="L3455" s="2" t="s">
        <v>12021</v>
      </c>
      <c r="M3455" t="s">
        <v>12021</v>
      </c>
      <c r="N3455" t="str">
        <f t="shared" si="321"/>
        <v>27-06-2023</v>
      </c>
      <c r="O3455" t="str">
        <f t="shared" si="323"/>
        <v>06</v>
      </c>
      <c r="P3455" t="str">
        <f t="shared" si="324"/>
        <v>2023</v>
      </c>
      <c r="Q3455" t="s">
        <v>12021</v>
      </c>
      <c r="R3455" t="str">
        <f t="shared" si="322"/>
        <v>-</v>
      </c>
      <c r="S3455" t="str">
        <f t="shared" si="325"/>
        <v/>
      </c>
    </row>
    <row r="3456" spans="1:19" x14ac:dyDescent="0.3">
      <c r="A3456" t="s">
        <v>7930</v>
      </c>
      <c r="B3456" t="s">
        <v>87</v>
      </c>
      <c r="C3456" t="s">
        <v>12021</v>
      </c>
      <c r="D3456" t="s">
        <v>33</v>
      </c>
      <c r="E3456" t="s">
        <v>38</v>
      </c>
      <c r="F3456" t="s">
        <v>7931</v>
      </c>
      <c r="G3456" t="s">
        <v>15</v>
      </c>
      <c r="H3456" s="1" t="s">
        <v>2021</v>
      </c>
      <c r="I3456" s="3">
        <v>0.21315972222222221</v>
      </c>
      <c r="J3456" s="1" t="s">
        <v>12021</v>
      </c>
      <c r="K3456" s="2" t="s">
        <v>12021</v>
      </c>
      <c r="L3456" s="2" t="s">
        <v>12021</v>
      </c>
      <c r="M3456" t="s">
        <v>12021</v>
      </c>
      <c r="N3456" t="str">
        <f t="shared" si="321"/>
        <v>24-11-2024</v>
      </c>
      <c r="O3456" t="str">
        <f t="shared" si="323"/>
        <v>11</v>
      </c>
      <c r="P3456" t="str">
        <f t="shared" si="324"/>
        <v>2024</v>
      </c>
      <c r="Q3456" t="s">
        <v>12021</v>
      </c>
      <c r="R3456" t="str">
        <f t="shared" si="322"/>
        <v>-</v>
      </c>
      <c r="S3456" t="str">
        <f t="shared" si="325"/>
        <v/>
      </c>
    </row>
    <row r="3457" spans="1:19" x14ac:dyDescent="0.3">
      <c r="A3457" t="s">
        <v>7932</v>
      </c>
      <c r="B3457" t="s">
        <v>301</v>
      </c>
      <c r="C3457" s="4">
        <v>44867.659722222219</v>
      </c>
      <c r="D3457" t="s">
        <v>49</v>
      </c>
      <c r="E3457" t="s">
        <v>50</v>
      </c>
      <c r="F3457" t="s">
        <v>7933</v>
      </c>
      <c r="G3457" t="s">
        <v>28</v>
      </c>
      <c r="H3457" s="1" t="s">
        <v>5314</v>
      </c>
      <c r="I3457" s="3">
        <v>0.66023148148148147</v>
      </c>
      <c r="J3457" s="1">
        <v>44867</v>
      </c>
      <c r="K3457" s="2">
        <v>0.65972222222222221</v>
      </c>
      <c r="L3457" s="2" t="s">
        <v>12021</v>
      </c>
      <c r="M3457" t="s">
        <v>12021</v>
      </c>
      <c r="N3457" t="str">
        <f t="shared" si="321"/>
        <v>29-01-2022</v>
      </c>
      <c r="O3457" t="str">
        <f t="shared" si="323"/>
        <v>01</v>
      </c>
      <c r="P3457" t="str">
        <f t="shared" si="324"/>
        <v>2022</v>
      </c>
      <c r="Q3457" t="s">
        <v>12021</v>
      </c>
      <c r="R3457" t="str">
        <f t="shared" si="322"/>
        <v>02-11-2022</v>
      </c>
      <c r="S3457" t="str">
        <f t="shared" si="325"/>
        <v>11</v>
      </c>
    </row>
    <row r="3458" spans="1:19" x14ac:dyDescent="0.3">
      <c r="A3458" t="s">
        <v>7934</v>
      </c>
      <c r="B3458" t="s">
        <v>194</v>
      </c>
      <c r="C3458" t="s">
        <v>12021</v>
      </c>
      <c r="D3458" t="s">
        <v>49</v>
      </c>
      <c r="E3458" t="s">
        <v>65</v>
      </c>
      <c r="F3458" t="s">
        <v>7935</v>
      </c>
      <c r="G3458" t="s">
        <v>22</v>
      </c>
      <c r="H3458" s="1" t="s">
        <v>2531</v>
      </c>
      <c r="I3458" s="3">
        <v>0.94997685185185188</v>
      </c>
      <c r="J3458" s="1" t="s">
        <v>12021</v>
      </c>
      <c r="K3458" s="2" t="s">
        <v>12021</v>
      </c>
      <c r="L3458" s="2" t="s">
        <v>12021</v>
      </c>
      <c r="M3458" t="s">
        <v>12021</v>
      </c>
      <c r="N3458" t="str">
        <f t="shared" ref="N3458:N3521" si="326">TEXT(H3458,"DD-MM-YYYY")</f>
        <v>24-10-2020</v>
      </c>
      <c r="O3458" t="str">
        <f t="shared" si="323"/>
        <v>10</v>
      </c>
      <c r="P3458" t="str">
        <f t="shared" si="324"/>
        <v>2020</v>
      </c>
      <c r="Q3458" t="s">
        <v>12021</v>
      </c>
      <c r="R3458" t="str">
        <f t="shared" ref="R3458:R3521" si="327">TEXT(J3458,"DD-MM-YYYY")</f>
        <v>-</v>
      </c>
      <c r="S3458" t="str">
        <f t="shared" si="325"/>
        <v/>
      </c>
    </row>
    <row r="3459" spans="1:19" x14ac:dyDescent="0.3">
      <c r="A3459" t="s">
        <v>7936</v>
      </c>
      <c r="B3459" t="s">
        <v>32</v>
      </c>
      <c r="C3459" t="s">
        <v>12021</v>
      </c>
      <c r="D3459" t="s">
        <v>33</v>
      </c>
      <c r="E3459" t="s">
        <v>34</v>
      </c>
      <c r="F3459" t="s">
        <v>7937</v>
      </c>
      <c r="G3459" t="s">
        <v>22</v>
      </c>
      <c r="H3459" s="1" t="s">
        <v>2428</v>
      </c>
      <c r="I3459" s="3">
        <v>0.44006944444444446</v>
      </c>
      <c r="J3459" s="1" t="s">
        <v>12021</v>
      </c>
      <c r="K3459" s="2" t="s">
        <v>12021</v>
      </c>
      <c r="L3459" s="2" t="s">
        <v>12021</v>
      </c>
      <c r="M3459" t="s">
        <v>12021</v>
      </c>
      <c r="N3459" t="str">
        <f t="shared" si="326"/>
        <v>22-10-2024</v>
      </c>
      <c r="O3459" t="str">
        <f t="shared" ref="O3459:O3522" si="328">MID(N3459,4,2)</f>
        <v>10</v>
      </c>
      <c r="P3459" t="str">
        <f t="shared" ref="P3459:P3522" si="329">RIGHT(N3459,4)</f>
        <v>2024</v>
      </c>
      <c r="Q3459" t="s">
        <v>12021</v>
      </c>
      <c r="R3459" t="str">
        <f t="shared" si="327"/>
        <v>-</v>
      </c>
      <c r="S3459" t="str">
        <f t="shared" ref="S3459:S3522" si="330">MID(R3459,4,2)</f>
        <v/>
      </c>
    </row>
    <row r="3460" spans="1:19" x14ac:dyDescent="0.3">
      <c r="A3460" t="s">
        <v>7938</v>
      </c>
      <c r="B3460" t="s">
        <v>220</v>
      </c>
      <c r="C3460" t="s">
        <v>12021</v>
      </c>
      <c r="D3460" t="s">
        <v>12</v>
      </c>
      <c r="E3460" t="s">
        <v>174</v>
      </c>
      <c r="F3460" t="s">
        <v>7939</v>
      </c>
      <c r="G3460" t="s">
        <v>22</v>
      </c>
      <c r="H3460" s="1">
        <v>45207</v>
      </c>
      <c r="I3460" s="3">
        <v>0.71597222222222223</v>
      </c>
      <c r="J3460" s="1" t="s">
        <v>12021</v>
      </c>
      <c r="K3460" s="2" t="s">
        <v>12021</v>
      </c>
      <c r="L3460" s="2" t="s">
        <v>12021</v>
      </c>
      <c r="M3460" t="s">
        <v>12021</v>
      </c>
      <c r="N3460" t="str">
        <f t="shared" si="326"/>
        <v>08-10-2023</v>
      </c>
      <c r="O3460" t="str">
        <f t="shared" si="328"/>
        <v>10</v>
      </c>
      <c r="P3460" t="str">
        <f t="shared" si="329"/>
        <v>2023</v>
      </c>
      <c r="Q3460" t="s">
        <v>12021</v>
      </c>
      <c r="R3460" t="str">
        <f t="shared" si="327"/>
        <v>-</v>
      </c>
      <c r="S3460" t="str">
        <f t="shared" si="330"/>
        <v/>
      </c>
    </row>
    <row r="3461" spans="1:19" x14ac:dyDescent="0.3">
      <c r="A3461" t="s">
        <v>7940</v>
      </c>
      <c r="B3461" t="s">
        <v>18</v>
      </c>
      <c r="C3461" t="s">
        <v>11684</v>
      </c>
      <c r="D3461" t="s">
        <v>19</v>
      </c>
      <c r="E3461" t="s">
        <v>20</v>
      </c>
      <c r="F3461" t="s">
        <v>7941</v>
      </c>
      <c r="G3461" t="s">
        <v>28</v>
      </c>
      <c r="H3461" s="1">
        <v>45638</v>
      </c>
      <c r="I3461" s="3">
        <v>0.40138888888888891</v>
      </c>
      <c r="J3461" s="1" t="s">
        <v>5644</v>
      </c>
      <c r="K3461" s="2">
        <v>0.40187499999999998</v>
      </c>
      <c r="L3461" s="2" t="s">
        <v>12021</v>
      </c>
      <c r="M3461" t="s">
        <v>12021</v>
      </c>
      <c r="N3461" t="str">
        <f t="shared" si="326"/>
        <v>12-12-2024</v>
      </c>
      <c r="O3461" t="str">
        <f t="shared" si="328"/>
        <v>12</v>
      </c>
      <c r="P3461" t="str">
        <f t="shared" si="329"/>
        <v>2024</v>
      </c>
      <c r="Q3461" t="s">
        <v>12021</v>
      </c>
      <c r="R3461" t="str">
        <f t="shared" si="327"/>
        <v>28-12-2024</v>
      </c>
      <c r="S3461" t="str">
        <f t="shared" si="330"/>
        <v>12</v>
      </c>
    </row>
    <row r="3462" spans="1:19" x14ac:dyDescent="0.3">
      <c r="A3462" t="s">
        <v>7942</v>
      </c>
      <c r="B3462" t="s">
        <v>404</v>
      </c>
      <c r="C3462" t="s">
        <v>12021</v>
      </c>
      <c r="D3462" t="s">
        <v>12</v>
      </c>
      <c r="E3462" t="s">
        <v>174</v>
      </c>
      <c r="F3462" t="s">
        <v>7943</v>
      </c>
      <c r="G3462" t="s">
        <v>22</v>
      </c>
      <c r="H3462" s="1">
        <v>45116</v>
      </c>
      <c r="I3462" s="3">
        <v>0.61041666666666672</v>
      </c>
      <c r="J3462" s="1" t="s">
        <v>12021</v>
      </c>
      <c r="K3462" s="2" t="s">
        <v>12021</v>
      </c>
      <c r="L3462" s="2" t="s">
        <v>12021</v>
      </c>
      <c r="M3462" t="s">
        <v>12021</v>
      </c>
      <c r="N3462" t="str">
        <f t="shared" si="326"/>
        <v>09-07-2023</v>
      </c>
      <c r="O3462" t="str">
        <f t="shared" si="328"/>
        <v>07</v>
      </c>
      <c r="P3462" t="str">
        <f t="shared" si="329"/>
        <v>2023</v>
      </c>
      <c r="Q3462" t="s">
        <v>12021</v>
      </c>
      <c r="R3462" t="str">
        <f t="shared" si="327"/>
        <v>-</v>
      </c>
      <c r="S3462" t="str">
        <f t="shared" si="330"/>
        <v/>
      </c>
    </row>
    <row r="3463" spans="1:19" x14ac:dyDescent="0.3">
      <c r="A3463" t="s">
        <v>7944</v>
      </c>
      <c r="B3463" t="s">
        <v>185</v>
      </c>
      <c r="C3463" t="s">
        <v>11685</v>
      </c>
      <c r="D3463" t="s">
        <v>12</v>
      </c>
      <c r="E3463" t="s">
        <v>13</v>
      </c>
      <c r="F3463" t="s">
        <v>7945</v>
      </c>
      <c r="G3463" t="s">
        <v>28</v>
      </c>
      <c r="H3463" s="1">
        <v>44624</v>
      </c>
      <c r="I3463" s="3">
        <v>0.2326388888888889</v>
      </c>
      <c r="J3463" s="1" t="s">
        <v>7946</v>
      </c>
      <c r="K3463" s="2">
        <v>0.23311342592592593</v>
      </c>
      <c r="L3463" s="2" t="s">
        <v>12021</v>
      </c>
      <c r="M3463" t="s">
        <v>12021</v>
      </c>
      <c r="N3463" t="str">
        <f t="shared" si="326"/>
        <v>04-03-2022</v>
      </c>
      <c r="O3463" t="str">
        <f t="shared" si="328"/>
        <v>03</v>
      </c>
      <c r="P3463" t="str">
        <f t="shared" si="329"/>
        <v>2022</v>
      </c>
      <c r="Q3463" t="s">
        <v>12021</v>
      </c>
      <c r="R3463" t="str">
        <f t="shared" si="327"/>
        <v>20-04-2022</v>
      </c>
      <c r="S3463" t="str">
        <f t="shared" si="330"/>
        <v>04</v>
      </c>
    </row>
    <row r="3464" spans="1:19" x14ac:dyDescent="0.3">
      <c r="A3464" t="s">
        <v>7947</v>
      </c>
      <c r="B3464" t="s">
        <v>146</v>
      </c>
      <c r="C3464" t="s">
        <v>11686</v>
      </c>
      <c r="D3464" t="s">
        <v>19</v>
      </c>
      <c r="E3464" t="s">
        <v>140</v>
      </c>
      <c r="F3464" t="s">
        <v>7948</v>
      </c>
      <c r="G3464" t="s">
        <v>28</v>
      </c>
      <c r="H3464" s="1" t="s">
        <v>2365</v>
      </c>
      <c r="I3464" s="3">
        <v>0.21563657407407408</v>
      </c>
      <c r="J3464" s="1" t="s">
        <v>2843</v>
      </c>
      <c r="K3464" s="2">
        <v>0.21563657407407408</v>
      </c>
      <c r="L3464" s="2" t="s">
        <v>12021</v>
      </c>
      <c r="M3464" t="s">
        <v>12021</v>
      </c>
      <c r="N3464" t="str">
        <f t="shared" si="326"/>
        <v>25-01-2024</v>
      </c>
      <c r="O3464" t="str">
        <f t="shared" si="328"/>
        <v>01</v>
      </c>
      <c r="P3464" t="str">
        <f t="shared" si="329"/>
        <v>2024</v>
      </c>
      <c r="Q3464" t="s">
        <v>12021</v>
      </c>
      <c r="R3464" t="str">
        <f t="shared" si="327"/>
        <v>27-01-2024</v>
      </c>
      <c r="S3464" t="str">
        <f t="shared" si="330"/>
        <v>01</v>
      </c>
    </row>
    <row r="3465" spans="1:19" x14ac:dyDescent="0.3">
      <c r="A3465" t="s">
        <v>7949</v>
      </c>
      <c r="B3465" t="s">
        <v>87</v>
      </c>
      <c r="C3465" s="4">
        <v>44776.015277777777</v>
      </c>
      <c r="D3465" t="s">
        <v>33</v>
      </c>
      <c r="E3465" t="s">
        <v>38</v>
      </c>
      <c r="F3465" t="s">
        <v>7950</v>
      </c>
      <c r="G3465" t="s">
        <v>28</v>
      </c>
      <c r="H3465" s="1">
        <v>44595</v>
      </c>
      <c r="I3465" s="3">
        <v>1.5277777777777777E-2</v>
      </c>
      <c r="J3465" s="1">
        <v>44776</v>
      </c>
      <c r="K3465" s="2">
        <v>1.5277777777777777E-2</v>
      </c>
      <c r="L3465" s="2" t="s">
        <v>12021</v>
      </c>
      <c r="M3465" t="s">
        <v>12021</v>
      </c>
      <c r="N3465" t="str">
        <f t="shared" si="326"/>
        <v>03-02-2022</v>
      </c>
      <c r="O3465" t="str">
        <f t="shared" si="328"/>
        <v>02</v>
      </c>
      <c r="P3465" t="str">
        <f t="shared" si="329"/>
        <v>2022</v>
      </c>
      <c r="Q3465" t="s">
        <v>12021</v>
      </c>
      <c r="R3465" t="str">
        <f t="shared" si="327"/>
        <v>03-08-2022</v>
      </c>
      <c r="S3465" t="str">
        <f t="shared" si="330"/>
        <v>08</v>
      </c>
    </row>
    <row r="3466" spans="1:19" x14ac:dyDescent="0.3">
      <c r="A3466" t="s">
        <v>7951</v>
      </c>
      <c r="B3466" t="s">
        <v>93</v>
      </c>
      <c r="C3466" t="s">
        <v>12021</v>
      </c>
      <c r="D3466" t="s">
        <v>19</v>
      </c>
      <c r="E3466" t="s">
        <v>26</v>
      </c>
      <c r="F3466" t="s">
        <v>7952</v>
      </c>
      <c r="G3466" t="s">
        <v>22</v>
      </c>
      <c r="H3466" s="1" t="s">
        <v>1321</v>
      </c>
      <c r="I3466" s="3">
        <v>0.50888888888888884</v>
      </c>
      <c r="J3466" s="1" t="s">
        <v>12021</v>
      </c>
      <c r="K3466" s="2" t="s">
        <v>12021</v>
      </c>
      <c r="L3466" s="2" t="s">
        <v>12021</v>
      </c>
      <c r="M3466" t="s">
        <v>12021</v>
      </c>
      <c r="N3466" t="str">
        <f t="shared" si="326"/>
        <v>26-02-2020</v>
      </c>
      <c r="O3466" t="str">
        <f t="shared" si="328"/>
        <v>02</v>
      </c>
      <c r="P3466" t="str">
        <f t="shared" si="329"/>
        <v>2020</v>
      </c>
      <c r="Q3466" t="s">
        <v>12021</v>
      </c>
      <c r="R3466" t="str">
        <f t="shared" si="327"/>
        <v>-</v>
      </c>
      <c r="S3466" t="str">
        <f t="shared" si="330"/>
        <v/>
      </c>
    </row>
    <row r="3467" spans="1:19" x14ac:dyDescent="0.3">
      <c r="A3467" t="s">
        <v>7953</v>
      </c>
      <c r="B3467" t="s">
        <v>53</v>
      </c>
      <c r="C3467" t="s">
        <v>12021</v>
      </c>
      <c r="D3467" t="s">
        <v>12</v>
      </c>
      <c r="E3467" t="s">
        <v>13</v>
      </c>
      <c r="F3467" t="s">
        <v>7954</v>
      </c>
      <c r="G3467" t="s">
        <v>22</v>
      </c>
      <c r="H3467" s="1">
        <v>44934</v>
      </c>
      <c r="I3467" s="3">
        <v>0.43055555555555558</v>
      </c>
      <c r="J3467" s="1" t="s">
        <v>12021</v>
      </c>
      <c r="K3467" s="2" t="s">
        <v>12021</v>
      </c>
      <c r="L3467" s="2" t="s">
        <v>12021</v>
      </c>
      <c r="M3467" t="s">
        <v>12021</v>
      </c>
      <c r="N3467" t="str">
        <f t="shared" si="326"/>
        <v>08-01-2023</v>
      </c>
      <c r="O3467" t="str">
        <f t="shared" si="328"/>
        <v>01</v>
      </c>
      <c r="P3467" t="str">
        <f t="shared" si="329"/>
        <v>2023</v>
      </c>
      <c r="Q3467" t="s">
        <v>12021</v>
      </c>
      <c r="R3467" t="str">
        <f t="shared" si="327"/>
        <v>-</v>
      </c>
      <c r="S3467" t="str">
        <f t="shared" si="330"/>
        <v/>
      </c>
    </row>
    <row r="3468" spans="1:19" x14ac:dyDescent="0.3">
      <c r="A3468" t="s">
        <v>7955</v>
      </c>
      <c r="B3468" t="s">
        <v>48</v>
      </c>
      <c r="C3468" t="s">
        <v>12021</v>
      </c>
      <c r="D3468" t="s">
        <v>49</v>
      </c>
      <c r="E3468" t="s">
        <v>50</v>
      </c>
      <c r="F3468" t="s">
        <v>7956</v>
      </c>
      <c r="G3468" t="s">
        <v>15</v>
      </c>
      <c r="H3468" s="1">
        <v>44868</v>
      </c>
      <c r="I3468" s="3">
        <v>0.50902777777777775</v>
      </c>
      <c r="J3468" s="1" t="s">
        <v>12021</v>
      </c>
      <c r="K3468" s="2" t="s">
        <v>12021</v>
      </c>
      <c r="L3468" s="2" t="s">
        <v>12021</v>
      </c>
      <c r="M3468" t="s">
        <v>12021</v>
      </c>
      <c r="N3468" t="str">
        <f t="shared" si="326"/>
        <v>03-11-2022</v>
      </c>
      <c r="O3468" t="str">
        <f t="shared" si="328"/>
        <v>11</v>
      </c>
      <c r="P3468" t="str">
        <f t="shared" si="329"/>
        <v>2022</v>
      </c>
      <c r="Q3468" t="s">
        <v>12021</v>
      </c>
      <c r="R3468" t="str">
        <f t="shared" si="327"/>
        <v>-</v>
      </c>
      <c r="S3468" t="str">
        <f t="shared" si="330"/>
        <v/>
      </c>
    </row>
    <row r="3469" spans="1:19" x14ac:dyDescent="0.3">
      <c r="A3469" t="s">
        <v>7957</v>
      </c>
      <c r="B3469" t="s">
        <v>110</v>
      </c>
      <c r="C3469" t="s">
        <v>11687</v>
      </c>
      <c r="D3469" t="s">
        <v>33</v>
      </c>
      <c r="E3469" t="s">
        <v>34</v>
      </c>
      <c r="F3469" t="s">
        <v>7958</v>
      </c>
      <c r="G3469" t="s">
        <v>28</v>
      </c>
      <c r="H3469" s="1">
        <v>44294</v>
      </c>
      <c r="I3469" s="3">
        <v>0.8930555555555556</v>
      </c>
      <c r="J3469" s="1" t="s">
        <v>4460</v>
      </c>
      <c r="K3469" s="2">
        <v>0.89362268518518517</v>
      </c>
      <c r="L3469" s="2" t="s">
        <v>12021</v>
      </c>
      <c r="M3469" t="s">
        <v>12021</v>
      </c>
      <c r="N3469" t="str">
        <f t="shared" si="326"/>
        <v>08-04-2021</v>
      </c>
      <c r="O3469" t="str">
        <f t="shared" si="328"/>
        <v>04</v>
      </c>
      <c r="P3469" t="str">
        <f t="shared" si="329"/>
        <v>2021</v>
      </c>
      <c r="Q3469" t="s">
        <v>12021</v>
      </c>
      <c r="R3469" t="str">
        <f t="shared" si="327"/>
        <v>20-08-2021</v>
      </c>
      <c r="S3469" t="str">
        <f t="shared" si="330"/>
        <v>08</v>
      </c>
    </row>
    <row r="3470" spans="1:19" x14ac:dyDescent="0.3">
      <c r="A3470" t="s">
        <v>7959</v>
      </c>
      <c r="B3470" t="s">
        <v>131</v>
      </c>
      <c r="C3470" t="s">
        <v>12021</v>
      </c>
      <c r="D3470" t="s">
        <v>12</v>
      </c>
      <c r="E3470" t="s">
        <v>114</v>
      </c>
      <c r="F3470" t="s">
        <v>7960</v>
      </c>
      <c r="G3470" t="s">
        <v>15</v>
      </c>
      <c r="H3470" s="1">
        <v>44207</v>
      </c>
      <c r="I3470" s="3">
        <v>0.23194444444444445</v>
      </c>
      <c r="J3470" s="1" t="s">
        <v>12021</v>
      </c>
      <c r="K3470" s="2" t="s">
        <v>12021</v>
      </c>
      <c r="L3470" s="2" t="s">
        <v>12021</v>
      </c>
      <c r="M3470" t="s">
        <v>12021</v>
      </c>
      <c r="N3470" t="str">
        <f t="shared" si="326"/>
        <v>11-01-2021</v>
      </c>
      <c r="O3470" t="str">
        <f t="shared" si="328"/>
        <v>01</v>
      </c>
      <c r="P3470" t="str">
        <f t="shared" si="329"/>
        <v>2021</v>
      </c>
      <c r="Q3470" t="s">
        <v>12021</v>
      </c>
      <c r="R3470" t="str">
        <f t="shared" si="327"/>
        <v>-</v>
      </c>
      <c r="S3470" t="str">
        <f t="shared" si="330"/>
        <v/>
      </c>
    </row>
    <row r="3471" spans="1:19" x14ac:dyDescent="0.3">
      <c r="A3471" t="s">
        <v>7961</v>
      </c>
      <c r="B3471" t="s">
        <v>139</v>
      </c>
      <c r="C3471" t="s">
        <v>12021</v>
      </c>
      <c r="D3471" t="s">
        <v>19</v>
      </c>
      <c r="E3471" t="s">
        <v>140</v>
      </c>
      <c r="F3471" t="s">
        <v>7962</v>
      </c>
      <c r="G3471" t="s">
        <v>22</v>
      </c>
      <c r="H3471" s="1" t="s">
        <v>7176</v>
      </c>
      <c r="I3471" s="3">
        <v>0.17206018518518518</v>
      </c>
      <c r="J3471" s="1" t="s">
        <v>12021</v>
      </c>
      <c r="K3471" s="2" t="s">
        <v>12021</v>
      </c>
      <c r="L3471" s="2" t="s">
        <v>12021</v>
      </c>
      <c r="M3471" t="s">
        <v>12021</v>
      </c>
      <c r="N3471" t="str">
        <f t="shared" si="326"/>
        <v>19-01-2022</v>
      </c>
      <c r="O3471" t="str">
        <f t="shared" si="328"/>
        <v>01</v>
      </c>
      <c r="P3471" t="str">
        <f t="shared" si="329"/>
        <v>2022</v>
      </c>
      <c r="Q3471" t="s">
        <v>12021</v>
      </c>
      <c r="R3471" t="str">
        <f t="shared" si="327"/>
        <v>-</v>
      </c>
      <c r="S3471" t="str">
        <f t="shared" si="330"/>
        <v/>
      </c>
    </row>
    <row r="3472" spans="1:19" x14ac:dyDescent="0.3">
      <c r="A3472" t="s">
        <v>7963</v>
      </c>
      <c r="B3472" t="s">
        <v>48</v>
      </c>
      <c r="C3472" t="s">
        <v>12021</v>
      </c>
      <c r="D3472" t="s">
        <v>49</v>
      </c>
      <c r="E3472" t="s">
        <v>50</v>
      </c>
      <c r="F3472" t="s">
        <v>7964</v>
      </c>
      <c r="G3472" t="s">
        <v>15</v>
      </c>
      <c r="H3472" s="1" t="s">
        <v>363</v>
      </c>
      <c r="I3472" s="3">
        <v>0.32277777777777777</v>
      </c>
      <c r="J3472" s="1" t="s">
        <v>12021</v>
      </c>
      <c r="K3472" s="2" t="s">
        <v>12021</v>
      </c>
      <c r="L3472" s="2" t="s">
        <v>12021</v>
      </c>
      <c r="M3472" t="s">
        <v>12021</v>
      </c>
      <c r="N3472" t="str">
        <f t="shared" si="326"/>
        <v>18-01-2020</v>
      </c>
      <c r="O3472" t="str">
        <f t="shared" si="328"/>
        <v>01</v>
      </c>
      <c r="P3472" t="str">
        <f t="shared" si="329"/>
        <v>2020</v>
      </c>
      <c r="Q3472" t="s">
        <v>12021</v>
      </c>
      <c r="R3472" t="str">
        <f t="shared" si="327"/>
        <v>-</v>
      </c>
      <c r="S3472" t="str">
        <f t="shared" si="330"/>
        <v/>
      </c>
    </row>
    <row r="3473" spans="1:19" x14ac:dyDescent="0.3">
      <c r="A3473" t="s">
        <v>7965</v>
      </c>
      <c r="B3473" t="s">
        <v>256</v>
      </c>
      <c r="C3473" t="s">
        <v>12021</v>
      </c>
      <c r="D3473" t="s">
        <v>19</v>
      </c>
      <c r="E3473" t="s">
        <v>20</v>
      </c>
      <c r="F3473" t="s">
        <v>7966</v>
      </c>
      <c r="G3473" t="s">
        <v>15</v>
      </c>
      <c r="H3473" s="1" t="s">
        <v>1275</v>
      </c>
      <c r="I3473" s="3">
        <v>0.91366898148148146</v>
      </c>
      <c r="J3473" s="1" t="s">
        <v>12021</v>
      </c>
      <c r="K3473" s="2" t="s">
        <v>12021</v>
      </c>
      <c r="L3473" s="2" t="s">
        <v>12021</v>
      </c>
      <c r="M3473" t="s">
        <v>12021</v>
      </c>
      <c r="N3473" t="str">
        <f t="shared" si="326"/>
        <v>14-10-2023</v>
      </c>
      <c r="O3473" t="str">
        <f t="shared" si="328"/>
        <v>10</v>
      </c>
      <c r="P3473" t="str">
        <f t="shared" si="329"/>
        <v>2023</v>
      </c>
      <c r="Q3473" t="s">
        <v>12021</v>
      </c>
      <c r="R3473" t="str">
        <f t="shared" si="327"/>
        <v>-</v>
      </c>
      <c r="S3473" t="str">
        <f t="shared" si="330"/>
        <v/>
      </c>
    </row>
    <row r="3474" spans="1:19" x14ac:dyDescent="0.3">
      <c r="A3474" t="s">
        <v>7967</v>
      </c>
      <c r="B3474" t="s">
        <v>64</v>
      </c>
      <c r="C3474" t="s">
        <v>12021</v>
      </c>
      <c r="D3474" t="s">
        <v>49</v>
      </c>
      <c r="E3474" t="s">
        <v>65</v>
      </c>
      <c r="F3474" t="s">
        <v>7968</v>
      </c>
      <c r="G3474" t="s">
        <v>15</v>
      </c>
      <c r="H3474" s="1">
        <v>44481</v>
      </c>
      <c r="I3474" s="3">
        <v>0.27777777777777779</v>
      </c>
      <c r="J3474" s="1" t="s">
        <v>12021</v>
      </c>
      <c r="K3474" s="2" t="s">
        <v>12021</v>
      </c>
      <c r="L3474" s="2" t="s">
        <v>12021</v>
      </c>
      <c r="M3474" t="s">
        <v>12021</v>
      </c>
      <c r="N3474" t="str">
        <f t="shared" si="326"/>
        <v>12-10-2021</v>
      </c>
      <c r="O3474" t="str">
        <f t="shared" si="328"/>
        <v>10</v>
      </c>
      <c r="P3474" t="str">
        <f t="shared" si="329"/>
        <v>2021</v>
      </c>
      <c r="Q3474" t="s">
        <v>12021</v>
      </c>
      <c r="R3474" t="str">
        <f t="shared" si="327"/>
        <v>-</v>
      </c>
      <c r="S3474" t="str">
        <f t="shared" si="330"/>
        <v/>
      </c>
    </row>
    <row r="3475" spans="1:19" x14ac:dyDescent="0.3">
      <c r="A3475" t="s">
        <v>7969</v>
      </c>
      <c r="B3475" t="s">
        <v>139</v>
      </c>
      <c r="C3475" t="s">
        <v>12021</v>
      </c>
      <c r="D3475" t="s">
        <v>19</v>
      </c>
      <c r="E3475" t="s">
        <v>140</v>
      </c>
      <c r="F3475" t="s">
        <v>7970</v>
      </c>
      <c r="G3475" t="s">
        <v>15</v>
      </c>
      <c r="H3475" s="1" t="s">
        <v>1247</v>
      </c>
      <c r="I3475" s="3">
        <v>0.53817129629629634</v>
      </c>
      <c r="J3475" s="1" t="s">
        <v>12021</v>
      </c>
      <c r="K3475" s="2" t="s">
        <v>12021</v>
      </c>
      <c r="L3475" s="2" t="s">
        <v>12021</v>
      </c>
      <c r="M3475" t="s">
        <v>12021</v>
      </c>
      <c r="N3475" t="str">
        <f t="shared" si="326"/>
        <v>19-12-2020</v>
      </c>
      <c r="O3475" t="str">
        <f t="shared" si="328"/>
        <v>12</v>
      </c>
      <c r="P3475" t="str">
        <f t="shared" si="329"/>
        <v>2020</v>
      </c>
      <c r="Q3475" t="s">
        <v>12021</v>
      </c>
      <c r="R3475" t="str">
        <f t="shared" si="327"/>
        <v>-</v>
      </c>
      <c r="S3475" t="str">
        <f t="shared" si="330"/>
        <v/>
      </c>
    </row>
    <row r="3476" spans="1:19" x14ac:dyDescent="0.3">
      <c r="A3476" t="s">
        <v>7971</v>
      </c>
      <c r="B3476" t="s">
        <v>18</v>
      </c>
      <c r="C3476" t="s">
        <v>12021</v>
      </c>
      <c r="D3476" t="s">
        <v>19</v>
      </c>
      <c r="E3476" t="s">
        <v>20</v>
      </c>
      <c r="F3476" t="s">
        <v>7972</v>
      </c>
      <c r="G3476" t="s">
        <v>22</v>
      </c>
      <c r="H3476" s="1">
        <v>44538</v>
      </c>
      <c r="I3476" s="3">
        <v>0.17083333333333334</v>
      </c>
      <c r="J3476" s="1" t="s">
        <v>12021</v>
      </c>
      <c r="K3476" s="2" t="s">
        <v>12021</v>
      </c>
      <c r="L3476" s="2" t="s">
        <v>12021</v>
      </c>
      <c r="M3476" t="s">
        <v>12021</v>
      </c>
      <c r="N3476" t="str">
        <f t="shared" si="326"/>
        <v>08-12-2021</v>
      </c>
      <c r="O3476" t="str">
        <f t="shared" si="328"/>
        <v>12</v>
      </c>
      <c r="P3476" t="str">
        <f t="shared" si="329"/>
        <v>2021</v>
      </c>
      <c r="Q3476" t="s">
        <v>12021</v>
      </c>
      <c r="R3476" t="str">
        <f t="shared" si="327"/>
        <v>-</v>
      </c>
      <c r="S3476" t="str">
        <f t="shared" si="330"/>
        <v/>
      </c>
    </row>
    <row r="3477" spans="1:19" x14ac:dyDescent="0.3">
      <c r="A3477" t="s">
        <v>7973</v>
      </c>
      <c r="B3477" t="s">
        <v>18</v>
      </c>
      <c r="C3477" t="s">
        <v>12021</v>
      </c>
      <c r="D3477" t="s">
        <v>19</v>
      </c>
      <c r="E3477" t="s">
        <v>20</v>
      </c>
      <c r="F3477" t="s">
        <v>7974</v>
      </c>
      <c r="G3477" t="s">
        <v>22</v>
      </c>
      <c r="H3477" s="1" t="s">
        <v>5890</v>
      </c>
      <c r="I3477" s="3">
        <v>0.98976851851851855</v>
      </c>
      <c r="J3477" s="1" t="s">
        <v>12021</v>
      </c>
      <c r="K3477" s="2" t="s">
        <v>12021</v>
      </c>
      <c r="L3477" s="2" t="s">
        <v>12021</v>
      </c>
      <c r="M3477" t="s">
        <v>12021</v>
      </c>
      <c r="N3477" t="str">
        <f t="shared" si="326"/>
        <v>20-09-2023</v>
      </c>
      <c r="O3477" t="str">
        <f t="shared" si="328"/>
        <v>09</v>
      </c>
      <c r="P3477" t="str">
        <f t="shared" si="329"/>
        <v>2023</v>
      </c>
      <c r="Q3477" t="s">
        <v>12021</v>
      </c>
      <c r="R3477" t="str">
        <f t="shared" si="327"/>
        <v>-</v>
      </c>
      <c r="S3477" t="str">
        <f t="shared" si="330"/>
        <v/>
      </c>
    </row>
    <row r="3478" spans="1:19" x14ac:dyDescent="0.3">
      <c r="A3478" t="s">
        <v>7975</v>
      </c>
      <c r="B3478" t="s">
        <v>73</v>
      </c>
      <c r="C3478" t="s">
        <v>12021</v>
      </c>
      <c r="D3478" t="s">
        <v>49</v>
      </c>
      <c r="E3478" t="s">
        <v>50</v>
      </c>
      <c r="F3478" t="s">
        <v>7976</v>
      </c>
      <c r="G3478" t="s">
        <v>15</v>
      </c>
      <c r="H3478" s="1" t="s">
        <v>1020</v>
      </c>
      <c r="I3478" s="3">
        <v>0.47582175925925924</v>
      </c>
      <c r="J3478" s="1" t="s">
        <v>12021</v>
      </c>
      <c r="K3478" s="2" t="s">
        <v>12021</v>
      </c>
      <c r="L3478" s="2" t="s">
        <v>12021</v>
      </c>
      <c r="M3478" t="s">
        <v>12021</v>
      </c>
      <c r="N3478" t="str">
        <f t="shared" si="326"/>
        <v>21-06-2020</v>
      </c>
      <c r="O3478" t="str">
        <f t="shared" si="328"/>
        <v>06</v>
      </c>
      <c r="P3478" t="str">
        <f t="shared" si="329"/>
        <v>2020</v>
      </c>
      <c r="Q3478" t="s">
        <v>12021</v>
      </c>
      <c r="R3478" t="str">
        <f t="shared" si="327"/>
        <v>-</v>
      </c>
      <c r="S3478" t="str">
        <f t="shared" si="330"/>
        <v/>
      </c>
    </row>
    <row r="3479" spans="1:19" x14ac:dyDescent="0.3">
      <c r="A3479" t="s">
        <v>7977</v>
      </c>
      <c r="B3479" t="s">
        <v>48</v>
      </c>
      <c r="C3479" t="s">
        <v>12021</v>
      </c>
      <c r="D3479" t="s">
        <v>49</v>
      </c>
      <c r="E3479" t="s">
        <v>50</v>
      </c>
      <c r="F3479" t="s">
        <v>7978</v>
      </c>
      <c r="G3479" t="s">
        <v>15</v>
      </c>
      <c r="H3479" s="1">
        <v>45294</v>
      </c>
      <c r="I3479" s="3">
        <v>0.42777777777777776</v>
      </c>
      <c r="J3479" s="1" t="s">
        <v>12021</v>
      </c>
      <c r="K3479" s="2" t="s">
        <v>12021</v>
      </c>
      <c r="L3479" s="2" t="s">
        <v>12021</v>
      </c>
      <c r="M3479" t="s">
        <v>12021</v>
      </c>
      <c r="N3479" t="str">
        <f t="shared" si="326"/>
        <v>03-01-2024</v>
      </c>
      <c r="O3479" t="str">
        <f t="shared" si="328"/>
        <v>01</v>
      </c>
      <c r="P3479" t="str">
        <f t="shared" si="329"/>
        <v>2024</v>
      </c>
      <c r="Q3479" t="s">
        <v>12021</v>
      </c>
      <c r="R3479" t="str">
        <f t="shared" si="327"/>
        <v>-</v>
      </c>
      <c r="S3479" t="str">
        <f t="shared" si="330"/>
        <v/>
      </c>
    </row>
    <row r="3480" spans="1:19" x14ac:dyDescent="0.3">
      <c r="A3480" t="s">
        <v>7979</v>
      </c>
      <c r="B3480" t="s">
        <v>404</v>
      </c>
      <c r="C3480" t="s">
        <v>12021</v>
      </c>
      <c r="D3480" t="s">
        <v>12</v>
      </c>
      <c r="E3480" t="s">
        <v>174</v>
      </c>
      <c r="F3480" t="s">
        <v>7980</v>
      </c>
      <c r="G3480" t="s">
        <v>15</v>
      </c>
      <c r="H3480" s="1">
        <v>45422</v>
      </c>
      <c r="I3480" s="3">
        <v>0.39930555555555558</v>
      </c>
      <c r="J3480" s="1" t="s">
        <v>12021</v>
      </c>
      <c r="K3480" s="2" t="s">
        <v>12021</v>
      </c>
      <c r="L3480" s="2" t="s">
        <v>12021</v>
      </c>
      <c r="M3480" t="s">
        <v>12021</v>
      </c>
      <c r="N3480" t="str">
        <f t="shared" si="326"/>
        <v>10-05-2024</v>
      </c>
      <c r="O3480" t="str">
        <f t="shared" si="328"/>
        <v>05</v>
      </c>
      <c r="P3480" t="str">
        <f t="shared" si="329"/>
        <v>2024</v>
      </c>
      <c r="Q3480" t="s">
        <v>12021</v>
      </c>
      <c r="R3480" t="str">
        <f t="shared" si="327"/>
        <v>-</v>
      </c>
      <c r="S3480" t="str">
        <f t="shared" si="330"/>
        <v/>
      </c>
    </row>
    <row r="3481" spans="1:19" x14ac:dyDescent="0.3">
      <c r="A3481" t="s">
        <v>7981</v>
      </c>
      <c r="B3481" t="s">
        <v>205</v>
      </c>
      <c r="C3481" t="s">
        <v>12021</v>
      </c>
      <c r="D3481" t="s">
        <v>19</v>
      </c>
      <c r="E3481" t="s">
        <v>140</v>
      </c>
      <c r="F3481" t="s">
        <v>7982</v>
      </c>
      <c r="G3481" t="s">
        <v>15</v>
      </c>
      <c r="H3481" s="1" t="s">
        <v>3958</v>
      </c>
      <c r="I3481" s="3">
        <v>0.91475694444444444</v>
      </c>
      <c r="J3481" s="1" t="s">
        <v>12021</v>
      </c>
      <c r="K3481" s="2" t="s">
        <v>12021</v>
      </c>
      <c r="L3481" s="2" t="s">
        <v>12021</v>
      </c>
      <c r="M3481" t="s">
        <v>12021</v>
      </c>
      <c r="N3481" t="str">
        <f t="shared" si="326"/>
        <v>26-04-2023</v>
      </c>
      <c r="O3481" t="str">
        <f t="shared" si="328"/>
        <v>04</v>
      </c>
      <c r="P3481" t="str">
        <f t="shared" si="329"/>
        <v>2023</v>
      </c>
      <c r="Q3481" t="s">
        <v>12021</v>
      </c>
      <c r="R3481" t="str">
        <f t="shared" si="327"/>
        <v>-</v>
      </c>
      <c r="S3481" t="str">
        <f t="shared" si="330"/>
        <v/>
      </c>
    </row>
    <row r="3482" spans="1:19" x14ac:dyDescent="0.3">
      <c r="A3482" t="s">
        <v>7983</v>
      </c>
      <c r="B3482" t="s">
        <v>158</v>
      </c>
      <c r="C3482" t="s">
        <v>12021</v>
      </c>
      <c r="D3482" t="s">
        <v>33</v>
      </c>
      <c r="E3482" t="s">
        <v>127</v>
      </c>
      <c r="F3482" t="s">
        <v>7984</v>
      </c>
      <c r="G3482" t="s">
        <v>15</v>
      </c>
      <c r="H3482" s="1" t="s">
        <v>156</v>
      </c>
      <c r="I3482" s="3">
        <v>0.57232638888888887</v>
      </c>
      <c r="J3482" s="1" t="s">
        <v>12021</v>
      </c>
      <c r="K3482" s="2" t="s">
        <v>12021</v>
      </c>
      <c r="L3482" s="2" t="s">
        <v>12021</v>
      </c>
      <c r="M3482" t="s">
        <v>12021</v>
      </c>
      <c r="N3482" t="str">
        <f t="shared" si="326"/>
        <v>29-07-2024</v>
      </c>
      <c r="O3482" t="str">
        <f t="shared" si="328"/>
        <v>07</v>
      </c>
      <c r="P3482" t="str">
        <f t="shared" si="329"/>
        <v>2024</v>
      </c>
      <c r="Q3482" t="s">
        <v>12021</v>
      </c>
      <c r="R3482" t="str">
        <f t="shared" si="327"/>
        <v>-</v>
      </c>
      <c r="S3482" t="str">
        <f t="shared" si="330"/>
        <v/>
      </c>
    </row>
    <row r="3483" spans="1:19" x14ac:dyDescent="0.3">
      <c r="A3483" t="s">
        <v>7985</v>
      </c>
      <c r="B3483" t="s">
        <v>126</v>
      </c>
      <c r="C3483" t="s">
        <v>11688</v>
      </c>
      <c r="D3483" t="s">
        <v>33</v>
      </c>
      <c r="E3483" t="s">
        <v>127</v>
      </c>
      <c r="F3483" t="s">
        <v>7986</v>
      </c>
      <c r="G3483" t="s">
        <v>28</v>
      </c>
      <c r="H3483" s="1" t="s">
        <v>1026</v>
      </c>
      <c r="I3483" s="3">
        <v>0.91437500000000005</v>
      </c>
      <c r="J3483" s="1" t="s">
        <v>1231</v>
      </c>
      <c r="K3483" s="2">
        <v>0.91437500000000005</v>
      </c>
      <c r="L3483" s="2" t="s">
        <v>12021</v>
      </c>
      <c r="M3483" t="s">
        <v>12021</v>
      </c>
      <c r="N3483" t="str">
        <f t="shared" si="326"/>
        <v>31-12-2022</v>
      </c>
      <c r="O3483" t="str">
        <f t="shared" si="328"/>
        <v>12</v>
      </c>
      <c r="P3483" t="str">
        <f t="shared" si="329"/>
        <v>2022</v>
      </c>
      <c r="Q3483" t="s">
        <v>12021</v>
      </c>
      <c r="R3483" t="str">
        <f t="shared" si="327"/>
        <v>19-01-2023</v>
      </c>
      <c r="S3483" t="str">
        <f t="shared" si="330"/>
        <v>01</v>
      </c>
    </row>
    <row r="3484" spans="1:19" x14ac:dyDescent="0.3">
      <c r="A3484" t="s">
        <v>7987</v>
      </c>
      <c r="B3484" t="s">
        <v>301</v>
      </c>
      <c r="C3484" s="4">
        <v>44539.025694444441</v>
      </c>
      <c r="D3484" t="s">
        <v>49</v>
      </c>
      <c r="E3484" t="s">
        <v>50</v>
      </c>
      <c r="F3484" t="s">
        <v>7988</v>
      </c>
      <c r="G3484" t="s">
        <v>28</v>
      </c>
      <c r="H3484" s="1">
        <v>44205</v>
      </c>
      <c r="I3484" s="3">
        <v>2.5694444444444443E-2</v>
      </c>
      <c r="J3484" s="1">
        <v>44539</v>
      </c>
      <c r="K3484" s="2">
        <v>2.5694444444444443E-2</v>
      </c>
      <c r="L3484" s="2" t="s">
        <v>12021</v>
      </c>
      <c r="M3484" t="s">
        <v>12021</v>
      </c>
      <c r="N3484" t="str">
        <f t="shared" si="326"/>
        <v>09-01-2021</v>
      </c>
      <c r="O3484" t="str">
        <f t="shared" si="328"/>
        <v>01</v>
      </c>
      <c r="P3484" t="str">
        <f t="shared" si="329"/>
        <v>2021</v>
      </c>
      <c r="Q3484" t="s">
        <v>12021</v>
      </c>
      <c r="R3484" t="str">
        <f t="shared" si="327"/>
        <v>09-12-2021</v>
      </c>
      <c r="S3484" t="str">
        <f t="shared" si="330"/>
        <v>12</v>
      </c>
    </row>
    <row r="3485" spans="1:19" x14ac:dyDescent="0.3">
      <c r="A3485" t="s">
        <v>7989</v>
      </c>
      <c r="B3485" t="s">
        <v>289</v>
      </c>
      <c r="C3485" t="s">
        <v>11689</v>
      </c>
      <c r="D3485" t="s">
        <v>49</v>
      </c>
      <c r="E3485" t="s">
        <v>69</v>
      </c>
      <c r="F3485" t="s">
        <v>7990</v>
      </c>
      <c r="G3485" t="s">
        <v>28</v>
      </c>
      <c r="H3485" s="1">
        <v>45512</v>
      </c>
      <c r="I3485" s="3">
        <v>4.2361111111111113E-2</v>
      </c>
      <c r="J3485" s="1" t="s">
        <v>297</v>
      </c>
      <c r="K3485" s="2">
        <v>4.2615740740740739E-2</v>
      </c>
      <c r="L3485" s="2" t="s">
        <v>12021</v>
      </c>
      <c r="M3485" t="s">
        <v>12021</v>
      </c>
      <c r="N3485" t="str">
        <f t="shared" si="326"/>
        <v>08-08-2024</v>
      </c>
      <c r="O3485" t="str">
        <f t="shared" si="328"/>
        <v>08</v>
      </c>
      <c r="P3485" t="str">
        <f t="shared" si="329"/>
        <v>2024</v>
      </c>
      <c r="Q3485" t="s">
        <v>12021</v>
      </c>
      <c r="R3485" t="str">
        <f t="shared" si="327"/>
        <v>19-08-2024</v>
      </c>
      <c r="S3485" t="str">
        <f t="shared" si="330"/>
        <v>08</v>
      </c>
    </row>
    <row r="3486" spans="1:19" x14ac:dyDescent="0.3">
      <c r="A3486" t="s">
        <v>7991</v>
      </c>
      <c r="B3486" t="s">
        <v>123</v>
      </c>
      <c r="C3486" t="s">
        <v>12021</v>
      </c>
      <c r="D3486" t="s">
        <v>33</v>
      </c>
      <c r="E3486" t="s">
        <v>34</v>
      </c>
      <c r="F3486" t="s">
        <v>7992</v>
      </c>
      <c r="G3486" t="s">
        <v>15</v>
      </c>
      <c r="H3486" s="1" t="s">
        <v>3387</v>
      </c>
      <c r="I3486" s="3">
        <v>0.33273148148148146</v>
      </c>
      <c r="J3486" s="1" t="s">
        <v>12021</v>
      </c>
      <c r="K3486" s="2" t="s">
        <v>12021</v>
      </c>
      <c r="L3486" s="2" t="s">
        <v>12021</v>
      </c>
      <c r="M3486" t="s">
        <v>12021</v>
      </c>
      <c r="N3486" t="str">
        <f t="shared" si="326"/>
        <v>26-12-2021</v>
      </c>
      <c r="O3486" t="str">
        <f t="shared" si="328"/>
        <v>12</v>
      </c>
      <c r="P3486" t="str">
        <f t="shared" si="329"/>
        <v>2021</v>
      </c>
      <c r="Q3486" t="s">
        <v>12021</v>
      </c>
      <c r="R3486" t="str">
        <f t="shared" si="327"/>
        <v>-</v>
      </c>
      <c r="S3486" t="str">
        <f t="shared" si="330"/>
        <v/>
      </c>
    </row>
    <row r="3487" spans="1:19" x14ac:dyDescent="0.3">
      <c r="A3487" t="s">
        <v>7993</v>
      </c>
      <c r="B3487" t="s">
        <v>18</v>
      </c>
      <c r="C3487" t="s">
        <v>12021</v>
      </c>
      <c r="D3487" t="s">
        <v>19</v>
      </c>
      <c r="E3487" t="s">
        <v>20</v>
      </c>
      <c r="F3487" t="s">
        <v>7994</v>
      </c>
      <c r="G3487" t="s">
        <v>22</v>
      </c>
      <c r="H3487" s="1" t="s">
        <v>4111</v>
      </c>
      <c r="I3487" s="3">
        <v>0.85234953703703709</v>
      </c>
      <c r="J3487" s="1" t="s">
        <v>12021</v>
      </c>
      <c r="K3487" s="2" t="s">
        <v>12021</v>
      </c>
      <c r="L3487" s="2" t="s">
        <v>12021</v>
      </c>
      <c r="M3487" t="s">
        <v>12021</v>
      </c>
      <c r="N3487" t="str">
        <f t="shared" si="326"/>
        <v>16-04-2024</v>
      </c>
      <c r="O3487" t="str">
        <f t="shared" si="328"/>
        <v>04</v>
      </c>
      <c r="P3487" t="str">
        <f t="shared" si="329"/>
        <v>2024</v>
      </c>
      <c r="Q3487" t="s">
        <v>12021</v>
      </c>
      <c r="R3487" t="str">
        <f t="shared" si="327"/>
        <v>-</v>
      </c>
      <c r="S3487" t="str">
        <f t="shared" si="330"/>
        <v/>
      </c>
    </row>
    <row r="3488" spans="1:19" x14ac:dyDescent="0.3">
      <c r="A3488" t="s">
        <v>7995</v>
      </c>
      <c r="B3488" t="s">
        <v>158</v>
      </c>
      <c r="C3488" t="s">
        <v>11690</v>
      </c>
      <c r="D3488" t="s">
        <v>33</v>
      </c>
      <c r="E3488" t="s">
        <v>127</v>
      </c>
      <c r="F3488" t="s">
        <v>7996</v>
      </c>
      <c r="G3488" t="s">
        <v>28</v>
      </c>
      <c r="H3488" s="1">
        <v>44024</v>
      </c>
      <c r="I3488" s="3">
        <v>1.3888888888888888E-2</v>
      </c>
      <c r="J3488" s="1" t="s">
        <v>56</v>
      </c>
      <c r="K3488" s="2">
        <v>1.3969907407407407E-2</v>
      </c>
      <c r="L3488" s="2" t="s">
        <v>12021</v>
      </c>
      <c r="M3488" t="s">
        <v>12021</v>
      </c>
      <c r="N3488" t="str">
        <f t="shared" si="326"/>
        <v>12-07-2020</v>
      </c>
      <c r="O3488" t="str">
        <f t="shared" si="328"/>
        <v>07</v>
      </c>
      <c r="P3488" t="str">
        <f t="shared" si="329"/>
        <v>2020</v>
      </c>
      <c r="Q3488" t="s">
        <v>12021</v>
      </c>
      <c r="R3488" t="str">
        <f t="shared" si="327"/>
        <v>15-12-2020</v>
      </c>
      <c r="S3488" t="str">
        <f t="shared" si="330"/>
        <v>12</v>
      </c>
    </row>
    <row r="3489" spans="1:19" x14ac:dyDescent="0.3">
      <c r="A3489" t="s">
        <v>7997</v>
      </c>
      <c r="B3489" t="s">
        <v>64</v>
      </c>
      <c r="C3489" s="4">
        <v>45474.35</v>
      </c>
      <c r="D3489" t="s">
        <v>49</v>
      </c>
      <c r="E3489" t="s">
        <v>65</v>
      </c>
      <c r="F3489" t="s">
        <v>7998</v>
      </c>
      <c r="G3489" t="s">
        <v>28</v>
      </c>
      <c r="H3489" s="1">
        <v>45444</v>
      </c>
      <c r="I3489" s="3">
        <v>0.35</v>
      </c>
      <c r="J3489" s="1">
        <v>45474</v>
      </c>
      <c r="K3489" s="2">
        <v>0.35</v>
      </c>
      <c r="L3489" s="2" t="s">
        <v>12021</v>
      </c>
      <c r="M3489" t="s">
        <v>12021</v>
      </c>
      <c r="N3489" t="str">
        <f t="shared" si="326"/>
        <v>01-06-2024</v>
      </c>
      <c r="O3489" t="str">
        <f t="shared" si="328"/>
        <v>06</v>
      </c>
      <c r="P3489" t="str">
        <f t="shared" si="329"/>
        <v>2024</v>
      </c>
      <c r="Q3489" t="s">
        <v>12021</v>
      </c>
      <c r="R3489" t="str">
        <f t="shared" si="327"/>
        <v>01-07-2024</v>
      </c>
      <c r="S3489" t="str">
        <f t="shared" si="330"/>
        <v>07</v>
      </c>
    </row>
    <row r="3490" spans="1:19" x14ac:dyDescent="0.3">
      <c r="A3490" t="s">
        <v>7999</v>
      </c>
      <c r="B3490" t="s">
        <v>139</v>
      </c>
      <c r="C3490" t="s">
        <v>12021</v>
      </c>
      <c r="D3490" t="s">
        <v>19</v>
      </c>
      <c r="E3490" t="s">
        <v>140</v>
      </c>
      <c r="F3490" t="s">
        <v>8000</v>
      </c>
      <c r="G3490" t="s">
        <v>15</v>
      </c>
      <c r="H3490" s="1" t="s">
        <v>4329</v>
      </c>
      <c r="I3490" s="3">
        <v>0.45795138888888887</v>
      </c>
      <c r="J3490" s="1" t="s">
        <v>12021</v>
      </c>
      <c r="K3490" s="2" t="s">
        <v>12021</v>
      </c>
      <c r="L3490" s="2" t="s">
        <v>12021</v>
      </c>
      <c r="M3490" t="s">
        <v>12021</v>
      </c>
      <c r="N3490" t="str">
        <f t="shared" si="326"/>
        <v>19-12-2023</v>
      </c>
      <c r="O3490" t="str">
        <f t="shared" si="328"/>
        <v>12</v>
      </c>
      <c r="P3490" t="str">
        <f t="shared" si="329"/>
        <v>2023</v>
      </c>
      <c r="Q3490" t="s">
        <v>12021</v>
      </c>
      <c r="R3490" t="str">
        <f t="shared" si="327"/>
        <v>-</v>
      </c>
      <c r="S3490" t="str">
        <f t="shared" si="330"/>
        <v/>
      </c>
    </row>
    <row r="3491" spans="1:19" x14ac:dyDescent="0.3">
      <c r="A3491" t="s">
        <v>8001</v>
      </c>
      <c r="B3491" t="s">
        <v>249</v>
      </c>
      <c r="C3491" t="s">
        <v>11691</v>
      </c>
      <c r="D3491" t="s">
        <v>19</v>
      </c>
      <c r="E3491" t="s">
        <v>26</v>
      </c>
      <c r="F3491" t="s">
        <v>8002</v>
      </c>
      <c r="G3491" t="s">
        <v>28</v>
      </c>
      <c r="H3491" s="1" t="s">
        <v>1752</v>
      </c>
      <c r="I3491" s="3">
        <v>0.52496527777777779</v>
      </c>
      <c r="J3491" s="1" t="s">
        <v>5773</v>
      </c>
      <c r="K3491" s="2">
        <v>0.52496527777777779</v>
      </c>
      <c r="L3491" s="2" t="s">
        <v>12021</v>
      </c>
      <c r="M3491" t="s">
        <v>12021</v>
      </c>
      <c r="N3491" t="str">
        <f t="shared" si="326"/>
        <v>22-07-2020</v>
      </c>
      <c r="O3491" t="str">
        <f t="shared" si="328"/>
        <v>07</v>
      </c>
      <c r="P3491" t="str">
        <f t="shared" si="329"/>
        <v>2020</v>
      </c>
      <c r="Q3491" t="s">
        <v>12021</v>
      </c>
      <c r="R3491" t="str">
        <f t="shared" si="327"/>
        <v>16-08-2020</v>
      </c>
      <c r="S3491" t="str">
        <f t="shared" si="330"/>
        <v>08</v>
      </c>
    </row>
    <row r="3492" spans="1:19" x14ac:dyDescent="0.3">
      <c r="A3492" t="s">
        <v>8003</v>
      </c>
      <c r="B3492" t="s">
        <v>131</v>
      </c>
      <c r="C3492" t="s">
        <v>12021</v>
      </c>
      <c r="D3492" t="s">
        <v>12</v>
      </c>
      <c r="E3492" t="s">
        <v>114</v>
      </c>
      <c r="F3492" t="s">
        <v>8004</v>
      </c>
      <c r="G3492" t="s">
        <v>15</v>
      </c>
      <c r="H3492" s="1" t="s">
        <v>8005</v>
      </c>
      <c r="I3492" s="3">
        <v>0.13479166666666667</v>
      </c>
      <c r="J3492" s="1" t="s">
        <v>12021</v>
      </c>
      <c r="K3492" s="2" t="s">
        <v>12021</v>
      </c>
      <c r="L3492" s="2" t="s">
        <v>12021</v>
      </c>
      <c r="M3492" t="s">
        <v>12021</v>
      </c>
      <c r="N3492" t="str">
        <f t="shared" si="326"/>
        <v>18-05-2023</v>
      </c>
      <c r="O3492" t="str">
        <f t="shared" si="328"/>
        <v>05</v>
      </c>
      <c r="P3492" t="str">
        <f t="shared" si="329"/>
        <v>2023</v>
      </c>
      <c r="Q3492" t="s">
        <v>12021</v>
      </c>
      <c r="R3492" t="str">
        <f t="shared" si="327"/>
        <v>-</v>
      </c>
      <c r="S3492" t="str">
        <f t="shared" si="330"/>
        <v/>
      </c>
    </row>
    <row r="3493" spans="1:19" x14ac:dyDescent="0.3">
      <c r="A3493" t="s">
        <v>8006</v>
      </c>
      <c r="B3493" t="s">
        <v>113</v>
      </c>
      <c r="C3493" t="s">
        <v>12021</v>
      </c>
      <c r="D3493" t="s">
        <v>12</v>
      </c>
      <c r="E3493" t="s">
        <v>114</v>
      </c>
      <c r="F3493" t="s">
        <v>8007</v>
      </c>
      <c r="G3493" t="s">
        <v>15</v>
      </c>
      <c r="H3493" s="1" t="s">
        <v>56</v>
      </c>
      <c r="I3493" s="3">
        <v>0.16543981481481482</v>
      </c>
      <c r="J3493" s="1" t="s">
        <v>12021</v>
      </c>
      <c r="K3493" s="2" t="s">
        <v>12021</v>
      </c>
      <c r="L3493" s="2" t="s">
        <v>12021</v>
      </c>
      <c r="M3493" t="s">
        <v>12021</v>
      </c>
      <c r="N3493" t="str">
        <f t="shared" si="326"/>
        <v>15-12-2020</v>
      </c>
      <c r="O3493" t="str">
        <f t="shared" si="328"/>
        <v>12</v>
      </c>
      <c r="P3493" t="str">
        <f t="shared" si="329"/>
        <v>2020</v>
      </c>
      <c r="Q3493" t="s">
        <v>12021</v>
      </c>
      <c r="R3493" t="str">
        <f t="shared" si="327"/>
        <v>-</v>
      </c>
      <c r="S3493" t="str">
        <f t="shared" si="330"/>
        <v/>
      </c>
    </row>
    <row r="3494" spans="1:19" x14ac:dyDescent="0.3">
      <c r="A3494" t="s">
        <v>8008</v>
      </c>
      <c r="B3494" t="s">
        <v>126</v>
      </c>
      <c r="C3494" t="s">
        <v>12021</v>
      </c>
      <c r="D3494" t="s">
        <v>33</v>
      </c>
      <c r="E3494" t="s">
        <v>127</v>
      </c>
      <c r="F3494" t="s">
        <v>8009</v>
      </c>
      <c r="G3494" t="s">
        <v>22</v>
      </c>
      <c r="H3494" s="1">
        <v>45361</v>
      </c>
      <c r="I3494" s="3">
        <v>0.40625</v>
      </c>
      <c r="J3494" s="1" t="s">
        <v>12021</v>
      </c>
      <c r="K3494" s="2" t="s">
        <v>12021</v>
      </c>
      <c r="L3494" s="2" t="s">
        <v>12021</v>
      </c>
      <c r="M3494" t="s">
        <v>12021</v>
      </c>
      <c r="N3494" t="str">
        <f t="shared" si="326"/>
        <v>10-03-2024</v>
      </c>
      <c r="O3494" t="str">
        <f t="shared" si="328"/>
        <v>03</v>
      </c>
      <c r="P3494" t="str">
        <f t="shared" si="329"/>
        <v>2024</v>
      </c>
      <c r="Q3494" t="s">
        <v>12021</v>
      </c>
      <c r="R3494" t="str">
        <f t="shared" si="327"/>
        <v>-</v>
      </c>
      <c r="S3494" t="str">
        <f t="shared" si="330"/>
        <v/>
      </c>
    </row>
    <row r="3495" spans="1:19" x14ac:dyDescent="0.3">
      <c r="A3495" t="s">
        <v>8010</v>
      </c>
      <c r="B3495" t="s">
        <v>158</v>
      </c>
      <c r="C3495" s="4">
        <v>45180.177083333336</v>
      </c>
      <c r="D3495" t="s">
        <v>33</v>
      </c>
      <c r="E3495" t="s">
        <v>127</v>
      </c>
      <c r="F3495" t="s">
        <v>8011</v>
      </c>
      <c r="G3495" t="s">
        <v>28</v>
      </c>
      <c r="H3495" s="1" t="s">
        <v>1542</v>
      </c>
      <c r="I3495" s="3">
        <v>0.1777199074074074</v>
      </c>
      <c r="J3495" s="1">
        <v>45180</v>
      </c>
      <c r="K3495" s="2">
        <v>0.17708333333333334</v>
      </c>
      <c r="L3495" s="2" t="s">
        <v>12021</v>
      </c>
      <c r="M3495" t="s">
        <v>12021</v>
      </c>
      <c r="N3495" t="str">
        <f t="shared" si="326"/>
        <v>22-10-2023</v>
      </c>
      <c r="O3495" t="str">
        <f t="shared" si="328"/>
        <v>10</v>
      </c>
      <c r="P3495" t="str">
        <f t="shared" si="329"/>
        <v>2023</v>
      </c>
      <c r="Q3495" t="s">
        <v>12021</v>
      </c>
      <c r="R3495" t="str">
        <f t="shared" si="327"/>
        <v>11-09-2023</v>
      </c>
      <c r="S3495" t="str">
        <f t="shared" si="330"/>
        <v>09</v>
      </c>
    </row>
    <row r="3496" spans="1:19" x14ac:dyDescent="0.3">
      <c r="A3496" t="s">
        <v>8012</v>
      </c>
      <c r="B3496" t="s">
        <v>301</v>
      </c>
      <c r="C3496" t="s">
        <v>12021</v>
      </c>
      <c r="D3496" t="s">
        <v>49</v>
      </c>
      <c r="E3496" t="s">
        <v>50</v>
      </c>
      <c r="F3496" t="s">
        <v>8013</v>
      </c>
      <c r="G3496" t="s">
        <v>15</v>
      </c>
      <c r="H3496" s="1" t="s">
        <v>4036</v>
      </c>
      <c r="I3496" s="3">
        <v>0.40313657407407405</v>
      </c>
      <c r="J3496" s="1" t="s">
        <v>12021</v>
      </c>
      <c r="K3496" s="2" t="s">
        <v>12021</v>
      </c>
      <c r="L3496" s="2" t="s">
        <v>12021</v>
      </c>
      <c r="M3496" t="s">
        <v>12021</v>
      </c>
      <c r="N3496" t="str">
        <f t="shared" si="326"/>
        <v>19-02-2023</v>
      </c>
      <c r="O3496" t="str">
        <f t="shared" si="328"/>
        <v>02</v>
      </c>
      <c r="P3496" t="str">
        <f t="shared" si="329"/>
        <v>2023</v>
      </c>
      <c r="Q3496" t="s">
        <v>12021</v>
      </c>
      <c r="R3496" t="str">
        <f t="shared" si="327"/>
        <v>-</v>
      </c>
      <c r="S3496" t="str">
        <f t="shared" si="330"/>
        <v/>
      </c>
    </row>
    <row r="3497" spans="1:19" x14ac:dyDescent="0.3">
      <c r="A3497" t="s">
        <v>8014</v>
      </c>
      <c r="B3497" t="s">
        <v>18</v>
      </c>
      <c r="C3497" t="s">
        <v>12021</v>
      </c>
      <c r="D3497" t="s">
        <v>19</v>
      </c>
      <c r="E3497" t="s">
        <v>20</v>
      </c>
      <c r="F3497" t="s">
        <v>8015</v>
      </c>
      <c r="G3497" t="s">
        <v>22</v>
      </c>
      <c r="H3497" s="1">
        <v>45239</v>
      </c>
      <c r="I3497" s="3">
        <v>0.95</v>
      </c>
      <c r="J3497" s="1" t="s">
        <v>12021</v>
      </c>
      <c r="K3497" s="2" t="s">
        <v>12021</v>
      </c>
      <c r="L3497" s="2" t="s">
        <v>12021</v>
      </c>
      <c r="M3497" t="s">
        <v>12021</v>
      </c>
      <c r="N3497" t="str">
        <f t="shared" si="326"/>
        <v>09-11-2023</v>
      </c>
      <c r="O3497" t="str">
        <f t="shared" si="328"/>
        <v>11</v>
      </c>
      <c r="P3497" t="str">
        <f t="shared" si="329"/>
        <v>2023</v>
      </c>
      <c r="Q3497" t="s">
        <v>12021</v>
      </c>
      <c r="R3497" t="str">
        <f t="shared" si="327"/>
        <v>-</v>
      </c>
      <c r="S3497" t="str">
        <f t="shared" si="330"/>
        <v/>
      </c>
    </row>
    <row r="3498" spans="1:19" x14ac:dyDescent="0.3">
      <c r="A3498" t="s">
        <v>8016</v>
      </c>
      <c r="B3498" t="s">
        <v>48</v>
      </c>
      <c r="C3498" t="s">
        <v>12021</v>
      </c>
      <c r="D3498" t="s">
        <v>49</v>
      </c>
      <c r="E3498" t="s">
        <v>50</v>
      </c>
      <c r="F3498" t="s">
        <v>8017</v>
      </c>
      <c r="G3498" t="s">
        <v>22</v>
      </c>
      <c r="H3498" s="1">
        <v>44228</v>
      </c>
      <c r="I3498" s="3">
        <v>0.51875000000000004</v>
      </c>
      <c r="J3498" s="1" t="s">
        <v>12021</v>
      </c>
      <c r="K3498" s="2" t="s">
        <v>12021</v>
      </c>
      <c r="L3498" s="2" t="s">
        <v>12021</v>
      </c>
      <c r="M3498" t="s">
        <v>12021</v>
      </c>
      <c r="N3498" t="str">
        <f t="shared" si="326"/>
        <v>01-02-2021</v>
      </c>
      <c r="O3498" t="str">
        <f t="shared" si="328"/>
        <v>02</v>
      </c>
      <c r="P3498" t="str">
        <f t="shared" si="329"/>
        <v>2021</v>
      </c>
      <c r="Q3498" t="s">
        <v>12021</v>
      </c>
      <c r="R3498" t="str">
        <f t="shared" si="327"/>
        <v>-</v>
      </c>
      <c r="S3498" t="str">
        <f t="shared" si="330"/>
        <v/>
      </c>
    </row>
    <row r="3499" spans="1:19" x14ac:dyDescent="0.3">
      <c r="A3499" t="s">
        <v>8018</v>
      </c>
      <c r="B3499" t="s">
        <v>48</v>
      </c>
      <c r="C3499" t="s">
        <v>12021</v>
      </c>
      <c r="D3499" t="s">
        <v>49</v>
      </c>
      <c r="E3499" t="s">
        <v>50</v>
      </c>
      <c r="F3499" t="s">
        <v>8019</v>
      </c>
      <c r="G3499" t="s">
        <v>15</v>
      </c>
      <c r="H3499" s="1" t="s">
        <v>5777</v>
      </c>
      <c r="I3499" s="3">
        <v>1.4606481481481481E-2</v>
      </c>
      <c r="J3499" s="1" t="s">
        <v>12021</v>
      </c>
      <c r="K3499" s="2" t="s">
        <v>12021</v>
      </c>
      <c r="L3499" s="2" t="s">
        <v>12021</v>
      </c>
      <c r="M3499" t="s">
        <v>12021</v>
      </c>
      <c r="N3499" t="str">
        <f t="shared" si="326"/>
        <v>19-11-2020</v>
      </c>
      <c r="O3499" t="str">
        <f t="shared" si="328"/>
        <v>11</v>
      </c>
      <c r="P3499" t="str">
        <f t="shared" si="329"/>
        <v>2020</v>
      </c>
      <c r="Q3499" t="s">
        <v>12021</v>
      </c>
      <c r="R3499" t="str">
        <f t="shared" si="327"/>
        <v>-</v>
      </c>
      <c r="S3499" t="str">
        <f t="shared" si="330"/>
        <v/>
      </c>
    </row>
    <row r="3500" spans="1:19" x14ac:dyDescent="0.3">
      <c r="A3500" t="s">
        <v>8020</v>
      </c>
      <c r="B3500" t="s">
        <v>87</v>
      </c>
      <c r="C3500" t="s">
        <v>12021</v>
      </c>
      <c r="D3500" t="s">
        <v>33</v>
      </c>
      <c r="E3500" t="s">
        <v>38</v>
      </c>
      <c r="F3500" t="s">
        <v>8021</v>
      </c>
      <c r="G3500" t="s">
        <v>15</v>
      </c>
      <c r="H3500" s="1" t="s">
        <v>995</v>
      </c>
      <c r="I3500" s="3">
        <v>0.36197916666666669</v>
      </c>
      <c r="J3500" s="1" t="s">
        <v>12021</v>
      </c>
      <c r="K3500" s="2" t="s">
        <v>12021</v>
      </c>
      <c r="L3500" s="2" t="s">
        <v>12021</v>
      </c>
      <c r="M3500" t="s">
        <v>12021</v>
      </c>
      <c r="N3500" t="str">
        <f t="shared" si="326"/>
        <v>25-09-2024</v>
      </c>
      <c r="O3500" t="str">
        <f t="shared" si="328"/>
        <v>09</v>
      </c>
      <c r="P3500" t="str">
        <f t="shared" si="329"/>
        <v>2024</v>
      </c>
      <c r="Q3500" t="s">
        <v>12021</v>
      </c>
      <c r="R3500" t="str">
        <f t="shared" si="327"/>
        <v>-</v>
      </c>
      <c r="S3500" t="str">
        <f t="shared" si="330"/>
        <v/>
      </c>
    </row>
    <row r="3501" spans="1:19" x14ac:dyDescent="0.3">
      <c r="A3501" t="s">
        <v>8022</v>
      </c>
      <c r="B3501" t="s">
        <v>131</v>
      </c>
      <c r="C3501" t="s">
        <v>12021</v>
      </c>
      <c r="D3501" t="s">
        <v>12</v>
      </c>
      <c r="E3501" t="s">
        <v>114</v>
      </c>
      <c r="F3501" t="s">
        <v>8023</v>
      </c>
      <c r="G3501" t="s">
        <v>15</v>
      </c>
      <c r="H3501" s="1" t="s">
        <v>5554</v>
      </c>
      <c r="I3501" s="3">
        <v>0.41651620370370368</v>
      </c>
      <c r="J3501" s="1" t="s">
        <v>12021</v>
      </c>
      <c r="K3501" s="2" t="s">
        <v>12021</v>
      </c>
      <c r="L3501" s="2" t="s">
        <v>12021</v>
      </c>
      <c r="M3501" t="s">
        <v>12021</v>
      </c>
      <c r="N3501" t="str">
        <f t="shared" si="326"/>
        <v>15-04-2023</v>
      </c>
      <c r="O3501" t="str">
        <f t="shared" si="328"/>
        <v>04</v>
      </c>
      <c r="P3501" t="str">
        <f t="shared" si="329"/>
        <v>2023</v>
      </c>
      <c r="Q3501" t="s">
        <v>12021</v>
      </c>
      <c r="R3501" t="str">
        <f t="shared" si="327"/>
        <v>-</v>
      </c>
      <c r="S3501" t="str">
        <f t="shared" si="330"/>
        <v/>
      </c>
    </row>
    <row r="3502" spans="1:19" x14ac:dyDescent="0.3">
      <c r="A3502" t="s">
        <v>8024</v>
      </c>
      <c r="B3502" t="s">
        <v>18</v>
      </c>
      <c r="C3502" t="s">
        <v>12021</v>
      </c>
      <c r="D3502" t="s">
        <v>19</v>
      </c>
      <c r="E3502" t="s">
        <v>20</v>
      </c>
      <c r="F3502" t="s">
        <v>8025</v>
      </c>
      <c r="G3502" t="s">
        <v>15</v>
      </c>
      <c r="H3502" s="1" t="s">
        <v>2640</v>
      </c>
      <c r="I3502" s="3">
        <v>0.59552083333333339</v>
      </c>
      <c r="J3502" s="1" t="s">
        <v>12021</v>
      </c>
      <c r="K3502" s="2" t="s">
        <v>12021</v>
      </c>
      <c r="L3502" s="2" t="s">
        <v>12021</v>
      </c>
      <c r="M3502" t="s">
        <v>12021</v>
      </c>
      <c r="N3502" t="str">
        <f t="shared" si="326"/>
        <v>27-09-2023</v>
      </c>
      <c r="O3502" t="str">
        <f t="shared" si="328"/>
        <v>09</v>
      </c>
      <c r="P3502" t="str">
        <f t="shared" si="329"/>
        <v>2023</v>
      </c>
      <c r="Q3502" t="s">
        <v>12021</v>
      </c>
      <c r="R3502" t="str">
        <f t="shared" si="327"/>
        <v>-</v>
      </c>
      <c r="S3502" t="str">
        <f t="shared" si="330"/>
        <v/>
      </c>
    </row>
    <row r="3503" spans="1:19" x14ac:dyDescent="0.3">
      <c r="A3503" t="s">
        <v>8026</v>
      </c>
      <c r="B3503" t="s">
        <v>158</v>
      </c>
      <c r="C3503" t="s">
        <v>11692</v>
      </c>
      <c r="D3503" t="s">
        <v>33</v>
      </c>
      <c r="E3503" t="s">
        <v>127</v>
      </c>
      <c r="F3503" t="s">
        <v>8027</v>
      </c>
      <c r="G3503" t="s">
        <v>28</v>
      </c>
      <c r="H3503" s="1" t="s">
        <v>4234</v>
      </c>
      <c r="I3503" s="3">
        <v>0.74214120370370373</v>
      </c>
      <c r="J3503" s="1" t="s">
        <v>3604</v>
      </c>
      <c r="K3503" s="2">
        <v>0.74214120370370373</v>
      </c>
      <c r="L3503" s="2" t="s">
        <v>12021</v>
      </c>
      <c r="M3503" t="s">
        <v>12021</v>
      </c>
      <c r="N3503" t="str">
        <f t="shared" si="326"/>
        <v>30-07-2022</v>
      </c>
      <c r="O3503" t="str">
        <f t="shared" si="328"/>
        <v>07</v>
      </c>
      <c r="P3503" t="str">
        <f t="shared" si="329"/>
        <v>2022</v>
      </c>
      <c r="Q3503" t="s">
        <v>12021</v>
      </c>
      <c r="R3503" t="str">
        <f t="shared" si="327"/>
        <v>31-07-2022</v>
      </c>
      <c r="S3503" t="str">
        <f t="shared" si="330"/>
        <v>07</v>
      </c>
    </row>
    <row r="3504" spans="1:19" x14ac:dyDescent="0.3">
      <c r="A3504" t="s">
        <v>8028</v>
      </c>
      <c r="B3504" t="s">
        <v>205</v>
      </c>
      <c r="C3504" s="4">
        <v>45870.947916666664</v>
      </c>
      <c r="D3504" t="s">
        <v>19</v>
      </c>
      <c r="E3504" t="s">
        <v>140</v>
      </c>
      <c r="F3504" t="s">
        <v>8029</v>
      </c>
      <c r="G3504" t="s">
        <v>28</v>
      </c>
      <c r="H3504" s="1">
        <v>45577</v>
      </c>
      <c r="I3504" s="3">
        <v>0.94791666666666663</v>
      </c>
      <c r="J3504" s="1">
        <v>45870</v>
      </c>
      <c r="K3504" s="2">
        <v>0.94791666666666663</v>
      </c>
      <c r="L3504" s="2" t="s">
        <v>12021</v>
      </c>
      <c r="M3504" t="s">
        <v>12021</v>
      </c>
      <c r="N3504" t="str">
        <f t="shared" si="326"/>
        <v>12-10-2024</v>
      </c>
      <c r="O3504" t="str">
        <f t="shared" si="328"/>
        <v>10</v>
      </c>
      <c r="P3504" t="str">
        <f t="shared" si="329"/>
        <v>2024</v>
      </c>
      <c r="Q3504" t="s">
        <v>12021</v>
      </c>
      <c r="R3504" t="str">
        <f t="shared" si="327"/>
        <v>01-08-2025</v>
      </c>
      <c r="S3504" t="str">
        <f t="shared" si="330"/>
        <v>08</v>
      </c>
    </row>
    <row r="3505" spans="1:19" x14ac:dyDescent="0.3">
      <c r="A3505" t="s">
        <v>8030</v>
      </c>
      <c r="B3505" t="s">
        <v>301</v>
      </c>
      <c r="C3505" t="s">
        <v>12021</v>
      </c>
      <c r="D3505" t="s">
        <v>49</v>
      </c>
      <c r="E3505" t="s">
        <v>50</v>
      </c>
      <c r="F3505" t="s">
        <v>8031</v>
      </c>
      <c r="G3505" t="s">
        <v>15</v>
      </c>
      <c r="H3505" s="1" t="s">
        <v>2976</v>
      </c>
      <c r="I3505" s="3">
        <v>0.94251157407407404</v>
      </c>
      <c r="J3505" s="1" t="s">
        <v>12021</v>
      </c>
      <c r="K3505" s="2" t="s">
        <v>12021</v>
      </c>
      <c r="L3505" s="2" t="s">
        <v>12021</v>
      </c>
      <c r="M3505" t="s">
        <v>12021</v>
      </c>
      <c r="N3505" t="str">
        <f t="shared" si="326"/>
        <v>26-08-2021</v>
      </c>
      <c r="O3505" t="str">
        <f t="shared" si="328"/>
        <v>08</v>
      </c>
      <c r="P3505" t="str">
        <f t="shared" si="329"/>
        <v>2021</v>
      </c>
      <c r="Q3505" t="s">
        <v>12021</v>
      </c>
      <c r="R3505" t="str">
        <f t="shared" si="327"/>
        <v>-</v>
      </c>
      <c r="S3505" t="str">
        <f t="shared" si="330"/>
        <v/>
      </c>
    </row>
    <row r="3506" spans="1:19" x14ac:dyDescent="0.3">
      <c r="A3506" t="s">
        <v>8032</v>
      </c>
      <c r="B3506" t="s">
        <v>110</v>
      </c>
      <c r="C3506" t="s">
        <v>12021</v>
      </c>
      <c r="D3506" t="s">
        <v>33</v>
      </c>
      <c r="E3506" t="s">
        <v>34</v>
      </c>
      <c r="F3506" t="s">
        <v>8033</v>
      </c>
      <c r="G3506" t="s">
        <v>22</v>
      </c>
      <c r="H3506" s="1" t="s">
        <v>4023</v>
      </c>
      <c r="I3506" s="3">
        <v>0.31668981481481484</v>
      </c>
      <c r="J3506" s="1" t="s">
        <v>12021</v>
      </c>
      <c r="K3506" s="2" t="s">
        <v>12021</v>
      </c>
      <c r="L3506" s="2" t="s">
        <v>12021</v>
      </c>
      <c r="M3506" t="s">
        <v>12021</v>
      </c>
      <c r="N3506" t="str">
        <f t="shared" si="326"/>
        <v>14-12-2021</v>
      </c>
      <c r="O3506" t="str">
        <f t="shared" si="328"/>
        <v>12</v>
      </c>
      <c r="P3506" t="str">
        <f t="shared" si="329"/>
        <v>2021</v>
      </c>
      <c r="Q3506" t="s">
        <v>12021</v>
      </c>
      <c r="R3506" t="str">
        <f t="shared" si="327"/>
        <v>-</v>
      </c>
      <c r="S3506" t="str">
        <f t="shared" si="330"/>
        <v/>
      </c>
    </row>
    <row r="3507" spans="1:19" x14ac:dyDescent="0.3">
      <c r="A3507" t="s">
        <v>8034</v>
      </c>
      <c r="B3507" t="s">
        <v>146</v>
      </c>
      <c r="C3507" t="s">
        <v>12021</v>
      </c>
      <c r="D3507" t="s">
        <v>19</v>
      </c>
      <c r="E3507" t="s">
        <v>140</v>
      </c>
      <c r="F3507" t="s">
        <v>8035</v>
      </c>
      <c r="G3507" t="s">
        <v>22</v>
      </c>
      <c r="H3507" s="1">
        <v>44902</v>
      </c>
      <c r="I3507" s="3">
        <v>0.31041666666666667</v>
      </c>
      <c r="J3507" s="1" t="s">
        <v>12021</v>
      </c>
      <c r="K3507" s="2" t="s">
        <v>12021</v>
      </c>
      <c r="L3507" s="2" t="s">
        <v>12021</v>
      </c>
      <c r="M3507" t="s">
        <v>12021</v>
      </c>
      <c r="N3507" t="str">
        <f t="shared" si="326"/>
        <v>07-12-2022</v>
      </c>
      <c r="O3507" t="str">
        <f t="shared" si="328"/>
        <v>12</v>
      </c>
      <c r="P3507" t="str">
        <f t="shared" si="329"/>
        <v>2022</v>
      </c>
      <c r="Q3507" t="s">
        <v>12021</v>
      </c>
      <c r="R3507" t="str">
        <f t="shared" si="327"/>
        <v>-</v>
      </c>
      <c r="S3507" t="str">
        <f t="shared" si="330"/>
        <v/>
      </c>
    </row>
    <row r="3508" spans="1:19" x14ac:dyDescent="0.3">
      <c r="A3508" t="s">
        <v>8036</v>
      </c>
      <c r="B3508" t="s">
        <v>194</v>
      </c>
      <c r="C3508" t="s">
        <v>12021</v>
      </c>
      <c r="D3508" t="s">
        <v>49</v>
      </c>
      <c r="E3508" t="s">
        <v>65</v>
      </c>
      <c r="F3508" t="s">
        <v>8037</v>
      </c>
      <c r="G3508" t="s">
        <v>15</v>
      </c>
      <c r="H3508" s="1">
        <v>45022</v>
      </c>
      <c r="I3508" s="3">
        <v>0.65833333333333333</v>
      </c>
      <c r="J3508" s="1" t="s">
        <v>12021</v>
      </c>
      <c r="K3508" s="2" t="s">
        <v>12021</v>
      </c>
      <c r="L3508" s="2" t="s">
        <v>12021</v>
      </c>
      <c r="M3508" t="s">
        <v>12021</v>
      </c>
      <c r="N3508" t="str">
        <f t="shared" si="326"/>
        <v>06-04-2023</v>
      </c>
      <c r="O3508" t="str">
        <f t="shared" si="328"/>
        <v>04</v>
      </c>
      <c r="P3508" t="str">
        <f t="shared" si="329"/>
        <v>2023</v>
      </c>
      <c r="Q3508" t="s">
        <v>12021</v>
      </c>
      <c r="R3508" t="str">
        <f t="shared" si="327"/>
        <v>-</v>
      </c>
      <c r="S3508" t="str">
        <f t="shared" si="330"/>
        <v/>
      </c>
    </row>
    <row r="3509" spans="1:19" x14ac:dyDescent="0.3">
      <c r="A3509" t="s">
        <v>8038</v>
      </c>
      <c r="B3509" t="s">
        <v>289</v>
      </c>
      <c r="C3509" t="s">
        <v>11693</v>
      </c>
      <c r="D3509" t="s">
        <v>49</v>
      </c>
      <c r="E3509" t="s">
        <v>69</v>
      </c>
      <c r="F3509" t="s">
        <v>8039</v>
      </c>
      <c r="G3509" t="s">
        <v>28</v>
      </c>
      <c r="H3509" s="1">
        <v>45509</v>
      </c>
      <c r="I3509" s="3">
        <v>0.9145833333333333</v>
      </c>
      <c r="J3509" s="1" t="s">
        <v>3078</v>
      </c>
      <c r="K3509" s="2">
        <v>0.91506944444444449</v>
      </c>
      <c r="L3509" s="2" t="s">
        <v>12021</v>
      </c>
      <c r="M3509" t="s">
        <v>12021</v>
      </c>
      <c r="N3509" t="str">
        <f t="shared" si="326"/>
        <v>05-08-2024</v>
      </c>
      <c r="O3509" t="str">
        <f t="shared" si="328"/>
        <v>08</v>
      </c>
      <c r="P3509" t="str">
        <f t="shared" si="329"/>
        <v>2024</v>
      </c>
      <c r="Q3509" t="s">
        <v>12021</v>
      </c>
      <c r="R3509" t="str">
        <f t="shared" si="327"/>
        <v>23-05-2024</v>
      </c>
      <c r="S3509" t="str">
        <f t="shared" si="330"/>
        <v>05</v>
      </c>
    </row>
    <row r="3510" spans="1:19" x14ac:dyDescent="0.3">
      <c r="A3510" t="s">
        <v>8040</v>
      </c>
      <c r="B3510" t="s">
        <v>220</v>
      </c>
      <c r="C3510" t="s">
        <v>11694</v>
      </c>
      <c r="D3510" t="s">
        <v>12</v>
      </c>
      <c r="E3510" t="s">
        <v>174</v>
      </c>
      <c r="F3510" t="s">
        <v>8041</v>
      </c>
      <c r="G3510" t="s">
        <v>28</v>
      </c>
      <c r="H3510" s="1">
        <v>43896</v>
      </c>
      <c r="I3510" s="3">
        <v>0.78819444444444442</v>
      </c>
      <c r="J3510" s="1" t="s">
        <v>6627</v>
      </c>
      <c r="K3510" s="2">
        <v>0.78843750000000001</v>
      </c>
      <c r="L3510" s="2" t="s">
        <v>12021</v>
      </c>
      <c r="M3510" t="s">
        <v>12021</v>
      </c>
      <c r="N3510" t="str">
        <f t="shared" si="326"/>
        <v>06-03-2020</v>
      </c>
      <c r="O3510" t="str">
        <f t="shared" si="328"/>
        <v>03</v>
      </c>
      <c r="P3510" t="str">
        <f t="shared" si="329"/>
        <v>2020</v>
      </c>
      <c r="Q3510" t="s">
        <v>12021</v>
      </c>
      <c r="R3510" t="str">
        <f t="shared" si="327"/>
        <v>27-06-2020</v>
      </c>
      <c r="S3510" t="str">
        <f t="shared" si="330"/>
        <v>06</v>
      </c>
    </row>
    <row r="3511" spans="1:19" x14ac:dyDescent="0.3">
      <c r="A3511" t="s">
        <v>8042</v>
      </c>
      <c r="B3511" t="s">
        <v>205</v>
      </c>
      <c r="C3511" s="4">
        <v>44683.368055555555</v>
      </c>
      <c r="D3511" t="s">
        <v>19</v>
      </c>
      <c r="E3511" t="s">
        <v>140</v>
      </c>
      <c r="F3511" t="s">
        <v>8043</v>
      </c>
      <c r="G3511" t="s">
        <v>28</v>
      </c>
      <c r="H3511" s="1" t="s">
        <v>4326</v>
      </c>
      <c r="I3511" s="3">
        <v>0.36837962962962961</v>
      </c>
      <c r="J3511" s="1">
        <v>44683</v>
      </c>
      <c r="K3511" s="2">
        <v>0.36805555555555558</v>
      </c>
      <c r="L3511" s="2" t="s">
        <v>12021</v>
      </c>
      <c r="M3511" t="s">
        <v>12021</v>
      </c>
      <c r="N3511" t="str">
        <f t="shared" si="326"/>
        <v>20-01-2022</v>
      </c>
      <c r="O3511" t="str">
        <f t="shared" si="328"/>
        <v>01</v>
      </c>
      <c r="P3511" t="str">
        <f t="shared" si="329"/>
        <v>2022</v>
      </c>
      <c r="Q3511" t="s">
        <v>12021</v>
      </c>
      <c r="R3511" t="str">
        <f t="shared" si="327"/>
        <v>02-05-2022</v>
      </c>
      <c r="S3511" t="str">
        <f t="shared" si="330"/>
        <v>05</v>
      </c>
    </row>
    <row r="3512" spans="1:19" x14ac:dyDescent="0.3">
      <c r="A3512" t="s">
        <v>8044</v>
      </c>
      <c r="B3512" t="s">
        <v>73</v>
      </c>
      <c r="C3512" t="s">
        <v>12021</v>
      </c>
      <c r="D3512" t="s">
        <v>49</v>
      </c>
      <c r="E3512" t="s">
        <v>50</v>
      </c>
      <c r="F3512" t="s">
        <v>8045</v>
      </c>
      <c r="G3512" t="s">
        <v>22</v>
      </c>
      <c r="H3512" s="1">
        <v>44206</v>
      </c>
      <c r="I3512" s="3">
        <v>0.99652777777777779</v>
      </c>
      <c r="J3512" s="1" t="s">
        <v>12021</v>
      </c>
      <c r="K3512" s="2" t="s">
        <v>12021</v>
      </c>
      <c r="L3512" s="2" t="s">
        <v>12021</v>
      </c>
      <c r="M3512" t="s">
        <v>12021</v>
      </c>
      <c r="N3512" t="str">
        <f t="shared" si="326"/>
        <v>10-01-2021</v>
      </c>
      <c r="O3512" t="str">
        <f t="shared" si="328"/>
        <v>01</v>
      </c>
      <c r="P3512" t="str">
        <f t="shared" si="329"/>
        <v>2021</v>
      </c>
      <c r="Q3512" t="s">
        <v>12021</v>
      </c>
      <c r="R3512" t="str">
        <f t="shared" si="327"/>
        <v>-</v>
      </c>
      <c r="S3512" t="str">
        <f t="shared" si="330"/>
        <v/>
      </c>
    </row>
    <row r="3513" spans="1:19" x14ac:dyDescent="0.3">
      <c r="A3513" t="s">
        <v>8046</v>
      </c>
      <c r="B3513" t="s">
        <v>301</v>
      </c>
      <c r="C3513" t="s">
        <v>11695</v>
      </c>
      <c r="D3513" t="s">
        <v>49</v>
      </c>
      <c r="E3513" t="s">
        <v>50</v>
      </c>
      <c r="F3513" t="s">
        <v>8047</v>
      </c>
      <c r="G3513" t="s">
        <v>28</v>
      </c>
      <c r="H3513" s="1">
        <v>44534</v>
      </c>
      <c r="I3513" s="3">
        <v>0.42916666666666664</v>
      </c>
      <c r="J3513" s="1" t="s">
        <v>3257</v>
      </c>
      <c r="K3513" s="2">
        <v>0.42942129629629627</v>
      </c>
      <c r="L3513" s="2" t="s">
        <v>12021</v>
      </c>
      <c r="M3513" t="s">
        <v>12021</v>
      </c>
      <c r="N3513" t="str">
        <f t="shared" si="326"/>
        <v>04-12-2021</v>
      </c>
      <c r="O3513" t="str">
        <f t="shared" si="328"/>
        <v>12</v>
      </c>
      <c r="P3513" t="str">
        <f t="shared" si="329"/>
        <v>2021</v>
      </c>
      <c r="Q3513" t="s">
        <v>12021</v>
      </c>
      <c r="R3513" t="str">
        <f t="shared" si="327"/>
        <v>17-04-2021</v>
      </c>
      <c r="S3513" t="str">
        <f t="shared" si="330"/>
        <v>04</v>
      </c>
    </row>
    <row r="3514" spans="1:19" x14ac:dyDescent="0.3">
      <c r="A3514" t="s">
        <v>8048</v>
      </c>
      <c r="B3514" t="s">
        <v>97</v>
      </c>
      <c r="C3514" t="s">
        <v>11696</v>
      </c>
      <c r="D3514" t="s">
        <v>19</v>
      </c>
      <c r="E3514" t="s">
        <v>20</v>
      </c>
      <c r="F3514" t="s">
        <v>8049</v>
      </c>
      <c r="G3514" t="s">
        <v>28</v>
      </c>
      <c r="H3514" s="1" t="s">
        <v>334</v>
      </c>
      <c r="I3514" s="3">
        <v>0.19244212962962962</v>
      </c>
      <c r="J3514" s="1" t="s">
        <v>5421</v>
      </c>
      <c r="K3514" s="2">
        <v>0.19244212962962962</v>
      </c>
      <c r="L3514" s="2" t="s">
        <v>12021</v>
      </c>
      <c r="M3514" t="s">
        <v>12021</v>
      </c>
      <c r="N3514" t="str">
        <f t="shared" si="326"/>
        <v>27-01-2022</v>
      </c>
      <c r="O3514" t="str">
        <f t="shared" si="328"/>
        <v>01</v>
      </c>
      <c r="P3514" t="str">
        <f t="shared" si="329"/>
        <v>2022</v>
      </c>
      <c r="Q3514" t="s">
        <v>12021</v>
      </c>
      <c r="R3514" t="str">
        <f t="shared" si="327"/>
        <v>17-02-2022</v>
      </c>
      <c r="S3514" t="str">
        <f t="shared" si="330"/>
        <v>02</v>
      </c>
    </row>
    <row r="3515" spans="1:19" x14ac:dyDescent="0.3">
      <c r="A3515" t="s">
        <v>8050</v>
      </c>
      <c r="B3515" t="s">
        <v>149</v>
      </c>
      <c r="C3515" t="s">
        <v>11697</v>
      </c>
      <c r="D3515" t="s">
        <v>49</v>
      </c>
      <c r="E3515" t="s">
        <v>69</v>
      </c>
      <c r="F3515" t="s">
        <v>8051</v>
      </c>
      <c r="G3515" t="s">
        <v>28</v>
      </c>
      <c r="H3515" s="1">
        <v>44502</v>
      </c>
      <c r="I3515" s="3">
        <v>0.53194444444444444</v>
      </c>
      <c r="J3515" s="1" t="s">
        <v>607</v>
      </c>
      <c r="K3515" s="2">
        <v>0.53241898148148148</v>
      </c>
      <c r="L3515" s="2" t="s">
        <v>12021</v>
      </c>
      <c r="M3515" t="s">
        <v>12021</v>
      </c>
      <c r="N3515" t="str">
        <f t="shared" si="326"/>
        <v>02-11-2021</v>
      </c>
      <c r="O3515" t="str">
        <f t="shared" si="328"/>
        <v>11</v>
      </c>
      <c r="P3515" t="str">
        <f t="shared" si="329"/>
        <v>2021</v>
      </c>
      <c r="Q3515" t="s">
        <v>12021</v>
      </c>
      <c r="R3515" t="str">
        <f t="shared" si="327"/>
        <v>18-02-2021</v>
      </c>
      <c r="S3515" t="str">
        <f t="shared" si="330"/>
        <v>02</v>
      </c>
    </row>
    <row r="3516" spans="1:19" x14ac:dyDescent="0.3">
      <c r="A3516" t="s">
        <v>8052</v>
      </c>
      <c r="B3516" t="s">
        <v>48</v>
      </c>
      <c r="C3516" t="s">
        <v>11698</v>
      </c>
      <c r="D3516" t="s">
        <v>49</v>
      </c>
      <c r="E3516" t="s">
        <v>50</v>
      </c>
      <c r="F3516" t="s">
        <v>8053</v>
      </c>
      <c r="G3516" t="s">
        <v>28</v>
      </c>
      <c r="H3516" s="1">
        <v>44137</v>
      </c>
      <c r="I3516" s="3">
        <v>0.21805555555555556</v>
      </c>
      <c r="J3516" s="1" t="s">
        <v>2122</v>
      </c>
      <c r="K3516" s="2">
        <v>0.21856481481481482</v>
      </c>
      <c r="L3516" s="2" t="s">
        <v>12021</v>
      </c>
      <c r="M3516" t="s">
        <v>12021</v>
      </c>
      <c r="N3516" t="str">
        <f t="shared" si="326"/>
        <v>02-11-2020</v>
      </c>
      <c r="O3516" t="str">
        <f t="shared" si="328"/>
        <v>11</v>
      </c>
      <c r="P3516" t="str">
        <f t="shared" si="329"/>
        <v>2020</v>
      </c>
      <c r="Q3516" t="s">
        <v>12021</v>
      </c>
      <c r="R3516" t="str">
        <f t="shared" si="327"/>
        <v>24-02-2020</v>
      </c>
      <c r="S3516" t="str">
        <f t="shared" si="330"/>
        <v>02</v>
      </c>
    </row>
    <row r="3517" spans="1:19" x14ac:dyDescent="0.3">
      <c r="A3517" t="s">
        <v>8054</v>
      </c>
      <c r="B3517" t="s">
        <v>123</v>
      </c>
      <c r="C3517" s="4">
        <v>43933.198611111111</v>
      </c>
      <c r="D3517" t="s">
        <v>33</v>
      </c>
      <c r="E3517" t="s">
        <v>34</v>
      </c>
      <c r="F3517" t="s">
        <v>8055</v>
      </c>
      <c r="G3517" t="s">
        <v>28</v>
      </c>
      <c r="H3517" s="1" t="s">
        <v>5189</v>
      </c>
      <c r="I3517" s="3">
        <v>0.19877314814814814</v>
      </c>
      <c r="J3517" s="1">
        <v>43933</v>
      </c>
      <c r="K3517" s="2">
        <v>0.1986111111111111</v>
      </c>
      <c r="L3517" s="2" t="s">
        <v>12021</v>
      </c>
      <c r="M3517" t="s">
        <v>12021</v>
      </c>
      <c r="N3517" t="str">
        <f t="shared" si="326"/>
        <v>20-11-2020</v>
      </c>
      <c r="O3517" t="str">
        <f t="shared" si="328"/>
        <v>11</v>
      </c>
      <c r="P3517" t="str">
        <f t="shared" si="329"/>
        <v>2020</v>
      </c>
      <c r="Q3517" t="s">
        <v>12021</v>
      </c>
      <c r="R3517" t="str">
        <f t="shared" si="327"/>
        <v>12-04-2020</v>
      </c>
      <c r="S3517" t="str">
        <f t="shared" si="330"/>
        <v>04</v>
      </c>
    </row>
    <row r="3518" spans="1:19" x14ac:dyDescent="0.3">
      <c r="A3518" t="s">
        <v>8056</v>
      </c>
      <c r="B3518" t="s">
        <v>126</v>
      </c>
      <c r="C3518" t="s">
        <v>12021</v>
      </c>
      <c r="D3518" t="s">
        <v>33</v>
      </c>
      <c r="E3518" t="s">
        <v>127</v>
      </c>
      <c r="F3518" t="s">
        <v>8057</v>
      </c>
      <c r="G3518" t="s">
        <v>22</v>
      </c>
      <c r="H3518" s="1" t="s">
        <v>1372</v>
      </c>
      <c r="I3518" s="3">
        <v>0.86462962962962964</v>
      </c>
      <c r="J3518" s="1" t="s">
        <v>12021</v>
      </c>
      <c r="K3518" s="2" t="s">
        <v>12021</v>
      </c>
      <c r="L3518" s="2" t="s">
        <v>12021</v>
      </c>
      <c r="M3518" t="s">
        <v>12021</v>
      </c>
      <c r="N3518" t="str">
        <f t="shared" si="326"/>
        <v>18-02-2020</v>
      </c>
      <c r="O3518" t="str">
        <f t="shared" si="328"/>
        <v>02</v>
      </c>
      <c r="P3518" t="str">
        <f t="shared" si="329"/>
        <v>2020</v>
      </c>
      <c r="Q3518" t="s">
        <v>12021</v>
      </c>
      <c r="R3518" t="str">
        <f t="shared" si="327"/>
        <v>-</v>
      </c>
      <c r="S3518" t="str">
        <f t="shared" si="330"/>
        <v/>
      </c>
    </row>
    <row r="3519" spans="1:19" x14ac:dyDescent="0.3">
      <c r="A3519" t="s">
        <v>8058</v>
      </c>
      <c r="B3519" t="s">
        <v>194</v>
      </c>
      <c r="C3519" t="s">
        <v>12021</v>
      </c>
      <c r="D3519" t="s">
        <v>49</v>
      </c>
      <c r="E3519" t="s">
        <v>65</v>
      </c>
      <c r="F3519" t="s">
        <v>8059</v>
      </c>
      <c r="G3519" t="s">
        <v>22</v>
      </c>
      <c r="H3519" s="1">
        <v>44512</v>
      </c>
      <c r="I3519" s="3">
        <v>0.35625000000000001</v>
      </c>
      <c r="J3519" s="1" t="s">
        <v>12021</v>
      </c>
      <c r="K3519" s="2" t="s">
        <v>12021</v>
      </c>
      <c r="L3519" s="2" t="s">
        <v>12021</v>
      </c>
      <c r="M3519" t="s">
        <v>12021</v>
      </c>
      <c r="N3519" t="str">
        <f t="shared" si="326"/>
        <v>12-11-2021</v>
      </c>
      <c r="O3519" t="str">
        <f t="shared" si="328"/>
        <v>11</v>
      </c>
      <c r="P3519" t="str">
        <f t="shared" si="329"/>
        <v>2021</v>
      </c>
      <c r="Q3519" t="s">
        <v>12021</v>
      </c>
      <c r="R3519" t="str">
        <f t="shared" si="327"/>
        <v>-</v>
      </c>
      <c r="S3519" t="str">
        <f t="shared" si="330"/>
        <v/>
      </c>
    </row>
    <row r="3520" spans="1:19" x14ac:dyDescent="0.3">
      <c r="A3520" t="s">
        <v>8060</v>
      </c>
      <c r="B3520" t="s">
        <v>301</v>
      </c>
      <c r="C3520" t="s">
        <v>12021</v>
      </c>
      <c r="D3520" t="s">
        <v>49</v>
      </c>
      <c r="E3520" t="s">
        <v>50</v>
      </c>
      <c r="F3520" t="s">
        <v>8061</v>
      </c>
      <c r="G3520" t="s">
        <v>15</v>
      </c>
      <c r="H3520" s="1" t="s">
        <v>8062</v>
      </c>
      <c r="I3520" s="3">
        <v>0.96262731481481478</v>
      </c>
      <c r="J3520" s="1" t="s">
        <v>12021</v>
      </c>
      <c r="K3520" s="2" t="s">
        <v>12021</v>
      </c>
      <c r="L3520" s="2" t="s">
        <v>12021</v>
      </c>
      <c r="M3520" t="s">
        <v>12021</v>
      </c>
      <c r="N3520" t="str">
        <f t="shared" si="326"/>
        <v>25-07-2023</v>
      </c>
      <c r="O3520" t="str">
        <f t="shared" si="328"/>
        <v>07</v>
      </c>
      <c r="P3520" t="str">
        <f t="shared" si="329"/>
        <v>2023</v>
      </c>
      <c r="Q3520" t="s">
        <v>12021</v>
      </c>
      <c r="R3520" t="str">
        <f t="shared" si="327"/>
        <v>-</v>
      </c>
      <c r="S3520" t="str">
        <f t="shared" si="330"/>
        <v/>
      </c>
    </row>
    <row r="3521" spans="1:19" x14ac:dyDescent="0.3">
      <c r="A3521" t="s">
        <v>8063</v>
      </c>
      <c r="B3521" t="s">
        <v>37</v>
      </c>
      <c r="C3521" t="s">
        <v>11699</v>
      </c>
      <c r="D3521" t="s">
        <v>33</v>
      </c>
      <c r="E3521" t="s">
        <v>38</v>
      </c>
      <c r="F3521" t="s">
        <v>8064</v>
      </c>
      <c r="G3521" t="s">
        <v>28</v>
      </c>
      <c r="H3521" s="1" t="s">
        <v>7067</v>
      </c>
      <c r="I3521" s="3">
        <v>0.15454861111111112</v>
      </c>
      <c r="J3521" s="1" t="s">
        <v>829</v>
      </c>
      <c r="K3521" s="2">
        <v>0.15454861111111112</v>
      </c>
      <c r="L3521" s="2" t="s">
        <v>12021</v>
      </c>
      <c r="M3521" t="s">
        <v>12021</v>
      </c>
      <c r="N3521" t="str">
        <f t="shared" si="326"/>
        <v>13-01-2020</v>
      </c>
      <c r="O3521" t="str">
        <f t="shared" si="328"/>
        <v>01</v>
      </c>
      <c r="P3521" t="str">
        <f t="shared" si="329"/>
        <v>2020</v>
      </c>
      <c r="Q3521" t="s">
        <v>12021</v>
      </c>
      <c r="R3521" t="str">
        <f t="shared" si="327"/>
        <v>21-01-2020</v>
      </c>
      <c r="S3521" t="str">
        <f t="shared" si="330"/>
        <v>01</v>
      </c>
    </row>
    <row r="3522" spans="1:19" x14ac:dyDescent="0.3">
      <c r="A3522" t="s">
        <v>8065</v>
      </c>
      <c r="B3522" t="s">
        <v>188</v>
      </c>
      <c r="C3522" t="s">
        <v>12021</v>
      </c>
      <c r="D3522" t="s">
        <v>12</v>
      </c>
      <c r="E3522" t="s">
        <v>114</v>
      </c>
      <c r="F3522" t="s">
        <v>8066</v>
      </c>
      <c r="G3522" t="s">
        <v>15</v>
      </c>
      <c r="H3522" s="1" t="s">
        <v>2528</v>
      </c>
      <c r="I3522" s="3">
        <v>9.2719907407407404E-2</v>
      </c>
      <c r="J3522" s="1" t="s">
        <v>12021</v>
      </c>
      <c r="K3522" s="2" t="s">
        <v>12021</v>
      </c>
      <c r="L3522" s="2" t="s">
        <v>12021</v>
      </c>
      <c r="M3522" t="s">
        <v>12021</v>
      </c>
      <c r="N3522" t="str">
        <f t="shared" ref="N3522:N3585" si="331">TEXT(H3522,"DD-MM-YYYY")</f>
        <v>29-07-2020</v>
      </c>
      <c r="O3522" t="str">
        <f t="shared" si="328"/>
        <v>07</v>
      </c>
      <c r="P3522" t="str">
        <f t="shared" si="329"/>
        <v>2020</v>
      </c>
      <c r="Q3522" t="s">
        <v>12021</v>
      </c>
      <c r="R3522" t="str">
        <f t="shared" ref="R3522:R3585" si="332">TEXT(J3522,"DD-MM-YYYY")</f>
        <v>-</v>
      </c>
      <c r="S3522" t="str">
        <f t="shared" si="330"/>
        <v/>
      </c>
    </row>
    <row r="3523" spans="1:19" x14ac:dyDescent="0.3">
      <c r="A3523" t="s">
        <v>8067</v>
      </c>
      <c r="B3523" t="s">
        <v>110</v>
      </c>
      <c r="C3523" t="s">
        <v>12021</v>
      </c>
      <c r="D3523" t="s">
        <v>33</v>
      </c>
      <c r="E3523" t="s">
        <v>34</v>
      </c>
      <c r="F3523" t="s">
        <v>8068</v>
      </c>
      <c r="G3523" t="s">
        <v>15</v>
      </c>
      <c r="H3523" s="1" t="s">
        <v>3787</v>
      </c>
      <c r="I3523" s="3">
        <v>0.30399305555555556</v>
      </c>
      <c r="J3523" s="1" t="s">
        <v>12021</v>
      </c>
      <c r="K3523" s="2" t="s">
        <v>12021</v>
      </c>
      <c r="L3523" s="2" t="s">
        <v>12021</v>
      </c>
      <c r="M3523" t="s">
        <v>12021</v>
      </c>
      <c r="N3523" t="str">
        <f t="shared" si="331"/>
        <v>20-12-2020</v>
      </c>
      <c r="O3523" t="str">
        <f t="shared" ref="O3523:O3586" si="333">MID(N3523,4,2)</f>
        <v>12</v>
      </c>
      <c r="P3523" t="str">
        <f t="shared" ref="P3523:P3586" si="334">RIGHT(N3523,4)</f>
        <v>2020</v>
      </c>
      <c r="Q3523" t="s">
        <v>12021</v>
      </c>
      <c r="R3523" t="str">
        <f t="shared" si="332"/>
        <v>-</v>
      </c>
      <c r="S3523" t="str">
        <f t="shared" ref="S3523:S3586" si="335">MID(R3523,4,2)</f>
        <v/>
      </c>
    </row>
    <row r="3524" spans="1:19" x14ac:dyDescent="0.3">
      <c r="A3524" t="s">
        <v>8069</v>
      </c>
      <c r="B3524" t="s">
        <v>25</v>
      </c>
      <c r="C3524" t="s">
        <v>12021</v>
      </c>
      <c r="D3524" t="s">
        <v>19</v>
      </c>
      <c r="E3524" t="s">
        <v>26</v>
      </c>
      <c r="F3524" t="s">
        <v>8070</v>
      </c>
      <c r="G3524" t="s">
        <v>15</v>
      </c>
      <c r="H3524" s="1" t="s">
        <v>2779</v>
      </c>
      <c r="I3524" s="3">
        <v>0.13835648148148147</v>
      </c>
      <c r="J3524" s="1" t="s">
        <v>12021</v>
      </c>
      <c r="K3524" s="2" t="s">
        <v>12021</v>
      </c>
      <c r="L3524" s="2" t="s">
        <v>12021</v>
      </c>
      <c r="M3524" t="s">
        <v>12021</v>
      </c>
      <c r="N3524" t="str">
        <f t="shared" si="331"/>
        <v>19-05-2021</v>
      </c>
      <c r="O3524" t="str">
        <f t="shared" si="333"/>
        <v>05</v>
      </c>
      <c r="P3524" t="str">
        <f t="shared" si="334"/>
        <v>2021</v>
      </c>
      <c r="Q3524" t="s">
        <v>12021</v>
      </c>
      <c r="R3524" t="str">
        <f t="shared" si="332"/>
        <v>-</v>
      </c>
      <c r="S3524" t="str">
        <f t="shared" si="335"/>
        <v/>
      </c>
    </row>
    <row r="3525" spans="1:19" x14ac:dyDescent="0.3">
      <c r="A3525" t="s">
        <v>8071</v>
      </c>
      <c r="B3525" t="s">
        <v>185</v>
      </c>
      <c r="C3525" t="s">
        <v>12021</v>
      </c>
      <c r="D3525" t="s">
        <v>12</v>
      </c>
      <c r="E3525" t="s">
        <v>13</v>
      </c>
      <c r="F3525" t="s">
        <v>8072</v>
      </c>
      <c r="G3525" t="s">
        <v>22</v>
      </c>
      <c r="H3525" s="1">
        <v>43839</v>
      </c>
      <c r="I3525" s="3">
        <v>3.0555555555555555E-2</v>
      </c>
      <c r="J3525" s="1" t="s">
        <v>12021</v>
      </c>
      <c r="K3525" s="2" t="s">
        <v>12021</v>
      </c>
      <c r="L3525" s="2" t="s">
        <v>12021</v>
      </c>
      <c r="M3525" t="s">
        <v>12021</v>
      </c>
      <c r="N3525" t="str">
        <f t="shared" si="331"/>
        <v>09-01-2020</v>
      </c>
      <c r="O3525" t="str">
        <f t="shared" si="333"/>
        <v>01</v>
      </c>
      <c r="P3525" t="str">
        <f t="shared" si="334"/>
        <v>2020</v>
      </c>
      <c r="Q3525" t="s">
        <v>12021</v>
      </c>
      <c r="R3525" t="str">
        <f t="shared" si="332"/>
        <v>-</v>
      </c>
      <c r="S3525" t="str">
        <f t="shared" si="335"/>
        <v/>
      </c>
    </row>
    <row r="3526" spans="1:19" x14ac:dyDescent="0.3">
      <c r="A3526" t="s">
        <v>8073</v>
      </c>
      <c r="B3526" t="s">
        <v>202</v>
      </c>
      <c r="C3526" t="s">
        <v>12021</v>
      </c>
      <c r="D3526" t="s">
        <v>33</v>
      </c>
      <c r="E3526" t="s">
        <v>127</v>
      </c>
      <c r="F3526" t="s">
        <v>8074</v>
      </c>
      <c r="G3526" t="s">
        <v>15</v>
      </c>
      <c r="H3526" s="1" t="s">
        <v>5159</v>
      </c>
      <c r="I3526" s="3">
        <v>7.5462962962962966E-3</v>
      </c>
      <c r="J3526" s="1" t="s">
        <v>12021</v>
      </c>
      <c r="K3526" s="2" t="s">
        <v>12021</v>
      </c>
      <c r="L3526" s="2" t="s">
        <v>12021</v>
      </c>
      <c r="M3526" t="s">
        <v>12021</v>
      </c>
      <c r="N3526" t="str">
        <f t="shared" si="331"/>
        <v>31-08-2024</v>
      </c>
      <c r="O3526" t="str">
        <f t="shared" si="333"/>
        <v>08</v>
      </c>
      <c r="P3526" t="str">
        <f t="shared" si="334"/>
        <v>2024</v>
      </c>
      <c r="Q3526" t="s">
        <v>12021</v>
      </c>
      <c r="R3526" t="str">
        <f t="shared" si="332"/>
        <v>-</v>
      </c>
      <c r="S3526" t="str">
        <f t="shared" si="335"/>
        <v/>
      </c>
    </row>
    <row r="3527" spans="1:19" x14ac:dyDescent="0.3">
      <c r="A3527" t="s">
        <v>8075</v>
      </c>
      <c r="B3527" t="s">
        <v>37</v>
      </c>
      <c r="C3527" t="s">
        <v>12021</v>
      </c>
      <c r="D3527" t="s">
        <v>33</v>
      </c>
      <c r="E3527" t="s">
        <v>38</v>
      </c>
      <c r="F3527" t="s">
        <v>8076</v>
      </c>
      <c r="G3527" t="s">
        <v>15</v>
      </c>
      <c r="H3527" s="1">
        <v>44050</v>
      </c>
      <c r="I3527" s="3">
        <v>0.68402777777777779</v>
      </c>
      <c r="J3527" s="1" t="s">
        <v>12021</v>
      </c>
      <c r="K3527" s="2" t="s">
        <v>12021</v>
      </c>
      <c r="L3527" s="2" t="s">
        <v>12021</v>
      </c>
      <c r="M3527" t="s">
        <v>12021</v>
      </c>
      <c r="N3527" t="str">
        <f t="shared" si="331"/>
        <v>07-08-2020</v>
      </c>
      <c r="O3527" t="str">
        <f t="shared" si="333"/>
        <v>08</v>
      </c>
      <c r="P3527" t="str">
        <f t="shared" si="334"/>
        <v>2020</v>
      </c>
      <c r="Q3527" t="s">
        <v>12021</v>
      </c>
      <c r="R3527" t="str">
        <f t="shared" si="332"/>
        <v>-</v>
      </c>
      <c r="S3527" t="str">
        <f t="shared" si="335"/>
        <v/>
      </c>
    </row>
    <row r="3528" spans="1:19" x14ac:dyDescent="0.3">
      <c r="A3528" t="s">
        <v>8077</v>
      </c>
      <c r="B3528" t="s">
        <v>188</v>
      </c>
      <c r="C3528" t="s">
        <v>12021</v>
      </c>
      <c r="D3528" t="s">
        <v>12</v>
      </c>
      <c r="E3528" t="s">
        <v>114</v>
      </c>
      <c r="F3528" t="s">
        <v>8078</v>
      </c>
      <c r="G3528" t="s">
        <v>15</v>
      </c>
      <c r="H3528" s="1" t="s">
        <v>7067</v>
      </c>
      <c r="I3528" s="3">
        <v>0.22246527777777778</v>
      </c>
      <c r="J3528" s="1" t="s">
        <v>12021</v>
      </c>
      <c r="K3528" s="2" t="s">
        <v>12021</v>
      </c>
      <c r="L3528" s="2" t="s">
        <v>12021</v>
      </c>
      <c r="M3528" t="s">
        <v>12021</v>
      </c>
      <c r="N3528" t="str">
        <f t="shared" si="331"/>
        <v>13-01-2020</v>
      </c>
      <c r="O3528" t="str">
        <f t="shared" si="333"/>
        <v>01</v>
      </c>
      <c r="P3528" t="str">
        <f t="shared" si="334"/>
        <v>2020</v>
      </c>
      <c r="Q3528" t="s">
        <v>12021</v>
      </c>
      <c r="R3528" t="str">
        <f t="shared" si="332"/>
        <v>-</v>
      </c>
      <c r="S3528" t="str">
        <f t="shared" si="335"/>
        <v/>
      </c>
    </row>
    <row r="3529" spans="1:19" x14ac:dyDescent="0.3">
      <c r="A3529" t="s">
        <v>8079</v>
      </c>
      <c r="B3529" t="s">
        <v>53</v>
      </c>
      <c r="C3529" s="4">
        <v>43992.522222222222</v>
      </c>
      <c r="D3529" t="s">
        <v>12</v>
      </c>
      <c r="E3529" t="s">
        <v>13</v>
      </c>
      <c r="F3529" t="s">
        <v>8080</v>
      </c>
      <c r="G3529" t="s">
        <v>28</v>
      </c>
      <c r="H3529" s="1" t="s">
        <v>909</v>
      </c>
      <c r="I3529" s="3">
        <v>0.52232638888888894</v>
      </c>
      <c r="J3529" s="1">
        <v>43992</v>
      </c>
      <c r="K3529" s="2">
        <v>0.52222222222222225</v>
      </c>
      <c r="L3529" s="2" t="s">
        <v>12021</v>
      </c>
      <c r="M3529" t="s">
        <v>12021</v>
      </c>
      <c r="N3529" t="str">
        <f t="shared" si="331"/>
        <v>19-09-2020</v>
      </c>
      <c r="O3529" t="str">
        <f t="shared" si="333"/>
        <v>09</v>
      </c>
      <c r="P3529" t="str">
        <f t="shared" si="334"/>
        <v>2020</v>
      </c>
      <c r="Q3529" t="s">
        <v>12021</v>
      </c>
      <c r="R3529" t="str">
        <f t="shared" si="332"/>
        <v>10-06-2020</v>
      </c>
      <c r="S3529" t="str">
        <f t="shared" si="335"/>
        <v>06</v>
      </c>
    </row>
    <row r="3530" spans="1:19" x14ac:dyDescent="0.3">
      <c r="A3530" t="s">
        <v>8081</v>
      </c>
      <c r="B3530" t="s">
        <v>126</v>
      </c>
      <c r="C3530" t="s">
        <v>12021</v>
      </c>
      <c r="D3530" t="s">
        <v>33</v>
      </c>
      <c r="E3530" t="s">
        <v>127</v>
      </c>
      <c r="F3530" t="s">
        <v>8082</v>
      </c>
      <c r="G3530" t="s">
        <v>15</v>
      </c>
      <c r="H3530" s="1">
        <v>45602</v>
      </c>
      <c r="I3530" s="3">
        <v>0.53472222222222221</v>
      </c>
      <c r="J3530" s="1" t="s">
        <v>12021</v>
      </c>
      <c r="K3530" s="2" t="s">
        <v>12021</v>
      </c>
      <c r="L3530" s="2" t="s">
        <v>12021</v>
      </c>
      <c r="M3530" t="s">
        <v>12021</v>
      </c>
      <c r="N3530" t="str">
        <f t="shared" si="331"/>
        <v>06-11-2024</v>
      </c>
      <c r="O3530" t="str">
        <f t="shared" si="333"/>
        <v>11</v>
      </c>
      <c r="P3530" t="str">
        <f t="shared" si="334"/>
        <v>2024</v>
      </c>
      <c r="Q3530" t="s">
        <v>12021</v>
      </c>
      <c r="R3530" t="str">
        <f t="shared" si="332"/>
        <v>-</v>
      </c>
      <c r="S3530" t="str">
        <f t="shared" si="335"/>
        <v/>
      </c>
    </row>
    <row r="3531" spans="1:19" x14ac:dyDescent="0.3">
      <c r="A3531" t="s">
        <v>8083</v>
      </c>
      <c r="B3531" t="s">
        <v>185</v>
      </c>
      <c r="C3531" t="s">
        <v>11700</v>
      </c>
      <c r="D3531" t="s">
        <v>12</v>
      </c>
      <c r="E3531" t="s">
        <v>13</v>
      </c>
      <c r="F3531" t="s">
        <v>8084</v>
      </c>
      <c r="G3531" t="s">
        <v>28</v>
      </c>
      <c r="H3531" s="1">
        <v>45329</v>
      </c>
      <c r="I3531" s="3">
        <v>0.27777777777777779</v>
      </c>
      <c r="J3531" s="1" t="s">
        <v>4041</v>
      </c>
      <c r="K3531" s="2">
        <v>0.27799768518518519</v>
      </c>
      <c r="L3531" s="2" t="s">
        <v>12021</v>
      </c>
      <c r="M3531" t="s">
        <v>12021</v>
      </c>
      <c r="N3531" t="str">
        <f t="shared" si="331"/>
        <v>07-02-2024</v>
      </c>
      <c r="O3531" t="str">
        <f t="shared" si="333"/>
        <v>02</v>
      </c>
      <c r="P3531" t="str">
        <f t="shared" si="334"/>
        <v>2024</v>
      </c>
      <c r="Q3531" t="s">
        <v>12021</v>
      </c>
      <c r="R3531" t="str">
        <f t="shared" si="332"/>
        <v>23-07-2024</v>
      </c>
      <c r="S3531" t="str">
        <f t="shared" si="335"/>
        <v>07</v>
      </c>
    </row>
    <row r="3532" spans="1:19" x14ac:dyDescent="0.3">
      <c r="A3532" t="s">
        <v>8085</v>
      </c>
      <c r="B3532" t="s">
        <v>194</v>
      </c>
      <c r="C3532" t="s">
        <v>11701</v>
      </c>
      <c r="D3532" t="s">
        <v>49</v>
      </c>
      <c r="E3532" t="s">
        <v>65</v>
      </c>
      <c r="F3532" t="s">
        <v>8086</v>
      </c>
      <c r="G3532" t="s">
        <v>28</v>
      </c>
      <c r="H3532" s="1">
        <v>45079</v>
      </c>
      <c r="I3532" s="3">
        <v>0.36805555555555558</v>
      </c>
      <c r="J3532" s="1" t="s">
        <v>108</v>
      </c>
      <c r="K3532" s="2">
        <v>0.36865740740740743</v>
      </c>
      <c r="L3532" s="2" t="s">
        <v>12021</v>
      </c>
      <c r="M3532" t="s">
        <v>12021</v>
      </c>
      <c r="N3532" t="str">
        <f t="shared" si="331"/>
        <v>02-06-2023</v>
      </c>
      <c r="O3532" t="str">
        <f t="shared" si="333"/>
        <v>06</v>
      </c>
      <c r="P3532" t="str">
        <f t="shared" si="334"/>
        <v>2023</v>
      </c>
      <c r="Q3532" t="s">
        <v>12021</v>
      </c>
      <c r="R3532" t="str">
        <f t="shared" si="332"/>
        <v>23-02-2023</v>
      </c>
      <c r="S3532" t="str">
        <f t="shared" si="335"/>
        <v>02</v>
      </c>
    </row>
    <row r="3533" spans="1:19" x14ac:dyDescent="0.3">
      <c r="A3533" t="s">
        <v>8087</v>
      </c>
      <c r="B3533" t="s">
        <v>135</v>
      </c>
      <c r="C3533" t="s">
        <v>12021</v>
      </c>
      <c r="D3533" t="s">
        <v>33</v>
      </c>
      <c r="E3533" t="s">
        <v>38</v>
      </c>
      <c r="F3533" t="s">
        <v>8088</v>
      </c>
      <c r="G3533" t="s">
        <v>22</v>
      </c>
      <c r="H3533" s="1">
        <v>44603</v>
      </c>
      <c r="I3533" s="3">
        <v>0.41388888888888886</v>
      </c>
      <c r="J3533" s="1" t="s">
        <v>12021</v>
      </c>
      <c r="K3533" s="2" t="s">
        <v>12021</v>
      </c>
      <c r="L3533" s="2" t="s">
        <v>12021</v>
      </c>
      <c r="M3533" t="s">
        <v>12021</v>
      </c>
      <c r="N3533" t="str">
        <f t="shared" si="331"/>
        <v>11-02-2022</v>
      </c>
      <c r="O3533" t="str">
        <f t="shared" si="333"/>
        <v>02</v>
      </c>
      <c r="P3533" t="str">
        <f t="shared" si="334"/>
        <v>2022</v>
      </c>
      <c r="Q3533" t="s">
        <v>12021</v>
      </c>
      <c r="R3533" t="str">
        <f t="shared" si="332"/>
        <v>-</v>
      </c>
      <c r="S3533" t="str">
        <f t="shared" si="335"/>
        <v/>
      </c>
    </row>
    <row r="3534" spans="1:19" x14ac:dyDescent="0.3">
      <c r="A3534" t="s">
        <v>8089</v>
      </c>
      <c r="B3534" t="s">
        <v>194</v>
      </c>
      <c r="C3534" t="s">
        <v>12021</v>
      </c>
      <c r="D3534" t="s">
        <v>49</v>
      </c>
      <c r="E3534" t="s">
        <v>65</v>
      </c>
      <c r="F3534" t="s">
        <v>8090</v>
      </c>
      <c r="G3534" t="s">
        <v>15</v>
      </c>
      <c r="H3534" s="1">
        <v>44503</v>
      </c>
      <c r="I3534" s="3">
        <v>0.56388888888888888</v>
      </c>
      <c r="J3534" s="1" t="s">
        <v>12021</v>
      </c>
      <c r="K3534" s="2" t="s">
        <v>12021</v>
      </c>
      <c r="L3534" s="2" t="s">
        <v>12021</v>
      </c>
      <c r="M3534" t="s">
        <v>12021</v>
      </c>
      <c r="N3534" t="str">
        <f t="shared" si="331"/>
        <v>03-11-2021</v>
      </c>
      <c r="O3534" t="str">
        <f t="shared" si="333"/>
        <v>11</v>
      </c>
      <c r="P3534" t="str">
        <f t="shared" si="334"/>
        <v>2021</v>
      </c>
      <c r="Q3534" t="s">
        <v>12021</v>
      </c>
      <c r="R3534" t="str">
        <f t="shared" si="332"/>
        <v>-</v>
      </c>
      <c r="S3534" t="str">
        <f t="shared" si="335"/>
        <v/>
      </c>
    </row>
    <row r="3535" spans="1:19" x14ac:dyDescent="0.3">
      <c r="A3535" t="s">
        <v>8091</v>
      </c>
      <c r="B3535" t="s">
        <v>135</v>
      </c>
      <c r="C3535" t="s">
        <v>12021</v>
      </c>
      <c r="D3535" t="s">
        <v>33</v>
      </c>
      <c r="E3535" t="s">
        <v>38</v>
      </c>
      <c r="F3535" t="s">
        <v>8092</v>
      </c>
      <c r="G3535" t="s">
        <v>22</v>
      </c>
      <c r="H3535" s="1">
        <v>43831</v>
      </c>
      <c r="I3535" s="3">
        <v>0.34097222222222223</v>
      </c>
      <c r="J3535" s="1" t="s">
        <v>12021</v>
      </c>
      <c r="K3535" s="2" t="s">
        <v>12021</v>
      </c>
      <c r="L3535" s="2" t="s">
        <v>12021</v>
      </c>
      <c r="M3535" t="s">
        <v>12021</v>
      </c>
      <c r="N3535" t="str">
        <f t="shared" si="331"/>
        <v>01-01-2020</v>
      </c>
      <c r="O3535" t="str">
        <f t="shared" si="333"/>
        <v>01</v>
      </c>
      <c r="P3535" t="str">
        <f t="shared" si="334"/>
        <v>2020</v>
      </c>
      <c r="Q3535" t="s">
        <v>12021</v>
      </c>
      <c r="R3535" t="str">
        <f t="shared" si="332"/>
        <v>-</v>
      </c>
      <c r="S3535" t="str">
        <f t="shared" si="335"/>
        <v/>
      </c>
    </row>
    <row r="3536" spans="1:19" x14ac:dyDescent="0.3">
      <c r="A3536" t="s">
        <v>8093</v>
      </c>
      <c r="B3536" t="s">
        <v>123</v>
      </c>
      <c r="C3536" t="s">
        <v>12021</v>
      </c>
      <c r="D3536" t="s">
        <v>33</v>
      </c>
      <c r="E3536" t="s">
        <v>34</v>
      </c>
      <c r="F3536" t="s">
        <v>8094</v>
      </c>
      <c r="G3536" t="s">
        <v>15</v>
      </c>
      <c r="H3536" s="1">
        <v>44568</v>
      </c>
      <c r="I3536" s="3">
        <v>7.0833333333333331E-2</v>
      </c>
      <c r="J3536" s="1" t="s">
        <v>12021</v>
      </c>
      <c r="K3536" s="2" t="s">
        <v>12021</v>
      </c>
      <c r="L3536" s="2" t="s">
        <v>12021</v>
      </c>
      <c r="M3536" t="s">
        <v>12021</v>
      </c>
      <c r="N3536" t="str">
        <f t="shared" si="331"/>
        <v>07-01-2022</v>
      </c>
      <c r="O3536" t="str">
        <f t="shared" si="333"/>
        <v>01</v>
      </c>
      <c r="P3536" t="str">
        <f t="shared" si="334"/>
        <v>2022</v>
      </c>
      <c r="Q3536" t="s">
        <v>12021</v>
      </c>
      <c r="R3536" t="str">
        <f t="shared" si="332"/>
        <v>-</v>
      </c>
      <c r="S3536" t="str">
        <f t="shared" si="335"/>
        <v/>
      </c>
    </row>
    <row r="3537" spans="1:19" x14ac:dyDescent="0.3">
      <c r="A3537" t="s">
        <v>8095</v>
      </c>
      <c r="B3537" t="s">
        <v>289</v>
      </c>
      <c r="C3537" t="s">
        <v>12021</v>
      </c>
      <c r="D3537" t="s">
        <v>49</v>
      </c>
      <c r="E3537" t="s">
        <v>69</v>
      </c>
      <c r="F3537" t="s">
        <v>8096</v>
      </c>
      <c r="G3537" t="s">
        <v>15</v>
      </c>
      <c r="H3537" s="1" t="s">
        <v>2123</v>
      </c>
      <c r="I3537" s="3">
        <v>0.38425925925925924</v>
      </c>
      <c r="J3537" s="1" t="s">
        <v>12021</v>
      </c>
      <c r="K3537" s="2" t="s">
        <v>12021</v>
      </c>
      <c r="L3537" s="2" t="s">
        <v>12021</v>
      </c>
      <c r="M3537" t="s">
        <v>12021</v>
      </c>
      <c r="N3537" t="str">
        <f t="shared" si="331"/>
        <v>22-03-2020</v>
      </c>
      <c r="O3537" t="str">
        <f t="shared" si="333"/>
        <v>03</v>
      </c>
      <c r="P3537" t="str">
        <f t="shared" si="334"/>
        <v>2020</v>
      </c>
      <c r="Q3537" t="s">
        <v>12021</v>
      </c>
      <c r="R3537" t="str">
        <f t="shared" si="332"/>
        <v>-</v>
      </c>
      <c r="S3537" t="str">
        <f t="shared" si="335"/>
        <v/>
      </c>
    </row>
    <row r="3538" spans="1:19" x14ac:dyDescent="0.3">
      <c r="A3538" t="s">
        <v>8097</v>
      </c>
      <c r="B3538" t="s">
        <v>139</v>
      </c>
      <c r="C3538" t="s">
        <v>12021</v>
      </c>
      <c r="D3538" t="s">
        <v>19</v>
      </c>
      <c r="E3538" t="s">
        <v>140</v>
      </c>
      <c r="F3538" t="s">
        <v>8098</v>
      </c>
      <c r="G3538" t="s">
        <v>15</v>
      </c>
      <c r="H3538" s="1" t="s">
        <v>2005</v>
      </c>
      <c r="I3538" s="3">
        <v>0.23370370370370369</v>
      </c>
      <c r="J3538" s="1" t="s">
        <v>12021</v>
      </c>
      <c r="K3538" s="2" t="s">
        <v>12021</v>
      </c>
      <c r="L3538" s="2" t="s">
        <v>12021</v>
      </c>
      <c r="M3538" t="s">
        <v>12021</v>
      </c>
      <c r="N3538" t="str">
        <f t="shared" si="331"/>
        <v>29-12-2021</v>
      </c>
      <c r="O3538" t="str">
        <f t="shared" si="333"/>
        <v>12</v>
      </c>
      <c r="P3538" t="str">
        <f t="shared" si="334"/>
        <v>2021</v>
      </c>
      <c r="Q3538" t="s">
        <v>12021</v>
      </c>
      <c r="R3538" t="str">
        <f t="shared" si="332"/>
        <v>-</v>
      </c>
      <c r="S3538" t="str">
        <f t="shared" si="335"/>
        <v/>
      </c>
    </row>
    <row r="3539" spans="1:19" x14ac:dyDescent="0.3">
      <c r="A3539" t="s">
        <v>8099</v>
      </c>
      <c r="B3539" t="s">
        <v>135</v>
      </c>
      <c r="C3539" t="s">
        <v>12021</v>
      </c>
      <c r="D3539" t="s">
        <v>33</v>
      </c>
      <c r="E3539" t="s">
        <v>38</v>
      </c>
      <c r="F3539" t="s">
        <v>8100</v>
      </c>
      <c r="G3539" t="s">
        <v>15</v>
      </c>
      <c r="H3539" s="1" t="s">
        <v>1345</v>
      </c>
      <c r="I3539" s="3">
        <v>0.32438657407407406</v>
      </c>
      <c r="J3539" s="1" t="s">
        <v>12021</v>
      </c>
      <c r="K3539" s="2" t="s">
        <v>12021</v>
      </c>
      <c r="L3539" s="2" t="s">
        <v>12021</v>
      </c>
      <c r="M3539" t="s">
        <v>12021</v>
      </c>
      <c r="N3539" t="str">
        <f t="shared" si="331"/>
        <v>17-11-2020</v>
      </c>
      <c r="O3539" t="str">
        <f t="shared" si="333"/>
        <v>11</v>
      </c>
      <c r="P3539" t="str">
        <f t="shared" si="334"/>
        <v>2020</v>
      </c>
      <c r="Q3539" t="s">
        <v>12021</v>
      </c>
      <c r="R3539" t="str">
        <f t="shared" si="332"/>
        <v>-</v>
      </c>
      <c r="S3539" t="str">
        <f t="shared" si="335"/>
        <v/>
      </c>
    </row>
    <row r="3540" spans="1:19" x14ac:dyDescent="0.3">
      <c r="A3540" t="s">
        <v>8101</v>
      </c>
      <c r="B3540" t="s">
        <v>185</v>
      </c>
      <c r="C3540" s="4">
        <v>44317.9</v>
      </c>
      <c r="D3540" t="s">
        <v>12</v>
      </c>
      <c r="E3540" t="s">
        <v>13</v>
      </c>
      <c r="F3540" t="s">
        <v>8102</v>
      </c>
      <c r="G3540" t="s">
        <v>28</v>
      </c>
      <c r="H3540" s="1">
        <v>44256</v>
      </c>
      <c r="I3540" s="3">
        <v>0.9</v>
      </c>
      <c r="J3540" s="1">
        <v>44317</v>
      </c>
      <c r="K3540" s="2">
        <v>0.9</v>
      </c>
      <c r="L3540" s="2" t="s">
        <v>12021</v>
      </c>
      <c r="M3540" t="s">
        <v>12021</v>
      </c>
      <c r="N3540" t="str">
        <f t="shared" si="331"/>
        <v>01-03-2021</v>
      </c>
      <c r="O3540" t="str">
        <f t="shared" si="333"/>
        <v>03</v>
      </c>
      <c r="P3540" t="str">
        <f t="shared" si="334"/>
        <v>2021</v>
      </c>
      <c r="Q3540" t="s">
        <v>12021</v>
      </c>
      <c r="R3540" t="str">
        <f t="shared" si="332"/>
        <v>01-05-2021</v>
      </c>
      <c r="S3540" t="str">
        <f t="shared" si="335"/>
        <v>05</v>
      </c>
    </row>
    <row r="3541" spans="1:19" x14ac:dyDescent="0.3">
      <c r="A3541" t="s">
        <v>8103</v>
      </c>
      <c r="B3541" t="s">
        <v>289</v>
      </c>
      <c r="C3541" t="s">
        <v>12021</v>
      </c>
      <c r="D3541" t="s">
        <v>49</v>
      </c>
      <c r="E3541" t="s">
        <v>69</v>
      </c>
      <c r="F3541" t="s">
        <v>8104</v>
      </c>
      <c r="G3541" t="s">
        <v>22</v>
      </c>
      <c r="H3541" s="1" t="s">
        <v>3493</v>
      </c>
      <c r="I3541" s="3">
        <v>0.54886574074074079</v>
      </c>
      <c r="J3541" s="1" t="s">
        <v>12021</v>
      </c>
      <c r="K3541" s="2" t="s">
        <v>12021</v>
      </c>
      <c r="L3541" s="2" t="s">
        <v>12021</v>
      </c>
      <c r="M3541" t="s">
        <v>12021</v>
      </c>
      <c r="N3541" t="str">
        <f t="shared" si="331"/>
        <v>15-02-2021</v>
      </c>
      <c r="O3541" t="str">
        <f t="shared" si="333"/>
        <v>02</v>
      </c>
      <c r="P3541" t="str">
        <f t="shared" si="334"/>
        <v>2021</v>
      </c>
      <c r="Q3541" t="s">
        <v>12021</v>
      </c>
      <c r="R3541" t="str">
        <f t="shared" si="332"/>
        <v>-</v>
      </c>
      <c r="S3541" t="str">
        <f t="shared" si="335"/>
        <v/>
      </c>
    </row>
    <row r="3542" spans="1:19" x14ac:dyDescent="0.3">
      <c r="A3542" t="s">
        <v>8105</v>
      </c>
      <c r="B3542" t="s">
        <v>280</v>
      </c>
      <c r="C3542" t="s">
        <v>12021</v>
      </c>
      <c r="D3542" t="s">
        <v>49</v>
      </c>
      <c r="E3542" t="s">
        <v>65</v>
      </c>
      <c r="F3542" t="s">
        <v>8106</v>
      </c>
      <c r="G3542" t="s">
        <v>15</v>
      </c>
      <c r="H3542" s="1" t="s">
        <v>720</v>
      </c>
      <c r="I3542" s="3">
        <v>0.64135416666666667</v>
      </c>
      <c r="J3542" s="1" t="s">
        <v>12021</v>
      </c>
      <c r="K3542" s="2" t="s">
        <v>12021</v>
      </c>
      <c r="L3542" s="2" t="s">
        <v>12021</v>
      </c>
      <c r="M3542" t="s">
        <v>12021</v>
      </c>
      <c r="N3542" t="str">
        <f t="shared" si="331"/>
        <v>15-08-2024</v>
      </c>
      <c r="O3542" t="str">
        <f t="shared" si="333"/>
        <v>08</v>
      </c>
      <c r="P3542" t="str">
        <f t="shared" si="334"/>
        <v>2024</v>
      </c>
      <c r="Q3542" t="s">
        <v>12021</v>
      </c>
      <c r="R3542" t="str">
        <f t="shared" si="332"/>
        <v>-</v>
      </c>
      <c r="S3542" t="str">
        <f t="shared" si="335"/>
        <v/>
      </c>
    </row>
    <row r="3543" spans="1:19" x14ac:dyDescent="0.3">
      <c r="A3543" t="s">
        <v>8107</v>
      </c>
      <c r="B3543" t="s">
        <v>110</v>
      </c>
      <c r="C3543" t="s">
        <v>12021</v>
      </c>
      <c r="D3543" t="s">
        <v>33</v>
      </c>
      <c r="E3543" t="s">
        <v>34</v>
      </c>
      <c r="F3543" t="s">
        <v>8108</v>
      </c>
      <c r="G3543" t="s">
        <v>15</v>
      </c>
      <c r="H3543" s="1" t="s">
        <v>1321</v>
      </c>
      <c r="I3543" s="3">
        <v>0.79458333333333331</v>
      </c>
      <c r="J3543" s="1" t="s">
        <v>12021</v>
      </c>
      <c r="K3543" s="2" t="s">
        <v>12021</v>
      </c>
      <c r="L3543" s="2" t="s">
        <v>12021</v>
      </c>
      <c r="M3543" t="s">
        <v>12021</v>
      </c>
      <c r="N3543" t="str">
        <f t="shared" si="331"/>
        <v>26-02-2020</v>
      </c>
      <c r="O3543" t="str">
        <f t="shared" si="333"/>
        <v>02</v>
      </c>
      <c r="P3543" t="str">
        <f t="shared" si="334"/>
        <v>2020</v>
      </c>
      <c r="Q3543" t="s">
        <v>12021</v>
      </c>
      <c r="R3543" t="str">
        <f t="shared" si="332"/>
        <v>-</v>
      </c>
      <c r="S3543" t="str">
        <f t="shared" si="335"/>
        <v/>
      </c>
    </row>
    <row r="3544" spans="1:19" x14ac:dyDescent="0.3">
      <c r="A3544" t="s">
        <v>8109</v>
      </c>
      <c r="B3544" t="s">
        <v>53</v>
      </c>
      <c r="C3544" t="s">
        <v>12021</v>
      </c>
      <c r="D3544" t="s">
        <v>12</v>
      </c>
      <c r="E3544" t="s">
        <v>13</v>
      </c>
      <c r="F3544" t="s">
        <v>8110</v>
      </c>
      <c r="G3544" t="s">
        <v>15</v>
      </c>
      <c r="H3544" s="1" t="s">
        <v>1808</v>
      </c>
      <c r="I3544" s="3">
        <v>5.9976851851851851E-2</v>
      </c>
      <c r="J3544" s="1" t="s">
        <v>12021</v>
      </c>
      <c r="K3544" s="2" t="s">
        <v>12021</v>
      </c>
      <c r="L3544" s="2" t="s">
        <v>12021</v>
      </c>
      <c r="M3544" t="s">
        <v>12021</v>
      </c>
      <c r="N3544" t="str">
        <f t="shared" si="331"/>
        <v>23-07-2023</v>
      </c>
      <c r="O3544" t="str">
        <f t="shared" si="333"/>
        <v>07</v>
      </c>
      <c r="P3544" t="str">
        <f t="shared" si="334"/>
        <v>2023</v>
      </c>
      <c r="Q3544" t="s">
        <v>12021</v>
      </c>
      <c r="R3544" t="str">
        <f t="shared" si="332"/>
        <v>-</v>
      </c>
      <c r="S3544" t="str">
        <f t="shared" si="335"/>
        <v/>
      </c>
    </row>
    <row r="3545" spans="1:19" x14ac:dyDescent="0.3">
      <c r="A3545" t="s">
        <v>8111</v>
      </c>
      <c r="B3545" t="s">
        <v>32</v>
      </c>
      <c r="C3545" t="s">
        <v>12021</v>
      </c>
      <c r="D3545" t="s">
        <v>33</v>
      </c>
      <c r="E3545" t="s">
        <v>34</v>
      </c>
      <c r="F3545" t="s">
        <v>8112</v>
      </c>
      <c r="G3545" t="s">
        <v>15</v>
      </c>
      <c r="H3545" s="1">
        <v>44502</v>
      </c>
      <c r="I3545" s="3">
        <v>0.3576388888888889</v>
      </c>
      <c r="J3545" s="1" t="s">
        <v>12021</v>
      </c>
      <c r="K3545" s="2" t="s">
        <v>12021</v>
      </c>
      <c r="L3545" s="2" t="s">
        <v>12021</v>
      </c>
      <c r="M3545" t="s">
        <v>12021</v>
      </c>
      <c r="N3545" t="str">
        <f t="shared" si="331"/>
        <v>02-11-2021</v>
      </c>
      <c r="O3545" t="str">
        <f t="shared" si="333"/>
        <v>11</v>
      </c>
      <c r="P3545" t="str">
        <f t="shared" si="334"/>
        <v>2021</v>
      </c>
      <c r="Q3545" t="s">
        <v>12021</v>
      </c>
      <c r="R3545" t="str">
        <f t="shared" si="332"/>
        <v>-</v>
      </c>
      <c r="S3545" t="str">
        <f t="shared" si="335"/>
        <v/>
      </c>
    </row>
    <row r="3546" spans="1:19" x14ac:dyDescent="0.3">
      <c r="A3546" t="s">
        <v>8113</v>
      </c>
      <c r="B3546" t="s">
        <v>113</v>
      </c>
      <c r="C3546" t="s">
        <v>12021</v>
      </c>
      <c r="D3546" t="s">
        <v>12</v>
      </c>
      <c r="E3546" t="s">
        <v>114</v>
      </c>
      <c r="F3546" t="s">
        <v>8114</v>
      </c>
      <c r="G3546" t="s">
        <v>22</v>
      </c>
      <c r="H3546" s="1">
        <v>44806</v>
      </c>
      <c r="I3546" s="3">
        <v>0.19236111111111112</v>
      </c>
      <c r="J3546" s="1" t="s">
        <v>12021</v>
      </c>
      <c r="K3546" s="2" t="s">
        <v>12021</v>
      </c>
      <c r="L3546" s="2" t="s">
        <v>12021</v>
      </c>
      <c r="M3546" t="s">
        <v>12021</v>
      </c>
      <c r="N3546" t="str">
        <f t="shared" si="331"/>
        <v>02-09-2022</v>
      </c>
      <c r="O3546" t="str">
        <f t="shared" si="333"/>
        <v>09</v>
      </c>
      <c r="P3546" t="str">
        <f t="shared" si="334"/>
        <v>2022</v>
      </c>
      <c r="Q3546" t="s">
        <v>12021</v>
      </c>
      <c r="R3546" t="str">
        <f t="shared" si="332"/>
        <v>-</v>
      </c>
      <c r="S3546" t="str">
        <f t="shared" si="335"/>
        <v/>
      </c>
    </row>
    <row r="3547" spans="1:19" x14ac:dyDescent="0.3">
      <c r="A3547" t="s">
        <v>8115</v>
      </c>
      <c r="B3547" t="s">
        <v>110</v>
      </c>
      <c r="C3547" t="s">
        <v>12021</v>
      </c>
      <c r="D3547" t="s">
        <v>33</v>
      </c>
      <c r="E3547" t="s">
        <v>34</v>
      </c>
      <c r="F3547" t="s">
        <v>8116</v>
      </c>
      <c r="G3547" t="s">
        <v>22</v>
      </c>
      <c r="H3547" s="1" t="s">
        <v>3461</v>
      </c>
      <c r="I3547" s="3">
        <v>0.2480324074074074</v>
      </c>
      <c r="J3547" s="1" t="s">
        <v>12021</v>
      </c>
      <c r="K3547" s="2" t="s">
        <v>12021</v>
      </c>
      <c r="L3547" s="2" t="s">
        <v>12021</v>
      </c>
      <c r="M3547" t="s">
        <v>12021</v>
      </c>
      <c r="N3547" t="str">
        <f t="shared" si="331"/>
        <v>27-04-2023</v>
      </c>
      <c r="O3547" t="str">
        <f t="shared" si="333"/>
        <v>04</v>
      </c>
      <c r="P3547" t="str">
        <f t="shared" si="334"/>
        <v>2023</v>
      </c>
      <c r="Q3547" t="s">
        <v>12021</v>
      </c>
      <c r="R3547" t="str">
        <f t="shared" si="332"/>
        <v>-</v>
      </c>
      <c r="S3547" t="str">
        <f t="shared" si="335"/>
        <v/>
      </c>
    </row>
    <row r="3548" spans="1:19" x14ac:dyDescent="0.3">
      <c r="A3548" t="s">
        <v>8117</v>
      </c>
      <c r="B3548" t="s">
        <v>280</v>
      </c>
      <c r="C3548" t="s">
        <v>12021</v>
      </c>
      <c r="D3548" t="s">
        <v>49</v>
      </c>
      <c r="E3548" t="s">
        <v>65</v>
      </c>
      <c r="F3548" t="s">
        <v>8118</v>
      </c>
      <c r="G3548" t="s">
        <v>22</v>
      </c>
      <c r="H3548" s="1" t="s">
        <v>4041</v>
      </c>
      <c r="I3548" s="3">
        <v>0.79515046296296299</v>
      </c>
      <c r="J3548" s="1" t="s">
        <v>12021</v>
      </c>
      <c r="K3548" s="2" t="s">
        <v>12021</v>
      </c>
      <c r="L3548" s="2" t="s">
        <v>12021</v>
      </c>
      <c r="M3548" t="s">
        <v>12021</v>
      </c>
      <c r="N3548" t="str">
        <f t="shared" si="331"/>
        <v>23-07-2024</v>
      </c>
      <c r="O3548" t="str">
        <f t="shared" si="333"/>
        <v>07</v>
      </c>
      <c r="P3548" t="str">
        <f t="shared" si="334"/>
        <v>2024</v>
      </c>
      <c r="Q3548" t="s">
        <v>12021</v>
      </c>
      <c r="R3548" t="str">
        <f t="shared" si="332"/>
        <v>-</v>
      </c>
      <c r="S3548" t="str">
        <f t="shared" si="335"/>
        <v/>
      </c>
    </row>
    <row r="3549" spans="1:19" x14ac:dyDescent="0.3">
      <c r="A3549" t="s">
        <v>8119</v>
      </c>
      <c r="B3549" t="s">
        <v>146</v>
      </c>
      <c r="C3549" t="s">
        <v>11702</v>
      </c>
      <c r="D3549" t="s">
        <v>19</v>
      </c>
      <c r="E3549" t="s">
        <v>140</v>
      </c>
      <c r="F3549" t="s">
        <v>8120</v>
      </c>
      <c r="G3549" t="s">
        <v>28</v>
      </c>
      <c r="H3549" s="1" t="s">
        <v>1212</v>
      </c>
      <c r="I3549" s="3">
        <v>0.99143518518518514</v>
      </c>
      <c r="J3549" s="1" t="s">
        <v>5325</v>
      </c>
      <c r="K3549" s="2">
        <v>0.99143518518518514</v>
      </c>
      <c r="L3549" s="2" t="s">
        <v>12021</v>
      </c>
      <c r="M3549" t="s">
        <v>12021</v>
      </c>
      <c r="N3549" t="str">
        <f t="shared" si="331"/>
        <v>21-08-2023</v>
      </c>
      <c r="O3549" t="str">
        <f t="shared" si="333"/>
        <v>08</v>
      </c>
      <c r="P3549" t="str">
        <f t="shared" si="334"/>
        <v>2023</v>
      </c>
      <c r="Q3549" t="s">
        <v>12021</v>
      </c>
      <c r="R3549" t="str">
        <f t="shared" si="332"/>
        <v>26-08-2023</v>
      </c>
      <c r="S3549" t="str">
        <f t="shared" si="335"/>
        <v>08</v>
      </c>
    </row>
    <row r="3550" spans="1:19" x14ac:dyDescent="0.3">
      <c r="A3550" t="s">
        <v>8121</v>
      </c>
      <c r="B3550" t="s">
        <v>220</v>
      </c>
      <c r="C3550" t="s">
        <v>12021</v>
      </c>
      <c r="D3550" t="s">
        <v>12</v>
      </c>
      <c r="E3550" t="s">
        <v>174</v>
      </c>
      <c r="F3550" t="s">
        <v>8122</v>
      </c>
      <c r="G3550" t="s">
        <v>15</v>
      </c>
      <c r="H3550" s="1" t="s">
        <v>2173</v>
      </c>
      <c r="I3550" s="3">
        <v>0.49979166666666669</v>
      </c>
      <c r="J3550" s="1" t="s">
        <v>12021</v>
      </c>
      <c r="K3550" s="2" t="s">
        <v>12021</v>
      </c>
      <c r="L3550" s="2" t="s">
        <v>12021</v>
      </c>
      <c r="M3550" t="s">
        <v>12021</v>
      </c>
      <c r="N3550" t="str">
        <f t="shared" si="331"/>
        <v>27-02-2020</v>
      </c>
      <c r="O3550" t="str">
        <f t="shared" si="333"/>
        <v>02</v>
      </c>
      <c r="P3550" t="str">
        <f t="shared" si="334"/>
        <v>2020</v>
      </c>
      <c r="Q3550" t="s">
        <v>12021</v>
      </c>
      <c r="R3550" t="str">
        <f t="shared" si="332"/>
        <v>-</v>
      </c>
      <c r="S3550" t="str">
        <f t="shared" si="335"/>
        <v/>
      </c>
    </row>
    <row r="3551" spans="1:19" x14ac:dyDescent="0.3">
      <c r="A3551" t="s">
        <v>8123</v>
      </c>
      <c r="B3551" t="s">
        <v>131</v>
      </c>
      <c r="C3551" t="s">
        <v>12021</v>
      </c>
      <c r="D3551" t="s">
        <v>12</v>
      </c>
      <c r="E3551" t="s">
        <v>114</v>
      </c>
      <c r="F3551" t="s">
        <v>8124</v>
      </c>
      <c r="G3551" t="s">
        <v>22</v>
      </c>
      <c r="H3551" s="1" t="s">
        <v>7357</v>
      </c>
      <c r="I3551" s="3">
        <v>0.85472222222222227</v>
      </c>
      <c r="J3551" s="1" t="s">
        <v>12021</v>
      </c>
      <c r="K3551" s="2" t="s">
        <v>12021</v>
      </c>
      <c r="L3551" s="2" t="s">
        <v>12021</v>
      </c>
      <c r="M3551" t="s">
        <v>12021</v>
      </c>
      <c r="N3551" t="str">
        <f t="shared" si="331"/>
        <v>24-09-2021</v>
      </c>
      <c r="O3551" t="str">
        <f t="shared" si="333"/>
        <v>09</v>
      </c>
      <c r="P3551" t="str">
        <f t="shared" si="334"/>
        <v>2021</v>
      </c>
      <c r="Q3551" t="s">
        <v>12021</v>
      </c>
      <c r="R3551" t="str">
        <f t="shared" si="332"/>
        <v>-</v>
      </c>
      <c r="S3551" t="str">
        <f t="shared" si="335"/>
        <v/>
      </c>
    </row>
    <row r="3552" spans="1:19" x14ac:dyDescent="0.3">
      <c r="A3552" t="s">
        <v>8125</v>
      </c>
      <c r="B3552" t="s">
        <v>139</v>
      </c>
      <c r="C3552" t="s">
        <v>12021</v>
      </c>
      <c r="D3552" t="s">
        <v>19</v>
      </c>
      <c r="E3552" t="s">
        <v>140</v>
      </c>
      <c r="F3552" t="s">
        <v>8126</v>
      </c>
      <c r="G3552" t="s">
        <v>15</v>
      </c>
      <c r="H3552" s="1">
        <v>45052</v>
      </c>
      <c r="I3552" s="3">
        <v>0.92708333333333337</v>
      </c>
      <c r="J3552" s="1" t="s">
        <v>12021</v>
      </c>
      <c r="K3552" s="2" t="s">
        <v>12021</v>
      </c>
      <c r="L3552" s="2" t="s">
        <v>12021</v>
      </c>
      <c r="M3552" t="s">
        <v>12021</v>
      </c>
      <c r="N3552" t="str">
        <f t="shared" si="331"/>
        <v>06-05-2023</v>
      </c>
      <c r="O3552" t="str">
        <f t="shared" si="333"/>
        <v>05</v>
      </c>
      <c r="P3552" t="str">
        <f t="shared" si="334"/>
        <v>2023</v>
      </c>
      <c r="Q3552" t="s">
        <v>12021</v>
      </c>
      <c r="R3552" t="str">
        <f t="shared" si="332"/>
        <v>-</v>
      </c>
      <c r="S3552" t="str">
        <f t="shared" si="335"/>
        <v/>
      </c>
    </row>
    <row r="3553" spans="1:19" x14ac:dyDescent="0.3">
      <c r="A3553" t="s">
        <v>8127</v>
      </c>
      <c r="B3553" t="s">
        <v>110</v>
      </c>
      <c r="C3553" t="s">
        <v>12021</v>
      </c>
      <c r="D3553" t="s">
        <v>33</v>
      </c>
      <c r="E3553" t="s">
        <v>34</v>
      </c>
      <c r="F3553" t="s">
        <v>8128</v>
      </c>
      <c r="G3553" t="s">
        <v>22</v>
      </c>
      <c r="H3553" s="1">
        <v>44751</v>
      </c>
      <c r="I3553" s="3">
        <v>2.2916666666666665E-2</v>
      </c>
      <c r="J3553" s="1" t="s">
        <v>12021</v>
      </c>
      <c r="K3553" s="2" t="s">
        <v>12021</v>
      </c>
      <c r="L3553" s="2" t="s">
        <v>12021</v>
      </c>
      <c r="M3553" t="s">
        <v>12021</v>
      </c>
      <c r="N3553" t="str">
        <f t="shared" si="331"/>
        <v>09-07-2022</v>
      </c>
      <c r="O3553" t="str">
        <f t="shared" si="333"/>
        <v>07</v>
      </c>
      <c r="P3553" t="str">
        <f t="shared" si="334"/>
        <v>2022</v>
      </c>
      <c r="Q3553" t="s">
        <v>12021</v>
      </c>
      <c r="R3553" t="str">
        <f t="shared" si="332"/>
        <v>-</v>
      </c>
      <c r="S3553" t="str">
        <f t="shared" si="335"/>
        <v/>
      </c>
    </row>
    <row r="3554" spans="1:19" x14ac:dyDescent="0.3">
      <c r="A3554" t="s">
        <v>8129</v>
      </c>
      <c r="B3554" t="s">
        <v>202</v>
      </c>
      <c r="C3554" t="s">
        <v>12021</v>
      </c>
      <c r="D3554" t="s">
        <v>33</v>
      </c>
      <c r="E3554" t="s">
        <v>127</v>
      </c>
      <c r="F3554" t="s">
        <v>8130</v>
      </c>
      <c r="G3554" t="s">
        <v>15</v>
      </c>
      <c r="H3554" s="1" t="s">
        <v>423</v>
      </c>
      <c r="I3554" s="3">
        <v>0.90755787037037039</v>
      </c>
      <c r="J3554" s="1" t="s">
        <v>12021</v>
      </c>
      <c r="K3554" s="2" t="s">
        <v>12021</v>
      </c>
      <c r="L3554" s="2" t="s">
        <v>12021</v>
      </c>
      <c r="M3554" t="s">
        <v>12021</v>
      </c>
      <c r="N3554" t="str">
        <f t="shared" si="331"/>
        <v>30-11-2020</v>
      </c>
      <c r="O3554" t="str">
        <f t="shared" si="333"/>
        <v>11</v>
      </c>
      <c r="P3554" t="str">
        <f t="shared" si="334"/>
        <v>2020</v>
      </c>
      <c r="Q3554" t="s">
        <v>12021</v>
      </c>
      <c r="R3554" t="str">
        <f t="shared" si="332"/>
        <v>-</v>
      </c>
      <c r="S3554" t="str">
        <f t="shared" si="335"/>
        <v/>
      </c>
    </row>
    <row r="3555" spans="1:19" x14ac:dyDescent="0.3">
      <c r="A3555" t="s">
        <v>8131</v>
      </c>
      <c r="B3555" t="s">
        <v>188</v>
      </c>
      <c r="C3555" t="s">
        <v>12021</v>
      </c>
      <c r="D3555" t="s">
        <v>12</v>
      </c>
      <c r="E3555" t="s">
        <v>114</v>
      </c>
      <c r="F3555" t="s">
        <v>8132</v>
      </c>
      <c r="G3555" t="s">
        <v>22</v>
      </c>
      <c r="H3555" s="1" t="s">
        <v>1712</v>
      </c>
      <c r="I3555" s="3">
        <v>0.26221064814814815</v>
      </c>
      <c r="J3555" s="1" t="s">
        <v>12021</v>
      </c>
      <c r="K3555" s="2" t="s">
        <v>12021</v>
      </c>
      <c r="L3555" s="2" t="s">
        <v>12021</v>
      </c>
      <c r="M3555" t="s">
        <v>12021</v>
      </c>
      <c r="N3555" t="str">
        <f t="shared" si="331"/>
        <v>20-08-2020</v>
      </c>
      <c r="O3555" t="str">
        <f t="shared" si="333"/>
        <v>08</v>
      </c>
      <c r="P3555" t="str">
        <f t="shared" si="334"/>
        <v>2020</v>
      </c>
      <c r="Q3555" t="s">
        <v>12021</v>
      </c>
      <c r="R3555" t="str">
        <f t="shared" si="332"/>
        <v>-</v>
      </c>
      <c r="S3555" t="str">
        <f t="shared" si="335"/>
        <v/>
      </c>
    </row>
    <row r="3556" spans="1:19" x14ac:dyDescent="0.3">
      <c r="A3556" t="s">
        <v>8133</v>
      </c>
      <c r="B3556" t="s">
        <v>48</v>
      </c>
      <c r="C3556" t="s">
        <v>12021</v>
      </c>
      <c r="D3556" t="s">
        <v>49</v>
      </c>
      <c r="E3556" t="s">
        <v>50</v>
      </c>
      <c r="F3556" t="s">
        <v>8134</v>
      </c>
      <c r="G3556" t="s">
        <v>22</v>
      </c>
      <c r="H3556" s="1" t="s">
        <v>192</v>
      </c>
      <c r="I3556" s="3">
        <v>0.15063657407407408</v>
      </c>
      <c r="J3556" s="1" t="s">
        <v>12021</v>
      </c>
      <c r="K3556" s="2" t="s">
        <v>12021</v>
      </c>
      <c r="L3556" s="2" t="s">
        <v>12021</v>
      </c>
      <c r="M3556" t="s">
        <v>12021</v>
      </c>
      <c r="N3556" t="str">
        <f t="shared" si="331"/>
        <v>19-03-2022</v>
      </c>
      <c r="O3556" t="str">
        <f t="shared" si="333"/>
        <v>03</v>
      </c>
      <c r="P3556" t="str">
        <f t="shared" si="334"/>
        <v>2022</v>
      </c>
      <c r="Q3556" t="s">
        <v>12021</v>
      </c>
      <c r="R3556" t="str">
        <f t="shared" si="332"/>
        <v>-</v>
      </c>
      <c r="S3556" t="str">
        <f t="shared" si="335"/>
        <v/>
      </c>
    </row>
    <row r="3557" spans="1:19" x14ac:dyDescent="0.3">
      <c r="A3557" t="s">
        <v>8135</v>
      </c>
      <c r="B3557" t="s">
        <v>68</v>
      </c>
      <c r="C3557" t="s">
        <v>11703</v>
      </c>
      <c r="D3557" t="s">
        <v>49</v>
      </c>
      <c r="E3557" t="s">
        <v>69</v>
      </c>
      <c r="F3557" t="s">
        <v>8136</v>
      </c>
      <c r="G3557" t="s">
        <v>28</v>
      </c>
      <c r="H3557" s="1" t="s">
        <v>183</v>
      </c>
      <c r="I3557" s="3">
        <v>0.87982638888888887</v>
      </c>
      <c r="J3557" s="1" t="s">
        <v>1683</v>
      </c>
      <c r="K3557" s="2">
        <v>0.87982638888888887</v>
      </c>
      <c r="L3557" s="2" t="s">
        <v>12021</v>
      </c>
      <c r="M3557" t="s">
        <v>12021</v>
      </c>
      <c r="N3557" t="str">
        <f t="shared" si="331"/>
        <v>15-03-2020</v>
      </c>
      <c r="O3557" t="str">
        <f t="shared" si="333"/>
        <v>03</v>
      </c>
      <c r="P3557" t="str">
        <f t="shared" si="334"/>
        <v>2020</v>
      </c>
      <c r="Q3557" t="s">
        <v>12021</v>
      </c>
      <c r="R3557" t="str">
        <f t="shared" si="332"/>
        <v>26-03-2020</v>
      </c>
      <c r="S3557" t="str">
        <f t="shared" si="335"/>
        <v>03</v>
      </c>
    </row>
    <row r="3558" spans="1:19" x14ac:dyDescent="0.3">
      <c r="A3558" t="s">
        <v>8137</v>
      </c>
      <c r="B3558" t="s">
        <v>25</v>
      </c>
      <c r="C3558" t="s">
        <v>12021</v>
      </c>
      <c r="D3558" t="s">
        <v>19</v>
      </c>
      <c r="E3558" t="s">
        <v>26</v>
      </c>
      <c r="F3558" t="s">
        <v>1108</v>
      </c>
      <c r="G3558" t="s">
        <v>15</v>
      </c>
      <c r="H3558" s="1">
        <v>45119</v>
      </c>
      <c r="I3558" s="3">
        <v>0.32430555555555557</v>
      </c>
      <c r="J3558" s="1" t="s">
        <v>12021</v>
      </c>
      <c r="K3558" s="2" t="s">
        <v>12021</v>
      </c>
      <c r="L3558" s="2" t="s">
        <v>12021</v>
      </c>
      <c r="M3558" t="s">
        <v>12021</v>
      </c>
      <c r="N3558" t="str">
        <f t="shared" si="331"/>
        <v>12-07-2023</v>
      </c>
      <c r="O3558" t="str">
        <f t="shared" si="333"/>
        <v>07</v>
      </c>
      <c r="P3558" t="str">
        <f t="shared" si="334"/>
        <v>2023</v>
      </c>
      <c r="Q3558" t="s">
        <v>12021</v>
      </c>
      <c r="R3558" t="str">
        <f t="shared" si="332"/>
        <v>-</v>
      </c>
      <c r="S3558" t="str">
        <f t="shared" si="335"/>
        <v/>
      </c>
    </row>
    <row r="3559" spans="1:19" x14ac:dyDescent="0.3">
      <c r="A3559" t="s">
        <v>8138</v>
      </c>
      <c r="B3559" t="s">
        <v>158</v>
      </c>
      <c r="C3559" t="s">
        <v>12021</v>
      </c>
      <c r="D3559" t="s">
        <v>33</v>
      </c>
      <c r="E3559" t="s">
        <v>127</v>
      </c>
      <c r="F3559" t="s">
        <v>8139</v>
      </c>
      <c r="G3559" t="s">
        <v>22</v>
      </c>
      <c r="H3559" s="1" t="s">
        <v>6219</v>
      </c>
      <c r="I3559" s="3">
        <v>0.80945601851851856</v>
      </c>
      <c r="J3559" s="1" t="s">
        <v>12021</v>
      </c>
      <c r="K3559" s="2" t="s">
        <v>12021</v>
      </c>
      <c r="L3559" s="2" t="s">
        <v>12021</v>
      </c>
      <c r="M3559" t="s">
        <v>12021</v>
      </c>
      <c r="N3559" t="str">
        <f t="shared" si="331"/>
        <v>26-06-2023</v>
      </c>
      <c r="O3559" t="str">
        <f t="shared" si="333"/>
        <v>06</v>
      </c>
      <c r="P3559" t="str">
        <f t="shared" si="334"/>
        <v>2023</v>
      </c>
      <c r="Q3559" t="s">
        <v>12021</v>
      </c>
      <c r="R3559" t="str">
        <f t="shared" si="332"/>
        <v>-</v>
      </c>
      <c r="S3559" t="str">
        <f t="shared" si="335"/>
        <v/>
      </c>
    </row>
    <row r="3560" spans="1:19" x14ac:dyDescent="0.3">
      <c r="A3560" t="s">
        <v>8140</v>
      </c>
      <c r="B3560" t="s">
        <v>173</v>
      </c>
      <c r="C3560" t="s">
        <v>12021</v>
      </c>
      <c r="D3560" t="s">
        <v>12</v>
      </c>
      <c r="E3560" t="s">
        <v>174</v>
      </c>
      <c r="F3560" t="s">
        <v>8141</v>
      </c>
      <c r="G3560" t="s">
        <v>22</v>
      </c>
      <c r="H3560" s="1" t="s">
        <v>744</v>
      </c>
      <c r="I3560" s="3">
        <v>0.64156250000000004</v>
      </c>
      <c r="J3560" s="1" t="s">
        <v>12021</v>
      </c>
      <c r="K3560" s="2" t="s">
        <v>12021</v>
      </c>
      <c r="L3560" s="2" t="s">
        <v>12021</v>
      </c>
      <c r="M3560" t="s">
        <v>12021</v>
      </c>
      <c r="N3560" t="str">
        <f t="shared" si="331"/>
        <v>22-11-2022</v>
      </c>
      <c r="O3560" t="str">
        <f t="shared" si="333"/>
        <v>11</v>
      </c>
      <c r="P3560" t="str">
        <f t="shared" si="334"/>
        <v>2022</v>
      </c>
      <c r="Q3560" t="s">
        <v>12021</v>
      </c>
      <c r="R3560" t="str">
        <f t="shared" si="332"/>
        <v>-</v>
      </c>
      <c r="S3560" t="str">
        <f t="shared" si="335"/>
        <v/>
      </c>
    </row>
    <row r="3561" spans="1:19" x14ac:dyDescent="0.3">
      <c r="A3561" t="s">
        <v>8142</v>
      </c>
      <c r="B3561" t="s">
        <v>93</v>
      </c>
      <c r="C3561" t="s">
        <v>12021</v>
      </c>
      <c r="D3561" t="s">
        <v>19</v>
      </c>
      <c r="E3561" t="s">
        <v>26</v>
      </c>
      <c r="F3561" t="s">
        <v>8143</v>
      </c>
      <c r="G3561" t="s">
        <v>15</v>
      </c>
      <c r="H3561" s="1" t="s">
        <v>2365</v>
      </c>
      <c r="I3561" s="3">
        <v>0.79120370370370374</v>
      </c>
      <c r="J3561" s="1" t="s">
        <v>12021</v>
      </c>
      <c r="K3561" s="2" t="s">
        <v>12021</v>
      </c>
      <c r="L3561" s="2" t="s">
        <v>12021</v>
      </c>
      <c r="M3561" t="s">
        <v>12021</v>
      </c>
      <c r="N3561" t="str">
        <f t="shared" si="331"/>
        <v>25-01-2024</v>
      </c>
      <c r="O3561" t="str">
        <f t="shared" si="333"/>
        <v>01</v>
      </c>
      <c r="P3561" t="str">
        <f t="shared" si="334"/>
        <v>2024</v>
      </c>
      <c r="Q3561" t="s">
        <v>12021</v>
      </c>
      <c r="R3561" t="str">
        <f t="shared" si="332"/>
        <v>-</v>
      </c>
      <c r="S3561" t="str">
        <f t="shared" si="335"/>
        <v/>
      </c>
    </row>
    <row r="3562" spans="1:19" x14ac:dyDescent="0.3">
      <c r="A3562" t="s">
        <v>8144</v>
      </c>
      <c r="B3562" t="s">
        <v>53</v>
      </c>
      <c r="C3562" t="s">
        <v>12021</v>
      </c>
      <c r="D3562" t="s">
        <v>12</v>
      </c>
      <c r="E3562" t="s">
        <v>13</v>
      </c>
      <c r="F3562" t="s">
        <v>8145</v>
      </c>
      <c r="G3562" t="s">
        <v>22</v>
      </c>
      <c r="H3562" s="1">
        <v>45361</v>
      </c>
      <c r="I3562" s="3">
        <v>0.21805555555555556</v>
      </c>
      <c r="J3562" s="1" t="s">
        <v>12021</v>
      </c>
      <c r="K3562" s="2" t="s">
        <v>12021</v>
      </c>
      <c r="L3562" s="2" t="s">
        <v>12021</v>
      </c>
      <c r="M3562" t="s">
        <v>12021</v>
      </c>
      <c r="N3562" t="str">
        <f t="shared" si="331"/>
        <v>10-03-2024</v>
      </c>
      <c r="O3562" t="str">
        <f t="shared" si="333"/>
        <v>03</v>
      </c>
      <c r="P3562" t="str">
        <f t="shared" si="334"/>
        <v>2024</v>
      </c>
      <c r="Q3562" t="s">
        <v>12021</v>
      </c>
      <c r="R3562" t="str">
        <f t="shared" si="332"/>
        <v>-</v>
      </c>
      <c r="S3562" t="str">
        <f t="shared" si="335"/>
        <v/>
      </c>
    </row>
    <row r="3563" spans="1:19" x14ac:dyDescent="0.3">
      <c r="A3563" t="s">
        <v>8146</v>
      </c>
      <c r="B3563" t="s">
        <v>188</v>
      </c>
      <c r="C3563" t="s">
        <v>12021</v>
      </c>
      <c r="D3563" t="s">
        <v>12</v>
      </c>
      <c r="E3563" t="s">
        <v>114</v>
      </c>
      <c r="F3563" t="s">
        <v>8147</v>
      </c>
      <c r="G3563" t="s">
        <v>15</v>
      </c>
      <c r="H3563" s="1" t="s">
        <v>2065</v>
      </c>
      <c r="I3563" s="3">
        <v>0.66197916666666667</v>
      </c>
      <c r="J3563" s="1" t="s">
        <v>12021</v>
      </c>
      <c r="K3563" s="2" t="s">
        <v>12021</v>
      </c>
      <c r="L3563" s="2" t="s">
        <v>12021</v>
      </c>
      <c r="M3563" t="s">
        <v>12021</v>
      </c>
      <c r="N3563" t="str">
        <f t="shared" si="331"/>
        <v>28-05-2020</v>
      </c>
      <c r="O3563" t="str">
        <f t="shared" si="333"/>
        <v>05</v>
      </c>
      <c r="P3563" t="str">
        <f t="shared" si="334"/>
        <v>2020</v>
      </c>
      <c r="Q3563" t="s">
        <v>12021</v>
      </c>
      <c r="R3563" t="str">
        <f t="shared" si="332"/>
        <v>-</v>
      </c>
      <c r="S3563" t="str">
        <f t="shared" si="335"/>
        <v/>
      </c>
    </row>
    <row r="3564" spans="1:19" x14ac:dyDescent="0.3">
      <c r="A3564" t="s">
        <v>8148</v>
      </c>
      <c r="B3564" t="s">
        <v>185</v>
      </c>
      <c r="C3564" t="s">
        <v>12021</v>
      </c>
      <c r="D3564" t="s">
        <v>12</v>
      </c>
      <c r="E3564" t="s">
        <v>13</v>
      </c>
      <c r="F3564" t="s">
        <v>8149</v>
      </c>
      <c r="G3564" t="s">
        <v>15</v>
      </c>
      <c r="H3564" s="1" t="s">
        <v>4676</v>
      </c>
      <c r="I3564" s="3">
        <v>0.84859953703703705</v>
      </c>
      <c r="J3564" s="1" t="s">
        <v>12021</v>
      </c>
      <c r="K3564" s="2" t="s">
        <v>12021</v>
      </c>
      <c r="L3564" s="2" t="s">
        <v>12021</v>
      </c>
      <c r="M3564" t="s">
        <v>12021</v>
      </c>
      <c r="N3564" t="str">
        <f t="shared" si="331"/>
        <v>19-09-2024</v>
      </c>
      <c r="O3564" t="str">
        <f t="shared" si="333"/>
        <v>09</v>
      </c>
      <c r="P3564" t="str">
        <f t="shared" si="334"/>
        <v>2024</v>
      </c>
      <c r="Q3564" t="s">
        <v>12021</v>
      </c>
      <c r="R3564" t="str">
        <f t="shared" si="332"/>
        <v>-</v>
      </c>
      <c r="S3564" t="str">
        <f t="shared" si="335"/>
        <v/>
      </c>
    </row>
    <row r="3565" spans="1:19" x14ac:dyDescent="0.3">
      <c r="A3565" t="s">
        <v>8150</v>
      </c>
      <c r="B3565" t="s">
        <v>202</v>
      </c>
      <c r="C3565" t="s">
        <v>12021</v>
      </c>
      <c r="D3565" t="s">
        <v>33</v>
      </c>
      <c r="E3565" t="s">
        <v>127</v>
      </c>
      <c r="F3565" t="s">
        <v>8151</v>
      </c>
      <c r="G3565" t="s">
        <v>22</v>
      </c>
      <c r="H3565" s="1">
        <v>44326</v>
      </c>
      <c r="I3565" s="3">
        <v>7.4999999999999997E-2</v>
      </c>
      <c r="J3565" s="1" t="s">
        <v>12021</v>
      </c>
      <c r="K3565" s="2" t="s">
        <v>12021</v>
      </c>
      <c r="L3565" s="2" t="s">
        <v>12021</v>
      </c>
      <c r="M3565" t="s">
        <v>12021</v>
      </c>
      <c r="N3565" t="str">
        <f t="shared" si="331"/>
        <v>10-05-2021</v>
      </c>
      <c r="O3565" t="str">
        <f t="shared" si="333"/>
        <v>05</v>
      </c>
      <c r="P3565" t="str">
        <f t="shared" si="334"/>
        <v>2021</v>
      </c>
      <c r="Q3565" t="s">
        <v>12021</v>
      </c>
      <c r="R3565" t="str">
        <f t="shared" si="332"/>
        <v>-</v>
      </c>
      <c r="S3565" t="str">
        <f t="shared" si="335"/>
        <v/>
      </c>
    </row>
    <row r="3566" spans="1:19" x14ac:dyDescent="0.3">
      <c r="A3566" t="s">
        <v>8152</v>
      </c>
      <c r="B3566" t="s">
        <v>48</v>
      </c>
      <c r="C3566" t="s">
        <v>11704</v>
      </c>
      <c r="D3566" t="s">
        <v>49</v>
      </c>
      <c r="E3566" t="s">
        <v>50</v>
      </c>
      <c r="F3566" t="s">
        <v>8153</v>
      </c>
      <c r="G3566" t="s">
        <v>28</v>
      </c>
      <c r="H3566" s="1">
        <v>44932</v>
      </c>
      <c r="I3566" s="3">
        <v>0.79236111111111107</v>
      </c>
      <c r="J3566" s="1" t="s">
        <v>5370</v>
      </c>
      <c r="K3566" s="2">
        <v>0.79240740740740745</v>
      </c>
      <c r="L3566" s="2" t="s">
        <v>12021</v>
      </c>
      <c r="M3566" t="s">
        <v>12021</v>
      </c>
      <c r="N3566" t="str">
        <f t="shared" si="331"/>
        <v>06-01-2023</v>
      </c>
      <c r="O3566" t="str">
        <f t="shared" si="333"/>
        <v>01</v>
      </c>
      <c r="P3566" t="str">
        <f t="shared" si="334"/>
        <v>2023</v>
      </c>
      <c r="Q3566" t="s">
        <v>12021</v>
      </c>
      <c r="R3566" t="str">
        <f t="shared" si="332"/>
        <v>22-06-2023</v>
      </c>
      <c r="S3566" t="str">
        <f t="shared" si="335"/>
        <v>06</v>
      </c>
    </row>
    <row r="3567" spans="1:19" x14ac:dyDescent="0.3">
      <c r="A3567" t="s">
        <v>8154</v>
      </c>
      <c r="B3567" t="s">
        <v>32</v>
      </c>
      <c r="C3567" t="s">
        <v>11705</v>
      </c>
      <c r="D3567" t="s">
        <v>33</v>
      </c>
      <c r="E3567" t="s">
        <v>34</v>
      </c>
      <c r="F3567" t="s">
        <v>8155</v>
      </c>
      <c r="G3567" t="s">
        <v>28</v>
      </c>
      <c r="H3567" s="1">
        <v>44996</v>
      </c>
      <c r="I3567" s="3">
        <v>0.9770833333333333</v>
      </c>
      <c r="J3567" s="1" t="s">
        <v>3938</v>
      </c>
      <c r="K3567" s="2">
        <v>0.97737268518518516</v>
      </c>
      <c r="L3567" s="2" t="s">
        <v>12021</v>
      </c>
      <c r="M3567" t="s">
        <v>12021</v>
      </c>
      <c r="N3567" t="str">
        <f t="shared" si="331"/>
        <v>11-03-2023</v>
      </c>
      <c r="O3567" t="str">
        <f t="shared" si="333"/>
        <v>03</v>
      </c>
      <c r="P3567" t="str">
        <f t="shared" si="334"/>
        <v>2023</v>
      </c>
      <c r="Q3567" t="s">
        <v>12021</v>
      </c>
      <c r="R3567" t="str">
        <f t="shared" si="332"/>
        <v>18-11-2023</v>
      </c>
      <c r="S3567" t="str">
        <f t="shared" si="335"/>
        <v>11</v>
      </c>
    </row>
    <row r="3568" spans="1:19" x14ac:dyDescent="0.3">
      <c r="A3568" t="s">
        <v>8156</v>
      </c>
      <c r="B3568" t="s">
        <v>110</v>
      </c>
      <c r="C3568" t="s">
        <v>12021</v>
      </c>
      <c r="D3568" t="s">
        <v>33</v>
      </c>
      <c r="E3568" t="s">
        <v>34</v>
      </c>
      <c r="F3568" t="s">
        <v>8157</v>
      </c>
      <c r="G3568" t="s">
        <v>22</v>
      </c>
      <c r="H3568" s="1">
        <v>44445</v>
      </c>
      <c r="I3568" s="3">
        <v>0.41597222222222224</v>
      </c>
      <c r="J3568" s="1" t="s">
        <v>12021</v>
      </c>
      <c r="K3568" s="2" t="s">
        <v>12021</v>
      </c>
      <c r="L3568" s="2" t="s">
        <v>12021</v>
      </c>
      <c r="M3568" t="s">
        <v>12021</v>
      </c>
      <c r="N3568" t="str">
        <f t="shared" si="331"/>
        <v>06-09-2021</v>
      </c>
      <c r="O3568" t="str">
        <f t="shared" si="333"/>
        <v>09</v>
      </c>
      <c r="P3568" t="str">
        <f t="shared" si="334"/>
        <v>2021</v>
      </c>
      <c r="Q3568" t="s">
        <v>12021</v>
      </c>
      <c r="R3568" t="str">
        <f t="shared" si="332"/>
        <v>-</v>
      </c>
      <c r="S3568" t="str">
        <f t="shared" si="335"/>
        <v/>
      </c>
    </row>
    <row r="3569" spans="1:19" x14ac:dyDescent="0.3">
      <c r="A3569" t="s">
        <v>8158</v>
      </c>
      <c r="B3569" t="s">
        <v>123</v>
      </c>
      <c r="C3569" t="s">
        <v>12021</v>
      </c>
      <c r="D3569" t="s">
        <v>33</v>
      </c>
      <c r="E3569" t="s">
        <v>34</v>
      </c>
      <c r="F3569" t="s">
        <v>8159</v>
      </c>
      <c r="G3569" t="s">
        <v>22</v>
      </c>
      <c r="H3569" s="1" t="s">
        <v>2057</v>
      </c>
      <c r="I3569" s="3">
        <v>0.26528935185185187</v>
      </c>
      <c r="J3569" s="1" t="s">
        <v>12021</v>
      </c>
      <c r="K3569" s="2" t="s">
        <v>12021</v>
      </c>
      <c r="L3569" s="2" t="s">
        <v>12021</v>
      </c>
      <c r="M3569" t="s">
        <v>12021</v>
      </c>
      <c r="N3569" t="str">
        <f t="shared" si="331"/>
        <v>21-02-2020</v>
      </c>
      <c r="O3569" t="str">
        <f t="shared" si="333"/>
        <v>02</v>
      </c>
      <c r="P3569" t="str">
        <f t="shared" si="334"/>
        <v>2020</v>
      </c>
      <c r="Q3569" t="s">
        <v>12021</v>
      </c>
      <c r="R3569" t="str">
        <f t="shared" si="332"/>
        <v>-</v>
      </c>
      <c r="S3569" t="str">
        <f t="shared" si="335"/>
        <v/>
      </c>
    </row>
    <row r="3570" spans="1:19" x14ac:dyDescent="0.3">
      <c r="A3570" t="s">
        <v>8160</v>
      </c>
      <c r="B3570" t="s">
        <v>173</v>
      </c>
      <c r="C3570" s="4">
        <v>44965.208333333336</v>
      </c>
      <c r="D3570" t="s">
        <v>12</v>
      </c>
      <c r="E3570" t="s">
        <v>174</v>
      </c>
      <c r="F3570" t="s">
        <v>8161</v>
      </c>
      <c r="G3570" t="s">
        <v>28</v>
      </c>
      <c r="H3570" s="1" t="s">
        <v>1537</v>
      </c>
      <c r="I3570" s="3">
        <v>0.20837962962962964</v>
      </c>
      <c r="J3570" s="1">
        <v>44965</v>
      </c>
      <c r="K3570" s="2">
        <v>0.20833333333333334</v>
      </c>
      <c r="L3570" s="2" t="s">
        <v>12021</v>
      </c>
      <c r="M3570" t="s">
        <v>12021</v>
      </c>
      <c r="N3570" t="str">
        <f t="shared" si="331"/>
        <v>13-07-2023</v>
      </c>
      <c r="O3570" t="str">
        <f t="shared" si="333"/>
        <v>07</v>
      </c>
      <c r="P3570" t="str">
        <f t="shared" si="334"/>
        <v>2023</v>
      </c>
      <c r="Q3570" t="s">
        <v>12021</v>
      </c>
      <c r="R3570" t="str">
        <f t="shared" si="332"/>
        <v>08-02-2023</v>
      </c>
      <c r="S3570" t="str">
        <f t="shared" si="335"/>
        <v>02</v>
      </c>
    </row>
    <row r="3571" spans="1:19" x14ac:dyDescent="0.3">
      <c r="A3571" t="s">
        <v>8162</v>
      </c>
      <c r="B3571" t="s">
        <v>135</v>
      </c>
      <c r="C3571" t="s">
        <v>12021</v>
      </c>
      <c r="D3571" t="s">
        <v>33</v>
      </c>
      <c r="E3571" t="s">
        <v>38</v>
      </c>
      <c r="F3571" t="s">
        <v>8163</v>
      </c>
      <c r="G3571" t="s">
        <v>15</v>
      </c>
      <c r="H3571" s="1">
        <v>43959</v>
      </c>
      <c r="I3571" s="3">
        <v>0.45069444444444445</v>
      </c>
      <c r="J3571" s="1" t="s">
        <v>12021</v>
      </c>
      <c r="K3571" s="2" t="s">
        <v>12021</v>
      </c>
      <c r="L3571" s="2" t="s">
        <v>12021</v>
      </c>
      <c r="M3571" t="s">
        <v>12021</v>
      </c>
      <c r="N3571" t="str">
        <f t="shared" si="331"/>
        <v>08-05-2020</v>
      </c>
      <c r="O3571" t="str">
        <f t="shared" si="333"/>
        <v>05</v>
      </c>
      <c r="P3571" t="str">
        <f t="shared" si="334"/>
        <v>2020</v>
      </c>
      <c r="Q3571" t="s">
        <v>12021</v>
      </c>
      <c r="R3571" t="str">
        <f t="shared" si="332"/>
        <v>-</v>
      </c>
      <c r="S3571" t="str">
        <f t="shared" si="335"/>
        <v/>
      </c>
    </row>
    <row r="3572" spans="1:19" x14ac:dyDescent="0.3">
      <c r="A3572" t="s">
        <v>8164</v>
      </c>
      <c r="B3572" t="s">
        <v>205</v>
      </c>
      <c r="C3572" t="s">
        <v>12021</v>
      </c>
      <c r="D3572" t="s">
        <v>19</v>
      </c>
      <c r="E3572" t="s">
        <v>140</v>
      </c>
      <c r="F3572" t="s">
        <v>8165</v>
      </c>
      <c r="G3572" t="s">
        <v>22</v>
      </c>
      <c r="H3572" s="1">
        <v>44295</v>
      </c>
      <c r="I3572" s="3">
        <v>0.98888888888888893</v>
      </c>
      <c r="J3572" s="1" t="s">
        <v>12021</v>
      </c>
      <c r="K3572" s="2" t="s">
        <v>12021</v>
      </c>
      <c r="L3572" s="2" t="s">
        <v>12021</v>
      </c>
      <c r="M3572" t="s">
        <v>12021</v>
      </c>
      <c r="N3572" t="str">
        <f t="shared" si="331"/>
        <v>09-04-2021</v>
      </c>
      <c r="O3572" t="str">
        <f t="shared" si="333"/>
        <v>04</v>
      </c>
      <c r="P3572" t="str">
        <f t="shared" si="334"/>
        <v>2021</v>
      </c>
      <c r="Q3572" t="s">
        <v>12021</v>
      </c>
      <c r="R3572" t="str">
        <f t="shared" si="332"/>
        <v>-</v>
      </c>
      <c r="S3572" t="str">
        <f t="shared" si="335"/>
        <v/>
      </c>
    </row>
    <row r="3573" spans="1:19" x14ac:dyDescent="0.3">
      <c r="A3573" t="s">
        <v>8166</v>
      </c>
      <c r="B3573" t="s">
        <v>87</v>
      </c>
      <c r="C3573" t="s">
        <v>12021</v>
      </c>
      <c r="D3573" t="s">
        <v>33</v>
      </c>
      <c r="E3573" t="s">
        <v>38</v>
      </c>
      <c r="F3573" t="s">
        <v>8167</v>
      </c>
      <c r="G3573" t="s">
        <v>15</v>
      </c>
      <c r="H3573" s="1">
        <v>44776</v>
      </c>
      <c r="I3573" s="3">
        <v>0.46180555555555558</v>
      </c>
      <c r="J3573" s="1" t="s">
        <v>12021</v>
      </c>
      <c r="K3573" s="2" t="s">
        <v>12021</v>
      </c>
      <c r="L3573" s="2" t="s">
        <v>12021</v>
      </c>
      <c r="M3573" t="s">
        <v>12021</v>
      </c>
      <c r="N3573" t="str">
        <f t="shared" si="331"/>
        <v>03-08-2022</v>
      </c>
      <c r="O3573" t="str">
        <f t="shared" si="333"/>
        <v>08</v>
      </c>
      <c r="P3573" t="str">
        <f t="shared" si="334"/>
        <v>2022</v>
      </c>
      <c r="Q3573" t="s">
        <v>12021</v>
      </c>
      <c r="R3573" t="str">
        <f t="shared" si="332"/>
        <v>-</v>
      </c>
      <c r="S3573" t="str">
        <f t="shared" si="335"/>
        <v/>
      </c>
    </row>
    <row r="3574" spans="1:19" x14ac:dyDescent="0.3">
      <c r="A3574" t="s">
        <v>8168</v>
      </c>
      <c r="B3574" t="s">
        <v>73</v>
      </c>
      <c r="C3574" t="s">
        <v>12021</v>
      </c>
      <c r="D3574" t="s">
        <v>49</v>
      </c>
      <c r="E3574" t="s">
        <v>50</v>
      </c>
      <c r="F3574" t="s">
        <v>8169</v>
      </c>
      <c r="G3574" t="s">
        <v>15</v>
      </c>
      <c r="H3574" s="1" t="s">
        <v>438</v>
      </c>
      <c r="I3574" s="3">
        <v>3.197916666666667E-2</v>
      </c>
      <c r="J3574" s="1" t="s">
        <v>12021</v>
      </c>
      <c r="K3574" s="2" t="s">
        <v>12021</v>
      </c>
      <c r="L3574" s="2" t="s">
        <v>12021</v>
      </c>
      <c r="M3574" t="s">
        <v>12021</v>
      </c>
      <c r="N3574" t="str">
        <f t="shared" si="331"/>
        <v>23-08-2021</v>
      </c>
      <c r="O3574" t="str">
        <f t="shared" si="333"/>
        <v>08</v>
      </c>
      <c r="P3574" t="str">
        <f t="shared" si="334"/>
        <v>2021</v>
      </c>
      <c r="Q3574" t="s">
        <v>12021</v>
      </c>
      <c r="R3574" t="str">
        <f t="shared" si="332"/>
        <v>-</v>
      </c>
      <c r="S3574" t="str">
        <f t="shared" si="335"/>
        <v/>
      </c>
    </row>
    <row r="3575" spans="1:19" x14ac:dyDescent="0.3">
      <c r="A3575" t="s">
        <v>8170</v>
      </c>
      <c r="B3575" t="s">
        <v>73</v>
      </c>
      <c r="C3575" s="4">
        <v>44812.977777777778</v>
      </c>
      <c r="D3575" t="s">
        <v>49</v>
      </c>
      <c r="E3575" t="s">
        <v>50</v>
      </c>
      <c r="F3575" t="s">
        <v>8171</v>
      </c>
      <c r="G3575" t="s">
        <v>28</v>
      </c>
      <c r="H3575" s="1" t="s">
        <v>8172</v>
      </c>
      <c r="I3575" s="3">
        <v>0.97805555555555557</v>
      </c>
      <c r="J3575" s="1">
        <v>44812</v>
      </c>
      <c r="K3575" s="2">
        <v>0.97777777777777775</v>
      </c>
      <c r="L3575" s="2" t="s">
        <v>12021</v>
      </c>
      <c r="M3575" t="s">
        <v>12021</v>
      </c>
      <c r="N3575" t="str">
        <f t="shared" si="331"/>
        <v>21-07-2022</v>
      </c>
      <c r="O3575" t="str">
        <f t="shared" si="333"/>
        <v>07</v>
      </c>
      <c r="P3575" t="str">
        <f t="shared" si="334"/>
        <v>2022</v>
      </c>
      <c r="Q3575" t="s">
        <v>12021</v>
      </c>
      <c r="R3575" t="str">
        <f t="shared" si="332"/>
        <v>08-09-2022</v>
      </c>
      <c r="S3575" t="str">
        <f t="shared" si="335"/>
        <v>09</v>
      </c>
    </row>
    <row r="3576" spans="1:19" x14ac:dyDescent="0.3">
      <c r="A3576" t="s">
        <v>8173</v>
      </c>
      <c r="B3576" t="s">
        <v>110</v>
      </c>
      <c r="C3576" t="s">
        <v>12021</v>
      </c>
      <c r="D3576" t="s">
        <v>33</v>
      </c>
      <c r="E3576" t="s">
        <v>34</v>
      </c>
      <c r="F3576" t="s">
        <v>8174</v>
      </c>
      <c r="G3576" t="s">
        <v>15</v>
      </c>
      <c r="H3576" s="1">
        <v>45393</v>
      </c>
      <c r="I3576" s="3">
        <v>0.6875</v>
      </c>
      <c r="J3576" s="1" t="s">
        <v>12021</v>
      </c>
      <c r="K3576" s="2" t="s">
        <v>12021</v>
      </c>
      <c r="L3576" s="2" t="s">
        <v>12021</v>
      </c>
      <c r="M3576" t="s">
        <v>12021</v>
      </c>
      <c r="N3576" t="str">
        <f t="shared" si="331"/>
        <v>11-04-2024</v>
      </c>
      <c r="O3576" t="str">
        <f t="shared" si="333"/>
        <v>04</v>
      </c>
      <c r="P3576" t="str">
        <f t="shared" si="334"/>
        <v>2024</v>
      </c>
      <c r="Q3576" t="s">
        <v>12021</v>
      </c>
      <c r="R3576" t="str">
        <f t="shared" si="332"/>
        <v>-</v>
      </c>
      <c r="S3576" t="str">
        <f t="shared" si="335"/>
        <v/>
      </c>
    </row>
    <row r="3577" spans="1:19" x14ac:dyDescent="0.3">
      <c r="A3577" t="s">
        <v>8175</v>
      </c>
      <c r="B3577" t="s">
        <v>289</v>
      </c>
      <c r="C3577" t="s">
        <v>12021</v>
      </c>
      <c r="D3577" t="s">
        <v>49</v>
      </c>
      <c r="E3577" t="s">
        <v>69</v>
      </c>
      <c r="F3577" t="s">
        <v>8176</v>
      </c>
      <c r="G3577" t="s">
        <v>22</v>
      </c>
      <c r="H3577" s="1" t="s">
        <v>2265</v>
      </c>
      <c r="I3577" s="3">
        <v>0.22440972222222222</v>
      </c>
      <c r="J3577" s="1" t="s">
        <v>12021</v>
      </c>
      <c r="K3577" s="2" t="s">
        <v>12021</v>
      </c>
      <c r="L3577" s="2" t="s">
        <v>12021</v>
      </c>
      <c r="M3577" t="s">
        <v>12021</v>
      </c>
      <c r="N3577" t="str">
        <f t="shared" si="331"/>
        <v>15-09-2022</v>
      </c>
      <c r="O3577" t="str">
        <f t="shared" si="333"/>
        <v>09</v>
      </c>
      <c r="P3577" t="str">
        <f t="shared" si="334"/>
        <v>2022</v>
      </c>
      <c r="Q3577" t="s">
        <v>12021</v>
      </c>
      <c r="R3577" t="str">
        <f t="shared" si="332"/>
        <v>-</v>
      </c>
      <c r="S3577" t="str">
        <f t="shared" si="335"/>
        <v/>
      </c>
    </row>
    <row r="3578" spans="1:19" x14ac:dyDescent="0.3">
      <c r="A3578" t="s">
        <v>8177</v>
      </c>
      <c r="B3578" t="s">
        <v>158</v>
      </c>
      <c r="C3578" t="s">
        <v>11706</v>
      </c>
      <c r="D3578" t="s">
        <v>33</v>
      </c>
      <c r="E3578" t="s">
        <v>127</v>
      </c>
      <c r="F3578" t="s">
        <v>8178</v>
      </c>
      <c r="G3578" t="s">
        <v>28</v>
      </c>
      <c r="H3578" s="1" t="s">
        <v>1973</v>
      </c>
      <c r="I3578" s="3">
        <v>0.83969907407407407</v>
      </c>
      <c r="J3578" s="1" t="s">
        <v>3865</v>
      </c>
      <c r="K3578" s="2">
        <v>0.83969907407407407</v>
      </c>
      <c r="L3578" s="2" t="s">
        <v>12021</v>
      </c>
      <c r="M3578" t="s">
        <v>12021</v>
      </c>
      <c r="N3578" t="str">
        <f t="shared" si="331"/>
        <v>27-11-2023</v>
      </c>
      <c r="O3578" t="str">
        <f t="shared" si="333"/>
        <v>11</v>
      </c>
      <c r="P3578" t="str">
        <f t="shared" si="334"/>
        <v>2023</v>
      </c>
      <c r="Q3578" t="s">
        <v>12021</v>
      </c>
      <c r="R3578" t="str">
        <f t="shared" si="332"/>
        <v>23-12-2023</v>
      </c>
      <c r="S3578" t="str">
        <f t="shared" si="335"/>
        <v>12</v>
      </c>
    </row>
    <row r="3579" spans="1:19" x14ac:dyDescent="0.3">
      <c r="A3579" t="s">
        <v>8179</v>
      </c>
      <c r="B3579" t="s">
        <v>289</v>
      </c>
      <c r="C3579" t="s">
        <v>12021</v>
      </c>
      <c r="D3579" t="s">
        <v>49</v>
      </c>
      <c r="E3579" t="s">
        <v>69</v>
      </c>
      <c r="F3579" t="s">
        <v>8180</v>
      </c>
      <c r="G3579" t="s">
        <v>15</v>
      </c>
      <c r="H3579" s="1">
        <v>44573</v>
      </c>
      <c r="I3579" s="3">
        <v>0.6</v>
      </c>
      <c r="J3579" s="1" t="s">
        <v>12021</v>
      </c>
      <c r="K3579" s="2" t="s">
        <v>12021</v>
      </c>
      <c r="L3579" s="2" t="s">
        <v>12021</v>
      </c>
      <c r="M3579" t="s">
        <v>12021</v>
      </c>
      <c r="N3579" t="str">
        <f t="shared" si="331"/>
        <v>12-01-2022</v>
      </c>
      <c r="O3579" t="str">
        <f t="shared" si="333"/>
        <v>01</v>
      </c>
      <c r="P3579" t="str">
        <f t="shared" si="334"/>
        <v>2022</v>
      </c>
      <c r="Q3579" t="s">
        <v>12021</v>
      </c>
      <c r="R3579" t="str">
        <f t="shared" si="332"/>
        <v>-</v>
      </c>
      <c r="S3579" t="str">
        <f t="shared" si="335"/>
        <v/>
      </c>
    </row>
    <row r="3580" spans="1:19" x14ac:dyDescent="0.3">
      <c r="A3580" t="s">
        <v>8181</v>
      </c>
      <c r="B3580" t="s">
        <v>25</v>
      </c>
      <c r="C3580" t="s">
        <v>12021</v>
      </c>
      <c r="D3580" t="s">
        <v>19</v>
      </c>
      <c r="E3580" t="s">
        <v>26</v>
      </c>
      <c r="F3580" t="s">
        <v>8182</v>
      </c>
      <c r="G3580" t="s">
        <v>22</v>
      </c>
      <c r="H3580" s="1" t="s">
        <v>3964</v>
      </c>
      <c r="I3580" s="3">
        <v>0.20975694444444445</v>
      </c>
      <c r="J3580" s="1" t="s">
        <v>12021</v>
      </c>
      <c r="K3580" s="2" t="s">
        <v>12021</v>
      </c>
      <c r="L3580" s="2" t="s">
        <v>12021</v>
      </c>
      <c r="M3580" t="s">
        <v>12021</v>
      </c>
      <c r="N3580" t="str">
        <f t="shared" si="331"/>
        <v>23-04-2020</v>
      </c>
      <c r="O3580" t="str">
        <f t="shared" si="333"/>
        <v>04</v>
      </c>
      <c r="P3580" t="str">
        <f t="shared" si="334"/>
        <v>2020</v>
      </c>
      <c r="Q3580" t="s">
        <v>12021</v>
      </c>
      <c r="R3580" t="str">
        <f t="shared" si="332"/>
        <v>-</v>
      </c>
      <c r="S3580" t="str">
        <f t="shared" si="335"/>
        <v/>
      </c>
    </row>
    <row r="3581" spans="1:19" x14ac:dyDescent="0.3">
      <c r="A3581" t="s">
        <v>8183</v>
      </c>
      <c r="B3581" t="s">
        <v>194</v>
      </c>
      <c r="C3581" t="s">
        <v>11707</v>
      </c>
      <c r="D3581" t="s">
        <v>49</v>
      </c>
      <c r="E3581" t="s">
        <v>65</v>
      </c>
      <c r="F3581" t="s">
        <v>8184</v>
      </c>
      <c r="G3581" t="s">
        <v>28</v>
      </c>
      <c r="H3581" s="1" t="s">
        <v>5455</v>
      </c>
      <c r="I3581" s="3">
        <v>0.70589120370370373</v>
      </c>
      <c r="J3581" s="1" t="s">
        <v>3856</v>
      </c>
      <c r="K3581" s="2">
        <v>0.70589120370370373</v>
      </c>
      <c r="L3581" s="2" t="s">
        <v>12021</v>
      </c>
      <c r="M3581" t="s">
        <v>12021</v>
      </c>
      <c r="N3581" t="str">
        <f t="shared" si="331"/>
        <v>25-09-2020</v>
      </c>
      <c r="O3581" t="str">
        <f t="shared" si="333"/>
        <v>09</v>
      </c>
      <c r="P3581" t="str">
        <f t="shared" si="334"/>
        <v>2020</v>
      </c>
      <c r="Q3581" t="s">
        <v>12021</v>
      </c>
      <c r="R3581" t="str">
        <f t="shared" si="332"/>
        <v>30-09-2020</v>
      </c>
      <c r="S3581" t="str">
        <f t="shared" si="335"/>
        <v>09</v>
      </c>
    </row>
    <row r="3582" spans="1:19" x14ac:dyDescent="0.3">
      <c r="A3582" t="s">
        <v>8185</v>
      </c>
      <c r="B3582" t="s">
        <v>146</v>
      </c>
      <c r="C3582" t="s">
        <v>12021</v>
      </c>
      <c r="D3582" t="s">
        <v>19</v>
      </c>
      <c r="E3582" t="s">
        <v>140</v>
      </c>
      <c r="F3582" t="s">
        <v>8186</v>
      </c>
      <c r="G3582" t="s">
        <v>15</v>
      </c>
      <c r="H3582" s="1">
        <v>44717</v>
      </c>
      <c r="I3582" s="3">
        <v>0.54097222222222219</v>
      </c>
      <c r="J3582" s="1" t="s">
        <v>12021</v>
      </c>
      <c r="K3582" s="2" t="s">
        <v>12021</v>
      </c>
      <c r="L3582" s="2" t="s">
        <v>12021</v>
      </c>
      <c r="M3582" t="s">
        <v>12021</v>
      </c>
      <c r="N3582" t="str">
        <f t="shared" si="331"/>
        <v>05-06-2022</v>
      </c>
      <c r="O3582" t="str">
        <f t="shared" si="333"/>
        <v>06</v>
      </c>
      <c r="P3582" t="str">
        <f t="shared" si="334"/>
        <v>2022</v>
      </c>
      <c r="Q3582" t="s">
        <v>12021</v>
      </c>
      <c r="R3582" t="str">
        <f t="shared" si="332"/>
        <v>-</v>
      </c>
      <c r="S3582" t="str">
        <f t="shared" si="335"/>
        <v/>
      </c>
    </row>
    <row r="3583" spans="1:19" x14ac:dyDescent="0.3">
      <c r="A3583" t="s">
        <v>8187</v>
      </c>
      <c r="B3583" t="s">
        <v>18</v>
      </c>
      <c r="C3583" t="s">
        <v>12021</v>
      </c>
      <c r="D3583" t="s">
        <v>19</v>
      </c>
      <c r="E3583" t="s">
        <v>20</v>
      </c>
      <c r="F3583" t="s">
        <v>8188</v>
      </c>
      <c r="G3583" t="s">
        <v>22</v>
      </c>
      <c r="H3583" s="1">
        <v>44807</v>
      </c>
      <c r="I3583" s="3">
        <v>0.55000000000000004</v>
      </c>
      <c r="J3583" s="1" t="s">
        <v>12021</v>
      </c>
      <c r="K3583" s="2" t="s">
        <v>12021</v>
      </c>
      <c r="L3583" s="2" t="s">
        <v>12021</v>
      </c>
      <c r="M3583" t="s">
        <v>12021</v>
      </c>
      <c r="N3583" t="str">
        <f t="shared" si="331"/>
        <v>03-09-2022</v>
      </c>
      <c r="O3583" t="str">
        <f t="shared" si="333"/>
        <v>09</v>
      </c>
      <c r="P3583" t="str">
        <f t="shared" si="334"/>
        <v>2022</v>
      </c>
      <c r="Q3583" t="s">
        <v>12021</v>
      </c>
      <c r="R3583" t="str">
        <f t="shared" si="332"/>
        <v>-</v>
      </c>
      <c r="S3583" t="str">
        <f t="shared" si="335"/>
        <v/>
      </c>
    </row>
    <row r="3584" spans="1:19" x14ac:dyDescent="0.3">
      <c r="A3584" t="s">
        <v>8189</v>
      </c>
      <c r="B3584" t="s">
        <v>139</v>
      </c>
      <c r="C3584" t="s">
        <v>12021</v>
      </c>
      <c r="D3584" t="s">
        <v>19</v>
      </c>
      <c r="E3584" t="s">
        <v>140</v>
      </c>
      <c r="F3584" t="s">
        <v>8190</v>
      </c>
      <c r="G3584" t="s">
        <v>15</v>
      </c>
      <c r="H3584" s="1">
        <v>44631</v>
      </c>
      <c r="I3584" s="3">
        <v>0.52013888888888893</v>
      </c>
      <c r="J3584" s="1" t="s">
        <v>12021</v>
      </c>
      <c r="K3584" s="2" t="s">
        <v>12021</v>
      </c>
      <c r="L3584" s="2" t="s">
        <v>12021</v>
      </c>
      <c r="M3584" t="s">
        <v>12021</v>
      </c>
      <c r="N3584" t="str">
        <f t="shared" si="331"/>
        <v>11-03-2022</v>
      </c>
      <c r="O3584" t="str">
        <f t="shared" si="333"/>
        <v>03</v>
      </c>
      <c r="P3584" t="str">
        <f t="shared" si="334"/>
        <v>2022</v>
      </c>
      <c r="Q3584" t="s">
        <v>12021</v>
      </c>
      <c r="R3584" t="str">
        <f t="shared" si="332"/>
        <v>-</v>
      </c>
      <c r="S3584" t="str">
        <f t="shared" si="335"/>
        <v/>
      </c>
    </row>
    <row r="3585" spans="1:19" x14ac:dyDescent="0.3">
      <c r="A3585" t="s">
        <v>8191</v>
      </c>
      <c r="B3585" t="s">
        <v>220</v>
      </c>
      <c r="C3585" s="4">
        <v>44842.577777777777</v>
      </c>
      <c r="D3585" t="s">
        <v>12</v>
      </c>
      <c r="E3585" t="s">
        <v>174</v>
      </c>
      <c r="F3585" t="s">
        <v>8192</v>
      </c>
      <c r="G3585" t="s">
        <v>28</v>
      </c>
      <c r="H3585" s="1" t="s">
        <v>5615</v>
      </c>
      <c r="I3585" s="3">
        <v>0.57827546296296295</v>
      </c>
      <c r="J3585" s="1">
        <v>44842</v>
      </c>
      <c r="K3585" s="2">
        <v>0.57777777777777772</v>
      </c>
      <c r="L3585" s="2" t="s">
        <v>12021</v>
      </c>
      <c r="M3585" t="s">
        <v>12021</v>
      </c>
      <c r="N3585" t="str">
        <f t="shared" si="331"/>
        <v>27-07-2022</v>
      </c>
      <c r="O3585" t="str">
        <f t="shared" si="333"/>
        <v>07</v>
      </c>
      <c r="P3585" t="str">
        <f t="shared" si="334"/>
        <v>2022</v>
      </c>
      <c r="Q3585" t="s">
        <v>12021</v>
      </c>
      <c r="R3585" t="str">
        <f t="shared" si="332"/>
        <v>08-10-2022</v>
      </c>
      <c r="S3585" t="str">
        <f t="shared" si="335"/>
        <v>10</v>
      </c>
    </row>
    <row r="3586" spans="1:19" x14ac:dyDescent="0.3">
      <c r="A3586" t="s">
        <v>8193</v>
      </c>
      <c r="B3586" t="s">
        <v>185</v>
      </c>
      <c r="C3586" t="s">
        <v>12021</v>
      </c>
      <c r="D3586" t="s">
        <v>12</v>
      </c>
      <c r="E3586" t="s">
        <v>13</v>
      </c>
      <c r="F3586" t="s">
        <v>8194</v>
      </c>
      <c r="G3586" t="s">
        <v>22</v>
      </c>
      <c r="H3586" s="1">
        <v>43869</v>
      </c>
      <c r="I3586" s="3">
        <v>0.22013888888888888</v>
      </c>
      <c r="J3586" s="1" t="s">
        <v>12021</v>
      </c>
      <c r="K3586" s="2" t="s">
        <v>12021</v>
      </c>
      <c r="L3586" s="2" t="s">
        <v>12021</v>
      </c>
      <c r="M3586" t="s">
        <v>12021</v>
      </c>
      <c r="N3586" t="str">
        <f t="shared" ref="N3586:N3649" si="336">TEXT(H3586,"DD-MM-YYYY")</f>
        <v>08-02-2020</v>
      </c>
      <c r="O3586" t="str">
        <f t="shared" si="333"/>
        <v>02</v>
      </c>
      <c r="P3586" t="str">
        <f t="shared" si="334"/>
        <v>2020</v>
      </c>
      <c r="Q3586" t="s">
        <v>12021</v>
      </c>
      <c r="R3586" t="str">
        <f t="shared" ref="R3586:R3649" si="337">TEXT(J3586,"DD-MM-YYYY")</f>
        <v>-</v>
      </c>
      <c r="S3586" t="str">
        <f t="shared" si="335"/>
        <v/>
      </c>
    </row>
    <row r="3587" spans="1:19" x14ac:dyDescent="0.3">
      <c r="A3587" t="s">
        <v>8195</v>
      </c>
      <c r="B3587" t="s">
        <v>131</v>
      </c>
      <c r="C3587" t="s">
        <v>12021</v>
      </c>
      <c r="D3587" t="s">
        <v>12</v>
      </c>
      <c r="E3587" t="s">
        <v>114</v>
      </c>
      <c r="F3587" t="s">
        <v>8196</v>
      </c>
      <c r="G3587" t="s">
        <v>22</v>
      </c>
      <c r="H3587" s="1">
        <v>45269</v>
      </c>
      <c r="I3587" s="3">
        <v>6.6666666666666666E-2</v>
      </c>
      <c r="J3587" s="1" t="s">
        <v>12021</v>
      </c>
      <c r="K3587" s="2" t="s">
        <v>12021</v>
      </c>
      <c r="L3587" s="2" t="s">
        <v>12021</v>
      </c>
      <c r="M3587" t="s">
        <v>12021</v>
      </c>
      <c r="N3587" t="str">
        <f t="shared" si="336"/>
        <v>09-12-2023</v>
      </c>
      <c r="O3587" t="str">
        <f t="shared" ref="O3587:O3650" si="338">MID(N3587,4,2)</f>
        <v>12</v>
      </c>
      <c r="P3587" t="str">
        <f t="shared" ref="P3587:P3650" si="339">RIGHT(N3587,4)</f>
        <v>2023</v>
      </c>
      <c r="Q3587" t="s">
        <v>12021</v>
      </c>
      <c r="R3587" t="str">
        <f t="shared" si="337"/>
        <v>-</v>
      </c>
      <c r="S3587" t="str">
        <f t="shared" ref="S3587:S3650" si="340">MID(R3587,4,2)</f>
        <v/>
      </c>
    </row>
    <row r="3588" spans="1:19" x14ac:dyDescent="0.3">
      <c r="A3588" t="s">
        <v>8197</v>
      </c>
      <c r="B3588" t="s">
        <v>205</v>
      </c>
      <c r="C3588" t="s">
        <v>12021</v>
      </c>
      <c r="D3588" t="s">
        <v>19</v>
      </c>
      <c r="E3588" t="s">
        <v>140</v>
      </c>
      <c r="F3588" t="s">
        <v>8198</v>
      </c>
      <c r="G3588" t="s">
        <v>22</v>
      </c>
      <c r="H3588" s="1" t="s">
        <v>2428</v>
      </c>
      <c r="I3588" s="3">
        <v>0.7555439814814815</v>
      </c>
      <c r="J3588" s="1" t="s">
        <v>12021</v>
      </c>
      <c r="K3588" s="2" t="s">
        <v>12021</v>
      </c>
      <c r="L3588" s="2" t="s">
        <v>12021</v>
      </c>
      <c r="M3588" t="s">
        <v>12021</v>
      </c>
      <c r="N3588" t="str">
        <f t="shared" si="336"/>
        <v>22-10-2024</v>
      </c>
      <c r="O3588" t="str">
        <f t="shared" si="338"/>
        <v>10</v>
      </c>
      <c r="P3588" t="str">
        <f t="shared" si="339"/>
        <v>2024</v>
      </c>
      <c r="Q3588" t="s">
        <v>12021</v>
      </c>
      <c r="R3588" t="str">
        <f t="shared" si="337"/>
        <v>-</v>
      </c>
      <c r="S3588" t="str">
        <f t="shared" si="340"/>
        <v/>
      </c>
    </row>
    <row r="3589" spans="1:19" x14ac:dyDescent="0.3">
      <c r="A3589" t="s">
        <v>8199</v>
      </c>
      <c r="B3589" t="s">
        <v>93</v>
      </c>
      <c r="C3589" t="s">
        <v>12021</v>
      </c>
      <c r="D3589" t="s">
        <v>19</v>
      </c>
      <c r="E3589" t="s">
        <v>26</v>
      </c>
      <c r="F3589" t="s">
        <v>8200</v>
      </c>
      <c r="G3589" t="s">
        <v>22</v>
      </c>
      <c r="H3589" s="1" t="s">
        <v>5002</v>
      </c>
      <c r="I3589" s="3">
        <v>0.87096064814814811</v>
      </c>
      <c r="J3589" s="1" t="s">
        <v>12021</v>
      </c>
      <c r="K3589" s="2" t="s">
        <v>12021</v>
      </c>
      <c r="L3589" s="2" t="s">
        <v>12021</v>
      </c>
      <c r="M3589" t="s">
        <v>12021</v>
      </c>
      <c r="N3589" t="str">
        <f t="shared" si="336"/>
        <v>23-02-2022</v>
      </c>
      <c r="O3589" t="str">
        <f t="shared" si="338"/>
        <v>02</v>
      </c>
      <c r="P3589" t="str">
        <f t="shared" si="339"/>
        <v>2022</v>
      </c>
      <c r="Q3589" t="s">
        <v>12021</v>
      </c>
      <c r="R3589" t="str">
        <f t="shared" si="337"/>
        <v>-</v>
      </c>
      <c r="S3589" t="str">
        <f t="shared" si="340"/>
        <v/>
      </c>
    </row>
    <row r="3590" spans="1:19" x14ac:dyDescent="0.3">
      <c r="A3590" t="s">
        <v>8201</v>
      </c>
      <c r="B3590" t="s">
        <v>93</v>
      </c>
      <c r="C3590" t="s">
        <v>12021</v>
      </c>
      <c r="D3590" t="s">
        <v>19</v>
      </c>
      <c r="E3590" t="s">
        <v>26</v>
      </c>
      <c r="F3590" t="s">
        <v>8202</v>
      </c>
      <c r="G3590" t="s">
        <v>22</v>
      </c>
      <c r="H3590" s="1">
        <v>44534</v>
      </c>
      <c r="I3590" s="3">
        <v>0.97361111111111109</v>
      </c>
      <c r="J3590" s="1" t="s">
        <v>12021</v>
      </c>
      <c r="K3590" s="2" t="s">
        <v>12021</v>
      </c>
      <c r="L3590" s="2" t="s">
        <v>12021</v>
      </c>
      <c r="M3590" t="s">
        <v>12021</v>
      </c>
      <c r="N3590" t="str">
        <f t="shared" si="336"/>
        <v>04-12-2021</v>
      </c>
      <c r="O3590" t="str">
        <f t="shared" si="338"/>
        <v>12</v>
      </c>
      <c r="P3590" t="str">
        <f t="shared" si="339"/>
        <v>2021</v>
      </c>
      <c r="Q3590" t="s">
        <v>12021</v>
      </c>
      <c r="R3590" t="str">
        <f t="shared" si="337"/>
        <v>-</v>
      </c>
      <c r="S3590" t="str">
        <f t="shared" si="340"/>
        <v/>
      </c>
    </row>
    <row r="3591" spans="1:19" x14ac:dyDescent="0.3">
      <c r="A3591" t="s">
        <v>8203</v>
      </c>
      <c r="B3591" t="s">
        <v>11</v>
      </c>
      <c r="C3591" t="s">
        <v>12021</v>
      </c>
      <c r="D3591" t="s">
        <v>12</v>
      </c>
      <c r="E3591" t="s">
        <v>13</v>
      </c>
      <c r="F3591" t="s">
        <v>8204</v>
      </c>
      <c r="G3591" t="s">
        <v>15</v>
      </c>
      <c r="H3591" s="1" t="s">
        <v>1217</v>
      </c>
      <c r="I3591" s="3">
        <v>0.50189814814814815</v>
      </c>
      <c r="J3591" s="1" t="s">
        <v>12021</v>
      </c>
      <c r="K3591" s="2" t="s">
        <v>12021</v>
      </c>
      <c r="L3591" s="2" t="s">
        <v>12021</v>
      </c>
      <c r="M3591" t="s">
        <v>12021</v>
      </c>
      <c r="N3591" t="str">
        <f t="shared" si="336"/>
        <v>15-09-2024</v>
      </c>
      <c r="O3591" t="str">
        <f t="shared" si="338"/>
        <v>09</v>
      </c>
      <c r="P3591" t="str">
        <f t="shared" si="339"/>
        <v>2024</v>
      </c>
      <c r="Q3591" t="s">
        <v>12021</v>
      </c>
      <c r="R3591" t="str">
        <f t="shared" si="337"/>
        <v>-</v>
      </c>
      <c r="S3591" t="str">
        <f t="shared" si="340"/>
        <v/>
      </c>
    </row>
    <row r="3592" spans="1:19" x14ac:dyDescent="0.3">
      <c r="A3592" t="s">
        <v>8205</v>
      </c>
      <c r="B3592" t="s">
        <v>173</v>
      </c>
      <c r="C3592" t="s">
        <v>12021</v>
      </c>
      <c r="D3592" t="s">
        <v>12</v>
      </c>
      <c r="E3592" t="s">
        <v>174</v>
      </c>
      <c r="F3592" t="s">
        <v>8206</v>
      </c>
      <c r="G3592" t="s">
        <v>15</v>
      </c>
      <c r="H3592" s="1">
        <v>45638</v>
      </c>
      <c r="I3592" s="3">
        <v>0.34791666666666665</v>
      </c>
      <c r="J3592" s="1" t="s">
        <v>12021</v>
      </c>
      <c r="K3592" s="2" t="s">
        <v>12021</v>
      </c>
      <c r="L3592" s="2" t="s">
        <v>12021</v>
      </c>
      <c r="M3592" t="s">
        <v>12021</v>
      </c>
      <c r="N3592" t="str">
        <f t="shared" si="336"/>
        <v>12-12-2024</v>
      </c>
      <c r="O3592" t="str">
        <f t="shared" si="338"/>
        <v>12</v>
      </c>
      <c r="P3592" t="str">
        <f t="shared" si="339"/>
        <v>2024</v>
      </c>
      <c r="Q3592" t="s">
        <v>12021</v>
      </c>
      <c r="R3592" t="str">
        <f t="shared" si="337"/>
        <v>-</v>
      </c>
      <c r="S3592" t="str">
        <f t="shared" si="340"/>
        <v/>
      </c>
    </row>
    <row r="3593" spans="1:19" x14ac:dyDescent="0.3">
      <c r="A3593" t="s">
        <v>8207</v>
      </c>
      <c r="B3593" t="s">
        <v>93</v>
      </c>
      <c r="C3593" t="s">
        <v>12021</v>
      </c>
      <c r="D3593" t="s">
        <v>19</v>
      </c>
      <c r="E3593" t="s">
        <v>26</v>
      </c>
      <c r="F3593" t="s">
        <v>8208</v>
      </c>
      <c r="G3593" t="s">
        <v>22</v>
      </c>
      <c r="H3593" s="1">
        <v>44416</v>
      </c>
      <c r="I3593" s="3">
        <v>0.34375</v>
      </c>
      <c r="J3593" s="1" t="s">
        <v>12021</v>
      </c>
      <c r="K3593" s="2" t="s">
        <v>12021</v>
      </c>
      <c r="L3593" s="2" t="s">
        <v>12021</v>
      </c>
      <c r="M3593" t="s">
        <v>12021</v>
      </c>
      <c r="N3593" t="str">
        <f t="shared" si="336"/>
        <v>08-08-2021</v>
      </c>
      <c r="O3593" t="str">
        <f t="shared" si="338"/>
        <v>08</v>
      </c>
      <c r="P3593" t="str">
        <f t="shared" si="339"/>
        <v>2021</v>
      </c>
      <c r="Q3593" t="s">
        <v>12021</v>
      </c>
      <c r="R3593" t="str">
        <f t="shared" si="337"/>
        <v>-</v>
      </c>
      <c r="S3593" t="str">
        <f t="shared" si="340"/>
        <v/>
      </c>
    </row>
    <row r="3594" spans="1:19" x14ac:dyDescent="0.3">
      <c r="A3594" t="s">
        <v>8209</v>
      </c>
      <c r="B3594" t="s">
        <v>110</v>
      </c>
      <c r="C3594" t="s">
        <v>12021</v>
      </c>
      <c r="D3594" t="s">
        <v>33</v>
      </c>
      <c r="E3594" t="s">
        <v>34</v>
      </c>
      <c r="F3594" t="s">
        <v>8210</v>
      </c>
      <c r="G3594" t="s">
        <v>22</v>
      </c>
      <c r="H3594" s="1" t="s">
        <v>2544</v>
      </c>
      <c r="I3594" s="3">
        <v>0.21800925925925926</v>
      </c>
      <c r="J3594" s="1" t="s">
        <v>12021</v>
      </c>
      <c r="K3594" s="2" t="s">
        <v>12021</v>
      </c>
      <c r="L3594" s="2" t="s">
        <v>12021</v>
      </c>
      <c r="M3594" t="s">
        <v>12021</v>
      </c>
      <c r="N3594" t="str">
        <f t="shared" si="336"/>
        <v>14-04-2020</v>
      </c>
      <c r="O3594" t="str">
        <f t="shared" si="338"/>
        <v>04</v>
      </c>
      <c r="P3594" t="str">
        <f t="shared" si="339"/>
        <v>2020</v>
      </c>
      <c r="Q3594" t="s">
        <v>12021</v>
      </c>
      <c r="R3594" t="str">
        <f t="shared" si="337"/>
        <v>-</v>
      </c>
      <c r="S3594" t="str">
        <f t="shared" si="340"/>
        <v/>
      </c>
    </row>
    <row r="3595" spans="1:19" x14ac:dyDescent="0.3">
      <c r="A3595" t="s">
        <v>8211</v>
      </c>
      <c r="B3595" t="s">
        <v>249</v>
      </c>
      <c r="C3595" t="s">
        <v>12021</v>
      </c>
      <c r="D3595" t="s">
        <v>19</v>
      </c>
      <c r="E3595" t="s">
        <v>26</v>
      </c>
      <c r="F3595" t="s">
        <v>8212</v>
      </c>
      <c r="G3595" t="s">
        <v>15</v>
      </c>
      <c r="H3595" s="1">
        <v>44809</v>
      </c>
      <c r="I3595" s="3">
        <v>0.4201388888888889</v>
      </c>
      <c r="J3595" s="1" t="s">
        <v>12021</v>
      </c>
      <c r="K3595" s="2" t="s">
        <v>12021</v>
      </c>
      <c r="L3595" s="2" t="s">
        <v>12021</v>
      </c>
      <c r="M3595" t="s">
        <v>12021</v>
      </c>
      <c r="N3595" t="str">
        <f t="shared" si="336"/>
        <v>05-09-2022</v>
      </c>
      <c r="O3595" t="str">
        <f t="shared" si="338"/>
        <v>09</v>
      </c>
      <c r="P3595" t="str">
        <f t="shared" si="339"/>
        <v>2022</v>
      </c>
      <c r="Q3595" t="s">
        <v>12021</v>
      </c>
      <c r="R3595" t="str">
        <f t="shared" si="337"/>
        <v>-</v>
      </c>
      <c r="S3595" t="str">
        <f t="shared" si="340"/>
        <v/>
      </c>
    </row>
    <row r="3596" spans="1:19" x14ac:dyDescent="0.3">
      <c r="A3596" t="s">
        <v>8213</v>
      </c>
      <c r="B3596" t="s">
        <v>173</v>
      </c>
      <c r="C3596" s="4">
        <v>44176.301388888889</v>
      </c>
      <c r="D3596" t="s">
        <v>12</v>
      </c>
      <c r="E3596" t="s">
        <v>174</v>
      </c>
      <c r="F3596" t="s">
        <v>8214</v>
      </c>
      <c r="G3596" t="s">
        <v>28</v>
      </c>
      <c r="H3596" s="1" t="s">
        <v>160</v>
      </c>
      <c r="I3596" s="3">
        <v>0.30164351851851851</v>
      </c>
      <c r="J3596" s="1">
        <v>44176</v>
      </c>
      <c r="K3596" s="2">
        <v>0.30138888888888887</v>
      </c>
      <c r="L3596" s="2" t="s">
        <v>12021</v>
      </c>
      <c r="M3596" t="s">
        <v>12021</v>
      </c>
      <c r="N3596" t="str">
        <f t="shared" si="336"/>
        <v>17-10-2020</v>
      </c>
      <c r="O3596" t="str">
        <f t="shared" si="338"/>
        <v>10</v>
      </c>
      <c r="P3596" t="str">
        <f t="shared" si="339"/>
        <v>2020</v>
      </c>
      <c r="Q3596" t="s">
        <v>12021</v>
      </c>
      <c r="R3596" t="str">
        <f t="shared" si="337"/>
        <v>11-12-2020</v>
      </c>
      <c r="S3596" t="str">
        <f t="shared" si="340"/>
        <v>12</v>
      </c>
    </row>
    <row r="3597" spans="1:19" x14ac:dyDescent="0.3">
      <c r="A3597" t="s">
        <v>8215</v>
      </c>
      <c r="B3597" t="s">
        <v>135</v>
      </c>
      <c r="C3597" t="s">
        <v>12021</v>
      </c>
      <c r="D3597" t="s">
        <v>33</v>
      </c>
      <c r="E3597" t="s">
        <v>38</v>
      </c>
      <c r="F3597" t="s">
        <v>8216</v>
      </c>
      <c r="G3597" t="s">
        <v>15</v>
      </c>
      <c r="H3597" s="1" t="s">
        <v>282</v>
      </c>
      <c r="I3597" s="3">
        <v>0.52858796296296295</v>
      </c>
      <c r="J3597" s="1" t="s">
        <v>12021</v>
      </c>
      <c r="K3597" s="2" t="s">
        <v>12021</v>
      </c>
      <c r="L3597" s="2" t="s">
        <v>12021</v>
      </c>
      <c r="M3597" t="s">
        <v>12021</v>
      </c>
      <c r="N3597" t="str">
        <f t="shared" si="336"/>
        <v>22-11-2021</v>
      </c>
      <c r="O3597" t="str">
        <f t="shared" si="338"/>
        <v>11</v>
      </c>
      <c r="P3597" t="str">
        <f t="shared" si="339"/>
        <v>2021</v>
      </c>
      <c r="Q3597" t="s">
        <v>12021</v>
      </c>
      <c r="R3597" t="str">
        <f t="shared" si="337"/>
        <v>-</v>
      </c>
      <c r="S3597" t="str">
        <f t="shared" si="340"/>
        <v/>
      </c>
    </row>
    <row r="3598" spans="1:19" x14ac:dyDescent="0.3">
      <c r="A3598" t="s">
        <v>8217</v>
      </c>
      <c r="B3598" t="s">
        <v>11</v>
      </c>
      <c r="C3598" t="s">
        <v>12021</v>
      </c>
      <c r="D3598" t="s">
        <v>12</v>
      </c>
      <c r="E3598" t="s">
        <v>13</v>
      </c>
      <c r="F3598" t="s">
        <v>8218</v>
      </c>
      <c r="G3598" t="s">
        <v>22</v>
      </c>
      <c r="H3598" s="1" t="s">
        <v>449</v>
      </c>
      <c r="I3598" s="3">
        <v>0.18431712962962962</v>
      </c>
      <c r="J3598" s="1" t="s">
        <v>12021</v>
      </c>
      <c r="K3598" s="2" t="s">
        <v>12021</v>
      </c>
      <c r="L3598" s="2" t="s">
        <v>12021</v>
      </c>
      <c r="M3598" t="s">
        <v>12021</v>
      </c>
      <c r="N3598" t="str">
        <f t="shared" si="336"/>
        <v>15-03-2021</v>
      </c>
      <c r="O3598" t="str">
        <f t="shared" si="338"/>
        <v>03</v>
      </c>
      <c r="P3598" t="str">
        <f t="shared" si="339"/>
        <v>2021</v>
      </c>
      <c r="Q3598" t="s">
        <v>12021</v>
      </c>
      <c r="R3598" t="str">
        <f t="shared" si="337"/>
        <v>-</v>
      </c>
      <c r="S3598" t="str">
        <f t="shared" si="340"/>
        <v/>
      </c>
    </row>
    <row r="3599" spans="1:19" x14ac:dyDescent="0.3">
      <c r="A3599" t="s">
        <v>8219</v>
      </c>
      <c r="B3599" t="s">
        <v>205</v>
      </c>
      <c r="C3599" t="s">
        <v>12021</v>
      </c>
      <c r="D3599" t="s">
        <v>19</v>
      </c>
      <c r="E3599" t="s">
        <v>140</v>
      </c>
      <c r="F3599" t="s">
        <v>8220</v>
      </c>
      <c r="G3599" t="s">
        <v>22</v>
      </c>
      <c r="H3599" s="1" t="s">
        <v>1831</v>
      </c>
      <c r="I3599" s="3">
        <v>0.88069444444444445</v>
      </c>
      <c r="J3599" s="1" t="s">
        <v>12021</v>
      </c>
      <c r="K3599" s="2" t="s">
        <v>12021</v>
      </c>
      <c r="L3599" s="2" t="s">
        <v>12021</v>
      </c>
      <c r="M3599" t="s">
        <v>12021</v>
      </c>
      <c r="N3599" t="str">
        <f t="shared" si="336"/>
        <v>18-07-2024</v>
      </c>
      <c r="O3599" t="str">
        <f t="shared" si="338"/>
        <v>07</v>
      </c>
      <c r="P3599" t="str">
        <f t="shared" si="339"/>
        <v>2024</v>
      </c>
      <c r="Q3599" t="s">
        <v>12021</v>
      </c>
      <c r="R3599" t="str">
        <f t="shared" si="337"/>
        <v>-</v>
      </c>
      <c r="S3599" t="str">
        <f t="shared" si="340"/>
        <v/>
      </c>
    </row>
    <row r="3600" spans="1:19" x14ac:dyDescent="0.3">
      <c r="A3600" t="s">
        <v>8221</v>
      </c>
      <c r="B3600" t="s">
        <v>37</v>
      </c>
      <c r="C3600" t="s">
        <v>12021</v>
      </c>
      <c r="D3600" t="s">
        <v>33</v>
      </c>
      <c r="E3600" t="s">
        <v>38</v>
      </c>
      <c r="F3600" t="s">
        <v>8222</v>
      </c>
      <c r="G3600" t="s">
        <v>15</v>
      </c>
      <c r="H3600" s="1">
        <v>44236</v>
      </c>
      <c r="I3600" s="3">
        <v>0.97569444444444442</v>
      </c>
      <c r="J3600" s="1" t="s">
        <v>12021</v>
      </c>
      <c r="K3600" s="2" t="s">
        <v>12021</v>
      </c>
      <c r="L3600" s="2" t="s">
        <v>12021</v>
      </c>
      <c r="M3600" t="s">
        <v>12021</v>
      </c>
      <c r="N3600" t="str">
        <f t="shared" si="336"/>
        <v>09-02-2021</v>
      </c>
      <c r="O3600" t="str">
        <f t="shared" si="338"/>
        <v>02</v>
      </c>
      <c r="P3600" t="str">
        <f t="shared" si="339"/>
        <v>2021</v>
      </c>
      <c r="Q3600" t="s">
        <v>12021</v>
      </c>
      <c r="R3600" t="str">
        <f t="shared" si="337"/>
        <v>-</v>
      </c>
      <c r="S3600" t="str">
        <f t="shared" si="340"/>
        <v/>
      </c>
    </row>
    <row r="3601" spans="1:19" x14ac:dyDescent="0.3">
      <c r="A3601" t="s">
        <v>8223</v>
      </c>
      <c r="B3601" t="s">
        <v>280</v>
      </c>
      <c r="C3601" t="s">
        <v>12021</v>
      </c>
      <c r="D3601" t="s">
        <v>49</v>
      </c>
      <c r="E3601" t="s">
        <v>65</v>
      </c>
      <c r="F3601" t="s">
        <v>8224</v>
      </c>
      <c r="G3601" t="s">
        <v>15</v>
      </c>
      <c r="H3601" s="1">
        <v>45142</v>
      </c>
      <c r="I3601" s="3">
        <v>0.74861111111111112</v>
      </c>
      <c r="J3601" s="1" t="s">
        <v>12021</v>
      </c>
      <c r="K3601" s="2" t="s">
        <v>12021</v>
      </c>
      <c r="L3601" s="2" t="s">
        <v>12021</v>
      </c>
      <c r="M3601" t="s">
        <v>12021</v>
      </c>
      <c r="N3601" t="str">
        <f t="shared" si="336"/>
        <v>04-08-2023</v>
      </c>
      <c r="O3601" t="str">
        <f t="shared" si="338"/>
        <v>08</v>
      </c>
      <c r="P3601" t="str">
        <f t="shared" si="339"/>
        <v>2023</v>
      </c>
      <c r="Q3601" t="s">
        <v>12021</v>
      </c>
      <c r="R3601" t="str">
        <f t="shared" si="337"/>
        <v>-</v>
      </c>
      <c r="S3601" t="str">
        <f t="shared" si="340"/>
        <v/>
      </c>
    </row>
    <row r="3602" spans="1:19" x14ac:dyDescent="0.3">
      <c r="A3602" t="s">
        <v>8225</v>
      </c>
      <c r="B3602" t="s">
        <v>249</v>
      </c>
      <c r="C3602" t="s">
        <v>12021</v>
      </c>
      <c r="D3602" t="s">
        <v>19</v>
      </c>
      <c r="E3602" t="s">
        <v>26</v>
      </c>
      <c r="F3602" t="s">
        <v>8226</v>
      </c>
      <c r="G3602" t="s">
        <v>22</v>
      </c>
      <c r="H3602" s="1" t="s">
        <v>4714</v>
      </c>
      <c r="I3602" s="3">
        <v>0.61739583333333337</v>
      </c>
      <c r="J3602" s="1" t="s">
        <v>12021</v>
      </c>
      <c r="K3602" s="2" t="s">
        <v>12021</v>
      </c>
      <c r="L3602" s="2" t="s">
        <v>12021</v>
      </c>
      <c r="M3602" t="s">
        <v>12021</v>
      </c>
      <c r="N3602" t="str">
        <f t="shared" si="336"/>
        <v>16-10-2024</v>
      </c>
      <c r="O3602" t="str">
        <f t="shared" si="338"/>
        <v>10</v>
      </c>
      <c r="P3602" t="str">
        <f t="shared" si="339"/>
        <v>2024</v>
      </c>
      <c r="Q3602" t="s">
        <v>12021</v>
      </c>
      <c r="R3602" t="str">
        <f t="shared" si="337"/>
        <v>-</v>
      </c>
      <c r="S3602" t="str">
        <f t="shared" si="340"/>
        <v/>
      </c>
    </row>
    <row r="3603" spans="1:19" x14ac:dyDescent="0.3">
      <c r="A3603" t="s">
        <v>8227</v>
      </c>
      <c r="B3603" t="s">
        <v>289</v>
      </c>
      <c r="C3603" t="s">
        <v>12021</v>
      </c>
      <c r="D3603" t="s">
        <v>49</v>
      </c>
      <c r="E3603" t="s">
        <v>69</v>
      </c>
      <c r="F3603" t="s">
        <v>8228</v>
      </c>
      <c r="G3603" t="s">
        <v>15</v>
      </c>
      <c r="H3603" s="1">
        <v>43984</v>
      </c>
      <c r="I3603" s="3">
        <v>0.83750000000000002</v>
      </c>
      <c r="J3603" s="1" t="s">
        <v>12021</v>
      </c>
      <c r="K3603" s="2" t="s">
        <v>12021</v>
      </c>
      <c r="L3603" s="2" t="s">
        <v>12021</v>
      </c>
      <c r="M3603" t="s">
        <v>12021</v>
      </c>
      <c r="N3603" t="str">
        <f t="shared" si="336"/>
        <v>02-06-2020</v>
      </c>
      <c r="O3603" t="str">
        <f t="shared" si="338"/>
        <v>06</v>
      </c>
      <c r="P3603" t="str">
        <f t="shared" si="339"/>
        <v>2020</v>
      </c>
      <c r="Q3603" t="s">
        <v>12021</v>
      </c>
      <c r="R3603" t="str">
        <f t="shared" si="337"/>
        <v>-</v>
      </c>
      <c r="S3603" t="str">
        <f t="shared" si="340"/>
        <v/>
      </c>
    </row>
    <row r="3604" spans="1:19" x14ac:dyDescent="0.3">
      <c r="A3604" t="s">
        <v>8229</v>
      </c>
      <c r="B3604" t="s">
        <v>280</v>
      </c>
      <c r="C3604" s="4">
        <v>45453.132638888892</v>
      </c>
      <c r="D3604" t="s">
        <v>49</v>
      </c>
      <c r="E3604" t="s">
        <v>65</v>
      </c>
      <c r="F3604" t="s">
        <v>8230</v>
      </c>
      <c r="G3604" t="s">
        <v>28</v>
      </c>
      <c r="H3604" s="1" t="s">
        <v>1032</v>
      </c>
      <c r="I3604" s="3">
        <v>0.1332986111111111</v>
      </c>
      <c r="J3604" s="1">
        <v>45453</v>
      </c>
      <c r="K3604" s="2">
        <v>0.13263888888888889</v>
      </c>
      <c r="L3604" s="2" t="s">
        <v>12021</v>
      </c>
      <c r="M3604" t="s">
        <v>12021</v>
      </c>
      <c r="N3604" t="str">
        <f t="shared" si="336"/>
        <v>23-09-2024</v>
      </c>
      <c r="O3604" t="str">
        <f t="shared" si="338"/>
        <v>09</v>
      </c>
      <c r="P3604" t="str">
        <f t="shared" si="339"/>
        <v>2024</v>
      </c>
      <c r="Q3604" t="s">
        <v>12021</v>
      </c>
      <c r="R3604" t="str">
        <f t="shared" si="337"/>
        <v>10-06-2024</v>
      </c>
      <c r="S3604" t="str">
        <f t="shared" si="340"/>
        <v>06</v>
      </c>
    </row>
    <row r="3605" spans="1:19" x14ac:dyDescent="0.3">
      <c r="A3605" t="s">
        <v>8231</v>
      </c>
      <c r="B3605" t="s">
        <v>131</v>
      </c>
      <c r="C3605" t="s">
        <v>12021</v>
      </c>
      <c r="D3605" t="s">
        <v>12</v>
      </c>
      <c r="E3605" t="s">
        <v>114</v>
      </c>
      <c r="F3605" t="s">
        <v>8232</v>
      </c>
      <c r="G3605" t="s">
        <v>15</v>
      </c>
      <c r="H3605" s="1" t="s">
        <v>4810</v>
      </c>
      <c r="I3605" s="3">
        <v>0.81381944444444443</v>
      </c>
      <c r="J3605" s="1" t="s">
        <v>12021</v>
      </c>
      <c r="K3605" s="2" t="s">
        <v>12021</v>
      </c>
      <c r="L3605" s="2" t="s">
        <v>12021</v>
      </c>
      <c r="M3605" t="s">
        <v>12021</v>
      </c>
      <c r="N3605" t="str">
        <f t="shared" si="336"/>
        <v>28-11-2022</v>
      </c>
      <c r="O3605" t="str">
        <f t="shared" si="338"/>
        <v>11</v>
      </c>
      <c r="P3605" t="str">
        <f t="shared" si="339"/>
        <v>2022</v>
      </c>
      <c r="Q3605" t="s">
        <v>12021</v>
      </c>
      <c r="R3605" t="str">
        <f t="shared" si="337"/>
        <v>-</v>
      </c>
      <c r="S3605" t="str">
        <f t="shared" si="340"/>
        <v/>
      </c>
    </row>
    <row r="3606" spans="1:19" x14ac:dyDescent="0.3">
      <c r="A3606" t="s">
        <v>8233</v>
      </c>
      <c r="B3606" t="s">
        <v>110</v>
      </c>
      <c r="C3606" t="s">
        <v>12021</v>
      </c>
      <c r="D3606" t="s">
        <v>33</v>
      </c>
      <c r="E3606" t="s">
        <v>34</v>
      </c>
      <c r="F3606" t="s">
        <v>8234</v>
      </c>
      <c r="G3606" t="s">
        <v>15</v>
      </c>
      <c r="H3606" s="1" t="s">
        <v>212</v>
      </c>
      <c r="I3606" s="3">
        <v>0.70885416666666667</v>
      </c>
      <c r="J3606" s="1" t="s">
        <v>12021</v>
      </c>
      <c r="K3606" s="2" t="s">
        <v>12021</v>
      </c>
      <c r="L3606" s="2" t="s">
        <v>12021</v>
      </c>
      <c r="M3606" t="s">
        <v>12021</v>
      </c>
      <c r="N3606" t="str">
        <f t="shared" si="336"/>
        <v>25-12-2020</v>
      </c>
      <c r="O3606" t="str">
        <f t="shared" si="338"/>
        <v>12</v>
      </c>
      <c r="P3606" t="str">
        <f t="shared" si="339"/>
        <v>2020</v>
      </c>
      <c r="Q3606" t="s">
        <v>12021</v>
      </c>
      <c r="R3606" t="str">
        <f t="shared" si="337"/>
        <v>-</v>
      </c>
      <c r="S3606" t="str">
        <f t="shared" si="340"/>
        <v/>
      </c>
    </row>
    <row r="3607" spans="1:19" x14ac:dyDescent="0.3">
      <c r="A3607" t="s">
        <v>8235</v>
      </c>
      <c r="B3607" t="s">
        <v>135</v>
      </c>
      <c r="C3607" t="s">
        <v>12021</v>
      </c>
      <c r="D3607" t="s">
        <v>33</v>
      </c>
      <c r="E3607" t="s">
        <v>38</v>
      </c>
      <c r="F3607" t="s">
        <v>8236</v>
      </c>
      <c r="G3607" t="s">
        <v>22</v>
      </c>
      <c r="H3607" s="1" t="s">
        <v>1830</v>
      </c>
      <c r="I3607" s="3">
        <v>0.72432870370370372</v>
      </c>
      <c r="J3607" s="1" t="s">
        <v>12021</v>
      </c>
      <c r="K3607" s="2" t="s">
        <v>12021</v>
      </c>
      <c r="L3607" s="2" t="s">
        <v>12021</v>
      </c>
      <c r="M3607" t="s">
        <v>12021</v>
      </c>
      <c r="N3607" t="str">
        <f t="shared" si="336"/>
        <v>23-06-2024</v>
      </c>
      <c r="O3607" t="str">
        <f t="shared" si="338"/>
        <v>06</v>
      </c>
      <c r="P3607" t="str">
        <f t="shared" si="339"/>
        <v>2024</v>
      </c>
      <c r="Q3607" t="s">
        <v>12021</v>
      </c>
      <c r="R3607" t="str">
        <f t="shared" si="337"/>
        <v>-</v>
      </c>
      <c r="S3607" t="str">
        <f t="shared" si="340"/>
        <v/>
      </c>
    </row>
    <row r="3608" spans="1:19" x14ac:dyDescent="0.3">
      <c r="A3608" t="s">
        <v>8237</v>
      </c>
      <c r="B3608" t="s">
        <v>249</v>
      </c>
      <c r="C3608" t="s">
        <v>12021</v>
      </c>
      <c r="D3608" t="s">
        <v>19</v>
      </c>
      <c r="E3608" t="s">
        <v>26</v>
      </c>
      <c r="F3608" t="s">
        <v>8238</v>
      </c>
      <c r="G3608" t="s">
        <v>22</v>
      </c>
      <c r="H3608" s="1" t="s">
        <v>6752</v>
      </c>
      <c r="I3608" s="3">
        <v>5.6817129629629627E-2</v>
      </c>
      <c r="J3608" s="1" t="s">
        <v>12021</v>
      </c>
      <c r="K3608" s="2" t="s">
        <v>12021</v>
      </c>
      <c r="L3608" s="2" t="s">
        <v>12021</v>
      </c>
      <c r="M3608" t="s">
        <v>12021</v>
      </c>
      <c r="N3608" t="str">
        <f t="shared" si="336"/>
        <v>27-01-2020</v>
      </c>
      <c r="O3608" t="str">
        <f t="shared" si="338"/>
        <v>01</v>
      </c>
      <c r="P3608" t="str">
        <f t="shared" si="339"/>
        <v>2020</v>
      </c>
      <c r="Q3608" t="s">
        <v>12021</v>
      </c>
      <c r="R3608" t="str">
        <f t="shared" si="337"/>
        <v>-</v>
      </c>
      <c r="S3608" t="str">
        <f t="shared" si="340"/>
        <v/>
      </c>
    </row>
    <row r="3609" spans="1:19" x14ac:dyDescent="0.3">
      <c r="A3609" t="s">
        <v>8239</v>
      </c>
      <c r="B3609" t="s">
        <v>185</v>
      </c>
      <c r="C3609" t="s">
        <v>12021</v>
      </c>
      <c r="D3609" t="s">
        <v>12</v>
      </c>
      <c r="E3609" t="s">
        <v>13</v>
      </c>
      <c r="F3609" t="s">
        <v>8240</v>
      </c>
      <c r="G3609" t="s">
        <v>15</v>
      </c>
      <c r="H3609" s="1" t="s">
        <v>1159</v>
      </c>
      <c r="I3609" s="3">
        <v>0.54311342592592593</v>
      </c>
      <c r="J3609" s="1" t="s">
        <v>12021</v>
      </c>
      <c r="K3609" s="2" t="s">
        <v>12021</v>
      </c>
      <c r="L3609" s="2" t="s">
        <v>12021</v>
      </c>
      <c r="M3609" t="s">
        <v>12021</v>
      </c>
      <c r="N3609" t="str">
        <f t="shared" si="336"/>
        <v>18-11-2020</v>
      </c>
      <c r="O3609" t="str">
        <f t="shared" si="338"/>
        <v>11</v>
      </c>
      <c r="P3609" t="str">
        <f t="shared" si="339"/>
        <v>2020</v>
      </c>
      <c r="Q3609" t="s">
        <v>12021</v>
      </c>
      <c r="R3609" t="str">
        <f t="shared" si="337"/>
        <v>-</v>
      </c>
      <c r="S3609" t="str">
        <f t="shared" si="340"/>
        <v/>
      </c>
    </row>
    <row r="3610" spans="1:19" x14ac:dyDescent="0.3">
      <c r="A3610" t="s">
        <v>8241</v>
      </c>
      <c r="B3610" t="s">
        <v>110</v>
      </c>
      <c r="C3610" s="4">
        <v>44355.509722222225</v>
      </c>
      <c r="D3610" t="s">
        <v>33</v>
      </c>
      <c r="E3610" t="s">
        <v>34</v>
      </c>
      <c r="F3610" t="s">
        <v>8242</v>
      </c>
      <c r="G3610" t="s">
        <v>28</v>
      </c>
      <c r="H3610" s="1" t="s">
        <v>1863</v>
      </c>
      <c r="I3610" s="3">
        <v>0.51019675925925922</v>
      </c>
      <c r="J3610" s="1">
        <v>44355</v>
      </c>
      <c r="K3610" s="2">
        <v>0.50972222222222219</v>
      </c>
      <c r="L3610" s="2" t="s">
        <v>12021</v>
      </c>
      <c r="M3610" t="s">
        <v>12021</v>
      </c>
      <c r="N3610" t="str">
        <f t="shared" si="336"/>
        <v>26-07-2021</v>
      </c>
      <c r="O3610" t="str">
        <f t="shared" si="338"/>
        <v>07</v>
      </c>
      <c r="P3610" t="str">
        <f t="shared" si="339"/>
        <v>2021</v>
      </c>
      <c r="Q3610" t="s">
        <v>12021</v>
      </c>
      <c r="R3610" t="str">
        <f t="shared" si="337"/>
        <v>08-06-2021</v>
      </c>
      <c r="S3610" t="str">
        <f t="shared" si="340"/>
        <v>06</v>
      </c>
    </row>
    <row r="3611" spans="1:19" x14ac:dyDescent="0.3">
      <c r="A3611" t="s">
        <v>8243</v>
      </c>
      <c r="B3611" t="s">
        <v>289</v>
      </c>
      <c r="C3611" t="s">
        <v>12021</v>
      </c>
      <c r="D3611" t="s">
        <v>49</v>
      </c>
      <c r="E3611" t="s">
        <v>69</v>
      </c>
      <c r="F3611" t="s">
        <v>8244</v>
      </c>
      <c r="G3611" t="s">
        <v>22</v>
      </c>
      <c r="H3611" s="1">
        <v>43897</v>
      </c>
      <c r="I3611" s="3">
        <v>8.9583333333333334E-2</v>
      </c>
      <c r="J3611" s="1" t="s">
        <v>12021</v>
      </c>
      <c r="K3611" s="2" t="s">
        <v>12021</v>
      </c>
      <c r="L3611" s="2" t="s">
        <v>12021</v>
      </c>
      <c r="M3611" t="s">
        <v>12021</v>
      </c>
      <c r="N3611" t="str">
        <f t="shared" si="336"/>
        <v>07-03-2020</v>
      </c>
      <c r="O3611" t="str">
        <f t="shared" si="338"/>
        <v>03</v>
      </c>
      <c r="P3611" t="str">
        <f t="shared" si="339"/>
        <v>2020</v>
      </c>
      <c r="Q3611" t="s">
        <v>12021</v>
      </c>
      <c r="R3611" t="str">
        <f t="shared" si="337"/>
        <v>-</v>
      </c>
      <c r="S3611" t="str">
        <f t="shared" si="340"/>
        <v/>
      </c>
    </row>
    <row r="3612" spans="1:19" x14ac:dyDescent="0.3">
      <c r="A3612" t="s">
        <v>8245</v>
      </c>
      <c r="B3612" t="s">
        <v>289</v>
      </c>
      <c r="C3612" t="s">
        <v>11708</v>
      </c>
      <c r="D3612" t="s">
        <v>49</v>
      </c>
      <c r="E3612" t="s">
        <v>69</v>
      </c>
      <c r="F3612" t="s">
        <v>8246</v>
      </c>
      <c r="G3612" t="s">
        <v>28</v>
      </c>
      <c r="H3612" s="1" t="s">
        <v>744</v>
      </c>
      <c r="I3612" s="3">
        <v>0.30586805555555557</v>
      </c>
      <c r="J3612" s="1" t="s">
        <v>2721</v>
      </c>
      <c r="K3612" s="2">
        <v>0.30586805555555557</v>
      </c>
      <c r="L3612" s="2" t="s">
        <v>12021</v>
      </c>
      <c r="M3612" t="s">
        <v>12021</v>
      </c>
      <c r="N3612" t="str">
        <f t="shared" si="336"/>
        <v>22-11-2022</v>
      </c>
      <c r="O3612" t="str">
        <f t="shared" si="338"/>
        <v>11</v>
      </c>
      <c r="P3612" t="str">
        <f t="shared" si="339"/>
        <v>2022</v>
      </c>
      <c r="Q3612" t="s">
        <v>12021</v>
      </c>
      <c r="R3612" t="str">
        <f t="shared" si="337"/>
        <v>21-12-2022</v>
      </c>
      <c r="S3612" t="str">
        <f t="shared" si="340"/>
        <v>12</v>
      </c>
    </row>
    <row r="3613" spans="1:19" x14ac:dyDescent="0.3">
      <c r="A3613" t="s">
        <v>8247</v>
      </c>
      <c r="B3613" t="s">
        <v>280</v>
      </c>
      <c r="C3613" t="s">
        <v>12021</v>
      </c>
      <c r="D3613" t="s">
        <v>49</v>
      </c>
      <c r="E3613" t="s">
        <v>65</v>
      </c>
      <c r="F3613" t="s">
        <v>8248</v>
      </c>
      <c r="G3613" t="s">
        <v>22</v>
      </c>
      <c r="H3613" s="1">
        <v>45325</v>
      </c>
      <c r="I3613" s="3">
        <v>0.75347222222222221</v>
      </c>
      <c r="J3613" s="1" t="s">
        <v>12021</v>
      </c>
      <c r="K3613" s="2" t="s">
        <v>12021</v>
      </c>
      <c r="L3613" s="2" t="s">
        <v>12021</v>
      </c>
      <c r="M3613" t="s">
        <v>12021</v>
      </c>
      <c r="N3613" t="str">
        <f t="shared" si="336"/>
        <v>03-02-2024</v>
      </c>
      <c r="O3613" t="str">
        <f t="shared" si="338"/>
        <v>02</v>
      </c>
      <c r="P3613" t="str">
        <f t="shared" si="339"/>
        <v>2024</v>
      </c>
      <c r="Q3613" t="s">
        <v>12021</v>
      </c>
      <c r="R3613" t="str">
        <f t="shared" si="337"/>
        <v>-</v>
      </c>
      <c r="S3613" t="str">
        <f t="shared" si="340"/>
        <v/>
      </c>
    </row>
    <row r="3614" spans="1:19" x14ac:dyDescent="0.3">
      <c r="A3614" t="s">
        <v>8249</v>
      </c>
      <c r="B3614" t="s">
        <v>64</v>
      </c>
      <c r="C3614" t="s">
        <v>12021</v>
      </c>
      <c r="D3614" t="s">
        <v>49</v>
      </c>
      <c r="E3614" t="s">
        <v>65</v>
      </c>
      <c r="F3614" t="s">
        <v>8250</v>
      </c>
      <c r="G3614" t="s">
        <v>22</v>
      </c>
      <c r="H3614" s="1" t="s">
        <v>1905</v>
      </c>
      <c r="I3614" s="3">
        <v>0.86099537037037033</v>
      </c>
      <c r="J3614" s="1" t="s">
        <v>12021</v>
      </c>
      <c r="K3614" s="2" t="s">
        <v>12021</v>
      </c>
      <c r="L3614" s="2" t="s">
        <v>12021</v>
      </c>
      <c r="M3614" t="s">
        <v>12021</v>
      </c>
      <c r="N3614" t="str">
        <f t="shared" si="336"/>
        <v>14-10-2024</v>
      </c>
      <c r="O3614" t="str">
        <f t="shared" si="338"/>
        <v>10</v>
      </c>
      <c r="P3614" t="str">
        <f t="shared" si="339"/>
        <v>2024</v>
      </c>
      <c r="Q3614" t="s">
        <v>12021</v>
      </c>
      <c r="R3614" t="str">
        <f t="shared" si="337"/>
        <v>-</v>
      </c>
      <c r="S3614" t="str">
        <f t="shared" si="340"/>
        <v/>
      </c>
    </row>
    <row r="3615" spans="1:19" x14ac:dyDescent="0.3">
      <c r="A3615" t="s">
        <v>8251</v>
      </c>
      <c r="B3615" t="s">
        <v>301</v>
      </c>
      <c r="C3615" t="s">
        <v>11709</v>
      </c>
      <c r="D3615" t="s">
        <v>49</v>
      </c>
      <c r="E3615" t="s">
        <v>50</v>
      </c>
      <c r="F3615" t="s">
        <v>8252</v>
      </c>
      <c r="G3615" t="s">
        <v>28</v>
      </c>
      <c r="H3615" s="1" t="s">
        <v>2779</v>
      </c>
      <c r="I3615" s="3">
        <v>0.64613425925925927</v>
      </c>
      <c r="J3615" s="1" t="s">
        <v>3943</v>
      </c>
      <c r="K3615" s="2">
        <v>0.64613425925925927</v>
      </c>
      <c r="L3615" s="2" t="s">
        <v>12021</v>
      </c>
      <c r="M3615" t="s">
        <v>12021</v>
      </c>
      <c r="N3615" t="str">
        <f t="shared" si="336"/>
        <v>19-05-2021</v>
      </c>
      <c r="O3615" t="str">
        <f t="shared" si="338"/>
        <v>05</v>
      </c>
      <c r="P3615" t="str">
        <f t="shared" si="339"/>
        <v>2021</v>
      </c>
      <c r="Q3615" t="s">
        <v>12021</v>
      </c>
      <c r="R3615" t="str">
        <f t="shared" si="337"/>
        <v>21-05-2021</v>
      </c>
      <c r="S3615" t="str">
        <f t="shared" si="340"/>
        <v>05</v>
      </c>
    </row>
    <row r="3616" spans="1:19" x14ac:dyDescent="0.3">
      <c r="A3616" t="s">
        <v>8253</v>
      </c>
      <c r="B3616" t="s">
        <v>53</v>
      </c>
      <c r="C3616" s="4">
        <v>43902.986805555556</v>
      </c>
      <c r="D3616" t="s">
        <v>12</v>
      </c>
      <c r="E3616" t="s">
        <v>13</v>
      </c>
      <c r="F3616" t="s">
        <v>8254</v>
      </c>
      <c r="G3616" t="s">
        <v>28</v>
      </c>
      <c r="H3616" s="1">
        <v>44115</v>
      </c>
      <c r="I3616" s="3">
        <v>0.9868055555555556</v>
      </c>
      <c r="J3616" s="1">
        <v>43902</v>
      </c>
      <c r="K3616" s="2">
        <v>0.9868055555555556</v>
      </c>
      <c r="L3616" s="2" t="s">
        <v>12021</v>
      </c>
      <c r="M3616" t="s">
        <v>12021</v>
      </c>
      <c r="N3616" t="str">
        <f t="shared" si="336"/>
        <v>11-10-2020</v>
      </c>
      <c r="O3616" t="str">
        <f t="shared" si="338"/>
        <v>10</v>
      </c>
      <c r="P3616" t="str">
        <f t="shared" si="339"/>
        <v>2020</v>
      </c>
      <c r="Q3616" t="s">
        <v>12021</v>
      </c>
      <c r="R3616" t="str">
        <f t="shared" si="337"/>
        <v>12-03-2020</v>
      </c>
      <c r="S3616" t="str">
        <f t="shared" si="340"/>
        <v>03</v>
      </c>
    </row>
    <row r="3617" spans="1:19" x14ac:dyDescent="0.3">
      <c r="A3617" t="s">
        <v>8255</v>
      </c>
      <c r="B3617" t="s">
        <v>25</v>
      </c>
      <c r="C3617" t="s">
        <v>12021</v>
      </c>
      <c r="D3617" t="s">
        <v>19</v>
      </c>
      <c r="E3617" t="s">
        <v>26</v>
      </c>
      <c r="F3617" t="s">
        <v>8256</v>
      </c>
      <c r="G3617" t="s">
        <v>22</v>
      </c>
      <c r="H3617" s="1">
        <v>44877</v>
      </c>
      <c r="I3617" s="3">
        <v>0.42569444444444443</v>
      </c>
      <c r="J3617" s="1" t="s">
        <v>12021</v>
      </c>
      <c r="K3617" s="2" t="s">
        <v>12021</v>
      </c>
      <c r="L3617" s="2" t="s">
        <v>12021</v>
      </c>
      <c r="M3617" t="s">
        <v>12021</v>
      </c>
      <c r="N3617" t="str">
        <f t="shared" si="336"/>
        <v>12-11-2022</v>
      </c>
      <c r="O3617" t="str">
        <f t="shared" si="338"/>
        <v>11</v>
      </c>
      <c r="P3617" t="str">
        <f t="shared" si="339"/>
        <v>2022</v>
      </c>
      <c r="Q3617" t="s">
        <v>12021</v>
      </c>
      <c r="R3617" t="str">
        <f t="shared" si="337"/>
        <v>-</v>
      </c>
      <c r="S3617" t="str">
        <f t="shared" si="340"/>
        <v/>
      </c>
    </row>
    <row r="3618" spans="1:19" x14ac:dyDescent="0.3">
      <c r="A3618" t="s">
        <v>8257</v>
      </c>
      <c r="B3618" t="s">
        <v>202</v>
      </c>
      <c r="C3618" t="s">
        <v>11710</v>
      </c>
      <c r="D3618" t="s">
        <v>33</v>
      </c>
      <c r="E3618" t="s">
        <v>127</v>
      </c>
      <c r="F3618" t="s">
        <v>8258</v>
      </c>
      <c r="G3618" t="s">
        <v>28</v>
      </c>
      <c r="H3618" s="1" t="s">
        <v>1783</v>
      </c>
      <c r="I3618" s="3">
        <v>0.49190972222222223</v>
      </c>
      <c r="J3618" s="1" t="s">
        <v>1739</v>
      </c>
      <c r="K3618" s="2">
        <v>0.49190972222222223</v>
      </c>
      <c r="L3618" s="2" t="s">
        <v>12021</v>
      </c>
      <c r="M3618" t="s">
        <v>12021</v>
      </c>
      <c r="N3618" t="str">
        <f t="shared" si="336"/>
        <v>24-06-2024</v>
      </c>
      <c r="O3618" t="str">
        <f t="shared" si="338"/>
        <v>06</v>
      </c>
      <c r="P3618" t="str">
        <f t="shared" si="339"/>
        <v>2024</v>
      </c>
      <c r="Q3618" t="s">
        <v>12021</v>
      </c>
      <c r="R3618" t="str">
        <f t="shared" si="337"/>
        <v>19-07-2024</v>
      </c>
      <c r="S3618" t="str">
        <f t="shared" si="340"/>
        <v>07</v>
      </c>
    </row>
    <row r="3619" spans="1:19" x14ac:dyDescent="0.3">
      <c r="A3619" t="s">
        <v>8259</v>
      </c>
      <c r="B3619" t="s">
        <v>113</v>
      </c>
      <c r="C3619" s="4">
        <v>45393.515972222223</v>
      </c>
      <c r="D3619" t="s">
        <v>12</v>
      </c>
      <c r="E3619" t="s">
        <v>114</v>
      </c>
      <c r="F3619" t="s">
        <v>8260</v>
      </c>
      <c r="G3619" t="s">
        <v>28</v>
      </c>
      <c r="H3619" s="1">
        <v>45453</v>
      </c>
      <c r="I3619" s="3">
        <v>0.51597222222222228</v>
      </c>
      <c r="J3619" s="1">
        <v>45393</v>
      </c>
      <c r="K3619" s="2">
        <v>0.51597222222222228</v>
      </c>
      <c r="L3619" s="2" t="s">
        <v>12021</v>
      </c>
      <c r="M3619" t="s">
        <v>12021</v>
      </c>
      <c r="N3619" t="str">
        <f t="shared" si="336"/>
        <v>10-06-2024</v>
      </c>
      <c r="O3619" t="str">
        <f t="shared" si="338"/>
        <v>06</v>
      </c>
      <c r="P3619" t="str">
        <f t="shared" si="339"/>
        <v>2024</v>
      </c>
      <c r="Q3619" t="s">
        <v>12021</v>
      </c>
      <c r="R3619" t="str">
        <f t="shared" si="337"/>
        <v>11-04-2024</v>
      </c>
      <c r="S3619" t="str">
        <f t="shared" si="340"/>
        <v>04</v>
      </c>
    </row>
    <row r="3620" spans="1:19" x14ac:dyDescent="0.3">
      <c r="A3620" t="s">
        <v>8261</v>
      </c>
      <c r="B3620" t="s">
        <v>205</v>
      </c>
      <c r="C3620" s="4">
        <v>45359.832638888889</v>
      </c>
      <c r="D3620" t="s">
        <v>19</v>
      </c>
      <c r="E3620" t="s">
        <v>140</v>
      </c>
      <c r="F3620" t="s">
        <v>1380</v>
      </c>
      <c r="G3620" t="s">
        <v>28</v>
      </c>
      <c r="H3620" s="1" t="s">
        <v>3546</v>
      </c>
      <c r="I3620" s="3">
        <v>0.83273148148148146</v>
      </c>
      <c r="J3620" s="1">
        <v>45359</v>
      </c>
      <c r="K3620" s="2">
        <v>0.83263888888888893</v>
      </c>
      <c r="L3620" s="2" t="s">
        <v>12021</v>
      </c>
      <c r="M3620" t="s">
        <v>12021</v>
      </c>
      <c r="N3620" t="str">
        <f t="shared" si="336"/>
        <v>16-07-2024</v>
      </c>
      <c r="O3620" t="str">
        <f t="shared" si="338"/>
        <v>07</v>
      </c>
      <c r="P3620" t="str">
        <f t="shared" si="339"/>
        <v>2024</v>
      </c>
      <c r="Q3620" t="s">
        <v>12021</v>
      </c>
      <c r="R3620" t="str">
        <f t="shared" si="337"/>
        <v>08-03-2024</v>
      </c>
      <c r="S3620" t="str">
        <f t="shared" si="340"/>
        <v>03</v>
      </c>
    </row>
    <row r="3621" spans="1:19" x14ac:dyDescent="0.3">
      <c r="A3621" t="s">
        <v>8262</v>
      </c>
      <c r="B3621" t="s">
        <v>205</v>
      </c>
      <c r="C3621" t="s">
        <v>12021</v>
      </c>
      <c r="D3621" t="s">
        <v>19</v>
      </c>
      <c r="E3621" t="s">
        <v>140</v>
      </c>
      <c r="F3621" t="s">
        <v>8263</v>
      </c>
      <c r="G3621" t="s">
        <v>15</v>
      </c>
      <c r="H3621" s="1" t="s">
        <v>1802</v>
      </c>
      <c r="I3621" s="3">
        <v>0.49842592592592594</v>
      </c>
      <c r="J3621" s="1" t="s">
        <v>12021</v>
      </c>
      <c r="K3621" s="2" t="s">
        <v>12021</v>
      </c>
      <c r="L3621" s="2" t="s">
        <v>12021</v>
      </c>
      <c r="M3621" t="s">
        <v>12021</v>
      </c>
      <c r="N3621" t="str">
        <f t="shared" si="336"/>
        <v>29-05-2020</v>
      </c>
      <c r="O3621" t="str">
        <f t="shared" si="338"/>
        <v>05</v>
      </c>
      <c r="P3621" t="str">
        <f t="shared" si="339"/>
        <v>2020</v>
      </c>
      <c r="Q3621" t="s">
        <v>12021</v>
      </c>
      <c r="R3621" t="str">
        <f t="shared" si="337"/>
        <v>-</v>
      </c>
      <c r="S3621" t="str">
        <f t="shared" si="340"/>
        <v/>
      </c>
    </row>
    <row r="3622" spans="1:19" x14ac:dyDescent="0.3">
      <c r="A3622" t="s">
        <v>8264</v>
      </c>
      <c r="B3622" t="s">
        <v>87</v>
      </c>
      <c r="C3622" t="s">
        <v>11711</v>
      </c>
      <c r="D3622" t="s">
        <v>33</v>
      </c>
      <c r="E3622" t="s">
        <v>38</v>
      </c>
      <c r="F3622" t="s">
        <v>8265</v>
      </c>
      <c r="G3622" t="s">
        <v>28</v>
      </c>
      <c r="H3622" s="1">
        <v>44571</v>
      </c>
      <c r="I3622" s="3">
        <v>4.9305555555555554E-2</v>
      </c>
      <c r="J3622" s="1" t="s">
        <v>1883</v>
      </c>
      <c r="K3622" s="2">
        <v>4.9733796296296297E-2</v>
      </c>
      <c r="L3622" s="2" t="s">
        <v>12021</v>
      </c>
      <c r="M3622" t="s">
        <v>12021</v>
      </c>
      <c r="N3622" t="str">
        <f t="shared" si="336"/>
        <v>10-01-2022</v>
      </c>
      <c r="O3622" t="str">
        <f t="shared" si="338"/>
        <v>01</v>
      </c>
      <c r="P3622" t="str">
        <f t="shared" si="339"/>
        <v>2022</v>
      </c>
      <c r="Q3622" t="s">
        <v>12021</v>
      </c>
      <c r="R3622" t="str">
        <f t="shared" si="337"/>
        <v>24-10-2022</v>
      </c>
      <c r="S3622" t="str">
        <f t="shared" si="340"/>
        <v>10</v>
      </c>
    </row>
    <row r="3623" spans="1:19" x14ac:dyDescent="0.3">
      <c r="A3623" t="s">
        <v>8266</v>
      </c>
      <c r="B3623" t="s">
        <v>220</v>
      </c>
      <c r="C3623" t="s">
        <v>11712</v>
      </c>
      <c r="D3623" t="s">
        <v>12</v>
      </c>
      <c r="E3623" t="s">
        <v>174</v>
      </c>
      <c r="F3623" t="s">
        <v>8267</v>
      </c>
      <c r="G3623" t="s">
        <v>28</v>
      </c>
      <c r="H3623" s="1" t="s">
        <v>6877</v>
      </c>
      <c r="I3623" s="3">
        <v>0.65121527777777777</v>
      </c>
      <c r="J3623" s="1" t="s">
        <v>4393</v>
      </c>
      <c r="K3623" s="2">
        <v>0.65121527777777777</v>
      </c>
      <c r="L3623" s="2" t="s">
        <v>12021</v>
      </c>
      <c r="M3623" t="s">
        <v>12021</v>
      </c>
      <c r="N3623" t="str">
        <f t="shared" si="336"/>
        <v>26-02-2023</v>
      </c>
      <c r="O3623" t="str">
        <f t="shared" si="338"/>
        <v>02</v>
      </c>
      <c r="P3623" t="str">
        <f t="shared" si="339"/>
        <v>2023</v>
      </c>
      <c r="Q3623" t="s">
        <v>12021</v>
      </c>
      <c r="R3623" t="str">
        <f t="shared" si="337"/>
        <v>16-03-2023</v>
      </c>
      <c r="S3623" t="str">
        <f t="shared" si="340"/>
        <v>03</v>
      </c>
    </row>
    <row r="3624" spans="1:19" x14ac:dyDescent="0.3">
      <c r="A3624" t="s">
        <v>8268</v>
      </c>
      <c r="B3624" t="s">
        <v>68</v>
      </c>
      <c r="C3624" t="s">
        <v>12021</v>
      </c>
      <c r="D3624" t="s">
        <v>49</v>
      </c>
      <c r="E3624" t="s">
        <v>69</v>
      </c>
      <c r="F3624" t="s">
        <v>8269</v>
      </c>
      <c r="G3624" t="s">
        <v>22</v>
      </c>
      <c r="H3624" s="1" t="s">
        <v>46</v>
      </c>
      <c r="I3624" s="3">
        <v>0.55063657407407407</v>
      </c>
      <c r="J3624" s="1" t="s">
        <v>12021</v>
      </c>
      <c r="K3624" s="2" t="s">
        <v>12021</v>
      </c>
      <c r="L3624" s="2" t="s">
        <v>12021</v>
      </c>
      <c r="M3624" t="s">
        <v>12021</v>
      </c>
      <c r="N3624" t="str">
        <f t="shared" si="336"/>
        <v>17-05-2023</v>
      </c>
      <c r="O3624" t="str">
        <f t="shared" si="338"/>
        <v>05</v>
      </c>
      <c r="P3624" t="str">
        <f t="shared" si="339"/>
        <v>2023</v>
      </c>
      <c r="Q3624" t="s">
        <v>12021</v>
      </c>
      <c r="R3624" t="str">
        <f t="shared" si="337"/>
        <v>-</v>
      </c>
      <c r="S3624" t="str">
        <f t="shared" si="340"/>
        <v/>
      </c>
    </row>
    <row r="3625" spans="1:19" x14ac:dyDescent="0.3">
      <c r="A3625" t="s">
        <v>8270</v>
      </c>
      <c r="B3625" t="s">
        <v>32</v>
      </c>
      <c r="C3625" t="s">
        <v>11713</v>
      </c>
      <c r="D3625" t="s">
        <v>33</v>
      </c>
      <c r="E3625" t="s">
        <v>34</v>
      </c>
      <c r="F3625" t="s">
        <v>8271</v>
      </c>
      <c r="G3625" t="s">
        <v>28</v>
      </c>
      <c r="H3625" s="1">
        <v>44201</v>
      </c>
      <c r="I3625" s="3">
        <v>0.59236111111111112</v>
      </c>
      <c r="J3625" s="1" t="s">
        <v>1692</v>
      </c>
      <c r="K3625" s="2">
        <v>0.59303240740740737</v>
      </c>
      <c r="L3625" s="2" t="s">
        <v>12021</v>
      </c>
      <c r="M3625" t="s">
        <v>12021</v>
      </c>
      <c r="N3625" t="str">
        <f t="shared" si="336"/>
        <v>05-01-2021</v>
      </c>
      <c r="O3625" t="str">
        <f t="shared" si="338"/>
        <v>01</v>
      </c>
      <c r="P3625" t="str">
        <f t="shared" si="339"/>
        <v>2021</v>
      </c>
      <c r="Q3625" t="s">
        <v>12021</v>
      </c>
      <c r="R3625" t="str">
        <f t="shared" si="337"/>
        <v>22-05-2021</v>
      </c>
      <c r="S3625" t="str">
        <f t="shared" si="340"/>
        <v>05</v>
      </c>
    </row>
    <row r="3626" spans="1:19" x14ac:dyDescent="0.3">
      <c r="A3626" t="s">
        <v>8272</v>
      </c>
      <c r="B3626" t="s">
        <v>11</v>
      </c>
      <c r="C3626" t="s">
        <v>12021</v>
      </c>
      <c r="D3626" t="s">
        <v>12</v>
      </c>
      <c r="E3626" t="s">
        <v>13</v>
      </c>
      <c r="F3626" t="s">
        <v>8273</v>
      </c>
      <c r="G3626" t="s">
        <v>15</v>
      </c>
      <c r="H3626" s="1">
        <v>45292</v>
      </c>
      <c r="I3626" s="3">
        <v>0.71458333333333335</v>
      </c>
      <c r="J3626" s="1" t="s">
        <v>12021</v>
      </c>
      <c r="K3626" s="2" t="s">
        <v>12021</v>
      </c>
      <c r="L3626" s="2" t="s">
        <v>12021</v>
      </c>
      <c r="M3626" t="s">
        <v>12021</v>
      </c>
      <c r="N3626" t="str">
        <f t="shared" si="336"/>
        <v>01-01-2024</v>
      </c>
      <c r="O3626" t="str">
        <f t="shared" si="338"/>
        <v>01</v>
      </c>
      <c r="P3626" t="str">
        <f t="shared" si="339"/>
        <v>2024</v>
      </c>
      <c r="Q3626" t="s">
        <v>12021</v>
      </c>
      <c r="R3626" t="str">
        <f t="shared" si="337"/>
        <v>-</v>
      </c>
      <c r="S3626" t="str">
        <f t="shared" si="340"/>
        <v/>
      </c>
    </row>
    <row r="3627" spans="1:19" x14ac:dyDescent="0.3">
      <c r="A3627" t="s">
        <v>8274</v>
      </c>
      <c r="B3627" t="s">
        <v>131</v>
      </c>
      <c r="C3627" s="4">
        <v>44533.670138888891</v>
      </c>
      <c r="D3627" t="s">
        <v>12</v>
      </c>
      <c r="E3627" t="s">
        <v>114</v>
      </c>
      <c r="F3627" t="s">
        <v>8275</v>
      </c>
      <c r="G3627" t="s">
        <v>28</v>
      </c>
      <c r="H3627" s="1" t="s">
        <v>2239</v>
      </c>
      <c r="I3627" s="3">
        <v>0.67056712962962961</v>
      </c>
      <c r="J3627" s="1">
        <v>44533</v>
      </c>
      <c r="K3627" s="2">
        <v>0.67013888888888884</v>
      </c>
      <c r="L3627" s="2" t="s">
        <v>12021</v>
      </c>
      <c r="M3627" t="s">
        <v>12021</v>
      </c>
      <c r="N3627" t="str">
        <f t="shared" si="336"/>
        <v>19-02-2021</v>
      </c>
      <c r="O3627" t="str">
        <f t="shared" si="338"/>
        <v>02</v>
      </c>
      <c r="P3627" t="str">
        <f t="shared" si="339"/>
        <v>2021</v>
      </c>
      <c r="Q3627" t="s">
        <v>12021</v>
      </c>
      <c r="R3627" t="str">
        <f t="shared" si="337"/>
        <v>03-12-2021</v>
      </c>
      <c r="S3627" t="str">
        <f t="shared" si="340"/>
        <v>12</v>
      </c>
    </row>
    <row r="3628" spans="1:19" x14ac:dyDescent="0.3">
      <c r="A3628" t="s">
        <v>8276</v>
      </c>
      <c r="B3628" t="s">
        <v>68</v>
      </c>
      <c r="C3628" t="s">
        <v>11714</v>
      </c>
      <c r="D3628" t="s">
        <v>49</v>
      </c>
      <c r="E3628" t="s">
        <v>69</v>
      </c>
      <c r="F3628" t="s">
        <v>8277</v>
      </c>
      <c r="G3628" t="s">
        <v>28</v>
      </c>
      <c r="H3628" s="1" t="s">
        <v>6551</v>
      </c>
      <c r="I3628" s="3">
        <v>0.95682870370370365</v>
      </c>
      <c r="J3628" s="1" t="s">
        <v>3985</v>
      </c>
      <c r="K3628" s="2">
        <v>0.95682870370370365</v>
      </c>
      <c r="L3628" s="2" t="s">
        <v>12021</v>
      </c>
      <c r="M3628" t="s">
        <v>12021</v>
      </c>
      <c r="N3628" t="str">
        <f t="shared" si="336"/>
        <v>19-09-2023</v>
      </c>
      <c r="O3628" t="str">
        <f t="shared" si="338"/>
        <v>09</v>
      </c>
      <c r="P3628" t="str">
        <f t="shared" si="339"/>
        <v>2023</v>
      </c>
      <c r="Q3628" t="s">
        <v>12021</v>
      </c>
      <c r="R3628" t="str">
        <f t="shared" si="337"/>
        <v>24-09-2023</v>
      </c>
      <c r="S3628" t="str">
        <f t="shared" si="340"/>
        <v>09</v>
      </c>
    </row>
    <row r="3629" spans="1:19" x14ac:dyDescent="0.3">
      <c r="A3629" t="s">
        <v>8278</v>
      </c>
      <c r="B3629" t="s">
        <v>194</v>
      </c>
      <c r="C3629" s="4">
        <v>45083.57708333333</v>
      </c>
      <c r="D3629" t="s">
        <v>49</v>
      </c>
      <c r="E3629" t="s">
        <v>65</v>
      </c>
      <c r="F3629" t="s">
        <v>8279</v>
      </c>
      <c r="G3629" t="s">
        <v>28</v>
      </c>
      <c r="H3629" s="1" t="s">
        <v>946</v>
      </c>
      <c r="I3629" s="3">
        <v>0.57776620370370368</v>
      </c>
      <c r="J3629" s="1">
        <v>45083</v>
      </c>
      <c r="K3629" s="2">
        <v>0.57708333333333328</v>
      </c>
      <c r="L3629" s="2" t="s">
        <v>12021</v>
      </c>
      <c r="M3629" t="s">
        <v>12021</v>
      </c>
      <c r="N3629" t="str">
        <f t="shared" si="336"/>
        <v>27-05-2023</v>
      </c>
      <c r="O3629" t="str">
        <f t="shared" si="338"/>
        <v>05</v>
      </c>
      <c r="P3629" t="str">
        <f t="shared" si="339"/>
        <v>2023</v>
      </c>
      <c r="Q3629" t="s">
        <v>12021</v>
      </c>
      <c r="R3629" t="str">
        <f t="shared" si="337"/>
        <v>06-06-2023</v>
      </c>
      <c r="S3629" t="str">
        <f t="shared" si="340"/>
        <v>06</v>
      </c>
    </row>
    <row r="3630" spans="1:19" x14ac:dyDescent="0.3">
      <c r="A3630" t="s">
        <v>8280</v>
      </c>
      <c r="B3630" t="s">
        <v>188</v>
      </c>
      <c r="C3630" t="s">
        <v>12021</v>
      </c>
      <c r="D3630" t="s">
        <v>12</v>
      </c>
      <c r="E3630" t="s">
        <v>114</v>
      </c>
      <c r="F3630" t="s">
        <v>8281</v>
      </c>
      <c r="G3630" t="s">
        <v>15</v>
      </c>
      <c r="H3630" s="1">
        <v>44112</v>
      </c>
      <c r="I3630" s="3">
        <v>0.87569444444444444</v>
      </c>
      <c r="J3630" s="1" t="s">
        <v>12021</v>
      </c>
      <c r="K3630" s="2" t="s">
        <v>12021</v>
      </c>
      <c r="L3630" s="2" t="s">
        <v>12021</v>
      </c>
      <c r="M3630" t="s">
        <v>12021</v>
      </c>
      <c r="N3630" t="str">
        <f t="shared" si="336"/>
        <v>08-10-2020</v>
      </c>
      <c r="O3630" t="str">
        <f t="shared" si="338"/>
        <v>10</v>
      </c>
      <c r="P3630" t="str">
        <f t="shared" si="339"/>
        <v>2020</v>
      </c>
      <c r="Q3630" t="s">
        <v>12021</v>
      </c>
      <c r="R3630" t="str">
        <f t="shared" si="337"/>
        <v>-</v>
      </c>
      <c r="S3630" t="str">
        <f t="shared" si="340"/>
        <v/>
      </c>
    </row>
    <row r="3631" spans="1:19" x14ac:dyDescent="0.3">
      <c r="A3631" t="s">
        <v>8282</v>
      </c>
      <c r="B3631" t="s">
        <v>202</v>
      </c>
      <c r="C3631" s="4" t="s">
        <v>12021</v>
      </c>
      <c r="D3631" t="s">
        <v>33</v>
      </c>
      <c r="E3631" t="s">
        <v>127</v>
      </c>
      <c r="F3631" t="s">
        <v>8283</v>
      </c>
      <c r="G3631" t="s">
        <v>15</v>
      </c>
      <c r="H3631" s="1" t="s">
        <v>5186</v>
      </c>
      <c r="I3631" s="3">
        <v>0.84379629629629627</v>
      </c>
      <c r="J3631" s="1" t="s">
        <v>12021</v>
      </c>
      <c r="K3631" s="2" t="s">
        <v>12021</v>
      </c>
      <c r="L3631" s="2" t="s">
        <v>12021</v>
      </c>
      <c r="M3631" t="s">
        <v>12021</v>
      </c>
      <c r="N3631" t="str">
        <f t="shared" si="336"/>
        <v>30-09-2021</v>
      </c>
      <c r="O3631" t="str">
        <f t="shared" si="338"/>
        <v>09</v>
      </c>
      <c r="P3631" t="str">
        <f t="shared" si="339"/>
        <v>2021</v>
      </c>
      <c r="Q3631" t="s">
        <v>12021</v>
      </c>
      <c r="R3631" t="str">
        <f t="shared" si="337"/>
        <v>-</v>
      </c>
      <c r="S3631" t="str">
        <f t="shared" si="340"/>
        <v/>
      </c>
    </row>
    <row r="3632" spans="1:19" x14ac:dyDescent="0.3">
      <c r="A3632" t="s">
        <v>8284</v>
      </c>
      <c r="B3632" t="s">
        <v>53</v>
      </c>
      <c r="C3632" t="s">
        <v>12021</v>
      </c>
      <c r="D3632" t="s">
        <v>12</v>
      </c>
      <c r="E3632" t="s">
        <v>13</v>
      </c>
      <c r="F3632" t="s">
        <v>8285</v>
      </c>
      <c r="G3632" t="s">
        <v>22</v>
      </c>
      <c r="H3632" s="1" t="s">
        <v>2385</v>
      </c>
      <c r="I3632" s="3">
        <v>0.48079861111111111</v>
      </c>
      <c r="J3632" s="1" t="s">
        <v>12021</v>
      </c>
      <c r="K3632" s="2" t="s">
        <v>12021</v>
      </c>
      <c r="L3632" s="2" t="s">
        <v>12021</v>
      </c>
      <c r="M3632" t="s">
        <v>12021</v>
      </c>
      <c r="N3632" t="str">
        <f t="shared" si="336"/>
        <v>28-11-2023</v>
      </c>
      <c r="O3632" t="str">
        <f t="shared" si="338"/>
        <v>11</v>
      </c>
      <c r="P3632" t="str">
        <f t="shared" si="339"/>
        <v>2023</v>
      </c>
      <c r="Q3632" t="s">
        <v>12021</v>
      </c>
      <c r="R3632" t="str">
        <f t="shared" si="337"/>
        <v>-</v>
      </c>
      <c r="S3632" t="str">
        <f t="shared" si="340"/>
        <v/>
      </c>
    </row>
    <row r="3633" spans="1:19" x14ac:dyDescent="0.3">
      <c r="A3633" t="s">
        <v>8286</v>
      </c>
      <c r="B3633" t="s">
        <v>139</v>
      </c>
      <c r="C3633" t="s">
        <v>11715</v>
      </c>
      <c r="D3633" t="s">
        <v>19</v>
      </c>
      <c r="E3633" t="s">
        <v>140</v>
      </c>
      <c r="F3633" t="s">
        <v>8287</v>
      </c>
      <c r="G3633" t="s">
        <v>28</v>
      </c>
      <c r="H3633" s="1">
        <v>44112</v>
      </c>
      <c r="I3633" s="3">
        <v>8.9583333333333334E-2</v>
      </c>
      <c r="J3633" s="1" t="s">
        <v>1584</v>
      </c>
      <c r="K3633" s="2">
        <v>8.9942129629629636E-2</v>
      </c>
      <c r="L3633" s="2" t="s">
        <v>12021</v>
      </c>
      <c r="M3633" t="s">
        <v>12021</v>
      </c>
      <c r="N3633" t="str">
        <f t="shared" si="336"/>
        <v>08-10-2020</v>
      </c>
      <c r="O3633" t="str">
        <f t="shared" si="338"/>
        <v>10</v>
      </c>
      <c r="P3633" t="str">
        <f t="shared" si="339"/>
        <v>2020</v>
      </c>
      <c r="Q3633" t="s">
        <v>12021</v>
      </c>
      <c r="R3633" t="str">
        <f t="shared" si="337"/>
        <v>17-08-2020</v>
      </c>
      <c r="S3633" t="str">
        <f t="shared" si="340"/>
        <v>08</v>
      </c>
    </row>
    <row r="3634" spans="1:19" x14ac:dyDescent="0.3">
      <c r="A3634" t="s">
        <v>8288</v>
      </c>
      <c r="B3634" t="s">
        <v>185</v>
      </c>
      <c r="C3634" t="s">
        <v>11716</v>
      </c>
      <c r="D3634" t="s">
        <v>12</v>
      </c>
      <c r="E3634" t="s">
        <v>13</v>
      </c>
      <c r="F3634" t="s">
        <v>8289</v>
      </c>
      <c r="G3634" t="s">
        <v>28</v>
      </c>
      <c r="H3634" s="1" t="s">
        <v>5455</v>
      </c>
      <c r="I3634" s="3">
        <v>0.9463773148148148</v>
      </c>
      <c r="J3634" s="1" t="s">
        <v>3227</v>
      </c>
      <c r="K3634" s="2">
        <v>0.9463773148148148</v>
      </c>
      <c r="L3634" s="2" t="s">
        <v>12021</v>
      </c>
      <c r="M3634" t="s">
        <v>12021</v>
      </c>
      <c r="N3634" t="str">
        <f t="shared" si="336"/>
        <v>25-09-2020</v>
      </c>
      <c r="O3634" t="str">
        <f t="shared" si="338"/>
        <v>09</v>
      </c>
      <c r="P3634" t="str">
        <f t="shared" si="339"/>
        <v>2020</v>
      </c>
      <c r="Q3634" t="s">
        <v>12021</v>
      </c>
      <c r="R3634" t="str">
        <f t="shared" si="337"/>
        <v>16-10-2020</v>
      </c>
      <c r="S3634" t="str">
        <f t="shared" si="340"/>
        <v>10</v>
      </c>
    </row>
    <row r="3635" spans="1:19" x14ac:dyDescent="0.3">
      <c r="A3635" t="s">
        <v>8290</v>
      </c>
      <c r="B3635" t="s">
        <v>135</v>
      </c>
      <c r="C3635" t="s">
        <v>11717</v>
      </c>
      <c r="D3635" t="s">
        <v>33</v>
      </c>
      <c r="E3635" t="s">
        <v>38</v>
      </c>
      <c r="F3635" t="s">
        <v>8291</v>
      </c>
      <c r="G3635" t="s">
        <v>28</v>
      </c>
      <c r="H3635" s="1" t="s">
        <v>3336</v>
      </c>
      <c r="I3635" s="3">
        <v>0.4042824074074074</v>
      </c>
      <c r="J3635" s="1" t="s">
        <v>2265</v>
      </c>
      <c r="K3635" s="2">
        <v>0.4042824074074074</v>
      </c>
      <c r="L3635" s="2" t="s">
        <v>12021</v>
      </c>
      <c r="M3635" t="s">
        <v>12021</v>
      </c>
      <c r="N3635" t="str">
        <f t="shared" si="336"/>
        <v>30-08-2022</v>
      </c>
      <c r="O3635" t="str">
        <f t="shared" si="338"/>
        <v>08</v>
      </c>
      <c r="P3635" t="str">
        <f t="shared" si="339"/>
        <v>2022</v>
      </c>
      <c r="Q3635" t="s">
        <v>12021</v>
      </c>
      <c r="R3635" t="str">
        <f t="shared" si="337"/>
        <v>15-09-2022</v>
      </c>
      <c r="S3635" t="str">
        <f t="shared" si="340"/>
        <v>09</v>
      </c>
    </row>
    <row r="3636" spans="1:19" x14ac:dyDescent="0.3">
      <c r="A3636" t="s">
        <v>8292</v>
      </c>
      <c r="B3636" t="s">
        <v>93</v>
      </c>
      <c r="C3636" t="s">
        <v>11718</v>
      </c>
      <c r="D3636" t="s">
        <v>19</v>
      </c>
      <c r="E3636" t="s">
        <v>26</v>
      </c>
      <c r="F3636" t="s">
        <v>8293</v>
      </c>
      <c r="G3636" t="s">
        <v>28</v>
      </c>
      <c r="H3636" s="1" t="s">
        <v>3994</v>
      </c>
      <c r="I3636" s="3">
        <v>0.95526620370370374</v>
      </c>
      <c r="J3636" s="1" t="s">
        <v>1622</v>
      </c>
      <c r="K3636" s="2">
        <v>0.95526620370370374</v>
      </c>
      <c r="L3636" s="2" t="s">
        <v>12021</v>
      </c>
      <c r="M3636" t="s">
        <v>12021</v>
      </c>
      <c r="N3636" t="str">
        <f t="shared" si="336"/>
        <v>21-04-2024</v>
      </c>
      <c r="O3636" t="str">
        <f t="shared" si="338"/>
        <v>04</v>
      </c>
      <c r="P3636" t="str">
        <f t="shared" si="339"/>
        <v>2024</v>
      </c>
      <c r="Q3636" t="s">
        <v>12021</v>
      </c>
      <c r="R3636" t="str">
        <f t="shared" si="337"/>
        <v>20-05-2024</v>
      </c>
      <c r="S3636" t="str">
        <f t="shared" si="340"/>
        <v>05</v>
      </c>
    </row>
    <row r="3637" spans="1:19" x14ac:dyDescent="0.3">
      <c r="A3637" t="s">
        <v>8294</v>
      </c>
      <c r="B3637" t="s">
        <v>149</v>
      </c>
      <c r="C3637" t="s">
        <v>12021</v>
      </c>
      <c r="D3637" t="s">
        <v>49</v>
      </c>
      <c r="E3637" t="s">
        <v>69</v>
      </c>
      <c r="F3637" t="s">
        <v>8295</v>
      </c>
      <c r="G3637" t="s">
        <v>15</v>
      </c>
      <c r="H3637" s="1" t="s">
        <v>8296</v>
      </c>
      <c r="I3637" s="3">
        <v>0.54640046296296296</v>
      </c>
      <c r="J3637" s="1" t="s">
        <v>12021</v>
      </c>
      <c r="K3637" s="2" t="s">
        <v>12021</v>
      </c>
      <c r="L3637" s="2" t="s">
        <v>12021</v>
      </c>
      <c r="M3637" t="s">
        <v>12021</v>
      </c>
      <c r="N3637" t="str">
        <f t="shared" si="336"/>
        <v>28-06-2024</v>
      </c>
      <c r="O3637" t="str">
        <f t="shared" si="338"/>
        <v>06</v>
      </c>
      <c r="P3637" t="str">
        <f t="shared" si="339"/>
        <v>2024</v>
      </c>
      <c r="Q3637" t="s">
        <v>12021</v>
      </c>
      <c r="R3637" t="str">
        <f t="shared" si="337"/>
        <v>-</v>
      </c>
      <c r="S3637" t="str">
        <f t="shared" si="340"/>
        <v/>
      </c>
    </row>
    <row r="3638" spans="1:19" x14ac:dyDescent="0.3">
      <c r="A3638" t="s">
        <v>8297</v>
      </c>
      <c r="B3638" t="s">
        <v>173</v>
      </c>
      <c r="C3638" s="4">
        <v>45108.902777777781</v>
      </c>
      <c r="D3638" t="s">
        <v>12</v>
      </c>
      <c r="E3638" t="s">
        <v>174</v>
      </c>
      <c r="F3638" t="s">
        <v>8298</v>
      </c>
      <c r="G3638" t="s">
        <v>28</v>
      </c>
      <c r="H3638" s="1">
        <v>44816</v>
      </c>
      <c r="I3638" s="3">
        <v>0.90277777777777779</v>
      </c>
      <c r="J3638" s="1">
        <v>45108</v>
      </c>
      <c r="K3638" s="2">
        <v>0.90277777777777779</v>
      </c>
      <c r="L3638" s="2" t="s">
        <v>12021</v>
      </c>
      <c r="M3638" t="s">
        <v>12021</v>
      </c>
      <c r="N3638" t="str">
        <f t="shared" si="336"/>
        <v>12-09-2022</v>
      </c>
      <c r="O3638" t="str">
        <f t="shared" si="338"/>
        <v>09</v>
      </c>
      <c r="P3638" t="str">
        <f t="shared" si="339"/>
        <v>2022</v>
      </c>
      <c r="Q3638" t="s">
        <v>12021</v>
      </c>
      <c r="R3638" t="str">
        <f t="shared" si="337"/>
        <v>01-07-2023</v>
      </c>
      <c r="S3638" t="str">
        <f t="shared" si="340"/>
        <v>07</v>
      </c>
    </row>
    <row r="3639" spans="1:19" x14ac:dyDescent="0.3">
      <c r="A3639" t="s">
        <v>8299</v>
      </c>
      <c r="B3639" t="s">
        <v>64</v>
      </c>
      <c r="C3639" s="4">
        <v>43863.856944444444</v>
      </c>
      <c r="D3639" t="s">
        <v>49</v>
      </c>
      <c r="E3639" t="s">
        <v>65</v>
      </c>
      <c r="F3639" t="s">
        <v>8300</v>
      </c>
      <c r="G3639" t="s">
        <v>28</v>
      </c>
      <c r="H3639" s="1" t="s">
        <v>887</v>
      </c>
      <c r="I3639" s="3">
        <v>0.8569444444444444</v>
      </c>
      <c r="J3639" s="1">
        <v>43863</v>
      </c>
      <c r="K3639" s="2">
        <v>0.8569444444444444</v>
      </c>
      <c r="L3639" s="2" t="s">
        <v>12021</v>
      </c>
      <c r="M3639" t="s">
        <v>12021</v>
      </c>
      <c r="N3639" t="str">
        <f t="shared" si="336"/>
        <v>30-01-2020</v>
      </c>
      <c r="O3639" t="str">
        <f t="shared" si="338"/>
        <v>01</v>
      </c>
      <c r="P3639" t="str">
        <f t="shared" si="339"/>
        <v>2020</v>
      </c>
      <c r="Q3639" t="s">
        <v>12021</v>
      </c>
      <c r="R3639" t="str">
        <f t="shared" si="337"/>
        <v>02-02-2020</v>
      </c>
      <c r="S3639" t="str">
        <f t="shared" si="340"/>
        <v>02</v>
      </c>
    </row>
    <row r="3640" spans="1:19" x14ac:dyDescent="0.3">
      <c r="A3640" t="s">
        <v>8301</v>
      </c>
      <c r="B3640" t="s">
        <v>93</v>
      </c>
      <c r="C3640" t="s">
        <v>12021</v>
      </c>
      <c r="D3640" t="s">
        <v>19</v>
      </c>
      <c r="E3640" t="s">
        <v>26</v>
      </c>
      <c r="F3640" t="s">
        <v>8302</v>
      </c>
      <c r="G3640" t="s">
        <v>15</v>
      </c>
      <c r="H3640" s="1" t="s">
        <v>3098</v>
      </c>
      <c r="I3640" s="3">
        <v>6.4687499999999995E-2</v>
      </c>
      <c r="J3640" s="1" t="s">
        <v>12021</v>
      </c>
      <c r="K3640" s="2" t="s">
        <v>12021</v>
      </c>
      <c r="L3640" s="2" t="s">
        <v>12021</v>
      </c>
      <c r="M3640" t="s">
        <v>12021</v>
      </c>
      <c r="N3640" t="str">
        <f t="shared" si="336"/>
        <v>17-08-2023</v>
      </c>
      <c r="O3640" t="str">
        <f t="shared" si="338"/>
        <v>08</v>
      </c>
      <c r="P3640" t="str">
        <f t="shared" si="339"/>
        <v>2023</v>
      </c>
      <c r="Q3640" t="s">
        <v>12021</v>
      </c>
      <c r="R3640" t="str">
        <f t="shared" si="337"/>
        <v>-</v>
      </c>
      <c r="S3640" t="str">
        <f t="shared" si="340"/>
        <v/>
      </c>
    </row>
    <row r="3641" spans="1:19" x14ac:dyDescent="0.3">
      <c r="A3641" t="s">
        <v>8303</v>
      </c>
      <c r="B3641" t="s">
        <v>301</v>
      </c>
      <c r="C3641" t="s">
        <v>12021</v>
      </c>
      <c r="D3641" t="s">
        <v>49</v>
      </c>
      <c r="E3641" t="s">
        <v>50</v>
      </c>
      <c r="F3641" t="s">
        <v>8304</v>
      </c>
      <c r="G3641" t="s">
        <v>15</v>
      </c>
      <c r="H3641" s="1" t="s">
        <v>2422</v>
      </c>
      <c r="I3641" s="3">
        <v>0.23613425925925927</v>
      </c>
      <c r="J3641" s="1" t="s">
        <v>12021</v>
      </c>
      <c r="K3641" s="2" t="s">
        <v>12021</v>
      </c>
      <c r="L3641" s="2" t="s">
        <v>12021</v>
      </c>
      <c r="M3641" t="s">
        <v>12021</v>
      </c>
      <c r="N3641" t="str">
        <f t="shared" si="336"/>
        <v>23-01-2024</v>
      </c>
      <c r="O3641" t="str">
        <f t="shared" si="338"/>
        <v>01</v>
      </c>
      <c r="P3641" t="str">
        <f t="shared" si="339"/>
        <v>2024</v>
      </c>
      <c r="Q3641" t="s">
        <v>12021</v>
      </c>
      <c r="R3641" t="str">
        <f t="shared" si="337"/>
        <v>-</v>
      </c>
      <c r="S3641" t="str">
        <f t="shared" si="340"/>
        <v/>
      </c>
    </row>
    <row r="3642" spans="1:19" x14ac:dyDescent="0.3">
      <c r="A3642" t="s">
        <v>8305</v>
      </c>
      <c r="B3642" t="s">
        <v>280</v>
      </c>
      <c r="C3642" t="s">
        <v>12021</v>
      </c>
      <c r="D3642" t="s">
        <v>49</v>
      </c>
      <c r="E3642" t="s">
        <v>65</v>
      </c>
      <c r="F3642" t="s">
        <v>8306</v>
      </c>
      <c r="G3642" t="s">
        <v>15</v>
      </c>
      <c r="H3642" s="1">
        <v>43933</v>
      </c>
      <c r="I3642" s="3">
        <v>5.486111111111111E-2</v>
      </c>
      <c r="J3642" s="1" t="s">
        <v>12021</v>
      </c>
      <c r="K3642" s="2" t="s">
        <v>12021</v>
      </c>
      <c r="L3642" s="2" t="s">
        <v>12021</v>
      </c>
      <c r="M3642" t="s">
        <v>12021</v>
      </c>
      <c r="N3642" t="str">
        <f t="shared" si="336"/>
        <v>12-04-2020</v>
      </c>
      <c r="O3642" t="str">
        <f t="shared" si="338"/>
        <v>04</v>
      </c>
      <c r="P3642" t="str">
        <f t="shared" si="339"/>
        <v>2020</v>
      </c>
      <c r="Q3642" t="s">
        <v>12021</v>
      </c>
      <c r="R3642" t="str">
        <f t="shared" si="337"/>
        <v>-</v>
      </c>
      <c r="S3642" t="str">
        <f t="shared" si="340"/>
        <v/>
      </c>
    </row>
    <row r="3643" spans="1:19" x14ac:dyDescent="0.3">
      <c r="A3643" t="s">
        <v>8307</v>
      </c>
      <c r="B3643" t="s">
        <v>64</v>
      </c>
      <c r="C3643" t="s">
        <v>12021</v>
      </c>
      <c r="D3643" t="s">
        <v>49</v>
      </c>
      <c r="E3643" t="s">
        <v>65</v>
      </c>
      <c r="F3643" t="s">
        <v>8308</v>
      </c>
      <c r="G3643" t="s">
        <v>22</v>
      </c>
      <c r="H3643" s="1">
        <v>44470</v>
      </c>
      <c r="I3643" s="3">
        <v>0.62083333333333335</v>
      </c>
      <c r="J3643" s="1" t="s">
        <v>12021</v>
      </c>
      <c r="K3643" s="2" t="s">
        <v>12021</v>
      </c>
      <c r="L3643" s="2" t="s">
        <v>12021</v>
      </c>
      <c r="M3643" t="s">
        <v>12021</v>
      </c>
      <c r="N3643" t="str">
        <f t="shared" si="336"/>
        <v>01-10-2021</v>
      </c>
      <c r="O3643" t="str">
        <f t="shared" si="338"/>
        <v>10</v>
      </c>
      <c r="P3643" t="str">
        <f t="shared" si="339"/>
        <v>2021</v>
      </c>
      <c r="Q3643" t="s">
        <v>12021</v>
      </c>
      <c r="R3643" t="str">
        <f t="shared" si="337"/>
        <v>-</v>
      </c>
      <c r="S3643" t="str">
        <f t="shared" si="340"/>
        <v/>
      </c>
    </row>
    <row r="3644" spans="1:19" x14ac:dyDescent="0.3">
      <c r="A3644" t="s">
        <v>8309</v>
      </c>
      <c r="B3644" t="s">
        <v>53</v>
      </c>
      <c r="C3644" t="s">
        <v>11719</v>
      </c>
      <c r="D3644" t="s">
        <v>12</v>
      </c>
      <c r="E3644" t="s">
        <v>13</v>
      </c>
      <c r="F3644" t="s">
        <v>8310</v>
      </c>
      <c r="G3644" t="s">
        <v>28</v>
      </c>
      <c r="H3644" s="1" t="s">
        <v>1313</v>
      </c>
      <c r="I3644" s="3">
        <v>0.69640046296296299</v>
      </c>
      <c r="J3644" s="1" t="s">
        <v>1944</v>
      </c>
      <c r="K3644" s="2">
        <v>0.69640046296296299</v>
      </c>
      <c r="L3644" s="2" t="s">
        <v>12021</v>
      </c>
      <c r="M3644" t="s">
        <v>12021</v>
      </c>
      <c r="N3644" t="str">
        <f t="shared" si="336"/>
        <v>28-12-2021</v>
      </c>
      <c r="O3644" t="str">
        <f t="shared" si="338"/>
        <v>12</v>
      </c>
      <c r="P3644" t="str">
        <f t="shared" si="339"/>
        <v>2021</v>
      </c>
      <c r="Q3644" t="s">
        <v>12021</v>
      </c>
      <c r="R3644" t="str">
        <f t="shared" si="337"/>
        <v>17-01-2022</v>
      </c>
      <c r="S3644" t="str">
        <f t="shared" si="340"/>
        <v>01</v>
      </c>
    </row>
    <row r="3645" spans="1:19" x14ac:dyDescent="0.3">
      <c r="A3645" t="s">
        <v>8311</v>
      </c>
      <c r="B3645" t="s">
        <v>64</v>
      </c>
      <c r="C3645" t="s">
        <v>11720</v>
      </c>
      <c r="D3645" t="s">
        <v>49</v>
      </c>
      <c r="E3645" t="s">
        <v>65</v>
      </c>
      <c r="F3645" t="s">
        <v>8312</v>
      </c>
      <c r="G3645" t="s">
        <v>28</v>
      </c>
      <c r="H3645" s="1" t="s">
        <v>858</v>
      </c>
      <c r="I3645" s="3">
        <v>0.56795138888888885</v>
      </c>
      <c r="J3645" s="1" t="s">
        <v>2265</v>
      </c>
      <c r="K3645" s="2">
        <v>0.56795138888888885</v>
      </c>
      <c r="L3645" s="2" t="s">
        <v>12021</v>
      </c>
      <c r="M3645" t="s">
        <v>12021</v>
      </c>
      <c r="N3645" t="str">
        <f t="shared" si="336"/>
        <v>16-08-2022</v>
      </c>
      <c r="O3645" t="str">
        <f t="shared" si="338"/>
        <v>08</v>
      </c>
      <c r="P3645" t="str">
        <f t="shared" si="339"/>
        <v>2022</v>
      </c>
      <c r="Q3645" t="s">
        <v>12021</v>
      </c>
      <c r="R3645" t="str">
        <f t="shared" si="337"/>
        <v>15-09-2022</v>
      </c>
      <c r="S3645" t="str">
        <f t="shared" si="340"/>
        <v>09</v>
      </c>
    </row>
    <row r="3646" spans="1:19" x14ac:dyDescent="0.3">
      <c r="A3646" t="s">
        <v>8313</v>
      </c>
      <c r="B3646" t="s">
        <v>25</v>
      </c>
      <c r="C3646" s="4">
        <v>45603.411805555559</v>
      </c>
      <c r="D3646" t="s">
        <v>19</v>
      </c>
      <c r="E3646" t="s">
        <v>26</v>
      </c>
      <c r="F3646" t="s">
        <v>8314</v>
      </c>
      <c r="G3646" t="s">
        <v>28</v>
      </c>
      <c r="H3646" s="1" t="s">
        <v>2248</v>
      </c>
      <c r="I3646" s="3">
        <v>0.4120138888888889</v>
      </c>
      <c r="J3646" s="1">
        <v>45603</v>
      </c>
      <c r="K3646" s="2">
        <v>0.41180555555555554</v>
      </c>
      <c r="L3646" s="2" t="s">
        <v>12021</v>
      </c>
      <c r="M3646" t="s">
        <v>12021</v>
      </c>
      <c r="N3646" t="str">
        <f t="shared" si="336"/>
        <v>16-06-2024</v>
      </c>
      <c r="O3646" t="str">
        <f t="shared" si="338"/>
        <v>06</v>
      </c>
      <c r="P3646" t="str">
        <f t="shared" si="339"/>
        <v>2024</v>
      </c>
      <c r="Q3646" t="s">
        <v>12021</v>
      </c>
      <c r="R3646" t="str">
        <f t="shared" si="337"/>
        <v>07-11-2024</v>
      </c>
      <c r="S3646" t="str">
        <f t="shared" si="340"/>
        <v>11</v>
      </c>
    </row>
    <row r="3647" spans="1:19" x14ac:dyDescent="0.3">
      <c r="A3647" t="s">
        <v>8315</v>
      </c>
      <c r="B3647" t="s">
        <v>249</v>
      </c>
      <c r="C3647" t="s">
        <v>12021</v>
      </c>
      <c r="D3647" t="s">
        <v>19</v>
      </c>
      <c r="E3647" t="s">
        <v>26</v>
      </c>
      <c r="F3647" t="s">
        <v>8316</v>
      </c>
      <c r="G3647" t="s">
        <v>15</v>
      </c>
      <c r="H3647" s="1" t="s">
        <v>3028</v>
      </c>
      <c r="I3647" s="3">
        <v>0.19511574074074073</v>
      </c>
      <c r="J3647" s="1" t="s">
        <v>12021</v>
      </c>
      <c r="K3647" s="2" t="s">
        <v>12021</v>
      </c>
      <c r="L3647" s="2" t="s">
        <v>12021</v>
      </c>
      <c r="M3647" t="s">
        <v>12021</v>
      </c>
      <c r="N3647" t="str">
        <f t="shared" si="336"/>
        <v>13-11-2024</v>
      </c>
      <c r="O3647" t="str">
        <f t="shared" si="338"/>
        <v>11</v>
      </c>
      <c r="P3647" t="str">
        <f t="shared" si="339"/>
        <v>2024</v>
      </c>
      <c r="Q3647" t="s">
        <v>12021</v>
      </c>
      <c r="R3647" t="str">
        <f t="shared" si="337"/>
        <v>-</v>
      </c>
      <c r="S3647" t="str">
        <f t="shared" si="340"/>
        <v/>
      </c>
    </row>
    <row r="3648" spans="1:19" x14ac:dyDescent="0.3">
      <c r="A3648" t="s">
        <v>8317</v>
      </c>
      <c r="B3648" t="s">
        <v>37</v>
      </c>
      <c r="C3648" t="s">
        <v>12021</v>
      </c>
      <c r="D3648" t="s">
        <v>33</v>
      </c>
      <c r="E3648" t="s">
        <v>38</v>
      </c>
      <c r="F3648" t="s">
        <v>8318</v>
      </c>
      <c r="G3648" t="s">
        <v>15</v>
      </c>
      <c r="H3648" s="1">
        <v>45326</v>
      </c>
      <c r="I3648" s="3">
        <v>1.9444444444444445E-2</v>
      </c>
      <c r="J3648" s="1" t="s">
        <v>12021</v>
      </c>
      <c r="K3648" s="2" t="s">
        <v>12021</v>
      </c>
      <c r="L3648" s="2" t="s">
        <v>12021</v>
      </c>
      <c r="M3648" t="s">
        <v>12021</v>
      </c>
      <c r="N3648" t="str">
        <f t="shared" si="336"/>
        <v>04-02-2024</v>
      </c>
      <c r="O3648" t="str">
        <f t="shared" si="338"/>
        <v>02</v>
      </c>
      <c r="P3648" t="str">
        <f t="shared" si="339"/>
        <v>2024</v>
      </c>
      <c r="Q3648" t="s">
        <v>12021</v>
      </c>
      <c r="R3648" t="str">
        <f t="shared" si="337"/>
        <v>-</v>
      </c>
      <c r="S3648" t="str">
        <f t="shared" si="340"/>
        <v/>
      </c>
    </row>
    <row r="3649" spans="1:19" x14ac:dyDescent="0.3">
      <c r="A3649" t="s">
        <v>8319</v>
      </c>
      <c r="B3649" t="s">
        <v>25</v>
      </c>
      <c r="C3649" t="s">
        <v>12021</v>
      </c>
      <c r="D3649" t="s">
        <v>19</v>
      </c>
      <c r="E3649" t="s">
        <v>26</v>
      </c>
      <c r="F3649" t="s">
        <v>8320</v>
      </c>
      <c r="G3649" t="s">
        <v>15</v>
      </c>
      <c r="H3649" s="1" t="s">
        <v>2544</v>
      </c>
      <c r="I3649" s="3">
        <v>0.82192129629629629</v>
      </c>
      <c r="J3649" s="1" t="s">
        <v>12021</v>
      </c>
      <c r="K3649" s="2" t="s">
        <v>12021</v>
      </c>
      <c r="L3649" s="2" t="s">
        <v>12021</v>
      </c>
      <c r="M3649" t="s">
        <v>12021</v>
      </c>
      <c r="N3649" t="str">
        <f t="shared" si="336"/>
        <v>14-04-2020</v>
      </c>
      <c r="O3649" t="str">
        <f t="shared" si="338"/>
        <v>04</v>
      </c>
      <c r="P3649" t="str">
        <f t="shared" si="339"/>
        <v>2020</v>
      </c>
      <c r="Q3649" t="s">
        <v>12021</v>
      </c>
      <c r="R3649" t="str">
        <f t="shared" si="337"/>
        <v>-</v>
      </c>
      <c r="S3649" t="str">
        <f t="shared" si="340"/>
        <v/>
      </c>
    </row>
    <row r="3650" spans="1:19" x14ac:dyDescent="0.3">
      <c r="A3650" t="s">
        <v>8321</v>
      </c>
      <c r="B3650" t="s">
        <v>139</v>
      </c>
      <c r="C3650" t="s">
        <v>12021</v>
      </c>
      <c r="D3650" t="s">
        <v>19</v>
      </c>
      <c r="E3650" t="s">
        <v>140</v>
      </c>
      <c r="F3650" t="s">
        <v>8322</v>
      </c>
      <c r="G3650" t="s">
        <v>15</v>
      </c>
      <c r="H3650" s="1" t="s">
        <v>1290</v>
      </c>
      <c r="I3650" s="3">
        <v>6.0879629629629631E-2</v>
      </c>
      <c r="J3650" s="1" t="s">
        <v>12021</v>
      </c>
      <c r="K3650" s="2" t="s">
        <v>12021</v>
      </c>
      <c r="L3650" s="2" t="s">
        <v>12021</v>
      </c>
      <c r="M3650" t="s">
        <v>12021</v>
      </c>
      <c r="N3650" t="str">
        <f t="shared" ref="N3650:N3713" si="341">TEXT(H3650,"DD-MM-YYYY")</f>
        <v>17-09-2024</v>
      </c>
      <c r="O3650" t="str">
        <f t="shared" si="338"/>
        <v>09</v>
      </c>
      <c r="P3650" t="str">
        <f t="shared" si="339"/>
        <v>2024</v>
      </c>
      <c r="Q3650" t="s">
        <v>12021</v>
      </c>
      <c r="R3650" t="str">
        <f t="shared" ref="R3650:R3713" si="342">TEXT(J3650,"DD-MM-YYYY")</f>
        <v>-</v>
      </c>
      <c r="S3650" t="str">
        <f t="shared" si="340"/>
        <v/>
      </c>
    </row>
    <row r="3651" spans="1:19" x14ac:dyDescent="0.3">
      <c r="A3651" t="s">
        <v>8323</v>
      </c>
      <c r="B3651" t="s">
        <v>48</v>
      </c>
      <c r="C3651" s="4">
        <v>44202.762499999997</v>
      </c>
      <c r="D3651" t="s">
        <v>49</v>
      </c>
      <c r="E3651" t="s">
        <v>50</v>
      </c>
      <c r="F3651" t="s">
        <v>8324</v>
      </c>
      <c r="G3651" t="s">
        <v>28</v>
      </c>
      <c r="H3651" s="1">
        <v>44505</v>
      </c>
      <c r="I3651" s="3">
        <v>0.76249999999999996</v>
      </c>
      <c r="J3651" s="1">
        <v>44202</v>
      </c>
      <c r="K3651" s="2">
        <v>0.76249999999999996</v>
      </c>
      <c r="L3651" s="2" t="s">
        <v>12021</v>
      </c>
      <c r="M3651" t="s">
        <v>12021</v>
      </c>
      <c r="N3651" t="str">
        <f t="shared" si="341"/>
        <v>05-11-2021</v>
      </c>
      <c r="O3651" t="str">
        <f t="shared" ref="O3651:O3714" si="343">MID(N3651,4,2)</f>
        <v>11</v>
      </c>
      <c r="P3651" t="str">
        <f t="shared" ref="P3651:P3714" si="344">RIGHT(N3651,4)</f>
        <v>2021</v>
      </c>
      <c r="Q3651" t="s">
        <v>12021</v>
      </c>
      <c r="R3651" t="str">
        <f t="shared" si="342"/>
        <v>06-01-2021</v>
      </c>
      <c r="S3651" t="str">
        <f t="shared" ref="S3651:S3714" si="345">MID(R3651,4,2)</f>
        <v>01</v>
      </c>
    </row>
    <row r="3652" spans="1:19" x14ac:dyDescent="0.3">
      <c r="A3652" t="s">
        <v>8325</v>
      </c>
      <c r="B3652" t="s">
        <v>149</v>
      </c>
      <c r="C3652" t="s">
        <v>12021</v>
      </c>
      <c r="D3652" t="s">
        <v>49</v>
      </c>
      <c r="E3652" t="s">
        <v>69</v>
      </c>
      <c r="F3652" t="s">
        <v>8326</v>
      </c>
      <c r="G3652" t="s">
        <v>15</v>
      </c>
      <c r="H3652" s="1">
        <v>44110</v>
      </c>
      <c r="I3652" s="3">
        <v>9.7222222222222224E-3</v>
      </c>
      <c r="J3652" s="1" t="s">
        <v>12021</v>
      </c>
      <c r="K3652" s="2" t="s">
        <v>12021</v>
      </c>
      <c r="L3652" s="2" t="s">
        <v>12021</v>
      </c>
      <c r="M3652" t="s">
        <v>12021</v>
      </c>
      <c r="N3652" t="str">
        <f t="shared" si="341"/>
        <v>06-10-2020</v>
      </c>
      <c r="O3652" t="str">
        <f t="shared" si="343"/>
        <v>10</v>
      </c>
      <c r="P3652" t="str">
        <f t="shared" si="344"/>
        <v>2020</v>
      </c>
      <c r="Q3652" t="s">
        <v>12021</v>
      </c>
      <c r="R3652" t="str">
        <f t="shared" si="342"/>
        <v>-</v>
      </c>
      <c r="S3652" t="str">
        <f t="shared" si="345"/>
        <v/>
      </c>
    </row>
    <row r="3653" spans="1:19" x14ac:dyDescent="0.3">
      <c r="A3653" t="s">
        <v>8327</v>
      </c>
      <c r="B3653" t="s">
        <v>73</v>
      </c>
      <c r="C3653" t="s">
        <v>11721</v>
      </c>
      <c r="D3653" t="s">
        <v>49</v>
      </c>
      <c r="E3653" t="s">
        <v>50</v>
      </c>
      <c r="F3653" t="s">
        <v>8328</v>
      </c>
      <c r="G3653" t="s">
        <v>28</v>
      </c>
      <c r="H3653" s="1">
        <v>44716</v>
      </c>
      <c r="I3653" s="3">
        <v>0.90486111111111112</v>
      </c>
      <c r="J3653" s="1" t="s">
        <v>2570</v>
      </c>
      <c r="K3653" s="2">
        <v>0.90503472222222225</v>
      </c>
      <c r="L3653" s="2" t="s">
        <v>12021</v>
      </c>
      <c r="M3653" t="s">
        <v>12021</v>
      </c>
      <c r="N3653" t="str">
        <f t="shared" si="341"/>
        <v>04-06-2022</v>
      </c>
      <c r="O3653" t="str">
        <f t="shared" si="343"/>
        <v>06</v>
      </c>
      <c r="P3653" t="str">
        <f t="shared" si="344"/>
        <v>2022</v>
      </c>
      <c r="Q3653" t="s">
        <v>12021</v>
      </c>
      <c r="R3653" t="str">
        <f t="shared" si="342"/>
        <v>13-04-2022</v>
      </c>
      <c r="S3653" t="str">
        <f t="shared" si="345"/>
        <v>04</v>
      </c>
    </row>
    <row r="3654" spans="1:19" x14ac:dyDescent="0.3">
      <c r="A3654" t="s">
        <v>8329</v>
      </c>
      <c r="B3654" t="s">
        <v>18</v>
      </c>
      <c r="C3654" t="s">
        <v>12021</v>
      </c>
      <c r="D3654" t="s">
        <v>19</v>
      </c>
      <c r="E3654" t="s">
        <v>20</v>
      </c>
      <c r="F3654" t="s">
        <v>8330</v>
      </c>
      <c r="G3654" t="s">
        <v>15</v>
      </c>
      <c r="H3654" s="1">
        <v>45633</v>
      </c>
      <c r="I3654" s="3">
        <v>0.45624999999999999</v>
      </c>
      <c r="J3654" s="1" t="s">
        <v>12021</v>
      </c>
      <c r="K3654" s="2" t="s">
        <v>12021</v>
      </c>
      <c r="L3654" s="2" t="s">
        <v>12021</v>
      </c>
      <c r="M3654" t="s">
        <v>12021</v>
      </c>
      <c r="N3654" t="str">
        <f t="shared" si="341"/>
        <v>07-12-2024</v>
      </c>
      <c r="O3654" t="str">
        <f t="shared" si="343"/>
        <v>12</v>
      </c>
      <c r="P3654" t="str">
        <f t="shared" si="344"/>
        <v>2024</v>
      </c>
      <c r="Q3654" t="s">
        <v>12021</v>
      </c>
      <c r="R3654" t="str">
        <f t="shared" si="342"/>
        <v>-</v>
      </c>
      <c r="S3654" t="str">
        <f t="shared" si="345"/>
        <v/>
      </c>
    </row>
    <row r="3655" spans="1:19" x14ac:dyDescent="0.3">
      <c r="A3655" t="s">
        <v>8331</v>
      </c>
      <c r="B3655" t="s">
        <v>25</v>
      </c>
      <c r="C3655" t="s">
        <v>12021</v>
      </c>
      <c r="D3655" t="s">
        <v>19</v>
      </c>
      <c r="E3655" t="s">
        <v>26</v>
      </c>
      <c r="F3655" t="s">
        <v>8332</v>
      </c>
      <c r="G3655" t="s">
        <v>15</v>
      </c>
      <c r="H3655" s="1" t="s">
        <v>8333</v>
      </c>
      <c r="I3655" s="3">
        <v>0.10824074074074073</v>
      </c>
      <c r="J3655" s="1" t="s">
        <v>12021</v>
      </c>
      <c r="K3655" s="2" t="s">
        <v>12021</v>
      </c>
      <c r="L3655" s="2" t="s">
        <v>12021</v>
      </c>
      <c r="M3655" t="s">
        <v>12021</v>
      </c>
      <c r="N3655" t="str">
        <f t="shared" si="341"/>
        <v>26-10-2024</v>
      </c>
      <c r="O3655" t="str">
        <f t="shared" si="343"/>
        <v>10</v>
      </c>
      <c r="P3655" t="str">
        <f t="shared" si="344"/>
        <v>2024</v>
      </c>
      <c r="Q3655" t="s">
        <v>12021</v>
      </c>
      <c r="R3655" t="str">
        <f t="shared" si="342"/>
        <v>-</v>
      </c>
      <c r="S3655" t="str">
        <f t="shared" si="345"/>
        <v/>
      </c>
    </row>
    <row r="3656" spans="1:19" x14ac:dyDescent="0.3">
      <c r="A3656" t="s">
        <v>8334</v>
      </c>
      <c r="B3656" t="s">
        <v>113</v>
      </c>
      <c r="C3656" t="s">
        <v>12021</v>
      </c>
      <c r="D3656" t="s">
        <v>12</v>
      </c>
      <c r="E3656" t="s">
        <v>114</v>
      </c>
      <c r="F3656" t="s">
        <v>8335</v>
      </c>
      <c r="G3656" t="s">
        <v>22</v>
      </c>
      <c r="H3656" s="1">
        <v>43836</v>
      </c>
      <c r="I3656" s="3">
        <v>0.99722222222222223</v>
      </c>
      <c r="J3656" s="1" t="s">
        <v>12021</v>
      </c>
      <c r="K3656" s="2" t="s">
        <v>12021</v>
      </c>
      <c r="L3656" s="2" t="s">
        <v>12021</v>
      </c>
      <c r="M3656" t="s">
        <v>12021</v>
      </c>
      <c r="N3656" t="str">
        <f t="shared" si="341"/>
        <v>06-01-2020</v>
      </c>
      <c r="O3656" t="str">
        <f t="shared" si="343"/>
        <v>01</v>
      </c>
      <c r="P3656" t="str">
        <f t="shared" si="344"/>
        <v>2020</v>
      </c>
      <c r="Q3656" t="s">
        <v>12021</v>
      </c>
      <c r="R3656" t="str">
        <f t="shared" si="342"/>
        <v>-</v>
      </c>
      <c r="S3656" t="str">
        <f t="shared" si="345"/>
        <v/>
      </c>
    </row>
    <row r="3657" spans="1:19" x14ac:dyDescent="0.3">
      <c r="A3657" t="s">
        <v>8336</v>
      </c>
      <c r="B3657" t="s">
        <v>301</v>
      </c>
      <c r="C3657" t="s">
        <v>12021</v>
      </c>
      <c r="D3657" t="s">
        <v>49</v>
      </c>
      <c r="E3657" t="s">
        <v>50</v>
      </c>
      <c r="F3657" t="s">
        <v>8337</v>
      </c>
      <c r="G3657" t="s">
        <v>22</v>
      </c>
      <c r="H3657" s="1">
        <v>44621</v>
      </c>
      <c r="I3657" s="3">
        <v>0.80486111111111114</v>
      </c>
      <c r="J3657" s="1" t="s">
        <v>12021</v>
      </c>
      <c r="K3657" s="2" t="s">
        <v>12021</v>
      </c>
      <c r="L3657" s="2" t="s">
        <v>12021</v>
      </c>
      <c r="M3657" t="s">
        <v>12021</v>
      </c>
      <c r="N3657" t="str">
        <f t="shared" si="341"/>
        <v>01-03-2022</v>
      </c>
      <c r="O3657" t="str">
        <f t="shared" si="343"/>
        <v>03</v>
      </c>
      <c r="P3657" t="str">
        <f t="shared" si="344"/>
        <v>2022</v>
      </c>
      <c r="Q3657" t="s">
        <v>12021</v>
      </c>
      <c r="R3657" t="str">
        <f t="shared" si="342"/>
        <v>-</v>
      </c>
      <c r="S3657" t="str">
        <f t="shared" si="345"/>
        <v/>
      </c>
    </row>
    <row r="3658" spans="1:19" x14ac:dyDescent="0.3">
      <c r="A3658" t="s">
        <v>8338</v>
      </c>
      <c r="B3658" t="s">
        <v>139</v>
      </c>
      <c r="C3658" t="s">
        <v>11722</v>
      </c>
      <c r="D3658" t="s">
        <v>19</v>
      </c>
      <c r="E3658" t="s">
        <v>140</v>
      </c>
      <c r="F3658" t="s">
        <v>8339</v>
      </c>
      <c r="G3658" t="s">
        <v>28</v>
      </c>
      <c r="H3658" s="1" t="s">
        <v>1830</v>
      </c>
      <c r="I3658" s="3">
        <v>0.55937499999999996</v>
      </c>
      <c r="J3658" s="1" t="s">
        <v>1483</v>
      </c>
      <c r="K3658" s="2">
        <v>0.55937499999999996</v>
      </c>
      <c r="L3658" s="2" t="s">
        <v>12021</v>
      </c>
      <c r="M3658" t="s">
        <v>12021</v>
      </c>
      <c r="N3658" t="str">
        <f t="shared" si="341"/>
        <v>23-06-2024</v>
      </c>
      <c r="O3658" t="str">
        <f t="shared" si="343"/>
        <v>06</v>
      </c>
      <c r="P3658" t="str">
        <f t="shared" si="344"/>
        <v>2024</v>
      </c>
      <c r="Q3658" t="s">
        <v>12021</v>
      </c>
      <c r="R3658" t="str">
        <f t="shared" si="342"/>
        <v>26-06-2024</v>
      </c>
      <c r="S3658" t="str">
        <f t="shared" si="345"/>
        <v>06</v>
      </c>
    </row>
    <row r="3659" spans="1:19" x14ac:dyDescent="0.3">
      <c r="A3659" t="s">
        <v>8340</v>
      </c>
      <c r="B3659" t="s">
        <v>53</v>
      </c>
      <c r="C3659" t="s">
        <v>12021</v>
      </c>
      <c r="D3659" t="s">
        <v>12</v>
      </c>
      <c r="E3659" t="s">
        <v>13</v>
      </c>
      <c r="F3659" t="s">
        <v>8341</v>
      </c>
      <c r="G3659" t="s">
        <v>22</v>
      </c>
      <c r="H3659" s="1" t="s">
        <v>2070</v>
      </c>
      <c r="I3659" s="3">
        <v>0.86224537037037041</v>
      </c>
      <c r="J3659" s="1" t="s">
        <v>12021</v>
      </c>
      <c r="K3659" s="2" t="s">
        <v>12021</v>
      </c>
      <c r="L3659" s="2" t="s">
        <v>12021</v>
      </c>
      <c r="M3659" t="s">
        <v>12021</v>
      </c>
      <c r="N3659" t="str">
        <f t="shared" si="341"/>
        <v>13-08-2021</v>
      </c>
      <c r="O3659" t="str">
        <f t="shared" si="343"/>
        <v>08</v>
      </c>
      <c r="P3659" t="str">
        <f t="shared" si="344"/>
        <v>2021</v>
      </c>
      <c r="Q3659" t="s">
        <v>12021</v>
      </c>
      <c r="R3659" t="str">
        <f t="shared" si="342"/>
        <v>-</v>
      </c>
      <c r="S3659" t="str">
        <f t="shared" si="345"/>
        <v/>
      </c>
    </row>
    <row r="3660" spans="1:19" x14ac:dyDescent="0.3">
      <c r="A3660" t="s">
        <v>8342</v>
      </c>
      <c r="B3660" t="s">
        <v>280</v>
      </c>
      <c r="C3660" t="s">
        <v>11723</v>
      </c>
      <c r="D3660" t="s">
        <v>49</v>
      </c>
      <c r="E3660" t="s">
        <v>65</v>
      </c>
      <c r="F3660" t="s">
        <v>8343</v>
      </c>
      <c r="G3660" t="s">
        <v>28</v>
      </c>
      <c r="H3660" s="1">
        <v>44896</v>
      </c>
      <c r="I3660" s="3">
        <v>0.93819444444444444</v>
      </c>
      <c r="J3660" s="1" t="s">
        <v>2627</v>
      </c>
      <c r="K3660" s="2">
        <v>0.93824074074074071</v>
      </c>
      <c r="L3660" s="2" t="s">
        <v>12021</v>
      </c>
      <c r="M3660" t="s">
        <v>12021</v>
      </c>
      <c r="N3660" t="str">
        <f t="shared" si="341"/>
        <v>01-12-2022</v>
      </c>
      <c r="O3660" t="str">
        <f t="shared" si="343"/>
        <v>12</v>
      </c>
      <c r="P3660" t="str">
        <f t="shared" si="344"/>
        <v>2022</v>
      </c>
      <c r="Q3660" t="s">
        <v>12021</v>
      </c>
      <c r="R3660" t="str">
        <f t="shared" si="342"/>
        <v>15-01-2022</v>
      </c>
      <c r="S3660" t="str">
        <f t="shared" si="345"/>
        <v>01</v>
      </c>
    </row>
    <row r="3661" spans="1:19" x14ac:dyDescent="0.3">
      <c r="A3661" t="s">
        <v>8344</v>
      </c>
      <c r="B3661" t="s">
        <v>87</v>
      </c>
      <c r="C3661" s="4">
        <v>44602.506944444445</v>
      </c>
      <c r="D3661" t="s">
        <v>33</v>
      </c>
      <c r="E3661" t="s">
        <v>38</v>
      </c>
      <c r="F3661" t="s">
        <v>8345</v>
      </c>
      <c r="G3661" t="s">
        <v>28</v>
      </c>
      <c r="H3661" s="1" t="s">
        <v>1882</v>
      </c>
      <c r="I3661" s="3">
        <v>0.50717592592592597</v>
      </c>
      <c r="J3661" s="1">
        <v>44602</v>
      </c>
      <c r="K3661" s="2">
        <v>0.50694444444444442</v>
      </c>
      <c r="L3661" s="2" t="s">
        <v>12021</v>
      </c>
      <c r="M3661" t="s">
        <v>12021</v>
      </c>
      <c r="N3661" t="str">
        <f t="shared" si="341"/>
        <v>30-09-2022</v>
      </c>
      <c r="O3661" t="str">
        <f t="shared" si="343"/>
        <v>09</v>
      </c>
      <c r="P3661" t="str">
        <f t="shared" si="344"/>
        <v>2022</v>
      </c>
      <c r="Q3661" t="s">
        <v>12021</v>
      </c>
      <c r="R3661" t="str">
        <f t="shared" si="342"/>
        <v>10-02-2022</v>
      </c>
      <c r="S3661" t="str">
        <f t="shared" si="345"/>
        <v>02</v>
      </c>
    </row>
    <row r="3662" spans="1:19" x14ac:dyDescent="0.3">
      <c r="A3662" t="s">
        <v>8346</v>
      </c>
      <c r="B3662" t="s">
        <v>25</v>
      </c>
      <c r="C3662" t="s">
        <v>12021</v>
      </c>
      <c r="D3662" t="s">
        <v>19</v>
      </c>
      <c r="E3662" t="s">
        <v>26</v>
      </c>
      <c r="F3662" t="s">
        <v>8347</v>
      </c>
      <c r="G3662" t="s">
        <v>22</v>
      </c>
      <c r="H3662" s="1" t="s">
        <v>4482</v>
      </c>
      <c r="I3662" s="3">
        <v>0.26984953703703701</v>
      </c>
      <c r="J3662" s="1" t="s">
        <v>12021</v>
      </c>
      <c r="K3662" s="2" t="s">
        <v>12021</v>
      </c>
      <c r="L3662" s="2" t="s">
        <v>12021</v>
      </c>
      <c r="M3662" t="s">
        <v>12021</v>
      </c>
      <c r="N3662" t="str">
        <f t="shared" si="341"/>
        <v>24-01-2024</v>
      </c>
      <c r="O3662" t="str">
        <f t="shared" si="343"/>
        <v>01</v>
      </c>
      <c r="P3662" t="str">
        <f t="shared" si="344"/>
        <v>2024</v>
      </c>
      <c r="Q3662" t="s">
        <v>12021</v>
      </c>
      <c r="R3662" t="str">
        <f t="shared" si="342"/>
        <v>-</v>
      </c>
      <c r="S3662" t="str">
        <f t="shared" si="345"/>
        <v/>
      </c>
    </row>
    <row r="3663" spans="1:19" x14ac:dyDescent="0.3">
      <c r="A3663" t="s">
        <v>8348</v>
      </c>
      <c r="B3663" t="s">
        <v>205</v>
      </c>
      <c r="C3663" t="s">
        <v>11724</v>
      </c>
      <c r="D3663" t="s">
        <v>19</v>
      </c>
      <c r="E3663" t="s">
        <v>140</v>
      </c>
      <c r="F3663" t="s">
        <v>8349</v>
      </c>
      <c r="G3663" t="s">
        <v>28</v>
      </c>
      <c r="H3663" s="1" t="s">
        <v>3150</v>
      </c>
      <c r="I3663" s="3">
        <v>0.42651620370370369</v>
      </c>
      <c r="J3663" s="1" t="s">
        <v>1748</v>
      </c>
      <c r="K3663" s="2">
        <v>0.42651620370370369</v>
      </c>
      <c r="L3663" s="2" t="s">
        <v>12021</v>
      </c>
      <c r="M3663" t="s">
        <v>12021</v>
      </c>
      <c r="N3663" t="str">
        <f t="shared" si="341"/>
        <v>15-03-2024</v>
      </c>
      <c r="O3663" t="str">
        <f t="shared" si="343"/>
        <v>03</v>
      </c>
      <c r="P3663" t="str">
        <f t="shared" si="344"/>
        <v>2024</v>
      </c>
      <c r="Q3663" t="s">
        <v>12021</v>
      </c>
      <c r="R3663" t="str">
        <f t="shared" si="342"/>
        <v>25-03-2024</v>
      </c>
      <c r="S3663" t="str">
        <f t="shared" si="345"/>
        <v>03</v>
      </c>
    </row>
    <row r="3664" spans="1:19" x14ac:dyDescent="0.3">
      <c r="A3664" t="s">
        <v>8350</v>
      </c>
      <c r="B3664" t="s">
        <v>205</v>
      </c>
      <c r="C3664" s="4">
        <v>44875.884722222225</v>
      </c>
      <c r="D3664" t="s">
        <v>19</v>
      </c>
      <c r="E3664" t="s">
        <v>140</v>
      </c>
      <c r="F3664" t="s">
        <v>8351</v>
      </c>
      <c r="G3664" t="s">
        <v>28</v>
      </c>
      <c r="H3664" s="1">
        <v>44904</v>
      </c>
      <c r="I3664" s="3">
        <v>0.88472222222222219</v>
      </c>
      <c r="J3664" s="1">
        <v>44875</v>
      </c>
      <c r="K3664" s="2">
        <v>0.88472222222222219</v>
      </c>
      <c r="L3664" s="2" t="s">
        <v>12021</v>
      </c>
      <c r="M3664" t="s">
        <v>12021</v>
      </c>
      <c r="N3664" t="str">
        <f t="shared" si="341"/>
        <v>09-12-2022</v>
      </c>
      <c r="O3664" t="str">
        <f t="shared" si="343"/>
        <v>12</v>
      </c>
      <c r="P3664" t="str">
        <f t="shared" si="344"/>
        <v>2022</v>
      </c>
      <c r="Q3664" t="s">
        <v>12021</v>
      </c>
      <c r="R3664" t="str">
        <f t="shared" si="342"/>
        <v>10-11-2022</v>
      </c>
      <c r="S3664" t="str">
        <f t="shared" si="345"/>
        <v>11</v>
      </c>
    </row>
    <row r="3665" spans="1:19" x14ac:dyDescent="0.3">
      <c r="A3665" t="s">
        <v>8352</v>
      </c>
      <c r="B3665" t="s">
        <v>37</v>
      </c>
      <c r="C3665" t="s">
        <v>12021</v>
      </c>
      <c r="D3665" t="s">
        <v>33</v>
      </c>
      <c r="E3665" t="s">
        <v>38</v>
      </c>
      <c r="F3665" t="s">
        <v>8353</v>
      </c>
      <c r="G3665" t="s">
        <v>22</v>
      </c>
      <c r="H3665" s="1">
        <v>44044</v>
      </c>
      <c r="I3665" s="3">
        <v>0.87291666666666667</v>
      </c>
      <c r="J3665" s="1" t="s">
        <v>12021</v>
      </c>
      <c r="K3665" s="2" t="s">
        <v>12021</v>
      </c>
      <c r="L3665" s="2" t="s">
        <v>12021</v>
      </c>
      <c r="M3665" t="s">
        <v>12021</v>
      </c>
      <c r="N3665" t="str">
        <f t="shared" si="341"/>
        <v>01-08-2020</v>
      </c>
      <c r="O3665" t="str">
        <f t="shared" si="343"/>
        <v>08</v>
      </c>
      <c r="P3665" t="str">
        <f t="shared" si="344"/>
        <v>2020</v>
      </c>
      <c r="Q3665" t="s">
        <v>12021</v>
      </c>
      <c r="R3665" t="str">
        <f t="shared" si="342"/>
        <v>-</v>
      </c>
      <c r="S3665" t="str">
        <f t="shared" si="345"/>
        <v/>
      </c>
    </row>
    <row r="3666" spans="1:19" x14ac:dyDescent="0.3">
      <c r="A3666" t="s">
        <v>8354</v>
      </c>
      <c r="B3666" t="s">
        <v>53</v>
      </c>
      <c r="C3666" t="s">
        <v>12021</v>
      </c>
      <c r="D3666" t="s">
        <v>12</v>
      </c>
      <c r="E3666" t="s">
        <v>13</v>
      </c>
      <c r="F3666" t="s">
        <v>8355</v>
      </c>
      <c r="G3666" t="s">
        <v>15</v>
      </c>
      <c r="H3666" s="1" t="s">
        <v>5494</v>
      </c>
      <c r="I3666" s="3">
        <v>0.38527777777777777</v>
      </c>
      <c r="J3666" s="1" t="s">
        <v>12021</v>
      </c>
      <c r="K3666" s="2" t="s">
        <v>12021</v>
      </c>
      <c r="L3666" s="2" t="s">
        <v>12021</v>
      </c>
      <c r="M3666" t="s">
        <v>12021</v>
      </c>
      <c r="N3666" t="str">
        <f t="shared" si="341"/>
        <v>14-09-2022</v>
      </c>
      <c r="O3666" t="str">
        <f t="shared" si="343"/>
        <v>09</v>
      </c>
      <c r="P3666" t="str">
        <f t="shared" si="344"/>
        <v>2022</v>
      </c>
      <c r="Q3666" t="s">
        <v>12021</v>
      </c>
      <c r="R3666" t="str">
        <f t="shared" si="342"/>
        <v>-</v>
      </c>
      <c r="S3666" t="str">
        <f t="shared" si="345"/>
        <v/>
      </c>
    </row>
    <row r="3667" spans="1:19" x14ac:dyDescent="0.3">
      <c r="A3667" t="s">
        <v>8356</v>
      </c>
      <c r="B3667" t="s">
        <v>256</v>
      </c>
      <c r="C3667" t="s">
        <v>12021</v>
      </c>
      <c r="D3667" t="s">
        <v>19</v>
      </c>
      <c r="E3667" t="s">
        <v>20</v>
      </c>
      <c r="F3667" t="s">
        <v>8357</v>
      </c>
      <c r="G3667" t="s">
        <v>15</v>
      </c>
      <c r="H3667" s="1" t="s">
        <v>262</v>
      </c>
      <c r="I3667" s="3">
        <v>3.6458333333333334E-3</v>
      </c>
      <c r="J3667" s="1" t="s">
        <v>12021</v>
      </c>
      <c r="K3667" s="2" t="s">
        <v>12021</v>
      </c>
      <c r="L3667" s="2" t="s">
        <v>12021</v>
      </c>
      <c r="M3667" t="s">
        <v>12021</v>
      </c>
      <c r="N3667" t="str">
        <f t="shared" si="341"/>
        <v>30-01-2022</v>
      </c>
      <c r="O3667" t="str">
        <f t="shared" si="343"/>
        <v>01</v>
      </c>
      <c r="P3667" t="str">
        <f t="shared" si="344"/>
        <v>2022</v>
      </c>
      <c r="Q3667" t="s">
        <v>12021</v>
      </c>
      <c r="R3667" t="str">
        <f t="shared" si="342"/>
        <v>-</v>
      </c>
      <c r="S3667" t="str">
        <f t="shared" si="345"/>
        <v/>
      </c>
    </row>
    <row r="3668" spans="1:19" x14ac:dyDescent="0.3">
      <c r="A3668" t="s">
        <v>8358</v>
      </c>
      <c r="B3668" t="s">
        <v>113</v>
      </c>
      <c r="C3668" t="s">
        <v>12021</v>
      </c>
      <c r="D3668" t="s">
        <v>12</v>
      </c>
      <c r="E3668" t="s">
        <v>114</v>
      </c>
      <c r="F3668" t="s">
        <v>8359</v>
      </c>
      <c r="G3668" t="s">
        <v>15</v>
      </c>
      <c r="H3668" s="1" t="s">
        <v>2234</v>
      </c>
      <c r="I3668" s="3">
        <v>0.77810185185185188</v>
      </c>
      <c r="J3668" s="1" t="s">
        <v>12021</v>
      </c>
      <c r="K3668" s="2" t="s">
        <v>12021</v>
      </c>
      <c r="L3668" s="2" t="s">
        <v>12021</v>
      </c>
      <c r="M3668" t="s">
        <v>12021</v>
      </c>
      <c r="N3668" t="str">
        <f t="shared" si="341"/>
        <v>29-10-2021</v>
      </c>
      <c r="O3668" t="str">
        <f t="shared" si="343"/>
        <v>10</v>
      </c>
      <c r="P3668" t="str">
        <f t="shared" si="344"/>
        <v>2021</v>
      </c>
      <c r="Q3668" t="s">
        <v>12021</v>
      </c>
      <c r="R3668" t="str">
        <f t="shared" si="342"/>
        <v>-</v>
      </c>
      <c r="S3668" t="str">
        <f t="shared" si="345"/>
        <v/>
      </c>
    </row>
    <row r="3669" spans="1:19" x14ac:dyDescent="0.3">
      <c r="A3669" t="s">
        <v>8360</v>
      </c>
      <c r="B3669" t="s">
        <v>123</v>
      </c>
      <c r="C3669" t="s">
        <v>12021</v>
      </c>
      <c r="D3669" t="s">
        <v>33</v>
      </c>
      <c r="E3669" t="s">
        <v>34</v>
      </c>
      <c r="F3669" t="s">
        <v>8361</v>
      </c>
      <c r="G3669" t="s">
        <v>22</v>
      </c>
      <c r="H3669" s="1">
        <v>45387</v>
      </c>
      <c r="I3669" s="3">
        <v>0.71666666666666667</v>
      </c>
      <c r="J3669" s="1" t="s">
        <v>12021</v>
      </c>
      <c r="K3669" s="2" t="s">
        <v>12021</v>
      </c>
      <c r="L3669" s="2" t="s">
        <v>12021</v>
      </c>
      <c r="M3669" t="s">
        <v>12021</v>
      </c>
      <c r="N3669" t="str">
        <f t="shared" si="341"/>
        <v>05-04-2024</v>
      </c>
      <c r="O3669" t="str">
        <f t="shared" si="343"/>
        <v>04</v>
      </c>
      <c r="P3669" t="str">
        <f t="shared" si="344"/>
        <v>2024</v>
      </c>
      <c r="Q3669" t="s">
        <v>12021</v>
      </c>
      <c r="R3669" t="str">
        <f t="shared" si="342"/>
        <v>-</v>
      </c>
      <c r="S3669" t="str">
        <f t="shared" si="345"/>
        <v/>
      </c>
    </row>
    <row r="3670" spans="1:19" x14ac:dyDescent="0.3">
      <c r="A3670" t="s">
        <v>8362</v>
      </c>
      <c r="B3670" t="s">
        <v>256</v>
      </c>
      <c r="C3670" t="s">
        <v>12021</v>
      </c>
      <c r="D3670" t="s">
        <v>19</v>
      </c>
      <c r="E3670" t="s">
        <v>20</v>
      </c>
      <c r="F3670" t="s">
        <v>8363</v>
      </c>
      <c r="G3670" t="s">
        <v>22</v>
      </c>
      <c r="H3670" s="1">
        <v>45025</v>
      </c>
      <c r="I3670" s="3">
        <v>0.55069444444444449</v>
      </c>
      <c r="J3670" s="1" t="s">
        <v>12021</v>
      </c>
      <c r="K3670" s="2" t="s">
        <v>12021</v>
      </c>
      <c r="L3670" s="2" t="s">
        <v>12021</v>
      </c>
      <c r="M3670" t="s">
        <v>12021</v>
      </c>
      <c r="N3670" t="str">
        <f t="shared" si="341"/>
        <v>09-04-2023</v>
      </c>
      <c r="O3670" t="str">
        <f t="shared" si="343"/>
        <v>04</v>
      </c>
      <c r="P3670" t="str">
        <f t="shared" si="344"/>
        <v>2023</v>
      </c>
      <c r="Q3670" t="s">
        <v>12021</v>
      </c>
      <c r="R3670" t="str">
        <f t="shared" si="342"/>
        <v>-</v>
      </c>
      <c r="S3670" t="str">
        <f t="shared" si="345"/>
        <v/>
      </c>
    </row>
    <row r="3671" spans="1:19" x14ac:dyDescent="0.3">
      <c r="A3671" t="s">
        <v>8364</v>
      </c>
      <c r="B3671" t="s">
        <v>87</v>
      </c>
      <c r="C3671" t="s">
        <v>11725</v>
      </c>
      <c r="D3671" t="s">
        <v>33</v>
      </c>
      <c r="E3671" t="s">
        <v>38</v>
      </c>
      <c r="F3671" t="s">
        <v>8365</v>
      </c>
      <c r="G3671" t="s">
        <v>28</v>
      </c>
      <c r="H3671" s="1">
        <v>43832</v>
      </c>
      <c r="I3671" s="3">
        <v>0.93472222222222223</v>
      </c>
      <c r="J3671" s="1" t="s">
        <v>1772</v>
      </c>
      <c r="K3671" s="2">
        <v>0.93489583333333337</v>
      </c>
      <c r="L3671" s="2" t="s">
        <v>12021</v>
      </c>
      <c r="M3671" t="s">
        <v>12021</v>
      </c>
      <c r="N3671" t="str">
        <f t="shared" si="341"/>
        <v>02-01-2020</v>
      </c>
      <c r="O3671" t="str">
        <f t="shared" si="343"/>
        <v>01</v>
      </c>
      <c r="P3671" t="str">
        <f t="shared" si="344"/>
        <v>2020</v>
      </c>
      <c r="Q3671" t="s">
        <v>12021</v>
      </c>
      <c r="R3671" t="str">
        <f t="shared" si="342"/>
        <v>23-02-2020</v>
      </c>
      <c r="S3671" t="str">
        <f t="shared" si="345"/>
        <v>02</v>
      </c>
    </row>
    <row r="3672" spans="1:19" x14ac:dyDescent="0.3">
      <c r="A3672" t="s">
        <v>8366</v>
      </c>
      <c r="B3672" t="s">
        <v>149</v>
      </c>
      <c r="C3672" t="s">
        <v>12021</v>
      </c>
      <c r="D3672" t="s">
        <v>49</v>
      </c>
      <c r="E3672" t="s">
        <v>69</v>
      </c>
      <c r="F3672" t="s">
        <v>8367</v>
      </c>
      <c r="G3672" t="s">
        <v>22</v>
      </c>
      <c r="H3672" s="1">
        <v>44109</v>
      </c>
      <c r="I3672" s="3">
        <v>9.0277777777777776E-2</v>
      </c>
      <c r="J3672" s="1" t="s">
        <v>12021</v>
      </c>
      <c r="K3672" s="2" t="s">
        <v>12021</v>
      </c>
      <c r="L3672" s="2" t="s">
        <v>12021</v>
      </c>
      <c r="M3672" t="s">
        <v>12021</v>
      </c>
      <c r="N3672" t="str">
        <f t="shared" si="341"/>
        <v>05-10-2020</v>
      </c>
      <c r="O3672" t="str">
        <f t="shared" si="343"/>
        <v>10</v>
      </c>
      <c r="P3672" t="str">
        <f t="shared" si="344"/>
        <v>2020</v>
      </c>
      <c r="Q3672" t="s">
        <v>12021</v>
      </c>
      <c r="R3672" t="str">
        <f t="shared" si="342"/>
        <v>-</v>
      </c>
      <c r="S3672" t="str">
        <f t="shared" si="345"/>
        <v/>
      </c>
    </row>
    <row r="3673" spans="1:19" x14ac:dyDescent="0.3">
      <c r="A3673" t="s">
        <v>8368</v>
      </c>
      <c r="B3673" t="s">
        <v>194</v>
      </c>
      <c r="C3673" t="s">
        <v>12021</v>
      </c>
      <c r="D3673" t="s">
        <v>49</v>
      </c>
      <c r="E3673" t="s">
        <v>65</v>
      </c>
      <c r="F3673" t="s">
        <v>2986</v>
      </c>
      <c r="G3673" t="s">
        <v>22</v>
      </c>
      <c r="H3673" s="1" t="s">
        <v>1188</v>
      </c>
      <c r="I3673" s="3">
        <v>0.81155092592592593</v>
      </c>
      <c r="J3673" s="1" t="s">
        <v>12021</v>
      </c>
      <c r="K3673" s="2" t="s">
        <v>12021</v>
      </c>
      <c r="L3673" s="2" t="s">
        <v>12021</v>
      </c>
      <c r="M3673" t="s">
        <v>12021</v>
      </c>
      <c r="N3673" t="str">
        <f t="shared" si="341"/>
        <v>24-03-2023</v>
      </c>
      <c r="O3673" t="str">
        <f t="shared" si="343"/>
        <v>03</v>
      </c>
      <c r="P3673" t="str">
        <f t="shared" si="344"/>
        <v>2023</v>
      </c>
      <c r="Q3673" t="s">
        <v>12021</v>
      </c>
      <c r="R3673" t="str">
        <f t="shared" si="342"/>
        <v>-</v>
      </c>
      <c r="S3673" t="str">
        <f t="shared" si="345"/>
        <v/>
      </c>
    </row>
    <row r="3674" spans="1:19" x14ac:dyDescent="0.3">
      <c r="A3674" t="s">
        <v>8369</v>
      </c>
      <c r="B3674" t="s">
        <v>11</v>
      </c>
      <c r="C3674" t="s">
        <v>12021</v>
      </c>
      <c r="D3674" t="s">
        <v>12</v>
      </c>
      <c r="E3674" t="s">
        <v>13</v>
      </c>
      <c r="F3674" t="s">
        <v>8370</v>
      </c>
      <c r="G3674" t="s">
        <v>15</v>
      </c>
      <c r="H3674" s="1" t="s">
        <v>1191</v>
      </c>
      <c r="I3674" s="3">
        <v>0.21392361111111111</v>
      </c>
      <c r="J3674" s="1" t="s">
        <v>12021</v>
      </c>
      <c r="K3674" s="2" t="s">
        <v>12021</v>
      </c>
      <c r="L3674" s="2" t="s">
        <v>12021</v>
      </c>
      <c r="M3674" t="s">
        <v>12021</v>
      </c>
      <c r="N3674" t="str">
        <f t="shared" si="341"/>
        <v>18-10-2020</v>
      </c>
      <c r="O3674" t="str">
        <f t="shared" si="343"/>
        <v>10</v>
      </c>
      <c r="P3674" t="str">
        <f t="shared" si="344"/>
        <v>2020</v>
      </c>
      <c r="Q3674" t="s">
        <v>12021</v>
      </c>
      <c r="R3674" t="str">
        <f t="shared" si="342"/>
        <v>-</v>
      </c>
      <c r="S3674" t="str">
        <f t="shared" si="345"/>
        <v/>
      </c>
    </row>
    <row r="3675" spans="1:19" x14ac:dyDescent="0.3">
      <c r="A3675" t="s">
        <v>8371</v>
      </c>
      <c r="B3675" t="s">
        <v>139</v>
      </c>
      <c r="C3675" t="s">
        <v>12021</v>
      </c>
      <c r="D3675" t="s">
        <v>19</v>
      </c>
      <c r="E3675" t="s">
        <v>140</v>
      </c>
      <c r="F3675" t="s">
        <v>8372</v>
      </c>
      <c r="G3675" t="s">
        <v>15</v>
      </c>
      <c r="H3675" s="1" t="s">
        <v>5788</v>
      </c>
      <c r="I3675" s="3">
        <v>0.37817129629629631</v>
      </c>
      <c r="J3675" s="1" t="s">
        <v>12021</v>
      </c>
      <c r="K3675" s="2" t="s">
        <v>12021</v>
      </c>
      <c r="L3675" s="2" t="s">
        <v>12021</v>
      </c>
      <c r="M3675" t="s">
        <v>12021</v>
      </c>
      <c r="N3675" t="str">
        <f t="shared" si="341"/>
        <v>26-09-2020</v>
      </c>
      <c r="O3675" t="str">
        <f t="shared" si="343"/>
        <v>09</v>
      </c>
      <c r="P3675" t="str">
        <f t="shared" si="344"/>
        <v>2020</v>
      </c>
      <c r="Q3675" t="s">
        <v>12021</v>
      </c>
      <c r="R3675" t="str">
        <f t="shared" si="342"/>
        <v>-</v>
      </c>
      <c r="S3675" t="str">
        <f t="shared" si="345"/>
        <v/>
      </c>
    </row>
    <row r="3676" spans="1:19" x14ac:dyDescent="0.3">
      <c r="A3676" t="s">
        <v>8373</v>
      </c>
      <c r="B3676" t="s">
        <v>280</v>
      </c>
      <c r="C3676" t="s">
        <v>11726</v>
      </c>
      <c r="D3676" t="s">
        <v>49</v>
      </c>
      <c r="E3676" t="s">
        <v>65</v>
      </c>
      <c r="F3676" t="s">
        <v>8374</v>
      </c>
      <c r="G3676" t="s">
        <v>28</v>
      </c>
      <c r="H3676" s="1" t="s">
        <v>714</v>
      </c>
      <c r="I3676" s="3">
        <v>0.55451388888888886</v>
      </c>
      <c r="J3676" s="1" t="s">
        <v>5626</v>
      </c>
      <c r="K3676" s="2">
        <v>0.55451388888888886</v>
      </c>
      <c r="L3676" s="2" t="s">
        <v>12021</v>
      </c>
      <c r="M3676" t="s">
        <v>12021</v>
      </c>
      <c r="N3676" t="str">
        <f t="shared" si="341"/>
        <v>16-02-2023</v>
      </c>
      <c r="O3676" t="str">
        <f t="shared" si="343"/>
        <v>02</v>
      </c>
      <c r="P3676" t="str">
        <f t="shared" si="344"/>
        <v>2023</v>
      </c>
      <c r="Q3676" t="s">
        <v>12021</v>
      </c>
      <c r="R3676" t="str">
        <f t="shared" si="342"/>
        <v>20-02-2023</v>
      </c>
      <c r="S3676" t="str">
        <f t="shared" si="345"/>
        <v>02</v>
      </c>
    </row>
    <row r="3677" spans="1:19" x14ac:dyDescent="0.3">
      <c r="A3677" t="s">
        <v>8375</v>
      </c>
      <c r="B3677" t="s">
        <v>188</v>
      </c>
      <c r="C3677" t="s">
        <v>12021</v>
      </c>
      <c r="D3677" t="s">
        <v>12</v>
      </c>
      <c r="E3677" t="s">
        <v>114</v>
      </c>
      <c r="F3677" t="s">
        <v>8376</v>
      </c>
      <c r="G3677" t="s">
        <v>22</v>
      </c>
      <c r="H3677" s="1">
        <v>44657</v>
      </c>
      <c r="I3677" s="3">
        <v>0.58472222222222225</v>
      </c>
      <c r="J3677" s="1" t="s">
        <v>12021</v>
      </c>
      <c r="K3677" s="2" t="s">
        <v>12021</v>
      </c>
      <c r="L3677" s="2" t="s">
        <v>12021</v>
      </c>
      <c r="M3677" t="s">
        <v>12021</v>
      </c>
      <c r="N3677" t="str">
        <f t="shared" si="341"/>
        <v>06-04-2022</v>
      </c>
      <c r="O3677" t="str">
        <f t="shared" si="343"/>
        <v>04</v>
      </c>
      <c r="P3677" t="str">
        <f t="shared" si="344"/>
        <v>2022</v>
      </c>
      <c r="Q3677" t="s">
        <v>12021</v>
      </c>
      <c r="R3677" t="str">
        <f t="shared" si="342"/>
        <v>-</v>
      </c>
      <c r="S3677" t="str">
        <f t="shared" si="345"/>
        <v/>
      </c>
    </row>
    <row r="3678" spans="1:19" x14ac:dyDescent="0.3">
      <c r="A3678" t="s">
        <v>8377</v>
      </c>
      <c r="B3678" t="s">
        <v>205</v>
      </c>
      <c r="C3678" t="s">
        <v>12021</v>
      </c>
      <c r="D3678" t="s">
        <v>19</v>
      </c>
      <c r="E3678" t="s">
        <v>140</v>
      </c>
      <c r="F3678" t="s">
        <v>8378</v>
      </c>
      <c r="G3678" t="s">
        <v>22</v>
      </c>
      <c r="H3678" s="1" t="s">
        <v>744</v>
      </c>
      <c r="I3678" s="3">
        <v>0.90313657407407411</v>
      </c>
      <c r="J3678" s="1" t="s">
        <v>12021</v>
      </c>
      <c r="K3678" s="2" t="s">
        <v>12021</v>
      </c>
      <c r="L3678" s="2" t="s">
        <v>12021</v>
      </c>
      <c r="M3678" t="s">
        <v>12021</v>
      </c>
      <c r="N3678" t="str">
        <f t="shared" si="341"/>
        <v>22-11-2022</v>
      </c>
      <c r="O3678" t="str">
        <f t="shared" si="343"/>
        <v>11</v>
      </c>
      <c r="P3678" t="str">
        <f t="shared" si="344"/>
        <v>2022</v>
      </c>
      <c r="Q3678" t="s">
        <v>12021</v>
      </c>
      <c r="R3678" t="str">
        <f t="shared" si="342"/>
        <v>-</v>
      </c>
      <c r="S3678" t="str">
        <f t="shared" si="345"/>
        <v/>
      </c>
    </row>
    <row r="3679" spans="1:19" x14ac:dyDescent="0.3">
      <c r="A3679" t="s">
        <v>8379</v>
      </c>
      <c r="B3679" t="s">
        <v>205</v>
      </c>
      <c r="C3679" t="s">
        <v>12021</v>
      </c>
      <c r="D3679" t="s">
        <v>19</v>
      </c>
      <c r="E3679" t="s">
        <v>140</v>
      </c>
      <c r="F3679" t="s">
        <v>8380</v>
      </c>
      <c r="G3679" t="s">
        <v>22</v>
      </c>
      <c r="H3679" s="1" t="s">
        <v>3737</v>
      </c>
      <c r="I3679" s="3">
        <v>0.55009259259259258</v>
      </c>
      <c r="J3679" s="1" t="s">
        <v>12021</v>
      </c>
      <c r="K3679" s="2" t="s">
        <v>12021</v>
      </c>
      <c r="L3679" s="2" t="s">
        <v>12021</v>
      </c>
      <c r="M3679" t="s">
        <v>12021</v>
      </c>
      <c r="N3679" t="str">
        <f t="shared" si="341"/>
        <v>30-07-2021</v>
      </c>
      <c r="O3679" t="str">
        <f t="shared" si="343"/>
        <v>07</v>
      </c>
      <c r="P3679" t="str">
        <f t="shared" si="344"/>
        <v>2021</v>
      </c>
      <c r="Q3679" t="s">
        <v>12021</v>
      </c>
      <c r="R3679" t="str">
        <f t="shared" si="342"/>
        <v>-</v>
      </c>
      <c r="S3679" t="str">
        <f t="shared" si="345"/>
        <v/>
      </c>
    </row>
    <row r="3680" spans="1:19" x14ac:dyDescent="0.3">
      <c r="A3680" t="s">
        <v>8381</v>
      </c>
      <c r="B3680" t="s">
        <v>220</v>
      </c>
      <c r="C3680" t="s">
        <v>11727</v>
      </c>
      <c r="D3680" t="s">
        <v>12</v>
      </c>
      <c r="E3680" t="s">
        <v>174</v>
      </c>
      <c r="F3680" t="s">
        <v>8382</v>
      </c>
      <c r="G3680" t="s">
        <v>28</v>
      </c>
      <c r="H3680" s="1" t="s">
        <v>6083</v>
      </c>
      <c r="I3680" s="3">
        <v>0.14479166666666668</v>
      </c>
      <c r="J3680" s="1" t="s">
        <v>3800</v>
      </c>
      <c r="K3680" s="2">
        <v>0.14479166666666668</v>
      </c>
      <c r="L3680" s="2" t="s">
        <v>12021</v>
      </c>
      <c r="M3680" t="s">
        <v>12021</v>
      </c>
      <c r="N3680" t="str">
        <f t="shared" si="341"/>
        <v>21-06-2022</v>
      </c>
      <c r="O3680" t="str">
        <f t="shared" si="343"/>
        <v>06</v>
      </c>
      <c r="P3680" t="str">
        <f t="shared" si="344"/>
        <v>2022</v>
      </c>
      <c r="Q3680" t="s">
        <v>12021</v>
      </c>
      <c r="R3680" t="str">
        <f t="shared" si="342"/>
        <v>27-06-2022</v>
      </c>
      <c r="S3680" t="str">
        <f t="shared" si="345"/>
        <v>06</v>
      </c>
    </row>
    <row r="3681" spans="1:19" x14ac:dyDescent="0.3">
      <c r="A3681" t="s">
        <v>8383</v>
      </c>
      <c r="B3681" t="s">
        <v>87</v>
      </c>
      <c r="C3681" t="s">
        <v>12021</v>
      </c>
      <c r="D3681" t="s">
        <v>33</v>
      </c>
      <c r="E3681" t="s">
        <v>38</v>
      </c>
      <c r="F3681" t="s">
        <v>8384</v>
      </c>
      <c r="G3681" t="s">
        <v>22</v>
      </c>
      <c r="H3681" s="1">
        <v>44937</v>
      </c>
      <c r="I3681" s="3">
        <v>0.16875000000000001</v>
      </c>
      <c r="J3681" s="1" t="s">
        <v>12021</v>
      </c>
      <c r="K3681" s="2" t="s">
        <v>12021</v>
      </c>
      <c r="L3681" s="2" t="s">
        <v>12021</v>
      </c>
      <c r="M3681" t="s">
        <v>12021</v>
      </c>
      <c r="N3681" t="str">
        <f t="shared" si="341"/>
        <v>11-01-2023</v>
      </c>
      <c r="O3681" t="str">
        <f t="shared" si="343"/>
        <v>01</v>
      </c>
      <c r="P3681" t="str">
        <f t="shared" si="344"/>
        <v>2023</v>
      </c>
      <c r="Q3681" t="s">
        <v>12021</v>
      </c>
      <c r="R3681" t="str">
        <f t="shared" si="342"/>
        <v>-</v>
      </c>
      <c r="S3681" t="str">
        <f t="shared" si="345"/>
        <v/>
      </c>
    </row>
    <row r="3682" spans="1:19" x14ac:dyDescent="0.3">
      <c r="A3682" t="s">
        <v>8385</v>
      </c>
      <c r="B3682" t="s">
        <v>149</v>
      </c>
      <c r="C3682" t="s">
        <v>12021</v>
      </c>
      <c r="D3682" t="s">
        <v>49</v>
      </c>
      <c r="E3682" t="s">
        <v>69</v>
      </c>
      <c r="F3682" t="s">
        <v>8386</v>
      </c>
      <c r="G3682" t="s">
        <v>15</v>
      </c>
      <c r="H3682" s="1" t="s">
        <v>85</v>
      </c>
      <c r="I3682" s="3">
        <v>0.70968750000000003</v>
      </c>
      <c r="J3682" s="1" t="s">
        <v>12021</v>
      </c>
      <c r="K3682" s="2" t="s">
        <v>12021</v>
      </c>
      <c r="L3682" s="2" t="s">
        <v>12021</v>
      </c>
      <c r="M3682" t="s">
        <v>12021</v>
      </c>
      <c r="N3682" t="str">
        <f t="shared" si="341"/>
        <v>30-06-2023</v>
      </c>
      <c r="O3682" t="str">
        <f t="shared" si="343"/>
        <v>06</v>
      </c>
      <c r="P3682" t="str">
        <f t="shared" si="344"/>
        <v>2023</v>
      </c>
      <c r="Q3682" t="s">
        <v>12021</v>
      </c>
      <c r="R3682" t="str">
        <f t="shared" si="342"/>
        <v>-</v>
      </c>
      <c r="S3682" t="str">
        <f t="shared" si="345"/>
        <v/>
      </c>
    </row>
    <row r="3683" spans="1:19" x14ac:dyDescent="0.3">
      <c r="A3683" t="s">
        <v>8387</v>
      </c>
      <c r="B3683" t="s">
        <v>68</v>
      </c>
      <c r="C3683" t="s">
        <v>11728</v>
      </c>
      <c r="D3683" t="s">
        <v>49</v>
      </c>
      <c r="E3683" t="s">
        <v>69</v>
      </c>
      <c r="F3683" t="s">
        <v>8388</v>
      </c>
      <c r="G3683" t="s">
        <v>28</v>
      </c>
      <c r="H3683" s="1" t="s">
        <v>1520</v>
      </c>
      <c r="I3683" s="3">
        <v>0.26870370370370372</v>
      </c>
      <c r="J3683" s="1" t="s">
        <v>2807</v>
      </c>
      <c r="K3683" s="2">
        <v>0.26870370370370372</v>
      </c>
      <c r="L3683" s="2" t="s">
        <v>12021</v>
      </c>
      <c r="M3683" t="s">
        <v>12021</v>
      </c>
      <c r="N3683" t="str">
        <f t="shared" si="341"/>
        <v>16-05-2023</v>
      </c>
      <c r="O3683" t="str">
        <f t="shared" si="343"/>
        <v>05</v>
      </c>
      <c r="P3683" t="str">
        <f t="shared" si="344"/>
        <v>2023</v>
      </c>
      <c r="Q3683" t="s">
        <v>12021</v>
      </c>
      <c r="R3683" t="str">
        <f t="shared" si="342"/>
        <v>20-05-2023</v>
      </c>
      <c r="S3683" t="str">
        <f t="shared" si="345"/>
        <v>05</v>
      </c>
    </row>
    <row r="3684" spans="1:19" x14ac:dyDescent="0.3">
      <c r="A3684" t="s">
        <v>8389</v>
      </c>
      <c r="B3684" t="s">
        <v>11</v>
      </c>
      <c r="C3684" t="s">
        <v>12021</v>
      </c>
      <c r="D3684" t="s">
        <v>12</v>
      </c>
      <c r="E3684" t="s">
        <v>13</v>
      </c>
      <c r="F3684" t="s">
        <v>8390</v>
      </c>
      <c r="G3684" t="s">
        <v>22</v>
      </c>
      <c r="H3684" s="1">
        <v>44598</v>
      </c>
      <c r="I3684" s="3">
        <v>0.53402777777777777</v>
      </c>
      <c r="J3684" s="1" t="s">
        <v>12021</v>
      </c>
      <c r="K3684" s="2" t="s">
        <v>12021</v>
      </c>
      <c r="L3684" s="2" t="s">
        <v>12021</v>
      </c>
      <c r="M3684" t="s">
        <v>12021</v>
      </c>
      <c r="N3684" t="str">
        <f t="shared" si="341"/>
        <v>06-02-2022</v>
      </c>
      <c r="O3684" t="str">
        <f t="shared" si="343"/>
        <v>02</v>
      </c>
      <c r="P3684" t="str">
        <f t="shared" si="344"/>
        <v>2022</v>
      </c>
      <c r="Q3684" t="s">
        <v>12021</v>
      </c>
      <c r="R3684" t="str">
        <f t="shared" si="342"/>
        <v>-</v>
      </c>
      <c r="S3684" t="str">
        <f t="shared" si="345"/>
        <v/>
      </c>
    </row>
    <row r="3685" spans="1:19" x14ac:dyDescent="0.3">
      <c r="A3685" t="s">
        <v>8391</v>
      </c>
      <c r="B3685" t="s">
        <v>126</v>
      </c>
      <c r="C3685" t="s">
        <v>11729</v>
      </c>
      <c r="D3685" t="s">
        <v>33</v>
      </c>
      <c r="E3685" t="s">
        <v>127</v>
      </c>
      <c r="F3685" t="s">
        <v>8392</v>
      </c>
      <c r="G3685" t="s">
        <v>28</v>
      </c>
      <c r="H3685" s="1" t="s">
        <v>3856</v>
      </c>
      <c r="I3685" s="3">
        <v>0.72775462962962967</v>
      </c>
      <c r="J3685" s="1" t="s">
        <v>8393</v>
      </c>
      <c r="K3685" s="2">
        <v>0.72775462962962967</v>
      </c>
      <c r="L3685" s="2" t="s">
        <v>12021</v>
      </c>
      <c r="M3685" t="s">
        <v>12021</v>
      </c>
      <c r="N3685" t="str">
        <f t="shared" si="341"/>
        <v>30-09-2020</v>
      </c>
      <c r="O3685" t="str">
        <f t="shared" si="343"/>
        <v>09</v>
      </c>
      <c r="P3685" t="str">
        <f t="shared" si="344"/>
        <v>2020</v>
      </c>
      <c r="Q3685" t="s">
        <v>12021</v>
      </c>
      <c r="R3685" t="str">
        <f t="shared" si="342"/>
        <v>19-10-2020</v>
      </c>
      <c r="S3685" t="str">
        <f t="shared" si="345"/>
        <v>10</v>
      </c>
    </row>
    <row r="3686" spans="1:19" x14ac:dyDescent="0.3">
      <c r="A3686" t="s">
        <v>8394</v>
      </c>
      <c r="B3686" t="s">
        <v>18</v>
      </c>
      <c r="C3686" t="s">
        <v>12021</v>
      </c>
      <c r="D3686" t="s">
        <v>19</v>
      </c>
      <c r="E3686" t="s">
        <v>20</v>
      </c>
      <c r="F3686" t="s">
        <v>8395</v>
      </c>
      <c r="G3686" t="s">
        <v>22</v>
      </c>
      <c r="H3686" s="1" t="s">
        <v>3033</v>
      </c>
      <c r="I3686" s="3">
        <v>0.54540509259259262</v>
      </c>
      <c r="J3686" s="1" t="s">
        <v>12021</v>
      </c>
      <c r="K3686" s="2" t="s">
        <v>12021</v>
      </c>
      <c r="L3686" s="2" t="s">
        <v>12021</v>
      </c>
      <c r="M3686" t="s">
        <v>12021</v>
      </c>
      <c r="N3686" t="str">
        <f t="shared" si="341"/>
        <v>18-03-2022</v>
      </c>
      <c r="O3686" t="str">
        <f t="shared" si="343"/>
        <v>03</v>
      </c>
      <c r="P3686" t="str">
        <f t="shared" si="344"/>
        <v>2022</v>
      </c>
      <c r="Q3686" t="s">
        <v>12021</v>
      </c>
      <c r="R3686" t="str">
        <f t="shared" si="342"/>
        <v>-</v>
      </c>
      <c r="S3686" t="str">
        <f t="shared" si="345"/>
        <v/>
      </c>
    </row>
    <row r="3687" spans="1:19" x14ac:dyDescent="0.3">
      <c r="A3687" t="s">
        <v>8396</v>
      </c>
      <c r="B3687" t="s">
        <v>188</v>
      </c>
      <c r="C3687" t="s">
        <v>12021</v>
      </c>
      <c r="D3687" t="s">
        <v>12</v>
      </c>
      <c r="E3687" t="s">
        <v>114</v>
      </c>
      <c r="F3687" t="s">
        <v>8397</v>
      </c>
      <c r="G3687" t="s">
        <v>22</v>
      </c>
      <c r="H3687" s="1">
        <v>44474</v>
      </c>
      <c r="I3687" s="3">
        <v>0.50208333333333333</v>
      </c>
      <c r="J3687" s="1" t="s">
        <v>12021</v>
      </c>
      <c r="K3687" s="2" t="s">
        <v>12021</v>
      </c>
      <c r="L3687" s="2" t="s">
        <v>12021</v>
      </c>
      <c r="M3687" t="s">
        <v>12021</v>
      </c>
      <c r="N3687" t="str">
        <f t="shared" si="341"/>
        <v>05-10-2021</v>
      </c>
      <c r="O3687" t="str">
        <f t="shared" si="343"/>
        <v>10</v>
      </c>
      <c r="P3687" t="str">
        <f t="shared" si="344"/>
        <v>2021</v>
      </c>
      <c r="Q3687" t="s">
        <v>12021</v>
      </c>
      <c r="R3687" t="str">
        <f t="shared" si="342"/>
        <v>-</v>
      </c>
      <c r="S3687" t="str">
        <f t="shared" si="345"/>
        <v/>
      </c>
    </row>
    <row r="3688" spans="1:19" x14ac:dyDescent="0.3">
      <c r="A3688" t="s">
        <v>8398</v>
      </c>
      <c r="B3688" t="s">
        <v>113</v>
      </c>
      <c r="C3688" t="s">
        <v>12021</v>
      </c>
      <c r="D3688" t="s">
        <v>12</v>
      </c>
      <c r="E3688" t="s">
        <v>114</v>
      </c>
      <c r="F3688" t="s">
        <v>8399</v>
      </c>
      <c r="G3688" t="s">
        <v>22</v>
      </c>
      <c r="H3688" s="1">
        <v>43989</v>
      </c>
      <c r="I3688" s="3">
        <v>0.89652777777777781</v>
      </c>
      <c r="J3688" s="1" t="s">
        <v>12021</v>
      </c>
      <c r="K3688" s="2" t="s">
        <v>12021</v>
      </c>
      <c r="L3688" s="2" t="s">
        <v>12021</v>
      </c>
      <c r="M3688" t="s">
        <v>12021</v>
      </c>
      <c r="N3688" t="str">
        <f t="shared" si="341"/>
        <v>07-06-2020</v>
      </c>
      <c r="O3688" t="str">
        <f t="shared" si="343"/>
        <v>06</v>
      </c>
      <c r="P3688" t="str">
        <f t="shared" si="344"/>
        <v>2020</v>
      </c>
      <c r="Q3688" t="s">
        <v>12021</v>
      </c>
      <c r="R3688" t="str">
        <f t="shared" si="342"/>
        <v>-</v>
      </c>
      <c r="S3688" t="str">
        <f t="shared" si="345"/>
        <v/>
      </c>
    </row>
    <row r="3689" spans="1:19" x14ac:dyDescent="0.3">
      <c r="A3689" t="s">
        <v>8400</v>
      </c>
      <c r="B3689" t="s">
        <v>64</v>
      </c>
      <c r="C3689" t="s">
        <v>12021</v>
      </c>
      <c r="D3689" t="s">
        <v>49</v>
      </c>
      <c r="E3689" t="s">
        <v>65</v>
      </c>
      <c r="F3689" t="s">
        <v>8401</v>
      </c>
      <c r="G3689" t="s">
        <v>22</v>
      </c>
      <c r="H3689" s="1">
        <v>44785</v>
      </c>
      <c r="I3689" s="3">
        <v>0.4152777777777778</v>
      </c>
      <c r="J3689" s="1" t="s">
        <v>12021</v>
      </c>
      <c r="K3689" s="2" t="s">
        <v>12021</v>
      </c>
      <c r="L3689" s="2" t="s">
        <v>12021</v>
      </c>
      <c r="M3689" t="s">
        <v>12021</v>
      </c>
      <c r="N3689" t="str">
        <f t="shared" si="341"/>
        <v>12-08-2022</v>
      </c>
      <c r="O3689" t="str">
        <f t="shared" si="343"/>
        <v>08</v>
      </c>
      <c r="P3689" t="str">
        <f t="shared" si="344"/>
        <v>2022</v>
      </c>
      <c r="Q3689" t="s">
        <v>12021</v>
      </c>
      <c r="R3689" t="str">
        <f t="shared" si="342"/>
        <v>-</v>
      </c>
      <c r="S3689" t="str">
        <f t="shared" si="345"/>
        <v/>
      </c>
    </row>
    <row r="3690" spans="1:19" x14ac:dyDescent="0.3">
      <c r="A3690" t="s">
        <v>8402</v>
      </c>
      <c r="B3690" t="s">
        <v>64</v>
      </c>
      <c r="C3690" t="s">
        <v>12021</v>
      </c>
      <c r="D3690" t="s">
        <v>49</v>
      </c>
      <c r="E3690" t="s">
        <v>65</v>
      </c>
      <c r="F3690" t="s">
        <v>8403</v>
      </c>
      <c r="G3690" t="s">
        <v>22</v>
      </c>
      <c r="H3690" s="1" t="s">
        <v>3000</v>
      </c>
      <c r="I3690" s="3">
        <v>0.30050925925925925</v>
      </c>
      <c r="J3690" s="1" t="s">
        <v>12021</v>
      </c>
      <c r="K3690" s="2" t="s">
        <v>12021</v>
      </c>
      <c r="L3690" s="2" t="s">
        <v>12021</v>
      </c>
      <c r="M3690" t="s">
        <v>12021</v>
      </c>
      <c r="N3690" t="str">
        <f t="shared" si="341"/>
        <v>27-11-2024</v>
      </c>
      <c r="O3690" t="str">
        <f t="shared" si="343"/>
        <v>11</v>
      </c>
      <c r="P3690" t="str">
        <f t="shared" si="344"/>
        <v>2024</v>
      </c>
      <c r="Q3690" t="s">
        <v>12021</v>
      </c>
      <c r="R3690" t="str">
        <f t="shared" si="342"/>
        <v>-</v>
      </c>
      <c r="S3690" t="str">
        <f t="shared" si="345"/>
        <v/>
      </c>
    </row>
    <row r="3691" spans="1:19" x14ac:dyDescent="0.3">
      <c r="A3691" t="s">
        <v>5233</v>
      </c>
      <c r="B3691" t="s">
        <v>11</v>
      </c>
      <c r="C3691" t="s">
        <v>12021</v>
      </c>
      <c r="D3691" t="s">
        <v>12</v>
      </c>
      <c r="E3691" t="s">
        <v>13</v>
      </c>
      <c r="F3691" t="s">
        <v>8404</v>
      </c>
      <c r="G3691" t="s">
        <v>15</v>
      </c>
      <c r="H3691" s="1">
        <v>45047</v>
      </c>
      <c r="I3691" s="3">
        <v>0.71319444444444446</v>
      </c>
      <c r="J3691" s="1" t="s">
        <v>12021</v>
      </c>
      <c r="K3691" s="2" t="s">
        <v>12021</v>
      </c>
      <c r="L3691" s="2" t="s">
        <v>12021</v>
      </c>
      <c r="M3691" t="s">
        <v>12021</v>
      </c>
      <c r="N3691" t="str">
        <f t="shared" si="341"/>
        <v>01-05-2023</v>
      </c>
      <c r="O3691" t="str">
        <f t="shared" si="343"/>
        <v>05</v>
      </c>
      <c r="P3691" t="str">
        <f t="shared" si="344"/>
        <v>2023</v>
      </c>
      <c r="Q3691" t="s">
        <v>12021</v>
      </c>
      <c r="R3691" t="str">
        <f t="shared" si="342"/>
        <v>-</v>
      </c>
      <c r="S3691" t="str">
        <f t="shared" si="345"/>
        <v/>
      </c>
    </row>
    <row r="3692" spans="1:19" x14ac:dyDescent="0.3">
      <c r="A3692" t="s">
        <v>8405</v>
      </c>
      <c r="B3692" t="s">
        <v>301</v>
      </c>
      <c r="C3692" t="s">
        <v>11730</v>
      </c>
      <c r="D3692" t="s">
        <v>49</v>
      </c>
      <c r="E3692" t="s">
        <v>50</v>
      </c>
      <c r="F3692" t="s">
        <v>8406</v>
      </c>
      <c r="G3692" t="s">
        <v>28</v>
      </c>
      <c r="H3692" s="1">
        <v>45423</v>
      </c>
      <c r="I3692" s="3">
        <v>0.21597222222222223</v>
      </c>
      <c r="J3692" s="1" t="s">
        <v>2021</v>
      </c>
      <c r="K3692" s="2">
        <v>0.21605324074074075</v>
      </c>
      <c r="L3692" s="2" t="s">
        <v>12021</v>
      </c>
      <c r="M3692" t="s">
        <v>12021</v>
      </c>
      <c r="N3692" t="str">
        <f t="shared" si="341"/>
        <v>11-05-2024</v>
      </c>
      <c r="O3692" t="str">
        <f t="shared" si="343"/>
        <v>05</v>
      </c>
      <c r="P3692" t="str">
        <f t="shared" si="344"/>
        <v>2024</v>
      </c>
      <c r="Q3692" t="s">
        <v>12021</v>
      </c>
      <c r="R3692" t="str">
        <f t="shared" si="342"/>
        <v>24-11-2024</v>
      </c>
      <c r="S3692" t="str">
        <f t="shared" si="345"/>
        <v>11</v>
      </c>
    </row>
    <row r="3693" spans="1:19" x14ac:dyDescent="0.3">
      <c r="A3693" t="s">
        <v>8407</v>
      </c>
      <c r="B3693" t="s">
        <v>113</v>
      </c>
      <c r="C3693" s="4">
        <v>44146.64166666667</v>
      </c>
      <c r="D3693" t="s">
        <v>12</v>
      </c>
      <c r="E3693" t="s">
        <v>114</v>
      </c>
      <c r="F3693" t="s">
        <v>8408</v>
      </c>
      <c r="G3693" t="s">
        <v>28</v>
      </c>
      <c r="H3693" s="1" t="s">
        <v>5438</v>
      </c>
      <c r="I3693" s="3">
        <v>0.64196759259259262</v>
      </c>
      <c r="J3693" s="1">
        <v>44146</v>
      </c>
      <c r="K3693" s="2">
        <v>0.64166666666666672</v>
      </c>
      <c r="L3693" s="2" t="s">
        <v>12021</v>
      </c>
      <c r="M3693" t="s">
        <v>12021</v>
      </c>
      <c r="N3693" t="str">
        <f t="shared" si="341"/>
        <v>25-10-2020</v>
      </c>
      <c r="O3693" t="str">
        <f t="shared" si="343"/>
        <v>10</v>
      </c>
      <c r="P3693" t="str">
        <f t="shared" si="344"/>
        <v>2020</v>
      </c>
      <c r="Q3693" t="s">
        <v>12021</v>
      </c>
      <c r="R3693" t="str">
        <f t="shared" si="342"/>
        <v>11-11-2020</v>
      </c>
      <c r="S3693" t="str">
        <f t="shared" si="345"/>
        <v>11</v>
      </c>
    </row>
    <row r="3694" spans="1:19" x14ac:dyDescent="0.3">
      <c r="A3694" t="s">
        <v>8409</v>
      </c>
      <c r="B3694" t="s">
        <v>256</v>
      </c>
      <c r="C3694" s="4">
        <v>44722.806250000001</v>
      </c>
      <c r="D3694" t="s">
        <v>19</v>
      </c>
      <c r="E3694" t="s">
        <v>20</v>
      </c>
      <c r="F3694" t="s">
        <v>8410</v>
      </c>
      <c r="G3694" t="s">
        <v>28</v>
      </c>
      <c r="H3694" s="1">
        <v>44874</v>
      </c>
      <c r="I3694" s="3">
        <v>0.80625000000000002</v>
      </c>
      <c r="J3694" s="1">
        <v>44722</v>
      </c>
      <c r="K3694" s="2">
        <v>0.80625000000000002</v>
      </c>
      <c r="L3694" s="2" t="s">
        <v>12021</v>
      </c>
      <c r="M3694" t="s">
        <v>12021</v>
      </c>
      <c r="N3694" t="str">
        <f t="shared" si="341"/>
        <v>09-11-2022</v>
      </c>
      <c r="O3694" t="str">
        <f t="shared" si="343"/>
        <v>11</v>
      </c>
      <c r="P3694" t="str">
        <f t="shared" si="344"/>
        <v>2022</v>
      </c>
      <c r="Q3694" t="s">
        <v>12021</v>
      </c>
      <c r="R3694" t="str">
        <f t="shared" si="342"/>
        <v>10-06-2022</v>
      </c>
      <c r="S3694" t="str">
        <f t="shared" si="345"/>
        <v>06</v>
      </c>
    </row>
    <row r="3695" spans="1:19" x14ac:dyDescent="0.3">
      <c r="A3695" t="s">
        <v>8411</v>
      </c>
      <c r="B3695" t="s">
        <v>205</v>
      </c>
      <c r="C3695" s="4">
        <v>45485.561805555553</v>
      </c>
      <c r="D3695" t="s">
        <v>19</v>
      </c>
      <c r="E3695" t="s">
        <v>140</v>
      </c>
      <c r="F3695" t="s">
        <v>8412</v>
      </c>
      <c r="G3695" t="s">
        <v>28</v>
      </c>
      <c r="H3695" s="1" t="s">
        <v>3000</v>
      </c>
      <c r="I3695" s="3">
        <v>0.56239583333333332</v>
      </c>
      <c r="J3695" s="1">
        <v>45485</v>
      </c>
      <c r="K3695" s="2">
        <v>0.56180555555555556</v>
      </c>
      <c r="L3695" s="2" t="s">
        <v>12021</v>
      </c>
      <c r="M3695" t="s">
        <v>12021</v>
      </c>
      <c r="N3695" t="str">
        <f t="shared" si="341"/>
        <v>27-11-2024</v>
      </c>
      <c r="O3695" t="str">
        <f t="shared" si="343"/>
        <v>11</v>
      </c>
      <c r="P3695" t="str">
        <f t="shared" si="344"/>
        <v>2024</v>
      </c>
      <c r="Q3695" t="s">
        <v>12021</v>
      </c>
      <c r="R3695" t="str">
        <f t="shared" si="342"/>
        <v>12-07-2024</v>
      </c>
      <c r="S3695" t="str">
        <f t="shared" si="345"/>
        <v>07</v>
      </c>
    </row>
    <row r="3696" spans="1:19" x14ac:dyDescent="0.3">
      <c r="A3696" t="s">
        <v>8413</v>
      </c>
      <c r="B3696" t="s">
        <v>93</v>
      </c>
      <c r="C3696" t="s">
        <v>12021</v>
      </c>
      <c r="D3696" t="s">
        <v>19</v>
      </c>
      <c r="E3696" t="s">
        <v>26</v>
      </c>
      <c r="F3696" t="s">
        <v>8414</v>
      </c>
      <c r="G3696" t="s">
        <v>15</v>
      </c>
      <c r="H3696" s="1">
        <v>44808</v>
      </c>
      <c r="I3696" s="3">
        <v>0.26666666666666666</v>
      </c>
      <c r="J3696" s="1" t="s">
        <v>12021</v>
      </c>
      <c r="K3696" s="2" t="s">
        <v>12021</v>
      </c>
      <c r="L3696" s="2" t="s">
        <v>12021</v>
      </c>
      <c r="M3696" t="s">
        <v>12021</v>
      </c>
      <c r="N3696" t="str">
        <f t="shared" si="341"/>
        <v>04-09-2022</v>
      </c>
      <c r="O3696" t="str">
        <f t="shared" si="343"/>
        <v>09</v>
      </c>
      <c r="P3696" t="str">
        <f t="shared" si="344"/>
        <v>2022</v>
      </c>
      <c r="Q3696" t="s">
        <v>12021</v>
      </c>
      <c r="R3696" t="str">
        <f t="shared" si="342"/>
        <v>-</v>
      </c>
      <c r="S3696" t="str">
        <f t="shared" si="345"/>
        <v/>
      </c>
    </row>
    <row r="3697" spans="1:19" x14ac:dyDescent="0.3">
      <c r="A3697" t="s">
        <v>8415</v>
      </c>
      <c r="B3697" t="s">
        <v>256</v>
      </c>
      <c r="C3697" t="s">
        <v>12021</v>
      </c>
      <c r="D3697" t="s">
        <v>19</v>
      </c>
      <c r="E3697" t="s">
        <v>20</v>
      </c>
      <c r="F3697" t="s">
        <v>8416</v>
      </c>
      <c r="G3697" t="s">
        <v>22</v>
      </c>
      <c r="H3697" s="1" t="s">
        <v>3304</v>
      </c>
      <c r="I3697" s="3">
        <v>0.4912037037037037</v>
      </c>
      <c r="J3697" s="1" t="s">
        <v>12021</v>
      </c>
      <c r="K3697" s="2" t="s">
        <v>12021</v>
      </c>
      <c r="L3697" s="2" t="s">
        <v>12021</v>
      </c>
      <c r="M3697" t="s">
        <v>12021</v>
      </c>
      <c r="N3697" t="str">
        <f t="shared" si="341"/>
        <v>30-05-2020</v>
      </c>
      <c r="O3697" t="str">
        <f t="shared" si="343"/>
        <v>05</v>
      </c>
      <c r="P3697" t="str">
        <f t="shared" si="344"/>
        <v>2020</v>
      </c>
      <c r="Q3697" t="s">
        <v>12021</v>
      </c>
      <c r="R3697" t="str">
        <f t="shared" si="342"/>
        <v>-</v>
      </c>
      <c r="S3697" t="str">
        <f t="shared" si="345"/>
        <v/>
      </c>
    </row>
    <row r="3698" spans="1:19" x14ac:dyDescent="0.3">
      <c r="A3698" t="s">
        <v>8417</v>
      </c>
      <c r="B3698" t="s">
        <v>188</v>
      </c>
      <c r="C3698" s="4">
        <v>45297.405555555553</v>
      </c>
      <c r="D3698" t="s">
        <v>12</v>
      </c>
      <c r="E3698" t="s">
        <v>114</v>
      </c>
      <c r="F3698" t="s">
        <v>8418</v>
      </c>
      <c r="G3698" t="s">
        <v>28</v>
      </c>
      <c r="H3698" s="1" t="s">
        <v>5299</v>
      </c>
      <c r="I3698" s="3">
        <v>0.40582175925925928</v>
      </c>
      <c r="J3698" s="1">
        <v>45297</v>
      </c>
      <c r="K3698" s="2">
        <v>0.40555555555555556</v>
      </c>
      <c r="L3698" s="2" t="s">
        <v>12021</v>
      </c>
      <c r="M3698" t="s">
        <v>12021</v>
      </c>
      <c r="N3698" t="str">
        <f t="shared" si="341"/>
        <v>31-05-2024</v>
      </c>
      <c r="O3698" t="str">
        <f t="shared" si="343"/>
        <v>05</v>
      </c>
      <c r="P3698" t="str">
        <f t="shared" si="344"/>
        <v>2024</v>
      </c>
      <c r="Q3698" t="s">
        <v>12021</v>
      </c>
      <c r="R3698" t="str">
        <f t="shared" si="342"/>
        <v>06-01-2024</v>
      </c>
      <c r="S3698" t="str">
        <f t="shared" si="345"/>
        <v>01</v>
      </c>
    </row>
    <row r="3699" spans="1:19" x14ac:dyDescent="0.3">
      <c r="A3699" t="s">
        <v>8419</v>
      </c>
      <c r="B3699" t="s">
        <v>149</v>
      </c>
      <c r="C3699" t="s">
        <v>12021</v>
      </c>
      <c r="D3699" t="s">
        <v>49</v>
      </c>
      <c r="E3699" t="s">
        <v>69</v>
      </c>
      <c r="F3699" t="s">
        <v>8420</v>
      </c>
      <c r="G3699" t="s">
        <v>22</v>
      </c>
      <c r="H3699" s="1">
        <v>43960</v>
      </c>
      <c r="I3699" s="3">
        <v>0.40555555555555556</v>
      </c>
      <c r="J3699" s="1" t="s">
        <v>12021</v>
      </c>
      <c r="K3699" s="2" t="s">
        <v>12021</v>
      </c>
      <c r="L3699" s="2" t="s">
        <v>12021</v>
      </c>
      <c r="M3699" t="s">
        <v>12021</v>
      </c>
      <c r="N3699" t="str">
        <f t="shared" si="341"/>
        <v>09-05-2020</v>
      </c>
      <c r="O3699" t="str">
        <f t="shared" si="343"/>
        <v>05</v>
      </c>
      <c r="P3699" t="str">
        <f t="shared" si="344"/>
        <v>2020</v>
      </c>
      <c r="Q3699" t="s">
        <v>12021</v>
      </c>
      <c r="R3699" t="str">
        <f t="shared" si="342"/>
        <v>-</v>
      </c>
      <c r="S3699" t="str">
        <f t="shared" si="345"/>
        <v/>
      </c>
    </row>
    <row r="3700" spans="1:19" x14ac:dyDescent="0.3">
      <c r="A3700" t="s">
        <v>8421</v>
      </c>
      <c r="B3700" t="s">
        <v>113</v>
      </c>
      <c r="C3700" t="s">
        <v>12021</v>
      </c>
      <c r="D3700" t="s">
        <v>12</v>
      </c>
      <c r="E3700" t="s">
        <v>114</v>
      </c>
      <c r="F3700" t="s">
        <v>8422</v>
      </c>
      <c r="G3700" t="s">
        <v>22</v>
      </c>
      <c r="H3700" s="1" t="s">
        <v>709</v>
      </c>
      <c r="I3700" s="3">
        <v>0.76210648148148152</v>
      </c>
      <c r="J3700" s="1" t="s">
        <v>12021</v>
      </c>
      <c r="K3700" s="2" t="s">
        <v>12021</v>
      </c>
      <c r="L3700" s="2" t="s">
        <v>12021</v>
      </c>
      <c r="M3700" t="s">
        <v>12021</v>
      </c>
      <c r="N3700" t="str">
        <f t="shared" si="341"/>
        <v>24-10-2024</v>
      </c>
      <c r="O3700" t="str">
        <f t="shared" si="343"/>
        <v>10</v>
      </c>
      <c r="P3700" t="str">
        <f t="shared" si="344"/>
        <v>2024</v>
      </c>
      <c r="Q3700" t="s">
        <v>12021</v>
      </c>
      <c r="R3700" t="str">
        <f t="shared" si="342"/>
        <v>-</v>
      </c>
      <c r="S3700" t="str">
        <f t="shared" si="345"/>
        <v/>
      </c>
    </row>
    <row r="3701" spans="1:19" x14ac:dyDescent="0.3">
      <c r="A3701" t="s">
        <v>8423</v>
      </c>
      <c r="B3701" t="s">
        <v>37</v>
      </c>
      <c r="C3701" t="s">
        <v>12021</v>
      </c>
      <c r="D3701" t="s">
        <v>33</v>
      </c>
      <c r="E3701" t="s">
        <v>38</v>
      </c>
      <c r="F3701" t="s">
        <v>8424</v>
      </c>
      <c r="G3701" t="s">
        <v>22</v>
      </c>
      <c r="H3701" s="1" t="s">
        <v>536</v>
      </c>
      <c r="I3701" s="3">
        <v>0.87251157407407409</v>
      </c>
      <c r="J3701" s="1" t="s">
        <v>12021</v>
      </c>
      <c r="K3701" s="2" t="s">
        <v>12021</v>
      </c>
      <c r="L3701" s="2" t="s">
        <v>12021</v>
      </c>
      <c r="M3701" t="s">
        <v>12021</v>
      </c>
      <c r="N3701" t="str">
        <f t="shared" si="341"/>
        <v>24-01-2022</v>
      </c>
      <c r="O3701" t="str">
        <f t="shared" si="343"/>
        <v>01</v>
      </c>
      <c r="P3701" t="str">
        <f t="shared" si="344"/>
        <v>2022</v>
      </c>
      <c r="Q3701" t="s">
        <v>12021</v>
      </c>
      <c r="R3701" t="str">
        <f t="shared" si="342"/>
        <v>-</v>
      </c>
      <c r="S3701" t="str">
        <f t="shared" si="345"/>
        <v/>
      </c>
    </row>
    <row r="3702" spans="1:19" x14ac:dyDescent="0.3">
      <c r="A3702" t="s">
        <v>8425</v>
      </c>
      <c r="B3702" t="s">
        <v>113</v>
      </c>
      <c r="C3702" t="s">
        <v>12021</v>
      </c>
      <c r="D3702" t="s">
        <v>12</v>
      </c>
      <c r="E3702" t="s">
        <v>114</v>
      </c>
      <c r="F3702" t="s">
        <v>2655</v>
      </c>
      <c r="G3702" t="s">
        <v>22</v>
      </c>
      <c r="H3702" s="1">
        <v>45631</v>
      </c>
      <c r="I3702" s="3">
        <v>0.32708333333333334</v>
      </c>
      <c r="J3702" s="1" t="s">
        <v>12021</v>
      </c>
      <c r="K3702" s="2" t="s">
        <v>12021</v>
      </c>
      <c r="L3702" s="2" t="s">
        <v>12021</v>
      </c>
      <c r="M3702" t="s">
        <v>12021</v>
      </c>
      <c r="N3702" t="str">
        <f t="shared" si="341"/>
        <v>05-12-2024</v>
      </c>
      <c r="O3702" t="str">
        <f t="shared" si="343"/>
        <v>12</v>
      </c>
      <c r="P3702" t="str">
        <f t="shared" si="344"/>
        <v>2024</v>
      </c>
      <c r="Q3702" t="s">
        <v>12021</v>
      </c>
      <c r="R3702" t="str">
        <f t="shared" si="342"/>
        <v>-</v>
      </c>
      <c r="S3702" t="str">
        <f t="shared" si="345"/>
        <v/>
      </c>
    </row>
    <row r="3703" spans="1:19" x14ac:dyDescent="0.3">
      <c r="A3703" t="s">
        <v>8426</v>
      </c>
      <c r="B3703" t="s">
        <v>11</v>
      </c>
      <c r="C3703" t="s">
        <v>11731</v>
      </c>
      <c r="D3703" t="s">
        <v>12</v>
      </c>
      <c r="E3703" t="s">
        <v>13</v>
      </c>
      <c r="F3703" t="s">
        <v>8427</v>
      </c>
      <c r="G3703" t="s">
        <v>28</v>
      </c>
      <c r="H3703" s="1" t="s">
        <v>3501</v>
      </c>
      <c r="I3703" s="3">
        <v>0.47214120370370372</v>
      </c>
      <c r="J3703" s="1" t="s">
        <v>4997</v>
      </c>
      <c r="K3703" s="2">
        <v>0.47214120370370372</v>
      </c>
      <c r="L3703" s="2" t="s">
        <v>12021</v>
      </c>
      <c r="M3703" t="s">
        <v>12021</v>
      </c>
      <c r="N3703" t="str">
        <f t="shared" si="341"/>
        <v>16-08-2021</v>
      </c>
      <c r="O3703" t="str">
        <f t="shared" si="343"/>
        <v>08</v>
      </c>
      <c r="P3703" t="str">
        <f t="shared" si="344"/>
        <v>2021</v>
      </c>
      <c r="Q3703" t="s">
        <v>12021</v>
      </c>
      <c r="R3703" t="str">
        <f t="shared" si="342"/>
        <v>29-08-2021</v>
      </c>
      <c r="S3703" t="str">
        <f t="shared" si="345"/>
        <v>08</v>
      </c>
    </row>
    <row r="3704" spans="1:19" x14ac:dyDescent="0.3">
      <c r="A3704" t="s">
        <v>8428</v>
      </c>
      <c r="B3704" t="s">
        <v>18</v>
      </c>
      <c r="C3704" t="s">
        <v>12021</v>
      </c>
      <c r="D3704" t="s">
        <v>19</v>
      </c>
      <c r="E3704" t="s">
        <v>20</v>
      </c>
      <c r="F3704" t="s">
        <v>8429</v>
      </c>
      <c r="G3704" t="s">
        <v>22</v>
      </c>
      <c r="H3704" s="1">
        <v>44229</v>
      </c>
      <c r="I3704" s="3">
        <v>0.83750000000000002</v>
      </c>
      <c r="J3704" s="1" t="s">
        <v>12021</v>
      </c>
      <c r="K3704" s="2" t="s">
        <v>12021</v>
      </c>
      <c r="L3704" s="2" t="s">
        <v>12021</v>
      </c>
      <c r="M3704" t="s">
        <v>12021</v>
      </c>
      <c r="N3704" t="str">
        <f t="shared" si="341"/>
        <v>02-02-2021</v>
      </c>
      <c r="O3704" t="str">
        <f t="shared" si="343"/>
        <v>02</v>
      </c>
      <c r="P3704" t="str">
        <f t="shared" si="344"/>
        <v>2021</v>
      </c>
      <c r="Q3704" t="s">
        <v>12021</v>
      </c>
      <c r="R3704" t="str">
        <f t="shared" si="342"/>
        <v>-</v>
      </c>
      <c r="S3704" t="str">
        <f t="shared" si="345"/>
        <v/>
      </c>
    </row>
    <row r="3705" spans="1:19" x14ac:dyDescent="0.3">
      <c r="A3705" t="s">
        <v>8430</v>
      </c>
      <c r="B3705" t="s">
        <v>113</v>
      </c>
      <c r="C3705" t="s">
        <v>12021</v>
      </c>
      <c r="D3705" t="s">
        <v>12</v>
      </c>
      <c r="E3705" t="s">
        <v>114</v>
      </c>
      <c r="F3705" t="s">
        <v>8431</v>
      </c>
      <c r="G3705" t="s">
        <v>15</v>
      </c>
      <c r="H3705" s="1">
        <v>44993</v>
      </c>
      <c r="I3705" s="3">
        <v>0.7006944444444444</v>
      </c>
      <c r="J3705" s="1" t="s">
        <v>12021</v>
      </c>
      <c r="K3705" s="2" t="s">
        <v>12021</v>
      </c>
      <c r="L3705" s="2" t="s">
        <v>12021</v>
      </c>
      <c r="M3705" t="s">
        <v>12021</v>
      </c>
      <c r="N3705" t="str">
        <f t="shared" si="341"/>
        <v>08-03-2023</v>
      </c>
      <c r="O3705" t="str">
        <f t="shared" si="343"/>
        <v>03</v>
      </c>
      <c r="P3705" t="str">
        <f t="shared" si="344"/>
        <v>2023</v>
      </c>
      <c r="Q3705" t="s">
        <v>12021</v>
      </c>
      <c r="R3705" t="str">
        <f t="shared" si="342"/>
        <v>-</v>
      </c>
      <c r="S3705" t="str">
        <f t="shared" si="345"/>
        <v/>
      </c>
    </row>
    <row r="3706" spans="1:19" x14ac:dyDescent="0.3">
      <c r="A3706" t="s">
        <v>8432</v>
      </c>
      <c r="B3706" t="s">
        <v>135</v>
      </c>
      <c r="C3706" s="4">
        <v>44715.90902777778</v>
      </c>
      <c r="D3706" t="s">
        <v>33</v>
      </c>
      <c r="E3706" t="s">
        <v>38</v>
      </c>
      <c r="F3706" t="s">
        <v>8433</v>
      </c>
      <c r="G3706" t="s">
        <v>28</v>
      </c>
      <c r="H3706" s="1" t="s">
        <v>6315</v>
      </c>
      <c r="I3706" s="3">
        <v>0.90953703703703703</v>
      </c>
      <c r="J3706" s="1">
        <v>44715</v>
      </c>
      <c r="K3706" s="2">
        <v>0.90902777777777777</v>
      </c>
      <c r="L3706" s="2" t="s">
        <v>12021</v>
      </c>
      <c r="M3706" t="s">
        <v>12021</v>
      </c>
      <c r="N3706" t="str">
        <f t="shared" si="341"/>
        <v>25-02-2022</v>
      </c>
      <c r="O3706" t="str">
        <f t="shared" si="343"/>
        <v>02</v>
      </c>
      <c r="P3706" t="str">
        <f t="shared" si="344"/>
        <v>2022</v>
      </c>
      <c r="Q3706" t="s">
        <v>12021</v>
      </c>
      <c r="R3706" t="str">
        <f t="shared" si="342"/>
        <v>03-06-2022</v>
      </c>
      <c r="S3706" t="str">
        <f t="shared" si="345"/>
        <v>06</v>
      </c>
    </row>
    <row r="3707" spans="1:19" x14ac:dyDescent="0.3">
      <c r="A3707" t="s">
        <v>8434</v>
      </c>
      <c r="B3707" t="s">
        <v>73</v>
      </c>
      <c r="C3707" t="s">
        <v>12021</v>
      </c>
      <c r="D3707" t="s">
        <v>49</v>
      </c>
      <c r="E3707" t="s">
        <v>50</v>
      </c>
      <c r="F3707" t="s">
        <v>8435</v>
      </c>
      <c r="G3707" t="s">
        <v>15</v>
      </c>
      <c r="H3707" s="1">
        <v>44659</v>
      </c>
      <c r="I3707" s="3">
        <v>0.89097222222222228</v>
      </c>
      <c r="J3707" s="1" t="s">
        <v>12021</v>
      </c>
      <c r="K3707" s="2" t="s">
        <v>12021</v>
      </c>
      <c r="L3707" s="2" t="s">
        <v>12021</v>
      </c>
      <c r="M3707" t="s">
        <v>12021</v>
      </c>
      <c r="N3707" t="str">
        <f t="shared" si="341"/>
        <v>08-04-2022</v>
      </c>
      <c r="O3707" t="str">
        <f t="shared" si="343"/>
        <v>04</v>
      </c>
      <c r="P3707" t="str">
        <f t="shared" si="344"/>
        <v>2022</v>
      </c>
      <c r="Q3707" t="s">
        <v>12021</v>
      </c>
      <c r="R3707" t="str">
        <f t="shared" si="342"/>
        <v>-</v>
      </c>
      <c r="S3707" t="str">
        <f t="shared" si="345"/>
        <v/>
      </c>
    </row>
    <row r="3708" spans="1:19" x14ac:dyDescent="0.3">
      <c r="A3708" t="s">
        <v>8436</v>
      </c>
      <c r="B3708" t="s">
        <v>301</v>
      </c>
      <c r="C3708" t="s">
        <v>12021</v>
      </c>
      <c r="D3708" t="s">
        <v>49</v>
      </c>
      <c r="E3708" t="s">
        <v>50</v>
      </c>
      <c r="F3708" t="s">
        <v>8437</v>
      </c>
      <c r="G3708" t="s">
        <v>22</v>
      </c>
      <c r="H3708" s="1" t="s">
        <v>1188</v>
      </c>
      <c r="I3708" s="3">
        <v>0.59651620370370373</v>
      </c>
      <c r="J3708" s="1" t="s">
        <v>12021</v>
      </c>
      <c r="K3708" s="2" t="s">
        <v>12021</v>
      </c>
      <c r="L3708" s="2" t="s">
        <v>12021</v>
      </c>
      <c r="M3708" t="s">
        <v>12021</v>
      </c>
      <c r="N3708" t="str">
        <f t="shared" si="341"/>
        <v>24-03-2023</v>
      </c>
      <c r="O3708" t="str">
        <f t="shared" si="343"/>
        <v>03</v>
      </c>
      <c r="P3708" t="str">
        <f t="shared" si="344"/>
        <v>2023</v>
      </c>
      <c r="Q3708" t="s">
        <v>12021</v>
      </c>
      <c r="R3708" t="str">
        <f t="shared" si="342"/>
        <v>-</v>
      </c>
      <c r="S3708" t="str">
        <f t="shared" si="345"/>
        <v/>
      </c>
    </row>
    <row r="3709" spans="1:19" x14ac:dyDescent="0.3">
      <c r="A3709" t="s">
        <v>8438</v>
      </c>
      <c r="B3709" t="s">
        <v>280</v>
      </c>
      <c r="C3709" t="s">
        <v>12021</v>
      </c>
      <c r="D3709" t="s">
        <v>49</v>
      </c>
      <c r="E3709" t="s">
        <v>65</v>
      </c>
      <c r="F3709" t="s">
        <v>8439</v>
      </c>
      <c r="G3709" t="s">
        <v>15</v>
      </c>
      <c r="H3709" s="1">
        <v>45203</v>
      </c>
      <c r="I3709" s="3">
        <v>0.66180555555555554</v>
      </c>
      <c r="J3709" s="1" t="s">
        <v>12021</v>
      </c>
      <c r="K3709" s="2" t="s">
        <v>12021</v>
      </c>
      <c r="L3709" s="2" t="s">
        <v>12021</v>
      </c>
      <c r="M3709" t="s">
        <v>12021</v>
      </c>
      <c r="N3709" t="str">
        <f t="shared" si="341"/>
        <v>04-10-2023</v>
      </c>
      <c r="O3709" t="str">
        <f t="shared" si="343"/>
        <v>10</v>
      </c>
      <c r="P3709" t="str">
        <f t="shared" si="344"/>
        <v>2023</v>
      </c>
      <c r="Q3709" t="s">
        <v>12021</v>
      </c>
      <c r="R3709" t="str">
        <f t="shared" si="342"/>
        <v>-</v>
      </c>
      <c r="S3709" t="str">
        <f t="shared" si="345"/>
        <v/>
      </c>
    </row>
    <row r="3710" spans="1:19" x14ac:dyDescent="0.3">
      <c r="A3710" t="s">
        <v>8440</v>
      </c>
      <c r="B3710" t="s">
        <v>11</v>
      </c>
      <c r="C3710" t="s">
        <v>12021</v>
      </c>
      <c r="D3710" t="s">
        <v>12</v>
      </c>
      <c r="E3710" t="s">
        <v>13</v>
      </c>
      <c r="F3710" t="s">
        <v>8441</v>
      </c>
      <c r="G3710" t="s">
        <v>22</v>
      </c>
      <c r="H3710" s="1" t="s">
        <v>1247</v>
      </c>
      <c r="I3710" s="3">
        <v>0.85586805555555556</v>
      </c>
      <c r="J3710" s="1" t="s">
        <v>12021</v>
      </c>
      <c r="K3710" s="2" t="s">
        <v>12021</v>
      </c>
      <c r="L3710" s="2" t="s">
        <v>12021</v>
      </c>
      <c r="M3710" t="s">
        <v>12021</v>
      </c>
      <c r="N3710" t="str">
        <f t="shared" si="341"/>
        <v>19-12-2020</v>
      </c>
      <c r="O3710" t="str">
        <f t="shared" si="343"/>
        <v>12</v>
      </c>
      <c r="P3710" t="str">
        <f t="shared" si="344"/>
        <v>2020</v>
      </c>
      <c r="Q3710" t="s">
        <v>12021</v>
      </c>
      <c r="R3710" t="str">
        <f t="shared" si="342"/>
        <v>-</v>
      </c>
      <c r="S3710" t="str">
        <f t="shared" si="345"/>
        <v/>
      </c>
    </row>
    <row r="3711" spans="1:19" x14ac:dyDescent="0.3">
      <c r="A3711" t="s">
        <v>8442</v>
      </c>
      <c r="B3711" t="s">
        <v>202</v>
      </c>
      <c r="C3711" t="s">
        <v>11732</v>
      </c>
      <c r="D3711" t="s">
        <v>33</v>
      </c>
      <c r="E3711" t="s">
        <v>127</v>
      </c>
      <c r="F3711" t="s">
        <v>8443</v>
      </c>
      <c r="G3711" t="s">
        <v>28</v>
      </c>
      <c r="H3711" s="1">
        <v>44533</v>
      </c>
      <c r="I3711" s="3">
        <v>0.4777777777777778</v>
      </c>
      <c r="J3711" s="1" t="s">
        <v>2010</v>
      </c>
      <c r="K3711" s="2">
        <v>0.47787037037037039</v>
      </c>
      <c r="L3711" s="2" t="s">
        <v>12021</v>
      </c>
      <c r="M3711" t="s">
        <v>12021</v>
      </c>
      <c r="N3711" t="str">
        <f t="shared" si="341"/>
        <v>03-12-2021</v>
      </c>
      <c r="O3711" t="str">
        <f t="shared" si="343"/>
        <v>12</v>
      </c>
      <c r="P3711" t="str">
        <f t="shared" si="344"/>
        <v>2021</v>
      </c>
      <c r="Q3711" t="s">
        <v>12021</v>
      </c>
      <c r="R3711" t="str">
        <f t="shared" si="342"/>
        <v>31-03-2021</v>
      </c>
      <c r="S3711" t="str">
        <f t="shared" si="345"/>
        <v>03</v>
      </c>
    </row>
    <row r="3712" spans="1:19" x14ac:dyDescent="0.3">
      <c r="A3712" t="s">
        <v>8444</v>
      </c>
      <c r="B3712" t="s">
        <v>131</v>
      </c>
      <c r="C3712" t="s">
        <v>11733</v>
      </c>
      <c r="D3712" t="s">
        <v>12</v>
      </c>
      <c r="E3712" t="s">
        <v>114</v>
      </c>
      <c r="F3712" t="s">
        <v>8445</v>
      </c>
      <c r="G3712" t="s">
        <v>28</v>
      </c>
      <c r="H3712" s="1" t="s">
        <v>1986</v>
      </c>
      <c r="I3712" s="3">
        <v>5.8495370370370371E-2</v>
      </c>
      <c r="J3712" s="1" t="s">
        <v>2054</v>
      </c>
      <c r="K3712" s="2">
        <v>5.8495370370370371E-2</v>
      </c>
      <c r="L3712" s="2" t="s">
        <v>12021</v>
      </c>
      <c r="M3712" t="s">
        <v>12021</v>
      </c>
      <c r="N3712" t="str">
        <f t="shared" si="341"/>
        <v>13-08-2020</v>
      </c>
      <c r="O3712" t="str">
        <f t="shared" si="343"/>
        <v>08</v>
      </c>
      <c r="P3712" t="str">
        <f t="shared" si="344"/>
        <v>2020</v>
      </c>
      <c r="Q3712" t="s">
        <v>12021</v>
      </c>
      <c r="R3712" t="str">
        <f t="shared" si="342"/>
        <v>29-08-2020</v>
      </c>
      <c r="S3712" t="str">
        <f t="shared" si="345"/>
        <v>08</v>
      </c>
    </row>
    <row r="3713" spans="1:19" x14ac:dyDescent="0.3">
      <c r="A3713" t="s">
        <v>8446</v>
      </c>
      <c r="B3713" t="s">
        <v>73</v>
      </c>
      <c r="C3713" t="s">
        <v>12021</v>
      </c>
      <c r="D3713" t="s">
        <v>49</v>
      </c>
      <c r="E3713" t="s">
        <v>50</v>
      </c>
      <c r="F3713" t="s">
        <v>8447</v>
      </c>
      <c r="G3713" t="s">
        <v>22</v>
      </c>
      <c r="H3713" s="1" t="s">
        <v>913</v>
      </c>
      <c r="I3713" s="3">
        <v>0.33666666666666667</v>
      </c>
      <c r="J3713" s="1" t="s">
        <v>12021</v>
      </c>
      <c r="K3713" s="2" t="s">
        <v>12021</v>
      </c>
      <c r="L3713" s="2" t="s">
        <v>12021</v>
      </c>
      <c r="M3713" t="s">
        <v>12021</v>
      </c>
      <c r="N3713" t="str">
        <f t="shared" si="341"/>
        <v>23-11-2022</v>
      </c>
      <c r="O3713" t="str">
        <f t="shared" si="343"/>
        <v>11</v>
      </c>
      <c r="P3713" t="str">
        <f t="shared" si="344"/>
        <v>2022</v>
      </c>
      <c r="Q3713" t="s">
        <v>12021</v>
      </c>
      <c r="R3713" t="str">
        <f t="shared" si="342"/>
        <v>-</v>
      </c>
      <c r="S3713" t="str">
        <f t="shared" si="345"/>
        <v/>
      </c>
    </row>
    <row r="3714" spans="1:19" x14ac:dyDescent="0.3">
      <c r="A3714" t="s">
        <v>8448</v>
      </c>
      <c r="B3714" t="s">
        <v>123</v>
      </c>
      <c r="C3714" t="s">
        <v>12021</v>
      </c>
      <c r="D3714" t="s">
        <v>33</v>
      </c>
      <c r="E3714" t="s">
        <v>34</v>
      </c>
      <c r="F3714" t="s">
        <v>8449</v>
      </c>
      <c r="G3714" t="s">
        <v>15</v>
      </c>
      <c r="H3714" s="1" t="s">
        <v>3951</v>
      </c>
      <c r="I3714" s="3">
        <v>0.96834490740740742</v>
      </c>
      <c r="J3714" s="1" t="s">
        <v>12021</v>
      </c>
      <c r="K3714" s="2" t="s">
        <v>12021</v>
      </c>
      <c r="L3714" s="2" t="s">
        <v>12021</v>
      </c>
      <c r="M3714" t="s">
        <v>12021</v>
      </c>
      <c r="N3714" t="str">
        <f t="shared" ref="N3714:N3777" si="346">TEXT(H3714,"DD-MM-YYYY")</f>
        <v>23-11-2023</v>
      </c>
      <c r="O3714" t="str">
        <f t="shared" si="343"/>
        <v>11</v>
      </c>
      <c r="P3714" t="str">
        <f t="shared" si="344"/>
        <v>2023</v>
      </c>
      <c r="Q3714" t="s">
        <v>12021</v>
      </c>
      <c r="R3714" t="str">
        <f t="shared" ref="R3714:R3777" si="347">TEXT(J3714,"DD-MM-YYYY")</f>
        <v>-</v>
      </c>
      <c r="S3714" t="str">
        <f t="shared" si="345"/>
        <v/>
      </c>
    </row>
    <row r="3715" spans="1:19" x14ac:dyDescent="0.3">
      <c r="A3715" t="s">
        <v>8450</v>
      </c>
      <c r="B3715" t="s">
        <v>194</v>
      </c>
      <c r="C3715" t="s">
        <v>12021</v>
      </c>
      <c r="D3715" t="s">
        <v>49</v>
      </c>
      <c r="E3715" t="s">
        <v>65</v>
      </c>
      <c r="F3715" t="s">
        <v>8451</v>
      </c>
      <c r="G3715" t="s">
        <v>22</v>
      </c>
      <c r="H3715" s="1">
        <v>44176</v>
      </c>
      <c r="I3715" s="3">
        <v>0.15902777777777777</v>
      </c>
      <c r="J3715" s="1" t="s">
        <v>12021</v>
      </c>
      <c r="K3715" s="2" t="s">
        <v>12021</v>
      </c>
      <c r="L3715" s="2" t="s">
        <v>12021</v>
      </c>
      <c r="M3715" t="s">
        <v>12021</v>
      </c>
      <c r="N3715" t="str">
        <f t="shared" si="346"/>
        <v>11-12-2020</v>
      </c>
      <c r="O3715" t="str">
        <f t="shared" ref="O3715:O3778" si="348">MID(N3715,4,2)</f>
        <v>12</v>
      </c>
      <c r="P3715" t="str">
        <f t="shared" ref="P3715:P3778" si="349">RIGHT(N3715,4)</f>
        <v>2020</v>
      </c>
      <c r="Q3715" t="s">
        <v>12021</v>
      </c>
      <c r="R3715" t="str">
        <f t="shared" si="347"/>
        <v>-</v>
      </c>
      <c r="S3715" t="str">
        <f t="shared" ref="S3715:S3778" si="350">MID(R3715,4,2)</f>
        <v/>
      </c>
    </row>
    <row r="3716" spans="1:19" x14ac:dyDescent="0.3">
      <c r="A3716" t="s">
        <v>8452</v>
      </c>
      <c r="B3716" t="s">
        <v>18</v>
      </c>
      <c r="C3716" t="s">
        <v>12021</v>
      </c>
      <c r="D3716" t="s">
        <v>19</v>
      </c>
      <c r="E3716" t="s">
        <v>20</v>
      </c>
      <c r="F3716" t="s">
        <v>8453</v>
      </c>
      <c r="G3716" t="s">
        <v>22</v>
      </c>
      <c r="H3716" s="1">
        <v>44172</v>
      </c>
      <c r="I3716" s="3">
        <v>0.11458333333333333</v>
      </c>
      <c r="J3716" s="1" t="s">
        <v>12021</v>
      </c>
      <c r="K3716" s="2" t="s">
        <v>12021</v>
      </c>
      <c r="L3716" s="2" t="s">
        <v>12021</v>
      </c>
      <c r="M3716" t="s">
        <v>12021</v>
      </c>
      <c r="N3716" t="str">
        <f t="shared" si="346"/>
        <v>07-12-2020</v>
      </c>
      <c r="O3716" t="str">
        <f t="shared" si="348"/>
        <v>12</v>
      </c>
      <c r="P3716" t="str">
        <f t="shared" si="349"/>
        <v>2020</v>
      </c>
      <c r="Q3716" t="s">
        <v>12021</v>
      </c>
      <c r="R3716" t="str">
        <f t="shared" si="347"/>
        <v>-</v>
      </c>
      <c r="S3716" t="str">
        <f t="shared" si="350"/>
        <v/>
      </c>
    </row>
    <row r="3717" spans="1:19" x14ac:dyDescent="0.3">
      <c r="A3717" t="s">
        <v>8454</v>
      </c>
      <c r="B3717" t="s">
        <v>280</v>
      </c>
      <c r="C3717" t="s">
        <v>12021</v>
      </c>
      <c r="D3717" t="s">
        <v>49</v>
      </c>
      <c r="E3717" t="s">
        <v>65</v>
      </c>
      <c r="F3717" t="s">
        <v>2238</v>
      </c>
      <c r="G3717" t="s">
        <v>22</v>
      </c>
      <c r="H3717" s="1">
        <v>44443</v>
      </c>
      <c r="I3717" s="3">
        <v>0.72638888888888886</v>
      </c>
      <c r="J3717" s="1" t="s">
        <v>12021</v>
      </c>
      <c r="K3717" s="2" t="s">
        <v>12021</v>
      </c>
      <c r="L3717" s="2" t="s">
        <v>12021</v>
      </c>
      <c r="M3717" t="s">
        <v>12021</v>
      </c>
      <c r="N3717" t="str">
        <f t="shared" si="346"/>
        <v>04-09-2021</v>
      </c>
      <c r="O3717" t="str">
        <f t="shared" si="348"/>
        <v>09</v>
      </c>
      <c r="P3717" t="str">
        <f t="shared" si="349"/>
        <v>2021</v>
      </c>
      <c r="Q3717" t="s">
        <v>12021</v>
      </c>
      <c r="R3717" t="str">
        <f t="shared" si="347"/>
        <v>-</v>
      </c>
      <c r="S3717" t="str">
        <f t="shared" si="350"/>
        <v/>
      </c>
    </row>
    <row r="3718" spans="1:19" x14ac:dyDescent="0.3">
      <c r="A3718" t="s">
        <v>8455</v>
      </c>
      <c r="B3718" t="s">
        <v>48</v>
      </c>
      <c r="C3718" t="s">
        <v>12021</v>
      </c>
      <c r="D3718" t="s">
        <v>49</v>
      </c>
      <c r="E3718" t="s">
        <v>50</v>
      </c>
      <c r="F3718" t="s">
        <v>8456</v>
      </c>
      <c r="G3718" t="s">
        <v>22</v>
      </c>
      <c r="H3718" s="1">
        <v>44379</v>
      </c>
      <c r="I3718" s="3">
        <v>0.36805555555555558</v>
      </c>
      <c r="J3718" s="1" t="s">
        <v>12021</v>
      </c>
      <c r="K3718" s="2" t="s">
        <v>12021</v>
      </c>
      <c r="L3718" s="2" t="s">
        <v>12021</v>
      </c>
      <c r="M3718" t="s">
        <v>12021</v>
      </c>
      <c r="N3718" t="str">
        <f t="shared" si="346"/>
        <v>02-07-2021</v>
      </c>
      <c r="O3718" t="str">
        <f t="shared" si="348"/>
        <v>07</v>
      </c>
      <c r="P3718" t="str">
        <f t="shared" si="349"/>
        <v>2021</v>
      </c>
      <c r="Q3718" t="s">
        <v>12021</v>
      </c>
      <c r="R3718" t="str">
        <f t="shared" si="347"/>
        <v>-</v>
      </c>
      <c r="S3718" t="str">
        <f t="shared" si="350"/>
        <v/>
      </c>
    </row>
    <row r="3719" spans="1:19" x14ac:dyDescent="0.3">
      <c r="A3719" t="s">
        <v>8457</v>
      </c>
      <c r="B3719" t="s">
        <v>188</v>
      </c>
      <c r="C3719" t="s">
        <v>11734</v>
      </c>
      <c r="D3719" t="s">
        <v>12</v>
      </c>
      <c r="E3719" t="s">
        <v>114</v>
      </c>
      <c r="F3719" t="s">
        <v>8458</v>
      </c>
      <c r="G3719" t="s">
        <v>28</v>
      </c>
      <c r="H3719" s="1">
        <v>44600</v>
      </c>
      <c r="I3719" s="3">
        <v>0.73402777777777772</v>
      </c>
      <c r="J3719" s="1" t="s">
        <v>4984</v>
      </c>
      <c r="K3719" s="2">
        <v>0.73444444444444446</v>
      </c>
      <c r="L3719" s="2" t="s">
        <v>12021</v>
      </c>
      <c r="M3719" t="s">
        <v>12021</v>
      </c>
      <c r="N3719" t="str">
        <f t="shared" si="346"/>
        <v>08-02-2022</v>
      </c>
      <c r="O3719" t="str">
        <f t="shared" si="348"/>
        <v>02</v>
      </c>
      <c r="P3719" t="str">
        <f t="shared" si="349"/>
        <v>2022</v>
      </c>
      <c r="Q3719" t="s">
        <v>12021</v>
      </c>
      <c r="R3719" t="str">
        <f t="shared" si="347"/>
        <v>15-08-2022</v>
      </c>
      <c r="S3719" t="str">
        <f t="shared" si="350"/>
        <v>08</v>
      </c>
    </row>
    <row r="3720" spans="1:19" x14ac:dyDescent="0.3">
      <c r="A3720" t="s">
        <v>8459</v>
      </c>
      <c r="B3720" t="s">
        <v>18</v>
      </c>
      <c r="C3720" t="s">
        <v>12021</v>
      </c>
      <c r="D3720" t="s">
        <v>19</v>
      </c>
      <c r="E3720" t="s">
        <v>20</v>
      </c>
      <c r="F3720" t="s">
        <v>8460</v>
      </c>
      <c r="G3720" t="s">
        <v>15</v>
      </c>
      <c r="H3720" s="1">
        <v>44411</v>
      </c>
      <c r="I3720" s="3">
        <v>6.458333333333334E-2</v>
      </c>
      <c r="J3720" s="1" t="s">
        <v>12021</v>
      </c>
      <c r="K3720" s="2" t="s">
        <v>12021</v>
      </c>
      <c r="L3720" s="2" t="s">
        <v>12021</v>
      </c>
      <c r="M3720" t="s">
        <v>12021</v>
      </c>
      <c r="N3720" t="str">
        <f t="shared" si="346"/>
        <v>03-08-2021</v>
      </c>
      <c r="O3720" t="str">
        <f t="shared" si="348"/>
        <v>08</v>
      </c>
      <c r="P3720" t="str">
        <f t="shared" si="349"/>
        <v>2021</v>
      </c>
      <c r="Q3720" t="s">
        <v>12021</v>
      </c>
      <c r="R3720" t="str">
        <f t="shared" si="347"/>
        <v>-</v>
      </c>
      <c r="S3720" t="str">
        <f t="shared" si="350"/>
        <v/>
      </c>
    </row>
    <row r="3721" spans="1:19" x14ac:dyDescent="0.3">
      <c r="A3721" t="s">
        <v>8461</v>
      </c>
      <c r="B3721" t="s">
        <v>53</v>
      </c>
      <c r="C3721" t="s">
        <v>12021</v>
      </c>
      <c r="D3721" t="s">
        <v>12</v>
      </c>
      <c r="E3721" t="s">
        <v>13</v>
      </c>
      <c r="F3721" t="s">
        <v>8462</v>
      </c>
      <c r="G3721" t="s">
        <v>22</v>
      </c>
      <c r="H3721" s="1" t="s">
        <v>7532</v>
      </c>
      <c r="I3721" s="3">
        <v>0.87193287037037037</v>
      </c>
      <c r="J3721" s="1" t="s">
        <v>12021</v>
      </c>
      <c r="K3721" s="2" t="s">
        <v>12021</v>
      </c>
      <c r="L3721" s="2" t="s">
        <v>12021</v>
      </c>
      <c r="M3721" t="s">
        <v>12021</v>
      </c>
      <c r="N3721" t="str">
        <f t="shared" si="346"/>
        <v>22-01-2021</v>
      </c>
      <c r="O3721" t="str">
        <f t="shared" si="348"/>
        <v>01</v>
      </c>
      <c r="P3721" t="str">
        <f t="shared" si="349"/>
        <v>2021</v>
      </c>
      <c r="Q3721" t="s">
        <v>12021</v>
      </c>
      <c r="R3721" t="str">
        <f t="shared" si="347"/>
        <v>-</v>
      </c>
      <c r="S3721" t="str">
        <f t="shared" si="350"/>
        <v/>
      </c>
    </row>
    <row r="3722" spans="1:19" x14ac:dyDescent="0.3">
      <c r="A3722" t="s">
        <v>8463</v>
      </c>
      <c r="B3722" t="s">
        <v>68</v>
      </c>
      <c r="C3722" s="4">
        <v>44936.196527777778</v>
      </c>
      <c r="D3722" t="s">
        <v>49</v>
      </c>
      <c r="E3722" t="s">
        <v>69</v>
      </c>
      <c r="F3722" t="s">
        <v>8464</v>
      </c>
      <c r="G3722" t="s">
        <v>28</v>
      </c>
      <c r="H3722" s="1" t="s">
        <v>2640</v>
      </c>
      <c r="I3722" s="3">
        <v>0.19677083333333334</v>
      </c>
      <c r="J3722" s="1">
        <v>44936</v>
      </c>
      <c r="K3722" s="2">
        <v>0.19652777777777777</v>
      </c>
      <c r="L3722" s="2" t="s">
        <v>12021</v>
      </c>
      <c r="M3722" t="s">
        <v>12021</v>
      </c>
      <c r="N3722" t="str">
        <f t="shared" si="346"/>
        <v>27-09-2023</v>
      </c>
      <c r="O3722" t="str">
        <f t="shared" si="348"/>
        <v>09</v>
      </c>
      <c r="P3722" t="str">
        <f t="shared" si="349"/>
        <v>2023</v>
      </c>
      <c r="Q3722" t="s">
        <v>12021</v>
      </c>
      <c r="R3722" t="str">
        <f t="shared" si="347"/>
        <v>10-01-2023</v>
      </c>
      <c r="S3722" t="str">
        <f t="shared" si="350"/>
        <v>01</v>
      </c>
    </row>
    <row r="3723" spans="1:19" x14ac:dyDescent="0.3">
      <c r="A3723" t="s">
        <v>8465</v>
      </c>
      <c r="B3723" t="s">
        <v>280</v>
      </c>
      <c r="C3723" t="s">
        <v>12021</v>
      </c>
      <c r="D3723" t="s">
        <v>49</v>
      </c>
      <c r="E3723" t="s">
        <v>65</v>
      </c>
      <c r="F3723" t="s">
        <v>8466</v>
      </c>
      <c r="G3723" t="s">
        <v>22</v>
      </c>
      <c r="H3723" s="1" t="s">
        <v>6442</v>
      </c>
      <c r="I3723" s="3">
        <v>0.41251157407407407</v>
      </c>
      <c r="J3723" s="1" t="s">
        <v>12021</v>
      </c>
      <c r="K3723" s="2" t="s">
        <v>12021</v>
      </c>
      <c r="L3723" s="2" t="s">
        <v>12021</v>
      </c>
      <c r="M3723" t="s">
        <v>12021</v>
      </c>
      <c r="N3723" t="str">
        <f t="shared" si="346"/>
        <v>17-04-2020</v>
      </c>
      <c r="O3723" t="str">
        <f t="shared" si="348"/>
        <v>04</v>
      </c>
      <c r="P3723" t="str">
        <f t="shared" si="349"/>
        <v>2020</v>
      </c>
      <c r="Q3723" t="s">
        <v>12021</v>
      </c>
      <c r="R3723" t="str">
        <f t="shared" si="347"/>
        <v>-</v>
      </c>
      <c r="S3723" t="str">
        <f t="shared" si="350"/>
        <v/>
      </c>
    </row>
    <row r="3724" spans="1:19" x14ac:dyDescent="0.3">
      <c r="A3724" t="s">
        <v>8467</v>
      </c>
      <c r="B3724" t="s">
        <v>131</v>
      </c>
      <c r="C3724" t="s">
        <v>12021</v>
      </c>
      <c r="D3724" t="s">
        <v>12</v>
      </c>
      <c r="E3724" t="s">
        <v>114</v>
      </c>
      <c r="F3724" t="s">
        <v>8468</v>
      </c>
      <c r="G3724" t="s">
        <v>22</v>
      </c>
      <c r="H3724" s="1" t="s">
        <v>56</v>
      </c>
      <c r="I3724" s="3">
        <v>0.44034722222222222</v>
      </c>
      <c r="J3724" s="1" t="s">
        <v>12021</v>
      </c>
      <c r="K3724" s="2" t="s">
        <v>12021</v>
      </c>
      <c r="L3724" s="2" t="s">
        <v>12021</v>
      </c>
      <c r="M3724" t="s">
        <v>12021</v>
      </c>
      <c r="N3724" t="str">
        <f t="shared" si="346"/>
        <v>15-12-2020</v>
      </c>
      <c r="O3724" t="str">
        <f t="shared" si="348"/>
        <v>12</v>
      </c>
      <c r="P3724" t="str">
        <f t="shared" si="349"/>
        <v>2020</v>
      </c>
      <c r="Q3724" t="s">
        <v>12021</v>
      </c>
      <c r="R3724" t="str">
        <f t="shared" si="347"/>
        <v>-</v>
      </c>
      <c r="S3724" t="str">
        <f t="shared" si="350"/>
        <v/>
      </c>
    </row>
    <row r="3725" spans="1:19" x14ac:dyDescent="0.3">
      <c r="A3725" t="s">
        <v>8469</v>
      </c>
      <c r="B3725" t="s">
        <v>149</v>
      </c>
      <c r="C3725" t="s">
        <v>11735</v>
      </c>
      <c r="D3725" t="s">
        <v>49</v>
      </c>
      <c r="E3725" t="s">
        <v>69</v>
      </c>
      <c r="F3725" t="s">
        <v>2254</v>
      </c>
      <c r="G3725" t="s">
        <v>28</v>
      </c>
      <c r="H3725" s="1">
        <v>44143</v>
      </c>
      <c r="I3725" s="3">
        <v>0.52013888888888893</v>
      </c>
      <c r="J3725" s="1" t="s">
        <v>2958</v>
      </c>
      <c r="K3725" s="2">
        <v>0.52033564814814814</v>
      </c>
      <c r="L3725" s="2" t="s">
        <v>12021</v>
      </c>
      <c r="M3725" t="s">
        <v>12021</v>
      </c>
      <c r="N3725" t="str">
        <f t="shared" si="346"/>
        <v>08-11-2020</v>
      </c>
      <c r="O3725" t="str">
        <f t="shared" si="348"/>
        <v>11</v>
      </c>
      <c r="P3725" t="str">
        <f t="shared" si="349"/>
        <v>2020</v>
      </c>
      <c r="Q3725" t="s">
        <v>12021</v>
      </c>
      <c r="R3725" t="str">
        <f t="shared" si="347"/>
        <v>25-08-2020</v>
      </c>
      <c r="S3725" t="str">
        <f t="shared" si="350"/>
        <v>08</v>
      </c>
    </row>
    <row r="3726" spans="1:19" x14ac:dyDescent="0.3">
      <c r="A3726" t="s">
        <v>8470</v>
      </c>
      <c r="B3726" t="s">
        <v>131</v>
      </c>
      <c r="C3726" t="s">
        <v>12021</v>
      </c>
      <c r="D3726" t="s">
        <v>12</v>
      </c>
      <c r="E3726" t="s">
        <v>114</v>
      </c>
      <c r="F3726" t="s">
        <v>8471</v>
      </c>
      <c r="G3726" t="s">
        <v>15</v>
      </c>
      <c r="H3726" s="1">
        <v>44652</v>
      </c>
      <c r="I3726" s="3">
        <v>0.75972222222222219</v>
      </c>
      <c r="J3726" s="1" t="s">
        <v>12021</v>
      </c>
      <c r="K3726" s="2" t="s">
        <v>12021</v>
      </c>
      <c r="L3726" s="2" t="s">
        <v>12021</v>
      </c>
      <c r="M3726" t="s">
        <v>12021</v>
      </c>
      <c r="N3726" t="str">
        <f t="shared" si="346"/>
        <v>01-04-2022</v>
      </c>
      <c r="O3726" t="str">
        <f t="shared" si="348"/>
        <v>04</v>
      </c>
      <c r="P3726" t="str">
        <f t="shared" si="349"/>
        <v>2022</v>
      </c>
      <c r="Q3726" t="s">
        <v>12021</v>
      </c>
      <c r="R3726" t="str">
        <f t="shared" si="347"/>
        <v>-</v>
      </c>
      <c r="S3726" t="str">
        <f t="shared" si="350"/>
        <v/>
      </c>
    </row>
    <row r="3727" spans="1:19" x14ac:dyDescent="0.3">
      <c r="A3727" t="s">
        <v>8472</v>
      </c>
      <c r="B3727" t="s">
        <v>126</v>
      </c>
      <c r="C3727" t="s">
        <v>12021</v>
      </c>
      <c r="D3727" t="s">
        <v>33</v>
      </c>
      <c r="E3727" t="s">
        <v>127</v>
      </c>
      <c r="F3727" t="s">
        <v>8473</v>
      </c>
      <c r="G3727" t="s">
        <v>15</v>
      </c>
      <c r="H3727" s="1" t="s">
        <v>8474</v>
      </c>
      <c r="I3727" s="3">
        <v>0.95759259259259255</v>
      </c>
      <c r="J3727" s="1" t="s">
        <v>12021</v>
      </c>
      <c r="K3727" s="2" t="s">
        <v>12021</v>
      </c>
      <c r="L3727" s="2" t="s">
        <v>12021</v>
      </c>
      <c r="M3727" t="s">
        <v>12021</v>
      </c>
      <c r="N3727" t="str">
        <f t="shared" si="346"/>
        <v>16-03-2020</v>
      </c>
      <c r="O3727" t="str">
        <f t="shared" si="348"/>
        <v>03</v>
      </c>
      <c r="P3727" t="str">
        <f t="shared" si="349"/>
        <v>2020</v>
      </c>
      <c r="Q3727" t="s">
        <v>12021</v>
      </c>
      <c r="R3727" t="str">
        <f t="shared" si="347"/>
        <v>-</v>
      </c>
      <c r="S3727" t="str">
        <f t="shared" si="350"/>
        <v/>
      </c>
    </row>
    <row r="3728" spans="1:19" x14ac:dyDescent="0.3">
      <c r="A3728" t="s">
        <v>8475</v>
      </c>
      <c r="B3728" t="s">
        <v>289</v>
      </c>
      <c r="C3728" t="s">
        <v>12021</v>
      </c>
      <c r="D3728" t="s">
        <v>49</v>
      </c>
      <c r="E3728" t="s">
        <v>69</v>
      </c>
      <c r="F3728" t="s">
        <v>8476</v>
      </c>
      <c r="G3728" t="s">
        <v>22</v>
      </c>
      <c r="H3728" s="1" t="s">
        <v>7076</v>
      </c>
      <c r="I3728" s="3">
        <v>0.30496527777777777</v>
      </c>
      <c r="J3728" s="1" t="s">
        <v>12021</v>
      </c>
      <c r="K3728" s="2" t="s">
        <v>12021</v>
      </c>
      <c r="L3728" s="2" t="s">
        <v>12021</v>
      </c>
      <c r="M3728" t="s">
        <v>12021</v>
      </c>
      <c r="N3728" t="str">
        <f t="shared" si="346"/>
        <v>17-07-2023</v>
      </c>
      <c r="O3728" t="str">
        <f t="shared" si="348"/>
        <v>07</v>
      </c>
      <c r="P3728" t="str">
        <f t="shared" si="349"/>
        <v>2023</v>
      </c>
      <c r="Q3728" t="s">
        <v>12021</v>
      </c>
      <c r="R3728" t="str">
        <f t="shared" si="347"/>
        <v>-</v>
      </c>
      <c r="S3728" t="str">
        <f t="shared" si="350"/>
        <v/>
      </c>
    </row>
    <row r="3729" spans="1:19" x14ac:dyDescent="0.3">
      <c r="A3729" t="s">
        <v>8477</v>
      </c>
      <c r="B3729" t="s">
        <v>205</v>
      </c>
      <c r="C3729" t="s">
        <v>12021</v>
      </c>
      <c r="D3729" t="s">
        <v>19</v>
      </c>
      <c r="E3729" t="s">
        <v>140</v>
      </c>
      <c r="F3729" t="s">
        <v>8478</v>
      </c>
      <c r="G3729" t="s">
        <v>22</v>
      </c>
      <c r="H3729" s="1" t="s">
        <v>5009</v>
      </c>
      <c r="I3729" s="3">
        <v>0.2298263888888889</v>
      </c>
      <c r="J3729" s="1" t="s">
        <v>12021</v>
      </c>
      <c r="K3729" s="2" t="s">
        <v>12021</v>
      </c>
      <c r="L3729" s="2" t="s">
        <v>12021</v>
      </c>
      <c r="M3729" t="s">
        <v>12021</v>
      </c>
      <c r="N3729" t="str">
        <f t="shared" si="346"/>
        <v>30-05-2021</v>
      </c>
      <c r="O3729" t="str">
        <f t="shared" si="348"/>
        <v>05</v>
      </c>
      <c r="P3729" t="str">
        <f t="shared" si="349"/>
        <v>2021</v>
      </c>
      <c r="Q3729" t="s">
        <v>12021</v>
      </c>
      <c r="R3729" t="str">
        <f t="shared" si="347"/>
        <v>-</v>
      </c>
      <c r="S3729" t="str">
        <f t="shared" si="350"/>
        <v/>
      </c>
    </row>
    <row r="3730" spans="1:19" x14ac:dyDescent="0.3">
      <c r="A3730" t="s">
        <v>8479</v>
      </c>
      <c r="B3730" t="s">
        <v>146</v>
      </c>
      <c r="C3730" t="s">
        <v>12021</v>
      </c>
      <c r="D3730" t="s">
        <v>19</v>
      </c>
      <c r="E3730" t="s">
        <v>140</v>
      </c>
      <c r="F3730" t="s">
        <v>8480</v>
      </c>
      <c r="G3730" t="s">
        <v>15</v>
      </c>
      <c r="H3730" s="1" t="s">
        <v>4133</v>
      </c>
      <c r="I3730" s="3">
        <v>5.1736111111111108E-2</v>
      </c>
      <c r="J3730" s="1" t="s">
        <v>12021</v>
      </c>
      <c r="K3730" s="2" t="s">
        <v>12021</v>
      </c>
      <c r="L3730" s="2" t="s">
        <v>12021</v>
      </c>
      <c r="M3730" t="s">
        <v>12021</v>
      </c>
      <c r="N3730" t="str">
        <f t="shared" si="346"/>
        <v>24-05-2023</v>
      </c>
      <c r="O3730" t="str">
        <f t="shared" si="348"/>
        <v>05</v>
      </c>
      <c r="P3730" t="str">
        <f t="shared" si="349"/>
        <v>2023</v>
      </c>
      <c r="Q3730" t="s">
        <v>12021</v>
      </c>
      <c r="R3730" t="str">
        <f t="shared" si="347"/>
        <v>-</v>
      </c>
      <c r="S3730" t="str">
        <f t="shared" si="350"/>
        <v/>
      </c>
    </row>
    <row r="3731" spans="1:19" x14ac:dyDescent="0.3">
      <c r="A3731" t="s">
        <v>8481</v>
      </c>
      <c r="B3731" t="s">
        <v>25</v>
      </c>
      <c r="C3731" t="s">
        <v>12021</v>
      </c>
      <c r="D3731" t="s">
        <v>19</v>
      </c>
      <c r="E3731" t="s">
        <v>26</v>
      </c>
      <c r="F3731" t="s">
        <v>8482</v>
      </c>
      <c r="G3731" t="s">
        <v>22</v>
      </c>
      <c r="H3731" s="1">
        <v>44504</v>
      </c>
      <c r="I3731" s="3">
        <v>0.78680555555555554</v>
      </c>
      <c r="J3731" s="1" t="s">
        <v>12021</v>
      </c>
      <c r="K3731" s="2" t="s">
        <v>12021</v>
      </c>
      <c r="L3731" s="2" t="s">
        <v>12021</v>
      </c>
      <c r="M3731" t="s">
        <v>12021</v>
      </c>
      <c r="N3731" t="str">
        <f t="shared" si="346"/>
        <v>04-11-2021</v>
      </c>
      <c r="O3731" t="str">
        <f t="shared" si="348"/>
        <v>11</v>
      </c>
      <c r="P3731" t="str">
        <f t="shared" si="349"/>
        <v>2021</v>
      </c>
      <c r="Q3731" t="s">
        <v>12021</v>
      </c>
      <c r="R3731" t="str">
        <f t="shared" si="347"/>
        <v>-</v>
      </c>
      <c r="S3731" t="str">
        <f t="shared" si="350"/>
        <v/>
      </c>
    </row>
    <row r="3732" spans="1:19" x14ac:dyDescent="0.3">
      <c r="A3732" t="s">
        <v>8483</v>
      </c>
      <c r="B3732" t="s">
        <v>73</v>
      </c>
      <c r="C3732" t="s">
        <v>12021</v>
      </c>
      <c r="D3732" t="s">
        <v>49</v>
      </c>
      <c r="E3732" t="s">
        <v>50</v>
      </c>
      <c r="F3732" t="s">
        <v>8484</v>
      </c>
      <c r="G3732" t="s">
        <v>22</v>
      </c>
      <c r="H3732" s="1">
        <v>44784</v>
      </c>
      <c r="I3732" s="3">
        <v>0.69236111111111109</v>
      </c>
      <c r="J3732" s="1" t="s">
        <v>12021</v>
      </c>
      <c r="K3732" s="2" t="s">
        <v>12021</v>
      </c>
      <c r="L3732" s="2" t="s">
        <v>12021</v>
      </c>
      <c r="M3732" t="s">
        <v>12021</v>
      </c>
      <c r="N3732" t="str">
        <f t="shared" si="346"/>
        <v>11-08-2022</v>
      </c>
      <c r="O3732" t="str">
        <f t="shared" si="348"/>
        <v>08</v>
      </c>
      <c r="P3732" t="str">
        <f t="shared" si="349"/>
        <v>2022</v>
      </c>
      <c r="Q3732" t="s">
        <v>12021</v>
      </c>
      <c r="R3732" t="str">
        <f t="shared" si="347"/>
        <v>-</v>
      </c>
      <c r="S3732" t="str">
        <f t="shared" si="350"/>
        <v/>
      </c>
    </row>
    <row r="3733" spans="1:19" x14ac:dyDescent="0.3">
      <c r="A3733" t="s">
        <v>8485</v>
      </c>
      <c r="B3733" t="s">
        <v>158</v>
      </c>
      <c r="C3733" s="4">
        <v>43955.09652777778</v>
      </c>
      <c r="D3733" t="s">
        <v>33</v>
      </c>
      <c r="E3733" t="s">
        <v>127</v>
      </c>
      <c r="F3733" t="s">
        <v>8486</v>
      </c>
      <c r="G3733" t="s">
        <v>28</v>
      </c>
      <c r="H3733" s="1">
        <v>43834</v>
      </c>
      <c r="I3733" s="3">
        <v>9.6527777777777782E-2</v>
      </c>
      <c r="J3733" s="1">
        <v>43955</v>
      </c>
      <c r="K3733" s="2">
        <v>9.6527777777777782E-2</v>
      </c>
      <c r="L3733" s="2" t="s">
        <v>12021</v>
      </c>
      <c r="M3733" t="s">
        <v>12021</v>
      </c>
      <c r="N3733" t="str">
        <f t="shared" si="346"/>
        <v>04-01-2020</v>
      </c>
      <c r="O3733" t="str">
        <f t="shared" si="348"/>
        <v>01</v>
      </c>
      <c r="P3733" t="str">
        <f t="shared" si="349"/>
        <v>2020</v>
      </c>
      <c r="Q3733" t="s">
        <v>12021</v>
      </c>
      <c r="R3733" t="str">
        <f t="shared" si="347"/>
        <v>04-05-2020</v>
      </c>
      <c r="S3733" t="str">
        <f t="shared" si="350"/>
        <v>05</v>
      </c>
    </row>
    <row r="3734" spans="1:19" x14ac:dyDescent="0.3">
      <c r="A3734" t="s">
        <v>8487</v>
      </c>
      <c r="B3734" t="s">
        <v>68</v>
      </c>
      <c r="C3734" t="s">
        <v>12021</v>
      </c>
      <c r="D3734" t="s">
        <v>49</v>
      </c>
      <c r="E3734" t="s">
        <v>69</v>
      </c>
      <c r="F3734" t="s">
        <v>8488</v>
      </c>
      <c r="G3734" t="s">
        <v>15</v>
      </c>
      <c r="H3734" s="1">
        <v>45601</v>
      </c>
      <c r="I3734" s="3">
        <v>8.6805555555555552E-2</v>
      </c>
      <c r="J3734" s="1" t="s">
        <v>12021</v>
      </c>
      <c r="K3734" s="2" t="s">
        <v>12021</v>
      </c>
      <c r="L3734" s="2" t="s">
        <v>12021</v>
      </c>
      <c r="M3734" t="s">
        <v>12021</v>
      </c>
      <c r="N3734" t="str">
        <f t="shared" si="346"/>
        <v>05-11-2024</v>
      </c>
      <c r="O3734" t="str">
        <f t="shared" si="348"/>
        <v>11</v>
      </c>
      <c r="P3734" t="str">
        <f t="shared" si="349"/>
        <v>2024</v>
      </c>
      <c r="Q3734" t="s">
        <v>12021</v>
      </c>
      <c r="R3734" t="str">
        <f t="shared" si="347"/>
        <v>-</v>
      </c>
      <c r="S3734" t="str">
        <f t="shared" si="350"/>
        <v/>
      </c>
    </row>
    <row r="3735" spans="1:19" x14ac:dyDescent="0.3">
      <c r="A3735" t="s">
        <v>8489</v>
      </c>
      <c r="B3735" t="s">
        <v>126</v>
      </c>
      <c r="C3735" t="s">
        <v>11736</v>
      </c>
      <c r="D3735" t="s">
        <v>33</v>
      </c>
      <c r="E3735" t="s">
        <v>127</v>
      </c>
      <c r="F3735" t="s">
        <v>8490</v>
      </c>
      <c r="G3735" t="s">
        <v>28</v>
      </c>
      <c r="H3735" s="1" t="s">
        <v>3393</v>
      </c>
      <c r="I3735" s="3">
        <v>0.33807870370370369</v>
      </c>
      <c r="J3735" s="1" t="s">
        <v>1799</v>
      </c>
      <c r="K3735" s="2">
        <v>0.33807870370370369</v>
      </c>
      <c r="L3735" s="2" t="s">
        <v>12021</v>
      </c>
      <c r="M3735" t="s">
        <v>12021</v>
      </c>
      <c r="N3735" t="str">
        <f t="shared" si="346"/>
        <v>27-07-2024</v>
      </c>
      <c r="O3735" t="str">
        <f t="shared" si="348"/>
        <v>07</v>
      </c>
      <c r="P3735" t="str">
        <f t="shared" si="349"/>
        <v>2024</v>
      </c>
      <c r="Q3735" t="s">
        <v>12021</v>
      </c>
      <c r="R3735" t="str">
        <f t="shared" si="347"/>
        <v>14-08-2024</v>
      </c>
      <c r="S3735" t="str">
        <f t="shared" si="350"/>
        <v>08</v>
      </c>
    </row>
    <row r="3736" spans="1:19" x14ac:dyDescent="0.3">
      <c r="A3736" t="s">
        <v>8491</v>
      </c>
      <c r="B3736" t="s">
        <v>158</v>
      </c>
      <c r="C3736" t="s">
        <v>12021</v>
      </c>
      <c r="D3736" t="s">
        <v>33</v>
      </c>
      <c r="E3736" t="s">
        <v>127</v>
      </c>
      <c r="F3736" t="s">
        <v>8492</v>
      </c>
      <c r="G3736" t="s">
        <v>22</v>
      </c>
      <c r="H3736" s="1">
        <v>44868</v>
      </c>
      <c r="I3736" s="3">
        <v>0.60416666666666663</v>
      </c>
      <c r="J3736" s="1" t="s">
        <v>12021</v>
      </c>
      <c r="K3736" s="2" t="s">
        <v>12021</v>
      </c>
      <c r="L3736" s="2" t="s">
        <v>12021</v>
      </c>
      <c r="M3736" t="s">
        <v>12021</v>
      </c>
      <c r="N3736" t="str">
        <f t="shared" si="346"/>
        <v>03-11-2022</v>
      </c>
      <c r="O3736" t="str">
        <f t="shared" si="348"/>
        <v>11</v>
      </c>
      <c r="P3736" t="str">
        <f t="shared" si="349"/>
        <v>2022</v>
      </c>
      <c r="Q3736" t="s">
        <v>12021</v>
      </c>
      <c r="R3736" t="str">
        <f t="shared" si="347"/>
        <v>-</v>
      </c>
      <c r="S3736" t="str">
        <f t="shared" si="350"/>
        <v/>
      </c>
    </row>
    <row r="3737" spans="1:19" x14ac:dyDescent="0.3">
      <c r="A3737" t="s">
        <v>8493</v>
      </c>
      <c r="B3737" t="s">
        <v>280</v>
      </c>
      <c r="C3737" t="s">
        <v>12021</v>
      </c>
      <c r="D3737" t="s">
        <v>49</v>
      </c>
      <c r="E3737" t="s">
        <v>65</v>
      </c>
      <c r="F3737" t="s">
        <v>8494</v>
      </c>
      <c r="G3737" t="s">
        <v>22</v>
      </c>
      <c r="H3737" s="1" t="s">
        <v>873</v>
      </c>
      <c r="I3737" s="3">
        <v>0.33505787037037038</v>
      </c>
      <c r="J3737" s="1" t="s">
        <v>12021</v>
      </c>
      <c r="K3737" s="2" t="s">
        <v>12021</v>
      </c>
      <c r="L3737" s="2" t="s">
        <v>12021</v>
      </c>
      <c r="M3737" t="s">
        <v>12021</v>
      </c>
      <c r="N3737" t="str">
        <f t="shared" si="346"/>
        <v>25-12-2022</v>
      </c>
      <c r="O3737" t="str">
        <f t="shared" si="348"/>
        <v>12</v>
      </c>
      <c r="P3737" t="str">
        <f t="shared" si="349"/>
        <v>2022</v>
      </c>
      <c r="Q3737" t="s">
        <v>12021</v>
      </c>
      <c r="R3737" t="str">
        <f t="shared" si="347"/>
        <v>-</v>
      </c>
      <c r="S3737" t="str">
        <f t="shared" si="350"/>
        <v/>
      </c>
    </row>
    <row r="3738" spans="1:19" x14ac:dyDescent="0.3">
      <c r="A3738" t="s">
        <v>8495</v>
      </c>
      <c r="B3738" t="s">
        <v>194</v>
      </c>
      <c r="C3738" t="s">
        <v>12021</v>
      </c>
      <c r="D3738" t="s">
        <v>49</v>
      </c>
      <c r="E3738" t="s">
        <v>65</v>
      </c>
      <c r="F3738" t="s">
        <v>8496</v>
      </c>
      <c r="G3738" t="s">
        <v>15</v>
      </c>
      <c r="H3738" s="1">
        <v>45179</v>
      </c>
      <c r="I3738" s="3">
        <v>0.76736111111111116</v>
      </c>
      <c r="J3738" s="1" t="s">
        <v>12021</v>
      </c>
      <c r="K3738" s="2" t="s">
        <v>12021</v>
      </c>
      <c r="L3738" s="2" t="s">
        <v>12021</v>
      </c>
      <c r="M3738" t="s">
        <v>12021</v>
      </c>
      <c r="N3738" t="str">
        <f t="shared" si="346"/>
        <v>10-09-2023</v>
      </c>
      <c r="O3738" t="str">
        <f t="shared" si="348"/>
        <v>09</v>
      </c>
      <c r="P3738" t="str">
        <f t="shared" si="349"/>
        <v>2023</v>
      </c>
      <c r="Q3738" t="s">
        <v>12021</v>
      </c>
      <c r="R3738" t="str">
        <f t="shared" si="347"/>
        <v>-</v>
      </c>
      <c r="S3738" t="str">
        <f t="shared" si="350"/>
        <v/>
      </c>
    </row>
    <row r="3739" spans="1:19" x14ac:dyDescent="0.3">
      <c r="A3739" t="s">
        <v>8497</v>
      </c>
      <c r="B3739" t="s">
        <v>188</v>
      </c>
      <c r="C3739" t="s">
        <v>12021</v>
      </c>
      <c r="D3739" t="s">
        <v>12</v>
      </c>
      <c r="E3739" t="s">
        <v>114</v>
      </c>
      <c r="F3739" t="s">
        <v>8498</v>
      </c>
      <c r="G3739" t="s">
        <v>15</v>
      </c>
      <c r="H3739" s="1" t="s">
        <v>331</v>
      </c>
      <c r="I3739" s="3">
        <v>0.16255787037037037</v>
      </c>
      <c r="J3739" s="1" t="s">
        <v>12021</v>
      </c>
      <c r="K3739" s="2" t="s">
        <v>12021</v>
      </c>
      <c r="L3739" s="2" t="s">
        <v>12021</v>
      </c>
      <c r="M3739" t="s">
        <v>12021</v>
      </c>
      <c r="N3739" t="str">
        <f t="shared" si="346"/>
        <v>14-01-2020</v>
      </c>
      <c r="O3739" t="str">
        <f t="shared" si="348"/>
        <v>01</v>
      </c>
      <c r="P3739" t="str">
        <f t="shared" si="349"/>
        <v>2020</v>
      </c>
      <c r="Q3739" t="s">
        <v>12021</v>
      </c>
      <c r="R3739" t="str">
        <f t="shared" si="347"/>
        <v>-</v>
      </c>
      <c r="S3739" t="str">
        <f t="shared" si="350"/>
        <v/>
      </c>
    </row>
    <row r="3740" spans="1:19" x14ac:dyDescent="0.3">
      <c r="A3740" t="s">
        <v>8499</v>
      </c>
      <c r="B3740" t="s">
        <v>205</v>
      </c>
      <c r="C3740" t="s">
        <v>12021</v>
      </c>
      <c r="D3740" t="s">
        <v>19</v>
      </c>
      <c r="E3740" t="s">
        <v>140</v>
      </c>
      <c r="F3740" t="s">
        <v>8500</v>
      </c>
      <c r="G3740" t="s">
        <v>22</v>
      </c>
      <c r="H3740" s="1" t="s">
        <v>470</v>
      </c>
      <c r="I3740" s="3">
        <v>0.83209490740740744</v>
      </c>
      <c r="J3740" s="1" t="s">
        <v>12021</v>
      </c>
      <c r="K3740" s="2" t="s">
        <v>12021</v>
      </c>
      <c r="L3740" s="2" t="s">
        <v>12021</v>
      </c>
      <c r="M3740" t="s">
        <v>12021</v>
      </c>
      <c r="N3740" t="str">
        <f t="shared" si="346"/>
        <v>19-09-2021</v>
      </c>
      <c r="O3740" t="str">
        <f t="shared" si="348"/>
        <v>09</v>
      </c>
      <c r="P3740" t="str">
        <f t="shared" si="349"/>
        <v>2021</v>
      </c>
      <c r="Q3740" t="s">
        <v>12021</v>
      </c>
      <c r="R3740" t="str">
        <f t="shared" si="347"/>
        <v>-</v>
      </c>
      <c r="S3740" t="str">
        <f t="shared" si="350"/>
        <v/>
      </c>
    </row>
    <row r="3741" spans="1:19" x14ac:dyDescent="0.3">
      <c r="A3741" t="s">
        <v>8501</v>
      </c>
      <c r="B3741" t="s">
        <v>64</v>
      </c>
      <c r="C3741" s="4">
        <v>45480.001388888886</v>
      </c>
      <c r="D3741" t="s">
        <v>49</v>
      </c>
      <c r="E3741" t="s">
        <v>65</v>
      </c>
      <c r="F3741" t="s">
        <v>8502</v>
      </c>
      <c r="G3741" t="s">
        <v>28</v>
      </c>
      <c r="H3741" s="1" t="s">
        <v>8503</v>
      </c>
      <c r="I3741" s="3">
        <v>1.4699074074074074E-3</v>
      </c>
      <c r="J3741" s="1">
        <v>45480</v>
      </c>
      <c r="K3741" s="2">
        <v>1.3888888888888889E-3</v>
      </c>
      <c r="L3741" s="2" t="s">
        <v>12021</v>
      </c>
      <c r="M3741" t="s">
        <v>12021</v>
      </c>
      <c r="N3741" t="str">
        <f t="shared" si="346"/>
        <v>21-06-2024</v>
      </c>
      <c r="O3741" t="str">
        <f t="shared" si="348"/>
        <v>06</v>
      </c>
      <c r="P3741" t="str">
        <f t="shared" si="349"/>
        <v>2024</v>
      </c>
      <c r="Q3741" t="s">
        <v>12021</v>
      </c>
      <c r="R3741" t="str">
        <f t="shared" si="347"/>
        <v>07-07-2024</v>
      </c>
      <c r="S3741" t="str">
        <f t="shared" si="350"/>
        <v>07</v>
      </c>
    </row>
    <row r="3742" spans="1:19" x14ac:dyDescent="0.3">
      <c r="A3742" t="s">
        <v>8504</v>
      </c>
      <c r="B3742" t="s">
        <v>37</v>
      </c>
      <c r="C3742" t="s">
        <v>12021</v>
      </c>
      <c r="D3742" t="s">
        <v>33</v>
      </c>
      <c r="E3742" t="s">
        <v>38</v>
      </c>
      <c r="F3742" t="s">
        <v>8505</v>
      </c>
      <c r="G3742" t="s">
        <v>15</v>
      </c>
      <c r="H3742" s="1" t="s">
        <v>5494</v>
      </c>
      <c r="I3742" s="3">
        <v>7.993055555555556E-2</v>
      </c>
      <c r="J3742" s="1" t="s">
        <v>12021</v>
      </c>
      <c r="K3742" s="2" t="s">
        <v>12021</v>
      </c>
      <c r="L3742" s="2" t="s">
        <v>12021</v>
      </c>
      <c r="M3742" t="s">
        <v>12021</v>
      </c>
      <c r="N3742" t="str">
        <f t="shared" si="346"/>
        <v>14-09-2022</v>
      </c>
      <c r="O3742" t="str">
        <f t="shared" si="348"/>
        <v>09</v>
      </c>
      <c r="P3742" t="str">
        <f t="shared" si="349"/>
        <v>2022</v>
      </c>
      <c r="Q3742" t="s">
        <v>12021</v>
      </c>
      <c r="R3742" t="str">
        <f t="shared" si="347"/>
        <v>-</v>
      </c>
      <c r="S3742" t="str">
        <f t="shared" si="350"/>
        <v/>
      </c>
    </row>
    <row r="3743" spans="1:19" x14ac:dyDescent="0.3">
      <c r="A3743" t="s">
        <v>8506</v>
      </c>
      <c r="B3743" t="s">
        <v>110</v>
      </c>
      <c r="C3743" t="s">
        <v>12021</v>
      </c>
      <c r="D3743" t="s">
        <v>33</v>
      </c>
      <c r="E3743" t="s">
        <v>34</v>
      </c>
      <c r="F3743" t="s">
        <v>8507</v>
      </c>
      <c r="G3743" t="s">
        <v>15</v>
      </c>
      <c r="H3743" s="1" t="s">
        <v>8508</v>
      </c>
      <c r="I3743" s="3">
        <v>0.44108796296296299</v>
      </c>
      <c r="J3743" s="1" t="s">
        <v>12021</v>
      </c>
      <c r="K3743" s="2" t="s">
        <v>12021</v>
      </c>
      <c r="L3743" s="2" t="s">
        <v>12021</v>
      </c>
      <c r="M3743" t="s">
        <v>12021</v>
      </c>
      <c r="N3743" t="str">
        <f t="shared" si="346"/>
        <v>22-09-2022</v>
      </c>
      <c r="O3743" t="str">
        <f t="shared" si="348"/>
        <v>09</v>
      </c>
      <c r="P3743" t="str">
        <f t="shared" si="349"/>
        <v>2022</v>
      </c>
      <c r="Q3743" t="s">
        <v>12021</v>
      </c>
      <c r="R3743" t="str">
        <f t="shared" si="347"/>
        <v>-</v>
      </c>
      <c r="S3743" t="str">
        <f t="shared" si="350"/>
        <v/>
      </c>
    </row>
    <row r="3744" spans="1:19" x14ac:dyDescent="0.3">
      <c r="A3744" t="s">
        <v>8509</v>
      </c>
      <c r="B3744" t="s">
        <v>123</v>
      </c>
      <c r="C3744" t="s">
        <v>12021</v>
      </c>
      <c r="D3744" t="s">
        <v>33</v>
      </c>
      <c r="E3744" t="s">
        <v>34</v>
      </c>
      <c r="F3744" t="s">
        <v>8510</v>
      </c>
      <c r="G3744" t="s">
        <v>15</v>
      </c>
      <c r="H3744" s="1" t="s">
        <v>4952</v>
      </c>
      <c r="I3744" s="3">
        <v>0.45600694444444445</v>
      </c>
      <c r="J3744" s="1" t="s">
        <v>12021</v>
      </c>
      <c r="K3744" s="2" t="s">
        <v>12021</v>
      </c>
      <c r="L3744" s="2" t="s">
        <v>12021</v>
      </c>
      <c r="M3744" t="s">
        <v>12021</v>
      </c>
      <c r="N3744" t="str">
        <f t="shared" si="346"/>
        <v>20-04-2023</v>
      </c>
      <c r="O3744" t="str">
        <f t="shared" si="348"/>
        <v>04</v>
      </c>
      <c r="P3744" t="str">
        <f t="shared" si="349"/>
        <v>2023</v>
      </c>
      <c r="Q3744" t="s">
        <v>12021</v>
      </c>
      <c r="R3744" t="str">
        <f t="shared" si="347"/>
        <v>-</v>
      </c>
      <c r="S3744" t="str">
        <f t="shared" si="350"/>
        <v/>
      </c>
    </row>
    <row r="3745" spans="1:19" x14ac:dyDescent="0.3">
      <c r="A3745" t="s">
        <v>8511</v>
      </c>
      <c r="B3745" t="s">
        <v>113</v>
      </c>
      <c r="C3745" t="s">
        <v>12021</v>
      </c>
      <c r="D3745" t="s">
        <v>12</v>
      </c>
      <c r="E3745" t="s">
        <v>114</v>
      </c>
      <c r="F3745" t="s">
        <v>8512</v>
      </c>
      <c r="G3745" t="s">
        <v>15</v>
      </c>
      <c r="H3745" s="1">
        <v>44443</v>
      </c>
      <c r="I3745" s="3">
        <v>0.57777777777777772</v>
      </c>
      <c r="J3745" s="1" t="s">
        <v>12021</v>
      </c>
      <c r="K3745" s="2" t="s">
        <v>12021</v>
      </c>
      <c r="L3745" s="2" t="s">
        <v>12021</v>
      </c>
      <c r="M3745" t="s">
        <v>12021</v>
      </c>
      <c r="N3745" t="str">
        <f t="shared" si="346"/>
        <v>04-09-2021</v>
      </c>
      <c r="O3745" t="str">
        <f t="shared" si="348"/>
        <v>09</v>
      </c>
      <c r="P3745" t="str">
        <f t="shared" si="349"/>
        <v>2021</v>
      </c>
      <c r="Q3745" t="s">
        <v>12021</v>
      </c>
      <c r="R3745" t="str">
        <f t="shared" si="347"/>
        <v>-</v>
      </c>
      <c r="S3745" t="str">
        <f t="shared" si="350"/>
        <v/>
      </c>
    </row>
    <row r="3746" spans="1:19" x14ac:dyDescent="0.3">
      <c r="A3746" t="s">
        <v>8513</v>
      </c>
      <c r="B3746" t="s">
        <v>11</v>
      </c>
      <c r="C3746" t="s">
        <v>12021</v>
      </c>
      <c r="D3746" t="s">
        <v>12</v>
      </c>
      <c r="E3746" t="s">
        <v>13</v>
      </c>
      <c r="F3746" t="s">
        <v>8514</v>
      </c>
      <c r="G3746" t="s">
        <v>15</v>
      </c>
      <c r="H3746" s="1">
        <v>45149</v>
      </c>
      <c r="I3746" s="3">
        <v>0.56527777777777777</v>
      </c>
      <c r="J3746" s="1" t="s">
        <v>12021</v>
      </c>
      <c r="K3746" s="2" t="s">
        <v>12021</v>
      </c>
      <c r="L3746" s="2" t="s">
        <v>12021</v>
      </c>
      <c r="M3746" t="s">
        <v>12021</v>
      </c>
      <c r="N3746" t="str">
        <f t="shared" si="346"/>
        <v>11-08-2023</v>
      </c>
      <c r="O3746" t="str">
        <f t="shared" si="348"/>
        <v>08</v>
      </c>
      <c r="P3746" t="str">
        <f t="shared" si="349"/>
        <v>2023</v>
      </c>
      <c r="Q3746" t="s">
        <v>12021</v>
      </c>
      <c r="R3746" t="str">
        <f t="shared" si="347"/>
        <v>-</v>
      </c>
      <c r="S3746" t="str">
        <f t="shared" si="350"/>
        <v/>
      </c>
    </row>
    <row r="3747" spans="1:19" x14ac:dyDescent="0.3">
      <c r="A3747" t="s">
        <v>8515</v>
      </c>
      <c r="B3747" t="s">
        <v>37</v>
      </c>
      <c r="C3747" t="s">
        <v>12021</v>
      </c>
      <c r="D3747" t="s">
        <v>33</v>
      </c>
      <c r="E3747" t="s">
        <v>38</v>
      </c>
      <c r="F3747" t="s">
        <v>8516</v>
      </c>
      <c r="G3747" t="s">
        <v>15</v>
      </c>
      <c r="H3747" s="1">
        <v>45484</v>
      </c>
      <c r="I3747" s="3">
        <v>6.2500000000000003E-3</v>
      </c>
      <c r="J3747" s="1" t="s">
        <v>12021</v>
      </c>
      <c r="K3747" s="2" t="s">
        <v>12021</v>
      </c>
      <c r="L3747" s="2" t="s">
        <v>12021</v>
      </c>
      <c r="M3747" t="s">
        <v>12021</v>
      </c>
      <c r="N3747" t="str">
        <f t="shared" si="346"/>
        <v>11-07-2024</v>
      </c>
      <c r="O3747" t="str">
        <f t="shared" si="348"/>
        <v>07</v>
      </c>
      <c r="P3747" t="str">
        <f t="shared" si="349"/>
        <v>2024</v>
      </c>
      <c r="Q3747" t="s">
        <v>12021</v>
      </c>
      <c r="R3747" t="str">
        <f t="shared" si="347"/>
        <v>-</v>
      </c>
      <c r="S3747" t="str">
        <f t="shared" si="350"/>
        <v/>
      </c>
    </row>
    <row r="3748" spans="1:19" x14ac:dyDescent="0.3">
      <c r="A3748" t="s">
        <v>8517</v>
      </c>
      <c r="B3748" t="s">
        <v>139</v>
      </c>
      <c r="C3748" t="s">
        <v>12021</v>
      </c>
      <c r="D3748" t="s">
        <v>19</v>
      </c>
      <c r="E3748" t="s">
        <v>140</v>
      </c>
      <c r="F3748" t="s">
        <v>8518</v>
      </c>
      <c r="G3748" t="s">
        <v>15</v>
      </c>
      <c r="H3748" s="1" t="s">
        <v>7841</v>
      </c>
      <c r="I3748" s="3">
        <v>0.75472222222222218</v>
      </c>
      <c r="J3748" s="1" t="s">
        <v>12021</v>
      </c>
      <c r="K3748" s="2" t="s">
        <v>12021</v>
      </c>
      <c r="L3748" s="2" t="s">
        <v>12021</v>
      </c>
      <c r="M3748" t="s">
        <v>12021</v>
      </c>
      <c r="N3748" t="str">
        <f t="shared" si="346"/>
        <v>14-03-2021</v>
      </c>
      <c r="O3748" t="str">
        <f t="shared" si="348"/>
        <v>03</v>
      </c>
      <c r="P3748" t="str">
        <f t="shared" si="349"/>
        <v>2021</v>
      </c>
      <c r="Q3748" t="s">
        <v>12021</v>
      </c>
      <c r="R3748" t="str">
        <f t="shared" si="347"/>
        <v>-</v>
      </c>
      <c r="S3748" t="str">
        <f t="shared" si="350"/>
        <v/>
      </c>
    </row>
    <row r="3749" spans="1:19" x14ac:dyDescent="0.3">
      <c r="A3749" t="s">
        <v>8519</v>
      </c>
      <c r="B3749" t="s">
        <v>11</v>
      </c>
      <c r="C3749" t="s">
        <v>11737</v>
      </c>
      <c r="D3749" t="s">
        <v>12</v>
      </c>
      <c r="E3749" t="s">
        <v>13</v>
      </c>
      <c r="F3749" t="s">
        <v>8520</v>
      </c>
      <c r="G3749" t="s">
        <v>28</v>
      </c>
      <c r="H3749" s="1">
        <v>45389</v>
      </c>
      <c r="I3749" s="3">
        <v>0.76180555555555551</v>
      </c>
      <c r="J3749" s="1" t="s">
        <v>3755</v>
      </c>
      <c r="K3749" s="2">
        <v>0.76228009259259255</v>
      </c>
      <c r="L3749" s="2" t="s">
        <v>12021</v>
      </c>
      <c r="M3749" t="s">
        <v>12021</v>
      </c>
      <c r="N3749" t="str">
        <f t="shared" si="346"/>
        <v>07-04-2024</v>
      </c>
      <c r="O3749" t="str">
        <f t="shared" si="348"/>
        <v>04</v>
      </c>
      <c r="P3749" t="str">
        <f t="shared" si="349"/>
        <v>2024</v>
      </c>
      <c r="Q3749" t="s">
        <v>12021</v>
      </c>
      <c r="R3749" t="str">
        <f t="shared" si="347"/>
        <v>15-07-2024</v>
      </c>
      <c r="S3749" t="str">
        <f t="shared" si="350"/>
        <v>07</v>
      </c>
    </row>
    <row r="3750" spans="1:19" x14ac:dyDescent="0.3">
      <c r="A3750" t="s">
        <v>8521</v>
      </c>
      <c r="B3750" t="s">
        <v>93</v>
      </c>
      <c r="C3750" t="s">
        <v>12021</v>
      </c>
      <c r="D3750" t="s">
        <v>19</v>
      </c>
      <c r="E3750" t="s">
        <v>26</v>
      </c>
      <c r="F3750" t="s">
        <v>8522</v>
      </c>
      <c r="G3750" t="s">
        <v>22</v>
      </c>
      <c r="H3750" s="1">
        <v>44173</v>
      </c>
      <c r="I3750" s="3">
        <v>0.97152777777777777</v>
      </c>
      <c r="J3750" s="1" t="s">
        <v>12021</v>
      </c>
      <c r="K3750" s="2" t="s">
        <v>12021</v>
      </c>
      <c r="L3750" s="2" t="s">
        <v>12021</v>
      </c>
      <c r="M3750" t="s">
        <v>12021</v>
      </c>
      <c r="N3750" t="str">
        <f t="shared" si="346"/>
        <v>08-12-2020</v>
      </c>
      <c r="O3750" t="str">
        <f t="shared" si="348"/>
        <v>12</v>
      </c>
      <c r="P3750" t="str">
        <f t="shared" si="349"/>
        <v>2020</v>
      </c>
      <c r="Q3750" t="s">
        <v>12021</v>
      </c>
      <c r="R3750" t="str">
        <f t="shared" si="347"/>
        <v>-</v>
      </c>
      <c r="S3750" t="str">
        <f t="shared" si="350"/>
        <v/>
      </c>
    </row>
    <row r="3751" spans="1:19" x14ac:dyDescent="0.3">
      <c r="A3751" t="s">
        <v>8523</v>
      </c>
      <c r="B3751" t="s">
        <v>64</v>
      </c>
      <c r="C3751" s="4">
        <v>44835.515972222223</v>
      </c>
      <c r="D3751" t="s">
        <v>49</v>
      </c>
      <c r="E3751" t="s">
        <v>65</v>
      </c>
      <c r="F3751" t="s">
        <v>8524</v>
      </c>
      <c r="G3751" t="s">
        <v>28</v>
      </c>
      <c r="H3751" s="1">
        <v>44652</v>
      </c>
      <c r="I3751" s="3">
        <v>0.51597222222222228</v>
      </c>
      <c r="J3751" s="1">
        <v>44835</v>
      </c>
      <c r="K3751" s="2">
        <v>0.51597222222222228</v>
      </c>
      <c r="L3751" s="2" t="s">
        <v>12021</v>
      </c>
      <c r="M3751" t="s">
        <v>12021</v>
      </c>
      <c r="N3751" t="str">
        <f t="shared" si="346"/>
        <v>01-04-2022</v>
      </c>
      <c r="O3751" t="str">
        <f t="shared" si="348"/>
        <v>04</v>
      </c>
      <c r="P3751" t="str">
        <f t="shared" si="349"/>
        <v>2022</v>
      </c>
      <c r="Q3751" t="s">
        <v>12021</v>
      </c>
      <c r="R3751" t="str">
        <f t="shared" si="347"/>
        <v>01-10-2022</v>
      </c>
      <c r="S3751" t="str">
        <f t="shared" si="350"/>
        <v>10</v>
      </c>
    </row>
    <row r="3752" spans="1:19" x14ac:dyDescent="0.3">
      <c r="A3752" t="s">
        <v>8525</v>
      </c>
      <c r="B3752" t="s">
        <v>64</v>
      </c>
      <c r="C3752" t="s">
        <v>12021</v>
      </c>
      <c r="D3752" t="s">
        <v>49</v>
      </c>
      <c r="E3752" t="s">
        <v>65</v>
      </c>
      <c r="F3752" t="s">
        <v>8526</v>
      </c>
      <c r="G3752" t="s">
        <v>22</v>
      </c>
      <c r="H3752" s="1">
        <v>43892</v>
      </c>
      <c r="I3752" s="3">
        <v>0.47499999999999998</v>
      </c>
      <c r="J3752" s="1" t="s">
        <v>12021</v>
      </c>
      <c r="K3752" s="2" t="s">
        <v>12021</v>
      </c>
      <c r="L3752" s="2" t="s">
        <v>12021</v>
      </c>
      <c r="M3752" t="s">
        <v>12021</v>
      </c>
      <c r="N3752" t="str">
        <f t="shared" si="346"/>
        <v>02-03-2020</v>
      </c>
      <c r="O3752" t="str">
        <f t="shared" si="348"/>
        <v>03</v>
      </c>
      <c r="P3752" t="str">
        <f t="shared" si="349"/>
        <v>2020</v>
      </c>
      <c r="Q3752" t="s">
        <v>12021</v>
      </c>
      <c r="R3752" t="str">
        <f t="shared" si="347"/>
        <v>-</v>
      </c>
      <c r="S3752" t="str">
        <f t="shared" si="350"/>
        <v/>
      </c>
    </row>
    <row r="3753" spans="1:19" x14ac:dyDescent="0.3">
      <c r="A3753" t="s">
        <v>8527</v>
      </c>
      <c r="B3753" t="s">
        <v>131</v>
      </c>
      <c r="C3753" t="s">
        <v>12021</v>
      </c>
      <c r="D3753" t="s">
        <v>12</v>
      </c>
      <c r="E3753" t="s">
        <v>114</v>
      </c>
      <c r="F3753" t="s">
        <v>8528</v>
      </c>
      <c r="G3753" t="s">
        <v>22</v>
      </c>
      <c r="H3753" s="1">
        <v>44261</v>
      </c>
      <c r="I3753" s="3">
        <v>0.88472222222222219</v>
      </c>
      <c r="J3753" s="1" t="s">
        <v>12021</v>
      </c>
      <c r="K3753" s="2" t="s">
        <v>12021</v>
      </c>
      <c r="L3753" s="2" t="s">
        <v>12021</v>
      </c>
      <c r="M3753" t="s">
        <v>12021</v>
      </c>
      <c r="N3753" t="str">
        <f t="shared" si="346"/>
        <v>06-03-2021</v>
      </c>
      <c r="O3753" t="str">
        <f t="shared" si="348"/>
        <v>03</v>
      </c>
      <c r="P3753" t="str">
        <f t="shared" si="349"/>
        <v>2021</v>
      </c>
      <c r="Q3753" t="s">
        <v>12021</v>
      </c>
      <c r="R3753" t="str">
        <f t="shared" si="347"/>
        <v>-</v>
      </c>
      <c r="S3753" t="str">
        <f t="shared" si="350"/>
        <v/>
      </c>
    </row>
    <row r="3754" spans="1:19" x14ac:dyDescent="0.3">
      <c r="A3754" t="s">
        <v>8529</v>
      </c>
      <c r="B3754" t="s">
        <v>68</v>
      </c>
      <c r="C3754" t="s">
        <v>12021</v>
      </c>
      <c r="D3754" t="s">
        <v>49</v>
      </c>
      <c r="E3754" t="s">
        <v>69</v>
      </c>
      <c r="F3754" t="s">
        <v>8530</v>
      </c>
      <c r="G3754" t="s">
        <v>22</v>
      </c>
      <c r="H3754" s="1">
        <v>44713</v>
      </c>
      <c r="I3754" s="3">
        <v>0.16875000000000001</v>
      </c>
      <c r="J3754" s="1" t="s">
        <v>12021</v>
      </c>
      <c r="K3754" s="2" t="s">
        <v>12021</v>
      </c>
      <c r="L3754" s="2" t="s">
        <v>12021</v>
      </c>
      <c r="M3754" t="s">
        <v>12021</v>
      </c>
      <c r="N3754" t="str">
        <f t="shared" si="346"/>
        <v>01-06-2022</v>
      </c>
      <c r="O3754" t="str">
        <f t="shared" si="348"/>
        <v>06</v>
      </c>
      <c r="P3754" t="str">
        <f t="shared" si="349"/>
        <v>2022</v>
      </c>
      <c r="Q3754" t="s">
        <v>12021</v>
      </c>
      <c r="R3754" t="str">
        <f t="shared" si="347"/>
        <v>-</v>
      </c>
      <c r="S3754" t="str">
        <f t="shared" si="350"/>
        <v/>
      </c>
    </row>
    <row r="3755" spans="1:19" x14ac:dyDescent="0.3">
      <c r="A3755" t="s">
        <v>8531</v>
      </c>
      <c r="B3755" t="s">
        <v>131</v>
      </c>
      <c r="C3755" t="s">
        <v>12021</v>
      </c>
      <c r="D3755" t="s">
        <v>12</v>
      </c>
      <c r="E3755" t="s">
        <v>114</v>
      </c>
      <c r="F3755" t="s">
        <v>8532</v>
      </c>
      <c r="G3755" t="s">
        <v>15</v>
      </c>
      <c r="H3755" s="1">
        <v>45026</v>
      </c>
      <c r="I3755" s="3">
        <v>0.18888888888888888</v>
      </c>
      <c r="J3755" s="1" t="s">
        <v>12021</v>
      </c>
      <c r="K3755" s="2" t="s">
        <v>12021</v>
      </c>
      <c r="L3755" s="2" t="s">
        <v>12021</v>
      </c>
      <c r="M3755" t="s">
        <v>12021</v>
      </c>
      <c r="N3755" t="str">
        <f t="shared" si="346"/>
        <v>10-04-2023</v>
      </c>
      <c r="O3755" t="str">
        <f t="shared" si="348"/>
        <v>04</v>
      </c>
      <c r="P3755" t="str">
        <f t="shared" si="349"/>
        <v>2023</v>
      </c>
      <c r="Q3755" t="s">
        <v>12021</v>
      </c>
      <c r="R3755" t="str">
        <f t="shared" si="347"/>
        <v>-</v>
      </c>
      <c r="S3755" t="str">
        <f t="shared" si="350"/>
        <v/>
      </c>
    </row>
    <row r="3756" spans="1:19" x14ac:dyDescent="0.3">
      <c r="A3756" t="s">
        <v>8533</v>
      </c>
      <c r="B3756" t="s">
        <v>139</v>
      </c>
      <c r="C3756" t="s">
        <v>11738</v>
      </c>
      <c r="D3756" t="s">
        <v>19</v>
      </c>
      <c r="E3756" t="s">
        <v>140</v>
      </c>
      <c r="F3756" t="s">
        <v>8534</v>
      </c>
      <c r="G3756" t="s">
        <v>28</v>
      </c>
      <c r="H3756" s="1">
        <v>44473</v>
      </c>
      <c r="I3756" s="3">
        <v>0.4513888888888889</v>
      </c>
      <c r="J3756" s="1" t="s">
        <v>4360</v>
      </c>
      <c r="K3756" s="2">
        <v>0.45163194444444443</v>
      </c>
      <c r="L3756" s="2" t="s">
        <v>12021</v>
      </c>
      <c r="M3756" t="s">
        <v>12021</v>
      </c>
      <c r="N3756" t="str">
        <f t="shared" si="346"/>
        <v>04-10-2021</v>
      </c>
      <c r="O3756" t="str">
        <f t="shared" si="348"/>
        <v>10</v>
      </c>
      <c r="P3756" t="str">
        <f t="shared" si="349"/>
        <v>2021</v>
      </c>
      <c r="Q3756" t="s">
        <v>12021</v>
      </c>
      <c r="R3756" t="str">
        <f t="shared" si="347"/>
        <v>20-04-2021</v>
      </c>
      <c r="S3756" t="str">
        <f t="shared" si="350"/>
        <v>04</v>
      </c>
    </row>
    <row r="3757" spans="1:19" x14ac:dyDescent="0.3">
      <c r="A3757" t="s">
        <v>8535</v>
      </c>
      <c r="B3757" t="s">
        <v>280</v>
      </c>
      <c r="C3757" t="s">
        <v>12021</v>
      </c>
      <c r="D3757" t="s">
        <v>49</v>
      </c>
      <c r="E3757" t="s">
        <v>65</v>
      </c>
      <c r="F3757" t="s">
        <v>8536</v>
      </c>
      <c r="G3757" t="s">
        <v>22</v>
      </c>
      <c r="H3757" s="1" t="s">
        <v>2764</v>
      </c>
      <c r="I3757" s="3">
        <v>7.5671296296296292E-2</v>
      </c>
      <c r="J3757" s="1" t="s">
        <v>12021</v>
      </c>
      <c r="K3757" s="2" t="s">
        <v>12021</v>
      </c>
      <c r="L3757" s="2" t="s">
        <v>12021</v>
      </c>
      <c r="M3757" t="s">
        <v>12021</v>
      </c>
      <c r="N3757" t="str">
        <f t="shared" si="346"/>
        <v>28-05-2021</v>
      </c>
      <c r="O3757" t="str">
        <f t="shared" si="348"/>
        <v>05</v>
      </c>
      <c r="P3757" t="str">
        <f t="shared" si="349"/>
        <v>2021</v>
      </c>
      <c r="Q3757" t="s">
        <v>12021</v>
      </c>
      <c r="R3757" t="str">
        <f t="shared" si="347"/>
        <v>-</v>
      </c>
      <c r="S3757" t="str">
        <f t="shared" si="350"/>
        <v/>
      </c>
    </row>
    <row r="3758" spans="1:19" x14ac:dyDescent="0.3">
      <c r="A3758" t="s">
        <v>8537</v>
      </c>
      <c r="B3758" t="s">
        <v>64</v>
      </c>
      <c r="C3758" t="s">
        <v>12021</v>
      </c>
      <c r="D3758" t="s">
        <v>49</v>
      </c>
      <c r="E3758" t="s">
        <v>65</v>
      </c>
      <c r="F3758" t="s">
        <v>8538</v>
      </c>
      <c r="G3758" t="s">
        <v>15</v>
      </c>
      <c r="H3758" s="1">
        <v>43959</v>
      </c>
      <c r="I3758" s="3">
        <v>0.81458333333333333</v>
      </c>
      <c r="J3758" s="1" t="s">
        <v>12021</v>
      </c>
      <c r="K3758" s="2" t="s">
        <v>12021</v>
      </c>
      <c r="L3758" s="2" t="s">
        <v>12021</v>
      </c>
      <c r="M3758" t="s">
        <v>12021</v>
      </c>
      <c r="N3758" t="str">
        <f t="shared" si="346"/>
        <v>08-05-2020</v>
      </c>
      <c r="O3758" t="str">
        <f t="shared" si="348"/>
        <v>05</v>
      </c>
      <c r="P3758" t="str">
        <f t="shared" si="349"/>
        <v>2020</v>
      </c>
      <c r="Q3758" t="s">
        <v>12021</v>
      </c>
      <c r="R3758" t="str">
        <f t="shared" si="347"/>
        <v>-</v>
      </c>
      <c r="S3758" t="str">
        <f t="shared" si="350"/>
        <v/>
      </c>
    </row>
    <row r="3759" spans="1:19" x14ac:dyDescent="0.3">
      <c r="A3759" t="s">
        <v>2726</v>
      </c>
      <c r="B3759" t="s">
        <v>149</v>
      </c>
      <c r="C3759" t="s">
        <v>12021</v>
      </c>
      <c r="D3759" t="s">
        <v>49</v>
      </c>
      <c r="E3759" t="s">
        <v>69</v>
      </c>
      <c r="F3759" t="s">
        <v>8539</v>
      </c>
      <c r="G3759" t="s">
        <v>22</v>
      </c>
      <c r="H3759" s="1" t="s">
        <v>3847</v>
      </c>
      <c r="I3759" s="3">
        <v>0.14335648148148147</v>
      </c>
      <c r="J3759" s="1" t="s">
        <v>12021</v>
      </c>
      <c r="K3759" s="2" t="s">
        <v>12021</v>
      </c>
      <c r="L3759" s="2" t="s">
        <v>12021</v>
      </c>
      <c r="M3759" t="s">
        <v>12021</v>
      </c>
      <c r="N3759" t="str">
        <f t="shared" si="346"/>
        <v>13-04-2023</v>
      </c>
      <c r="O3759" t="str">
        <f t="shared" si="348"/>
        <v>04</v>
      </c>
      <c r="P3759" t="str">
        <f t="shared" si="349"/>
        <v>2023</v>
      </c>
      <c r="Q3759" t="s">
        <v>12021</v>
      </c>
      <c r="R3759" t="str">
        <f t="shared" si="347"/>
        <v>-</v>
      </c>
      <c r="S3759" t="str">
        <f t="shared" si="350"/>
        <v/>
      </c>
    </row>
    <row r="3760" spans="1:19" x14ac:dyDescent="0.3">
      <c r="A3760" t="s">
        <v>8540</v>
      </c>
      <c r="B3760" t="s">
        <v>139</v>
      </c>
      <c r="C3760" t="s">
        <v>12021</v>
      </c>
      <c r="D3760" t="s">
        <v>19</v>
      </c>
      <c r="E3760" t="s">
        <v>140</v>
      </c>
      <c r="F3760" t="s">
        <v>8541</v>
      </c>
      <c r="G3760" t="s">
        <v>15</v>
      </c>
      <c r="H3760" s="1">
        <v>44475</v>
      </c>
      <c r="I3760" s="3">
        <v>0.50069444444444444</v>
      </c>
      <c r="J3760" s="1" t="s">
        <v>12021</v>
      </c>
      <c r="K3760" s="2" t="s">
        <v>12021</v>
      </c>
      <c r="L3760" s="2" t="s">
        <v>12021</v>
      </c>
      <c r="M3760" t="s">
        <v>12021</v>
      </c>
      <c r="N3760" t="str">
        <f t="shared" si="346"/>
        <v>06-10-2021</v>
      </c>
      <c r="O3760" t="str">
        <f t="shared" si="348"/>
        <v>10</v>
      </c>
      <c r="P3760" t="str">
        <f t="shared" si="349"/>
        <v>2021</v>
      </c>
      <c r="Q3760" t="s">
        <v>12021</v>
      </c>
      <c r="R3760" t="str">
        <f t="shared" si="347"/>
        <v>-</v>
      </c>
      <c r="S3760" t="str">
        <f t="shared" si="350"/>
        <v/>
      </c>
    </row>
    <row r="3761" spans="1:19" x14ac:dyDescent="0.3">
      <c r="A3761" t="s">
        <v>8542</v>
      </c>
      <c r="B3761" t="s">
        <v>256</v>
      </c>
      <c r="C3761" t="s">
        <v>12021</v>
      </c>
      <c r="D3761" t="s">
        <v>19</v>
      </c>
      <c r="E3761" t="s">
        <v>20</v>
      </c>
      <c r="F3761" t="s">
        <v>4768</v>
      </c>
      <c r="G3761" t="s">
        <v>15</v>
      </c>
      <c r="H3761" s="1" t="s">
        <v>4476</v>
      </c>
      <c r="I3761" s="3">
        <v>0.86195601851851855</v>
      </c>
      <c r="J3761" s="1" t="s">
        <v>12021</v>
      </c>
      <c r="K3761" s="2" t="s">
        <v>12021</v>
      </c>
      <c r="L3761" s="2" t="s">
        <v>12021</v>
      </c>
      <c r="M3761" t="s">
        <v>12021</v>
      </c>
      <c r="N3761" t="str">
        <f t="shared" si="346"/>
        <v>29-11-2020</v>
      </c>
      <c r="O3761" t="str">
        <f t="shared" si="348"/>
        <v>11</v>
      </c>
      <c r="P3761" t="str">
        <f t="shared" si="349"/>
        <v>2020</v>
      </c>
      <c r="Q3761" t="s">
        <v>12021</v>
      </c>
      <c r="R3761" t="str">
        <f t="shared" si="347"/>
        <v>-</v>
      </c>
      <c r="S3761" t="str">
        <f t="shared" si="350"/>
        <v/>
      </c>
    </row>
    <row r="3762" spans="1:19" x14ac:dyDescent="0.3">
      <c r="A3762" t="s">
        <v>8543</v>
      </c>
      <c r="B3762" t="s">
        <v>289</v>
      </c>
      <c r="C3762" t="s">
        <v>12021</v>
      </c>
      <c r="D3762" t="s">
        <v>49</v>
      </c>
      <c r="E3762" t="s">
        <v>69</v>
      </c>
      <c r="F3762" t="s">
        <v>8544</v>
      </c>
      <c r="G3762" t="s">
        <v>15</v>
      </c>
      <c r="H3762" s="1">
        <v>44324</v>
      </c>
      <c r="I3762" s="3">
        <v>5.1388888888888887E-2</v>
      </c>
      <c r="J3762" s="1" t="s">
        <v>12021</v>
      </c>
      <c r="K3762" s="2" t="s">
        <v>12021</v>
      </c>
      <c r="L3762" s="2" t="s">
        <v>12021</v>
      </c>
      <c r="M3762" t="s">
        <v>12021</v>
      </c>
      <c r="N3762" t="str">
        <f t="shared" si="346"/>
        <v>08-05-2021</v>
      </c>
      <c r="O3762" t="str">
        <f t="shared" si="348"/>
        <v>05</v>
      </c>
      <c r="P3762" t="str">
        <f t="shared" si="349"/>
        <v>2021</v>
      </c>
      <c r="Q3762" t="s">
        <v>12021</v>
      </c>
      <c r="R3762" t="str">
        <f t="shared" si="347"/>
        <v>-</v>
      </c>
      <c r="S3762" t="str">
        <f t="shared" si="350"/>
        <v/>
      </c>
    </row>
    <row r="3763" spans="1:19" x14ac:dyDescent="0.3">
      <c r="A3763" t="s">
        <v>8545</v>
      </c>
      <c r="B3763" t="s">
        <v>220</v>
      </c>
      <c r="C3763" t="s">
        <v>11739</v>
      </c>
      <c r="D3763" t="s">
        <v>12</v>
      </c>
      <c r="E3763" t="s">
        <v>174</v>
      </c>
      <c r="F3763" t="s">
        <v>8546</v>
      </c>
      <c r="G3763" t="s">
        <v>28</v>
      </c>
      <c r="H3763" s="1" t="s">
        <v>2677</v>
      </c>
      <c r="I3763" s="3">
        <v>0.62165509259259255</v>
      </c>
      <c r="J3763" s="1" t="s">
        <v>8547</v>
      </c>
      <c r="K3763" s="2">
        <v>0.62165509259259255</v>
      </c>
      <c r="L3763" s="2" t="s">
        <v>12021</v>
      </c>
      <c r="M3763" t="s">
        <v>12021</v>
      </c>
      <c r="N3763" t="str">
        <f t="shared" si="346"/>
        <v>22-12-2022</v>
      </c>
      <c r="O3763" t="str">
        <f t="shared" si="348"/>
        <v>12</v>
      </c>
      <c r="P3763" t="str">
        <f t="shared" si="349"/>
        <v>2022</v>
      </c>
      <c r="Q3763" t="s">
        <v>12021</v>
      </c>
      <c r="R3763" t="str">
        <f t="shared" si="347"/>
        <v>17-01-2023</v>
      </c>
      <c r="S3763" t="str">
        <f t="shared" si="350"/>
        <v>01</v>
      </c>
    </row>
    <row r="3764" spans="1:19" x14ac:dyDescent="0.3">
      <c r="A3764" t="s">
        <v>8548</v>
      </c>
      <c r="B3764" t="s">
        <v>158</v>
      </c>
      <c r="C3764" t="s">
        <v>12021</v>
      </c>
      <c r="D3764" t="s">
        <v>33</v>
      </c>
      <c r="E3764" t="s">
        <v>127</v>
      </c>
      <c r="F3764" t="s">
        <v>8549</v>
      </c>
      <c r="G3764" t="s">
        <v>15</v>
      </c>
      <c r="H3764" s="1" t="s">
        <v>7176</v>
      </c>
      <c r="I3764" s="3">
        <v>0.84876157407407404</v>
      </c>
      <c r="J3764" s="1" t="s">
        <v>12021</v>
      </c>
      <c r="K3764" s="2" t="s">
        <v>12021</v>
      </c>
      <c r="L3764" s="2" t="s">
        <v>12021</v>
      </c>
      <c r="M3764" t="s">
        <v>12021</v>
      </c>
      <c r="N3764" t="str">
        <f t="shared" si="346"/>
        <v>19-01-2022</v>
      </c>
      <c r="O3764" t="str">
        <f t="shared" si="348"/>
        <v>01</v>
      </c>
      <c r="P3764" t="str">
        <f t="shared" si="349"/>
        <v>2022</v>
      </c>
      <c r="Q3764" t="s">
        <v>12021</v>
      </c>
      <c r="R3764" t="str">
        <f t="shared" si="347"/>
        <v>-</v>
      </c>
      <c r="S3764" t="str">
        <f t="shared" si="350"/>
        <v/>
      </c>
    </row>
    <row r="3765" spans="1:19" x14ac:dyDescent="0.3">
      <c r="A3765" t="s">
        <v>8550</v>
      </c>
      <c r="B3765" t="s">
        <v>93</v>
      </c>
      <c r="C3765" t="s">
        <v>12021</v>
      </c>
      <c r="D3765" t="s">
        <v>19</v>
      </c>
      <c r="E3765" t="s">
        <v>26</v>
      </c>
      <c r="F3765" t="s">
        <v>8551</v>
      </c>
      <c r="G3765" t="s">
        <v>15</v>
      </c>
      <c r="H3765" s="1" t="s">
        <v>3994</v>
      </c>
      <c r="I3765" s="3">
        <v>0.53704861111111113</v>
      </c>
      <c r="J3765" s="1" t="s">
        <v>12021</v>
      </c>
      <c r="K3765" s="2" t="s">
        <v>12021</v>
      </c>
      <c r="L3765" s="2" t="s">
        <v>12021</v>
      </c>
      <c r="M3765" t="s">
        <v>12021</v>
      </c>
      <c r="N3765" t="str">
        <f t="shared" si="346"/>
        <v>21-04-2024</v>
      </c>
      <c r="O3765" t="str">
        <f t="shared" si="348"/>
        <v>04</v>
      </c>
      <c r="P3765" t="str">
        <f t="shared" si="349"/>
        <v>2024</v>
      </c>
      <c r="Q3765" t="s">
        <v>12021</v>
      </c>
      <c r="R3765" t="str">
        <f t="shared" si="347"/>
        <v>-</v>
      </c>
      <c r="S3765" t="str">
        <f t="shared" si="350"/>
        <v/>
      </c>
    </row>
    <row r="3766" spans="1:19" x14ac:dyDescent="0.3">
      <c r="A3766" t="s">
        <v>8552</v>
      </c>
      <c r="B3766" t="s">
        <v>256</v>
      </c>
      <c r="C3766" t="s">
        <v>12021</v>
      </c>
      <c r="D3766" t="s">
        <v>19</v>
      </c>
      <c r="E3766" t="s">
        <v>20</v>
      </c>
      <c r="F3766" t="s">
        <v>8553</v>
      </c>
      <c r="G3766" t="s">
        <v>15</v>
      </c>
      <c r="H3766" s="1">
        <v>45607</v>
      </c>
      <c r="I3766" s="3">
        <v>0.125</v>
      </c>
      <c r="J3766" s="1" t="s">
        <v>12021</v>
      </c>
      <c r="K3766" s="2" t="s">
        <v>12021</v>
      </c>
      <c r="L3766" s="2" t="s">
        <v>12021</v>
      </c>
      <c r="M3766" t="s">
        <v>12021</v>
      </c>
      <c r="N3766" t="str">
        <f t="shared" si="346"/>
        <v>11-11-2024</v>
      </c>
      <c r="O3766" t="str">
        <f t="shared" si="348"/>
        <v>11</v>
      </c>
      <c r="P3766" t="str">
        <f t="shared" si="349"/>
        <v>2024</v>
      </c>
      <c r="Q3766" t="s">
        <v>12021</v>
      </c>
      <c r="R3766" t="str">
        <f t="shared" si="347"/>
        <v>-</v>
      </c>
      <c r="S3766" t="str">
        <f t="shared" si="350"/>
        <v/>
      </c>
    </row>
    <row r="3767" spans="1:19" x14ac:dyDescent="0.3">
      <c r="A3767" t="s">
        <v>8554</v>
      </c>
      <c r="B3767" t="s">
        <v>113</v>
      </c>
      <c r="C3767" t="s">
        <v>11740</v>
      </c>
      <c r="D3767" t="s">
        <v>12</v>
      </c>
      <c r="E3767" t="s">
        <v>114</v>
      </c>
      <c r="F3767" t="s">
        <v>8555</v>
      </c>
      <c r="G3767" t="s">
        <v>28</v>
      </c>
      <c r="H3767" s="1" t="s">
        <v>861</v>
      </c>
      <c r="I3767" s="3">
        <v>0.69074074074074077</v>
      </c>
      <c r="J3767" s="1" t="s">
        <v>3414</v>
      </c>
      <c r="K3767" s="2">
        <v>0.69074074074074077</v>
      </c>
      <c r="L3767" s="2" t="s">
        <v>12021</v>
      </c>
      <c r="M3767" t="s">
        <v>12021</v>
      </c>
      <c r="N3767" t="str">
        <f t="shared" si="346"/>
        <v>24-11-2023</v>
      </c>
      <c r="O3767" t="str">
        <f t="shared" si="348"/>
        <v>11</v>
      </c>
      <c r="P3767" t="str">
        <f t="shared" si="349"/>
        <v>2023</v>
      </c>
      <c r="Q3767" t="s">
        <v>12021</v>
      </c>
      <c r="R3767" t="str">
        <f t="shared" si="347"/>
        <v>13-12-2023</v>
      </c>
      <c r="S3767" t="str">
        <f t="shared" si="350"/>
        <v>12</v>
      </c>
    </row>
    <row r="3768" spans="1:19" x14ac:dyDescent="0.3">
      <c r="A3768" t="s">
        <v>8556</v>
      </c>
      <c r="B3768" t="s">
        <v>64</v>
      </c>
      <c r="C3768" t="s">
        <v>12021</v>
      </c>
      <c r="D3768" t="s">
        <v>49</v>
      </c>
      <c r="E3768" t="s">
        <v>65</v>
      </c>
      <c r="F3768" t="s">
        <v>8557</v>
      </c>
      <c r="G3768" t="s">
        <v>22</v>
      </c>
      <c r="H3768" s="1">
        <v>44024</v>
      </c>
      <c r="I3768" s="3">
        <v>0.4513888888888889</v>
      </c>
      <c r="J3768" s="1" t="s">
        <v>12021</v>
      </c>
      <c r="K3768" s="2" t="s">
        <v>12021</v>
      </c>
      <c r="L3768" s="2" t="s">
        <v>12021</v>
      </c>
      <c r="M3768" t="s">
        <v>12021</v>
      </c>
      <c r="N3768" t="str">
        <f t="shared" si="346"/>
        <v>12-07-2020</v>
      </c>
      <c r="O3768" t="str">
        <f t="shared" si="348"/>
        <v>07</v>
      </c>
      <c r="P3768" t="str">
        <f t="shared" si="349"/>
        <v>2020</v>
      </c>
      <c r="Q3768" t="s">
        <v>12021</v>
      </c>
      <c r="R3768" t="str">
        <f t="shared" si="347"/>
        <v>-</v>
      </c>
      <c r="S3768" t="str">
        <f t="shared" si="350"/>
        <v/>
      </c>
    </row>
    <row r="3769" spans="1:19" x14ac:dyDescent="0.3">
      <c r="A3769" t="s">
        <v>8558</v>
      </c>
      <c r="B3769" t="s">
        <v>249</v>
      </c>
      <c r="C3769" s="4">
        <v>45334.316666666666</v>
      </c>
      <c r="D3769" t="s">
        <v>19</v>
      </c>
      <c r="E3769" t="s">
        <v>26</v>
      </c>
      <c r="F3769" t="s">
        <v>8559</v>
      </c>
      <c r="G3769" t="s">
        <v>28</v>
      </c>
      <c r="H3769" s="1" t="s">
        <v>812</v>
      </c>
      <c r="I3769" s="3">
        <v>0.31694444444444442</v>
      </c>
      <c r="J3769" s="1">
        <v>45334</v>
      </c>
      <c r="K3769" s="2">
        <v>0.31666666666666665</v>
      </c>
      <c r="L3769" s="2" t="s">
        <v>12021</v>
      </c>
      <c r="M3769" t="s">
        <v>12021</v>
      </c>
      <c r="N3769" t="str">
        <f t="shared" si="346"/>
        <v>22-11-2024</v>
      </c>
      <c r="O3769" t="str">
        <f t="shared" si="348"/>
        <v>11</v>
      </c>
      <c r="P3769" t="str">
        <f t="shared" si="349"/>
        <v>2024</v>
      </c>
      <c r="Q3769" t="s">
        <v>12021</v>
      </c>
      <c r="R3769" t="str">
        <f t="shared" si="347"/>
        <v>12-02-2024</v>
      </c>
      <c r="S3769" t="str">
        <f t="shared" si="350"/>
        <v>02</v>
      </c>
    </row>
    <row r="3770" spans="1:19" x14ac:dyDescent="0.3">
      <c r="A3770" t="s">
        <v>8560</v>
      </c>
      <c r="B3770" t="s">
        <v>188</v>
      </c>
      <c r="C3770" t="s">
        <v>12021</v>
      </c>
      <c r="D3770" t="s">
        <v>12</v>
      </c>
      <c r="E3770" t="s">
        <v>114</v>
      </c>
      <c r="F3770" t="s">
        <v>8561</v>
      </c>
      <c r="G3770" t="s">
        <v>22</v>
      </c>
      <c r="H3770" s="1" t="s">
        <v>588</v>
      </c>
      <c r="I3770" s="3">
        <v>0.51188657407407412</v>
      </c>
      <c r="J3770" s="1" t="s">
        <v>12021</v>
      </c>
      <c r="K3770" s="2" t="s">
        <v>12021</v>
      </c>
      <c r="L3770" s="2" t="s">
        <v>12021</v>
      </c>
      <c r="M3770" t="s">
        <v>12021</v>
      </c>
      <c r="N3770" t="str">
        <f t="shared" si="346"/>
        <v>13-03-2021</v>
      </c>
      <c r="O3770" t="str">
        <f t="shared" si="348"/>
        <v>03</v>
      </c>
      <c r="P3770" t="str">
        <f t="shared" si="349"/>
        <v>2021</v>
      </c>
      <c r="Q3770" t="s">
        <v>12021</v>
      </c>
      <c r="R3770" t="str">
        <f t="shared" si="347"/>
        <v>-</v>
      </c>
      <c r="S3770" t="str">
        <f t="shared" si="350"/>
        <v/>
      </c>
    </row>
    <row r="3771" spans="1:19" x14ac:dyDescent="0.3">
      <c r="A3771" t="s">
        <v>8562</v>
      </c>
      <c r="B3771" t="s">
        <v>158</v>
      </c>
      <c r="C3771" t="s">
        <v>11741</v>
      </c>
      <c r="D3771" t="s">
        <v>33</v>
      </c>
      <c r="E3771" t="s">
        <v>127</v>
      </c>
      <c r="F3771" t="s">
        <v>8563</v>
      </c>
      <c r="G3771" t="s">
        <v>28</v>
      </c>
      <c r="H3771" s="1" t="s">
        <v>2710</v>
      </c>
      <c r="I3771" s="3">
        <v>0.75269675925925927</v>
      </c>
      <c r="J3771" s="1" t="s">
        <v>1081</v>
      </c>
      <c r="K3771" s="2">
        <v>0.75269675925925927</v>
      </c>
      <c r="L3771" s="2" t="s">
        <v>12021</v>
      </c>
      <c r="M3771" t="s">
        <v>12021</v>
      </c>
      <c r="N3771" t="str">
        <f t="shared" si="346"/>
        <v>24-09-2022</v>
      </c>
      <c r="O3771" t="str">
        <f t="shared" si="348"/>
        <v>09</v>
      </c>
      <c r="P3771" t="str">
        <f t="shared" si="349"/>
        <v>2022</v>
      </c>
      <c r="Q3771" t="s">
        <v>12021</v>
      </c>
      <c r="R3771" t="str">
        <f t="shared" si="347"/>
        <v>15-10-2022</v>
      </c>
      <c r="S3771" t="str">
        <f t="shared" si="350"/>
        <v>10</v>
      </c>
    </row>
    <row r="3772" spans="1:19" x14ac:dyDescent="0.3">
      <c r="A3772" t="s">
        <v>8564</v>
      </c>
      <c r="B3772" t="s">
        <v>139</v>
      </c>
      <c r="C3772" t="s">
        <v>12021</v>
      </c>
      <c r="D3772" t="s">
        <v>19</v>
      </c>
      <c r="E3772" t="s">
        <v>140</v>
      </c>
      <c r="F3772" t="s">
        <v>8565</v>
      </c>
      <c r="G3772" t="s">
        <v>22</v>
      </c>
      <c r="H3772" s="1">
        <v>44744</v>
      </c>
      <c r="I3772" s="3">
        <v>0.47430555555555554</v>
      </c>
      <c r="J3772" s="1" t="s">
        <v>12021</v>
      </c>
      <c r="K3772" s="2" t="s">
        <v>12021</v>
      </c>
      <c r="L3772" s="2" t="s">
        <v>12021</v>
      </c>
      <c r="M3772" t="s">
        <v>12021</v>
      </c>
      <c r="N3772" t="str">
        <f t="shared" si="346"/>
        <v>02-07-2022</v>
      </c>
      <c r="O3772" t="str">
        <f t="shared" si="348"/>
        <v>07</v>
      </c>
      <c r="P3772" t="str">
        <f t="shared" si="349"/>
        <v>2022</v>
      </c>
      <c r="Q3772" t="s">
        <v>12021</v>
      </c>
      <c r="R3772" t="str">
        <f t="shared" si="347"/>
        <v>-</v>
      </c>
      <c r="S3772" t="str">
        <f t="shared" si="350"/>
        <v/>
      </c>
    </row>
    <row r="3773" spans="1:19" x14ac:dyDescent="0.3">
      <c r="A3773" t="s">
        <v>8566</v>
      </c>
      <c r="B3773" t="s">
        <v>53</v>
      </c>
      <c r="C3773" t="s">
        <v>12021</v>
      </c>
      <c r="D3773" t="s">
        <v>12</v>
      </c>
      <c r="E3773" t="s">
        <v>13</v>
      </c>
      <c r="F3773" t="s">
        <v>8567</v>
      </c>
      <c r="G3773" t="s">
        <v>15</v>
      </c>
      <c r="H3773" s="1" t="s">
        <v>587</v>
      </c>
      <c r="I3773" s="3">
        <v>0.12768518518518518</v>
      </c>
      <c r="J3773" s="1" t="s">
        <v>12021</v>
      </c>
      <c r="K3773" s="2" t="s">
        <v>12021</v>
      </c>
      <c r="L3773" s="2" t="s">
        <v>12021</v>
      </c>
      <c r="M3773" t="s">
        <v>12021</v>
      </c>
      <c r="N3773" t="str">
        <f t="shared" si="346"/>
        <v>13-02-2021</v>
      </c>
      <c r="O3773" t="str">
        <f t="shared" si="348"/>
        <v>02</v>
      </c>
      <c r="P3773" t="str">
        <f t="shared" si="349"/>
        <v>2021</v>
      </c>
      <c r="Q3773" t="s">
        <v>12021</v>
      </c>
      <c r="R3773" t="str">
        <f t="shared" si="347"/>
        <v>-</v>
      </c>
      <c r="S3773" t="str">
        <f t="shared" si="350"/>
        <v/>
      </c>
    </row>
    <row r="3774" spans="1:19" x14ac:dyDescent="0.3">
      <c r="A3774" t="s">
        <v>8568</v>
      </c>
      <c r="B3774" t="s">
        <v>11</v>
      </c>
      <c r="C3774" t="s">
        <v>12021</v>
      </c>
      <c r="D3774" t="s">
        <v>12</v>
      </c>
      <c r="E3774" t="s">
        <v>13</v>
      </c>
      <c r="F3774" t="s">
        <v>8569</v>
      </c>
      <c r="G3774" t="s">
        <v>15</v>
      </c>
      <c r="H3774" s="1">
        <v>45451</v>
      </c>
      <c r="I3774" s="3">
        <v>0.77847222222222223</v>
      </c>
      <c r="J3774" s="1" t="s">
        <v>12021</v>
      </c>
      <c r="K3774" s="2" t="s">
        <v>12021</v>
      </c>
      <c r="L3774" s="2" t="s">
        <v>12021</v>
      </c>
      <c r="M3774" t="s">
        <v>12021</v>
      </c>
      <c r="N3774" t="str">
        <f t="shared" si="346"/>
        <v>08-06-2024</v>
      </c>
      <c r="O3774" t="str">
        <f t="shared" si="348"/>
        <v>06</v>
      </c>
      <c r="P3774" t="str">
        <f t="shared" si="349"/>
        <v>2024</v>
      </c>
      <c r="Q3774" t="s">
        <v>12021</v>
      </c>
      <c r="R3774" t="str">
        <f t="shared" si="347"/>
        <v>-</v>
      </c>
      <c r="S3774" t="str">
        <f t="shared" si="350"/>
        <v/>
      </c>
    </row>
    <row r="3775" spans="1:19" x14ac:dyDescent="0.3">
      <c r="A3775" t="s">
        <v>8570</v>
      </c>
      <c r="B3775" t="s">
        <v>123</v>
      </c>
      <c r="C3775" t="s">
        <v>11742</v>
      </c>
      <c r="D3775" t="s">
        <v>33</v>
      </c>
      <c r="E3775" t="s">
        <v>34</v>
      </c>
      <c r="F3775" t="s">
        <v>8571</v>
      </c>
      <c r="G3775" t="s">
        <v>28</v>
      </c>
      <c r="H3775" s="1">
        <v>43838</v>
      </c>
      <c r="I3775" s="3">
        <v>0.34027777777777779</v>
      </c>
      <c r="J3775" s="1" t="s">
        <v>2054</v>
      </c>
      <c r="K3775" s="2">
        <v>0.34064814814814814</v>
      </c>
      <c r="L3775" s="2" t="s">
        <v>12021</v>
      </c>
      <c r="M3775" t="s">
        <v>12021</v>
      </c>
      <c r="N3775" t="str">
        <f t="shared" si="346"/>
        <v>08-01-2020</v>
      </c>
      <c r="O3775" t="str">
        <f t="shared" si="348"/>
        <v>01</v>
      </c>
      <c r="P3775" t="str">
        <f t="shared" si="349"/>
        <v>2020</v>
      </c>
      <c r="Q3775" t="s">
        <v>12021</v>
      </c>
      <c r="R3775" t="str">
        <f t="shared" si="347"/>
        <v>29-08-2020</v>
      </c>
      <c r="S3775" t="str">
        <f t="shared" si="350"/>
        <v>08</v>
      </c>
    </row>
    <row r="3776" spans="1:19" x14ac:dyDescent="0.3">
      <c r="A3776" t="s">
        <v>8572</v>
      </c>
      <c r="B3776" t="s">
        <v>194</v>
      </c>
      <c r="C3776" s="4">
        <v>44257.292361111111</v>
      </c>
      <c r="D3776" t="s">
        <v>49</v>
      </c>
      <c r="E3776" t="s">
        <v>65</v>
      </c>
      <c r="F3776" t="s">
        <v>8573</v>
      </c>
      <c r="G3776" t="s">
        <v>28</v>
      </c>
      <c r="H3776" s="1">
        <v>44378</v>
      </c>
      <c r="I3776" s="3">
        <v>0.29236111111111113</v>
      </c>
      <c r="J3776" s="1">
        <v>44257</v>
      </c>
      <c r="K3776" s="2">
        <v>0.29236111111111113</v>
      </c>
      <c r="L3776" s="2" t="s">
        <v>12021</v>
      </c>
      <c r="M3776" t="s">
        <v>12021</v>
      </c>
      <c r="N3776" t="str">
        <f t="shared" si="346"/>
        <v>01-07-2021</v>
      </c>
      <c r="O3776" t="str">
        <f t="shared" si="348"/>
        <v>07</v>
      </c>
      <c r="P3776" t="str">
        <f t="shared" si="349"/>
        <v>2021</v>
      </c>
      <c r="Q3776" t="s">
        <v>12021</v>
      </c>
      <c r="R3776" t="str">
        <f t="shared" si="347"/>
        <v>02-03-2021</v>
      </c>
      <c r="S3776" t="str">
        <f t="shared" si="350"/>
        <v>03</v>
      </c>
    </row>
    <row r="3777" spans="1:19" x14ac:dyDescent="0.3">
      <c r="A3777" t="s">
        <v>8574</v>
      </c>
      <c r="B3777" t="s">
        <v>220</v>
      </c>
      <c r="C3777" t="s">
        <v>12021</v>
      </c>
      <c r="D3777" t="s">
        <v>12</v>
      </c>
      <c r="E3777" t="s">
        <v>174</v>
      </c>
      <c r="F3777" t="s">
        <v>8575</v>
      </c>
      <c r="G3777" t="s">
        <v>22</v>
      </c>
      <c r="H3777" s="1">
        <v>44570</v>
      </c>
      <c r="I3777" s="3">
        <v>0.51249999999999996</v>
      </c>
      <c r="J3777" s="1" t="s">
        <v>12021</v>
      </c>
      <c r="K3777" s="2" t="s">
        <v>12021</v>
      </c>
      <c r="L3777" s="2" t="s">
        <v>12021</v>
      </c>
      <c r="M3777" t="s">
        <v>12021</v>
      </c>
      <c r="N3777" t="str">
        <f t="shared" si="346"/>
        <v>09-01-2022</v>
      </c>
      <c r="O3777" t="str">
        <f t="shared" si="348"/>
        <v>01</v>
      </c>
      <c r="P3777" t="str">
        <f t="shared" si="349"/>
        <v>2022</v>
      </c>
      <c r="Q3777" t="s">
        <v>12021</v>
      </c>
      <c r="R3777" t="str">
        <f t="shared" si="347"/>
        <v>-</v>
      </c>
      <c r="S3777" t="str">
        <f t="shared" si="350"/>
        <v/>
      </c>
    </row>
    <row r="3778" spans="1:19" x14ac:dyDescent="0.3">
      <c r="A3778" t="s">
        <v>8576</v>
      </c>
      <c r="B3778" t="s">
        <v>25</v>
      </c>
      <c r="C3778" t="s">
        <v>12021</v>
      </c>
      <c r="D3778" t="s">
        <v>19</v>
      </c>
      <c r="E3778" t="s">
        <v>26</v>
      </c>
      <c r="F3778" t="s">
        <v>8577</v>
      </c>
      <c r="G3778" t="s">
        <v>22</v>
      </c>
      <c r="H3778" s="1" t="s">
        <v>3847</v>
      </c>
      <c r="I3778" s="3">
        <v>1.6527777777777777E-2</v>
      </c>
      <c r="J3778" s="1" t="s">
        <v>12021</v>
      </c>
      <c r="K3778" s="2" t="s">
        <v>12021</v>
      </c>
      <c r="L3778" s="2" t="s">
        <v>12021</v>
      </c>
      <c r="M3778" t="s">
        <v>12021</v>
      </c>
      <c r="N3778" t="str">
        <f t="shared" ref="N3778:N3841" si="351">TEXT(H3778,"DD-MM-YYYY")</f>
        <v>13-04-2023</v>
      </c>
      <c r="O3778" t="str">
        <f t="shared" si="348"/>
        <v>04</v>
      </c>
      <c r="P3778" t="str">
        <f t="shared" si="349"/>
        <v>2023</v>
      </c>
      <c r="Q3778" t="s">
        <v>12021</v>
      </c>
      <c r="R3778" t="str">
        <f t="shared" ref="R3778:R3841" si="352">TEXT(J3778,"DD-MM-YYYY")</f>
        <v>-</v>
      </c>
      <c r="S3778" t="str">
        <f t="shared" si="350"/>
        <v/>
      </c>
    </row>
    <row r="3779" spans="1:19" x14ac:dyDescent="0.3">
      <c r="A3779" t="s">
        <v>8578</v>
      </c>
      <c r="B3779" t="s">
        <v>194</v>
      </c>
      <c r="C3779" t="s">
        <v>12021</v>
      </c>
      <c r="D3779" t="s">
        <v>49</v>
      </c>
      <c r="E3779" t="s">
        <v>65</v>
      </c>
      <c r="F3779" t="s">
        <v>8579</v>
      </c>
      <c r="G3779" t="s">
        <v>15</v>
      </c>
      <c r="H3779" s="1">
        <v>45630</v>
      </c>
      <c r="I3779" s="3">
        <v>0.88958333333333328</v>
      </c>
      <c r="J3779" s="1" t="s">
        <v>12021</v>
      </c>
      <c r="K3779" s="2" t="s">
        <v>12021</v>
      </c>
      <c r="L3779" s="2" t="s">
        <v>12021</v>
      </c>
      <c r="M3779" t="s">
        <v>12021</v>
      </c>
      <c r="N3779" t="str">
        <f t="shared" si="351"/>
        <v>04-12-2024</v>
      </c>
      <c r="O3779" t="str">
        <f t="shared" ref="O3779:O3842" si="353">MID(N3779,4,2)</f>
        <v>12</v>
      </c>
      <c r="P3779" t="str">
        <f t="shared" ref="P3779:P3842" si="354">RIGHT(N3779,4)</f>
        <v>2024</v>
      </c>
      <c r="Q3779" t="s">
        <v>12021</v>
      </c>
      <c r="R3779" t="str">
        <f t="shared" si="352"/>
        <v>-</v>
      </c>
      <c r="S3779" t="str">
        <f t="shared" ref="S3779:S3842" si="355">MID(R3779,4,2)</f>
        <v/>
      </c>
    </row>
    <row r="3780" spans="1:19" x14ac:dyDescent="0.3">
      <c r="A3780" t="s">
        <v>8580</v>
      </c>
      <c r="B3780" t="s">
        <v>131</v>
      </c>
      <c r="C3780" t="s">
        <v>12021</v>
      </c>
      <c r="D3780" t="s">
        <v>12</v>
      </c>
      <c r="E3780" t="s">
        <v>114</v>
      </c>
      <c r="F3780" t="s">
        <v>8581</v>
      </c>
      <c r="G3780" t="s">
        <v>15</v>
      </c>
      <c r="H3780" s="1" t="s">
        <v>5644</v>
      </c>
      <c r="I3780" s="3">
        <v>0.19824074074074075</v>
      </c>
      <c r="J3780" s="1" t="s">
        <v>12021</v>
      </c>
      <c r="K3780" s="2" t="s">
        <v>12021</v>
      </c>
      <c r="L3780" s="2" t="s">
        <v>12021</v>
      </c>
      <c r="M3780" t="s">
        <v>12021</v>
      </c>
      <c r="N3780" t="str">
        <f t="shared" si="351"/>
        <v>28-12-2024</v>
      </c>
      <c r="O3780" t="str">
        <f t="shared" si="353"/>
        <v>12</v>
      </c>
      <c r="P3780" t="str">
        <f t="shared" si="354"/>
        <v>2024</v>
      </c>
      <c r="Q3780" t="s">
        <v>12021</v>
      </c>
      <c r="R3780" t="str">
        <f t="shared" si="352"/>
        <v>-</v>
      </c>
      <c r="S3780" t="str">
        <f t="shared" si="355"/>
        <v/>
      </c>
    </row>
    <row r="3781" spans="1:19" x14ac:dyDescent="0.3">
      <c r="A3781" t="s">
        <v>8582</v>
      </c>
      <c r="B3781" t="s">
        <v>73</v>
      </c>
      <c r="C3781" t="s">
        <v>12021</v>
      </c>
      <c r="D3781" t="s">
        <v>49</v>
      </c>
      <c r="E3781" t="s">
        <v>50</v>
      </c>
      <c r="F3781" t="s">
        <v>8583</v>
      </c>
      <c r="G3781" t="s">
        <v>22</v>
      </c>
      <c r="H3781" s="1">
        <v>45111</v>
      </c>
      <c r="I3781" s="3">
        <v>0.35972222222222222</v>
      </c>
      <c r="J3781" s="1" t="s">
        <v>12021</v>
      </c>
      <c r="K3781" s="2" t="s">
        <v>12021</v>
      </c>
      <c r="L3781" s="2" t="s">
        <v>12021</v>
      </c>
      <c r="M3781" t="s">
        <v>12021</v>
      </c>
      <c r="N3781" t="str">
        <f t="shared" si="351"/>
        <v>04-07-2023</v>
      </c>
      <c r="O3781" t="str">
        <f t="shared" si="353"/>
        <v>07</v>
      </c>
      <c r="P3781" t="str">
        <f t="shared" si="354"/>
        <v>2023</v>
      </c>
      <c r="Q3781" t="s">
        <v>12021</v>
      </c>
      <c r="R3781" t="str">
        <f t="shared" si="352"/>
        <v>-</v>
      </c>
      <c r="S3781" t="str">
        <f t="shared" si="355"/>
        <v/>
      </c>
    </row>
    <row r="3782" spans="1:19" x14ac:dyDescent="0.3">
      <c r="A3782" t="s">
        <v>8584</v>
      </c>
      <c r="B3782" t="s">
        <v>289</v>
      </c>
      <c r="C3782" s="4">
        <v>45238.668055555558</v>
      </c>
      <c r="D3782" t="s">
        <v>49</v>
      </c>
      <c r="E3782" t="s">
        <v>69</v>
      </c>
      <c r="F3782" t="s">
        <v>8585</v>
      </c>
      <c r="G3782" t="s">
        <v>28</v>
      </c>
      <c r="H3782" s="1" t="s">
        <v>1537</v>
      </c>
      <c r="I3782" s="3">
        <v>0.66818287037037039</v>
      </c>
      <c r="J3782" s="1">
        <v>45238</v>
      </c>
      <c r="K3782" s="2">
        <v>0.66805555555555551</v>
      </c>
      <c r="L3782" s="2" t="s">
        <v>12021</v>
      </c>
      <c r="M3782" t="s">
        <v>12021</v>
      </c>
      <c r="N3782" t="str">
        <f t="shared" si="351"/>
        <v>13-07-2023</v>
      </c>
      <c r="O3782" t="str">
        <f t="shared" si="353"/>
        <v>07</v>
      </c>
      <c r="P3782" t="str">
        <f t="shared" si="354"/>
        <v>2023</v>
      </c>
      <c r="Q3782" t="s">
        <v>12021</v>
      </c>
      <c r="R3782" t="str">
        <f t="shared" si="352"/>
        <v>08-11-2023</v>
      </c>
      <c r="S3782" t="str">
        <f t="shared" si="355"/>
        <v>11</v>
      </c>
    </row>
    <row r="3783" spans="1:19" x14ac:dyDescent="0.3">
      <c r="A3783" t="s">
        <v>8586</v>
      </c>
      <c r="B3783" t="s">
        <v>280</v>
      </c>
      <c r="C3783" t="s">
        <v>12021</v>
      </c>
      <c r="D3783" t="s">
        <v>49</v>
      </c>
      <c r="E3783" t="s">
        <v>65</v>
      </c>
      <c r="F3783" t="s">
        <v>8587</v>
      </c>
      <c r="G3783" t="s">
        <v>22</v>
      </c>
      <c r="H3783" s="1" t="s">
        <v>4375</v>
      </c>
      <c r="I3783" s="3">
        <v>0.4191435185185185</v>
      </c>
      <c r="J3783" s="1" t="s">
        <v>12021</v>
      </c>
      <c r="K3783" s="2" t="s">
        <v>12021</v>
      </c>
      <c r="L3783" s="2" t="s">
        <v>12021</v>
      </c>
      <c r="M3783" t="s">
        <v>12021</v>
      </c>
      <c r="N3783" t="str">
        <f t="shared" si="351"/>
        <v>22-04-2023</v>
      </c>
      <c r="O3783" t="str">
        <f t="shared" si="353"/>
        <v>04</v>
      </c>
      <c r="P3783" t="str">
        <f t="shared" si="354"/>
        <v>2023</v>
      </c>
      <c r="Q3783" t="s">
        <v>12021</v>
      </c>
      <c r="R3783" t="str">
        <f t="shared" si="352"/>
        <v>-</v>
      </c>
      <c r="S3783" t="str">
        <f t="shared" si="355"/>
        <v/>
      </c>
    </row>
    <row r="3784" spans="1:19" x14ac:dyDescent="0.3">
      <c r="A3784" t="s">
        <v>8588</v>
      </c>
      <c r="B3784" t="s">
        <v>194</v>
      </c>
      <c r="C3784" t="s">
        <v>12021</v>
      </c>
      <c r="D3784" t="s">
        <v>49</v>
      </c>
      <c r="E3784" t="s">
        <v>65</v>
      </c>
      <c r="F3784" t="s">
        <v>8589</v>
      </c>
      <c r="G3784" t="s">
        <v>15</v>
      </c>
      <c r="H3784" s="1" t="s">
        <v>5890</v>
      </c>
      <c r="I3784" s="3">
        <v>0.68204861111111115</v>
      </c>
      <c r="J3784" s="1" t="s">
        <v>12021</v>
      </c>
      <c r="K3784" s="2" t="s">
        <v>12021</v>
      </c>
      <c r="L3784" s="2" t="s">
        <v>12021</v>
      </c>
      <c r="M3784" t="s">
        <v>12021</v>
      </c>
      <c r="N3784" t="str">
        <f t="shared" si="351"/>
        <v>20-09-2023</v>
      </c>
      <c r="O3784" t="str">
        <f t="shared" si="353"/>
        <v>09</v>
      </c>
      <c r="P3784" t="str">
        <f t="shared" si="354"/>
        <v>2023</v>
      </c>
      <c r="Q3784" t="s">
        <v>12021</v>
      </c>
      <c r="R3784" t="str">
        <f t="shared" si="352"/>
        <v>-</v>
      </c>
      <c r="S3784" t="str">
        <f t="shared" si="355"/>
        <v/>
      </c>
    </row>
    <row r="3785" spans="1:19" x14ac:dyDescent="0.3">
      <c r="A3785" t="s">
        <v>8590</v>
      </c>
      <c r="B3785" t="s">
        <v>131</v>
      </c>
      <c r="C3785" t="s">
        <v>12021</v>
      </c>
      <c r="D3785" t="s">
        <v>12</v>
      </c>
      <c r="E3785" t="s">
        <v>114</v>
      </c>
      <c r="F3785" t="s">
        <v>8591</v>
      </c>
      <c r="G3785" t="s">
        <v>22</v>
      </c>
      <c r="H3785" s="1" t="s">
        <v>1943</v>
      </c>
      <c r="I3785" s="3">
        <v>0.50300925925925921</v>
      </c>
      <c r="J3785" s="1" t="s">
        <v>12021</v>
      </c>
      <c r="K3785" s="2" t="s">
        <v>12021</v>
      </c>
      <c r="L3785" s="2" t="s">
        <v>12021</v>
      </c>
      <c r="M3785" t="s">
        <v>12021</v>
      </c>
      <c r="N3785" t="str">
        <f t="shared" si="351"/>
        <v>24-12-2021</v>
      </c>
      <c r="O3785" t="str">
        <f t="shared" si="353"/>
        <v>12</v>
      </c>
      <c r="P3785" t="str">
        <f t="shared" si="354"/>
        <v>2021</v>
      </c>
      <c r="Q3785" t="s">
        <v>12021</v>
      </c>
      <c r="R3785" t="str">
        <f t="shared" si="352"/>
        <v>-</v>
      </c>
      <c r="S3785" t="str">
        <f t="shared" si="355"/>
        <v/>
      </c>
    </row>
    <row r="3786" spans="1:19" x14ac:dyDescent="0.3">
      <c r="A3786" t="s">
        <v>8592</v>
      </c>
      <c r="B3786" t="s">
        <v>126</v>
      </c>
      <c r="C3786" t="s">
        <v>12021</v>
      </c>
      <c r="D3786" t="s">
        <v>33</v>
      </c>
      <c r="E3786" t="s">
        <v>127</v>
      </c>
      <c r="F3786" t="s">
        <v>415</v>
      </c>
      <c r="G3786" t="s">
        <v>22</v>
      </c>
      <c r="H3786" s="1" t="s">
        <v>4051</v>
      </c>
      <c r="I3786" s="3">
        <v>0.9425810185185185</v>
      </c>
      <c r="J3786" s="1" t="s">
        <v>12021</v>
      </c>
      <c r="K3786" s="2" t="s">
        <v>12021</v>
      </c>
      <c r="L3786" s="2" t="s">
        <v>12021</v>
      </c>
      <c r="M3786" t="s">
        <v>12021</v>
      </c>
      <c r="N3786" t="str">
        <f t="shared" si="351"/>
        <v>20-03-2022</v>
      </c>
      <c r="O3786" t="str">
        <f t="shared" si="353"/>
        <v>03</v>
      </c>
      <c r="P3786" t="str">
        <f t="shared" si="354"/>
        <v>2022</v>
      </c>
      <c r="Q3786" t="s">
        <v>12021</v>
      </c>
      <c r="R3786" t="str">
        <f t="shared" si="352"/>
        <v>-</v>
      </c>
      <c r="S3786" t="str">
        <f t="shared" si="355"/>
        <v/>
      </c>
    </row>
    <row r="3787" spans="1:19" x14ac:dyDescent="0.3">
      <c r="A3787" t="s">
        <v>8593</v>
      </c>
      <c r="B3787" t="s">
        <v>249</v>
      </c>
      <c r="C3787" t="s">
        <v>12021</v>
      </c>
      <c r="D3787" t="s">
        <v>19</v>
      </c>
      <c r="E3787" t="s">
        <v>26</v>
      </c>
      <c r="F3787" t="s">
        <v>8594</v>
      </c>
      <c r="G3787" t="s">
        <v>15</v>
      </c>
      <c r="H3787" s="1" t="s">
        <v>1966</v>
      </c>
      <c r="I3787" s="3">
        <v>0.80815972222222221</v>
      </c>
      <c r="J3787" s="1" t="s">
        <v>12021</v>
      </c>
      <c r="K3787" s="2" t="s">
        <v>12021</v>
      </c>
      <c r="L3787" s="2" t="s">
        <v>12021</v>
      </c>
      <c r="M3787" t="s">
        <v>12021</v>
      </c>
      <c r="N3787" t="str">
        <f t="shared" si="351"/>
        <v>24-02-2023</v>
      </c>
      <c r="O3787" t="str">
        <f t="shared" si="353"/>
        <v>02</v>
      </c>
      <c r="P3787" t="str">
        <f t="shared" si="354"/>
        <v>2023</v>
      </c>
      <c r="Q3787" t="s">
        <v>12021</v>
      </c>
      <c r="R3787" t="str">
        <f t="shared" si="352"/>
        <v>-</v>
      </c>
      <c r="S3787" t="str">
        <f t="shared" si="355"/>
        <v/>
      </c>
    </row>
    <row r="3788" spans="1:19" x14ac:dyDescent="0.3">
      <c r="A3788" t="s">
        <v>8595</v>
      </c>
      <c r="B3788" t="s">
        <v>25</v>
      </c>
      <c r="C3788" t="s">
        <v>12021</v>
      </c>
      <c r="D3788" t="s">
        <v>19</v>
      </c>
      <c r="E3788" t="s">
        <v>26</v>
      </c>
      <c r="F3788" t="s">
        <v>8596</v>
      </c>
      <c r="G3788" t="s">
        <v>15</v>
      </c>
      <c r="H3788" s="1" t="s">
        <v>887</v>
      </c>
      <c r="I3788" s="3">
        <v>0.65021990740740743</v>
      </c>
      <c r="J3788" s="1" t="s">
        <v>12021</v>
      </c>
      <c r="K3788" s="2" t="s">
        <v>12021</v>
      </c>
      <c r="L3788" s="2" t="s">
        <v>12021</v>
      </c>
      <c r="M3788" t="s">
        <v>12021</v>
      </c>
      <c r="N3788" t="str">
        <f t="shared" si="351"/>
        <v>30-01-2020</v>
      </c>
      <c r="O3788" t="str">
        <f t="shared" si="353"/>
        <v>01</v>
      </c>
      <c r="P3788" t="str">
        <f t="shared" si="354"/>
        <v>2020</v>
      </c>
      <c r="Q3788" t="s">
        <v>12021</v>
      </c>
      <c r="R3788" t="str">
        <f t="shared" si="352"/>
        <v>-</v>
      </c>
      <c r="S3788" t="str">
        <f t="shared" si="355"/>
        <v/>
      </c>
    </row>
    <row r="3789" spans="1:19" x14ac:dyDescent="0.3">
      <c r="A3789" t="s">
        <v>8597</v>
      </c>
      <c r="B3789" t="s">
        <v>188</v>
      </c>
      <c r="C3789" t="s">
        <v>12021</v>
      </c>
      <c r="D3789" t="s">
        <v>12</v>
      </c>
      <c r="E3789" t="s">
        <v>114</v>
      </c>
      <c r="F3789" t="s">
        <v>8598</v>
      </c>
      <c r="G3789" t="s">
        <v>22</v>
      </c>
      <c r="H3789" s="1">
        <v>44023</v>
      </c>
      <c r="I3789" s="3">
        <v>0.20694444444444443</v>
      </c>
      <c r="J3789" s="1" t="s">
        <v>12021</v>
      </c>
      <c r="K3789" s="2" t="s">
        <v>12021</v>
      </c>
      <c r="L3789" s="2" t="s">
        <v>12021</v>
      </c>
      <c r="M3789" t="s">
        <v>12021</v>
      </c>
      <c r="N3789" t="str">
        <f t="shared" si="351"/>
        <v>11-07-2020</v>
      </c>
      <c r="O3789" t="str">
        <f t="shared" si="353"/>
        <v>07</v>
      </c>
      <c r="P3789" t="str">
        <f t="shared" si="354"/>
        <v>2020</v>
      </c>
      <c r="Q3789" t="s">
        <v>12021</v>
      </c>
      <c r="R3789" t="str">
        <f t="shared" si="352"/>
        <v>-</v>
      </c>
      <c r="S3789" t="str">
        <f t="shared" si="355"/>
        <v/>
      </c>
    </row>
    <row r="3790" spans="1:19" x14ac:dyDescent="0.3">
      <c r="A3790" t="s">
        <v>8599</v>
      </c>
      <c r="B3790" t="s">
        <v>139</v>
      </c>
      <c r="C3790" t="s">
        <v>12021</v>
      </c>
      <c r="D3790" t="s">
        <v>19</v>
      </c>
      <c r="E3790" t="s">
        <v>140</v>
      </c>
      <c r="F3790" t="s">
        <v>8600</v>
      </c>
      <c r="G3790" t="s">
        <v>22</v>
      </c>
      <c r="H3790" s="1">
        <v>44116</v>
      </c>
      <c r="I3790" s="3">
        <v>0.16597222222222222</v>
      </c>
      <c r="J3790" s="1" t="s">
        <v>12021</v>
      </c>
      <c r="K3790" s="2" t="s">
        <v>12021</v>
      </c>
      <c r="L3790" s="2" t="s">
        <v>12021</v>
      </c>
      <c r="M3790" t="s">
        <v>12021</v>
      </c>
      <c r="N3790" t="str">
        <f t="shared" si="351"/>
        <v>12-10-2020</v>
      </c>
      <c r="O3790" t="str">
        <f t="shared" si="353"/>
        <v>10</v>
      </c>
      <c r="P3790" t="str">
        <f t="shared" si="354"/>
        <v>2020</v>
      </c>
      <c r="Q3790" t="s">
        <v>12021</v>
      </c>
      <c r="R3790" t="str">
        <f t="shared" si="352"/>
        <v>-</v>
      </c>
      <c r="S3790" t="str">
        <f t="shared" si="355"/>
        <v/>
      </c>
    </row>
    <row r="3791" spans="1:19" x14ac:dyDescent="0.3">
      <c r="A3791" t="s">
        <v>8601</v>
      </c>
      <c r="B3791" t="s">
        <v>135</v>
      </c>
      <c r="C3791" s="4">
        <v>44835.414583333331</v>
      </c>
      <c r="D3791" t="s">
        <v>33</v>
      </c>
      <c r="E3791" t="s">
        <v>38</v>
      </c>
      <c r="F3791" t="s">
        <v>8602</v>
      </c>
      <c r="G3791" t="s">
        <v>28</v>
      </c>
      <c r="H3791" s="1" t="s">
        <v>80</v>
      </c>
      <c r="I3791" s="3">
        <v>0.41468749999999999</v>
      </c>
      <c r="J3791" s="1">
        <v>44835</v>
      </c>
      <c r="K3791" s="2">
        <v>0.41458333333333336</v>
      </c>
      <c r="L3791" s="2" t="s">
        <v>12021</v>
      </c>
      <c r="M3791" t="s">
        <v>12021</v>
      </c>
      <c r="N3791" t="str">
        <f t="shared" si="351"/>
        <v>15-12-2021</v>
      </c>
      <c r="O3791" t="str">
        <f t="shared" si="353"/>
        <v>12</v>
      </c>
      <c r="P3791" t="str">
        <f t="shared" si="354"/>
        <v>2021</v>
      </c>
      <c r="Q3791" t="s">
        <v>12021</v>
      </c>
      <c r="R3791" t="str">
        <f t="shared" si="352"/>
        <v>01-10-2022</v>
      </c>
      <c r="S3791" t="str">
        <f t="shared" si="355"/>
        <v>10</v>
      </c>
    </row>
    <row r="3792" spans="1:19" x14ac:dyDescent="0.3">
      <c r="A3792" t="s">
        <v>8603</v>
      </c>
      <c r="B3792" t="s">
        <v>97</v>
      </c>
      <c r="C3792" t="s">
        <v>12021</v>
      </c>
      <c r="D3792" t="s">
        <v>19</v>
      </c>
      <c r="E3792" t="s">
        <v>20</v>
      </c>
      <c r="F3792" t="s">
        <v>8604</v>
      </c>
      <c r="G3792" t="s">
        <v>15</v>
      </c>
      <c r="H3792" s="1" t="s">
        <v>1511</v>
      </c>
      <c r="I3792" s="3">
        <v>0.85056712962962966</v>
      </c>
      <c r="J3792" s="1" t="s">
        <v>12021</v>
      </c>
      <c r="K3792" s="2" t="s">
        <v>12021</v>
      </c>
      <c r="L3792" s="2" t="s">
        <v>12021</v>
      </c>
      <c r="M3792" t="s">
        <v>12021</v>
      </c>
      <c r="N3792" t="str">
        <f t="shared" si="351"/>
        <v>13-12-2020</v>
      </c>
      <c r="O3792" t="str">
        <f t="shared" si="353"/>
        <v>12</v>
      </c>
      <c r="P3792" t="str">
        <f t="shared" si="354"/>
        <v>2020</v>
      </c>
      <c r="Q3792" t="s">
        <v>12021</v>
      </c>
      <c r="R3792" t="str">
        <f t="shared" si="352"/>
        <v>-</v>
      </c>
      <c r="S3792" t="str">
        <f t="shared" si="355"/>
        <v/>
      </c>
    </row>
    <row r="3793" spans="1:19" x14ac:dyDescent="0.3">
      <c r="A3793" t="s">
        <v>8605</v>
      </c>
      <c r="B3793" t="s">
        <v>185</v>
      </c>
      <c r="C3793" t="s">
        <v>12021</v>
      </c>
      <c r="D3793" t="s">
        <v>12</v>
      </c>
      <c r="E3793" t="s">
        <v>13</v>
      </c>
      <c r="F3793" t="s">
        <v>8606</v>
      </c>
      <c r="G3793" t="s">
        <v>15</v>
      </c>
      <c r="H3793" s="1">
        <v>44167</v>
      </c>
      <c r="I3793" s="3">
        <v>0.4465277777777778</v>
      </c>
      <c r="J3793" s="1" t="s">
        <v>12021</v>
      </c>
      <c r="K3793" s="2" t="s">
        <v>12021</v>
      </c>
      <c r="L3793" s="2" t="s">
        <v>12021</v>
      </c>
      <c r="M3793" t="s">
        <v>12021</v>
      </c>
      <c r="N3793" t="str">
        <f t="shared" si="351"/>
        <v>02-12-2020</v>
      </c>
      <c r="O3793" t="str">
        <f t="shared" si="353"/>
        <v>12</v>
      </c>
      <c r="P3793" t="str">
        <f t="shared" si="354"/>
        <v>2020</v>
      </c>
      <c r="Q3793" t="s">
        <v>12021</v>
      </c>
      <c r="R3793" t="str">
        <f t="shared" si="352"/>
        <v>-</v>
      </c>
      <c r="S3793" t="str">
        <f t="shared" si="355"/>
        <v/>
      </c>
    </row>
    <row r="3794" spans="1:19" x14ac:dyDescent="0.3">
      <c r="A3794" t="s">
        <v>8607</v>
      </c>
      <c r="B3794" t="s">
        <v>202</v>
      </c>
      <c r="C3794" t="s">
        <v>12021</v>
      </c>
      <c r="D3794" t="s">
        <v>33</v>
      </c>
      <c r="E3794" t="s">
        <v>127</v>
      </c>
      <c r="F3794" t="s">
        <v>8608</v>
      </c>
      <c r="G3794" t="s">
        <v>15</v>
      </c>
      <c r="H3794" s="1" t="s">
        <v>8609</v>
      </c>
      <c r="I3794" s="3">
        <v>0.63993055555555556</v>
      </c>
      <c r="J3794" s="1" t="s">
        <v>12021</v>
      </c>
      <c r="K3794" s="2" t="s">
        <v>12021</v>
      </c>
      <c r="L3794" s="2" t="s">
        <v>12021</v>
      </c>
      <c r="M3794" t="s">
        <v>12021</v>
      </c>
      <c r="N3794" t="str">
        <f t="shared" si="351"/>
        <v>16-07-2023</v>
      </c>
      <c r="O3794" t="str">
        <f t="shared" si="353"/>
        <v>07</v>
      </c>
      <c r="P3794" t="str">
        <f t="shared" si="354"/>
        <v>2023</v>
      </c>
      <c r="Q3794" t="s">
        <v>12021</v>
      </c>
      <c r="R3794" t="str">
        <f t="shared" si="352"/>
        <v>-</v>
      </c>
      <c r="S3794" t="str">
        <f t="shared" si="355"/>
        <v/>
      </c>
    </row>
    <row r="3795" spans="1:19" x14ac:dyDescent="0.3">
      <c r="A3795" t="s">
        <v>8610</v>
      </c>
      <c r="B3795" t="s">
        <v>202</v>
      </c>
      <c r="C3795" t="s">
        <v>11743</v>
      </c>
      <c r="D3795" t="s">
        <v>33</v>
      </c>
      <c r="E3795" t="s">
        <v>127</v>
      </c>
      <c r="F3795" t="s">
        <v>8611</v>
      </c>
      <c r="G3795" t="s">
        <v>28</v>
      </c>
      <c r="H3795" s="1">
        <v>44900</v>
      </c>
      <c r="I3795" s="3">
        <v>0.95277777777777772</v>
      </c>
      <c r="J3795" s="1" t="s">
        <v>6991</v>
      </c>
      <c r="K3795" s="2">
        <v>0.9528240740740741</v>
      </c>
      <c r="L3795" s="2" t="s">
        <v>12021</v>
      </c>
      <c r="M3795" t="s">
        <v>12021</v>
      </c>
      <c r="N3795" t="str">
        <f t="shared" si="351"/>
        <v>05-12-2022</v>
      </c>
      <c r="O3795" t="str">
        <f t="shared" si="353"/>
        <v>12</v>
      </c>
      <c r="P3795" t="str">
        <f t="shared" si="354"/>
        <v>2022</v>
      </c>
      <c r="Q3795" t="s">
        <v>12021</v>
      </c>
      <c r="R3795" t="str">
        <f t="shared" si="352"/>
        <v>31-05-2022</v>
      </c>
      <c r="S3795" t="str">
        <f t="shared" si="355"/>
        <v>05</v>
      </c>
    </row>
    <row r="3796" spans="1:19" x14ac:dyDescent="0.3">
      <c r="A3796" t="s">
        <v>8612</v>
      </c>
      <c r="B3796" t="s">
        <v>256</v>
      </c>
      <c r="C3796" t="s">
        <v>12021</v>
      </c>
      <c r="D3796" t="s">
        <v>19</v>
      </c>
      <c r="E3796" t="s">
        <v>20</v>
      </c>
      <c r="F3796" t="s">
        <v>8613</v>
      </c>
      <c r="G3796" t="s">
        <v>22</v>
      </c>
      <c r="H3796" s="1" t="s">
        <v>954</v>
      </c>
      <c r="I3796" s="3">
        <v>0.50561342592592595</v>
      </c>
      <c r="J3796" s="1" t="s">
        <v>12021</v>
      </c>
      <c r="K3796" s="2" t="s">
        <v>12021</v>
      </c>
      <c r="L3796" s="2" t="s">
        <v>12021</v>
      </c>
      <c r="M3796" t="s">
        <v>12021</v>
      </c>
      <c r="N3796" t="str">
        <f t="shared" si="351"/>
        <v>15-05-2023</v>
      </c>
      <c r="O3796" t="str">
        <f t="shared" si="353"/>
        <v>05</v>
      </c>
      <c r="P3796" t="str">
        <f t="shared" si="354"/>
        <v>2023</v>
      </c>
      <c r="Q3796" t="s">
        <v>12021</v>
      </c>
      <c r="R3796" t="str">
        <f t="shared" si="352"/>
        <v>-</v>
      </c>
      <c r="S3796" t="str">
        <f t="shared" si="355"/>
        <v/>
      </c>
    </row>
    <row r="3797" spans="1:19" x14ac:dyDescent="0.3">
      <c r="A3797" t="s">
        <v>8614</v>
      </c>
      <c r="B3797" t="s">
        <v>220</v>
      </c>
      <c r="C3797" t="s">
        <v>12021</v>
      </c>
      <c r="D3797" t="s">
        <v>12</v>
      </c>
      <c r="E3797" t="s">
        <v>174</v>
      </c>
      <c r="F3797" t="s">
        <v>8615</v>
      </c>
      <c r="G3797" t="s">
        <v>22</v>
      </c>
      <c r="H3797" s="1" t="s">
        <v>1064</v>
      </c>
      <c r="I3797" s="3">
        <v>0.48778935185185185</v>
      </c>
      <c r="J3797" s="1" t="s">
        <v>12021</v>
      </c>
      <c r="K3797" s="2" t="s">
        <v>12021</v>
      </c>
      <c r="L3797" s="2" t="s">
        <v>12021</v>
      </c>
      <c r="M3797" t="s">
        <v>12021</v>
      </c>
      <c r="N3797" t="str">
        <f t="shared" si="351"/>
        <v>17-10-2022</v>
      </c>
      <c r="O3797" t="str">
        <f t="shared" si="353"/>
        <v>10</v>
      </c>
      <c r="P3797" t="str">
        <f t="shared" si="354"/>
        <v>2022</v>
      </c>
      <c r="Q3797" t="s">
        <v>12021</v>
      </c>
      <c r="R3797" t="str">
        <f t="shared" si="352"/>
        <v>-</v>
      </c>
      <c r="S3797" t="str">
        <f t="shared" si="355"/>
        <v/>
      </c>
    </row>
    <row r="3798" spans="1:19" x14ac:dyDescent="0.3">
      <c r="A3798" t="s">
        <v>8616</v>
      </c>
      <c r="B3798" t="s">
        <v>18</v>
      </c>
      <c r="C3798" t="s">
        <v>11744</v>
      </c>
      <c r="D3798" t="s">
        <v>19</v>
      </c>
      <c r="E3798" t="s">
        <v>20</v>
      </c>
      <c r="F3798" t="s">
        <v>8617</v>
      </c>
      <c r="G3798" t="s">
        <v>28</v>
      </c>
      <c r="H3798" s="1" t="s">
        <v>1592</v>
      </c>
      <c r="I3798" s="3">
        <v>0.31354166666666666</v>
      </c>
      <c r="J3798" s="1" t="s">
        <v>2159</v>
      </c>
      <c r="K3798" s="2">
        <v>0.31354166666666666</v>
      </c>
      <c r="L3798" s="2" t="s">
        <v>12021</v>
      </c>
      <c r="M3798" t="s">
        <v>12021</v>
      </c>
      <c r="N3798" t="str">
        <f t="shared" si="351"/>
        <v>22-08-2023</v>
      </c>
      <c r="O3798" t="str">
        <f t="shared" si="353"/>
        <v>08</v>
      </c>
      <c r="P3798" t="str">
        <f t="shared" si="354"/>
        <v>2023</v>
      </c>
      <c r="Q3798" t="s">
        <v>12021</v>
      </c>
      <c r="R3798" t="str">
        <f t="shared" si="352"/>
        <v>18-09-2023</v>
      </c>
      <c r="S3798" t="str">
        <f t="shared" si="355"/>
        <v>09</v>
      </c>
    </row>
    <row r="3799" spans="1:19" x14ac:dyDescent="0.3">
      <c r="A3799" t="s">
        <v>8618</v>
      </c>
      <c r="B3799" t="s">
        <v>126</v>
      </c>
      <c r="C3799" t="s">
        <v>12021</v>
      </c>
      <c r="D3799" t="s">
        <v>33</v>
      </c>
      <c r="E3799" t="s">
        <v>127</v>
      </c>
      <c r="F3799" t="s">
        <v>8619</v>
      </c>
      <c r="G3799" t="s">
        <v>15</v>
      </c>
      <c r="H3799" s="1" t="s">
        <v>2498</v>
      </c>
      <c r="I3799" s="3">
        <v>0.92278935185185185</v>
      </c>
      <c r="J3799" s="1" t="s">
        <v>12021</v>
      </c>
      <c r="K3799" s="2" t="s">
        <v>12021</v>
      </c>
      <c r="L3799" s="2" t="s">
        <v>12021</v>
      </c>
      <c r="M3799" t="s">
        <v>12021</v>
      </c>
      <c r="N3799" t="str">
        <f t="shared" si="351"/>
        <v>18-05-2020</v>
      </c>
      <c r="O3799" t="str">
        <f t="shared" si="353"/>
        <v>05</v>
      </c>
      <c r="P3799" t="str">
        <f t="shared" si="354"/>
        <v>2020</v>
      </c>
      <c r="Q3799" t="s">
        <v>12021</v>
      </c>
      <c r="R3799" t="str">
        <f t="shared" si="352"/>
        <v>-</v>
      </c>
      <c r="S3799" t="str">
        <f t="shared" si="355"/>
        <v/>
      </c>
    </row>
    <row r="3800" spans="1:19" x14ac:dyDescent="0.3">
      <c r="A3800" t="s">
        <v>8620</v>
      </c>
      <c r="B3800" t="s">
        <v>256</v>
      </c>
      <c r="C3800" t="s">
        <v>11745</v>
      </c>
      <c r="D3800" t="s">
        <v>19</v>
      </c>
      <c r="E3800" t="s">
        <v>20</v>
      </c>
      <c r="F3800" t="s">
        <v>8621</v>
      </c>
      <c r="G3800" t="s">
        <v>28</v>
      </c>
      <c r="H3800" s="1" t="s">
        <v>1324</v>
      </c>
      <c r="I3800" s="3">
        <v>2.7789351851851853E-2</v>
      </c>
      <c r="J3800" s="1" t="s">
        <v>5009</v>
      </c>
      <c r="K3800" s="2">
        <v>2.7789351851851853E-2</v>
      </c>
      <c r="L3800" s="2" t="s">
        <v>12021</v>
      </c>
      <c r="M3800" t="s">
        <v>12021</v>
      </c>
      <c r="N3800" t="str">
        <f t="shared" si="351"/>
        <v>24-05-2021</v>
      </c>
      <c r="O3800" t="str">
        <f t="shared" si="353"/>
        <v>05</v>
      </c>
      <c r="P3800" t="str">
        <f t="shared" si="354"/>
        <v>2021</v>
      </c>
      <c r="Q3800" t="s">
        <v>12021</v>
      </c>
      <c r="R3800" t="str">
        <f t="shared" si="352"/>
        <v>30-05-2021</v>
      </c>
      <c r="S3800" t="str">
        <f t="shared" si="355"/>
        <v>05</v>
      </c>
    </row>
    <row r="3801" spans="1:19" x14ac:dyDescent="0.3">
      <c r="A3801" t="s">
        <v>8622</v>
      </c>
      <c r="B3801" t="s">
        <v>139</v>
      </c>
      <c r="C3801" t="s">
        <v>12021</v>
      </c>
      <c r="D3801" t="s">
        <v>19</v>
      </c>
      <c r="E3801" t="s">
        <v>140</v>
      </c>
      <c r="F3801" t="s">
        <v>8623</v>
      </c>
      <c r="G3801" t="s">
        <v>15</v>
      </c>
      <c r="H3801" s="1" t="s">
        <v>258</v>
      </c>
      <c r="I3801" s="3">
        <v>0.23034722222222223</v>
      </c>
      <c r="J3801" s="1" t="s">
        <v>12021</v>
      </c>
      <c r="K3801" s="2" t="s">
        <v>12021</v>
      </c>
      <c r="L3801" s="2" t="s">
        <v>12021</v>
      </c>
      <c r="M3801" t="s">
        <v>12021</v>
      </c>
      <c r="N3801" t="str">
        <f t="shared" si="351"/>
        <v>20-09-2021</v>
      </c>
      <c r="O3801" t="str">
        <f t="shared" si="353"/>
        <v>09</v>
      </c>
      <c r="P3801" t="str">
        <f t="shared" si="354"/>
        <v>2021</v>
      </c>
      <c r="Q3801" t="s">
        <v>12021</v>
      </c>
      <c r="R3801" t="str">
        <f t="shared" si="352"/>
        <v>-</v>
      </c>
      <c r="S3801" t="str">
        <f t="shared" si="355"/>
        <v/>
      </c>
    </row>
    <row r="3802" spans="1:19" x14ac:dyDescent="0.3">
      <c r="A3802" t="s">
        <v>8624</v>
      </c>
      <c r="B3802" t="s">
        <v>249</v>
      </c>
      <c r="C3802" t="s">
        <v>11746</v>
      </c>
      <c r="D3802" t="s">
        <v>19</v>
      </c>
      <c r="E3802" t="s">
        <v>26</v>
      </c>
      <c r="F3802" t="s">
        <v>8625</v>
      </c>
      <c r="G3802" t="s">
        <v>28</v>
      </c>
      <c r="H3802" s="1" t="s">
        <v>3438</v>
      </c>
      <c r="I3802" s="3">
        <v>0.4466087962962963</v>
      </c>
      <c r="J3802" s="1" t="s">
        <v>1931</v>
      </c>
      <c r="K3802" s="2">
        <v>0.4466087962962963</v>
      </c>
      <c r="L3802" s="2" t="s">
        <v>12021</v>
      </c>
      <c r="M3802" t="s">
        <v>12021</v>
      </c>
      <c r="N3802" t="str">
        <f t="shared" si="351"/>
        <v>16-05-2021</v>
      </c>
      <c r="O3802" t="str">
        <f t="shared" si="353"/>
        <v>05</v>
      </c>
      <c r="P3802" t="str">
        <f t="shared" si="354"/>
        <v>2021</v>
      </c>
      <c r="Q3802" t="s">
        <v>12021</v>
      </c>
      <c r="R3802" t="str">
        <f t="shared" si="352"/>
        <v>25-05-2021</v>
      </c>
      <c r="S3802" t="str">
        <f t="shared" si="355"/>
        <v>05</v>
      </c>
    </row>
    <row r="3803" spans="1:19" x14ac:dyDescent="0.3">
      <c r="A3803" t="s">
        <v>8626</v>
      </c>
      <c r="B3803" t="s">
        <v>280</v>
      </c>
      <c r="C3803" t="s">
        <v>12021</v>
      </c>
      <c r="D3803" t="s">
        <v>49</v>
      </c>
      <c r="E3803" t="s">
        <v>65</v>
      </c>
      <c r="F3803" t="s">
        <v>8627</v>
      </c>
      <c r="G3803" t="s">
        <v>22</v>
      </c>
      <c r="H3803" s="1" t="s">
        <v>6551</v>
      </c>
      <c r="I3803" s="3">
        <v>0.53</v>
      </c>
      <c r="J3803" s="1" t="s">
        <v>12021</v>
      </c>
      <c r="K3803" s="2" t="s">
        <v>12021</v>
      </c>
      <c r="L3803" s="2" t="s">
        <v>12021</v>
      </c>
      <c r="M3803" t="s">
        <v>12021</v>
      </c>
      <c r="N3803" t="str">
        <f t="shared" si="351"/>
        <v>19-09-2023</v>
      </c>
      <c r="O3803" t="str">
        <f t="shared" si="353"/>
        <v>09</v>
      </c>
      <c r="P3803" t="str">
        <f t="shared" si="354"/>
        <v>2023</v>
      </c>
      <c r="Q3803" t="s">
        <v>12021</v>
      </c>
      <c r="R3803" t="str">
        <f t="shared" si="352"/>
        <v>-</v>
      </c>
      <c r="S3803" t="str">
        <f t="shared" si="355"/>
        <v/>
      </c>
    </row>
    <row r="3804" spans="1:19" x14ac:dyDescent="0.3">
      <c r="A3804" t="s">
        <v>8628</v>
      </c>
      <c r="B3804" t="s">
        <v>64</v>
      </c>
      <c r="C3804" t="s">
        <v>12021</v>
      </c>
      <c r="D3804" t="s">
        <v>49</v>
      </c>
      <c r="E3804" t="s">
        <v>65</v>
      </c>
      <c r="F3804" t="s">
        <v>8629</v>
      </c>
      <c r="G3804" t="s">
        <v>15</v>
      </c>
      <c r="H3804" s="1">
        <v>43961</v>
      </c>
      <c r="I3804" s="3">
        <v>0.77361111111111114</v>
      </c>
      <c r="J3804" s="1" t="s">
        <v>12021</v>
      </c>
      <c r="K3804" s="2" t="s">
        <v>12021</v>
      </c>
      <c r="L3804" s="2" t="s">
        <v>12021</v>
      </c>
      <c r="M3804" t="s">
        <v>12021</v>
      </c>
      <c r="N3804" t="str">
        <f t="shared" si="351"/>
        <v>10-05-2020</v>
      </c>
      <c r="O3804" t="str">
        <f t="shared" si="353"/>
        <v>05</v>
      </c>
      <c r="P3804" t="str">
        <f t="shared" si="354"/>
        <v>2020</v>
      </c>
      <c r="Q3804" t="s">
        <v>12021</v>
      </c>
      <c r="R3804" t="str">
        <f t="shared" si="352"/>
        <v>-</v>
      </c>
      <c r="S3804" t="str">
        <f t="shared" si="355"/>
        <v/>
      </c>
    </row>
    <row r="3805" spans="1:19" x14ac:dyDescent="0.3">
      <c r="A3805" t="s">
        <v>8630</v>
      </c>
      <c r="B3805" t="s">
        <v>48</v>
      </c>
      <c r="C3805" t="s">
        <v>12021</v>
      </c>
      <c r="D3805" t="s">
        <v>49</v>
      </c>
      <c r="E3805" t="s">
        <v>50</v>
      </c>
      <c r="F3805" t="s">
        <v>8631</v>
      </c>
      <c r="G3805" t="s">
        <v>15</v>
      </c>
      <c r="H3805" s="1" t="s">
        <v>3333</v>
      </c>
      <c r="I3805" s="3">
        <v>0.31584490740740739</v>
      </c>
      <c r="J3805" s="1" t="s">
        <v>12021</v>
      </c>
      <c r="K3805" s="2" t="s">
        <v>12021</v>
      </c>
      <c r="L3805" s="2" t="s">
        <v>12021</v>
      </c>
      <c r="M3805" t="s">
        <v>12021</v>
      </c>
      <c r="N3805" t="str">
        <f t="shared" si="351"/>
        <v>19-07-2020</v>
      </c>
      <c r="O3805" t="str">
        <f t="shared" si="353"/>
        <v>07</v>
      </c>
      <c r="P3805" t="str">
        <f t="shared" si="354"/>
        <v>2020</v>
      </c>
      <c r="Q3805" t="s">
        <v>12021</v>
      </c>
      <c r="R3805" t="str">
        <f t="shared" si="352"/>
        <v>-</v>
      </c>
      <c r="S3805" t="str">
        <f t="shared" si="355"/>
        <v/>
      </c>
    </row>
    <row r="3806" spans="1:19" x14ac:dyDescent="0.3">
      <c r="A3806" t="s">
        <v>8632</v>
      </c>
      <c r="B3806" t="s">
        <v>64</v>
      </c>
      <c r="C3806" t="s">
        <v>12021</v>
      </c>
      <c r="D3806" t="s">
        <v>49</v>
      </c>
      <c r="E3806" t="s">
        <v>65</v>
      </c>
      <c r="F3806" t="s">
        <v>8633</v>
      </c>
      <c r="G3806" t="s">
        <v>15</v>
      </c>
      <c r="H3806" s="1" t="s">
        <v>105</v>
      </c>
      <c r="I3806" s="3">
        <v>0.90718750000000004</v>
      </c>
      <c r="J3806" s="1" t="s">
        <v>12021</v>
      </c>
      <c r="K3806" s="2" t="s">
        <v>12021</v>
      </c>
      <c r="L3806" s="2" t="s">
        <v>12021</v>
      </c>
      <c r="M3806" t="s">
        <v>12021</v>
      </c>
      <c r="N3806" t="str">
        <f t="shared" si="351"/>
        <v>17-05-2021</v>
      </c>
      <c r="O3806" t="str">
        <f t="shared" si="353"/>
        <v>05</v>
      </c>
      <c r="P3806" t="str">
        <f t="shared" si="354"/>
        <v>2021</v>
      </c>
      <c r="Q3806" t="s">
        <v>12021</v>
      </c>
      <c r="R3806" t="str">
        <f t="shared" si="352"/>
        <v>-</v>
      </c>
      <c r="S3806" t="str">
        <f t="shared" si="355"/>
        <v/>
      </c>
    </row>
    <row r="3807" spans="1:19" x14ac:dyDescent="0.3">
      <c r="A3807" t="s">
        <v>8634</v>
      </c>
      <c r="B3807" t="s">
        <v>53</v>
      </c>
      <c r="C3807" t="s">
        <v>12021</v>
      </c>
      <c r="D3807" t="s">
        <v>12</v>
      </c>
      <c r="E3807" t="s">
        <v>13</v>
      </c>
      <c r="F3807" t="s">
        <v>8635</v>
      </c>
      <c r="G3807" t="s">
        <v>22</v>
      </c>
      <c r="H3807" s="1">
        <v>45483</v>
      </c>
      <c r="I3807" s="3">
        <v>0.94236111111111109</v>
      </c>
      <c r="J3807" s="1" t="s">
        <v>12021</v>
      </c>
      <c r="K3807" s="2" t="s">
        <v>12021</v>
      </c>
      <c r="L3807" s="2" t="s">
        <v>12021</v>
      </c>
      <c r="M3807" t="s">
        <v>12021</v>
      </c>
      <c r="N3807" t="str">
        <f t="shared" si="351"/>
        <v>10-07-2024</v>
      </c>
      <c r="O3807" t="str">
        <f t="shared" si="353"/>
        <v>07</v>
      </c>
      <c r="P3807" t="str">
        <f t="shared" si="354"/>
        <v>2024</v>
      </c>
      <c r="Q3807" t="s">
        <v>12021</v>
      </c>
      <c r="R3807" t="str">
        <f t="shared" si="352"/>
        <v>-</v>
      </c>
      <c r="S3807" t="str">
        <f t="shared" si="355"/>
        <v/>
      </c>
    </row>
    <row r="3808" spans="1:19" x14ac:dyDescent="0.3">
      <c r="A3808" t="s">
        <v>8636</v>
      </c>
      <c r="B3808" t="s">
        <v>123</v>
      </c>
      <c r="C3808" s="4">
        <v>43959.750694444447</v>
      </c>
      <c r="D3808" t="s">
        <v>33</v>
      </c>
      <c r="E3808" t="s">
        <v>34</v>
      </c>
      <c r="F3808" t="s">
        <v>8637</v>
      </c>
      <c r="G3808" t="s">
        <v>28</v>
      </c>
      <c r="H3808" s="1">
        <v>44081</v>
      </c>
      <c r="I3808" s="3">
        <v>0.75069444444444444</v>
      </c>
      <c r="J3808" s="1">
        <v>43959</v>
      </c>
      <c r="K3808" s="2">
        <v>0.75069444444444444</v>
      </c>
      <c r="L3808" s="2" t="s">
        <v>12021</v>
      </c>
      <c r="M3808" t="s">
        <v>12021</v>
      </c>
      <c r="N3808" t="str">
        <f t="shared" si="351"/>
        <v>07-09-2020</v>
      </c>
      <c r="O3808" t="str">
        <f t="shared" si="353"/>
        <v>09</v>
      </c>
      <c r="P3808" t="str">
        <f t="shared" si="354"/>
        <v>2020</v>
      </c>
      <c r="Q3808" t="s">
        <v>12021</v>
      </c>
      <c r="R3808" t="str">
        <f t="shared" si="352"/>
        <v>08-05-2020</v>
      </c>
      <c r="S3808" t="str">
        <f t="shared" si="355"/>
        <v>05</v>
      </c>
    </row>
    <row r="3809" spans="1:19" x14ac:dyDescent="0.3">
      <c r="A3809" t="s">
        <v>8638</v>
      </c>
      <c r="B3809" t="s">
        <v>93</v>
      </c>
      <c r="C3809" t="s">
        <v>12021</v>
      </c>
      <c r="D3809" t="s">
        <v>19</v>
      </c>
      <c r="E3809" t="s">
        <v>26</v>
      </c>
      <c r="F3809" t="s">
        <v>8639</v>
      </c>
      <c r="G3809" t="s">
        <v>22</v>
      </c>
      <c r="H3809" s="1">
        <v>45418</v>
      </c>
      <c r="I3809" s="3">
        <v>0.15</v>
      </c>
      <c r="J3809" s="1" t="s">
        <v>12021</v>
      </c>
      <c r="K3809" s="2" t="s">
        <v>12021</v>
      </c>
      <c r="L3809" s="2" t="s">
        <v>12021</v>
      </c>
      <c r="M3809" t="s">
        <v>12021</v>
      </c>
      <c r="N3809" t="str">
        <f t="shared" si="351"/>
        <v>06-05-2024</v>
      </c>
      <c r="O3809" t="str">
        <f t="shared" si="353"/>
        <v>05</v>
      </c>
      <c r="P3809" t="str">
        <f t="shared" si="354"/>
        <v>2024</v>
      </c>
      <c r="Q3809" t="s">
        <v>12021</v>
      </c>
      <c r="R3809" t="str">
        <f t="shared" si="352"/>
        <v>-</v>
      </c>
      <c r="S3809" t="str">
        <f t="shared" si="355"/>
        <v/>
      </c>
    </row>
    <row r="3810" spans="1:19" x14ac:dyDescent="0.3">
      <c r="A3810" t="s">
        <v>8640</v>
      </c>
      <c r="B3810" t="s">
        <v>158</v>
      </c>
      <c r="C3810" t="s">
        <v>12021</v>
      </c>
      <c r="D3810" t="s">
        <v>33</v>
      </c>
      <c r="E3810" t="s">
        <v>127</v>
      </c>
      <c r="F3810" t="s">
        <v>8641</v>
      </c>
      <c r="G3810" t="s">
        <v>22</v>
      </c>
      <c r="H3810" s="1" t="s">
        <v>1973</v>
      </c>
      <c r="I3810" s="3">
        <v>0.65952546296296299</v>
      </c>
      <c r="J3810" s="1" t="s">
        <v>12021</v>
      </c>
      <c r="K3810" s="2" t="s">
        <v>12021</v>
      </c>
      <c r="L3810" s="2" t="s">
        <v>12021</v>
      </c>
      <c r="M3810" t="s">
        <v>12021</v>
      </c>
      <c r="N3810" t="str">
        <f t="shared" si="351"/>
        <v>27-11-2023</v>
      </c>
      <c r="O3810" t="str">
        <f t="shared" si="353"/>
        <v>11</v>
      </c>
      <c r="P3810" t="str">
        <f t="shared" si="354"/>
        <v>2023</v>
      </c>
      <c r="Q3810" t="s">
        <v>12021</v>
      </c>
      <c r="R3810" t="str">
        <f t="shared" si="352"/>
        <v>-</v>
      </c>
      <c r="S3810" t="str">
        <f t="shared" si="355"/>
        <v/>
      </c>
    </row>
    <row r="3811" spans="1:19" x14ac:dyDescent="0.3">
      <c r="A3811" t="s">
        <v>8642</v>
      </c>
      <c r="B3811" t="s">
        <v>25</v>
      </c>
      <c r="C3811" t="s">
        <v>12021</v>
      </c>
      <c r="D3811" t="s">
        <v>19</v>
      </c>
      <c r="E3811" t="s">
        <v>26</v>
      </c>
      <c r="F3811" t="s">
        <v>8643</v>
      </c>
      <c r="G3811" t="s">
        <v>15</v>
      </c>
      <c r="H3811" s="1" t="s">
        <v>1793</v>
      </c>
      <c r="I3811" s="3">
        <v>0.17824074074074073</v>
      </c>
      <c r="J3811" s="1" t="s">
        <v>12021</v>
      </c>
      <c r="K3811" s="2" t="s">
        <v>12021</v>
      </c>
      <c r="L3811" s="2" t="s">
        <v>12021</v>
      </c>
      <c r="M3811" t="s">
        <v>12021</v>
      </c>
      <c r="N3811" t="str">
        <f t="shared" si="351"/>
        <v>20-10-2023</v>
      </c>
      <c r="O3811" t="str">
        <f t="shared" si="353"/>
        <v>10</v>
      </c>
      <c r="P3811" t="str">
        <f t="shared" si="354"/>
        <v>2023</v>
      </c>
      <c r="Q3811" t="s">
        <v>12021</v>
      </c>
      <c r="R3811" t="str">
        <f t="shared" si="352"/>
        <v>-</v>
      </c>
      <c r="S3811" t="str">
        <f t="shared" si="355"/>
        <v/>
      </c>
    </row>
    <row r="3812" spans="1:19" x14ac:dyDescent="0.3">
      <c r="A3812" t="s">
        <v>8644</v>
      </c>
      <c r="B3812" t="s">
        <v>11</v>
      </c>
      <c r="C3812" t="s">
        <v>12021</v>
      </c>
      <c r="D3812" t="s">
        <v>12</v>
      </c>
      <c r="E3812" t="s">
        <v>13</v>
      </c>
      <c r="F3812" t="s">
        <v>8645</v>
      </c>
      <c r="G3812" t="s">
        <v>22</v>
      </c>
      <c r="H3812" s="1">
        <v>44475</v>
      </c>
      <c r="I3812" s="3">
        <v>0.5708333333333333</v>
      </c>
      <c r="J3812" s="1" t="s">
        <v>12021</v>
      </c>
      <c r="K3812" s="2" t="s">
        <v>12021</v>
      </c>
      <c r="L3812" s="2" t="s">
        <v>12021</v>
      </c>
      <c r="M3812" t="s">
        <v>12021</v>
      </c>
      <c r="N3812" t="str">
        <f t="shared" si="351"/>
        <v>06-10-2021</v>
      </c>
      <c r="O3812" t="str">
        <f t="shared" si="353"/>
        <v>10</v>
      </c>
      <c r="P3812" t="str">
        <f t="shared" si="354"/>
        <v>2021</v>
      </c>
      <c r="Q3812" t="s">
        <v>12021</v>
      </c>
      <c r="R3812" t="str">
        <f t="shared" si="352"/>
        <v>-</v>
      </c>
      <c r="S3812" t="str">
        <f t="shared" si="355"/>
        <v/>
      </c>
    </row>
    <row r="3813" spans="1:19" x14ac:dyDescent="0.3">
      <c r="A3813" t="s">
        <v>8646</v>
      </c>
      <c r="B3813" t="s">
        <v>32</v>
      </c>
      <c r="C3813" s="4">
        <v>45477.606249999997</v>
      </c>
      <c r="D3813" t="s">
        <v>33</v>
      </c>
      <c r="E3813" t="s">
        <v>34</v>
      </c>
      <c r="F3813" t="s">
        <v>8647</v>
      </c>
      <c r="G3813" t="s">
        <v>28</v>
      </c>
      <c r="H3813" s="1">
        <v>45568</v>
      </c>
      <c r="I3813" s="3">
        <v>0.60624999999999996</v>
      </c>
      <c r="J3813" s="1">
        <v>45477</v>
      </c>
      <c r="K3813" s="2">
        <v>0.60624999999999996</v>
      </c>
      <c r="L3813" s="2" t="s">
        <v>12021</v>
      </c>
      <c r="M3813" t="s">
        <v>12021</v>
      </c>
      <c r="N3813" t="str">
        <f t="shared" si="351"/>
        <v>03-10-2024</v>
      </c>
      <c r="O3813" t="str">
        <f t="shared" si="353"/>
        <v>10</v>
      </c>
      <c r="P3813" t="str">
        <f t="shared" si="354"/>
        <v>2024</v>
      </c>
      <c r="Q3813" t="s">
        <v>12021</v>
      </c>
      <c r="R3813" t="str">
        <f t="shared" si="352"/>
        <v>04-07-2024</v>
      </c>
      <c r="S3813" t="str">
        <f t="shared" si="355"/>
        <v>07</v>
      </c>
    </row>
    <row r="3814" spans="1:19" x14ac:dyDescent="0.3">
      <c r="A3814" t="s">
        <v>8648</v>
      </c>
      <c r="B3814" t="s">
        <v>87</v>
      </c>
      <c r="C3814" t="s">
        <v>12021</v>
      </c>
      <c r="D3814" t="s">
        <v>33</v>
      </c>
      <c r="E3814" t="s">
        <v>38</v>
      </c>
      <c r="F3814" t="s">
        <v>8649</v>
      </c>
      <c r="G3814" t="s">
        <v>22</v>
      </c>
      <c r="H3814" s="1" t="s">
        <v>1392</v>
      </c>
      <c r="I3814" s="3">
        <v>1.0358796296296297E-2</v>
      </c>
      <c r="J3814" s="1" t="s">
        <v>12021</v>
      </c>
      <c r="K3814" s="2" t="s">
        <v>12021</v>
      </c>
      <c r="L3814" s="2" t="s">
        <v>12021</v>
      </c>
      <c r="M3814" t="s">
        <v>12021</v>
      </c>
      <c r="N3814" t="str">
        <f t="shared" si="351"/>
        <v>25-03-2021</v>
      </c>
      <c r="O3814" t="str">
        <f t="shared" si="353"/>
        <v>03</v>
      </c>
      <c r="P3814" t="str">
        <f t="shared" si="354"/>
        <v>2021</v>
      </c>
      <c r="Q3814" t="s">
        <v>12021</v>
      </c>
      <c r="R3814" t="str">
        <f t="shared" si="352"/>
        <v>-</v>
      </c>
      <c r="S3814" t="str">
        <f t="shared" si="355"/>
        <v/>
      </c>
    </row>
    <row r="3815" spans="1:19" x14ac:dyDescent="0.3">
      <c r="A3815" t="s">
        <v>8650</v>
      </c>
      <c r="B3815" t="s">
        <v>131</v>
      </c>
      <c r="C3815" t="s">
        <v>12021</v>
      </c>
      <c r="D3815" t="s">
        <v>12</v>
      </c>
      <c r="E3815" t="s">
        <v>114</v>
      </c>
      <c r="F3815" t="s">
        <v>8651</v>
      </c>
      <c r="G3815" t="s">
        <v>22</v>
      </c>
      <c r="H3815" s="1" t="s">
        <v>1794</v>
      </c>
      <c r="I3815" s="3">
        <v>0.72408564814814813</v>
      </c>
      <c r="J3815" s="1" t="s">
        <v>12021</v>
      </c>
      <c r="K3815" s="2" t="s">
        <v>12021</v>
      </c>
      <c r="L3815" s="2" t="s">
        <v>12021</v>
      </c>
      <c r="M3815" t="s">
        <v>12021</v>
      </c>
      <c r="N3815" t="str">
        <f t="shared" si="351"/>
        <v>23-10-2023</v>
      </c>
      <c r="O3815" t="str">
        <f t="shared" si="353"/>
        <v>10</v>
      </c>
      <c r="P3815" t="str">
        <f t="shared" si="354"/>
        <v>2023</v>
      </c>
      <c r="Q3815" t="s">
        <v>12021</v>
      </c>
      <c r="R3815" t="str">
        <f t="shared" si="352"/>
        <v>-</v>
      </c>
      <c r="S3815" t="str">
        <f t="shared" si="355"/>
        <v/>
      </c>
    </row>
    <row r="3816" spans="1:19" x14ac:dyDescent="0.3">
      <c r="A3816" t="s">
        <v>8652</v>
      </c>
      <c r="B3816" t="s">
        <v>139</v>
      </c>
      <c r="C3816" t="s">
        <v>11747</v>
      </c>
      <c r="D3816" t="s">
        <v>19</v>
      </c>
      <c r="E3816" t="s">
        <v>140</v>
      </c>
      <c r="F3816" t="s">
        <v>8653</v>
      </c>
      <c r="G3816" t="s">
        <v>28</v>
      </c>
      <c r="H3816" s="1">
        <v>45633</v>
      </c>
      <c r="I3816" s="3">
        <v>0.35625000000000001</v>
      </c>
      <c r="J3816" s="1" t="s">
        <v>2341</v>
      </c>
      <c r="K3816" s="2">
        <v>0.35645833333333332</v>
      </c>
      <c r="L3816" s="2" t="s">
        <v>12021</v>
      </c>
      <c r="M3816" t="s">
        <v>12021</v>
      </c>
      <c r="N3816" t="str">
        <f t="shared" si="351"/>
        <v>07-12-2024</v>
      </c>
      <c r="O3816" t="str">
        <f t="shared" si="353"/>
        <v>12</v>
      </c>
      <c r="P3816" t="str">
        <f t="shared" si="354"/>
        <v>2024</v>
      </c>
      <c r="Q3816" t="s">
        <v>12021</v>
      </c>
      <c r="R3816" t="str">
        <f t="shared" si="352"/>
        <v>13-07-2024</v>
      </c>
      <c r="S3816" t="str">
        <f t="shared" si="355"/>
        <v>07</v>
      </c>
    </row>
    <row r="3817" spans="1:19" x14ac:dyDescent="0.3">
      <c r="A3817" t="s">
        <v>8654</v>
      </c>
      <c r="B3817" t="s">
        <v>149</v>
      </c>
      <c r="C3817" t="s">
        <v>11748</v>
      </c>
      <c r="D3817" t="s">
        <v>49</v>
      </c>
      <c r="E3817" t="s">
        <v>69</v>
      </c>
      <c r="F3817" t="s">
        <v>8655</v>
      </c>
      <c r="G3817" t="s">
        <v>28</v>
      </c>
      <c r="H3817" s="1" t="s">
        <v>4460</v>
      </c>
      <c r="I3817" s="3">
        <v>0.70145833333333329</v>
      </c>
      <c r="J3817" s="1" t="s">
        <v>2976</v>
      </c>
      <c r="K3817" s="2">
        <v>0.70145833333333329</v>
      </c>
      <c r="L3817" s="2" t="s">
        <v>12021</v>
      </c>
      <c r="M3817" t="s">
        <v>12021</v>
      </c>
      <c r="N3817" t="str">
        <f t="shared" si="351"/>
        <v>20-08-2021</v>
      </c>
      <c r="O3817" t="str">
        <f t="shared" si="353"/>
        <v>08</v>
      </c>
      <c r="P3817" t="str">
        <f t="shared" si="354"/>
        <v>2021</v>
      </c>
      <c r="Q3817" t="s">
        <v>12021</v>
      </c>
      <c r="R3817" t="str">
        <f t="shared" si="352"/>
        <v>26-08-2021</v>
      </c>
      <c r="S3817" t="str">
        <f t="shared" si="355"/>
        <v>08</v>
      </c>
    </row>
    <row r="3818" spans="1:19" x14ac:dyDescent="0.3">
      <c r="A3818" t="s">
        <v>8656</v>
      </c>
      <c r="B3818" t="s">
        <v>113</v>
      </c>
      <c r="C3818" t="s">
        <v>12021</v>
      </c>
      <c r="D3818" t="s">
        <v>12</v>
      </c>
      <c r="E3818" t="s">
        <v>114</v>
      </c>
      <c r="F3818" t="s">
        <v>8657</v>
      </c>
      <c r="G3818" t="s">
        <v>15</v>
      </c>
      <c r="H3818" s="1">
        <v>44288</v>
      </c>
      <c r="I3818" s="3">
        <v>0.6333333333333333</v>
      </c>
      <c r="J3818" s="1" t="s">
        <v>12021</v>
      </c>
      <c r="K3818" s="2" t="s">
        <v>12021</v>
      </c>
      <c r="L3818" s="2" t="s">
        <v>12021</v>
      </c>
      <c r="M3818" t="s">
        <v>12021</v>
      </c>
      <c r="N3818" t="str">
        <f t="shared" si="351"/>
        <v>02-04-2021</v>
      </c>
      <c r="O3818" t="str">
        <f t="shared" si="353"/>
        <v>04</v>
      </c>
      <c r="P3818" t="str">
        <f t="shared" si="354"/>
        <v>2021</v>
      </c>
      <c r="Q3818" t="s">
        <v>12021</v>
      </c>
      <c r="R3818" t="str">
        <f t="shared" si="352"/>
        <v>-</v>
      </c>
      <c r="S3818" t="str">
        <f t="shared" si="355"/>
        <v/>
      </c>
    </row>
    <row r="3819" spans="1:19" x14ac:dyDescent="0.3">
      <c r="A3819" t="s">
        <v>8658</v>
      </c>
      <c r="B3819" t="s">
        <v>188</v>
      </c>
      <c r="C3819" s="4">
        <v>44569.076388888891</v>
      </c>
      <c r="D3819" t="s">
        <v>12</v>
      </c>
      <c r="E3819" t="s">
        <v>114</v>
      </c>
      <c r="F3819" t="s">
        <v>8659</v>
      </c>
      <c r="G3819" t="s">
        <v>28</v>
      </c>
      <c r="H3819" s="1" t="s">
        <v>5414</v>
      </c>
      <c r="I3819" s="3">
        <v>7.6388888888888895E-2</v>
      </c>
      <c r="J3819" s="1">
        <v>44569</v>
      </c>
      <c r="K3819" s="2">
        <v>7.6388888888888895E-2</v>
      </c>
      <c r="L3819" s="2" t="s">
        <v>12021</v>
      </c>
      <c r="M3819" t="s">
        <v>12021</v>
      </c>
      <c r="N3819" t="str">
        <f t="shared" si="351"/>
        <v>24-07-2022</v>
      </c>
      <c r="O3819" t="str">
        <f t="shared" si="353"/>
        <v>07</v>
      </c>
      <c r="P3819" t="str">
        <f t="shared" si="354"/>
        <v>2022</v>
      </c>
      <c r="Q3819" t="s">
        <v>12021</v>
      </c>
      <c r="R3819" t="str">
        <f t="shared" si="352"/>
        <v>08-01-2022</v>
      </c>
      <c r="S3819" t="str">
        <f t="shared" si="355"/>
        <v>01</v>
      </c>
    </row>
    <row r="3820" spans="1:19" x14ac:dyDescent="0.3">
      <c r="A3820" t="s">
        <v>8660</v>
      </c>
      <c r="B3820" t="s">
        <v>188</v>
      </c>
      <c r="C3820" t="s">
        <v>12021</v>
      </c>
      <c r="D3820" t="s">
        <v>12</v>
      </c>
      <c r="E3820" t="s">
        <v>114</v>
      </c>
      <c r="F3820" t="s">
        <v>8661</v>
      </c>
      <c r="G3820" t="s">
        <v>15</v>
      </c>
      <c r="H3820" s="1" t="s">
        <v>367</v>
      </c>
      <c r="I3820" s="3">
        <v>0.18594907407407407</v>
      </c>
      <c r="J3820" s="1" t="s">
        <v>12021</v>
      </c>
      <c r="K3820" s="2" t="s">
        <v>12021</v>
      </c>
      <c r="L3820" s="2" t="s">
        <v>12021</v>
      </c>
      <c r="M3820" t="s">
        <v>12021</v>
      </c>
      <c r="N3820" t="str">
        <f t="shared" si="351"/>
        <v>19-03-2024</v>
      </c>
      <c r="O3820" t="str">
        <f t="shared" si="353"/>
        <v>03</v>
      </c>
      <c r="P3820" t="str">
        <f t="shared" si="354"/>
        <v>2024</v>
      </c>
      <c r="Q3820" t="s">
        <v>12021</v>
      </c>
      <c r="R3820" t="str">
        <f t="shared" si="352"/>
        <v>-</v>
      </c>
      <c r="S3820" t="str">
        <f t="shared" si="355"/>
        <v/>
      </c>
    </row>
    <row r="3821" spans="1:19" x14ac:dyDescent="0.3">
      <c r="A3821" t="s">
        <v>8662</v>
      </c>
      <c r="B3821" t="s">
        <v>37</v>
      </c>
      <c r="C3821" s="4">
        <v>44325.631249999999</v>
      </c>
      <c r="D3821" t="s">
        <v>33</v>
      </c>
      <c r="E3821" t="s">
        <v>38</v>
      </c>
      <c r="F3821" t="s">
        <v>8663</v>
      </c>
      <c r="G3821" t="s">
        <v>28</v>
      </c>
      <c r="H3821" s="1" t="s">
        <v>1194</v>
      </c>
      <c r="I3821" s="3">
        <v>0.63185185185185189</v>
      </c>
      <c r="J3821" s="1">
        <v>44325</v>
      </c>
      <c r="K3821" s="2">
        <v>0.63124999999999998</v>
      </c>
      <c r="L3821" s="2" t="s">
        <v>12021</v>
      </c>
      <c r="M3821" t="s">
        <v>12021</v>
      </c>
      <c r="N3821" t="str">
        <f t="shared" si="351"/>
        <v>15-08-2021</v>
      </c>
      <c r="O3821" t="str">
        <f t="shared" si="353"/>
        <v>08</v>
      </c>
      <c r="P3821" t="str">
        <f t="shared" si="354"/>
        <v>2021</v>
      </c>
      <c r="Q3821" t="s">
        <v>12021</v>
      </c>
      <c r="R3821" t="str">
        <f t="shared" si="352"/>
        <v>09-05-2021</v>
      </c>
      <c r="S3821" t="str">
        <f t="shared" si="355"/>
        <v>05</v>
      </c>
    </row>
    <row r="3822" spans="1:19" x14ac:dyDescent="0.3">
      <c r="A3822" t="s">
        <v>8664</v>
      </c>
      <c r="B3822" t="s">
        <v>404</v>
      </c>
      <c r="C3822" t="s">
        <v>11749</v>
      </c>
      <c r="D3822" t="s">
        <v>12</v>
      </c>
      <c r="E3822" t="s">
        <v>174</v>
      </c>
      <c r="F3822" t="s">
        <v>8665</v>
      </c>
      <c r="G3822" t="s">
        <v>28</v>
      </c>
      <c r="H3822" s="1" t="s">
        <v>8666</v>
      </c>
      <c r="I3822" s="3">
        <v>6.969907407407408E-2</v>
      </c>
      <c r="J3822" s="1" t="s">
        <v>3518</v>
      </c>
      <c r="K3822" s="2">
        <v>6.969907407407408E-2</v>
      </c>
      <c r="L3822" s="2" t="s">
        <v>12021</v>
      </c>
      <c r="M3822" t="s">
        <v>12021</v>
      </c>
      <c r="N3822" t="str">
        <f t="shared" si="351"/>
        <v>28-09-2023</v>
      </c>
      <c r="O3822" t="str">
        <f t="shared" si="353"/>
        <v>09</v>
      </c>
      <c r="P3822" t="str">
        <f t="shared" si="354"/>
        <v>2023</v>
      </c>
      <c r="Q3822" t="s">
        <v>12021</v>
      </c>
      <c r="R3822" t="str">
        <f t="shared" si="352"/>
        <v>18-10-2023</v>
      </c>
      <c r="S3822" t="str">
        <f t="shared" si="355"/>
        <v>10</v>
      </c>
    </row>
    <row r="3823" spans="1:19" x14ac:dyDescent="0.3">
      <c r="A3823" t="s">
        <v>8667</v>
      </c>
      <c r="B3823" t="s">
        <v>301</v>
      </c>
      <c r="C3823" t="s">
        <v>11750</v>
      </c>
      <c r="D3823" t="s">
        <v>49</v>
      </c>
      <c r="E3823" t="s">
        <v>50</v>
      </c>
      <c r="F3823" t="s">
        <v>8668</v>
      </c>
      <c r="G3823" t="s">
        <v>28</v>
      </c>
      <c r="H3823" s="1" t="s">
        <v>3812</v>
      </c>
      <c r="I3823" s="3">
        <v>0.36560185185185184</v>
      </c>
      <c r="J3823" s="1" t="s">
        <v>2062</v>
      </c>
      <c r="K3823" s="2">
        <v>0.36560185185185184</v>
      </c>
      <c r="L3823" s="2" t="s">
        <v>12021</v>
      </c>
      <c r="M3823" t="s">
        <v>12021</v>
      </c>
      <c r="N3823" t="str">
        <f t="shared" si="351"/>
        <v>13-03-2020</v>
      </c>
      <c r="O3823" t="str">
        <f t="shared" si="353"/>
        <v>03</v>
      </c>
      <c r="P3823" t="str">
        <f t="shared" si="354"/>
        <v>2020</v>
      </c>
      <c r="Q3823" t="s">
        <v>12021</v>
      </c>
      <c r="R3823" t="str">
        <f t="shared" si="352"/>
        <v>17-03-2020</v>
      </c>
      <c r="S3823" t="str">
        <f t="shared" si="355"/>
        <v>03</v>
      </c>
    </row>
    <row r="3824" spans="1:19" x14ac:dyDescent="0.3">
      <c r="A3824" t="s">
        <v>8669</v>
      </c>
      <c r="B3824" t="s">
        <v>185</v>
      </c>
      <c r="C3824" t="s">
        <v>11751</v>
      </c>
      <c r="D3824" t="s">
        <v>12</v>
      </c>
      <c r="E3824" t="s">
        <v>13</v>
      </c>
      <c r="F3824" t="s">
        <v>8670</v>
      </c>
      <c r="G3824" t="s">
        <v>28</v>
      </c>
      <c r="H3824" s="1">
        <v>44475</v>
      </c>
      <c r="I3824" s="3">
        <v>0.44444444444444442</v>
      </c>
      <c r="J3824" s="1" t="s">
        <v>505</v>
      </c>
      <c r="K3824" s="2">
        <v>0.44450231481481484</v>
      </c>
      <c r="L3824" s="2" t="s">
        <v>12021</v>
      </c>
      <c r="M3824" t="s">
        <v>12021</v>
      </c>
      <c r="N3824" t="str">
        <f t="shared" si="351"/>
        <v>06-10-2021</v>
      </c>
      <c r="O3824" t="str">
        <f t="shared" si="353"/>
        <v>10</v>
      </c>
      <c r="P3824" t="str">
        <f t="shared" si="354"/>
        <v>2021</v>
      </c>
      <c r="Q3824" t="s">
        <v>12021</v>
      </c>
      <c r="R3824" t="str">
        <f t="shared" si="352"/>
        <v>13-06-2021</v>
      </c>
      <c r="S3824" t="str">
        <f t="shared" si="355"/>
        <v>06</v>
      </c>
    </row>
    <row r="3825" spans="1:19" x14ac:dyDescent="0.3">
      <c r="A3825" t="s">
        <v>8671</v>
      </c>
      <c r="B3825" t="s">
        <v>220</v>
      </c>
      <c r="C3825" t="s">
        <v>12021</v>
      </c>
      <c r="D3825" t="s">
        <v>12</v>
      </c>
      <c r="E3825" t="s">
        <v>174</v>
      </c>
      <c r="F3825" t="s">
        <v>8672</v>
      </c>
      <c r="G3825" t="s">
        <v>22</v>
      </c>
      <c r="H3825" s="1" t="s">
        <v>1763</v>
      </c>
      <c r="I3825" s="3">
        <v>0.5650694444444444</v>
      </c>
      <c r="J3825" s="1" t="s">
        <v>12021</v>
      </c>
      <c r="K3825" s="2" t="s">
        <v>12021</v>
      </c>
      <c r="L3825" s="2" t="s">
        <v>12021</v>
      </c>
      <c r="M3825" t="s">
        <v>12021</v>
      </c>
      <c r="N3825" t="str">
        <f t="shared" si="351"/>
        <v>20-12-2021</v>
      </c>
      <c r="O3825" t="str">
        <f t="shared" si="353"/>
        <v>12</v>
      </c>
      <c r="P3825" t="str">
        <f t="shared" si="354"/>
        <v>2021</v>
      </c>
      <c r="Q3825" t="s">
        <v>12021</v>
      </c>
      <c r="R3825" t="str">
        <f t="shared" si="352"/>
        <v>-</v>
      </c>
      <c r="S3825" t="str">
        <f t="shared" si="355"/>
        <v/>
      </c>
    </row>
    <row r="3826" spans="1:19" x14ac:dyDescent="0.3">
      <c r="A3826" t="s">
        <v>8673</v>
      </c>
      <c r="B3826" t="s">
        <v>173</v>
      </c>
      <c r="C3826" t="s">
        <v>12021</v>
      </c>
      <c r="D3826" t="s">
        <v>12</v>
      </c>
      <c r="E3826" t="s">
        <v>174</v>
      </c>
      <c r="F3826" t="s">
        <v>8674</v>
      </c>
      <c r="G3826" t="s">
        <v>22</v>
      </c>
      <c r="H3826" s="1">
        <v>45017</v>
      </c>
      <c r="I3826" s="3">
        <v>0.625</v>
      </c>
      <c r="J3826" s="1" t="s">
        <v>12021</v>
      </c>
      <c r="K3826" s="2" t="s">
        <v>12021</v>
      </c>
      <c r="L3826" s="2" t="s">
        <v>12021</v>
      </c>
      <c r="M3826" t="s">
        <v>12021</v>
      </c>
      <c r="N3826" t="str">
        <f t="shared" si="351"/>
        <v>01-04-2023</v>
      </c>
      <c r="O3826" t="str">
        <f t="shared" si="353"/>
        <v>04</v>
      </c>
      <c r="P3826" t="str">
        <f t="shared" si="354"/>
        <v>2023</v>
      </c>
      <c r="Q3826" t="s">
        <v>12021</v>
      </c>
      <c r="R3826" t="str">
        <f t="shared" si="352"/>
        <v>-</v>
      </c>
      <c r="S3826" t="str">
        <f t="shared" si="355"/>
        <v/>
      </c>
    </row>
    <row r="3827" spans="1:19" x14ac:dyDescent="0.3">
      <c r="A3827" t="s">
        <v>8675</v>
      </c>
      <c r="B3827" t="s">
        <v>64</v>
      </c>
      <c r="C3827" t="s">
        <v>12021</v>
      </c>
      <c r="D3827" t="s">
        <v>49</v>
      </c>
      <c r="E3827" t="s">
        <v>65</v>
      </c>
      <c r="F3827" t="s">
        <v>8676</v>
      </c>
      <c r="G3827" t="s">
        <v>15</v>
      </c>
      <c r="H3827" s="1">
        <v>43865</v>
      </c>
      <c r="I3827" s="3">
        <v>0.86319444444444449</v>
      </c>
      <c r="J3827" s="1" t="s">
        <v>12021</v>
      </c>
      <c r="K3827" s="2" t="s">
        <v>12021</v>
      </c>
      <c r="L3827" s="2" t="s">
        <v>12021</v>
      </c>
      <c r="M3827" t="s">
        <v>12021</v>
      </c>
      <c r="N3827" t="str">
        <f t="shared" si="351"/>
        <v>04-02-2020</v>
      </c>
      <c r="O3827" t="str">
        <f t="shared" si="353"/>
        <v>02</v>
      </c>
      <c r="P3827" t="str">
        <f t="shared" si="354"/>
        <v>2020</v>
      </c>
      <c r="Q3827" t="s">
        <v>12021</v>
      </c>
      <c r="R3827" t="str">
        <f t="shared" si="352"/>
        <v>-</v>
      </c>
      <c r="S3827" t="str">
        <f t="shared" si="355"/>
        <v/>
      </c>
    </row>
    <row r="3828" spans="1:19" x14ac:dyDescent="0.3">
      <c r="A3828" t="s">
        <v>8677</v>
      </c>
      <c r="B3828" t="s">
        <v>188</v>
      </c>
      <c r="C3828" t="s">
        <v>12021</v>
      </c>
      <c r="D3828" t="s">
        <v>12</v>
      </c>
      <c r="E3828" t="s">
        <v>114</v>
      </c>
      <c r="F3828" t="s">
        <v>8678</v>
      </c>
      <c r="G3828" t="s">
        <v>15</v>
      </c>
      <c r="H3828" s="1" t="s">
        <v>1587</v>
      </c>
      <c r="I3828" s="3">
        <v>0.42777777777777776</v>
      </c>
      <c r="J3828" s="1" t="s">
        <v>12021</v>
      </c>
      <c r="K3828" s="2" t="s">
        <v>12021</v>
      </c>
      <c r="L3828" s="2" t="s">
        <v>12021</v>
      </c>
      <c r="M3828" t="s">
        <v>12021</v>
      </c>
      <c r="N3828" t="str">
        <f t="shared" si="351"/>
        <v>28-01-2021</v>
      </c>
      <c r="O3828" t="str">
        <f t="shared" si="353"/>
        <v>01</v>
      </c>
      <c r="P3828" t="str">
        <f t="shared" si="354"/>
        <v>2021</v>
      </c>
      <c r="Q3828" t="s">
        <v>12021</v>
      </c>
      <c r="R3828" t="str">
        <f t="shared" si="352"/>
        <v>-</v>
      </c>
      <c r="S3828" t="str">
        <f t="shared" si="355"/>
        <v/>
      </c>
    </row>
    <row r="3829" spans="1:19" x14ac:dyDescent="0.3">
      <c r="A3829" t="s">
        <v>8679</v>
      </c>
      <c r="B3829" t="s">
        <v>110</v>
      </c>
      <c r="C3829" t="s">
        <v>11752</v>
      </c>
      <c r="D3829" t="s">
        <v>33</v>
      </c>
      <c r="E3829" t="s">
        <v>34</v>
      </c>
      <c r="F3829" t="s">
        <v>8680</v>
      </c>
      <c r="G3829" t="s">
        <v>28</v>
      </c>
      <c r="H3829" s="1">
        <v>45020</v>
      </c>
      <c r="I3829" s="3">
        <v>0.2013888888888889</v>
      </c>
      <c r="J3829" s="1" t="s">
        <v>1254</v>
      </c>
      <c r="K3829" s="2">
        <v>0.20204861111111111</v>
      </c>
      <c r="L3829" s="2" t="s">
        <v>12021</v>
      </c>
      <c r="M3829" t="s">
        <v>12021</v>
      </c>
      <c r="N3829" t="str">
        <f t="shared" si="351"/>
        <v>04-04-2023</v>
      </c>
      <c r="O3829" t="str">
        <f t="shared" si="353"/>
        <v>04</v>
      </c>
      <c r="P3829" t="str">
        <f t="shared" si="354"/>
        <v>2023</v>
      </c>
      <c r="Q3829" t="s">
        <v>12021</v>
      </c>
      <c r="R3829" t="str">
        <f t="shared" si="352"/>
        <v>29-04-2023</v>
      </c>
      <c r="S3829" t="str">
        <f t="shared" si="355"/>
        <v>04</v>
      </c>
    </row>
    <row r="3830" spans="1:19" x14ac:dyDescent="0.3">
      <c r="A3830" t="s">
        <v>8681</v>
      </c>
      <c r="B3830" t="s">
        <v>185</v>
      </c>
      <c r="C3830" s="4">
        <v>45630.066666666666</v>
      </c>
      <c r="D3830" t="s">
        <v>12</v>
      </c>
      <c r="E3830" t="s">
        <v>13</v>
      </c>
      <c r="F3830" t="s">
        <v>8682</v>
      </c>
      <c r="G3830" t="s">
        <v>28</v>
      </c>
      <c r="H3830" s="1" t="s">
        <v>8683</v>
      </c>
      <c r="I3830" s="3">
        <v>6.7337962962962961E-2</v>
      </c>
      <c r="J3830" s="1">
        <v>45630</v>
      </c>
      <c r="K3830" s="2">
        <v>6.6666666666666666E-2</v>
      </c>
      <c r="L3830" s="2" t="s">
        <v>12021</v>
      </c>
      <c r="M3830" t="s">
        <v>12021</v>
      </c>
      <c r="N3830" t="str">
        <f t="shared" si="351"/>
        <v>22-03-2024</v>
      </c>
      <c r="O3830" t="str">
        <f t="shared" si="353"/>
        <v>03</v>
      </c>
      <c r="P3830" t="str">
        <f t="shared" si="354"/>
        <v>2024</v>
      </c>
      <c r="Q3830" t="s">
        <v>12021</v>
      </c>
      <c r="R3830" t="str">
        <f t="shared" si="352"/>
        <v>04-12-2024</v>
      </c>
      <c r="S3830" t="str">
        <f t="shared" si="355"/>
        <v>12</v>
      </c>
    </row>
    <row r="3831" spans="1:19" x14ac:dyDescent="0.3">
      <c r="A3831" t="s">
        <v>8684</v>
      </c>
      <c r="B3831" t="s">
        <v>173</v>
      </c>
      <c r="C3831" t="s">
        <v>12021</v>
      </c>
      <c r="D3831" t="s">
        <v>12</v>
      </c>
      <c r="E3831" t="s">
        <v>174</v>
      </c>
      <c r="F3831" t="s">
        <v>8685</v>
      </c>
      <c r="G3831" t="s">
        <v>15</v>
      </c>
      <c r="H3831" s="1" t="s">
        <v>1973</v>
      </c>
      <c r="I3831" s="3">
        <v>0.79541666666666666</v>
      </c>
      <c r="J3831" s="1" t="s">
        <v>12021</v>
      </c>
      <c r="K3831" s="2" t="s">
        <v>12021</v>
      </c>
      <c r="L3831" s="2" t="s">
        <v>12021</v>
      </c>
      <c r="M3831" t="s">
        <v>12021</v>
      </c>
      <c r="N3831" t="str">
        <f t="shared" si="351"/>
        <v>27-11-2023</v>
      </c>
      <c r="O3831" t="str">
        <f t="shared" si="353"/>
        <v>11</v>
      </c>
      <c r="P3831" t="str">
        <f t="shared" si="354"/>
        <v>2023</v>
      </c>
      <c r="Q3831" t="s">
        <v>12021</v>
      </c>
      <c r="R3831" t="str">
        <f t="shared" si="352"/>
        <v>-</v>
      </c>
      <c r="S3831" t="str">
        <f t="shared" si="355"/>
        <v/>
      </c>
    </row>
    <row r="3832" spans="1:19" x14ac:dyDescent="0.3">
      <c r="A3832" t="s">
        <v>8686</v>
      </c>
      <c r="B3832" t="s">
        <v>48</v>
      </c>
      <c r="C3832" t="s">
        <v>11753</v>
      </c>
      <c r="D3832" t="s">
        <v>49</v>
      </c>
      <c r="E3832" t="s">
        <v>50</v>
      </c>
      <c r="F3832" t="s">
        <v>8687</v>
      </c>
      <c r="G3832" t="s">
        <v>28</v>
      </c>
      <c r="H3832" s="1">
        <v>45634</v>
      </c>
      <c r="I3832" s="3">
        <v>0.64722222222222225</v>
      </c>
      <c r="J3832" s="1" t="s">
        <v>5159</v>
      </c>
      <c r="K3832" s="2">
        <v>0.64743055555555551</v>
      </c>
      <c r="L3832" s="2" t="s">
        <v>12021</v>
      </c>
      <c r="M3832" t="s">
        <v>12021</v>
      </c>
      <c r="N3832" t="str">
        <f t="shared" si="351"/>
        <v>08-12-2024</v>
      </c>
      <c r="O3832" t="str">
        <f t="shared" si="353"/>
        <v>12</v>
      </c>
      <c r="P3832" t="str">
        <f t="shared" si="354"/>
        <v>2024</v>
      </c>
      <c r="Q3832" t="s">
        <v>12021</v>
      </c>
      <c r="R3832" t="str">
        <f t="shared" si="352"/>
        <v>31-08-2024</v>
      </c>
      <c r="S3832" t="str">
        <f t="shared" si="355"/>
        <v>08</v>
      </c>
    </row>
    <row r="3833" spans="1:19" x14ac:dyDescent="0.3">
      <c r="A3833" t="s">
        <v>8688</v>
      </c>
      <c r="B3833" t="s">
        <v>87</v>
      </c>
      <c r="C3833" t="s">
        <v>12021</v>
      </c>
      <c r="D3833" t="s">
        <v>33</v>
      </c>
      <c r="E3833" t="s">
        <v>38</v>
      </c>
      <c r="F3833" t="s">
        <v>8689</v>
      </c>
      <c r="G3833" t="s">
        <v>22</v>
      </c>
      <c r="H3833" s="1">
        <v>45387</v>
      </c>
      <c r="I3833" s="3">
        <v>0.68680555555555556</v>
      </c>
      <c r="J3833" s="1" t="s">
        <v>12021</v>
      </c>
      <c r="K3833" s="2" t="s">
        <v>12021</v>
      </c>
      <c r="L3833" s="2" t="s">
        <v>12021</v>
      </c>
      <c r="M3833" t="s">
        <v>12021</v>
      </c>
      <c r="N3833" t="str">
        <f t="shared" si="351"/>
        <v>05-04-2024</v>
      </c>
      <c r="O3833" t="str">
        <f t="shared" si="353"/>
        <v>04</v>
      </c>
      <c r="P3833" t="str">
        <f t="shared" si="354"/>
        <v>2024</v>
      </c>
      <c r="Q3833" t="s">
        <v>12021</v>
      </c>
      <c r="R3833" t="str">
        <f t="shared" si="352"/>
        <v>-</v>
      </c>
      <c r="S3833" t="str">
        <f t="shared" si="355"/>
        <v/>
      </c>
    </row>
    <row r="3834" spans="1:19" x14ac:dyDescent="0.3">
      <c r="A3834" t="s">
        <v>8690</v>
      </c>
      <c r="B3834" t="s">
        <v>48</v>
      </c>
      <c r="C3834" t="s">
        <v>11754</v>
      </c>
      <c r="D3834" t="s">
        <v>49</v>
      </c>
      <c r="E3834" t="s">
        <v>50</v>
      </c>
      <c r="F3834" t="s">
        <v>8691</v>
      </c>
      <c r="G3834" t="s">
        <v>28</v>
      </c>
      <c r="H3834" s="1" t="s">
        <v>3732</v>
      </c>
      <c r="I3834" s="3">
        <v>0.88850694444444445</v>
      </c>
      <c r="J3834" s="1" t="s">
        <v>1951</v>
      </c>
      <c r="K3834" s="2">
        <v>0.88850694444444445</v>
      </c>
      <c r="L3834" s="2" t="s">
        <v>12021</v>
      </c>
      <c r="M3834" t="s">
        <v>12021</v>
      </c>
      <c r="N3834" t="str">
        <f t="shared" si="351"/>
        <v>31-12-2020</v>
      </c>
      <c r="O3834" t="str">
        <f t="shared" si="353"/>
        <v>12</v>
      </c>
      <c r="P3834" t="str">
        <f t="shared" si="354"/>
        <v>2020</v>
      </c>
      <c r="Q3834" t="s">
        <v>12021</v>
      </c>
      <c r="R3834" t="str">
        <f t="shared" si="352"/>
        <v>14-01-2021</v>
      </c>
      <c r="S3834" t="str">
        <f t="shared" si="355"/>
        <v>01</v>
      </c>
    </row>
    <row r="3835" spans="1:19" x14ac:dyDescent="0.3">
      <c r="A3835" t="s">
        <v>8692</v>
      </c>
      <c r="B3835" t="s">
        <v>289</v>
      </c>
      <c r="C3835" t="s">
        <v>11755</v>
      </c>
      <c r="D3835" t="s">
        <v>49</v>
      </c>
      <c r="E3835" t="s">
        <v>69</v>
      </c>
      <c r="F3835" t="s">
        <v>8693</v>
      </c>
      <c r="G3835" t="s">
        <v>28</v>
      </c>
      <c r="H3835" s="1" t="s">
        <v>676</v>
      </c>
      <c r="I3835" s="3">
        <v>9.4456018518518522E-2</v>
      </c>
      <c r="J3835" s="1" t="s">
        <v>354</v>
      </c>
      <c r="K3835" s="2">
        <v>9.4456018518518522E-2</v>
      </c>
      <c r="L3835" s="2" t="s">
        <v>12021</v>
      </c>
      <c r="M3835" t="s">
        <v>12021</v>
      </c>
      <c r="N3835" t="str">
        <f t="shared" si="351"/>
        <v>29-05-2022</v>
      </c>
      <c r="O3835" t="str">
        <f t="shared" si="353"/>
        <v>05</v>
      </c>
      <c r="P3835" t="str">
        <f t="shared" si="354"/>
        <v>2022</v>
      </c>
      <c r="Q3835" t="s">
        <v>12021</v>
      </c>
      <c r="R3835" t="str">
        <f t="shared" si="352"/>
        <v>17-06-2022</v>
      </c>
      <c r="S3835" t="str">
        <f t="shared" si="355"/>
        <v>06</v>
      </c>
    </row>
    <row r="3836" spans="1:19" x14ac:dyDescent="0.3">
      <c r="A3836" t="s">
        <v>8694</v>
      </c>
      <c r="B3836" t="s">
        <v>149</v>
      </c>
      <c r="C3836" t="s">
        <v>11756</v>
      </c>
      <c r="D3836" t="s">
        <v>49</v>
      </c>
      <c r="E3836" t="s">
        <v>69</v>
      </c>
      <c r="F3836" t="s">
        <v>8695</v>
      </c>
      <c r="G3836" t="s">
        <v>28</v>
      </c>
      <c r="H3836" s="1">
        <v>44779</v>
      </c>
      <c r="I3836" s="3">
        <v>0.62708333333333333</v>
      </c>
      <c r="J3836" s="1" t="s">
        <v>4054</v>
      </c>
      <c r="K3836" s="2">
        <v>0.62760416666666663</v>
      </c>
      <c r="L3836" s="2" t="s">
        <v>12021</v>
      </c>
      <c r="M3836" t="s">
        <v>12021</v>
      </c>
      <c r="N3836" t="str">
        <f t="shared" si="351"/>
        <v>06-08-2022</v>
      </c>
      <c r="O3836" t="str">
        <f t="shared" si="353"/>
        <v>08</v>
      </c>
      <c r="P3836" t="str">
        <f t="shared" si="354"/>
        <v>2022</v>
      </c>
      <c r="Q3836" t="s">
        <v>12021</v>
      </c>
      <c r="R3836" t="str">
        <f t="shared" si="352"/>
        <v>30-06-2022</v>
      </c>
      <c r="S3836" t="str">
        <f t="shared" si="355"/>
        <v>06</v>
      </c>
    </row>
    <row r="3837" spans="1:19" x14ac:dyDescent="0.3">
      <c r="A3837" t="s">
        <v>8696</v>
      </c>
      <c r="B3837" t="s">
        <v>131</v>
      </c>
      <c r="C3837" t="s">
        <v>11757</v>
      </c>
      <c r="D3837" t="s">
        <v>12</v>
      </c>
      <c r="E3837" t="s">
        <v>114</v>
      </c>
      <c r="F3837" t="s">
        <v>8697</v>
      </c>
      <c r="G3837" t="s">
        <v>28</v>
      </c>
      <c r="H3837" s="1">
        <v>44175</v>
      </c>
      <c r="I3837" s="3">
        <v>0.91041666666666665</v>
      </c>
      <c r="J3837" s="1" t="s">
        <v>1466</v>
      </c>
      <c r="K3837" s="2">
        <v>0.91070601851851851</v>
      </c>
      <c r="L3837" s="2" t="s">
        <v>12021</v>
      </c>
      <c r="M3837" t="s">
        <v>12021</v>
      </c>
      <c r="N3837" t="str">
        <f t="shared" si="351"/>
        <v>10-12-2020</v>
      </c>
      <c r="O3837" t="str">
        <f t="shared" si="353"/>
        <v>12</v>
      </c>
      <c r="P3837" t="str">
        <f t="shared" si="354"/>
        <v>2020</v>
      </c>
      <c r="Q3837" t="s">
        <v>12021</v>
      </c>
      <c r="R3837" t="str">
        <f t="shared" si="352"/>
        <v>29-10-2020</v>
      </c>
      <c r="S3837" t="str">
        <f t="shared" si="355"/>
        <v>10</v>
      </c>
    </row>
    <row r="3838" spans="1:19" x14ac:dyDescent="0.3">
      <c r="A3838" t="s">
        <v>8698</v>
      </c>
      <c r="B3838" t="s">
        <v>194</v>
      </c>
      <c r="C3838" t="s">
        <v>12021</v>
      </c>
      <c r="D3838" t="s">
        <v>49</v>
      </c>
      <c r="E3838" t="s">
        <v>65</v>
      </c>
      <c r="F3838" t="s">
        <v>8699</v>
      </c>
      <c r="G3838" t="s">
        <v>15</v>
      </c>
      <c r="H3838" s="1" t="s">
        <v>3822</v>
      </c>
      <c r="I3838" s="3">
        <v>1.9560185185185184E-3</v>
      </c>
      <c r="J3838" s="1" t="s">
        <v>12021</v>
      </c>
      <c r="K3838" s="2" t="s">
        <v>12021</v>
      </c>
      <c r="L3838" s="2" t="s">
        <v>12021</v>
      </c>
      <c r="M3838" t="s">
        <v>12021</v>
      </c>
      <c r="N3838" t="str">
        <f t="shared" si="351"/>
        <v>26-10-2020</v>
      </c>
      <c r="O3838" t="str">
        <f t="shared" si="353"/>
        <v>10</v>
      </c>
      <c r="P3838" t="str">
        <f t="shared" si="354"/>
        <v>2020</v>
      </c>
      <c r="Q3838" t="s">
        <v>12021</v>
      </c>
      <c r="R3838" t="str">
        <f t="shared" si="352"/>
        <v>-</v>
      </c>
      <c r="S3838" t="str">
        <f t="shared" si="355"/>
        <v/>
      </c>
    </row>
    <row r="3839" spans="1:19" x14ac:dyDescent="0.3">
      <c r="A3839" t="s">
        <v>8700</v>
      </c>
      <c r="B3839" t="s">
        <v>146</v>
      </c>
      <c r="C3839" t="s">
        <v>12021</v>
      </c>
      <c r="D3839" t="s">
        <v>19</v>
      </c>
      <c r="E3839" t="s">
        <v>140</v>
      </c>
      <c r="F3839" t="s">
        <v>8701</v>
      </c>
      <c r="G3839" t="s">
        <v>22</v>
      </c>
      <c r="H3839" s="1" t="s">
        <v>2501</v>
      </c>
      <c r="I3839" s="3">
        <v>0.59554398148148147</v>
      </c>
      <c r="J3839" s="1" t="s">
        <v>12021</v>
      </c>
      <c r="K3839" s="2" t="s">
        <v>12021</v>
      </c>
      <c r="L3839" s="2" t="s">
        <v>12021</v>
      </c>
      <c r="M3839" t="s">
        <v>12021</v>
      </c>
      <c r="N3839" t="str">
        <f t="shared" si="351"/>
        <v>28-11-2024</v>
      </c>
      <c r="O3839" t="str">
        <f t="shared" si="353"/>
        <v>11</v>
      </c>
      <c r="P3839" t="str">
        <f t="shared" si="354"/>
        <v>2024</v>
      </c>
      <c r="Q3839" t="s">
        <v>12021</v>
      </c>
      <c r="R3839" t="str">
        <f t="shared" si="352"/>
        <v>-</v>
      </c>
      <c r="S3839" t="str">
        <f t="shared" si="355"/>
        <v/>
      </c>
    </row>
    <row r="3840" spans="1:19" x14ac:dyDescent="0.3">
      <c r="A3840" t="s">
        <v>8702</v>
      </c>
      <c r="B3840" t="s">
        <v>256</v>
      </c>
      <c r="C3840" s="4">
        <v>45417.729166666664</v>
      </c>
      <c r="D3840" t="s">
        <v>19</v>
      </c>
      <c r="E3840" t="s">
        <v>20</v>
      </c>
      <c r="F3840" t="s">
        <v>8703</v>
      </c>
      <c r="G3840" t="s">
        <v>28</v>
      </c>
      <c r="H3840" s="1" t="s">
        <v>1676</v>
      </c>
      <c r="I3840" s="3">
        <v>0.72965277777777782</v>
      </c>
      <c r="J3840" s="1">
        <v>45417</v>
      </c>
      <c r="K3840" s="2">
        <v>0.72916666666666663</v>
      </c>
      <c r="L3840" s="2" t="s">
        <v>12021</v>
      </c>
      <c r="M3840" t="s">
        <v>12021</v>
      </c>
      <c r="N3840" t="str">
        <f t="shared" si="351"/>
        <v>19-04-2024</v>
      </c>
      <c r="O3840" t="str">
        <f t="shared" si="353"/>
        <v>04</v>
      </c>
      <c r="P3840" t="str">
        <f t="shared" si="354"/>
        <v>2024</v>
      </c>
      <c r="Q3840" t="s">
        <v>12021</v>
      </c>
      <c r="R3840" t="str">
        <f t="shared" si="352"/>
        <v>05-05-2024</v>
      </c>
      <c r="S3840" t="str">
        <f t="shared" si="355"/>
        <v>05</v>
      </c>
    </row>
    <row r="3841" spans="1:19" x14ac:dyDescent="0.3">
      <c r="A3841" t="s">
        <v>8704</v>
      </c>
      <c r="B3841" t="s">
        <v>87</v>
      </c>
      <c r="C3841" t="s">
        <v>12021</v>
      </c>
      <c r="D3841" t="s">
        <v>33</v>
      </c>
      <c r="E3841" t="s">
        <v>38</v>
      </c>
      <c r="F3841" t="s">
        <v>8705</v>
      </c>
      <c r="G3841" t="s">
        <v>15</v>
      </c>
      <c r="H3841" s="1" t="s">
        <v>308</v>
      </c>
      <c r="I3841" s="3">
        <v>0.74959490740740742</v>
      </c>
      <c r="J3841" s="1" t="s">
        <v>12021</v>
      </c>
      <c r="K3841" s="2" t="s">
        <v>12021</v>
      </c>
      <c r="L3841" s="2" t="s">
        <v>12021</v>
      </c>
      <c r="M3841" t="s">
        <v>12021</v>
      </c>
      <c r="N3841" t="str">
        <f t="shared" si="351"/>
        <v>22-06-2022</v>
      </c>
      <c r="O3841" t="str">
        <f t="shared" si="353"/>
        <v>06</v>
      </c>
      <c r="P3841" t="str">
        <f t="shared" si="354"/>
        <v>2022</v>
      </c>
      <c r="Q3841" t="s">
        <v>12021</v>
      </c>
      <c r="R3841" t="str">
        <f t="shared" si="352"/>
        <v>-</v>
      </c>
      <c r="S3841" t="str">
        <f t="shared" si="355"/>
        <v/>
      </c>
    </row>
    <row r="3842" spans="1:19" x14ac:dyDescent="0.3">
      <c r="A3842" t="s">
        <v>8706</v>
      </c>
      <c r="B3842" t="s">
        <v>173</v>
      </c>
      <c r="C3842" s="4">
        <v>45149.466666666667</v>
      </c>
      <c r="D3842" t="s">
        <v>12</v>
      </c>
      <c r="E3842" t="s">
        <v>174</v>
      </c>
      <c r="F3842" t="s">
        <v>8707</v>
      </c>
      <c r="G3842" t="s">
        <v>28</v>
      </c>
      <c r="H3842" s="1" t="s">
        <v>2048</v>
      </c>
      <c r="I3842" s="3">
        <v>0.46693287037037035</v>
      </c>
      <c r="J3842" s="1">
        <v>45149</v>
      </c>
      <c r="K3842" s="2">
        <v>0.46666666666666667</v>
      </c>
      <c r="L3842" s="2" t="s">
        <v>12021</v>
      </c>
      <c r="M3842" t="s">
        <v>12021</v>
      </c>
      <c r="N3842" t="str">
        <f t="shared" ref="N3842:N3905" si="356">TEXT(H3842,"DD-MM-YYYY")</f>
        <v>15-10-2023</v>
      </c>
      <c r="O3842" t="str">
        <f t="shared" si="353"/>
        <v>10</v>
      </c>
      <c r="P3842" t="str">
        <f t="shared" si="354"/>
        <v>2023</v>
      </c>
      <c r="Q3842" t="s">
        <v>12021</v>
      </c>
      <c r="R3842" t="str">
        <f t="shared" ref="R3842:R3905" si="357">TEXT(J3842,"DD-MM-YYYY")</f>
        <v>11-08-2023</v>
      </c>
      <c r="S3842" t="str">
        <f t="shared" si="355"/>
        <v>08</v>
      </c>
    </row>
    <row r="3843" spans="1:19" x14ac:dyDescent="0.3">
      <c r="A3843" t="s">
        <v>8708</v>
      </c>
      <c r="B3843" t="s">
        <v>404</v>
      </c>
      <c r="C3843" t="s">
        <v>12021</v>
      </c>
      <c r="D3843" t="s">
        <v>12</v>
      </c>
      <c r="E3843" t="s">
        <v>174</v>
      </c>
      <c r="F3843" t="s">
        <v>8709</v>
      </c>
      <c r="G3843" t="s">
        <v>15</v>
      </c>
      <c r="H3843" s="1">
        <v>44541</v>
      </c>
      <c r="I3843" s="3">
        <v>0.71458333333333335</v>
      </c>
      <c r="J3843" s="1" t="s">
        <v>12021</v>
      </c>
      <c r="K3843" s="2" t="s">
        <v>12021</v>
      </c>
      <c r="L3843" s="2" t="s">
        <v>12021</v>
      </c>
      <c r="M3843" t="s">
        <v>12021</v>
      </c>
      <c r="N3843" t="str">
        <f t="shared" si="356"/>
        <v>11-12-2021</v>
      </c>
      <c r="O3843" t="str">
        <f t="shared" ref="O3843:O3906" si="358">MID(N3843,4,2)</f>
        <v>12</v>
      </c>
      <c r="P3843" t="str">
        <f t="shared" ref="P3843:P3906" si="359">RIGHT(N3843,4)</f>
        <v>2021</v>
      </c>
      <c r="Q3843" t="s">
        <v>12021</v>
      </c>
      <c r="R3843" t="str">
        <f t="shared" si="357"/>
        <v>-</v>
      </c>
      <c r="S3843" t="str">
        <f t="shared" ref="S3843:S3906" si="360">MID(R3843,4,2)</f>
        <v/>
      </c>
    </row>
    <row r="3844" spans="1:19" x14ac:dyDescent="0.3">
      <c r="A3844" t="s">
        <v>8710</v>
      </c>
      <c r="B3844" t="s">
        <v>131</v>
      </c>
      <c r="C3844" s="4" t="s">
        <v>12021</v>
      </c>
      <c r="D3844" t="s">
        <v>12</v>
      </c>
      <c r="E3844" t="s">
        <v>114</v>
      </c>
      <c r="F3844" t="s">
        <v>8711</v>
      </c>
      <c r="G3844" t="s">
        <v>15</v>
      </c>
      <c r="H3844" s="1" t="s">
        <v>4763</v>
      </c>
      <c r="I3844" s="3">
        <v>0.50134259259259262</v>
      </c>
      <c r="J3844" s="1" t="s">
        <v>12021</v>
      </c>
      <c r="K3844" s="2" t="s">
        <v>12021</v>
      </c>
      <c r="L3844" s="2" t="s">
        <v>12021</v>
      </c>
      <c r="M3844" t="s">
        <v>12021</v>
      </c>
      <c r="N3844" t="str">
        <f t="shared" si="356"/>
        <v>25-12-2024</v>
      </c>
      <c r="O3844" t="str">
        <f t="shared" si="358"/>
        <v>12</v>
      </c>
      <c r="P3844" t="str">
        <f t="shared" si="359"/>
        <v>2024</v>
      </c>
      <c r="Q3844" t="s">
        <v>12021</v>
      </c>
      <c r="R3844" t="str">
        <f t="shared" si="357"/>
        <v>-</v>
      </c>
      <c r="S3844" t="str">
        <f t="shared" si="360"/>
        <v/>
      </c>
    </row>
    <row r="3845" spans="1:19" x14ac:dyDescent="0.3">
      <c r="A3845" t="s">
        <v>8712</v>
      </c>
      <c r="B3845" t="s">
        <v>202</v>
      </c>
      <c r="C3845" t="s">
        <v>11758</v>
      </c>
      <c r="D3845" t="s">
        <v>33</v>
      </c>
      <c r="E3845" t="s">
        <v>127</v>
      </c>
      <c r="F3845" t="s">
        <v>8713</v>
      </c>
      <c r="G3845" t="s">
        <v>28</v>
      </c>
      <c r="H3845" s="1">
        <v>45638</v>
      </c>
      <c r="I3845" s="3">
        <v>0.94722222222222219</v>
      </c>
      <c r="J3845" s="1" t="s">
        <v>5983</v>
      </c>
      <c r="K3845" s="2">
        <v>0.94738425925925929</v>
      </c>
      <c r="L3845" s="2" t="s">
        <v>12021</v>
      </c>
      <c r="M3845" t="s">
        <v>12021</v>
      </c>
      <c r="N3845" t="str">
        <f t="shared" si="356"/>
        <v>12-12-2024</v>
      </c>
      <c r="O3845" t="str">
        <f t="shared" si="358"/>
        <v>12</v>
      </c>
      <c r="P3845" t="str">
        <f t="shared" si="359"/>
        <v>2024</v>
      </c>
      <c r="Q3845" t="s">
        <v>12021</v>
      </c>
      <c r="R3845" t="str">
        <f t="shared" si="357"/>
        <v>26-12-2024</v>
      </c>
      <c r="S3845" t="str">
        <f t="shared" si="360"/>
        <v>12</v>
      </c>
    </row>
    <row r="3846" spans="1:19" x14ac:dyDescent="0.3">
      <c r="A3846" t="s">
        <v>8714</v>
      </c>
      <c r="B3846" t="s">
        <v>173</v>
      </c>
      <c r="C3846" s="4" t="s">
        <v>12021</v>
      </c>
      <c r="D3846" t="s">
        <v>12</v>
      </c>
      <c r="E3846" t="s">
        <v>174</v>
      </c>
      <c r="F3846" t="s">
        <v>8715</v>
      </c>
      <c r="G3846" t="s">
        <v>15</v>
      </c>
      <c r="H3846" s="1">
        <v>44840</v>
      </c>
      <c r="I3846" s="3">
        <v>0.72013888888888888</v>
      </c>
      <c r="J3846" s="1" t="s">
        <v>12021</v>
      </c>
      <c r="K3846" s="2" t="s">
        <v>12021</v>
      </c>
      <c r="L3846" s="2" t="s">
        <v>12021</v>
      </c>
      <c r="M3846" t="s">
        <v>12021</v>
      </c>
      <c r="N3846" t="str">
        <f t="shared" si="356"/>
        <v>06-10-2022</v>
      </c>
      <c r="O3846" t="str">
        <f t="shared" si="358"/>
        <v>10</v>
      </c>
      <c r="P3846" t="str">
        <f t="shared" si="359"/>
        <v>2022</v>
      </c>
      <c r="Q3846" t="s">
        <v>12021</v>
      </c>
      <c r="R3846" t="str">
        <f t="shared" si="357"/>
        <v>-</v>
      </c>
      <c r="S3846" t="str">
        <f t="shared" si="360"/>
        <v/>
      </c>
    </row>
    <row r="3847" spans="1:19" x14ac:dyDescent="0.3">
      <c r="A3847" t="s">
        <v>8716</v>
      </c>
      <c r="B3847" t="s">
        <v>32</v>
      </c>
      <c r="C3847" t="s">
        <v>12021</v>
      </c>
      <c r="D3847" t="s">
        <v>33</v>
      </c>
      <c r="E3847" t="s">
        <v>34</v>
      </c>
      <c r="F3847" t="s">
        <v>8717</v>
      </c>
      <c r="G3847" t="s">
        <v>22</v>
      </c>
      <c r="H3847" s="1">
        <v>44504</v>
      </c>
      <c r="I3847" s="3">
        <v>0.58750000000000002</v>
      </c>
      <c r="J3847" s="1" t="s">
        <v>12021</v>
      </c>
      <c r="K3847" s="2" t="s">
        <v>12021</v>
      </c>
      <c r="L3847" s="2" t="s">
        <v>12021</v>
      </c>
      <c r="M3847" t="s">
        <v>12021</v>
      </c>
      <c r="N3847" t="str">
        <f t="shared" si="356"/>
        <v>04-11-2021</v>
      </c>
      <c r="O3847" t="str">
        <f t="shared" si="358"/>
        <v>11</v>
      </c>
      <c r="P3847" t="str">
        <f t="shared" si="359"/>
        <v>2021</v>
      </c>
      <c r="Q3847" t="s">
        <v>12021</v>
      </c>
      <c r="R3847" t="str">
        <f t="shared" si="357"/>
        <v>-</v>
      </c>
      <c r="S3847" t="str">
        <f t="shared" si="360"/>
        <v/>
      </c>
    </row>
    <row r="3848" spans="1:19" x14ac:dyDescent="0.3">
      <c r="A3848" t="s">
        <v>8718</v>
      </c>
      <c r="B3848" t="s">
        <v>188</v>
      </c>
      <c r="C3848" s="4" t="s">
        <v>12021</v>
      </c>
      <c r="D3848" t="s">
        <v>12</v>
      </c>
      <c r="E3848" t="s">
        <v>114</v>
      </c>
      <c r="F3848" t="s">
        <v>6895</v>
      </c>
      <c r="G3848" t="s">
        <v>15</v>
      </c>
      <c r="H3848" s="1" t="s">
        <v>2635</v>
      </c>
      <c r="I3848" s="3">
        <v>0.77743055555555551</v>
      </c>
      <c r="J3848" s="1" t="s">
        <v>12021</v>
      </c>
      <c r="K3848" s="2" t="s">
        <v>12021</v>
      </c>
      <c r="L3848" s="2" t="s">
        <v>12021</v>
      </c>
      <c r="M3848" t="s">
        <v>12021</v>
      </c>
      <c r="N3848" t="str">
        <f t="shared" si="356"/>
        <v>27-10-2020</v>
      </c>
      <c r="O3848" t="str">
        <f t="shared" si="358"/>
        <v>10</v>
      </c>
      <c r="P3848" t="str">
        <f t="shared" si="359"/>
        <v>2020</v>
      </c>
      <c r="Q3848" t="s">
        <v>12021</v>
      </c>
      <c r="R3848" t="str">
        <f t="shared" si="357"/>
        <v>-</v>
      </c>
      <c r="S3848" t="str">
        <f t="shared" si="360"/>
        <v/>
      </c>
    </row>
    <row r="3849" spans="1:19" x14ac:dyDescent="0.3">
      <c r="A3849" t="s">
        <v>8719</v>
      </c>
      <c r="B3849" t="s">
        <v>404</v>
      </c>
      <c r="C3849" t="s">
        <v>12021</v>
      </c>
      <c r="D3849" t="s">
        <v>12</v>
      </c>
      <c r="E3849" t="s">
        <v>174</v>
      </c>
      <c r="F3849" t="s">
        <v>8720</v>
      </c>
      <c r="G3849" t="s">
        <v>22</v>
      </c>
      <c r="H3849" s="1">
        <v>45358</v>
      </c>
      <c r="I3849" s="3">
        <v>0.35</v>
      </c>
      <c r="J3849" s="1" t="s">
        <v>12021</v>
      </c>
      <c r="K3849" s="2" t="s">
        <v>12021</v>
      </c>
      <c r="L3849" s="2" t="s">
        <v>12021</v>
      </c>
      <c r="M3849" t="s">
        <v>12021</v>
      </c>
      <c r="N3849" t="str">
        <f t="shared" si="356"/>
        <v>07-03-2024</v>
      </c>
      <c r="O3849" t="str">
        <f t="shared" si="358"/>
        <v>03</v>
      </c>
      <c r="P3849" t="str">
        <f t="shared" si="359"/>
        <v>2024</v>
      </c>
      <c r="Q3849" t="s">
        <v>12021</v>
      </c>
      <c r="R3849" t="str">
        <f t="shared" si="357"/>
        <v>-</v>
      </c>
      <c r="S3849" t="str">
        <f t="shared" si="360"/>
        <v/>
      </c>
    </row>
    <row r="3850" spans="1:19" x14ac:dyDescent="0.3">
      <c r="A3850" t="s">
        <v>8721</v>
      </c>
      <c r="B3850" t="s">
        <v>110</v>
      </c>
      <c r="C3850" s="4" t="s">
        <v>12021</v>
      </c>
      <c r="D3850" t="s">
        <v>33</v>
      </c>
      <c r="E3850" t="s">
        <v>34</v>
      </c>
      <c r="F3850" t="s">
        <v>8722</v>
      </c>
      <c r="G3850" t="s">
        <v>22</v>
      </c>
      <c r="H3850" s="1" t="s">
        <v>884</v>
      </c>
      <c r="I3850" s="3">
        <v>0.51888888888888884</v>
      </c>
      <c r="J3850" s="1" t="s">
        <v>12021</v>
      </c>
      <c r="K3850" s="2" t="s">
        <v>12021</v>
      </c>
      <c r="L3850" s="2" t="s">
        <v>12021</v>
      </c>
      <c r="M3850" t="s">
        <v>12021</v>
      </c>
      <c r="N3850" t="str">
        <f t="shared" si="356"/>
        <v>20-04-2020</v>
      </c>
      <c r="O3850" t="str">
        <f t="shared" si="358"/>
        <v>04</v>
      </c>
      <c r="P3850" t="str">
        <f t="shared" si="359"/>
        <v>2020</v>
      </c>
      <c r="Q3850" t="s">
        <v>12021</v>
      </c>
      <c r="R3850" t="str">
        <f t="shared" si="357"/>
        <v>-</v>
      </c>
      <c r="S3850" t="str">
        <f t="shared" si="360"/>
        <v/>
      </c>
    </row>
    <row r="3851" spans="1:19" x14ac:dyDescent="0.3">
      <c r="A3851" t="s">
        <v>8723</v>
      </c>
      <c r="B3851" t="s">
        <v>25</v>
      </c>
      <c r="C3851" t="s">
        <v>12021</v>
      </c>
      <c r="D3851" t="s">
        <v>19</v>
      </c>
      <c r="E3851" t="s">
        <v>26</v>
      </c>
      <c r="F3851" t="s">
        <v>8724</v>
      </c>
      <c r="G3851" t="s">
        <v>22</v>
      </c>
      <c r="H3851" s="1">
        <v>44721</v>
      </c>
      <c r="I3851" s="3">
        <v>0.47152777777777777</v>
      </c>
      <c r="J3851" s="1" t="s">
        <v>12021</v>
      </c>
      <c r="K3851" s="2" t="s">
        <v>12021</v>
      </c>
      <c r="L3851" s="2" t="s">
        <v>12021</v>
      </c>
      <c r="M3851" t="s">
        <v>12021</v>
      </c>
      <c r="N3851" t="str">
        <f t="shared" si="356"/>
        <v>09-06-2022</v>
      </c>
      <c r="O3851" t="str">
        <f t="shared" si="358"/>
        <v>06</v>
      </c>
      <c r="P3851" t="str">
        <f t="shared" si="359"/>
        <v>2022</v>
      </c>
      <c r="Q3851" t="s">
        <v>12021</v>
      </c>
      <c r="R3851" t="str">
        <f t="shared" si="357"/>
        <v>-</v>
      </c>
      <c r="S3851" t="str">
        <f t="shared" si="360"/>
        <v/>
      </c>
    </row>
    <row r="3852" spans="1:19" x14ac:dyDescent="0.3">
      <c r="A3852" t="s">
        <v>8725</v>
      </c>
      <c r="B3852" t="s">
        <v>97</v>
      </c>
      <c r="C3852" s="4" t="s">
        <v>12021</v>
      </c>
      <c r="D3852" t="s">
        <v>19</v>
      </c>
      <c r="E3852" t="s">
        <v>20</v>
      </c>
      <c r="F3852" t="s">
        <v>8726</v>
      </c>
      <c r="G3852" t="s">
        <v>22</v>
      </c>
      <c r="H3852" s="1">
        <v>45175</v>
      </c>
      <c r="I3852" s="3">
        <v>0.49375000000000002</v>
      </c>
      <c r="J3852" s="1" t="s">
        <v>12021</v>
      </c>
      <c r="K3852" s="2" t="s">
        <v>12021</v>
      </c>
      <c r="L3852" s="2" t="s">
        <v>12021</v>
      </c>
      <c r="M3852" t="s">
        <v>12021</v>
      </c>
      <c r="N3852" t="str">
        <f t="shared" si="356"/>
        <v>06-09-2023</v>
      </c>
      <c r="O3852" t="str">
        <f t="shared" si="358"/>
        <v>09</v>
      </c>
      <c r="P3852" t="str">
        <f t="shared" si="359"/>
        <v>2023</v>
      </c>
      <c r="Q3852" t="s">
        <v>12021</v>
      </c>
      <c r="R3852" t="str">
        <f t="shared" si="357"/>
        <v>-</v>
      </c>
      <c r="S3852" t="str">
        <f t="shared" si="360"/>
        <v/>
      </c>
    </row>
    <row r="3853" spans="1:19" x14ac:dyDescent="0.3">
      <c r="A3853" t="s">
        <v>8727</v>
      </c>
      <c r="B3853" t="s">
        <v>289</v>
      </c>
      <c r="C3853" t="s">
        <v>11759</v>
      </c>
      <c r="D3853" t="s">
        <v>49</v>
      </c>
      <c r="E3853" t="s">
        <v>69</v>
      </c>
      <c r="F3853" t="s">
        <v>8728</v>
      </c>
      <c r="G3853" t="s">
        <v>28</v>
      </c>
      <c r="H3853" s="1" t="s">
        <v>1820</v>
      </c>
      <c r="I3853" s="3">
        <v>0.71037037037037032</v>
      </c>
      <c r="J3853" s="1" t="s">
        <v>804</v>
      </c>
      <c r="K3853" s="2">
        <v>0.71037037037037032</v>
      </c>
      <c r="L3853" s="2" t="s">
        <v>12021</v>
      </c>
      <c r="M3853" t="s">
        <v>12021</v>
      </c>
      <c r="N3853" t="str">
        <f t="shared" si="356"/>
        <v>13-06-2023</v>
      </c>
      <c r="O3853" t="str">
        <f t="shared" si="358"/>
        <v>06</v>
      </c>
      <c r="P3853" t="str">
        <f t="shared" si="359"/>
        <v>2023</v>
      </c>
      <c r="Q3853" t="s">
        <v>12021</v>
      </c>
      <c r="R3853" t="str">
        <f t="shared" si="357"/>
        <v>17-06-2023</v>
      </c>
      <c r="S3853" t="str">
        <f t="shared" si="360"/>
        <v>06</v>
      </c>
    </row>
    <row r="3854" spans="1:19" x14ac:dyDescent="0.3">
      <c r="A3854" t="s">
        <v>8729</v>
      </c>
      <c r="B3854" t="s">
        <v>173</v>
      </c>
      <c r="C3854" s="4">
        <v>45361.104861111111</v>
      </c>
      <c r="D3854" t="s">
        <v>12</v>
      </c>
      <c r="E3854" t="s">
        <v>174</v>
      </c>
      <c r="F3854" t="s">
        <v>8730</v>
      </c>
      <c r="G3854" t="s">
        <v>28</v>
      </c>
      <c r="H3854" s="1" t="s">
        <v>445</v>
      </c>
      <c r="I3854" s="3">
        <v>0.10550925925925926</v>
      </c>
      <c r="J3854" s="1">
        <v>45361</v>
      </c>
      <c r="K3854" s="2">
        <v>0.10486111111111111</v>
      </c>
      <c r="L3854" s="2" t="s">
        <v>12021</v>
      </c>
      <c r="M3854" t="s">
        <v>12021</v>
      </c>
      <c r="N3854" t="str">
        <f t="shared" si="356"/>
        <v>27-09-2024</v>
      </c>
      <c r="O3854" t="str">
        <f t="shared" si="358"/>
        <v>09</v>
      </c>
      <c r="P3854" t="str">
        <f t="shared" si="359"/>
        <v>2024</v>
      </c>
      <c r="Q3854" t="s">
        <v>12021</v>
      </c>
      <c r="R3854" t="str">
        <f t="shared" si="357"/>
        <v>10-03-2024</v>
      </c>
      <c r="S3854" t="str">
        <f t="shared" si="360"/>
        <v>03</v>
      </c>
    </row>
    <row r="3855" spans="1:19" x14ac:dyDescent="0.3">
      <c r="A3855" t="s">
        <v>8731</v>
      </c>
      <c r="B3855" t="s">
        <v>135</v>
      </c>
      <c r="C3855" t="s">
        <v>12021</v>
      </c>
      <c r="D3855" t="s">
        <v>33</v>
      </c>
      <c r="E3855" t="s">
        <v>38</v>
      </c>
      <c r="F3855" t="s">
        <v>8732</v>
      </c>
      <c r="G3855" t="s">
        <v>22</v>
      </c>
      <c r="H3855" s="1" t="s">
        <v>887</v>
      </c>
      <c r="I3855" s="3">
        <v>0.44833333333333331</v>
      </c>
      <c r="J3855" s="1" t="s">
        <v>12021</v>
      </c>
      <c r="K3855" s="2" t="s">
        <v>12021</v>
      </c>
      <c r="L3855" s="2" t="s">
        <v>12021</v>
      </c>
      <c r="M3855" t="s">
        <v>12021</v>
      </c>
      <c r="N3855" t="str">
        <f t="shared" si="356"/>
        <v>30-01-2020</v>
      </c>
      <c r="O3855" t="str">
        <f t="shared" si="358"/>
        <v>01</v>
      </c>
      <c r="P3855" t="str">
        <f t="shared" si="359"/>
        <v>2020</v>
      </c>
      <c r="Q3855" t="s">
        <v>12021</v>
      </c>
      <c r="R3855" t="str">
        <f t="shared" si="357"/>
        <v>-</v>
      </c>
      <c r="S3855" t="str">
        <f t="shared" si="360"/>
        <v/>
      </c>
    </row>
    <row r="3856" spans="1:19" x14ac:dyDescent="0.3">
      <c r="A3856" t="s">
        <v>8733</v>
      </c>
      <c r="B3856" t="s">
        <v>220</v>
      </c>
      <c r="C3856" s="4" t="s">
        <v>12021</v>
      </c>
      <c r="D3856" t="s">
        <v>12</v>
      </c>
      <c r="E3856" t="s">
        <v>174</v>
      </c>
      <c r="F3856" t="s">
        <v>8734</v>
      </c>
      <c r="G3856" t="s">
        <v>22</v>
      </c>
      <c r="H3856" s="1" t="s">
        <v>8735</v>
      </c>
      <c r="I3856" s="3">
        <v>0.73776620370370372</v>
      </c>
      <c r="J3856" s="1" t="s">
        <v>12021</v>
      </c>
      <c r="K3856" s="2" t="s">
        <v>12021</v>
      </c>
      <c r="L3856" s="2" t="s">
        <v>12021</v>
      </c>
      <c r="M3856" t="s">
        <v>12021</v>
      </c>
      <c r="N3856" t="str">
        <f t="shared" si="356"/>
        <v>15-01-2021</v>
      </c>
      <c r="O3856" t="str">
        <f t="shared" si="358"/>
        <v>01</v>
      </c>
      <c r="P3856" t="str">
        <f t="shared" si="359"/>
        <v>2021</v>
      </c>
      <c r="Q3856" t="s">
        <v>12021</v>
      </c>
      <c r="R3856" t="str">
        <f t="shared" si="357"/>
        <v>-</v>
      </c>
      <c r="S3856" t="str">
        <f t="shared" si="360"/>
        <v/>
      </c>
    </row>
    <row r="3857" spans="1:19" x14ac:dyDescent="0.3">
      <c r="A3857" t="s">
        <v>8736</v>
      </c>
      <c r="B3857" t="s">
        <v>135</v>
      </c>
      <c r="C3857" t="s">
        <v>12021</v>
      </c>
      <c r="D3857" t="s">
        <v>33</v>
      </c>
      <c r="E3857" t="s">
        <v>38</v>
      </c>
      <c r="F3857" t="s">
        <v>8737</v>
      </c>
      <c r="G3857" t="s">
        <v>15</v>
      </c>
      <c r="H3857" s="1" t="s">
        <v>7620</v>
      </c>
      <c r="I3857" s="3">
        <v>0.4899074074074074</v>
      </c>
      <c r="J3857" s="1" t="s">
        <v>12021</v>
      </c>
      <c r="K3857" s="2" t="s">
        <v>12021</v>
      </c>
      <c r="L3857" s="2" t="s">
        <v>12021</v>
      </c>
      <c r="M3857" t="s">
        <v>12021</v>
      </c>
      <c r="N3857" t="str">
        <f t="shared" si="356"/>
        <v>27-06-2021</v>
      </c>
      <c r="O3857" t="str">
        <f t="shared" si="358"/>
        <v>06</v>
      </c>
      <c r="P3857" t="str">
        <f t="shared" si="359"/>
        <v>2021</v>
      </c>
      <c r="Q3857" t="s">
        <v>12021</v>
      </c>
      <c r="R3857" t="str">
        <f t="shared" si="357"/>
        <v>-</v>
      </c>
      <c r="S3857" t="str">
        <f t="shared" si="360"/>
        <v/>
      </c>
    </row>
    <row r="3858" spans="1:19" x14ac:dyDescent="0.3">
      <c r="A3858" t="s">
        <v>8738</v>
      </c>
      <c r="B3858" t="s">
        <v>194</v>
      </c>
      <c r="C3858" s="4" t="s">
        <v>12021</v>
      </c>
      <c r="D3858" t="s">
        <v>49</v>
      </c>
      <c r="E3858" t="s">
        <v>65</v>
      </c>
      <c r="F3858" t="s">
        <v>8739</v>
      </c>
      <c r="G3858" t="s">
        <v>22</v>
      </c>
      <c r="H3858" s="1" t="s">
        <v>619</v>
      </c>
      <c r="I3858" s="3">
        <v>0.42322916666666666</v>
      </c>
      <c r="J3858" s="1" t="s">
        <v>12021</v>
      </c>
      <c r="K3858" s="2" t="s">
        <v>12021</v>
      </c>
      <c r="L3858" s="2" t="s">
        <v>12021</v>
      </c>
      <c r="M3858" t="s">
        <v>12021</v>
      </c>
      <c r="N3858" t="str">
        <f t="shared" si="356"/>
        <v>21-11-2023</v>
      </c>
      <c r="O3858" t="str">
        <f t="shared" si="358"/>
        <v>11</v>
      </c>
      <c r="P3858" t="str">
        <f t="shared" si="359"/>
        <v>2023</v>
      </c>
      <c r="Q3858" t="s">
        <v>12021</v>
      </c>
      <c r="R3858" t="str">
        <f t="shared" si="357"/>
        <v>-</v>
      </c>
      <c r="S3858" t="str">
        <f t="shared" si="360"/>
        <v/>
      </c>
    </row>
    <row r="3859" spans="1:19" x14ac:dyDescent="0.3">
      <c r="A3859" t="s">
        <v>8740</v>
      </c>
      <c r="B3859" t="s">
        <v>18</v>
      </c>
      <c r="C3859" t="s">
        <v>11760</v>
      </c>
      <c r="D3859" t="s">
        <v>19</v>
      </c>
      <c r="E3859" t="s">
        <v>20</v>
      </c>
      <c r="F3859" t="s">
        <v>1238</v>
      </c>
      <c r="G3859" t="s">
        <v>28</v>
      </c>
      <c r="H3859" s="1" t="s">
        <v>1013</v>
      </c>
      <c r="I3859" s="3">
        <v>0.59570601851851857</v>
      </c>
      <c r="J3859" s="1" t="s">
        <v>3493</v>
      </c>
      <c r="K3859" s="2">
        <v>0.59570601851851857</v>
      </c>
      <c r="L3859" s="2" t="s">
        <v>12021</v>
      </c>
      <c r="M3859" t="s">
        <v>12021</v>
      </c>
      <c r="N3859" t="str">
        <f t="shared" si="356"/>
        <v>31-01-2021</v>
      </c>
      <c r="O3859" t="str">
        <f t="shared" si="358"/>
        <v>01</v>
      </c>
      <c r="P3859" t="str">
        <f t="shared" si="359"/>
        <v>2021</v>
      </c>
      <c r="Q3859" t="s">
        <v>12021</v>
      </c>
      <c r="R3859" t="str">
        <f t="shared" si="357"/>
        <v>15-02-2021</v>
      </c>
      <c r="S3859" t="str">
        <f t="shared" si="360"/>
        <v>02</v>
      </c>
    </row>
    <row r="3860" spans="1:19" x14ac:dyDescent="0.3">
      <c r="A3860" t="s">
        <v>8741</v>
      </c>
      <c r="B3860" t="s">
        <v>37</v>
      </c>
      <c r="C3860" s="4" t="s">
        <v>12021</v>
      </c>
      <c r="D3860" t="s">
        <v>33</v>
      </c>
      <c r="E3860" t="s">
        <v>38</v>
      </c>
      <c r="F3860" t="s">
        <v>8742</v>
      </c>
      <c r="G3860" t="s">
        <v>22</v>
      </c>
      <c r="H3860" s="1">
        <v>43991</v>
      </c>
      <c r="I3860" s="3">
        <v>0.88888888888888884</v>
      </c>
      <c r="J3860" s="1" t="s">
        <v>12021</v>
      </c>
      <c r="K3860" s="2" t="s">
        <v>12021</v>
      </c>
      <c r="L3860" s="2" t="s">
        <v>12021</v>
      </c>
      <c r="M3860" t="s">
        <v>12021</v>
      </c>
      <c r="N3860" t="str">
        <f t="shared" si="356"/>
        <v>09-06-2020</v>
      </c>
      <c r="O3860" t="str">
        <f t="shared" si="358"/>
        <v>06</v>
      </c>
      <c r="P3860" t="str">
        <f t="shared" si="359"/>
        <v>2020</v>
      </c>
      <c r="Q3860" t="s">
        <v>12021</v>
      </c>
      <c r="R3860" t="str">
        <f t="shared" si="357"/>
        <v>-</v>
      </c>
      <c r="S3860" t="str">
        <f t="shared" si="360"/>
        <v/>
      </c>
    </row>
    <row r="3861" spans="1:19" x14ac:dyDescent="0.3">
      <c r="A3861" t="s">
        <v>8743</v>
      </c>
      <c r="B3861" t="s">
        <v>158</v>
      </c>
      <c r="C3861" t="s">
        <v>12021</v>
      </c>
      <c r="D3861" t="s">
        <v>33</v>
      </c>
      <c r="E3861" t="s">
        <v>127</v>
      </c>
      <c r="F3861" t="s">
        <v>8744</v>
      </c>
      <c r="G3861" t="s">
        <v>15</v>
      </c>
      <c r="H3861" s="1">
        <v>44018</v>
      </c>
      <c r="I3861" s="3">
        <v>5.1388888888888887E-2</v>
      </c>
      <c r="J3861" s="1" t="s">
        <v>12021</v>
      </c>
      <c r="K3861" s="2" t="s">
        <v>12021</v>
      </c>
      <c r="L3861" s="2" t="s">
        <v>12021</v>
      </c>
      <c r="M3861" t="s">
        <v>12021</v>
      </c>
      <c r="N3861" t="str">
        <f t="shared" si="356"/>
        <v>06-07-2020</v>
      </c>
      <c r="O3861" t="str">
        <f t="shared" si="358"/>
        <v>07</v>
      </c>
      <c r="P3861" t="str">
        <f t="shared" si="359"/>
        <v>2020</v>
      </c>
      <c r="Q3861" t="s">
        <v>12021</v>
      </c>
      <c r="R3861" t="str">
        <f t="shared" si="357"/>
        <v>-</v>
      </c>
      <c r="S3861" t="str">
        <f t="shared" si="360"/>
        <v/>
      </c>
    </row>
    <row r="3862" spans="1:19" x14ac:dyDescent="0.3">
      <c r="A3862" t="s">
        <v>8745</v>
      </c>
      <c r="B3862" t="s">
        <v>32</v>
      </c>
      <c r="C3862" s="4" t="s">
        <v>12021</v>
      </c>
      <c r="D3862" t="s">
        <v>33</v>
      </c>
      <c r="E3862" t="s">
        <v>34</v>
      </c>
      <c r="F3862" t="s">
        <v>8746</v>
      </c>
      <c r="G3862" t="s">
        <v>22</v>
      </c>
      <c r="H3862" s="1" t="s">
        <v>482</v>
      </c>
      <c r="I3862" s="3">
        <v>4.1689814814814811E-2</v>
      </c>
      <c r="J3862" s="1" t="s">
        <v>12021</v>
      </c>
      <c r="K3862" s="2" t="s">
        <v>12021</v>
      </c>
      <c r="L3862" s="2" t="s">
        <v>12021</v>
      </c>
      <c r="M3862" t="s">
        <v>12021</v>
      </c>
      <c r="N3862" t="str">
        <f t="shared" si="356"/>
        <v>19-04-2022</v>
      </c>
      <c r="O3862" t="str">
        <f t="shared" si="358"/>
        <v>04</v>
      </c>
      <c r="P3862" t="str">
        <f t="shared" si="359"/>
        <v>2022</v>
      </c>
      <c r="Q3862" t="s">
        <v>12021</v>
      </c>
      <c r="R3862" t="str">
        <f t="shared" si="357"/>
        <v>-</v>
      </c>
      <c r="S3862" t="str">
        <f t="shared" si="360"/>
        <v/>
      </c>
    </row>
    <row r="3863" spans="1:19" x14ac:dyDescent="0.3">
      <c r="A3863" t="s">
        <v>8747</v>
      </c>
      <c r="B3863" t="s">
        <v>149</v>
      </c>
      <c r="C3863" t="s">
        <v>12021</v>
      </c>
      <c r="D3863" t="s">
        <v>49</v>
      </c>
      <c r="E3863" t="s">
        <v>69</v>
      </c>
      <c r="F3863" t="s">
        <v>8748</v>
      </c>
      <c r="G3863" t="s">
        <v>15</v>
      </c>
      <c r="H3863" s="1">
        <v>44571</v>
      </c>
      <c r="I3863" s="3">
        <v>3.472222222222222E-3</v>
      </c>
      <c r="J3863" s="1" t="s">
        <v>12021</v>
      </c>
      <c r="K3863" s="2" t="s">
        <v>12021</v>
      </c>
      <c r="L3863" s="2" t="s">
        <v>12021</v>
      </c>
      <c r="M3863" t="s">
        <v>12021</v>
      </c>
      <c r="N3863" t="str">
        <f t="shared" si="356"/>
        <v>10-01-2022</v>
      </c>
      <c r="O3863" t="str">
        <f t="shared" si="358"/>
        <v>01</v>
      </c>
      <c r="P3863" t="str">
        <f t="shared" si="359"/>
        <v>2022</v>
      </c>
      <c r="Q3863" t="s">
        <v>12021</v>
      </c>
      <c r="R3863" t="str">
        <f t="shared" si="357"/>
        <v>-</v>
      </c>
      <c r="S3863" t="str">
        <f t="shared" si="360"/>
        <v/>
      </c>
    </row>
    <row r="3864" spans="1:19" x14ac:dyDescent="0.3">
      <c r="A3864" t="s">
        <v>8749</v>
      </c>
      <c r="B3864" t="s">
        <v>289</v>
      </c>
      <c r="C3864" s="4" t="s">
        <v>12021</v>
      </c>
      <c r="D3864" t="s">
        <v>49</v>
      </c>
      <c r="E3864" t="s">
        <v>69</v>
      </c>
      <c r="F3864" t="s">
        <v>8750</v>
      </c>
      <c r="G3864" t="s">
        <v>15</v>
      </c>
      <c r="H3864" s="1" t="s">
        <v>458</v>
      </c>
      <c r="I3864" s="3">
        <v>0.37086805555555558</v>
      </c>
      <c r="J3864" s="1" t="s">
        <v>12021</v>
      </c>
      <c r="K3864" s="2" t="s">
        <v>12021</v>
      </c>
      <c r="L3864" s="2" t="s">
        <v>12021</v>
      </c>
      <c r="M3864" t="s">
        <v>12021</v>
      </c>
      <c r="N3864" t="str">
        <f t="shared" si="356"/>
        <v>29-04-2021</v>
      </c>
      <c r="O3864" t="str">
        <f t="shared" si="358"/>
        <v>04</v>
      </c>
      <c r="P3864" t="str">
        <f t="shared" si="359"/>
        <v>2021</v>
      </c>
      <c r="Q3864" t="s">
        <v>12021</v>
      </c>
      <c r="R3864" t="str">
        <f t="shared" si="357"/>
        <v>-</v>
      </c>
      <c r="S3864" t="str">
        <f t="shared" si="360"/>
        <v/>
      </c>
    </row>
    <row r="3865" spans="1:19" x14ac:dyDescent="0.3">
      <c r="A3865" t="s">
        <v>8751</v>
      </c>
      <c r="B3865" t="s">
        <v>113</v>
      </c>
      <c r="C3865" t="s">
        <v>12021</v>
      </c>
      <c r="D3865" t="s">
        <v>12</v>
      </c>
      <c r="E3865" t="s">
        <v>114</v>
      </c>
      <c r="F3865" t="s">
        <v>8752</v>
      </c>
      <c r="G3865" t="s">
        <v>15</v>
      </c>
      <c r="H3865" s="1" t="s">
        <v>4284</v>
      </c>
      <c r="I3865" s="3">
        <v>9.3692129629629625E-2</v>
      </c>
      <c r="J3865" s="1" t="s">
        <v>12021</v>
      </c>
      <c r="K3865" s="2" t="s">
        <v>12021</v>
      </c>
      <c r="L3865" s="2" t="s">
        <v>12021</v>
      </c>
      <c r="M3865" t="s">
        <v>12021</v>
      </c>
      <c r="N3865" t="str">
        <f t="shared" si="356"/>
        <v>31-10-2024</v>
      </c>
      <c r="O3865" t="str">
        <f t="shared" si="358"/>
        <v>10</v>
      </c>
      <c r="P3865" t="str">
        <f t="shared" si="359"/>
        <v>2024</v>
      </c>
      <c r="Q3865" t="s">
        <v>12021</v>
      </c>
      <c r="R3865" t="str">
        <f t="shared" si="357"/>
        <v>-</v>
      </c>
      <c r="S3865" t="str">
        <f t="shared" si="360"/>
        <v/>
      </c>
    </row>
    <row r="3866" spans="1:19" x14ac:dyDescent="0.3">
      <c r="A3866" t="s">
        <v>8753</v>
      </c>
      <c r="B3866" t="s">
        <v>32</v>
      </c>
      <c r="C3866" s="4" t="s">
        <v>12021</v>
      </c>
      <c r="D3866" t="s">
        <v>33</v>
      </c>
      <c r="E3866" t="s">
        <v>34</v>
      </c>
      <c r="F3866" t="s">
        <v>8754</v>
      </c>
      <c r="G3866" t="s">
        <v>22</v>
      </c>
      <c r="H3866" s="1">
        <v>44593</v>
      </c>
      <c r="I3866" s="3">
        <v>0.83472222222222225</v>
      </c>
      <c r="J3866" s="1" t="s">
        <v>12021</v>
      </c>
      <c r="K3866" s="2" t="s">
        <v>12021</v>
      </c>
      <c r="L3866" s="2" t="s">
        <v>12021</v>
      </c>
      <c r="M3866" t="s">
        <v>12021</v>
      </c>
      <c r="N3866" t="str">
        <f t="shared" si="356"/>
        <v>01-02-2022</v>
      </c>
      <c r="O3866" t="str">
        <f t="shared" si="358"/>
        <v>02</v>
      </c>
      <c r="P3866" t="str">
        <f t="shared" si="359"/>
        <v>2022</v>
      </c>
      <c r="Q3866" t="s">
        <v>12021</v>
      </c>
      <c r="R3866" t="str">
        <f t="shared" si="357"/>
        <v>-</v>
      </c>
      <c r="S3866" t="str">
        <f t="shared" si="360"/>
        <v/>
      </c>
    </row>
    <row r="3867" spans="1:19" x14ac:dyDescent="0.3">
      <c r="A3867" t="s">
        <v>8755</v>
      </c>
      <c r="B3867" t="s">
        <v>131</v>
      </c>
      <c r="C3867" t="s">
        <v>12021</v>
      </c>
      <c r="D3867" t="s">
        <v>12</v>
      </c>
      <c r="E3867" t="s">
        <v>114</v>
      </c>
      <c r="F3867" t="s">
        <v>3929</v>
      </c>
      <c r="G3867" t="s">
        <v>22</v>
      </c>
      <c r="H3867" s="1" t="s">
        <v>2703</v>
      </c>
      <c r="I3867" s="3">
        <v>0.91899305555555555</v>
      </c>
      <c r="J3867" s="1" t="s">
        <v>12021</v>
      </c>
      <c r="K3867" s="2" t="s">
        <v>12021</v>
      </c>
      <c r="L3867" s="2" t="s">
        <v>12021</v>
      </c>
      <c r="M3867" t="s">
        <v>12021</v>
      </c>
      <c r="N3867" t="str">
        <f t="shared" si="356"/>
        <v>16-08-2024</v>
      </c>
      <c r="O3867" t="str">
        <f t="shared" si="358"/>
        <v>08</v>
      </c>
      <c r="P3867" t="str">
        <f t="shared" si="359"/>
        <v>2024</v>
      </c>
      <c r="Q3867" t="s">
        <v>12021</v>
      </c>
      <c r="R3867" t="str">
        <f t="shared" si="357"/>
        <v>-</v>
      </c>
      <c r="S3867" t="str">
        <f t="shared" si="360"/>
        <v/>
      </c>
    </row>
    <row r="3868" spans="1:19" x14ac:dyDescent="0.3">
      <c r="A3868" t="s">
        <v>8756</v>
      </c>
      <c r="B3868" t="s">
        <v>249</v>
      </c>
      <c r="C3868" s="4" t="s">
        <v>12021</v>
      </c>
      <c r="D3868" t="s">
        <v>19</v>
      </c>
      <c r="E3868" t="s">
        <v>26</v>
      </c>
      <c r="F3868" t="s">
        <v>8757</v>
      </c>
      <c r="G3868" t="s">
        <v>15</v>
      </c>
      <c r="H3868" s="1">
        <v>45357</v>
      </c>
      <c r="I3868" s="3">
        <v>0.4201388888888889</v>
      </c>
      <c r="J3868" s="1" t="s">
        <v>12021</v>
      </c>
      <c r="K3868" s="2" t="s">
        <v>12021</v>
      </c>
      <c r="L3868" s="2" t="s">
        <v>12021</v>
      </c>
      <c r="M3868" t="s">
        <v>12021</v>
      </c>
      <c r="N3868" t="str">
        <f t="shared" si="356"/>
        <v>06-03-2024</v>
      </c>
      <c r="O3868" t="str">
        <f t="shared" si="358"/>
        <v>03</v>
      </c>
      <c r="P3868" t="str">
        <f t="shared" si="359"/>
        <v>2024</v>
      </c>
      <c r="Q3868" t="s">
        <v>12021</v>
      </c>
      <c r="R3868" t="str">
        <f t="shared" si="357"/>
        <v>-</v>
      </c>
      <c r="S3868" t="str">
        <f t="shared" si="360"/>
        <v/>
      </c>
    </row>
    <row r="3869" spans="1:19" x14ac:dyDescent="0.3">
      <c r="A3869" t="s">
        <v>8758</v>
      </c>
      <c r="B3869" t="s">
        <v>126</v>
      </c>
      <c r="C3869" t="s">
        <v>11761</v>
      </c>
      <c r="D3869" t="s">
        <v>33</v>
      </c>
      <c r="E3869" t="s">
        <v>127</v>
      </c>
      <c r="F3869" t="s">
        <v>8759</v>
      </c>
      <c r="G3869" t="s">
        <v>28</v>
      </c>
      <c r="H3869" s="1" t="s">
        <v>7343</v>
      </c>
      <c r="I3869" s="3">
        <v>0.44799768518518518</v>
      </c>
      <c r="J3869" s="1" t="s">
        <v>8760</v>
      </c>
      <c r="K3869" s="2">
        <v>0.44799768518518518</v>
      </c>
      <c r="L3869" s="2" t="s">
        <v>12021</v>
      </c>
      <c r="M3869" t="s">
        <v>12021</v>
      </c>
      <c r="N3869" t="str">
        <f t="shared" si="356"/>
        <v>18-02-2024</v>
      </c>
      <c r="O3869" t="str">
        <f t="shared" si="358"/>
        <v>02</v>
      </c>
      <c r="P3869" t="str">
        <f t="shared" si="359"/>
        <v>2024</v>
      </c>
      <c r="Q3869" t="s">
        <v>12021</v>
      </c>
      <c r="R3869" t="str">
        <f t="shared" si="357"/>
        <v>28-02-2024</v>
      </c>
      <c r="S3869" t="str">
        <f t="shared" si="360"/>
        <v>02</v>
      </c>
    </row>
    <row r="3870" spans="1:19" x14ac:dyDescent="0.3">
      <c r="A3870" t="s">
        <v>8761</v>
      </c>
      <c r="B3870" t="s">
        <v>25</v>
      </c>
      <c r="C3870" s="4" t="s">
        <v>12021</v>
      </c>
      <c r="D3870" t="s">
        <v>19</v>
      </c>
      <c r="E3870" t="s">
        <v>26</v>
      </c>
      <c r="F3870" t="s">
        <v>8762</v>
      </c>
      <c r="G3870" t="s">
        <v>15</v>
      </c>
      <c r="H3870" s="1">
        <v>44573</v>
      </c>
      <c r="I3870" s="3">
        <v>0.66597222222222219</v>
      </c>
      <c r="J3870" s="1" t="s">
        <v>12021</v>
      </c>
      <c r="K3870" s="2" t="s">
        <v>12021</v>
      </c>
      <c r="L3870" s="2" t="s">
        <v>12021</v>
      </c>
      <c r="M3870" t="s">
        <v>12021</v>
      </c>
      <c r="N3870" t="str">
        <f t="shared" si="356"/>
        <v>12-01-2022</v>
      </c>
      <c r="O3870" t="str">
        <f t="shared" si="358"/>
        <v>01</v>
      </c>
      <c r="P3870" t="str">
        <f t="shared" si="359"/>
        <v>2022</v>
      </c>
      <c r="Q3870" t="s">
        <v>12021</v>
      </c>
      <c r="R3870" t="str">
        <f t="shared" si="357"/>
        <v>-</v>
      </c>
      <c r="S3870" t="str">
        <f t="shared" si="360"/>
        <v/>
      </c>
    </row>
    <row r="3871" spans="1:19" x14ac:dyDescent="0.3">
      <c r="A3871" t="s">
        <v>8763</v>
      </c>
      <c r="B3871" t="s">
        <v>87</v>
      </c>
      <c r="C3871" t="s">
        <v>12021</v>
      </c>
      <c r="D3871" t="s">
        <v>33</v>
      </c>
      <c r="E3871" t="s">
        <v>38</v>
      </c>
      <c r="F3871" t="s">
        <v>8764</v>
      </c>
      <c r="G3871" t="s">
        <v>15</v>
      </c>
      <c r="H3871" s="1" t="s">
        <v>1072</v>
      </c>
      <c r="I3871" s="3">
        <v>0.17031250000000001</v>
      </c>
      <c r="J3871" s="1" t="s">
        <v>12021</v>
      </c>
      <c r="K3871" s="2" t="s">
        <v>12021</v>
      </c>
      <c r="L3871" s="2" t="s">
        <v>12021</v>
      </c>
      <c r="M3871" t="s">
        <v>12021</v>
      </c>
      <c r="N3871" t="str">
        <f t="shared" si="356"/>
        <v>23-05-2022</v>
      </c>
      <c r="O3871" t="str">
        <f t="shared" si="358"/>
        <v>05</v>
      </c>
      <c r="P3871" t="str">
        <f t="shared" si="359"/>
        <v>2022</v>
      </c>
      <c r="Q3871" t="s">
        <v>12021</v>
      </c>
      <c r="R3871" t="str">
        <f t="shared" si="357"/>
        <v>-</v>
      </c>
      <c r="S3871" t="str">
        <f t="shared" si="360"/>
        <v/>
      </c>
    </row>
    <row r="3872" spans="1:19" x14ac:dyDescent="0.3">
      <c r="A3872" t="s">
        <v>8765</v>
      </c>
      <c r="B3872" t="s">
        <v>64</v>
      </c>
      <c r="C3872" t="s">
        <v>11762</v>
      </c>
      <c r="D3872" t="s">
        <v>49</v>
      </c>
      <c r="E3872" t="s">
        <v>65</v>
      </c>
      <c r="F3872" t="s">
        <v>8766</v>
      </c>
      <c r="G3872" t="s">
        <v>28</v>
      </c>
      <c r="H3872" s="1" t="s">
        <v>2469</v>
      </c>
      <c r="I3872" s="3">
        <v>0.3754513888888889</v>
      </c>
      <c r="J3872" s="1" t="s">
        <v>1470</v>
      </c>
      <c r="K3872" s="2">
        <v>0.3754513888888889</v>
      </c>
      <c r="L3872" s="2" t="s">
        <v>12021</v>
      </c>
      <c r="M3872" t="s">
        <v>12021</v>
      </c>
      <c r="N3872" t="str">
        <f t="shared" si="356"/>
        <v>21-12-2023</v>
      </c>
      <c r="O3872" t="str">
        <f t="shared" si="358"/>
        <v>12</v>
      </c>
      <c r="P3872" t="str">
        <f t="shared" si="359"/>
        <v>2023</v>
      </c>
      <c r="Q3872" t="s">
        <v>12021</v>
      </c>
      <c r="R3872" t="str">
        <f t="shared" si="357"/>
        <v>13-01-2024</v>
      </c>
      <c r="S3872" t="str">
        <f t="shared" si="360"/>
        <v>01</v>
      </c>
    </row>
    <row r="3873" spans="1:19" x14ac:dyDescent="0.3">
      <c r="A3873" t="s">
        <v>8767</v>
      </c>
      <c r="B3873" t="s">
        <v>48</v>
      </c>
      <c r="C3873" t="s">
        <v>12021</v>
      </c>
      <c r="D3873" t="s">
        <v>49</v>
      </c>
      <c r="E3873" t="s">
        <v>50</v>
      </c>
      <c r="F3873" t="s">
        <v>8768</v>
      </c>
      <c r="G3873" t="s">
        <v>15</v>
      </c>
      <c r="H3873" s="1">
        <v>45295</v>
      </c>
      <c r="I3873" s="3">
        <v>3.9583333333333331E-2</v>
      </c>
      <c r="J3873" s="1" t="s">
        <v>12021</v>
      </c>
      <c r="K3873" s="2" t="s">
        <v>12021</v>
      </c>
      <c r="L3873" s="2" t="s">
        <v>12021</v>
      </c>
      <c r="M3873" t="s">
        <v>12021</v>
      </c>
      <c r="N3873" t="str">
        <f t="shared" si="356"/>
        <v>04-01-2024</v>
      </c>
      <c r="O3873" t="str">
        <f t="shared" si="358"/>
        <v>01</v>
      </c>
      <c r="P3873" t="str">
        <f t="shared" si="359"/>
        <v>2024</v>
      </c>
      <c r="Q3873" t="s">
        <v>12021</v>
      </c>
      <c r="R3873" t="str">
        <f t="shared" si="357"/>
        <v>-</v>
      </c>
      <c r="S3873" t="str">
        <f t="shared" si="360"/>
        <v/>
      </c>
    </row>
    <row r="3874" spans="1:19" x14ac:dyDescent="0.3">
      <c r="A3874" t="s">
        <v>8769</v>
      </c>
      <c r="B3874" t="s">
        <v>158</v>
      </c>
      <c r="C3874" s="4">
        <v>43992.637499999997</v>
      </c>
      <c r="D3874" t="s">
        <v>33</v>
      </c>
      <c r="E3874" t="s">
        <v>127</v>
      </c>
      <c r="F3874" t="s">
        <v>8770</v>
      </c>
      <c r="G3874" t="s">
        <v>28</v>
      </c>
      <c r="H3874" s="1">
        <v>43991</v>
      </c>
      <c r="I3874" s="3">
        <v>0.63749999999999996</v>
      </c>
      <c r="J3874" s="1">
        <v>43992</v>
      </c>
      <c r="K3874" s="2">
        <v>0.63749999999999996</v>
      </c>
      <c r="L3874" s="2" t="s">
        <v>12021</v>
      </c>
      <c r="M3874" t="s">
        <v>12021</v>
      </c>
      <c r="N3874" t="str">
        <f t="shared" si="356"/>
        <v>09-06-2020</v>
      </c>
      <c r="O3874" t="str">
        <f t="shared" si="358"/>
        <v>06</v>
      </c>
      <c r="P3874" t="str">
        <f t="shared" si="359"/>
        <v>2020</v>
      </c>
      <c r="Q3874" t="s">
        <v>12021</v>
      </c>
      <c r="R3874" t="str">
        <f t="shared" si="357"/>
        <v>10-06-2020</v>
      </c>
      <c r="S3874" t="str">
        <f t="shared" si="360"/>
        <v>06</v>
      </c>
    </row>
    <row r="3875" spans="1:19" x14ac:dyDescent="0.3">
      <c r="A3875" t="s">
        <v>8771</v>
      </c>
      <c r="B3875" t="s">
        <v>48</v>
      </c>
      <c r="C3875" t="s">
        <v>12021</v>
      </c>
      <c r="D3875" t="s">
        <v>49</v>
      </c>
      <c r="E3875" t="s">
        <v>50</v>
      </c>
      <c r="F3875" t="s">
        <v>8772</v>
      </c>
      <c r="G3875" t="s">
        <v>15</v>
      </c>
      <c r="H3875" s="1">
        <v>44204</v>
      </c>
      <c r="I3875" s="3">
        <v>0.32569444444444445</v>
      </c>
      <c r="J3875" s="1" t="s">
        <v>12021</v>
      </c>
      <c r="K3875" s="2" t="s">
        <v>12021</v>
      </c>
      <c r="L3875" s="2" t="s">
        <v>12021</v>
      </c>
      <c r="M3875" t="s">
        <v>12021</v>
      </c>
      <c r="N3875" t="str">
        <f t="shared" si="356"/>
        <v>08-01-2021</v>
      </c>
      <c r="O3875" t="str">
        <f t="shared" si="358"/>
        <v>01</v>
      </c>
      <c r="P3875" t="str">
        <f t="shared" si="359"/>
        <v>2021</v>
      </c>
      <c r="Q3875" t="s">
        <v>12021</v>
      </c>
      <c r="R3875" t="str">
        <f t="shared" si="357"/>
        <v>-</v>
      </c>
      <c r="S3875" t="str">
        <f t="shared" si="360"/>
        <v/>
      </c>
    </row>
    <row r="3876" spans="1:19" x14ac:dyDescent="0.3">
      <c r="A3876" t="s">
        <v>8773</v>
      </c>
      <c r="B3876" t="s">
        <v>53</v>
      </c>
      <c r="C3876" t="s">
        <v>12021</v>
      </c>
      <c r="D3876" t="s">
        <v>12</v>
      </c>
      <c r="E3876" t="s">
        <v>13</v>
      </c>
      <c r="F3876" t="s">
        <v>8774</v>
      </c>
      <c r="G3876" t="s">
        <v>15</v>
      </c>
      <c r="H3876" s="1" t="s">
        <v>1055</v>
      </c>
      <c r="I3876" s="3">
        <v>0.90432870370370366</v>
      </c>
      <c r="J3876" s="1" t="s">
        <v>12021</v>
      </c>
      <c r="K3876" s="2" t="s">
        <v>12021</v>
      </c>
      <c r="L3876" s="2" t="s">
        <v>12021</v>
      </c>
      <c r="M3876" t="s">
        <v>12021</v>
      </c>
      <c r="N3876" t="str">
        <f t="shared" si="356"/>
        <v>24-03-2020</v>
      </c>
      <c r="O3876" t="str">
        <f t="shared" si="358"/>
        <v>03</v>
      </c>
      <c r="P3876" t="str">
        <f t="shared" si="359"/>
        <v>2020</v>
      </c>
      <c r="Q3876" t="s">
        <v>12021</v>
      </c>
      <c r="R3876" t="str">
        <f t="shared" si="357"/>
        <v>-</v>
      </c>
      <c r="S3876" t="str">
        <f t="shared" si="360"/>
        <v/>
      </c>
    </row>
    <row r="3877" spans="1:19" x14ac:dyDescent="0.3">
      <c r="A3877" t="s">
        <v>8775</v>
      </c>
      <c r="B3877" t="s">
        <v>149</v>
      </c>
      <c r="C3877" t="s">
        <v>12021</v>
      </c>
      <c r="D3877" t="s">
        <v>49</v>
      </c>
      <c r="E3877" t="s">
        <v>69</v>
      </c>
      <c r="F3877" t="s">
        <v>8776</v>
      </c>
      <c r="G3877" t="s">
        <v>22</v>
      </c>
      <c r="H3877" s="1">
        <v>44508</v>
      </c>
      <c r="I3877" s="3">
        <v>0.9555555555555556</v>
      </c>
      <c r="J3877" s="1" t="s">
        <v>12021</v>
      </c>
      <c r="K3877" s="2" t="s">
        <v>12021</v>
      </c>
      <c r="L3877" s="2" t="s">
        <v>12021</v>
      </c>
      <c r="M3877" t="s">
        <v>12021</v>
      </c>
      <c r="N3877" t="str">
        <f t="shared" si="356"/>
        <v>08-11-2021</v>
      </c>
      <c r="O3877" t="str">
        <f t="shared" si="358"/>
        <v>11</v>
      </c>
      <c r="P3877" t="str">
        <f t="shared" si="359"/>
        <v>2021</v>
      </c>
      <c r="Q3877" t="s">
        <v>12021</v>
      </c>
      <c r="R3877" t="str">
        <f t="shared" si="357"/>
        <v>-</v>
      </c>
      <c r="S3877" t="str">
        <f t="shared" si="360"/>
        <v/>
      </c>
    </row>
    <row r="3878" spans="1:19" x14ac:dyDescent="0.3">
      <c r="A3878" t="s">
        <v>8777</v>
      </c>
      <c r="B3878" t="s">
        <v>220</v>
      </c>
      <c r="C3878" t="s">
        <v>12021</v>
      </c>
      <c r="D3878" t="s">
        <v>12</v>
      </c>
      <c r="E3878" t="s">
        <v>174</v>
      </c>
      <c r="F3878" t="s">
        <v>8778</v>
      </c>
      <c r="G3878" t="s">
        <v>22</v>
      </c>
      <c r="H3878" s="1">
        <v>45111</v>
      </c>
      <c r="I3878" s="3">
        <v>0.24027777777777778</v>
      </c>
      <c r="J3878" s="1" t="s">
        <v>12021</v>
      </c>
      <c r="K3878" s="2" t="s">
        <v>12021</v>
      </c>
      <c r="L3878" s="2" t="s">
        <v>12021</v>
      </c>
      <c r="M3878" t="s">
        <v>12021</v>
      </c>
      <c r="N3878" t="str">
        <f t="shared" si="356"/>
        <v>04-07-2023</v>
      </c>
      <c r="O3878" t="str">
        <f t="shared" si="358"/>
        <v>07</v>
      </c>
      <c r="P3878" t="str">
        <f t="shared" si="359"/>
        <v>2023</v>
      </c>
      <c r="Q3878" t="s">
        <v>12021</v>
      </c>
      <c r="R3878" t="str">
        <f t="shared" si="357"/>
        <v>-</v>
      </c>
      <c r="S3878" t="str">
        <f t="shared" si="360"/>
        <v/>
      </c>
    </row>
    <row r="3879" spans="1:19" x14ac:dyDescent="0.3">
      <c r="A3879" t="s">
        <v>8779</v>
      </c>
      <c r="B3879" t="s">
        <v>194</v>
      </c>
      <c r="C3879" t="s">
        <v>11763</v>
      </c>
      <c r="D3879" t="s">
        <v>49</v>
      </c>
      <c r="E3879" t="s">
        <v>65</v>
      </c>
      <c r="F3879" t="s">
        <v>8780</v>
      </c>
      <c r="G3879" t="s">
        <v>28</v>
      </c>
      <c r="H3879" s="1" t="s">
        <v>846</v>
      </c>
      <c r="I3879" s="3">
        <v>0.36469907407407409</v>
      </c>
      <c r="J3879" s="1" t="s">
        <v>3882</v>
      </c>
      <c r="K3879" s="2">
        <v>0.36469907407407409</v>
      </c>
      <c r="L3879" s="2" t="s">
        <v>12021</v>
      </c>
      <c r="M3879" t="s">
        <v>12021</v>
      </c>
      <c r="N3879" t="str">
        <f t="shared" si="356"/>
        <v>21-04-2023</v>
      </c>
      <c r="O3879" t="str">
        <f t="shared" si="358"/>
        <v>04</v>
      </c>
      <c r="P3879" t="str">
        <f t="shared" si="359"/>
        <v>2023</v>
      </c>
      <c r="Q3879" t="s">
        <v>12021</v>
      </c>
      <c r="R3879" t="str">
        <f t="shared" si="357"/>
        <v>14-05-2023</v>
      </c>
      <c r="S3879" t="str">
        <f t="shared" si="360"/>
        <v>05</v>
      </c>
    </row>
    <row r="3880" spans="1:19" x14ac:dyDescent="0.3">
      <c r="A3880" t="s">
        <v>8781</v>
      </c>
      <c r="B3880" t="s">
        <v>25</v>
      </c>
      <c r="C3880" t="s">
        <v>12021</v>
      </c>
      <c r="D3880" t="s">
        <v>19</v>
      </c>
      <c r="E3880" t="s">
        <v>26</v>
      </c>
      <c r="F3880" t="s">
        <v>8782</v>
      </c>
      <c r="G3880" t="s">
        <v>15</v>
      </c>
      <c r="H3880" s="1">
        <v>44230</v>
      </c>
      <c r="I3880" s="3">
        <v>0.58958333333333335</v>
      </c>
      <c r="J3880" s="1" t="s">
        <v>12021</v>
      </c>
      <c r="K3880" s="2" t="s">
        <v>12021</v>
      </c>
      <c r="L3880" s="2" t="s">
        <v>12021</v>
      </c>
      <c r="M3880" t="s">
        <v>12021</v>
      </c>
      <c r="N3880" t="str">
        <f t="shared" si="356"/>
        <v>03-02-2021</v>
      </c>
      <c r="O3880" t="str">
        <f t="shared" si="358"/>
        <v>02</v>
      </c>
      <c r="P3880" t="str">
        <f t="shared" si="359"/>
        <v>2021</v>
      </c>
      <c r="Q3880" t="s">
        <v>12021</v>
      </c>
      <c r="R3880" t="str">
        <f t="shared" si="357"/>
        <v>-</v>
      </c>
      <c r="S3880" t="str">
        <f t="shared" si="360"/>
        <v/>
      </c>
    </row>
    <row r="3881" spans="1:19" x14ac:dyDescent="0.3">
      <c r="A3881" t="s">
        <v>8783</v>
      </c>
      <c r="B3881" t="s">
        <v>64</v>
      </c>
      <c r="C3881" t="s">
        <v>12021</v>
      </c>
      <c r="D3881" t="s">
        <v>49</v>
      </c>
      <c r="E3881" t="s">
        <v>65</v>
      </c>
      <c r="F3881" t="s">
        <v>8784</v>
      </c>
      <c r="G3881" t="s">
        <v>22</v>
      </c>
      <c r="H3881" s="1" t="s">
        <v>4627</v>
      </c>
      <c r="I3881" s="3">
        <v>0.40219907407407407</v>
      </c>
      <c r="J3881" s="1" t="s">
        <v>12021</v>
      </c>
      <c r="K3881" s="2" t="s">
        <v>12021</v>
      </c>
      <c r="L3881" s="2" t="s">
        <v>12021</v>
      </c>
      <c r="M3881" t="s">
        <v>12021</v>
      </c>
      <c r="N3881" t="str">
        <f t="shared" si="356"/>
        <v>22-03-2023</v>
      </c>
      <c r="O3881" t="str">
        <f t="shared" si="358"/>
        <v>03</v>
      </c>
      <c r="P3881" t="str">
        <f t="shared" si="359"/>
        <v>2023</v>
      </c>
      <c r="Q3881" t="s">
        <v>12021</v>
      </c>
      <c r="R3881" t="str">
        <f t="shared" si="357"/>
        <v>-</v>
      </c>
      <c r="S3881" t="str">
        <f t="shared" si="360"/>
        <v/>
      </c>
    </row>
    <row r="3882" spans="1:19" x14ac:dyDescent="0.3">
      <c r="A3882" t="s">
        <v>8785</v>
      </c>
      <c r="B3882" t="s">
        <v>194</v>
      </c>
      <c r="C3882" t="s">
        <v>12021</v>
      </c>
      <c r="D3882" t="s">
        <v>49</v>
      </c>
      <c r="E3882" t="s">
        <v>65</v>
      </c>
      <c r="F3882" t="s">
        <v>8786</v>
      </c>
      <c r="G3882" t="s">
        <v>15</v>
      </c>
      <c r="H3882" s="1" t="s">
        <v>3938</v>
      </c>
      <c r="I3882" s="3">
        <v>0.76099537037037035</v>
      </c>
      <c r="J3882" s="1" t="s">
        <v>12021</v>
      </c>
      <c r="K3882" s="2" t="s">
        <v>12021</v>
      </c>
      <c r="L3882" s="2" t="s">
        <v>12021</v>
      </c>
      <c r="M3882" t="s">
        <v>12021</v>
      </c>
      <c r="N3882" t="str">
        <f t="shared" si="356"/>
        <v>18-11-2023</v>
      </c>
      <c r="O3882" t="str">
        <f t="shared" si="358"/>
        <v>11</v>
      </c>
      <c r="P3882" t="str">
        <f t="shared" si="359"/>
        <v>2023</v>
      </c>
      <c r="Q3882" t="s">
        <v>12021</v>
      </c>
      <c r="R3882" t="str">
        <f t="shared" si="357"/>
        <v>-</v>
      </c>
      <c r="S3882" t="str">
        <f t="shared" si="360"/>
        <v/>
      </c>
    </row>
    <row r="3883" spans="1:19" x14ac:dyDescent="0.3">
      <c r="A3883" t="s">
        <v>8787</v>
      </c>
      <c r="B3883" t="s">
        <v>249</v>
      </c>
      <c r="C3883" s="4">
        <v>44379.173611111109</v>
      </c>
      <c r="D3883" t="s">
        <v>19</v>
      </c>
      <c r="E3883" t="s">
        <v>26</v>
      </c>
      <c r="F3883" t="s">
        <v>8788</v>
      </c>
      <c r="G3883" t="s">
        <v>28</v>
      </c>
      <c r="H3883" s="1" t="s">
        <v>358</v>
      </c>
      <c r="I3883" s="3">
        <v>0.17423611111111112</v>
      </c>
      <c r="J3883" s="1">
        <v>44379</v>
      </c>
      <c r="K3883" s="2">
        <v>0.1736111111111111</v>
      </c>
      <c r="L3883" s="2" t="s">
        <v>12021</v>
      </c>
      <c r="M3883" t="s">
        <v>12021</v>
      </c>
      <c r="N3883" t="str">
        <f t="shared" si="356"/>
        <v>30-01-2021</v>
      </c>
      <c r="O3883" t="str">
        <f t="shared" si="358"/>
        <v>01</v>
      </c>
      <c r="P3883" t="str">
        <f t="shared" si="359"/>
        <v>2021</v>
      </c>
      <c r="Q3883" t="s">
        <v>12021</v>
      </c>
      <c r="R3883" t="str">
        <f t="shared" si="357"/>
        <v>02-07-2021</v>
      </c>
      <c r="S3883" t="str">
        <f t="shared" si="360"/>
        <v>07</v>
      </c>
    </row>
    <row r="3884" spans="1:19" x14ac:dyDescent="0.3">
      <c r="A3884" t="s">
        <v>8789</v>
      </c>
      <c r="B3884" t="s">
        <v>289</v>
      </c>
      <c r="C3884" t="s">
        <v>12021</v>
      </c>
      <c r="D3884" t="s">
        <v>49</v>
      </c>
      <c r="E3884" t="s">
        <v>69</v>
      </c>
      <c r="F3884" t="s">
        <v>8790</v>
      </c>
      <c r="G3884" t="s">
        <v>22</v>
      </c>
      <c r="H3884" s="1">
        <v>44051</v>
      </c>
      <c r="I3884" s="3">
        <v>0.63611111111111107</v>
      </c>
      <c r="J3884" s="1" t="s">
        <v>12021</v>
      </c>
      <c r="K3884" s="2" t="s">
        <v>12021</v>
      </c>
      <c r="L3884" s="2" t="s">
        <v>12021</v>
      </c>
      <c r="M3884" t="s">
        <v>12021</v>
      </c>
      <c r="N3884" t="str">
        <f t="shared" si="356"/>
        <v>08-08-2020</v>
      </c>
      <c r="O3884" t="str">
        <f t="shared" si="358"/>
        <v>08</v>
      </c>
      <c r="P3884" t="str">
        <f t="shared" si="359"/>
        <v>2020</v>
      </c>
      <c r="Q3884" t="s">
        <v>12021</v>
      </c>
      <c r="R3884" t="str">
        <f t="shared" si="357"/>
        <v>-</v>
      </c>
      <c r="S3884" t="str">
        <f t="shared" si="360"/>
        <v/>
      </c>
    </row>
    <row r="3885" spans="1:19" x14ac:dyDescent="0.3">
      <c r="A3885" t="s">
        <v>8791</v>
      </c>
      <c r="B3885" t="s">
        <v>87</v>
      </c>
      <c r="C3885" t="s">
        <v>12021</v>
      </c>
      <c r="D3885" t="s">
        <v>33</v>
      </c>
      <c r="E3885" t="s">
        <v>38</v>
      </c>
      <c r="F3885" t="s">
        <v>8792</v>
      </c>
      <c r="G3885" t="s">
        <v>15</v>
      </c>
      <c r="H3885" s="1" t="s">
        <v>1475</v>
      </c>
      <c r="I3885" s="3">
        <v>0.20013888888888889</v>
      </c>
      <c r="J3885" s="1" t="s">
        <v>12021</v>
      </c>
      <c r="K3885" s="2" t="s">
        <v>12021</v>
      </c>
      <c r="L3885" s="2" t="s">
        <v>12021</v>
      </c>
      <c r="M3885" t="s">
        <v>12021</v>
      </c>
      <c r="N3885" t="str">
        <f t="shared" si="356"/>
        <v>30-03-2024</v>
      </c>
      <c r="O3885" t="str">
        <f t="shared" si="358"/>
        <v>03</v>
      </c>
      <c r="P3885" t="str">
        <f t="shared" si="359"/>
        <v>2024</v>
      </c>
      <c r="Q3885" t="s">
        <v>12021</v>
      </c>
      <c r="R3885" t="str">
        <f t="shared" si="357"/>
        <v>-</v>
      </c>
      <c r="S3885" t="str">
        <f t="shared" si="360"/>
        <v/>
      </c>
    </row>
    <row r="3886" spans="1:19" x14ac:dyDescent="0.3">
      <c r="A3886" t="s">
        <v>8793</v>
      </c>
      <c r="B3886" t="s">
        <v>64</v>
      </c>
      <c r="C3886" t="s">
        <v>12021</v>
      </c>
      <c r="D3886" t="s">
        <v>49</v>
      </c>
      <c r="E3886" t="s">
        <v>65</v>
      </c>
      <c r="F3886" t="s">
        <v>8794</v>
      </c>
      <c r="G3886" t="s">
        <v>15</v>
      </c>
      <c r="H3886" s="1" t="s">
        <v>8735</v>
      </c>
      <c r="I3886" s="3">
        <v>0.60008101851851847</v>
      </c>
      <c r="J3886" s="1" t="s">
        <v>12021</v>
      </c>
      <c r="K3886" s="2" t="s">
        <v>12021</v>
      </c>
      <c r="L3886" s="2" t="s">
        <v>12021</v>
      </c>
      <c r="M3886" t="s">
        <v>12021</v>
      </c>
      <c r="N3886" t="str">
        <f t="shared" si="356"/>
        <v>15-01-2021</v>
      </c>
      <c r="O3886" t="str">
        <f t="shared" si="358"/>
        <v>01</v>
      </c>
      <c r="P3886" t="str">
        <f t="shared" si="359"/>
        <v>2021</v>
      </c>
      <c r="Q3886" t="s">
        <v>12021</v>
      </c>
      <c r="R3886" t="str">
        <f t="shared" si="357"/>
        <v>-</v>
      </c>
      <c r="S3886" t="str">
        <f t="shared" si="360"/>
        <v/>
      </c>
    </row>
    <row r="3887" spans="1:19" x14ac:dyDescent="0.3">
      <c r="A3887" t="s">
        <v>8795</v>
      </c>
      <c r="B3887" t="s">
        <v>139</v>
      </c>
      <c r="C3887" t="s">
        <v>11764</v>
      </c>
      <c r="D3887" t="s">
        <v>19</v>
      </c>
      <c r="E3887" t="s">
        <v>140</v>
      </c>
      <c r="F3887" t="s">
        <v>8796</v>
      </c>
      <c r="G3887" t="s">
        <v>28</v>
      </c>
      <c r="H3887" s="1">
        <v>43898</v>
      </c>
      <c r="I3887" s="3">
        <v>9.930555555555555E-2</v>
      </c>
      <c r="J3887" s="1" t="s">
        <v>3611</v>
      </c>
      <c r="K3887" s="2">
        <v>9.930555555555555E-2</v>
      </c>
      <c r="L3887" s="2" t="s">
        <v>12021</v>
      </c>
      <c r="M3887" t="s">
        <v>12021</v>
      </c>
      <c r="N3887" t="str">
        <f t="shared" si="356"/>
        <v>08-03-2020</v>
      </c>
      <c r="O3887" t="str">
        <f t="shared" si="358"/>
        <v>03</v>
      </c>
      <c r="P3887" t="str">
        <f t="shared" si="359"/>
        <v>2020</v>
      </c>
      <c r="Q3887" t="s">
        <v>12021</v>
      </c>
      <c r="R3887" t="str">
        <f t="shared" si="357"/>
        <v>22-08-2020</v>
      </c>
      <c r="S3887" t="str">
        <f t="shared" si="360"/>
        <v>08</v>
      </c>
    </row>
    <row r="3888" spans="1:19" x14ac:dyDescent="0.3">
      <c r="A3888" t="s">
        <v>8797</v>
      </c>
      <c r="B3888" t="s">
        <v>205</v>
      </c>
      <c r="C3888" s="4">
        <v>44688.455555555556</v>
      </c>
      <c r="D3888" t="s">
        <v>19</v>
      </c>
      <c r="E3888" t="s">
        <v>140</v>
      </c>
      <c r="F3888" t="s">
        <v>8798</v>
      </c>
      <c r="G3888" t="s">
        <v>28</v>
      </c>
      <c r="H3888" s="1" t="s">
        <v>918</v>
      </c>
      <c r="I3888" s="3">
        <v>0.45578703703703705</v>
      </c>
      <c r="J3888" s="1">
        <v>44688</v>
      </c>
      <c r="K3888" s="2">
        <v>0.45555555555555555</v>
      </c>
      <c r="L3888" s="2" t="s">
        <v>12021</v>
      </c>
      <c r="M3888" t="s">
        <v>12021</v>
      </c>
      <c r="N3888" t="str">
        <f t="shared" si="356"/>
        <v>15-06-2022</v>
      </c>
      <c r="O3888" t="str">
        <f t="shared" si="358"/>
        <v>06</v>
      </c>
      <c r="P3888" t="str">
        <f t="shared" si="359"/>
        <v>2022</v>
      </c>
      <c r="Q3888" t="s">
        <v>12021</v>
      </c>
      <c r="R3888" t="str">
        <f t="shared" si="357"/>
        <v>07-05-2022</v>
      </c>
      <c r="S3888" t="str">
        <f t="shared" si="360"/>
        <v>05</v>
      </c>
    </row>
    <row r="3889" spans="1:19" x14ac:dyDescent="0.3">
      <c r="A3889" t="s">
        <v>8799</v>
      </c>
      <c r="B3889" t="s">
        <v>18</v>
      </c>
      <c r="C3889" t="s">
        <v>12021</v>
      </c>
      <c r="D3889" t="s">
        <v>19</v>
      </c>
      <c r="E3889" t="s">
        <v>20</v>
      </c>
      <c r="F3889" t="s">
        <v>8800</v>
      </c>
      <c r="G3889" t="s">
        <v>15</v>
      </c>
      <c r="H3889" s="1" t="s">
        <v>1313</v>
      </c>
      <c r="I3889" s="3">
        <v>0.594212962962963</v>
      </c>
      <c r="J3889" s="1" t="s">
        <v>12021</v>
      </c>
      <c r="K3889" s="2" t="s">
        <v>12021</v>
      </c>
      <c r="L3889" s="2" t="s">
        <v>12021</v>
      </c>
      <c r="M3889" t="s">
        <v>12021</v>
      </c>
      <c r="N3889" t="str">
        <f t="shared" si="356"/>
        <v>28-12-2021</v>
      </c>
      <c r="O3889" t="str">
        <f t="shared" si="358"/>
        <v>12</v>
      </c>
      <c r="P3889" t="str">
        <f t="shared" si="359"/>
        <v>2021</v>
      </c>
      <c r="Q3889" t="s">
        <v>12021</v>
      </c>
      <c r="R3889" t="str">
        <f t="shared" si="357"/>
        <v>-</v>
      </c>
      <c r="S3889" t="str">
        <f t="shared" si="360"/>
        <v/>
      </c>
    </row>
    <row r="3890" spans="1:19" x14ac:dyDescent="0.3">
      <c r="A3890" t="s">
        <v>8801</v>
      </c>
      <c r="B3890" t="s">
        <v>126</v>
      </c>
      <c r="C3890" t="s">
        <v>12021</v>
      </c>
      <c r="D3890" t="s">
        <v>33</v>
      </c>
      <c r="E3890" t="s">
        <v>127</v>
      </c>
      <c r="F3890" t="s">
        <v>8802</v>
      </c>
      <c r="G3890" t="s">
        <v>22</v>
      </c>
      <c r="H3890" s="1" t="s">
        <v>4158</v>
      </c>
      <c r="I3890" s="3">
        <v>6.9467592592592595E-2</v>
      </c>
      <c r="J3890" s="1" t="s">
        <v>12021</v>
      </c>
      <c r="K3890" s="2" t="s">
        <v>12021</v>
      </c>
      <c r="L3890" s="2" t="s">
        <v>12021</v>
      </c>
      <c r="M3890" t="s">
        <v>12021</v>
      </c>
      <c r="N3890" t="str">
        <f t="shared" si="356"/>
        <v>17-07-2024</v>
      </c>
      <c r="O3890" t="str">
        <f t="shared" si="358"/>
        <v>07</v>
      </c>
      <c r="P3890" t="str">
        <f t="shared" si="359"/>
        <v>2024</v>
      </c>
      <c r="Q3890" t="s">
        <v>12021</v>
      </c>
      <c r="R3890" t="str">
        <f t="shared" si="357"/>
        <v>-</v>
      </c>
      <c r="S3890" t="str">
        <f t="shared" si="360"/>
        <v/>
      </c>
    </row>
    <row r="3891" spans="1:19" x14ac:dyDescent="0.3">
      <c r="A3891" t="s">
        <v>8803</v>
      </c>
      <c r="B3891" t="s">
        <v>404</v>
      </c>
      <c r="C3891" t="s">
        <v>12021</v>
      </c>
      <c r="D3891" t="s">
        <v>12</v>
      </c>
      <c r="E3891" t="s">
        <v>174</v>
      </c>
      <c r="F3891" t="s">
        <v>8804</v>
      </c>
      <c r="G3891" t="s">
        <v>15</v>
      </c>
      <c r="H3891" s="1" t="s">
        <v>3010</v>
      </c>
      <c r="I3891" s="3">
        <v>0.50400462962962966</v>
      </c>
      <c r="J3891" s="1" t="s">
        <v>12021</v>
      </c>
      <c r="K3891" s="2" t="s">
        <v>12021</v>
      </c>
      <c r="L3891" s="2" t="s">
        <v>12021</v>
      </c>
      <c r="M3891" t="s">
        <v>12021</v>
      </c>
      <c r="N3891" t="str">
        <f t="shared" si="356"/>
        <v>31-10-2022</v>
      </c>
      <c r="O3891" t="str">
        <f t="shared" si="358"/>
        <v>10</v>
      </c>
      <c r="P3891" t="str">
        <f t="shared" si="359"/>
        <v>2022</v>
      </c>
      <c r="Q3891" t="s">
        <v>12021</v>
      </c>
      <c r="R3891" t="str">
        <f t="shared" si="357"/>
        <v>-</v>
      </c>
      <c r="S3891" t="str">
        <f t="shared" si="360"/>
        <v/>
      </c>
    </row>
    <row r="3892" spans="1:19" x14ac:dyDescent="0.3">
      <c r="A3892" t="s">
        <v>8805</v>
      </c>
      <c r="B3892" t="s">
        <v>301</v>
      </c>
      <c r="C3892" s="4">
        <v>44380.183333333334</v>
      </c>
      <c r="D3892" t="s">
        <v>49</v>
      </c>
      <c r="E3892" t="s">
        <v>50</v>
      </c>
      <c r="F3892" t="s">
        <v>8806</v>
      </c>
      <c r="G3892" t="s">
        <v>28</v>
      </c>
      <c r="H3892" s="1">
        <v>44350</v>
      </c>
      <c r="I3892" s="3">
        <v>0.18333333333333332</v>
      </c>
      <c r="J3892" s="1">
        <v>44380</v>
      </c>
      <c r="K3892" s="2">
        <v>0.18333333333333332</v>
      </c>
      <c r="L3892" s="2" t="s">
        <v>12021</v>
      </c>
      <c r="M3892" t="s">
        <v>12021</v>
      </c>
      <c r="N3892" t="str">
        <f t="shared" si="356"/>
        <v>03-06-2021</v>
      </c>
      <c r="O3892" t="str">
        <f t="shared" si="358"/>
        <v>06</v>
      </c>
      <c r="P3892" t="str">
        <f t="shared" si="359"/>
        <v>2021</v>
      </c>
      <c r="Q3892" t="s">
        <v>12021</v>
      </c>
      <c r="R3892" t="str">
        <f t="shared" si="357"/>
        <v>03-07-2021</v>
      </c>
      <c r="S3892" t="str">
        <f t="shared" si="360"/>
        <v>07</v>
      </c>
    </row>
    <row r="3893" spans="1:19" x14ac:dyDescent="0.3">
      <c r="A3893" t="s">
        <v>8807</v>
      </c>
      <c r="B3893" t="s">
        <v>32</v>
      </c>
      <c r="C3893" t="s">
        <v>11765</v>
      </c>
      <c r="D3893" t="s">
        <v>33</v>
      </c>
      <c r="E3893" t="s">
        <v>34</v>
      </c>
      <c r="F3893" t="s">
        <v>8808</v>
      </c>
      <c r="G3893" t="s">
        <v>28</v>
      </c>
      <c r="H3893" s="1">
        <v>45235</v>
      </c>
      <c r="I3893" s="3">
        <v>0.67569444444444449</v>
      </c>
      <c r="J3893" s="1" t="s">
        <v>137</v>
      </c>
      <c r="K3893" s="2">
        <v>0.67593749999999997</v>
      </c>
      <c r="L3893" s="2" t="s">
        <v>12021</v>
      </c>
      <c r="M3893" t="s">
        <v>12021</v>
      </c>
      <c r="N3893" t="str">
        <f t="shared" si="356"/>
        <v>05-11-2023</v>
      </c>
      <c r="O3893" t="str">
        <f t="shared" si="358"/>
        <v>11</v>
      </c>
      <c r="P3893" t="str">
        <f t="shared" si="359"/>
        <v>2023</v>
      </c>
      <c r="Q3893" t="s">
        <v>12021</v>
      </c>
      <c r="R3893" t="str">
        <f t="shared" si="357"/>
        <v>19-05-2023</v>
      </c>
      <c r="S3893" t="str">
        <f t="shared" si="360"/>
        <v>05</v>
      </c>
    </row>
    <row r="3894" spans="1:19" x14ac:dyDescent="0.3">
      <c r="A3894" t="s">
        <v>8809</v>
      </c>
      <c r="B3894" t="s">
        <v>158</v>
      </c>
      <c r="C3894" t="s">
        <v>12021</v>
      </c>
      <c r="D3894" t="s">
        <v>33</v>
      </c>
      <c r="E3894" t="s">
        <v>127</v>
      </c>
      <c r="F3894" t="s">
        <v>8810</v>
      </c>
      <c r="G3894" t="s">
        <v>22</v>
      </c>
      <c r="H3894" s="1">
        <v>45600</v>
      </c>
      <c r="I3894" s="3">
        <v>0.48958333333333331</v>
      </c>
      <c r="J3894" s="1" t="s">
        <v>12021</v>
      </c>
      <c r="K3894" s="2" t="s">
        <v>12021</v>
      </c>
      <c r="L3894" s="2" t="s">
        <v>12021</v>
      </c>
      <c r="M3894" t="s">
        <v>12021</v>
      </c>
      <c r="N3894" t="str">
        <f t="shared" si="356"/>
        <v>04-11-2024</v>
      </c>
      <c r="O3894" t="str">
        <f t="shared" si="358"/>
        <v>11</v>
      </c>
      <c r="P3894" t="str">
        <f t="shared" si="359"/>
        <v>2024</v>
      </c>
      <c r="Q3894" t="s">
        <v>12021</v>
      </c>
      <c r="R3894" t="str">
        <f t="shared" si="357"/>
        <v>-</v>
      </c>
      <c r="S3894" t="str">
        <f t="shared" si="360"/>
        <v/>
      </c>
    </row>
    <row r="3895" spans="1:19" x14ac:dyDescent="0.3">
      <c r="A3895" t="s">
        <v>8811</v>
      </c>
      <c r="B3895" t="s">
        <v>97</v>
      </c>
      <c r="C3895" t="s">
        <v>12021</v>
      </c>
      <c r="D3895" t="s">
        <v>19</v>
      </c>
      <c r="E3895" t="s">
        <v>20</v>
      </c>
      <c r="F3895" t="s">
        <v>8812</v>
      </c>
      <c r="G3895" t="s">
        <v>22</v>
      </c>
      <c r="H3895" s="1" t="s">
        <v>171</v>
      </c>
      <c r="I3895" s="3">
        <v>0.82745370370370375</v>
      </c>
      <c r="J3895" s="1" t="s">
        <v>12021</v>
      </c>
      <c r="K3895" s="2" t="s">
        <v>12021</v>
      </c>
      <c r="L3895" s="2" t="s">
        <v>12021</v>
      </c>
      <c r="M3895" t="s">
        <v>12021</v>
      </c>
      <c r="N3895" t="str">
        <f t="shared" si="356"/>
        <v>21-11-2024</v>
      </c>
      <c r="O3895" t="str">
        <f t="shared" si="358"/>
        <v>11</v>
      </c>
      <c r="P3895" t="str">
        <f t="shared" si="359"/>
        <v>2024</v>
      </c>
      <c r="Q3895" t="s">
        <v>12021</v>
      </c>
      <c r="R3895" t="str">
        <f t="shared" si="357"/>
        <v>-</v>
      </c>
      <c r="S3895" t="str">
        <f t="shared" si="360"/>
        <v/>
      </c>
    </row>
    <row r="3896" spans="1:19" x14ac:dyDescent="0.3">
      <c r="A3896" t="s">
        <v>8813</v>
      </c>
      <c r="B3896" t="s">
        <v>93</v>
      </c>
      <c r="C3896" s="4">
        <v>43873.268055555556</v>
      </c>
      <c r="D3896" t="s">
        <v>19</v>
      </c>
      <c r="E3896" t="s">
        <v>26</v>
      </c>
      <c r="F3896" t="s">
        <v>8814</v>
      </c>
      <c r="G3896" t="s">
        <v>28</v>
      </c>
      <c r="H3896" s="1">
        <v>43842</v>
      </c>
      <c r="I3896" s="3">
        <v>0.26805555555555555</v>
      </c>
      <c r="J3896" s="1">
        <v>43873</v>
      </c>
      <c r="K3896" s="2">
        <v>0.26805555555555555</v>
      </c>
      <c r="L3896" s="2" t="s">
        <v>12021</v>
      </c>
      <c r="M3896" t="s">
        <v>12021</v>
      </c>
      <c r="N3896" t="str">
        <f t="shared" si="356"/>
        <v>12-01-2020</v>
      </c>
      <c r="O3896" t="str">
        <f t="shared" si="358"/>
        <v>01</v>
      </c>
      <c r="P3896" t="str">
        <f t="shared" si="359"/>
        <v>2020</v>
      </c>
      <c r="Q3896" t="s">
        <v>12021</v>
      </c>
      <c r="R3896" t="str">
        <f t="shared" si="357"/>
        <v>12-02-2020</v>
      </c>
      <c r="S3896" t="str">
        <f t="shared" si="360"/>
        <v>02</v>
      </c>
    </row>
    <row r="3897" spans="1:19" x14ac:dyDescent="0.3">
      <c r="A3897" t="s">
        <v>8815</v>
      </c>
      <c r="B3897" t="s">
        <v>280</v>
      </c>
      <c r="C3897" t="s">
        <v>11766</v>
      </c>
      <c r="D3897" t="s">
        <v>49</v>
      </c>
      <c r="E3897" t="s">
        <v>65</v>
      </c>
      <c r="F3897" t="s">
        <v>8816</v>
      </c>
      <c r="G3897" t="s">
        <v>28</v>
      </c>
      <c r="H3897" s="1" t="s">
        <v>1106</v>
      </c>
      <c r="I3897" s="3">
        <v>0.58271990740740742</v>
      </c>
      <c r="J3897" s="1" t="s">
        <v>2754</v>
      </c>
      <c r="K3897" s="2">
        <v>0.58271990740740742</v>
      </c>
      <c r="L3897" s="2" t="s">
        <v>12021</v>
      </c>
      <c r="M3897" t="s">
        <v>12021</v>
      </c>
      <c r="N3897" t="str">
        <f t="shared" si="356"/>
        <v>17-03-2023</v>
      </c>
      <c r="O3897" t="str">
        <f t="shared" si="358"/>
        <v>03</v>
      </c>
      <c r="P3897" t="str">
        <f t="shared" si="359"/>
        <v>2023</v>
      </c>
      <c r="Q3897" t="s">
        <v>12021</v>
      </c>
      <c r="R3897" t="str">
        <f t="shared" si="357"/>
        <v>14-04-2023</v>
      </c>
      <c r="S3897" t="str">
        <f t="shared" si="360"/>
        <v>04</v>
      </c>
    </row>
    <row r="3898" spans="1:19" x14ac:dyDescent="0.3">
      <c r="A3898" t="s">
        <v>8817</v>
      </c>
      <c r="B3898" t="s">
        <v>68</v>
      </c>
      <c r="C3898" t="s">
        <v>12021</v>
      </c>
      <c r="D3898" t="s">
        <v>49</v>
      </c>
      <c r="E3898" t="s">
        <v>69</v>
      </c>
      <c r="F3898" t="s">
        <v>8818</v>
      </c>
      <c r="G3898" t="s">
        <v>15</v>
      </c>
      <c r="H3898" s="1">
        <v>45543</v>
      </c>
      <c r="I3898" s="3">
        <v>0.57222222222222219</v>
      </c>
      <c r="J3898" s="1" t="s">
        <v>12021</v>
      </c>
      <c r="K3898" s="2" t="s">
        <v>12021</v>
      </c>
      <c r="L3898" s="2" t="s">
        <v>12021</v>
      </c>
      <c r="M3898" t="s">
        <v>12021</v>
      </c>
      <c r="N3898" t="str">
        <f t="shared" si="356"/>
        <v>08-09-2024</v>
      </c>
      <c r="O3898" t="str">
        <f t="shared" si="358"/>
        <v>09</v>
      </c>
      <c r="P3898" t="str">
        <f t="shared" si="359"/>
        <v>2024</v>
      </c>
      <c r="Q3898" t="s">
        <v>12021</v>
      </c>
      <c r="R3898" t="str">
        <f t="shared" si="357"/>
        <v>-</v>
      </c>
      <c r="S3898" t="str">
        <f t="shared" si="360"/>
        <v/>
      </c>
    </row>
    <row r="3899" spans="1:19" x14ac:dyDescent="0.3">
      <c r="A3899" t="s">
        <v>8819</v>
      </c>
      <c r="B3899" t="s">
        <v>126</v>
      </c>
      <c r="C3899" t="s">
        <v>11767</v>
      </c>
      <c r="D3899" t="s">
        <v>33</v>
      </c>
      <c r="E3899" t="s">
        <v>127</v>
      </c>
      <c r="F3899" t="s">
        <v>8820</v>
      </c>
      <c r="G3899" t="s">
        <v>28</v>
      </c>
      <c r="H3899" s="1" t="s">
        <v>254</v>
      </c>
      <c r="I3899" s="3">
        <v>2.8645833333333332E-2</v>
      </c>
      <c r="J3899" s="1" t="s">
        <v>1389</v>
      </c>
      <c r="K3899" s="2">
        <v>2.8645833333333332E-2</v>
      </c>
      <c r="L3899" s="2" t="s">
        <v>12021</v>
      </c>
      <c r="M3899" t="s">
        <v>12021</v>
      </c>
      <c r="N3899" t="str">
        <f t="shared" si="356"/>
        <v>22-03-2021</v>
      </c>
      <c r="O3899" t="str">
        <f t="shared" si="358"/>
        <v>03</v>
      </c>
      <c r="P3899" t="str">
        <f t="shared" si="359"/>
        <v>2021</v>
      </c>
      <c r="Q3899" t="s">
        <v>12021</v>
      </c>
      <c r="R3899" t="str">
        <f t="shared" si="357"/>
        <v>29-03-2021</v>
      </c>
      <c r="S3899" t="str">
        <f t="shared" si="360"/>
        <v>03</v>
      </c>
    </row>
    <row r="3900" spans="1:19" x14ac:dyDescent="0.3">
      <c r="A3900" t="s">
        <v>8821</v>
      </c>
      <c r="B3900" t="s">
        <v>205</v>
      </c>
      <c r="C3900" t="s">
        <v>12021</v>
      </c>
      <c r="D3900" t="s">
        <v>19</v>
      </c>
      <c r="E3900" t="s">
        <v>140</v>
      </c>
      <c r="F3900" t="s">
        <v>8822</v>
      </c>
      <c r="G3900" t="s">
        <v>15</v>
      </c>
      <c r="H3900" s="1" t="s">
        <v>1175</v>
      </c>
      <c r="I3900" s="3">
        <v>0.54114583333333333</v>
      </c>
      <c r="J3900" s="1" t="s">
        <v>12021</v>
      </c>
      <c r="K3900" s="2" t="s">
        <v>12021</v>
      </c>
      <c r="L3900" s="2" t="s">
        <v>12021</v>
      </c>
      <c r="M3900" t="s">
        <v>12021</v>
      </c>
      <c r="N3900" t="str">
        <f t="shared" si="356"/>
        <v>13-03-2024</v>
      </c>
      <c r="O3900" t="str">
        <f t="shared" si="358"/>
        <v>03</v>
      </c>
      <c r="P3900" t="str">
        <f t="shared" si="359"/>
        <v>2024</v>
      </c>
      <c r="Q3900" t="s">
        <v>12021</v>
      </c>
      <c r="R3900" t="str">
        <f t="shared" si="357"/>
        <v>-</v>
      </c>
      <c r="S3900" t="str">
        <f t="shared" si="360"/>
        <v/>
      </c>
    </row>
    <row r="3901" spans="1:19" x14ac:dyDescent="0.3">
      <c r="A3901" t="s">
        <v>8823</v>
      </c>
      <c r="B3901" t="s">
        <v>135</v>
      </c>
      <c r="C3901" t="s">
        <v>12021</v>
      </c>
      <c r="D3901" t="s">
        <v>33</v>
      </c>
      <c r="E3901" t="s">
        <v>38</v>
      </c>
      <c r="F3901" t="s">
        <v>8824</v>
      </c>
      <c r="G3901" t="s">
        <v>22</v>
      </c>
      <c r="H3901" s="1" t="s">
        <v>2115</v>
      </c>
      <c r="I3901" s="3">
        <v>0.24664351851851851</v>
      </c>
      <c r="J3901" s="1" t="s">
        <v>12021</v>
      </c>
      <c r="K3901" s="2" t="s">
        <v>12021</v>
      </c>
      <c r="L3901" s="2" t="s">
        <v>12021</v>
      </c>
      <c r="M3901" t="s">
        <v>12021</v>
      </c>
      <c r="N3901" t="str">
        <f t="shared" si="356"/>
        <v>20-12-2022</v>
      </c>
      <c r="O3901" t="str">
        <f t="shared" si="358"/>
        <v>12</v>
      </c>
      <c r="P3901" t="str">
        <f t="shared" si="359"/>
        <v>2022</v>
      </c>
      <c r="Q3901" t="s">
        <v>12021</v>
      </c>
      <c r="R3901" t="str">
        <f t="shared" si="357"/>
        <v>-</v>
      </c>
      <c r="S3901" t="str">
        <f t="shared" si="360"/>
        <v/>
      </c>
    </row>
    <row r="3902" spans="1:19" x14ac:dyDescent="0.3">
      <c r="A3902" t="s">
        <v>8825</v>
      </c>
      <c r="B3902" t="s">
        <v>139</v>
      </c>
      <c r="C3902" t="s">
        <v>12021</v>
      </c>
      <c r="D3902" t="s">
        <v>19</v>
      </c>
      <c r="E3902" t="s">
        <v>140</v>
      </c>
      <c r="F3902" t="s">
        <v>8826</v>
      </c>
      <c r="G3902" t="s">
        <v>15</v>
      </c>
      <c r="H3902" s="1" t="s">
        <v>5438</v>
      </c>
      <c r="I3902" s="3">
        <v>0.94856481481481481</v>
      </c>
      <c r="J3902" s="1" t="s">
        <v>12021</v>
      </c>
      <c r="K3902" s="2" t="s">
        <v>12021</v>
      </c>
      <c r="L3902" s="2" t="s">
        <v>12021</v>
      </c>
      <c r="M3902" t="s">
        <v>12021</v>
      </c>
      <c r="N3902" t="str">
        <f t="shared" si="356"/>
        <v>25-10-2020</v>
      </c>
      <c r="O3902" t="str">
        <f t="shared" si="358"/>
        <v>10</v>
      </c>
      <c r="P3902" t="str">
        <f t="shared" si="359"/>
        <v>2020</v>
      </c>
      <c r="Q3902" t="s">
        <v>12021</v>
      </c>
      <c r="R3902" t="str">
        <f t="shared" si="357"/>
        <v>-</v>
      </c>
      <c r="S3902" t="str">
        <f t="shared" si="360"/>
        <v/>
      </c>
    </row>
    <row r="3903" spans="1:19" x14ac:dyDescent="0.3">
      <c r="A3903" t="s">
        <v>8827</v>
      </c>
      <c r="B3903" t="s">
        <v>25</v>
      </c>
      <c r="C3903" t="s">
        <v>12021</v>
      </c>
      <c r="D3903" t="s">
        <v>19</v>
      </c>
      <c r="E3903" t="s">
        <v>26</v>
      </c>
      <c r="F3903" t="s">
        <v>8828</v>
      </c>
      <c r="G3903" t="s">
        <v>15</v>
      </c>
      <c r="H3903" s="1">
        <v>44232</v>
      </c>
      <c r="I3903" s="3">
        <v>0.42916666666666664</v>
      </c>
      <c r="J3903" s="1" t="s">
        <v>12021</v>
      </c>
      <c r="K3903" s="2" t="s">
        <v>12021</v>
      </c>
      <c r="L3903" s="2" t="s">
        <v>12021</v>
      </c>
      <c r="M3903" t="s">
        <v>12021</v>
      </c>
      <c r="N3903" t="str">
        <f t="shared" si="356"/>
        <v>05-02-2021</v>
      </c>
      <c r="O3903" t="str">
        <f t="shared" si="358"/>
        <v>02</v>
      </c>
      <c r="P3903" t="str">
        <f t="shared" si="359"/>
        <v>2021</v>
      </c>
      <c r="Q3903" t="s">
        <v>12021</v>
      </c>
      <c r="R3903" t="str">
        <f t="shared" si="357"/>
        <v>-</v>
      </c>
      <c r="S3903" t="str">
        <f t="shared" si="360"/>
        <v/>
      </c>
    </row>
    <row r="3904" spans="1:19" x14ac:dyDescent="0.3">
      <c r="A3904" t="s">
        <v>8829</v>
      </c>
      <c r="B3904" t="s">
        <v>123</v>
      </c>
      <c r="C3904" t="s">
        <v>12021</v>
      </c>
      <c r="D3904" t="s">
        <v>33</v>
      </c>
      <c r="E3904" t="s">
        <v>34</v>
      </c>
      <c r="F3904" t="s">
        <v>8830</v>
      </c>
      <c r="G3904" t="s">
        <v>15</v>
      </c>
      <c r="H3904" s="1" t="s">
        <v>7704</v>
      </c>
      <c r="I3904" s="3">
        <v>0.28454861111111113</v>
      </c>
      <c r="J3904" s="1" t="s">
        <v>12021</v>
      </c>
      <c r="K3904" s="2" t="s">
        <v>12021</v>
      </c>
      <c r="L3904" s="2" t="s">
        <v>12021</v>
      </c>
      <c r="M3904" t="s">
        <v>12021</v>
      </c>
      <c r="N3904" t="str">
        <f t="shared" si="356"/>
        <v>24-05-2022</v>
      </c>
      <c r="O3904" t="str">
        <f t="shared" si="358"/>
        <v>05</v>
      </c>
      <c r="P3904" t="str">
        <f t="shared" si="359"/>
        <v>2022</v>
      </c>
      <c r="Q3904" t="s">
        <v>12021</v>
      </c>
      <c r="R3904" t="str">
        <f t="shared" si="357"/>
        <v>-</v>
      </c>
      <c r="S3904" t="str">
        <f t="shared" si="360"/>
        <v/>
      </c>
    </row>
    <row r="3905" spans="1:19" x14ac:dyDescent="0.3">
      <c r="A3905" t="s">
        <v>8831</v>
      </c>
      <c r="B3905" t="s">
        <v>301</v>
      </c>
      <c r="C3905" t="s">
        <v>12021</v>
      </c>
      <c r="D3905" t="s">
        <v>49</v>
      </c>
      <c r="E3905" t="s">
        <v>50</v>
      </c>
      <c r="F3905" t="s">
        <v>8832</v>
      </c>
      <c r="G3905" t="s">
        <v>15</v>
      </c>
      <c r="H3905" s="1" t="s">
        <v>4627</v>
      </c>
      <c r="I3905" s="3">
        <v>0.12579861111111112</v>
      </c>
      <c r="J3905" s="1" t="s">
        <v>12021</v>
      </c>
      <c r="K3905" s="2" t="s">
        <v>12021</v>
      </c>
      <c r="L3905" s="2" t="s">
        <v>12021</v>
      </c>
      <c r="M3905" t="s">
        <v>12021</v>
      </c>
      <c r="N3905" t="str">
        <f t="shared" si="356"/>
        <v>22-03-2023</v>
      </c>
      <c r="O3905" t="str">
        <f t="shared" si="358"/>
        <v>03</v>
      </c>
      <c r="P3905" t="str">
        <f t="shared" si="359"/>
        <v>2023</v>
      </c>
      <c r="Q3905" t="s">
        <v>12021</v>
      </c>
      <c r="R3905" t="str">
        <f t="shared" si="357"/>
        <v>-</v>
      </c>
      <c r="S3905" t="str">
        <f t="shared" si="360"/>
        <v/>
      </c>
    </row>
    <row r="3906" spans="1:19" x14ac:dyDescent="0.3">
      <c r="A3906" t="s">
        <v>8833</v>
      </c>
      <c r="B3906" t="s">
        <v>53</v>
      </c>
      <c r="C3906" s="4">
        <v>45294.591666666667</v>
      </c>
      <c r="D3906" t="s">
        <v>12</v>
      </c>
      <c r="E3906" t="s">
        <v>13</v>
      </c>
      <c r="F3906" t="s">
        <v>83</v>
      </c>
      <c r="G3906" t="s">
        <v>28</v>
      </c>
      <c r="H3906" s="1" t="s">
        <v>3911</v>
      </c>
      <c r="I3906" s="3">
        <v>0.59195601851851853</v>
      </c>
      <c r="J3906" s="1">
        <v>45294</v>
      </c>
      <c r="K3906" s="2">
        <v>0.59166666666666667</v>
      </c>
      <c r="L3906" s="2" t="s">
        <v>12021</v>
      </c>
      <c r="M3906" t="s">
        <v>12021</v>
      </c>
      <c r="N3906" t="str">
        <f t="shared" ref="N3906:N3969" si="361">TEXT(H3906,"DD-MM-YYYY")</f>
        <v>27-02-2024</v>
      </c>
      <c r="O3906" t="str">
        <f t="shared" si="358"/>
        <v>02</v>
      </c>
      <c r="P3906" t="str">
        <f t="shared" si="359"/>
        <v>2024</v>
      </c>
      <c r="Q3906" t="s">
        <v>12021</v>
      </c>
      <c r="R3906" t="str">
        <f t="shared" ref="R3906:R3969" si="362">TEXT(J3906,"DD-MM-YYYY")</f>
        <v>03-01-2024</v>
      </c>
      <c r="S3906" t="str">
        <f t="shared" si="360"/>
        <v>01</v>
      </c>
    </row>
    <row r="3907" spans="1:19" x14ac:dyDescent="0.3">
      <c r="A3907" t="s">
        <v>8834</v>
      </c>
      <c r="B3907" t="s">
        <v>126</v>
      </c>
      <c r="C3907" t="s">
        <v>11768</v>
      </c>
      <c r="D3907" t="s">
        <v>33</v>
      </c>
      <c r="E3907" t="s">
        <v>127</v>
      </c>
      <c r="F3907" t="s">
        <v>8835</v>
      </c>
      <c r="G3907" t="s">
        <v>28</v>
      </c>
      <c r="H3907" s="1" t="s">
        <v>6469</v>
      </c>
      <c r="I3907" s="3">
        <v>0.95155092592592594</v>
      </c>
      <c r="J3907" s="1" t="s">
        <v>2042</v>
      </c>
      <c r="K3907" s="2">
        <v>0.95155092592592594</v>
      </c>
      <c r="L3907" s="2" t="s">
        <v>12021</v>
      </c>
      <c r="M3907" t="s">
        <v>12021</v>
      </c>
      <c r="N3907" t="str">
        <f t="shared" si="361"/>
        <v>29-06-2020</v>
      </c>
      <c r="O3907" t="str">
        <f t="shared" ref="O3907:O3970" si="363">MID(N3907,4,2)</f>
        <v>06</v>
      </c>
      <c r="P3907" t="str">
        <f t="shared" ref="P3907:P3970" si="364">RIGHT(N3907,4)</f>
        <v>2020</v>
      </c>
      <c r="Q3907" t="s">
        <v>12021</v>
      </c>
      <c r="R3907" t="str">
        <f t="shared" si="362"/>
        <v>15-07-2020</v>
      </c>
      <c r="S3907" t="str">
        <f t="shared" ref="S3907:S3970" si="365">MID(R3907,4,2)</f>
        <v>07</v>
      </c>
    </row>
    <row r="3908" spans="1:19" x14ac:dyDescent="0.3">
      <c r="A3908" t="s">
        <v>8836</v>
      </c>
      <c r="B3908" t="s">
        <v>149</v>
      </c>
      <c r="C3908" t="s">
        <v>12021</v>
      </c>
      <c r="D3908" t="s">
        <v>49</v>
      </c>
      <c r="E3908" t="s">
        <v>69</v>
      </c>
      <c r="F3908" t="s">
        <v>8837</v>
      </c>
      <c r="G3908" t="s">
        <v>15</v>
      </c>
      <c r="H3908" s="1" t="s">
        <v>2428</v>
      </c>
      <c r="I3908" s="3">
        <v>0.72538194444444448</v>
      </c>
      <c r="J3908" s="1" t="s">
        <v>12021</v>
      </c>
      <c r="K3908" s="2" t="s">
        <v>12021</v>
      </c>
      <c r="L3908" s="2" t="s">
        <v>12021</v>
      </c>
      <c r="M3908" t="s">
        <v>12021</v>
      </c>
      <c r="N3908" t="str">
        <f t="shared" si="361"/>
        <v>22-10-2024</v>
      </c>
      <c r="O3908" t="str">
        <f t="shared" si="363"/>
        <v>10</v>
      </c>
      <c r="P3908" t="str">
        <f t="shared" si="364"/>
        <v>2024</v>
      </c>
      <c r="Q3908" t="s">
        <v>12021</v>
      </c>
      <c r="R3908" t="str">
        <f t="shared" si="362"/>
        <v>-</v>
      </c>
      <c r="S3908" t="str">
        <f t="shared" si="365"/>
        <v/>
      </c>
    </row>
    <row r="3909" spans="1:19" x14ac:dyDescent="0.3">
      <c r="A3909" t="s">
        <v>8838</v>
      </c>
      <c r="B3909" t="s">
        <v>110</v>
      </c>
      <c r="C3909" t="s">
        <v>12021</v>
      </c>
      <c r="D3909" t="s">
        <v>33</v>
      </c>
      <c r="E3909" t="s">
        <v>34</v>
      </c>
      <c r="F3909" t="s">
        <v>8839</v>
      </c>
      <c r="G3909" t="s">
        <v>22</v>
      </c>
      <c r="H3909" s="1">
        <v>44906</v>
      </c>
      <c r="I3909" s="3">
        <v>0.92500000000000004</v>
      </c>
      <c r="J3909" s="1" t="s">
        <v>12021</v>
      </c>
      <c r="K3909" s="2" t="s">
        <v>12021</v>
      </c>
      <c r="L3909" s="2" t="s">
        <v>12021</v>
      </c>
      <c r="M3909" t="s">
        <v>12021</v>
      </c>
      <c r="N3909" t="str">
        <f t="shared" si="361"/>
        <v>11-12-2022</v>
      </c>
      <c r="O3909" t="str">
        <f t="shared" si="363"/>
        <v>12</v>
      </c>
      <c r="P3909" t="str">
        <f t="shared" si="364"/>
        <v>2022</v>
      </c>
      <c r="Q3909" t="s">
        <v>12021</v>
      </c>
      <c r="R3909" t="str">
        <f t="shared" si="362"/>
        <v>-</v>
      </c>
      <c r="S3909" t="str">
        <f t="shared" si="365"/>
        <v/>
      </c>
    </row>
    <row r="3910" spans="1:19" x14ac:dyDescent="0.3">
      <c r="A3910" t="s">
        <v>8840</v>
      </c>
      <c r="B3910" t="s">
        <v>64</v>
      </c>
      <c r="C3910" t="s">
        <v>11769</v>
      </c>
      <c r="D3910" t="s">
        <v>49</v>
      </c>
      <c r="E3910" t="s">
        <v>65</v>
      </c>
      <c r="F3910" t="s">
        <v>8841</v>
      </c>
      <c r="G3910" t="s">
        <v>28</v>
      </c>
      <c r="H3910" s="1">
        <v>45392</v>
      </c>
      <c r="I3910" s="3">
        <v>0.51875000000000004</v>
      </c>
      <c r="J3910" s="1" t="s">
        <v>2302</v>
      </c>
      <c r="K3910" s="2">
        <v>0.51930555555555558</v>
      </c>
      <c r="L3910" s="2" t="s">
        <v>12021</v>
      </c>
      <c r="M3910" t="s">
        <v>12021</v>
      </c>
      <c r="N3910" t="str">
        <f t="shared" si="361"/>
        <v>10-04-2024</v>
      </c>
      <c r="O3910" t="str">
        <f t="shared" si="363"/>
        <v>04</v>
      </c>
      <c r="P3910" t="str">
        <f t="shared" si="364"/>
        <v>2024</v>
      </c>
      <c r="Q3910" t="s">
        <v>12021</v>
      </c>
      <c r="R3910" t="str">
        <f t="shared" si="362"/>
        <v>15-10-2024</v>
      </c>
      <c r="S3910" t="str">
        <f t="shared" si="365"/>
        <v>10</v>
      </c>
    </row>
    <row r="3911" spans="1:19" x14ac:dyDescent="0.3">
      <c r="A3911" t="s">
        <v>8842</v>
      </c>
      <c r="B3911" t="s">
        <v>32</v>
      </c>
      <c r="C3911" s="4">
        <v>45577.74722222222</v>
      </c>
      <c r="D3911" t="s">
        <v>33</v>
      </c>
      <c r="E3911" t="s">
        <v>34</v>
      </c>
      <c r="F3911" t="s">
        <v>8843</v>
      </c>
      <c r="G3911" t="s">
        <v>28</v>
      </c>
      <c r="H3911" s="1" t="s">
        <v>171</v>
      </c>
      <c r="I3911" s="3">
        <v>0.74752314814814813</v>
      </c>
      <c r="J3911" s="1">
        <v>45577</v>
      </c>
      <c r="K3911" s="2">
        <v>0.74722222222222223</v>
      </c>
      <c r="L3911" s="2" t="s">
        <v>12021</v>
      </c>
      <c r="M3911" t="s">
        <v>12021</v>
      </c>
      <c r="N3911" t="str">
        <f t="shared" si="361"/>
        <v>21-11-2024</v>
      </c>
      <c r="O3911" t="str">
        <f t="shared" si="363"/>
        <v>11</v>
      </c>
      <c r="P3911" t="str">
        <f t="shared" si="364"/>
        <v>2024</v>
      </c>
      <c r="Q3911" t="s">
        <v>12021</v>
      </c>
      <c r="R3911" t="str">
        <f t="shared" si="362"/>
        <v>12-10-2024</v>
      </c>
      <c r="S3911" t="str">
        <f t="shared" si="365"/>
        <v>10</v>
      </c>
    </row>
    <row r="3912" spans="1:19" x14ac:dyDescent="0.3">
      <c r="A3912" t="s">
        <v>8844</v>
      </c>
      <c r="B3912" t="s">
        <v>404</v>
      </c>
      <c r="C3912" t="s">
        <v>12021</v>
      </c>
      <c r="D3912" t="s">
        <v>12</v>
      </c>
      <c r="E3912" t="s">
        <v>174</v>
      </c>
      <c r="F3912" t="s">
        <v>1826</v>
      </c>
      <c r="G3912" t="s">
        <v>15</v>
      </c>
      <c r="H3912" s="1">
        <v>44262</v>
      </c>
      <c r="I3912" s="3">
        <v>0.58263888888888893</v>
      </c>
      <c r="J3912" s="1" t="s">
        <v>12021</v>
      </c>
      <c r="K3912" s="2" t="s">
        <v>12021</v>
      </c>
      <c r="L3912" s="2" t="s">
        <v>12021</v>
      </c>
      <c r="M3912" t="s">
        <v>12021</v>
      </c>
      <c r="N3912" t="str">
        <f t="shared" si="361"/>
        <v>07-03-2021</v>
      </c>
      <c r="O3912" t="str">
        <f t="shared" si="363"/>
        <v>03</v>
      </c>
      <c r="P3912" t="str">
        <f t="shared" si="364"/>
        <v>2021</v>
      </c>
      <c r="Q3912" t="s">
        <v>12021</v>
      </c>
      <c r="R3912" t="str">
        <f t="shared" si="362"/>
        <v>-</v>
      </c>
      <c r="S3912" t="str">
        <f t="shared" si="365"/>
        <v/>
      </c>
    </row>
    <row r="3913" spans="1:19" x14ac:dyDescent="0.3">
      <c r="A3913" t="s">
        <v>8845</v>
      </c>
      <c r="B3913" t="s">
        <v>97</v>
      </c>
      <c r="C3913" t="s">
        <v>12021</v>
      </c>
      <c r="D3913" t="s">
        <v>19</v>
      </c>
      <c r="E3913" t="s">
        <v>20</v>
      </c>
      <c r="F3913" t="s">
        <v>8846</v>
      </c>
      <c r="G3913" t="s">
        <v>15</v>
      </c>
      <c r="H3913" s="1" t="s">
        <v>7532</v>
      </c>
      <c r="I3913" s="3">
        <v>0.12087962962962963</v>
      </c>
      <c r="J3913" s="1" t="s">
        <v>12021</v>
      </c>
      <c r="K3913" s="2" t="s">
        <v>12021</v>
      </c>
      <c r="L3913" s="2" t="s">
        <v>12021</v>
      </c>
      <c r="M3913" t="s">
        <v>12021</v>
      </c>
      <c r="N3913" t="str">
        <f t="shared" si="361"/>
        <v>22-01-2021</v>
      </c>
      <c r="O3913" t="str">
        <f t="shared" si="363"/>
        <v>01</v>
      </c>
      <c r="P3913" t="str">
        <f t="shared" si="364"/>
        <v>2021</v>
      </c>
      <c r="Q3913" t="s">
        <v>12021</v>
      </c>
      <c r="R3913" t="str">
        <f t="shared" si="362"/>
        <v>-</v>
      </c>
      <c r="S3913" t="str">
        <f t="shared" si="365"/>
        <v/>
      </c>
    </row>
    <row r="3914" spans="1:19" x14ac:dyDescent="0.3">
      <c r="A3914" t="s">
        <v>8847</v>
      </c>
      <c r="B3914" t="s">
        <v>188</v>
      </c>
      <c r="C3914" s="4">
        <v>44565.356944444444</v>
      </c>
      <c r="D3914" t="s">
        <v>12</v>
      </c>
      <c r="E3914" t="s">
        <v>114</v>
      </c>
      <c r="F3914" t="s">
        <v>8848</v>
      </c>
      <c r="G3914" t="s">
        <v>28</v>
      </c>
      <c r="H3914" s="1" t="s">
        <v>4987</v>
      </c>
      <c r="I3914" s="3">
        <v>0.35730324074074077</v>
      </c>
      <c r="J3914" s="1">
        <v>44565</v>
      </c>
      <c r="K3914" s="2">
        <v>0.35694444444444445</v>
      </c>
      <c r="L3914" s="2" t="s">
        <v>12021</v>
      </c>
      <c r="M3914" t="s">
        <v>12021</v>
      </c>
      <c r="N3914" t="str">
        <f t="shared" si="361"/>
        <v>31-03-2022</v>
      </c>
      <c r="O3914" t="str">
        <f t="shared" si="363"/>
        <v>03</v>
      </c>
      <c r="P3914" t="str">
        <f t="shared" si="364"/>
        <v>2022</v>
      </c>
      <c r="Q3914" t="s">
        <v>12021</v>
      </c>
      <c r="R3914" t="str">
        <f t="shared" si="362"/>
        <v>04-01-2022</v>
      </c>
      <c r="S3914" t="str">
        <f t="shared" si="365"/>
        <v>01</v>
      </c>
    </row>
    <row r="3915" spans="1:19" x14ac:dyDescent="0.3">
      <c r="A3915" t="s">
        <v>8849</v>
      </c>
      <c r="B3915" t="s">
        <v>149</v>
      </c>
      <c r="C3915" t="s">
        <v>12021</v>
      </c>
      <c r="D3915" t="s">
        <v>49</v>
      </c>
      <c r="E3915" t="s">
        <v>69</v>
      </c>
      <c r="F3915" t="s">
        <v>8850</v>
      </c>
      <c r="G3915" t="s">
        <v>15</v>
      </c>
      <c r="H3915" s="1">
        <v>45638</v>
      </c>
      <c r="I3915" s="3">
        <v>0.18263888888888888</v>
      </c>
      <c r="J3915" s="1" t="s">
        <v>12021</v>
      </c>
      <c r="K3915" s="2" t="s">
        <v>12021</v>
      </c>
      <c r="L3915" s="2" t="s">
        <v>12021</v>
      </c>
      <c r="M3915" t="s">
        <v>12021</v>
      </c>
      <c r="N3915" t="str">
        <f t="shared" si="361"/>
        <v>12-12-2024</v>
      </c>
      <c r="O3915" t="str">
        <f t="shared" si="363"/>
        <v>12</v>
      </c>
      <c r="P3915" t="str">
        <f t="shared" si="364"/>
        <v>2024</v>
      </c>
      <c r="Q3915" t="s">
        <v>12021</v>
      </c>
      <c r="R3915" t="str">
        <f t="shared" si="362"/>
        <v>-</v>
      </c>
      <c r="S3915" t="str">
        <f t="shared" si="365"/>
        <v/>
      </c>
    </row>
    <row r="3916" spans="1:19" x14ac:dyDescent="0.3">
      <c r="A3916" t="s">
        <v>8851</v>
      </c>
      <c r="B3916" t="s">
        <v>37</v>
      </c>
      <c r="C3916" t="s">
        <v>11770</v>
      </c>
      <c r="D3916" t="s">
        <v>33</v>
      </c>
      <c r="E3916" t="s">
        <v>38</v>
      </c>
      <c r="F3916" t="s">
        <v>8852</v>
      </c>
      <c r="G3916" t="s">
        <v>28</v>
      </c>
      <c r="H3916" s="1">
        <v>43839</v>
      </c>
      <c r="I3916" s="3">
        <v>0.67083333333333328</v>
      </c>
      <c r="J3916" s="1" t="s">
        <v>3875</v>
      </c>
      <c r="K3916" s="2">
        <v>0.67087962962962966</v>
      </c>
      <c r="L3916" s="2" t="s">
        <v>12021</v>
      </c>
      <c r="M3916" t="s">
        <v>12021</v>
      </c>
      <c r="N3916" t="str">
        <f t="shared" si="361"/>
        <v>09-01-2020</v>
      </c>
      <c r="O3916" t="str">
        <f t="shared" si="363"/>
        <v>01</v>
      </c>
      <c r="P3916" t="str">
        <f t="shared" si="364"/>
        <v>2020</v>
      </c>
      <c r="Q3916" t="s">
        <v>12021</v>
      </c>
      <c r="R3916" t="str">
        <f t="shared" si="362"/>
        <v>16-09-2020</v>
      </c>
      <c r="S3916" t="str">
        <f t="shared" si="365"/>
        <v>09</v>
      </c>
    </row>
    <row r="3917" spans="1:19" x14ac:dyDescent="0.3">
      <c r="A3917" t="s">
        <v>8853</v>
      </c>
      <c r="B3917" t="s">
        <v>68</v>
      </c>
      <c r="C3917" t="s">
        <v>12021</v>
      </c>
      <c r="D3917" t="s">
        <v>49</v>
      </c>
      <c r="E3917" t="s">
        <v>69</v>
      </c>
      <c r="F3917" t="s">
        <v>8854</v>
      </c>
      <c r="G3917" t="s">
        <v>15</v>
      </c>
      <c r="H3917" s="1" t="s">
        <v>358</v>
      </c>
      <c r="I3917" s="3">
        <v>0.4314236111111111</v>
      </c>
      <c r="J3917" s="1" t="s">
        <v>12021</v>
      </c>
      <c r="K3917" s="2" t="s">
        <v>12021</v>
      </c>
      <c r="L3917" s="2" t="s">
        <v>12021</v>
      </c>
      <c r="M3917" t="s">
        <v>12021</v>
      </c>
      <c r="N3917" t="str">
        <f t="shared" si="361"/>
        <v>30-01-2021</v>
      </c>
      <c r="O3917" t="str">
        <f t="shared" si="363"/>
        <v>01</v>
      </c>
      <c r="P3917" t="str">
        <f t="shared" si="364"/>
        <v>2021</v>
      </c>
      <c r="Q3917" t="s">
        <v>12021</v>
      </c>
      <c r="R3917" t="str">
        <f t="shared" si="362"/>
        <v>-</v>
      </c>
      <c r="S3917" t="str">
        <f t="shared" si="365"/>
        <v/>
      </c>
    </row>
    <row r="3918" spans="1:19" x14ac:dyDescent="0.3">
      <c r="A3918" t="s">
        <v>8855</v>
      </c>
      <c r="B3918" t="s">
        <v>220</v>
      </c>
      <c r="C3918" t="s">
        <v>12021</v>
      </c>
      <c r="D3918" t="s">
        <v>12</v>
      </c>
      <c r="E3918" t="s">
        <v>174</v>
      </c>
      <c r="F3918" t="s">
        <v>8285</v>
      </c>
      <c r="G3918" t="s">
        <v>22</v>
      </c>
      <c r="H3918" s="1" t="s">
        <v>3967</v>
      </c>
      <c r="I3918" s="3">
        <v>0.47981481481481481</v>
      </c>
      <c r="J3918" s="1" t="s">
        <v>12021</v>
      </c>
      <c r="K3918" s="2" t="s">
        <v>12021</v>
      </c>
      <c r="L3918" s="2" t="s">
        <v>12021</v>
      </c>
      <c r="M3918" t="s">
        <v>12021</v>
      </c>
      <c r="N3918" t="str">
        <f t="shared" si="361"/>
        <v>24-06-2023</v>
      </c>
      <c r="O3918" t="str">
        <f t="shared" si="363"/>
        <v>06</v>
      </c>
      <c r="P3918" t="str">
        <f t="shared" si="364"/>
        <v>2023</v>
      </c>
      <c r="Q3918" t="s">
        <v>12021</v>
      </c>
      <c r="R3918" t="str">
        <f t="shared" si="362"/>
        <v>-</v>
      </c>
      <c r="S3918" t="str">
        <f t="shared" si="365"/>
        <v/>
      </c>
    </row>
    <row r="3919" spans="1:19" x14ac:dyDescent="0.3">
      <c r="A3919" t="s">
        <v>8856</v>
      </c>
      <c r="B3919" t="s">
        <v>280</v>
      </c>
      <c r="C3919" t="s">
        <v>11771</v>
      </c>
      <c r="D3919" t="s">
        <v>49</v>
      </c>
      <c r="E3919" t="s">
        <v>65</v>
      </c>
      <c r="F3919" t="s">
        <v>8857</v>
      </c>
      <c r="G3919" t="s">
        <v>28</v>
      </c>
      <c r="H3919" s="1" t="s">
        <v>5804</v>
      </c>
      <c r="I3919" s="3">
        <v>0.7073842592592593</v>
      </c>
      <c r="J3919" s="1" t="s">
        <v>102</v>
      </c>
      <c r="K3919" s="2">
        <v>0.7073842592592593</v>
      </c>
      <c r="L3919" s="2" t="s">
        <v>12021</v>
      </c>
      <c r="M3919" t="s">
        <v>12021</v>
      </c>
      <c r="N3919" t="str">
        <f t="shared" si="361"/>
        <v>29-06-2024</v>
      </c>
      <c r="O3919" t="str">
        <f t="shared" si="363"/>
        <v>06</v>
      </c>
      <c r="P3919" t="str">
        <f t="shared" si="364"/>
        <v>2024</v>
      </c>
      <c r="Q3919" t="s">
        <v>12021</v>
      </c>
      <c r="R3919" t="str">
        <f t="shared" si="362"/>
        <v>22-07-2024</v>
      </c>
      <c r="S3919" t="str">
        <f t="shared" si="365"/>
        <v>07</v>
      </c>
    </row>
    <row r="3920" spans="1:19" x14ac:dyDescent="0.3">
      <c r="A3920" t="s">
        <v>8858</v>
      </c>
      <c r="B3920" t="s">
        <v>48</v>
      </c>
      <c r="C3920" t="s">
        <v>12021</v>
      </c>
      <c r="D3920" t="s">
        <v>49</v>
      </c>
      <c r="E3920" t="s">
        <v>50</v>
      </c>
      <c r="F3920" t="s">
        <v>8859</v>
      </c>
      <c r="G3920" t="s">
        <v>22</v>
      </c>
      <c r="H3920" s="1" t="s">
        <v>4329</v>
      </c>
      <c r="I3920" s="3">
        <v>0.13212962962962962</v>
      </c>
      <c r="J3920" s="1" t="s">
        <v>12021</v>
      </c>
      <c r="K3920" s="2" t="s">
        <v>12021</v>
      </c>
      <c r="L3920" s="2" t="s">
        <v>12021</v>
      </c>
      <c r="M3920" t="s">
        <v>12021</v>
      </c>
      <c r="N3920" t="str">
        <f t="shared" si="361"/>
        <v>19-12-2023</v>
      </c>
      <c r="O3920" t="str">
        <f t="shared" si="363"/>
        <v>12</v>
      </c>
      <c r="P3920" t="str">
        <f t="shared" si="364"/>
        <v>2023</v>
      </c>
      <c r="Q3920" t="s">
        <v>12021</v>
      </c>
      <c r="R3920" t="str">
        <f t="shared" si="362"/>
        <v>-</v>
      </c>
      <c r="S3920" t="str">
        <f t="shared" si="365"/>
        <v/>
      </c>
    </row>
    <row r="3921" spans="1:19" x14ac:dyDescent="0.3">
      <c r="A3921" t="s">
        <v>8860</v>
      </c>
      <c r="B3921" t="s">
        <v>87</v>
      </c>
      <c r="C3921" t="s">
        <v>12021</v>
      </c>
      <c r="D3921" t="s">
        <v>33</v>
      </c>
      <c r="E3921" t="s">
        <v>38</v>
      </c>
      <c r="F3921" t="s">
        <v>8861</v>
      </c>
      <c r="G3921" t="s">
        <v>15</v>
      </c>
      <c r="H3921" s="1" t="s">
        <v>2210</v>
      </c>
      <c r="I3921" s="3">
        <v>0.67756944444444445</v>
      </c>
      <c r="J3921" s="1" t="s">
        <v>12021</v>
      </c>
      <c r="K3921" s="2" t="s">
        <v>12021</v>
      </c>
      <c r="L3921" s="2" t="s">
        <v>12021</v>
      </c>
      <c r="M3921" t="s">
        <v>12021</v>
      </c>
      <c r="N3921" t="str">
        <f t="shared" si="361"/>
        <v>17-08-2021</v>
      </c>
      <c r="O3921" t="str">
        <f t="shared" si="363"/>
        <v>08</v>
      </c>
      <c r="P3921" t="str">
        <f t="shared" si="364"/>
        <v>2021</v>
      </c>
      <c r="Q3921" t="s">
        <v>12021</v>
      </c>
      <c r="R3921" t="str">
        <f t="shared" si="362"/>
        <v>-</v>
      </c>
      <c r="S3921" t="str">
        <f t="shared" si="365"/>
        <v/>
      </c>
    </row>
    <row r="3922" spans="1:19" x14ac:dyDescent="0.3">
      <c r="A3922" t="s">
        <v>8862</v>
      </c>
      <c r="B3922" t="s">
        <v>249</v>
      </c>
      <c r="C3922" t="s">
        <v>11772</v>
      </c>
      <c r="D3922" t="s">
        <v>19</v>
      </c>
      <c r="E3922" t="s">
        <v>26</v>
      </c>
      <c r="F3922" t="s">
        <v>8863</v>
      </c>
      <c r="G3922" t="s">
        <v>28</v>
      </c>
      <c r="H3922" s="1" t="s">
        <v>1023</v>
      </c>
      <c r="I3922" s="3">
        <v>0.16778935185185184</v>
      </c>
      <c r="J3922" s="1" t="s">
        <v>2428</v>
      </c>
      <c r="K3922" s="2">
        <v>0.16778935185185184</v>
      </c>
      <c r="L3922" s="2" t="s">
        <v>12021</v>
      </c>
      <c r="M3922" t="s">
        <v>12021</v>
      </c>
      <c r="N3922" t="str">
        <f t="shared" si="361"/>
        <v>30-09-2024</v>
      </c>
      <c r="O3922" t="str">
        <f t="shared" si="363"/>
        <v>09</v>
      </c>
      <c r="P3922" t="str">
        <f t="shared" si="364"/>
        <v>2024</v>
      </c>
      <c r="Q3922" t="s">
        <v>12021</v>
      </c>
      <c r="R3922" t="str">
        <f t="shared" si="362"/>
        <v>22-10-2024</v>
      </c>
      <c r="S3922" t="str">
        <f t="shared" si="365"/>
        <v>10</v>
      </c>
    </row>
    <row r="3923" spans="1:19" x14ac:dyDescent="0.3">
      <c r="A3923" t="s">
        <v>8864</v>
      </c>
      <c r="B3923" t="s">
        <v>68</v>
      </c>
      <c r="C3923" t="s">
        <v>11773</v>
      </c>
      <c r="D3923" t="s">
        <v>49</v>
      </c>
      <c r="E3923" t="s">
        <v>69</v>
      </c>
      <c r="F3923" t="s">
        <v>8865</v>
      </c>
      <c r="G3923" t="s">
        <v>28</v>
      </c>
      <c r="H3923" s="1">
        <v>45294</v>
      </c>
      <c r="I3923" s="3">
        <v>0.75486111111111109</v>
      </c>
      <c r="J3923" s="1" t="s">
        <v>367</v>
      </c>
      <c r="K3923" s="2">
        <v>0.75519675925925922</v>
      </c>
      <c r="L3923" s="2" t="s">
        <v>12021</v>
      </c>
      <c r="M3923" t="s">
        <v>12021</v>
      </c>
      <c r="N3923" t="str">
        <f t="shared" si="361"/>
        <v>03-01-2024</v>
      </c>
      <c r="O3923" t="str">
        <f t="shared" si="363"/>
        <v>01</v>
      </c>
      <c r="P3923" t="str">
        <f t="shared" si="364"/>
        <v>2024</v>
      </c>
      <c r="Q3923" t="s">
        <v>12021</v>
      </c>
      <c r="R3923" t="str">
        <f t="shared" si="362"/>
        <v>19-03-2024</v>
      </c>
      <c r="S3923" t="str">
        <f t="shared" si="365"/>
        <v>03</v>
      </c>
    </row>
    <row r="3924" spans="1:19" x14ac:dyDescent="0.3">
      <c r="A3924" t="s">
        <v>8866</v>
      </c>
      <c r="B3924" t="s">
        <v>131</v>
      </c>
      <c r="C3924" s="4">
        <v>45057.502083333333</v>
      </c>
      <c r="D3924" t="s">
        <v>12</v>
      </c>
      <c r="E3924" t="s">
        <v>114</v>
      </c>
      <c r="F3924" t="s">
        <v>8867</v>
      </c>
      <c r="G3924" t="s">
        <v>28</v>
      </c>
      <c r="H3924" s="1" t="s">
        <v>8868</v>
      </c>
      <c r="I3924" s="3">
        <v>0.50232638888888892</v>
      </c>
      <c r="J3924" s="1">
        <v>45057</v>
      </c>
      <c r="K3924" s="2">
        <v>0.50208333333333333</v>
      </c>
      <c r="L3924" s="2" t="s">
        <v>12021</v>
      </c>
      <c r="M3924" t="s">
        <v>12021</v>
      </c>
      <c r="N3924" t="str">
        <f t="shared" si="361"/>
        <v>28-10-2023</v>
      </c>
      <c r="O3924" t="str">
        <f t="shared" si="363"/>
        <v>10</v>
      </c>
      <c r="P3924" t="str">
        <f t="shared" si="364"/>
        <v>2023</v>
      </c>
      <c r="Q3924" t="s">
        <v>12021</v>
      </c>
      <c r="R3924" t="str">
        <f t="shared" si="362"/>
        <v>11-05-2023</v>
      </c>
      <c r="S3924" t="str">
        <f t="shared" si="365"/>
        <v>05</v>
      </c>
    </row>
    <row r="3925" spans="1:19" x14ac:dyDescent="0.3">
      <c r="A3925" t="s">
        <v>8869</v>
      </c>
      <c r="B3925" t="s">
        <v>158</v>
      </c>
      <c r="C3925" t="s">
        <v>11774</v>
      </c>
      <c r="D3925" t="s">
        <v>33</v>
      </c>
      <c r="E3925" t="s">
        <v>127</v>
      </c>
      <c r="F3925" t="s">
        <v>8870</v>
      </c>
      <c r="G3925" t="s">
        <v>28</v>
      </c>
      <c r="H3925" s="1" t="s">
        <v>3498</v>
      </c>
      <c r="I3925" s="3">
        <v>0.38709490740740743</v>
      </c>
      <c r="J3925" s="1" t="s">
        <v>6931</v>
      </c>
      <c r="K3925" s="2">
        <v>0.38709490740740743</v>
      </c>
      <c r="L3925" s="2" t="s">
        <v>12021</v>
      </c>
      <c r="M3925" t="s">
        <v>12021</v>
      </c>
      <c r="N3925" t="str">
        <f t="shared" si="361"/>
        <v>20-12-2024</v>
      </c>
      <c r="O3925" t="str">
        <f t="shared" si="363"/>
        <v>12</v>
      </c>
      <c r="P3925" t="str">
        <f t="shared" si="364"/>
        <v>2024</v>
      </c>
      <c r="Q3925" t="s">
        <v>12021</v>
      </c>
      <c r="R3925" t="str">
        <f t="shared" si="362"/>
        <v>17-01-2025</v>
      </c>
      <c r="S3925" t="str">
        <f t="shared" si="365"/>
        <v>01</v>
      </c>
    </row>
    <row r="3926" spans="1:19" x14ac:dyDescent="0.3">
      <c r="A3926" t="s">
        <v>8871</v>
      </c>
      <c r="B3926" t="s">
        <v>202</v>
      </c>
      <c r="C3926" t="s">
        <v>12021</v>
      </c>
      <c r="D3926" t="s">
        <v>33</v>
      </c>
      <c r="E3926" t="s">
        <v>127</v>
      </c>
      <c r="F3926" t="s">
        <v>8872</v>
      </c>
      <c r="G3926" t="s">
        <v>15</v>
      </c>
      <c r="H3926" s="1" t="s">
        <v>1466</v>
      </c>
      <c r="I3926" s="3">
        <v>0.61196759259259259</v>
      </c>
      <c r="J3926" s="1" t="s">
        <v>12021</v>
      </c>
      <c r="K3926" s="2" t="s">
        <v>12021</v>
      </c>
      <c r="L3926" s="2" t="s">
        <v>12021</v>
      </c>
      <c r="M3926" t="s">
        <v>12021</v>
      </c>
      <c r="N3926" t="str">
        <f t="shared" si="361"/>
        <v>29-10-2020</v>
      </c>
      <c r="O3926" t="str">
        <f t="shared" si="363"/>
        <v>10</v>
      </c>
      <c r="P3926" t="str">
        <f t="shared" si="364"/>
        <v>2020</v>
      </c>
      <c r="Q3926" t="s">
        <v>12021</v>
      </c>
      <c r="R3926" t="str">
        <f t="shared" si="362"/>
        <v>-</v>
      </c>
      <c r="S3926" t="str">
        <f t="shared" si="365"/>
        <v/>
      </c>
    </row>
    <row r="3927" spans="1:19" x14ac:dyDescent="0.3">
      <c r="A3927" t="s">
        <v>8873</v>
      </c>
      <c r="B3927" t="s">
        <v>126</v>
      </c>
      <c r="C3927" t="s">
        <v>12021</v>
      </c>
      <c r="D3927" t="s">
        <v>33</v>
      </c>
      <c r="E3927" t="s">
        <v>127</v>
      </c>
      <c r="F3927" t="s">
        <v>8874</v>
      </c>
      <c r="G3927" t="s">
        <v>22</v>
      </c>
      <c r="H3927" s="1" t="s">
        <v>3935</v>
      </c>
      <c r="I3927" s="3">
        <v>0.64621527777777776</v>
      </c>
      <c r="J3927" s="1" t="s">
        <v>12021</v>
      </c>
      <c r="K3927" s="2" t="s">
        <v>12021</v>
      </c>
      <c r="L3927" s="2" t="s">
        <v>12021</v>
      </c>
      <c r="M3927" t="s">
        <v>12021</v>
      </c>
      <c r="N3927" t="str">
        <f t="shared" si="361"/>
        <v>16-01-2023</v>
      </c>
      <c r="O3927" t="str">
        <f t="shared" si="363"/>
        <v>01</v>
      </c>
      <c r="P3927" t="str">
        <f t="shared" si="364"/>
        <v>2023</v>
      </c>
      <c r="Q3927" t="s">
        <v>12021</v>
      </c>
      <c r="R3927" t="str">
        <f t="shared" si="362"/>
        <v>-</v>
      </c>
      <c r="S3927" t="str">
        <f t="shared" si="365"/>
        <v/>
      </c>
    </row>
    <row r="3928" spans="1:19" x14ac:dyDescent="0.3">
      <c r="A3928" t="s">
        <v>8875</v>
      </c>
      <c r="B3928" t="s">
        <v>135</v>
      </c>
      <c r="C3928" t="s">
        <v>12021</v>
      </c>
      <c r="D3928" t="s">
        <v>33</v>
      </c>
      <c r="E3928" t="s">
        <v>38</v>
      </c>
      <c r="F3928" t="s">
        <v>8876</v>
      </c>
      <c r="G3928" t="s">
        <v>15</v>
      </c>
      <c r="H3928" s="1" t="s">
        <v>747</v>
      </c>
      <c r="I3928" s="3">
        <v>0.67402777777777778</v>
      </c>
      <c r="J3928" s="1" t="s">
        <v>12021</v>
      </c>
      <c r="K3928" s="2" t="s">
        <v>12021</v>
      </c>
      <c r="L3928" s="2" t="s">
        <v>12021</v>
      </c>
      <c r="M3928" t="s">
        <v>12021</v>
      </c>
      <c r="N3928" t="str">
        <f t="shared" si="361"/>
        <v>14-05-2024</v>
      </c>
      <c r="O3928" t="str">
        <f t="shared" si="363"/>
        <v>05</v>
      </c>
      <c r="P3928" t="str">
        <f t="shared" si="364"/>
        <v>2024</v>
      </c>
      <c r="Q3928" t="s">
        <v>12021</v>
      </c>
      <c r="R3928" t="str">
        <f t="shared" si="362"/>
        <v>-</v>
      </c>
      <c r="S3928" t="str">
        <f t="shared" si="365"/>
        <v/>
      </c>
    </row>
    <row r="3929" spans="1:19" x14ac:dyDescent="0.3">
      <c r="A3929" t="s">
        <v>8877</v>
      </c>
      <c r="B3929" t="s">
        <v>53</v>
      </c>
      <c r="C3929" s="4">
        <v>44199.533333333333</v>
      </c>
      <c r="D3929" t="s">
        <v>12</v>
      </c>
      <c r="E3929" t="s">
        <v>13</v>
      </c>
      <c r="F3929" t="s">
        <v>8878</v>
      </c>
      <c r="G3929" t="s">
        <v>28</v>
      </c>
      <c r="H3929" s="1" t="s">
        <v>587</v>
      </c>
      <c r="I3929" s="3">
        <v>0.53358796296296296</v>
      </c>
      <c r="J3929" s="1">
        <v>44199</v>
      </c>
      <c r="K3929" s="2">
        <v>0.53333333333333333</v>
      </c>
      <c r="L3929" s="2" t="s">
        <v>12021</v>
      </c>
      <c r="M3929" t="s">
        <v>12021</v>
      </c>
      <c r="N3929" t="str">
        <f t="shared" si="361"/>
        <v>13-02-2021</v>
      </c>
      <c r="O3929" t="str">
        <f t="shared" si="363"/>
        <v>02</v>
      </c>
      <c r="P3929" t="str">
        <f t="shared" si="364"/>
        <v>2021</v>
      </c>
      <c r="Q3929" t="s">
        <v>12021</v>
      </c>
      <c r="R3929" t="str">
        <f t="shared" si="362"/>
        <v>03-01-2021</v>
      </c>
      <c r="S3929" t="str">
        <f t="shared" si="365"/>
        <v>01</v>
      </c>
    </row>
    <row r="3930" spans="1:19" x14ac:dyDescent="0.3">
      <c r="A3930" t="s">
        <v>8879</v>
      </c>
      <c r="B3930" t="s">
        <v>48</v>
      </c>
      <c r="C3930" t="s">
        <v>12021</v>
      </c>
      <c r="D3930" t="s">
        <v>49</v>
      </c>
      <c r="E3930" t="s">
        <v>50</v>
      </c>
      <c r="F3930" t="s">
        <v>5470</v>
      </c>
      <c r="G3930" t="s">
        <v>15</v>
      </c>
      <c r="H3930" s="1" t="s">
        <v>7897</v>
      </c>
      <c r="I3930" s="3">
        <v>0.79621527777777779</v>
      </c>
      <c r="J3930" s="1" t="s">
        <v>12021</v>
      </c>
      <c r="K3930" s="2" t="s">
        <v>12021</v>
      </c>
      <c r="L3930" s="2" t="s">
        <v>12021</v>
      </c>
      <c r="M3930" t="s">
        <v>12021</v>
      </c>
      <c r="N3930" t="str">
        <f t="shared" si="361"/>
        <v>14-11-2023</v>
      </c>
      <c r="O3930" t="str">
        <f t="shared" si="363"/>
        <v>11</v>
      </c>
      <c r="P3930" t="str">
        <f t="shared" si="364"/>
        <v>2023</v>
      </c>
      <c r="Q3930" t="s">
        <v>12021</v>
      </c>
      <c r="R3930" t="str">
        <f t="shared" si="362"/>
        <v>-</v>
      </c>
      <c r="S3930" t="str">
        <f t="shared" si="365"/>
        <v/>
      </c>
    </row>
    <row r="3931" spans="1:19" x14ac:dyDescent="0.3">
      <c r="A3931" t="s">
        <v>8880</v>
      </c>
      <c r="B3931" t="s">
        <v>110</v>
      </c>
      <c r="C3931" t="s">
        <v>12021</v>
      </c>
      <c r="D3931" t="s">
        <v>33</v>
      </c>
      <c r="E3931" t="s">
        <v>34</v>
      </c>
      <c r="F3931" t="s">
        <v>2655</v>
      </c>
      <c r="G3931" t="s">
        <v>15</v>
      </c>
      <c r="H3931" s="1" t="s">
        <v>1075</v>
      </c>
      <c r="I3931" s="3">
        <v>0.17366898148148149</v>
      </c>
      <c r="J3931" s="1" t="s">
        <v>12021</v>
      </c>
      <c r="K3931" s="2" t="s">
        <v>12021</v>
      </c>
      <c r="L3931" s="2" t="s">
        <v>12021</v>
      </c>
      <c r="M3931" t="s">
        <v>12021</v>
      </c>
      <c r="N3931" t="str">
        <f t="shared" si="361"/>
        <v>15-07-2022</v>
      </c>
      <c r="O3931" t="str">
        <f t="shared" si="363"/>
        <v>07</v>
      </c>
      <c r="P3931" t="str">
        <f t="shared" si="364"/>
        <v>2022</v>
      </c>
      <c r="Q3931" t="s">
        <v>12021</v>
      </c>
      <c r="R3931" t="str">
        <f t="shared" si="362"/>
        <v>-</v>
      </c>
      <c r="S3931" t="str">
        <f t="shared" si="365"/>
        <v/>
      </c>
    </row>
    <row r="3932" spans="1:19" x14ac:dyDescent="0.3">
      <c r="A3932" t="s">
        <v>8881</v>
      </c>
      <c r="B3932" t="s">
        <v>97</v>
      </c>
      <c r="C3932" t="s">
        <v>12021</v>
      </c>
      <c r="D3932" t="s">
        <v>19</v>
      </c>
      <c r="E3932" t="s">
        <v>20</v>
      </c>
      <c r="F3932" t="s">
        <v>8882</v>
      </c>
      <c r="G3932" t="s">
        <v>15</v>
      </c>
      <c r="H3932" s="1">
        <v>43994</v>
      </c>
      <c r="I3932" s="3">
        <v>0.18263888888888888</v>
      </c>
      <c r="J3932" s="1" t="s">
        <v>12021</v>
      </c>
      <c r="K3932" s="2" t="s">
        <v>12021</v>
      </c>
      <c r="L3932" s="2" t="s">
        <v>12021</v>
      </c>
      <c r="M3932" t="s">
        <v>12021</v>
      </c>
      <c r="N3932" t="str">
        <f t="shared" si="361"/>
        <v>12-06-2020</v>
      </c>
      <c r="O3932" t="str">
        <f t="shared" si="363"/>
        <v>06</v>
      </c>
      <c r="P3932" t="str">
        <f t="shared" si="364"/>
        <v>2020</v>
      </c>
      <c r="Q3932" t="s">
        <v>12021</v>
      </c>
      <c r="R3932" t="str">
        <f t="shared" si="362"/>
        <v>-</v>
      </c>
      <c r="S3932" t="str">
        <f t="shared" si="365"/>
        <v/>
      </c>
    </row>
    <row r="3933" spans="1:19" x14ac:dyDescent="0.3">
      <c r="A3933" t="s">
        <v>8883</v>
      </c>
      <c r="B3933" t="s">
        <v>11</v>
      </c>
      <c r="C3933" t="s">
        <v>12021</v>
      </c>
      <c r="D3933" t="s">
        <v>12</v>
      </c>
      <c r="E3933" t="s">
        <v>13</v>
      </c>
      <c r="F3933" t="s">
        <v>8884</v>
      </c>
      <c r="G3933" t="s">
        <v>15</v>
      </c>
      <c r="H3933" s="1" t="s">
        <v>3611</v>
      </c>
      <c r="I3933" s="3">
        <v>5.5682870370370369E-2</v>
      </c>
      <c r="J3933" s="1" t="s">
        <v>12021</v>
      </c>
      <c r="K3933" s="2" t="s">
        <v>12021</v>
      </c>
      <c r="L3933" s="2" t="s">
        <v>12021</v>
      </c>
      <c r="M3933" t="s">
        <v>12021</v>
      </c>
      <c r="N3933" t="str">
        <f t="shared" si="361"/>
        <v>22-08-2020</v>
      </c>
      <c r="O3933" t="str">
        <f t="shared" si="363"/>
        <v>08</v>
      </c>
      <c r="P3933" t="str">
        <f t="shared" si="364"/>
        <v>2020</v>
      </c>
      <c r="Q3933" t="s">
        <v>12021</v>
      </c>
      <c r="R3933" t="str">
        <f t="shared" si="362"/>
        <v>-</v>
      </c>
      <c r="S3933" t="str">
        <f t="shared" si="365"/>
        <v/>
      </c>
    </row>
    <row r="3934" spans="1:19" x14ac:dyDescent="0.3">
      <c r="A3934" t="s">
        <v>8885</v>
      </c>
      <c r="B3934" t="s">
        <v>110</v>
      </c>
      <c r="C3934" t="s">
        <v>11775</v>
      </c>
      <c r="D3934" t="s">
        <v>33</v>
      </c>
      <c r="E3934" t="s">
        <v>34</v>
      </c>
      <c r="F3934" t="s">
        <v>8886</v>
      </c>
      <c r="G3934" t="s">
        <v>28</v>
      </c>
      <c r="H3934" s="1">
        <v>44479</v>
      </c>
      <c r="I3934" s="3">
        <v>0.16875000000000001</v>
      </c>
      <c r="J3934" s="1" t="s">
        <v>2234</v>
      </c>
      <c r="K3934" s="2">
        <v>0.16914351851851853</v>
      </c>
      <c r="L3934" s="2" t="s">
        <v>12021</v>
      </c>
      <c r="M3934" t="s">
        <v>12021</v>
      </c>
      <c r="N3934" t="str">
        <f t="shared" si="361"/>
        <v>10-10-2021</v>
      </c>
      <c r="O3934" t="str">
        <f t="shared" si="363"/>
        <v>10</v>
      </c>
      <c r="P3934" t="str">
        <f t="shared" si="364"/>
        <v>2021</v>
      </c>
      <c r="Q3934" t="s">
        <v>12021</v>
      </c>
      <c r="R3934" t="str">
        <f t="shared" si="362"/>
        <v>29-10-2021</v>
      </c>
      <c r="S3934" t="str">
        <f t="shared" si="365"/>
        <v>10</v>
      </c>
    </row>
    <row r="3935" spans="1:19" x14ac:dyDescent="0.3">
      <c r="A3935" t="s">
        <v>8887</v>
      </c>
      <c r="B3935" t="s">
        <v>87</v>
      </c>
      <c r="C3935" t="s">
        <v>12021</v>
      </c>
      <c r="D3935" t="s">
        <v>33</v>
      </c>
      <c r="E3935" t="s">
        <v>38</v>
      </c>
      <c r="F3935" t="s">
        <v>8888</v>
      </c>
      <c r="G3935" t="s">
        <v>22</v>
      </c>
      <c r="H3935" s="1" t="s">
        <v>1299</v>
      </c>
      <c r="I3935" s="3">
        <v>0.55586805555555552</v>
      </c>
      <c r="J3935" s="1" t="s">
        <v>12021</v>
      </c>
      <c r="K3935" s="2" t="s">
        <v>12021</v>
      </c>
      <c r="L3935" s="2" t="s">
        <v>12021</v>
      </c>
      <c r="M3935" t="s">
        <v>12021</v>
      </c>
      <c r="N3935" t="str">
        <f t="shared" si="361"/>
        <v>16-03-2022</v>
      </c>
      <c r="O3935" t="str">
        <f t="shared" si="363"/>
        <v>03</v>
      </c>
      <c r="P3935" t="str">
        <f t="shared" si="364"/>
        <v>2022</v>
      </c>
      <c r="Q3935" t="s">
        <v>12021</v>
      </c>
      <c r="R3935" t="str">
        <f t="shared" si="362"/>
        <v>-</v>
      </c>
      <c r="S3935" t="str">
        <f t="shared" si="365"/>
        <v/>
      </c>
    </row>
    <row r="3936" spans="1:19" x14ac:dyDescent="0.3">
      <c r="A3936" t="s">
        <v>8889</v>
      </c>
      <c r="B3936" t="s">
        <v>249</v>
      </c>
      <c r="C3936" t="s">
        <v>12021</v>
      </c>
      <c r="D3936" t="s">
        <v>19</v>
      </c>
      <c r="E3936" t="s">
        <v>26</v>
      </c>
      <c r="F3936" t="s">
        <v>3966</v>
      </c>
      <c r="G3936" t="s">
        <v>22</v>
      </c>
      <c r="H3936" s="1">
        <v>44721</v>
      </c>
      <c r="I3936" s="3">
        <v>0.7368055555555556</v>
      </c>
      <c r="J3936" s="1" t="s">
        <v>12021</v>
      </c>
      <c r="K3936" s="2" t="s">
        <v>12021</v>
      </c>
      <c r="L3936" s="2" t="s">
        <v>12021</v>
      </c>
      <c r="M3936" t="s">
        <v>12021</v>
      </c>
      <c r="N3936" t="str">
        <f t="shared" si="361"/>
        <v>09-06-2022</v>
      </c>
      <c r="O3936" t="str">
        <f t="shared" si="363"/>
        <v>06</v>
      </c>
      <c r="P3936" t="str">
        <f t="shared" si="364"/>
        <v>2022</v>
      </c>
      <c r="Q3936" t="s">
        <v>12021</v>
      </c>
      <c r="R3936" t="str">
        <f t="shared" si="362"/>
        <v>-</v>
      </c>
      <c r="S3936" t="str">
        <f t="shared" si="365"/>
        <v/>
      </c>
    </row>
    <row r="3937" spans="1:19" x14ac:dyDescent="0.3">
      <c r="A3937" t="s">
        <v>8890</v>
      </c>
      <c r="B3937" t="s">
        <v>53</v>
      </c>
      <c r="C3937" t="s">
        <v>11776</v>
      </c>
      <c r="D3937" t="s">
        <v>12</v>
      </c>
      <c r="E3937" t="s">
        <v>13</v>
      </c>
      <c r="F3937" t="s">
        <v>8891</v>
      </c>
      <c r="G3937" t="s">
        <v>28</v>
      </c>
      <c r="H3937" s="1">
        <v>44077</v>
      </c>
      <c r="I3937" s="3">
        <v>0.38958333333333334</v>
      </c>
      <c r="J3937" s="1" t="s">
        <v>2198</v>
      </c>
      <c r="K3937" s="2">
        <v>0.39016203703703706</v>
      </c>
      <c r="L3937" s="2" t="s">
        <v>12021</v>
      </c>
      <c r="M3937" t="s">
        <v>12021</v>
      </c>
      <c r="N3937" t="str">
        <f t="shared" si="361"/>
        <v>03-09-2020</v>
      </c>
      <c r="O3937" t="str">
        <f t="shared" si="363"/>
        <v>09</v>
      </c>
      <c r="P3937" t="str">
        <f t="shared" si="364"/>
        <v>2020</v>
      </c>
      <c r="Q3937" t="s">
        <v>12021</v>
      </c>
      <c r="R3937" t="str">
        <f t="shared" si="362"/>
        <v>25-03-2020</v>
      </c>
      <c r="S3937" t="str">
        <f t="shared" si="365"/>
        <v>03</v>
      </c>
    </row>
    <row r="3938" spans="1:19" x14ac:dyDescent="0.3">
      <c r="A3938" t="s">
        <v>8892</v>
      </c>
      <c r="B3938" t="s">
        <v>25</v>
      </c>
      <c r="C3938" t="s">
        <v>11777</v>
      </c>
      <c r="D3938" t="s">
        <v>19</v>
      </c>
      <c r="E3938" t="s">
        <v>26</v>
      </c>
      <c r="F3938" t="s">
        <v>8893</v>
      </c>
      <c r="G3938" t="s">
        <v>28</v>
      </c>
      <c r="H3938" s="1" t="s">
        <v>892</v>
      </c>
      <c r="I3938" s="3">
        <v>0.38128472222222221</v>
      </c>
      <c r="J3938" s="1" t="s">
        <v>80</v>
      </c>
      <c r="K3938" s="2">
        <v>0.38128472222222221</v>
      </c>
      <c r="L3938" s="2" t="s">
        <v>12021</v>
      </c>
      <c r="M3938" t="s">
        <v>12021</v>
      </c>
      <c r="N3938" t="str">
        <f t="shared" si="361"/>
        <v>24-11-2021</v>
      </c>
      <c r="O3938" t="str">
        <f t="shared" si="363"/>
        <v>11</v>
      </c>
      <c r="P3938" t="str">
        <f t="shared" si="364"/>
        <v>2021</v>
      </c>
      <c r="Q3938" t="s">
        <v>12021</v>
      </c>
      <c r="R3938" t="str">
        <f t="shared" si="362"/>
        <v>15-12-2021</v>
      </c>
      <c r="S3938" t="str">
        <f t="shared" si="365"/>
        <v>12</v>
      </c>
    </row>
    <row r="3939" spans="1:19" x14ac:dyDescent="0.3">
      <c r="A3939" t="s">
        <v>8894</v>
      </c>
      <c r="B3939" t="s">
        <v>256</v>
      </c>
      <c r="C3939" t="s">
        <v>12021</v>
      </c>
      <c r="D3939" t="s">
        <v>19</v>
      </c>
      <c r="E3939" t="s">
        <v>20</v>
      </c>
      <c r="F3939" t="s">
        <v>8895</v>
      </c>
      <c r="G3939" t="s">
        <v>15</v>
      </c>
      <c r="H3939" s="1">
        <v>45270</v>
      </c>
      <c r="I3939" s="3">
        <v>1.2500000000000001E-2</v>
      </c>
      <c r="J3939" s="1" t="s">
        <v>12021</v>
      </c>
      <c r="K3939" s="2" t="s">
        <v>12021</v>
      </c>
      <c r="L3939" s="2" t="s">
        <v>12021</v>
      </c>
      <c r="M3939" t="s">
        <v>12021</v>
      </c>
      <c r="N3939" t="str">
        <f t="shared" si="361"/>
        <v>10-12-2023</v>
      </c>
      <c r="O3939" t="str">
        <f t="shared" si="363"/>
        <v>12</v>
      </c>
      <c r="P3939" t="str">
        <f t="shared" si="364"/>
        <v>2023</v>
      </c>
      <c r="Q3939" t="s">
        <v>12021</v>
      </c>
      <c r="R3939" t="str">
        <f t="shared" si="362"/>
        <v>-</v>
      </c>
      <c r="S3939" t="str">
        <f t="shared" si="365"/>
        <v/>
      </c>
    </row>
    <row r="3940" spans="1:19" x14ac:dyDescent="0.3">
      <c r="A3940" t="s">
        <v>8896</v>
      </c>
      <c r="B3940" t="s">
        <v>123</v>
      </c>
      <c r="C3940" t="s">
        <v>12021</v>
      </c>
      <c r="D3940" t="s">
        <v>33</v>
      </c>
      <c r="E3940" t="s">
        <v>34</v>
      </c>
      <c r="F3940" t="s">
        <v>8897</v>
      </c>
      <c r="G3940" t="s">
        <v>15</v>
      </c>
      <c r="H3940" s="1" t="s">
        <v>1294</v>
      </c>
      <c r="I3940" s="3">
        <v>0.46793981481481484</v>
      </c>
      <c r="J3940" s="1" t="s">
        <v>12021</v>
      </c>
      <c r="K3940" s="2" t="s">
        <v>12021</v>
      </c>
      <c r="L3940" s="2" t="s">
        <v>12021</v>
      </c>
      <c r="M3940" t="s">
        <v>12021</v>
      </c>
      <c r="N3940" t="str">
        <f t="shared" si="361"/>
        <v>24-04-2024</v>
      </c>
      <c r="O3940" t="str">
        <f t="shared" si="363"/>
        <v>04</v>
      </c>
      <c r="P3940" t="str">
        <f t="shared" si="364"/>
        <v>2024</v>
      </c>
      <c r="Q3940" t="s">
        <v>12021</v>
      </c>
      <c r="R3940" t="str">
        <f t="shared" si="362"/>
        <v>-</v>
      </c>
      <c r="S3940" t="str">
        <f t="shared" si="365"/>
        <v/>
      </c>
    </row>
    <row r="3941" spans="1:19" x14ac:dyDescent="0.3">
      <c r="A3941" t="s">
        <v>8898</v>
      </c>
      <c r="B3941" t="s">
        <v>87</v>
      </c>
      <c r="C3941" t="s">
        <v>12021</v>
      </c>
      <c r="D3941" t="s">
        <v>33</v>
      </c>
      <c r="E3941" t="s">
        <v>38</v>
      </c>
      <c r="F3941" t="s">
        <v>8899</v>
      </c>
      <c r="G3941" t="s">
        <v>15</v>
      </c>
      <c r="H3941" s="1" t="s">
        <v>183</v>
      </c>
      <c r="I3941" s="3">
        <v>0.16540509259259259</v>
      </c>
      <c r="J3941" s="1" t="s">
        <v>12021</v>
      </c>
      <c r="K3941" s="2" t="s">
        <v>12021</v>
      </c>
      <c r="L3941" s="2" t="s">
        <v>12021</v>
      </c>
      <c r="M3941" t="s">
        <v>12021</v>
      </c>
      <c r="N3941" t="str">
        <f t="shared" si="361"/>
        <v>15-03-2020</v>
      </c>
      <c r="O3941" t="str">
        <f t="shared" si="363"/>
        <v>03</v>
      </c>
      <c r="P3941" t="str">
        <f t="shared" si="364"/>
        <v>2020</v>
      </c>
      <c r="Q3941" t="s">
        <v>12021</v>
      </c>
      <c r="R3941" t="str">
        <f t="shared" si="362"/>
        <v>-</v>
      </c>
      <c r="S3941" t="str">
        <f t="shared" si="365"/>
        <v/>
      </c>
    </row>
    <row r="3942" spans="1:19" x14ac:dyDescent="0.3">
      <c r="A3942" t="s">
        <v>8900</v>
      </c>
      <c r="B3942" t="s">
        <v>68</v>
      </c>
      <c r="C3942" t="s">
        <v>12021</v>
      </c>
      <c r="D3942" t="s">
        <v>49</v>
      </c>
      <c r="E3942" t="s">
        <v>69</v>
      </c>
      <c r="F3942" t="s">
        <v>8901</v>
      </c>
      <c r="G3942" t="s">
        <v>15</v>
      </c>
      <c r="H3942" s="1" t="s">
        <v>1350</v>
      </c>
      <c r="I3942" s="3">
        <v>0.30760416666666668</v>
      </c>
      <c r="J3942" s="1" t="s">
        <v>12021</v>
      </c>
      <c r="K3942" s="2" t="s">
        <v>12021</v>
      </c>
      <c r="L3942" s="2" t="s">
        <v>12021</v>
      </c>
      <c r="M3942" t="s">
        <v>12021</v>
      </c>
      <c r="N3942" t="str">
        <f t="shared" si="361"/>
        <v>14-06-2024</v>
      </c>
      <c r="O3942" t="str">
        <f t="shared" si="363"/>
        <v>06</v>
      </c>
      <c r="P3942" t="str">
        <f t="shared" si="364"/>
        <v>2024</v>
      </c>
      <c r="Q3942" t="s">
        <v>12021</v>
      </c>
      <c r="R3942" t="str">
        <f t="shared" si="362"/>
        <v>-</v>
      </c>
      <c r="S3942" t="str">
        <f t="shared" si="365"/>
        <v/>
      </c>
    </row>
    <row r="3943" spans="1:19" x14ac:dyDescent="0.3">
      <c r="A3943" t="s">
        <v>8902</v>
      </c>
      <c r="B3943" t="s">
        <v>64</v>
      </c>
      <c r="C3943" t="s">
        <v>12021</v>
      </c>
      <c r="D3943" t="s">
        <v>49</v>
      </c>
      <c r="E3943" t="s">
        <v>65</v>
      </c>
      <c r="F3943" t="s">
        <v>8903</v>
      </c>
      <c r="G3943" t="s">
        <v>15</v>
      </c>
      <c r="H3943" s="1" t="s">
        <v>2103</v>
      </c>
      <c r="I3943" s="3">
        <v>0.86471064814814813</v>
      </c>
      <c r="J3943" s="1" t="s">
        <v>12021</v>
      </c>
      <c r="K3943" s="2" t="s">
        <v>12021</v>
      </c>
      <c r="L3943" s="2" t="s">
        <v>12021</v>
      </c>
      <c r="M3943" t="s">
        <v>12021</v>
      </c>
      <c r="N3943" t="str">
        <f t="shared" si="361"/>
        <v>21-02-2022</v>
      </c>
      <c r="O3943" t="str">
        <f t="shared" si="363"/>
        <v>02</v>
      </c>
      <c r="P3943" t="str">
        <f t="shared" si="364"/>
        <v>2022</v>
      </c>
      <c r="Q3943" t="s">
        <v>12021</v>
      </c>
      <c r="R3943" t="str">
        <f t="shared" si="362"/>
        <v>-</v>
      </c>
      <c r="S3943" t="str">
        <f t="shared" si="365"/>
        <v/>
      </c>
    </row>
    <row r="3944" spans="1:19" x14ac:dyDescent="0.3">
      <c r="A3944" t="s">
        <v>8904</v>
      </c>
      <c r="B3944" t="s">
        <v>48</v>
      </c>
      <c r="C3944" t="s">
        <v>12021</v>
      </c>
      <c r="D3944" t="s">
        <v>49</v>
      </c>
      <c r="E3944" t="s">
        <v>50</v>
      </c>
      <c r="F3944" t="s">
        <v>8905</v>
      </c>
      <c r="G3944" t="s">
        <v>15</v>
      </c>
      <c r="H3944" s="1" t="s">
        <v>6363</v>
      </c>
      <c r="I3944" s="3">
        <v>0.49586805555555558</v>
      </c>
      <c r="J3944" s="1" t="s">
        <v>12021</v>
      </c>
      <c r="K3944" s="2" t="s">
        <v>12021</v>
      </c>
      <c r="L3944" s="2" t="s">
        <v>12021</v>
      </c>
      <c r="M3944" t="s">
        <v>12021</v>
      </c>
      <c r="N3944" t="str">
        <f t="shared" si="361"/>
        <v>31-05-2023</v>
      </c>
      <c r="O3944" t="str">
        <f t="shared" si="363"/>
        <v>05</v>
      </c>
      <c r="P3944" t="str">
        <f t="shared" si="364"/>
        <v>2023</v>
      </c>
      <c r="Q3944" t="s">
        <v>12021</v>
      </c>
      <c r="R3944" t="str">
        <f t="shared" si="362"/>
        <v>-</v>
      </c>
      <c r="S3944" t="str">
        <f t="shared" si="365"/>
        <v/>
      </c>
    </row>
    <row r="3945" spans="1:19" x14ac:dyDescent="0.3">
      <c r="A3945" t="s">
        <v>8906</v>
      </c>
      <c r="B3945" t="s">
        <v>188</v>
      </c>
      <c r="C3945" t="s">
        <v>12021</v>
      </c>
      <c r="D3945" t="s">
        <v>12</v>
      </c>
      <c r="E3945" t="s">
        <v>114</v>
      </c>
      <c r="F3945" t="s">
        <v>8907</v>
      </c>
      <c r="G3945" t="s">
        <v>22</v>
      </c>
      <c r="H3945" s="1">
        <v>44816</v>
      </c>
      <c r="I3945" s="3">
        <v>9.0972222222222218E-2</v>
      </c>
      <c r="J3945" s="1" t="s">
        <v>12021</v>
      </c>
      <c r="K3945" s="2" t="s">
        <v>12021</v>
      </c>
      <c r="L3945" s="2" t="s">
        <v>12021</v>
      </c>
      <c r="M3945" t="s">
        <v>12021</v>
      </c>
      <c r="N3945" t="str">
        <f t="shared" si="361"/>
        <v>12-09-2022</v>
      </c>
      <c r="O3945" t="str">
        <f t="shared" si="363"/>
        <v>09</v>
      </c>
      <c r="P3945" t="str">
        <f t="shared" si="364"/>
        <v>2022</v>
      </c>
      <c r="Q3945" t="s">
        <v>12021</v>
      </c>
      <c r="R3945" t="str">
        <f t="shared" si="362"/>
        <v>-</v>
      </c>
      <c r="S3945" t="str">
        <f t="shared" si="365"/>
        <v/>
      </c>
    </row>
    <row r="3946" spans="1:19" x14ac:dyDescent="0.3">
      <c r="A3946" t="s">
        <v>8908</v>
      </c>
      <c r="B3946" t="s">
        <v>205</v>
      </c>
      <c r="C3946" t="s">
        <v>12021</v>
      </c>
      <c r="D3946" t="s">
        <v>19</v>
      </c>
      <c r="E3946" t="s">
        <v>140</v>
      </c>
      <c r="F3946" t="s">
        <v>8909</v>
      </c>
      <c r="G3946" t="s">
        <v>22</v>
      </c>
      <c r="H3946" s="1" t="s">
        <v>4627</v>
      </c>
      <c r="I3946" s="3">
        <v>0.97171296296296295</v>
      </c>
      <c r="J3946" s="1" t="s">
        <v>12021</v>
      </c>
      <c r="K3946" s="2" t="s">
        <v>12021</v>
      </c>
      <c r="L3946" s="2" t="s">
        <v>12021</v>
      </c>
      <c r="M3946" t="s">
        <v>12021</v>
      </c>
      <c r="N3946" t="str">
        <f t="shared" si="361"/>
        <v>22-03-2023</v>
      </c>
      <c r="O3946" t="str">
        <f t="shared" si="363"/>
        <v>03</v>
      </c>
      <c r="P3946" t="str">
        <f t="shared" si="364"/>
        <v>2023</v>
      </c>
      <c r="Q3946" t="s">
        <v>12021</v>
      </c>
      <c r="R3946" t="str">
        <f t="shared" si="362"/>
        <v>-</v>
      </c>
      <c r="S3946" t="str">
        <f t="shared" si="365"/>
        <v/>
      </c>
    </row>
    <row r="3947" spans="1:19" x14ac:dyDescent="0.3">
      <c r="A3947" t="s">
        <v>8910</v>
      </c>
      <c r="B3947" t="s">
        <v>73</v>
      </c>
      <c r="C3947" s="4">
        <v>44258.109027777777</v>
      </c>
      <c r="D3947" t="s">
        <v>49</v>
      </c>
      <c r="E3947" t="s">
        <v>50</v>
      </c>
      <c r="F3947" t="s">
        <v>8911</v>
      </c>
      <c r="G3947" t="s">
        <v>28</v>
      </c>
      <c r="H3947" s="1" t="s">
        <v>3119</v>
      </c>
      <c r="I3947" s="3">
        <v>0.10935185185185185</v>
      </c>
      <c r="J3947" s="1">
        <v>44258</v>
      </c>
      <c r="K3947" s="2">
        <v>0.10902777777777778</v>
      </c>
      <c r="L3947" s="2" t="s">
        <v>12021</v>
      </c>
      <c r="M3947" t="s">
        <v>12021</v>
      </c>
      <c r="N3947" t="str">
        <f t="shared" si="361"/>
        <v>27-02-2021</v>
      </c>
      <c r="O3947" t="str">
        <f t="shared" si="363"/>
        <v>02</v>
      </c>
      <c r="P3947" t="str">
        <f t="shared" si="364"/>
        <v>2021</v>
      </c>
      <c r="Q3947" t="s">
        <v>12021</v>
      </c>
      <c r="R3947" t="str">
        <f t="shared" si="362"/>
        <v>03-03-2021</v>
      </c>
      <c r="S3947" t="str">
        <f t="shared" si="365"/>
        <v>03</v>
      </c>
    </row>
    <row r="3948" spans="1:19" x14ac:dyDescent="0.3">
      <c r="A3948" t="s">
        <v>8912</v>
      </c>
      <c r="B3948" t="s">
        <v>25</v>
      </c>
      <c r="C3948" t="s">
        <v>12021</v>
      </c>
      <c r="D3948" t="s">
        <v>19</v>
      </c>
      <c r="E3948" t="s">
        <v>26</v>
      </c>
      <c r="F3948" t="s">
        <v>4917</v>
      </c>
      <c r="G3948" t="s">
        <v>22</v>
      </c>
      <c r="H3948" s="1">
        <v>45627</v>
      </c>
      <c r="I3948" s="3">
        <v>0.43472222222222223</v>
      </c>
      <c r="J3948" s="1" t="s">
        <v>12021</v>
      </c>
      <c r="K3948" s="2" t="s">
        <v>12021</v>
      </c>
      <c r="L3948" s="2" t="s">
        <v>12021</v>
      </c>
      <c r="M3948" t="s">
        <v>12021</v>
      </c>
      <c r="N3948" t="str">
        <f t="shared" si="361"/>
        <v>01-12-2024</v>
      </c>
      <c r="O3948" t="str">
        <f t="shared" si="363"/>
        <v>12</v>
      </c>
      <c r="P3948" t="str">
        <f t="shared" si="364"/>
        <v>2024</v>
      </c>
      <c r="Q3948" t="s">
        <v>12021</v>
      </c>
      <c r="R3948" t="str">
        <f t="shared" si="362"/>
        <v>-</v>
      </c>
      <c r="S3948" t="str">
        <f t="shared" si="365"/>
        <v/>
      </c>
    </row>
    <row r="3949" spans="1:19" x14ac:dyDescent="0.3">
      <c r="A3949" t="s">
        <v>8913</v>
      </c>
      <c r="B3949" t="s">
        <v>131</v>
      </c>
      <c r="C3949" s="4">
        <v>43833.638888888891</v>
      </c>
      <c r="D3949" t="s">
        <v>12</v>
      </c>
      <c r="E3949" t="s">
        <v>114</v>
      </c>
      <c r="F3949" t="s">
        <v>8914</v>
      </c>
      <c r="G3949" t="s">
        <v>28</v>
      </c>
      <c r="H3949" s="1" t="s">
        <v>2057</v>
      </c>
      <c r="I3949" s="3">
        <v>0.63899305555555552</v>
      </c>
      <c r="J3949" s="1">
        <v>43833</v>
      </c>
      <c r="K3949" s="2">
        <v>0.63888888888888884</v>
      </c>
      <c r="L3949" s="2" t="s">
        <v>12021</v>
      </c>
      <c r="M3949" t="s">
        <v>12021</v>
      </c>
      <c r="N3949" t="str">
        <f t="shared" si="361"/>
        <v>21-02-2020</v>
      </c>
      <c r="O3949" t="str">
        <f t="shared" si="363"/>
        <v>02</v>
      </c>
      <c r="P3949" t="str">
        <f t="shared" si="364"/>
        <v>2020</v>
      </c>
      <c r="Q3949" t="s">
        <v>12021</v>
      </c>
      <c r="R3949" t="str">
        <f t="shared" si="362"/>
        <v>03-01-2020</v>
      </c>
      <c r="S3949" t="str">
        <f t="shared" si="365"/>
        <v>01</v>
      </c>
    </row>
    <row r="3950" spans="1:19" x14ac:dyDescent="0.3">
      <c r="A3950" t="s">
        <v>8915</v>
      </c>
      <c r="B3950" t="s">
        <v>48</v>
      </c>
      <c r="C3950" t="s">
        <v>12021</v>
      </c>
      <c r="D3950" t="s">
        <v>49</v>
      </c>
      <c r="E3950" t="s">
        <v>50</v>
      </c>
      <c r="F3950" t="s">
        <v>8916</v>
      </c>
      <c r="G3950" t="s">
        <v>22</v>
      </c>
      <c r="H3950" s="1" t="s">
        <v>873</v>
      </c>
      <c r="I3950" s="3">
        <v>0.97361111111111109</v>
      </c>
      <c r="J3950" s="1" t="s">
        <v>12021</v>
      </c>
      <c r="K3950" s="2" t="s">
        <v>12021</v>
      </c>
      <c r="L3950" s="2" t="s">
        <v>12021</v>
      </c>
      <c r="M3950" t="s">
        <v>12021</v>
      </c>
      <c r="N3950" t="str">
        <f t="shared" si="361"/>
        <v>25-12-2022</v>
      </c>
      <c r="O3950" t="str">
        <f t="shared" si="363"/>
        <v>12</v>
      </c>
      <c r="P3950" t="str">
        <f t="shared" si="364"/>
        <v>2022</v>
      </c>
      <c r="Q3950" t="s">
        <v>12021</v>
      </c>
      <c r="R3950" t="str">
        <f t="shared" si="362"/>
        <v>-</v>
      </c>
      <c r="S3950" t="str">
        <f t="shared" si="365"/>
        <v/>
      </c>
    </row>
    <row r="3951" spans="1:19" x14ac:dyDescent="0.3">
      <c r="A3951" t="s">
        <v>8917</v>
      </c>
      <c r="B3951" t="s">
        <v>113</v>
      </c>
      <c r="C3951" s="4" t="s">
        <v>12021</v>
      </c>
      <c r="D3951" t="s">
        <v>12</v>
      </c>
      <c r="E3951" t="s">
        <v>114</v>
      </c>
      <c r="F3951" t="s">
        <v>8918</v>
      </c>
      <c r="G3951" t="s">
        <v>15</v>
      </c>
      <c r="H3951" s="1" t="s">
        <v>2421</v>
      </c>
      <c r="I3951" s="3">
        <v>0.41035879629629629</v>
      </c>
      <c r="J3951" s="1" t="s">
        <v>12021</v>
      </c>
      <c r="K3951" s="2" t="s">
        <v>12021</v>
      </c>
      <c r="L3951" s="2" t="s">
        <v>12021</v>
      </c>
      <c r="M3951" t="s">
        <v>12021</v>
      </c>
      <c r="N3951" t="str">
        <f t="shared" si="361"/>
        <v>22-01-2024</v>
      </c>
      <c r="O3951" t="str">
        <f t="shared" si="363"/>
        <v>01</v>
      </c>
      <c r="P3951" t="str">
        <f t="shared" si="364"/>
        <v>2024</v>
      </c>
      <c r="Q3951" t="s">
        <v>12021</v>
      </c>
      <c r="R3951" t="str">
        <f t="shared" si="362"/>
        <v>-</v>
      </c>
      <c r="S3951" t="str">
        <f t="shared" si="365"/>
        <v/>
      </c>
    </row>
    <row r="3952" spans="1:19" x14ac:dyDescent="0.3">
      <c r="A3952" t="s">
        <v>5611</v>
      </c>
      <c r="B3952" t="s">
        <v>256</v>
      </c>
      <c r="C3952" t="s">
        <v>12021</v>
      </c>
      <c r="D3952" t="s">
        <v>19</v>
      </c>
      <c r="E3952" t="s">
        <v>20</v>
      </c>
      <c r="F3952" t="s">
        <v>8919</v>
      </c>
      <c r="G3952" t="s">
        <v>15</v>
      </c>
      <c r="H3952" s="1" t="s">
        <v>2021</v>
      </c>
      <c r="I3952" s="3">
        <v>0.51775462962962959</v>
      </c>
      <c r="J3952" s="1" t="s">
        <v>12021</v>
      </c>
      <c r="K3952" s="2" t="s">
        <v>12021</v>
      </c>
      <c r="L3952" s="2" t="s">
        <v>12021</v>
      </c>
      <c r="M3952" t="s">
        <v>12021</v>
      </c>
      <c r="N3952" t="str">
        <f t="shared" si="361"/>
        <v>24-11-2024</v>
      </c>
      <c r="O3952" t="str">
        <f t="shared" si="363"/>
        <v>11</v>
      </c>
      <c r="P3952" t="str">
        <f t="shared" si="364"/>
        <v>2024</v>
      </c>
      <c r="Q3952" t="s">
        <v>12021</v>
      </c>
      <c r="R3952" t="str">
        <f t="shared" si="362"/>
        <v>-</v>
      </c>
      <c r="S3952" t="str">
        <f t="shared" si="365"/>
        <v/>
      </c>
    </row>
    <row r="3953" spans="1:19" x14ac:dyDescent="0.3">
      <c r="A3953" t="s">
        <v>8920</v>
      </c>
      <c r="B3953" t="s">
        <v>256</v>
      </c>
      <c r="C3953" s="4" t="s">
        <v>12021</v>
      </c>
      <c r="D3953" t="s">
        <v>19</v>
      </c>
      <c r="E3953" t="s">
        <v>20</v>
      </c>
      <c r="F3953" t="s">
        <v>8921</v>
      </c>
      <c r="G3953" t="s">
        <v>22</v>
      </c>
      <c r="H3953" s="1" t="s">
        <v>4763</v>
      </c>
      <c r="I3953" s="3">
        <v>0.62255787037037036</v>
      </c>
      <c r="J3953" s="1" t="s">
        <v>12021</v>
      </c>
      <c r="K3953" s="2" t="s">
        <v>12021</v>
      </c>
      <c r="L3953" s="2" t="s">
        <v>12021</v>
      </c>
      <c r="M3953" t="s">
        <v>12021</v>
      </c>
      <c r="N3953" t="str">
        <f t="shared" si="361"/>
        <v>25-12-2024</v>
      </c>
      <c r="O3953" t="str">
        <f t="shared" si="363"/>
        <v>12</v>
      </c>
      <c r="P3953" t="str">
        <f t="shared" si="364"/>
        <v>2024</v>
      </c>
      <c r="Q3953" t="s">
        <v>12021</v>
      </c>
      <c r="R3953" t="str">
        <f t="shared" si="362"/>
        <v>-</v>
      </c>
      <c r="S3953" t="str">
        <f t="shared" si="365"/>
        <v/>
      </c>
    </row>
    <row r="3954" spans="1:19" x14ac:dyDescent="0.3">
      <c r="A3954" t="s">
        <v>8922</v>
      </c>
      <c r="B3954" t="s">
        <v>87</v>
      </c>
      <c r="C3954" t="s">
        <v>12021</v>
      </c>
      <c r="D3954" t="s">
        <v>33</v>
      </c>
      <c r="E3954" t="s">
        <v>38</v>
      </c>
      <c r="F3954" t="s">
        <v>8923</v>
      </c>
      <c r="G3954" t="s">
        <v>22</v>
      </c>
      <c r="H3954" s="1" t="s">
        <v>2065</v>
      </c>
      <c r="I3954" s="3">
        <v>0.79407407407407404</v>
      </c>
      <c r="J3954" s="1" t="s">
        <v>12021</v>
      </c>
      <c r="K3954" s="2" t="s">
        <v>12021</v>
      </c>
      <c r="L3954" s="2" t="s">
        <v>12021</v>
      </c>
      <c r="M3954" t="s">
        <v>12021</v>
      </c>
      <c r="N3954" t="str">
        <f t="shared" si="361"/>
        <v>28-05-2020</v>
      </c>
      <c r="O3954" t="str">
        <f t="shared" si="363"/>
        <v>05</v>
      </c>
      <c r="P3954" t="str">
        <f t="shared" si="364"/>
        <v>2020</v>
      </c>
      <c r="Q3954" t="s">
        <v>12021</v>
      </c>
      <c r="R3954" t="str">
        <f t="shared" si="362"/>
        <v>-</v>
      </c>
      <c r="S3954" t="str">
        <f t="shared" si="365"/>
        <v/>
      </c>
    </row>
    <row r="3955" spans="1:19" x14ac:dyDescent="0.3">
      <c r="A3955" t="s">
        <v>8924</v>
      </c>
      <c r="B3955" t="s">
        <v>126</v>
      </c>
      <c r="C3955" s="4" t="s">
        <v>12021</v>
      </c>
      <c r="D3955" t="s">
        <v>33</v>
      </c>
      <c r="E3955" t="s">
        <v>127</v>
      </c>
      <c r="F3955" t="s">
        <v>8925</v>
      </c>
      <c r="G3955" t="s">
        <v>15</v>
      </c>
      <c r="H3955" s="1" t="s">
        <v>1366</v>
      </c>
      <c r="I3955" s="3">
        <v>0.96724537037037039</v>
      </c>
      <c r="J3955" s="1" t="s">
        <v>12021</v>
      </c>
      <c r="K3955" s="2" t="s">
        <v>12021</v>
      </c>
      <c r="L3955" s="2" t="s">
        <v>12021</v>
      </c>
      <c r="M3955" t="s">
        <v>12021</v>
      </c>
      <c r="N3955" t="str">
        <f t="shared" si="361"/>
        <v>27-02-2023</v>
      </c>
      <c r="O3955" t="str">
        <f t="shared" si="363"/>
        <v>02</v>
      </c>
      <c r="P3955" t="str">
        <f t="shared" si="364"/>
        <v>2023</v>
      </c>
      <c r="Q3955" t="s">
        <v>12021</v>
      </c>
      <c r="R3955" t="str">
        <f t="shared" si="362"/>
        <v>-</v>
      </c>
      <c r="S3955" t="str">
        <f t="shared" si="365"/>
        <v/>
      </c>
    </row>
    <row r="3956" spans="1:19" x14ac:dyDescent="0.3">
      <c r="A3956" t="s">
        <v>8926</v>
      </c>
      <c r="B3956" t="s">
        <v>188</v>
      </c>
      <c r="C3956" t="s">
        <v>11778</v>
      </c>
      <c r="D3956" t="s">
        <v>12</v>
      </c>
      <c r="E3956" t="s">
        <v>114</v>
      </c>
      <c r="F3956" t="s">
        <v>8927</v>
      </c>
      <c r="G3956" t="s">
        <v>28</v>
      </c>
      <c r="H3956" s="1" t="s">
        <v>1439</v>
      </c>
      <c r="I3956" s="3">
        <v>0.24031250000000001</v>
      </c>
      <c r="J3956" s="1" t="s">
        <v>266</v>
      </c>
      <c r="K3956" s="2">
        <v>0.24031250000000001</v>
      </c>
      <c r="L3956" s="2" t="s">
        <v>12021</v>
      </c>
      <c r="M3956" t="s">
        <v>12021</v>
      </c>
      <c r="N3956" t="str">
        <f t="shared" si="361"/>
        <v>23-08-2023</v>
      </c>
      <c r="O3956" t="str">
        <f t="shared" si="363"/>
        <v>08</v>
      </c>
      <c r="P3956" t="str">
        <f t="shared" si="364"/>
        <v>2023</v>
      </c>
      <c r="Q3956" t="s">
        <v>12021</v>
      </c>
      <c r="R3956" t="str">
        <f t="shared" si="362"/>
        <v>30-08-2023</v>
      </c>
      <c r="S3956" t="str">
        <f t="shared" si="365"/>
        <v>08</v>
      </c>
    </row>
    <row r="3957" spans="1:19" x14ac:dyDescent="0.3">
      <c r="A3957" t="s">
        <v>8928</v>
      </c>
      <c r="B3957" t="s">
        <v>18</v>
      </c>
      <c r="C3957" s="4" t="s">
        <v>12021</v>
      </c>
      <c r="D3957" t="s">
        <v>19</v>
      </c>
      <c r="E3957" t="s">
        <v>20</v>
      </c>
      <c r="F3957" t="s">
        <v>8929</v>
      </c>
      <c r="G3957" t="s">
        <v>22</v>
      </c>
      <c r="H3957" s="1">
        <v>43953</v>
      </c>
      <c r="I3957" s="3">
        <v>0.53541666666666665</v>
      </c>
      <c r="J3957" s="1" t="s">
        <v>12021</v>
      </c>
      <c r="K3957" s="2" t="s">
        <v>12021</v>
      </c>
      <c r="L3957" s="2" t="s">
        <v>12021</v>
      </c>
      <c r="M3957" t="s">
        <v>12021</v>
      </c>
      <c r="N3957" t="str">
        <f t="shared" si="361"/>
        <v>02-05-2020</v>
      </c>
      <c r="O3957" t="str">
        <f t="shared" si="363"/>
        <v>05</v>
      </c>
      <c r="P3957" t="str">
        <f t="shared" si="364"/>
        <v>2020</v>
      </c>
      <c r="Q3957" t="s">
        <v>12021</v>
      </c>
      <c r="R3957" t="str">
        <f t="shared" si="362"/>
        <v>-</v>
      </c>
      <c r="S3957" t="str">
        <f t="shared" si="365"/>
        <v/>
      </c>
    </row>
    <row r="3958" spans="1:19" x14ac:dyDescent="0.3">
      <c r="A3958" t="s">
        <v>8930</v>
      </c>
      <c r="B3958" t="s">
        <v>68</v>
      </c>
      <c r="C3958" t="s">
        <v>12021</v>
      </c>
      <c r="D3958" t="s">
        <v>49</v>
      </c>
      <c r="E3958" t="s">
        <v>69</v>
      </c>
      <c r="F3958" t="s">
        <v>8931</v>
      </c>
      <c r="G3958" t="s">
        <v>15</v>
      </c>
      <c r="H3958" s="1">
        <v>44084</v>
      </c>
      <c r="I3958" s="3">
        <v>0.60069444444444442</v>
      </c>
      <c r="J3958" s="1" t="s">
        <v>12021</v>
      </c>
      <c r="K3958" s="2" t="s">
        <v>12021</v>
      </c>
      <c r="L3958" s="2" t="s">
        <v>12021</v>
      </c>
      <c r="M3958" t="s">
        <v>12021</v>
      </c>
      <c r="N3958" t="str">
        <f t="shared" si="361"/>
        <v>10-09-2020</v>
      </c>
      <c r="O3958" t="str">
        <f t="shared" si="363"/>
        <v>09</v>
      </c>
      <c r="P3958" t="str">
        <f t="shared" si="364"/>
        <v>2020</v>
      </c>
      <c r="Q3958" t="s">
        <v>12021</v>
      </c>
      <c r="R3958" t="str">
        <f t="shared" si="362"/>
        <v>-</v>
      </c>
      <c r="S3958" t="str">
        <f t="shared" si="365"/>
        <v/>
      </c>
    </row>
    <row r="3959" spans="1:19" x14ac:dyDescent="0.3">
      <c r="A3959" t="s">
        <v>8932</v>
      </c>
      <c r="B3959" t="s">
        <v>220</v>
      </c>
      <c r="C3959" t="s">
        <v>11779</v>
      </c>
      <c r="D3959" t="s">
        <v>12</v>
      </c>
      <c r="E3959" t="s">
        <v>174</v>
      </c>
      <c r="F3959" t="s">
        <v>8933</v>
      </c>
      <c r="G3959" t="s">
        <v>28</v>
      </c>
      <c r="H3959" s="1">
        <v>44929</v>
      </c>
      <c r="I3959" s="3">
        <v>0.58194444444444449</v>
      </c>
      <c r="J3959" s="1" t="s">
        <v>934</v>
      </c>
      <c r="K3959" s="2">
        <v>0.58250000000000002</v>
      </c>
      <c r="L3959" s="2" t="s">
        <v>12021</v>
      </c>
      <c r="M3959" t="s">
        <v>12021</v>
      </c>
      <c r="N3959" t="str">
        <f t="shared" si="361"/>
        <v>03-01-2023</v>
      </c>
      <c r="O3959" t="str">
        <f t="shared" si="363"/>
        <v>01</v>
      </c>
      <c r="P3959" t="str">
        <f t="shared" si="364"/>
        <v>2023</v>
      </c>
      <c r="Q3959" t="s">
        <v>12021</v>
      </c>
      <c r="R3959" t="str">
        <f t="shared" si="362"/>
        <v>30-03-2023</v>
      </c>
      <c r="S3959" t="str">
        <f t="shared" si="365"/>
        <v>03</v>
      </c>
    </row>
    <row r="3960" spans="1:19" x14ac:dyDescent="0.3">
      <c r="A3960" t="s">
        <v>8934</v>
      </c>
      <c r="B3960" t="s">
        <v>73</v>
      </c>
      <c r="C3960" t="s">
        <v>11780</v>
      </c>
      <c r="D3960" t="s">
        <v>49</v>
      </c>
      <c r="E3960" t="s">
        <v>50</v>
      </c>
      <c r="F3960" t="s">
        <v>8935</v>
      </c>
      <c r="G3960" t="s">
        <v>28</v>
      </c>
      <c r="H3960" s="1" t="s">
        <v>4714</v>
      </c>
      <c r="I3960" s="3">
        <v>0.60121527777777772</v>
      </c>
      <c r="J3960" s="1" t="s">
        <v>446</v>
      </c>
      <c r="K3960" s="2">
        <v>0.60121527777777772</v>
      </c>
      <c r="L3960" s="2" t="s">
        <v>12021</v>
      </c>
      <c r="M3960" t="s">
        <v>12021</v>
      </c>
      <c r="N3960" t="str">
        <f t="shared" si="361"/>
        <v>16-10-2024</v>
      </c>
      <c r="O3960" t="str">
        <f t="shared" si="363"/>
        <v>10</v>
      </c>
      <c r="P3960" t="str">
        <f t="shared" si="364"/>
        <v>2024</v>
      </c>
      <c r="Q3960" t="s">
        <v>12021</v>
      </c>
      <c r="R3960" t="str">
        <f t="shared" si="362"/>
        <v>23-10-2024</v>
      </c>
      <c r="S3960" t="str">
        <f t="shared" si="365"/>
        <v>10</v>
      </c>
    </row>
    <row r="3961" spans="1:19" x14ac:dyDescent="0.3">
      <c r="A3961" t="s">
        <v>8936</v>
      </c>
      <c r="B3961" t="s">
        <v>289</v>
      </c>
      <c r="C3961" t="s">
        <v>12021</v>
      </c>
      <c r="D3961" t="s">
        <v>49</v>
      </c>
      <c r="E3961" t="s">
        <v>69</v>
      </c>
      <c r="F3961" t="s">
        <v>8937</v>
      </c>
      <c r="G3961" t="s">
        <v>15</v>
      </c>
      <c r="H3961" s="1" t="s">
        <v>1568</v>
      </c>
      <c r="I3961" s="3">
        <v>0.99829861111111107</v>
      </c>
      <c r="J3961" s="1" t="s">
        <v>12021</v>
      </c>
      <c r="K3961" s="2" t="s">
        <v>12021</v>
      </c>
      <c r="L3961" s="2" t="s">
        <v>12021</v>
      </c>
      <c r="M3961" t="s">
        <v>12021</v>
      </c>
      <c r="N3961" t="str">
        <f t="shared" si="361"/>
        <v>20-07-2023</v>
      </c>
      <c r="O3961" t="str">
        <f t="shared" si="363"/>
        <v>07</v>
      </c>
      <c r="P3961" t="str">
        <f t="shared" si="364"/>
        <v>2023</v>
      </c>
      <c r="Q3961" t="s">
        <v>12021</v>
      </c>
      <c r="R3961" t="str">
        <f t="shared" si="362"/>
        <v>-</v>
      </c>
      <c r="S3961" t="str">
        <f t="shared" si="365"/>
        <v/>
      </c>
    </row>
    <row r="3962" spans="1:19" x14ac:dyDescent="0.3">
      <c r="A3962" t="s">
        <v>8938</v>
      </c>
      <c r="B3962" t="s">
        <v>68</v>
      </c>
      <c r="C3962" t="s">
        <v>12021</v>
      </c>
      <c r="D3962" t="s">
        <v>49</v>
      </c>
      <c r="E3962" t="s">
        <v>69</v>
      </c>
      <c r="F3962" t="s">
        <v>8939</v>
      </c>
      <c r="G3962" t="s">
        <v>22</v>
      </c>
      <c r="H3962" s="1" t="s">
        <v>3153</v>
      </c>
      <c r="I3962" s="3">
        <v>0.95247685185185182</v>
      </c>
      <c r="J3962" s="1" t="s">
        <v>12021</v>
      </c>
      <c r="K3962" s="2" t="s">
        <v>12021</v>
      </c>
      <c r="L3962" s="2" t="s">
        <v>12021</v>
      </c>
      <c r="M3962" t="s">
        <v>12021</v>
      </c>
      <c r="N3962" t="str">
        <f t="shared" si="361"/>
        <v>28-07-2020</v>
      </c>
      <c r="O3962" t="str">
        <f t="shared" si="363"/>
        <v>07</v>
      </c>
      <c r="P3962" t="str">
        <f t="shared" si="364"/>
        <v>2020</v>
      </c>
      <c r="Q3962" t="s">
        <v>12021</v>
      </c>
      <c r="R3962" t="str">
        <f t="shared" si="362"/>
        <v>-</v>
      </c>
      <c r="S3962" t="str">
        <f t="shared" si="365"/>
        <v/>
      </c>
    </row>
    <row r="3963" spans="1:19" x14ac:dyDescent="0.3">
      <c r="A3963" t="s">
        <v>8940</v>
      </c>
      <c r="B3963" t="s">
        <v>301</v>
      </c>
      <c r="C3963" t="s">
        <v>11781</v>
      </c>
      <c r="D3963" t="s">
        <v>49</v>
      </c>
      <c r="E3963" t="s">
        <v>50</v>
      </c>
      <c r="F3963" t="s">
        <v>8941</v>
      </c>
      <c r="G3963" t="s">
        <v>28</v>
      </c>
      <c r="H3963" s="1" t="s">
        <v>196</v>
      </c>
      <c r="I3963" s="3">
        <v>0.69339120370370366</v>
      </c>
      <c r="J3963" s="1" t="s">
        <v>488</v>
      </c>
      <c r="K3963" s="2">
        <v>0.69339120370370366</v>
      </c>
      <c r="L3963" s="2" t="s">
        <v>12021</v>
      </c>
      <c r="M3963" t="s">
        <v>12021</v>
      </c>
      <c r="N3963" t="str">
        <f t="shared" si="361"/>
        <v>16-10-2021</v>
      </c>
      <c r="O3963" t="str">
        <f t="shared" si="363"/>
        <v>10</v>
      </c>
      <c r="P3963" t="str">
        <f t="shared" si="364"/>
        <v>2021</v>
      </c>
      <c r="Q3963" t="s">
        <v>12021</v>
      </c>
      <c r="R3963" t="str">
        <f t="shared" si="362"/>
        <v>27-10-2021</v>
      </c>
      <c r="S3963" t="str">
        <f t="shared" si="365"/>
        <v>10</v>
      </c>
    </row>
    <row r="3964" spans="1:19" x14ac:dyDescent="0.3">
      <c r="A3964" t="s">
        <v>8942</v>
      </c>
      <c r="B3964" t="s">
        <v>188</v>
      </c>
      <c r="C3964" t="s">
        <v>12021</v>
      </c>
      <c r="D3964" t="s">
        <v>12</v>
      </c>
      <c r="E3964" t="s">
        <v>114</v>
      </c>
      <c r="F3964" t="s">
        <v>8943</v>
      </c>
      <c r="G3964" t="s">
        <v>22</v>
      </c>
      <c r="H3964" s="1" t="s">
        <v>1324</v>
      </c>
      <c r="I3964" s="3">
        <v>0.23188657407407406</v>
      </c>
      <c r="J3964" s="1" t="s">
        <v>12021</v>
      </c>
      <c r="K3964" s="2" t="s">
        <v>12021</v>
      </c>
      <c r="L3964" s="2" t="s">
        <v>12021</v>
      </c>
      <c r="M3964" t="s">
        <v>12021</v>
      </c>
      <c r="N3964" t="str">
        <f t="shared" si="361"/>
        <v>24-05-2021</v>
      </c>
      <c r="O3964" t="str">
        <f t="shared" si="363"/>
        <v>05</v>
      </c>
      <c r="P3964" t="str">
        <f t="shared" si="364"/>
        <v>2021</v>
      </c>
      <c r="Q3964" t="s">
        <v>12021</v>
      </c>
      <c r="R3964" t="str">
        <f t="shared" si="362"/>
        <v>-</v>
      </c>
      <c r="S3964" t="str">
        <f t="shared" si="365"/>
        <v/>
      </c>
    </row>
    <row r="3965" spans="1:19" x14ac:dyDescent="0.3">
      <c r="A3965" t="s">
        <v>8944</v>
      </c>
      <c r="B3965" t="s">
        <v>113</v>
      </c>
      <c r="C3965" s="4">
        <v>44689.118750000001</v>
      </c>
      <c r="D3965" t="s">
        <v>12</v>
      </c>
      <c r="E3965" t="s">
        <v>114</v>
      </c>
      <c r="F3965" t="s">
        <v>8945</v>
      </c>
      <c r="G3965" t="s">
        <v>28</v>
      </c>
      <c r="H3965" s="1" t="s">
        <v>473</v>
      </c>
      <c r="I3965" s="3">
        <v>0.11925925925925926</v>
      </c>
      <c r="J3965" s="1">
        <v>44689</v>
      </c>
      <c r="K3965" s="2">
        <v>0.11874999999999999</v>
      </c>
      <c r="L3965" s="2" t="s">
        <v>12021</v>
      </c>
      <c r="M3965" t="s">
        <v>12021</v>
      </c>
      <c r="N3965" t="str">
        <f t="shared" si="361"/>
        <v>26-07-2022</v>
      </c>
      <c r="O3965" t="str">
        <f t="shared" si="363"/>
        <v>07</v>
      </c>
      <c r="P3965" t="str">
        <f t="shared" si="364"/>
        <v>2022</v>
      </c>
      <c r="Q3965" t="s">
        <v>12021</v>
      </c>
      <c r="R3965" t="str">
        <f t="shared" si="362"/>
        <v>08-05-2022</v>
      </c>
      <c r="S3965" t="str">
        <f t="shared" si="365"/>
        <v>05</v>
      </c>
    </row>
    <row r="3966" spans="1:19" x14ac:dyDescent="0.3">
      <c r="A3966" t="s">
        <v>8946</v>
      </c>
      <c r="B3966" t="s">
        <v>53</v>
      </c>
      <c r="C3966" t="s">
        <v>12021</v>
      </c>
      <c r="D3966" t="s">
        <v>12</v>
      </c>
      <c r="E3966" t="s">
        <v>13</v>
      </c>
      <c r="F3966" t="s">
        <v>8947</v>
      </c>
      <c r="G3966" t="s">
        <v>22</v>
      </c>
      <c r="H3966" s="1" t="s">
        <v>8948</v>
      </c>
      <c r="I3966" s="3">
        <v>0.48519675925925926</v>
      </c>
      <c r="J3966" s="1" t="s">
        <v>12021</v>
      </c>
      <c r="K3966" s="2" t="s">
        <v>12021</v>
      </c>
      <c r="L3966" s="2" t="s">
        <v>12021</v>
      </c>
      <c r="M3966" t="s">
        <v>12021</v>
      </c>
      <c r="N3966" t="str">
        <f t="shared" si="361"/>
        <v>25-03-2023</v>
      </c>
      <c r="O3966" t="str">
        <f t="shared" si="363"/>
        <v>03</v>
      </c>
      <c r="P3966" t="str">
        <f t="shared" si="364"/>
        <v>2023</v>
      </c>
      <c r="Q3966" t="s">
        <v>12021</v>
      </c>
      <c r="R3966" t="str">
        <f t="shared" si="362"/>
        <v>-</v>
      </c>
      <c r="S3966" t="str">
        <f t="shared" si="365"/>
        <v/>
      </c>
    </row>
    <row r="3967" spans="1:19" x14ac:dyDescent="0.3">
      <c r="A3967" t="s">
        <v>8949</v>
      </c>
      <c r="B3967" t="s">
        <v>301</v>
      </c>
      <c r="C3967" t="s">
        <v>12021</v>
      </c>
      <c r="D3967" t="s">
        <v>49</v>
      </c>
      <c r="E3967" t="s">
        <v>50</v>
      </c>
      <c r="F3967" t="s">
        <v>8950</v>
      </c>
      <c r="G3967" t="s">
        <v>22</v>
      </c>
      <c r="H3967" s="1">
        <v>44690</v>
      </c>
      <c r="I3967" s="3">
        <v>0.84027777777777779</v>
      </c>
      <c r="J3967" s="1" t="s">
        <v>12021</v>
      </c>
      <c r="K3967" s="2" t="s">
        <v>12021</v>
      </c>
      <c r="L3967" s="2" t="s">
        <v>12021</v>
      </c>
      <c r="M3967" t="s">
        <v>12021</v>
      </c>
      <c r="N3967" t="str">
        <f t="shared" si="361"/>
        <v>09-05-2022</v>
      </c>
      <c r="O3967" t="str">
        <f t="shared" si="363"/>
        <v>05</v>
      </c>
      <c r="P3967" t="str">
        <f t="shared" si="364"/>
        <v>2022</v>
      </c>
      <c r="Q3967" t="s">
        <v>12021</v>
      </c>
      <c r="R3967" t="str">
        <f t="shared" si="362"/>
        <v>-</v>
      </c>
      <c r="S3967" t="str">
        <f t="shared" si="365"/>
        <v/>
      </c>
    </row>
    <row r="3968" spans="1:19" x14ac:dyDescent="0.3">
      <c r="A3968" t="s">
        <v>8951</v>
      </c>
      <c r="B3968" t="s">
        <v>113</v>
      </c>
      <c r="C3968" t="s">
        <v>12021</v>
      </c>
      <c r="D3968" t="s">
        <v>12</v>
      </c>
      <c r="E3968" t="s">
        <v>114</v>
      </c>
      <c r="F3968" t="s">
        <v>8952</v>
      </c>
      <c r="G3968" t="s">
        <v>22</v>
      </c>
      <c r="H3968" s="1" t="s">
        <v>6568</v>
      </c>
      <c r="I3968" s="3">
        <v>0.19717592592592592</v>
      </c>
      <c r="J3968" s="1" t="s">
        <v>12021</v>
      </c>
      <c r="K3968" s="2" t="s">
        <v>12021</v>
      </c>
      <c r="L3968" s="2" t="s">
        <v>12021</v>
      </c>
      <c r="M3968" t="s">
        <v>12021</v>
      </c>
      <c r="N3968" t="str">
        <f t="shared" si="361"/>
        <v>20-01-2024</v>
      </c>
      <c r="O3968" t="str">
        <f t="shared" si="363"/>
        <v>01</v>
      </c>
      <c r="P3968" t="str">
        <f t="shared" si="364"/>
        <v>2024</v>
      </c>
      <c r="Q3968" t="s">
        <v>12021</v>
      </c>
      <c r="R3968" t="str">
        <f t="shared" si="362"/>
        <v>-</v>
      </c>
      <c r="S3968" t="str">
        <f t="shared" si="365"/>
        <v/>
      </c>
    </row>
    <row r="3969" spans="1:19" x14ac:dyDescent="0.3">
      <c r="A3969" t="s">
        <v>8953</v>
      </c>
      <c r="B3969" t="s">
        <v>149</v>
      </c>
      <c r="C3969" t="s">
        <v>12021</v>
      </c>
      <c r="D3969" t="s">
        <v>49</v>
      </c>
      <c r="E3969" t="s">
        <v>69</v>
      </c>
      <c r="F3969" t="s">
        <v>8954</v>
      </c>
      <c r="G3969" t="s">
        <v>15</v>
      </c>
      <c r="H3969" s="1">
        <v>45111</v>
      </c>
      <c r="I3969" s="3">
        <v>0.50208333333333333</v>
      </c>
      <c r="J3969" s="1" t="s">
        <v>12021</v>
      </c>
      <c r="K3969" s="2" t="s">
        <v>12021</v>
      </c>
      <c r="L3969" s="2" t="s">
        <v>12021</v>
      </c>
      <c r="M3969" t="s">
        <v>12021</v>
      </c>
      <c r="N3969" t="str">
        <f t="shared" si="361"/>
        <v>04-07-2023</v>
      </c>
      <c r="O3969" t="str">
        <f t="shared" si="363"/>
        <v>07</v>
      </c>
      <c r="P3969" t="str">
        <f t="shared" si="364"/>
        <v>2023</v>
      </c>
      <c r="Q3969" t="s">
        <v>12021</v>
      </c>
      <c r="R3969" t="str">
        <f t="shared" si="362"/>
        <v>-</v>
      </c>
      <c r="S3969" t="str">
        <f t="shared" si="365"/>
        <v/>
      </c>
    </row>
    <row r="3970" spans="1:19" x14ac:dyDescent="0.3">
      <c r="A3970" t="s">
        <v>8955</v>
      </c>
      <c r="B3970" t="s">
        <v>249</v>
      </c>
      <c r="C3970" t="s">
        <v>12021</v>
      </c>
      <c r="D3970" t="s">
        <v>19</v>
      </c>
      <c r="E3970" t="s">
        <v>26</v>
      </c>
      <c r="F3970" t="s">
        <v>8956</v>
      </c>
      <c r="G3970" t="s">
        <v>22</v>
      </c>
      <c r="H3970" s="1">
        <v>44874</v>
      </c>
      <c r="I3970" s="3">
        <v>0.6958333333333333</v>
      </c>
      <c r="J3970" s="1" t="s">
        <v>12021</v>
      </c>
      <c r="K3970" s="2" t="s">
        <v>12021</v>
      </c>
      <c r="L3970" s="2" t="s">
        <v>12021</v>
      </c>
      <c r="M3970" t="s">
        <v>12021</v>
      </c>
      <c r="N3970" t="str">
        <f t="shared" ref="N3970:N4033" si="366">TEXT(H3970,"DD-MM-YYYY")</f>
        <v>09-11-2022</v>
      </c>
      <c r="O3970" t="str">
        <f t="shared" si="363"/>
        <v>11</v>
      </c>
      <c r="P3970" t="str">
        <f t="shared" si="364"/>
        <v>2022</v>
      </c>
      <c r="Q3970" t="s">
        <v>12021</v>
      </c>
      <c r="R3970" t="str">
        <f t="shared" ref="R3970:R4033" si="367">TEXT(J3970,"DD-MM-YYYY")</f>
        <v>-</v>
      </c>
      <c r="S3970" t="str">
        <f t="shared" si="365"/>
        <v/>
      </c>
    </row>
    <row r="3971" spans="1:19" x14ac:dyDescent="0.3">
      <c r="A3971" t="s">
        <v>8957</v>
      </c>
      <c r="B3971" t="s">
        <v>205</v>
      </c>
      <c r="C3971" t="s">
        <v>12021</v>
      </c>
      <c r="D3971" t="s">
        <v>19</v>
      </c>
      <c r="E3971" t="s">
        <v>140</v>
      </c>
      <c r="F3971" t="s">
        <v>8958</v>
      </c>
      <c r="G3971" t="s">
        <v>22</v>
      </c>
      <c r="H3971" s="1" t="s">
        <v>2987</v>
      </c>
      <c r="I3971" s="3">
        <v>0.71292824074074079</v>
      </c>
      <c r="J3971" s="1" t="s">
        <v>12021</v>
      </c>
      <c r="K3971" s="2" t="s">
        <v>12021</v>
      </c>
      <c r="L3971" s="2" t="s">
        <v>12021</v>
      </c>
      <c r="M3971" t="s">
        <v>12021</v>
      </c>
      <c r="N3971" t="str">
        <f t="shared" si="366"/>
        <v>20-10-2022</v>
      </c>
      <c r="O3971" t="str">
        <f t="shared" ref="O3971:O4034" si="368">MID(N3971,4,2)</f>
        <v>10</v>
      </c>
      <c r="P3971" t="str">
        <f t="shared" ref="P3971:P4034" si="369">RIGHT(N3971,4)</f>
        <v>2022</v>
      </c>
      <c r="Q3971" t="s">
        <v>12021</v>
      </c>
      <c r="R3971" t="str">
        <f t="shared" si="367"/>
        <v>-</v>
      </c>
      <c r="S3971" t="str">
        <f t="shared" ref="S3971:S4034" si="370">MID(R3971,4,2)</f>
        <v/>
      </c>
    </row>
    <row r="3972" spans="1:19" x14ac:dyDescent="0.3">
      <c r="A3972" t="s">
        <v>8959</v>
      </c>
      <c r="B3972" t="s">
        <v>11</v>
      </c>
      <c r="C3972" t="s">
        <v>12021</v>
      </c>
      <c r="D3972" t="s">
        <v>12</v>
      </c>
      <c r="E3972" t="s">
        <v>13</v>
      </c>
      <c r="F3972" t="s">
        <v>8960</v>
      </c>
      <c r="G3972" t="s">
        <v>15</v>
      </c>
      <c r="H3972" s="1" t="s">
        <v>2531</v>
      </c>
      <c r="I3972" s="3">
        <v>0.4518402777777778</v>
      </c>
      <c r="J3972" s="1" t="s">
        <v>12021</v>
      </c>
      <c r="K3972" s="2" t="s">
        <v>12021</v>
      </c>
      <c r="L3972" s="2" t="s">
        <v>12021</v>
      </c>
      <c r="M3972" t="s">
        <v>12021</v>
      </c>
      <c r="N3972" t="str">
        <f t="shared" si="366"/>
        <v>24-10-2020</v>
      </c>
      <c r="O3972" t="str">
        <f t="shared" si="368"/>
        <v>10</v>
      </c>
      <c r="P3972" t="str">
        <f t="shared" si="369"/>
        <v>2020</v>
      </c>
      <c r="Q3972" t="s">
        <v>12021</v>
      </c>
      <c r="R3972" t="str">
        <f t="shared" si="367"/>
        <v>-</v>
      </c>
      <c r="S3972" t="str">
        <f t="shared" si="370"/>
        <v/>
      </c>
    </row>
    <row r="3973" spans="1:19" x14ac:dyDescent="0.3">
      <c r="A3973" t="s">
        <v>8961</v>
      </c>
      <c r="B3973" t="s">
        <v>97</v>
      </c>
      <c r="C3973" t="s">
        <v>12021</v>
      </c>
      <c r="D3973" t="s">
        <v>19</v>
      </c>
      <c r="E3973" t="s">
        <v>20</v>
      </c>
      <c r="F3973" t="s">
        <v>8962</v>
      </c>
      <c r="G3973" t="s">
        <v>22</v>
      </c>
      <c r="H3973" s="1">
        <v>44138</v>
      </c>
      <c r="I3973" s="3">
        <v>0.85902777777777772</v>
      </c>
      <c r="J3973" s="1" t="s">
        <v>12021</v>
      </c>
      <c r="K3973" s="2" t="s">
        <v>12021</v>
      </c>
      <c r="L3973" s="2" t="s">
        <v>12021</v>
      </c>
      <c r="M3973" t="s">
        <v>12021</v>
      </c>
      <c r="N3973" t="str">
        <f t="shared" si="366"/>
        <v>03-11-2020</v>
      </c>
      <c r="O3973" t="str">
        <f t="shared" si="368"/>
        <v>11</v>
      </c>
      <c r="P3973" t="str">
        <f t="shared" si="369"/>
        <v>2020</v>
      </c>
      <c r="Q3973" t="s">
        <v>12021</v>
      </c>
      <c r="R3973" t="str">
        <f t="shared" si="367"/>
        <v>-</v>
      </c>
      <c r="S3973" t="str">
        <f t="shared" si="370"/>
        <v/>
      </c>
    </row>
    <row r="3974" spans="1:19" x14ac:dyDescent="0.3">
      <c r="A3974" t="s">
        <v>8963</v>
      </c>
      <c r="B3974" t="s">
        <v>123</v>
      </c>
      <c r="C3974" t="s">
        <v>11782</v>
      </c>
      <c r="D3974" t="s">
        <v>33</v>
      </c>
      <c r="E3974" t="s">
        <v>34</v>
      </c>
      <c r="F3974" t="s">
        <v>8964</v>
      </c>
      <c r="G3974" t="s">
        <v>28</v>
      </c>
      <c r="H3974" s="1">
        <v>44871</v>
      </c>
      <c r="I3974" s="3">
        <v>0.82986111111111116</v>
      </c>
      <c r="J3974" s="1" t="s">
        <v>2438</v>
      </c>
      <c r="K3974" s="2">
        <v>0.8301736111111111</v>
      </c>
      <c r="L3974" s="2" t="s">
        <v>12021</v>
      </c>
      <c r="M3974" t="s">
        <v>12021</v>
      </c>
      <c r="N3974" t="str">
        <f t="shared" si="366"/>
        <v>06-11-2022</v>
      </c>
      <c r="O3974" t="str">
        <f t="shared" si="368"/>
        <v>11</v>
      </c>
      <c r="P3974" t="str">
        <f t="shared" si="369"/>
        <v>2022</v>
      </c>
      <c r="Q3974" t="s">
        <v>12021</v>
      </c>
      <c r="R3974" t="str">
        <f t="shared" si="367"/>
        <v>23-06-2022</v>
      </c>
      <c r="S3974" t="str">
        <f t="shared" si="370"/>
        <v>06</v>
      </c>
    </row>
    <row r="3975" spans="1:19" x14ac:dyDescent="0.3">
      <c r="A3975" t="s">
        <v>8965</v>
      </c>
      <c r="B3975" t="s">
        <v>25</v>
      </c>
      <c r="C3975" t="s">
        <v>12021</v>
      </c>
      <c r="D3975" t="s">
        <v>19</v>
      </c>
      <c r="E3975" t="s">
        <v>26</v>
      </c>
      <c r="F3975" t="s">
        <v>8966</v>
      </c>
      <c r="G3975" t="s">
        <v>22</v>
      </c>
      <c r="H3975" s="1" t="s">
        <v>1055</v>
      </c>
      <c r="I3975" s="3">
        <v>0.6307638888888889</v>
      </c>
      <c r="J3975" s="1" t="s">
        <v>12021</v>
      </c>
      <c r="K3975" s="2" t="s">
        <v>12021</v>
      </c>
      <c r="L3975" s="2" t="s">
        <v>12021</v>
      </c>
      <c r="M3975" t="s">
        <v>12021</v>
      </c>
      <c r="N3975" t="str">
        <f t="shared" si="366"/>
        <v>24-03-2020</v>
      </c>
      <c r="O3975" t="str">
        <f t="shared" si="368"/>
        <v>03</v>
      </c>
      <c r="P3975" t="str">
        <f t="shared" si="369"/>
        <v>2020</v>
      </c>
      <c r="Q3975" t="s">
        <v>12021</v>
      </c>
      <c r="R3975" t="str">
        <f t="shared" si="367"/>
        <v>-</v>
      </c>
      <c r="S3975" t="str">
        <f t="shared" si="370"/>
        <v/>
      </c>
    </row>
    <row r="3976" spans="1:19" x14ac:dyDescent="0.3">
      <c r="A3976" t="s">
        <v>8967</v>
      </c>
      <c r="B3976" t="s">
        <v>87</v>
      </c>
      <c r="C3976" s="4">
        <v>45635.131944444445</v>
      </c>
      <c r="D3976" t="s">
        <v>33</v>
      </c>
      <c r="E3976" t="s">
        <v>38</v>
      </c>
      <c r="F3976" t="s">
        <v>8968</v>
      </c>
      <c r="G3976" t="s">
        <v>28</v>
      </c>
      <c r="H3976" s="1">
        <v>45482</v>
      </c>
      <c r="I3976" s="3">
        <v>0.13194444444444445</v>
      </c>
      <c r="J3976" s="1">
        <v>45635</v>
      </c>
      <c r="K3976" s="2">
        <v>0.13194444444444445</v>
      </c>
      <c r="L3976" s="2" t="s">
        <v>12021</v>
      </c>
      <c r="M3976" t="s">
        <v>12021</v>
      </c>
      <c r="N3976" t="str">
        <f t="shared" si="366"/>
        <v>09-07-2024</v>
      </c>
      <c r="O3976" t="str">
        <f t="shared" si="368"/>
        <v>07</v>
      </c>
      <c r="P3976" t="str">
        <f t="shared" si="369"/>
        <v>2024</v>
      </c>
      <c r="Q3976" t="s">
        <v>12021</v>
      </c>
      <c r="R3976" t="str">
        <f t="shared" si="367"/>
        <v>09-12-2024</v>
      </c>
      <c r="S3976" t="str">
        <f t="shared" si="370"/>
        <v>12</v>
      </c>
    </row>
    <row r="3977" spans="1:19" x14ac:dyDescent="0.3">
      <c r="A3977" t="s">
        <v>8969</v>
      </c>
      <c r="B3977" t="s">
        <v>280</v>
      </c>
      <c r="C3977" t="s">
        <v>12021</v>
      </c>
      <c r="D3977" t="s">
        <v>49</v>
      </c>
      <c r="E3977" t="s">
        <v>65</v>
      </c>
      <c r="F3977" t="s">
        <v>8970</v>
      </c>
      <c r="G3977" t="s">
        <v>22</v>
      </c>
      <c r="H3977" s="1" t="s">
        <v>2879</v>
      </c>
      <c r="I3977" s="3">
        <v>0.45724537037037039</v>
      </c>
      <c r="J3977" s="1" t="s">
        <v>12021</v>
      </c>
      <c r="K3977" s="2" t="s">
        <v>12021</v>
      </c>
      <c r="L3977" s="2" t="s">
        <v>12021</v>
      </c>
      <c r="M3977" t="s">
        <v>12021</v>
      </c>
      <c r="N3977" t="str">
        <f t="shared" si="366"/>
        <v>13-08-2024</v>
      </c>
      <c r="O3977" t="str">
        <f t="shared" si="368"/>
        <v>08</v>
      </c>
      <c r="P3977" t="str">
        <f t="shared" si="369"/>
        <v>2024</v>
      </c>
      <c r="Q3977" t="s">
        <v>12021</v>
      </c>
      <c r="R3977" t="str">
        <f t="shared" si="367"/>
        <v>-</v>
      </c>
      <c r="S3977" t="str">
        <f t="shared" si="370"/>
        <v/>
      </c>
    </row>
    <row r="3978" spans="1:19" x14ac:dyDescent="0.3">
      <c r="A3978" t="s">
        <v>8971</v>
      </c>
      <c r="B3978" t="s">
        <v>158</v>
      </c>
      <c r="C3978" t="s">
        <v>11783</v>
      </c>
      <c r="D3978" t="s">
        <v>33</v>
      </c>
      <c r="E3978" t="s">
        <v>127</v>
      </c>
      <c r="F3978" t="s">
        <v>8972</v>
      </c>
      <c r="G3978" t="s">
        <v>28</v>
      </c>
      <c r="H3978" s="1">
        <v>45296</v>
      </c>
      <c r="I3978" s="3">
        <v>0.41458333333333336</v>
      </c>
      <c r="J3978" s="1" t="s">
        <v>8973</v>
      </c>
      <c r="K3978" s="2">
        <v>0.41466435185185185</v>
      </c>
      <c r="L3978" s="2" t="s">
        <v>12021</v>
      </c>
      <c r="M3978" t="s">
        <v>12021</v>
      </c>
      <c r="N3978" t="str">
        <f t="shared" si="366"/>
        <v>05-01-2024</v>
      </c>
      <c r="O3978" t="str">
        <f t="shared" si="368"/>
        <v>01</v>
      </c>
      <c r="P3978" t="str">
        <f t="shared" si="369"/>
        <v>2024</v>
      </c>
      <c r="Q3978" t="s">
        <v>12021</v>
      </c>
      <c r="R3978" t="str">
        <f t="shared" si="367"/>
        <v>24-05-2024</v>
      </c>
      <c r="S3978" t="str">
        <f t="shared" si="370"/>
        <v>05</v>
      </c>
    </row>
    <row r="3979" spans="1:19" x14ac:dyDescent="0.3">
      <c r="A3979" t="s">
        <v>8974</v>
      </c>
      <c r="B3979" t="s">
        <v>249</v>
      </c>
      <c r="C3979" t="s">
        <v>12021</v>
      </c>
      <c r="D3979" t="s">
        <v>19</v>
      </c>
      <c r="E3979" t="s">
        <v>26</v>
      </c>
      <c r="F3979" t="s">
        <v>8975</v>
      </c>
      <c r="G3979" t="s">
        <v>15</v>
      </c>
      <c r="H3979" s="1">
        <v>44597</v>
      </c>
      <c r="I3979" s="3">
        <v>0.91111111111111109</v>
      </c>
      <c r="J3979" s="1" t="s">
        <v>12021</v>
      </c>
      <c r="K3979" s="2" t="s">
        <v>12021</v>
      </c>
      <c r="L3979" s="2" t="s">
        <v>12021</v>
      </c>
      <c r="M3979" t="s">
        <v>12021</v>
      </c>
      <c r="N3979" t="str">
        <f t="shared" si="366"/>
        <v>05-02-2022</v>
      </c>
      <c r="O3979" t="str">
        <f t="shared" si="368"/>
        <v>02</v>
      </c>
      <c r="P3979" t="str">
        <f t="shared" si="369"/>
        <v>2022</v>
      </c>
      <c r="Q3979" t="s">
        <v>12021</v>
      </c>
      <c r="R3979" t="str">
        <f t="shared" si="367"/>
        <v>-</v>
      </c>
      <c r="S3979" t="str">
        <f t="shared" si="370"/>
        <v/>
      </c>
    </row>
    <row r="3980" spans="1:19" x14ac:dyDescent="0.3">
      <c r="A3980" t="s">
        <v>8976</v>
      </c>
      <c r="B3980" t="s">
        <v>25</v>
      </c>
      <c r="C3980" t="s">
        <v>12021</v>
      </c>
      <c r="D3980" t="s">
        <v>19</v>
      </c>
      <c r="E3980" t="s">
        <v>26</v>
      </c>
      <c r="F3980" t="s">
        <v>8977</v>
      </c>
      <c r="G3980" t="s">
        <v>15</v>
      </c>
      <c r="H3980" s="1">
        <v>44565</v>
      </c>
      <c r="I3980" s="3">
        <v>0.86527777777777781</v>
      </c>
      <c r="J3980" s="1" t="s">
        <v>12021</v>
      </c>
      <c r="K3980" s="2" t="s">
        <v>12021</v>
      </c>
      <c r="L3980" s="2" t="s">
        <v>12021</v>
      </c>
      <c r="M3980" t="s">
        <v>12021</v>
      </c>
      <c r="N3980" t="str">
        <f t="shared" si="366"/>
        <v>04-01-2022</v>
      </c>
      <c r="O3980" t="str">
        <f t="shared" si="368"/>
        <v>01</v>
      </c>
      <c r="P3980" t="str">
        <f t="shared" si="369"/>
        <v>2022</v>
      </c>
      <c r="Q3980" t="s">
        <v>12021</v>
      </c>
      <c r="R3980" t="str">
        <f t="shared" si="367"/>
        <v>-</v>
      </c>
      <c r="S3980" t="str">
        <f t="shared" si="370"/>
        <v/>
      </c>
    </row>
    <row r="3981" spans="1:19" x14ac:dyDescent="0.3">
      <c r="A3981" t="s">
        <v>8978</v>
      </c>
      <c r="B3981" t="s">
        <v>11</v>
      </c>
      <c r="C3981" t="s">
        <v>11784</v>
      </c>
      <c r="D3981" t="s">
        <v>12</v>
      </c>
      <c r="E3981" t="s">
        <v>13</v>
      </c>
      <c r="F3981" t="s">
        <v>8979</v>
      </c>
      <c r="G3981" t="s">
        <v>28</v>
      </c>
      <c r="H3981" s="1" t="s">
        <v>1342</v>
      </c>
      <c r="I3981" s="3">
        <v>0.36601851851851852</v>
      </c>
      <c r="J3981" s="1" t="s">
        <v>7012</v>
      </c>
      <c r="K3981" s="2">
        <v>0.36601851851851852</v>
      </c>
      <c r="L3981" s="2" t="s">
        <v>12021</v>
      </c>
      <c r="M3981" t="s">
        <v>12021</v>
      </c>
      <c r="N3981" t="str">
        <f t="shared" si="366"/>
        <v>24-02-2022</v>
      </c>
      <c r="O3981" t="str">
        <f t="shared" si="368"/>
        <v>02</v>
      </c>
      <c r="P3981" t="str">
        <f t="shared" si="369"/>
        <v>2022</v>
      </c>
      <c r="Q3981" t="s">
        <v>12021</v>
      </c>
      <c r="R3981" t="str">
        <f t="shared" si="367"/>
        <v>17-03-2022</v>
      </c>
      <c r="S3981" t="str">
        <f t="shared" si="370"/>
        <v>03</v>
      </c>
    </row>
    <row r="3982" spans="1:19" x14ac:dyDescent="0.3">
      <c r="A3982" t="s">
        <v>8980</v>
      </c>
      <c r="B3982" t="s">
        <v>289</v>
      </c>
      <c r="C3982" t="s">
        <v>12021</v>
      </c>
      <c r="D3982" t="s">
        <v>49</v>
      </c>
      <c r="E3982" t="s">
        <v>69</v>
      </c>
      <c r="F3982" t="s">
        <v>8981</v>
      </c>
      <c r="G3982" t="s">
        <v>15</v>
      </c>
      <c r="H3982" s="1" t="s">
        <v>6172</v>
      </c>
      <c r="I3982" s="3">
        <v>0.59436342592592595</v>
      </c>
      <c r="J3982" s="1" t="s">
        <v>12021</v>
      </c>
      <c r="K3982" s="2" t="s">
        <v>12021</v>
      </c>
      <c r="L3982" s="2" t="s">
        <v>12021</v>
      </c>
      <c r="M3982" t="s">
        <v>12021</v>
      </c>
      <c r="N3982" t="str">
        <f t="shared" si="366"/>
        <v>28-03-2024</v>
      </c>
      <c r="O3982" t="str">
        <f t="shared" si="368"/>
        <v>03</v>
      </c>
      <c r="P3982" t="str">
        <f t="shared" si="369"/>
        <v>2024</v>
      </c>
      <c r="Q3982" t="s">
        <v>12021</v>
      </c>
      <c r="R3982" t="str">
        <f t="shared" si="367"/>
        <v>-</v>
      </c>
      <c r="S3982" t="str">
        <f t="shared" si="370"/>
        <v/>
      </c>
    </row>
    <row r="3983" spans="1:19" x14ac:dyDescent="0.3">
      <c r="A3983" t="s">
        <v>8982</v>
      </c>
      <c r="B3983" t="s">
        <v>185</v>
      </c>
      <c r="C3983" t="s">
        <v>11785</v>
      </c>
      <c r="D3983" t="s">
        <v>12</v>
      </c>
      <c r="E3983" t="s">
        <v>13</v>
      </c>
      <c r="F3983" t="s">
        <v>8983</v>
      </c>
      <c r="G3983" t="s">
        <v>28</v>
      </c>
      <c r="H3983" s="1" t="s">
        <v>648</v>
      </c>
      <c r="I3983" s="3">
        <v>0.95287037037037037</v>
      </c>
      <c r="J3983" s="1" t="s">
        <v>4402</v>
      </c>
      <c r="K3983" s="2">
        <v>0.95287037037037037</v>
      </c>
      <c r="L3983" s="2" t="s">
        <v>12021</v>
      </c>
      <c r="M3983" t="s">
        <v>12021</v>
      </c>
      <c r="N3983" t="str">
        <f t="shared" si="366"/>
        <v>28-12-2020</v>
      </c>
      <c r="O3983" t="str">
        <f t="shared" si="368"/>
        <v>12</v>
      </c>
      <c r="P3983" t="str">
        <f t="shared" si="369"/>
        <v>2020</v>
      </c>
      <c r="Q3983" t="s">
        <v>12021</v>
      </c>
      <c r="R3983" t="str">
        <f t="shared" si="367"/>
        <v>21-01-2021</v>
      </c>
      <c r="S3983" t="str">
        <f t="shared" si="370"/>
        <v>01</v>
      </c>
    </row>
    <row r="3984" spans="1:19" x14ac:dyDescent="0.3">
      <c r="A3984" t="s">
        <v>8984</v>
      </c>
      <c r="B3984" t="s">
        <v>64</v>
      </c>
      <c r="C3984" t="s">
        <v>12021</v>
      </c>
      <c r="D3984" t="s">
        <v>49</v>
      </c>
      <c r="E3984" t="s">
        <v>65</v>
      </c>
      <c r="F3984" t="s">
        <v>8985</v>
      </c>
      <c r="G3984" t="s">
        <v>15</v>
      </c>
      <c r="H3984" s="1">
        <v>45540</v>
      </c>
      <c r="I3984" s="3">
        <v>0.19027777777777777</v>
      </c>
      <c r="J3984" s="1" t="s">
        <v>12021</v>
      </c>
      <c r="K3984" s="2" t="s">
        <v>12021</v>
      </c>
      <c r="L3984" s="2" t="s">
        <v>12021</v>
      </c>
      <c r="M3984" t="s">
        <v>12021</v>
      </c>
      <c r="N3984" t="str">
        <f t="shared" si="366"/>
        <v>05-09-2024</v>
      </c>
      <c r="O3984" t="str">
        <f t="shared" si="368"/>
        <v>09</v>
      </c>
      <c r="P3984" t="str">
        <f t="shared" si="369"/>
        <v>2024</v>
      </c>
      <c r="Q3984" t="s">
        <v>12021</v>
      </c>
      <c r="R3984" t="str">
        <f t="shared" si="367"/>
        <v>-</v>
      </c>
      <c r="S3984" t="str">
        <f t="shared" si="370"/>
        <v/>
      </c>
    </row>
    <row r="3985" spans="1:19" x14ac:dyDescent="0.3">
      <c r="A3985" t="s">
        <v>8986</v>
      </c>
      <c r="B3985" t="s">
        <v>220</v>
      </c>
      <c r="C3985" t="s">
        <v>12021</v>
      </c>
      <c r="D3985" t="s">
        <v>12</v>
      </c>
      <c r="E3985" t="s">
        <v>174</v>
      </c>
      <c r="F3985" t="s">
        <v>8987</v>
      </c>
      <c r="G3985" t="s">
        <v>22</v>
      </c>
      <c r="H3985" s="1" t="s">
        <v>5002</v>
      </c>
      <c r="I3985" s="3">
        <v>0.25800925925925927</v>
      </c>
      <c r="J3985" s="1" t="s">
        <v>12021</v>
      </c>
      <c r="K3985" s="2" t="s">
        <v>12021</v>
      </c>
      <c r="L3985" s="2" t="s">
        <v>12021</v>
      </c>
      <c r="M3985" t="s">
        <v>12021</v>
      </c>
      <c r="N3985" t="str">
        <f t="shared" si="366"/>
        <v>23-02-2022</v>
      </c>
      <c r="O3985" t="str">
        <f t="shared" si="368"/>
        <v>02</v>
      </c>
      <c r="P3985" t="str">
        <f t="shared" si="369"/>
        <v>2022</v>
      </c>
      <c r="Q3985" t="s">
        <v>12021</v>
      </c>
      <c r="R3985" t="str">
        <f t="shared" si="367"/>
        <v>-</v>
      </c>
      <c r="S3985" t="str">
        <f t="shared" si="370"/>
        <v/>
      </c>
    </row>
    <row r="3986" spans="1:19" x14ac:dyDescent="0.3">
      <c r="A3986" t="s">
        <v>8988</v>
      </c>
      <c r="B3986" t="s">
        <v>205</v>
      </c>
      <c r="C3986" t="s">
        <v>11786</v>
      </c>
      <c r="D3986" t="s">
        <v>19</v>
      </c>
      <c r="E3986" t="s">
        <v>140</v>
      </c>
      <c r="F3986" t="s">
        <v>8989</v>
      </c>
      <c r="G3986" t="s">
        <v>28</v>
      </c>
      <c r="H3986" s="1">
        <v>44659</v>
      </c>
      <c r="I3986" s="3">
        <v>0.2076388888888889</v>
      </c>
      <c r="J3986" s="1" t="s">
        <v>275</v>
      </c>
      <c r="K3986" s="2">
        <v>0.20824074074074075</v>
      </c>
      <c r="L3986" s="2" t="s">
        <v>12021</v>
      </c>
      <c r="M3986" t="s">
        <v>12021</v>
      </c>
      <c r="N3986" t="str">
        <f t="shared" si="366"/>
        <v>08-04-2022</v>
      </c>
      <c r="O3986" t="str">
        <f t="shared" si="368"/>
        <v>04</v>
      </c>
      <c r="P3986" t="str">
        <f t="shared" si="369"/>
        <v>2022</v>
      </c>
      <c r="Q3986" t="s">
        <v>12021</v>
      </c>
      <c r="R3986" t="str">
        <f t="shared" si="367"/>
        <v>17-08-2022</v>
      </c>
      <c r="S3986" t="str">
        <f t="shared" si="370"/>
        <v>08</v>
      </c>
    </row>
    <row r="3987" spans="1:19" x14ac:dyDescent="0.3">
      <c r="A3987" t="s">
        <v>8990</v>
      </c>
      <c r="B3987" t="s">
        <v>64</v>
      </c>
      <c r="C3987" t="s">
        <v>12021</v>
      </c>
      <c r="D3987" t="s">
        <v>49</v>
      </c>
      <c r="E3987" t="s">
        <v>65</v>
      </c>
      <c r="F3987" t="s">
        <v>8991</v>
      </c>
      <c r="G3987" t="s">
        <v>22</v>
      </c>
      <c r="H3987" s="1" t="s">
        <v>3604</v>
      </c>
      <c r="I3987" s="3">
        <v>0.65784722222222225</v>
      </c>
      <c r="J3987" s="1" t="s">
        <v>12021</v>
      </c>
      <c r="K3987" s="2" t="s">
        <v>12021</v>
      </c>
      <c r="L3987" s="2" t="s">
        <v>12021</v>
      </c>
      <c r="M3987" t="s">
        <v>12021</v>
      </c>
      <c r="N3987" t="str">
        <f t="shared" si="366"/>
        <v>31-07-2022</v>
      </c>
      <c r="O3987" t="str">
        <f t="shared" si="368"/>
        <v>07</v>
      </c>
      <c r="P3987" t="str">
        <f t="shared" si="369"/>
        <v>2022</v>
      </c>
      <c r="Q3987" t="s">
        <v>12021</v>
      </c>
      <c r="R3987" t="str">
        <f t="shared" si="367"/>
        <v>-</v>
      </c>
      <c r="S3987" t="str">
        <f t="shared" si="370"/>
        <v/>
      </c>
    </row>
    <row r="3988" spans="1:19" x14ac:dyDescent="0.3">
      <c r="A3988" t="s">
        <v>8992</v>
      </c>
      <c r="B3988" t="s">
        <v>135</v>
      </c>
      <c r="C3988" s="4">
        <v>45598.231944444444</v>
      </c>
      <c r="D3988" t="s">
        <v>33</v>
      </c>
      <c r="E3988" t="s">
        <v>38</v>
      </c>
      <c r="F3988" t="s">
        <v>8993</v>
      </c>
      <c r="G3988" t="s">
        <v>28</v>
      </c>
      <c r="H3988" s="1" t="s">
        <v>8994</v>
      </c>
      <c r="I3988" s="3">
        <v>0.23228009259259258</v>
      </c>
      <c r="J3988" s="1">
        <v>45598</v>
      </c>
      <c r="K3988" s="2">
        <v>0.23194444444444445</v>
      </c>
      <c r="L3988" s="2" t="s">
        <v>12021</v>
      </c>
      <c r="M3988" t="s">
        <v>12021</v>
      </c>
      <c r="N3988" t="str">
        <f t="shared" si="366"/>
        <v>18-01-2024</v>
      </c>
      <c r="O3988" t="str">
        <f t="shared" si="368"/>
        <v>01</v>
      </c>
      <c r="P3988" t="str">
        <f t="shared" si="369"/>
        <v>2024</v>
      </c>
      <c r="Q3988" t="s">
        <v>12021</v>
      </c>
      <c r="R3988" t="str">
        <f t="shared" si="367"/>
        <v>02-11-2024</v>
      </c>
      <c r="S3988" t="str">
        <f t="shared" si="370"/>
        <v>11</v>
      </c>
    </row>
    <row r="3989" spans="1:19" x14ac:dyDescent="0.3">
      <c r="A3989" t="s">
        <v>8995</v>
      </c>
      <c r="B3989" t="s">
        <v>158</v>
      </c>
      <c r="C3989" t="s">
        <v>12021</v>
      </c>
      <c r="D3989" t="s">
        <v>33</v>
      </c>
      <c r="E3989" t="s">
        <v>127</v>
      </c>
      <c r="F3989" t="s">
        <v>8996</v>
      </c>
      <c r="G3989" t="s">
        <v>22</v>
      </c>
      <c r="H3989" s="1">
        <v>45543</v>
      </c>
      <c r="I3989" s="3">
        <v>0.49930555555555556</v>
      </c>
      <c r="J3989" s="1" t="s">
        <v>12021</v>
      </c>
      <c r="K3989" s="2" t="s">
        <v>12021</v>
      </c>
      <c r="L3989" s="2" t="s">
        <v>12021</v>
      </c>
      <c r="M3989" t="s">
        <v>12021</v>
      </c>
      <c r="N3989" t="str">
        <f t="shared" si="366"/>
        <v>08-09-2024</v>
      </c>
      <c r="O3989" t="str">
        <f t="shared" si="368"/>
        <v>09</v>
      </c>
      <c r="P3989" t="str">
        <f t="shared" si="369"/>
        <v>2024</v>
      </c>
      <c r="Q3989" t="s">
        <v>12021</v>
      </c>
      <c r="R3989" t="str">
        <f t="shared" si="367"/>
        <v>-</v>
      </c>
      <c r="S3989" t="str">
        <f t="shared" si="370"/>
        <v/>
      </c>
    </row>
    <row r="3990" spans="1:19" x14ac:dyDescent="0.3">
      <c r="A3990" t="s">
        <v>8997</v>
      </c>
      <c r="B3990" t="s">
        <v>280</v>
      </c>
      <c r="C3990" t="s">
        <v>12021</v>
      </c>
      <c r="D3990" t="s">
        <v>49</v>
      </c>
      <c r="E3990" t="s">
        <v>65</v>
      </c>
      <c r="F3990" t="s">
        <v>8998</v>
      </c>
      <c r="G3990" t="s">
        <v>22</v>
      </c>
      <c r="H3990" s="1" t="s">
        <v>695</v>
      </c>
      <c r="I3990" s="3">
        <v>0.53112268518518524</v>
      </c>
      <c r="J3990" s="1" t="s">
        <v>12021</v>
      </c>
      <c r="K3990" s="2" t="s">
        <v>12021</v>
      </c>
      <c r="L3990" s="2" t="s">
        <v>12021</v>
      </c>
      <c r="M3990" t="s">
        <v>12021</v>
      </c>
      <c r="N3990" t="str">
        <f t="shared" si="366"/>
        <v>14-03-2024</v>
      </c>
      <c r="O3990" t="str">
        <f t="shared" si="368"/>
        <v>03</v>
      </c>
      <c r="P3990" t="str">
        <f t="shared" si="369"/>
        <v>2024</v>
      </c>
      <c r="Q3990" t="s">
        <v>12021</v>
      </c>
      <c r="R3990" t="str">
        <f t="shared" si="367"/>
        <v>-</v>
      </c>
      <c r="S3990" t="str">
        <f t="shared" si="370"/>
        <v/>
      </c>
    </row>
    <row r="3991" spans="1:19" x14ac:dyDescent="0.3">
      <c r="A3991" t="s">
        <v>8999</v>
      </c>
      <c r="B3991" t="s">
        <v>249</v>
      </c>
      <c r="C3991" t="s">
        <v>11787</v>
      </c>
      <c r="D3991" t="s">
        <v>19</v>
      </c>
      <c r="E3991" t="s">
        <v>26</v>
      </c>
      <c r="F3991" t="s">
        <v>9000</v>
      </c>
      <c r="G3991" t="s">
        <v>28</v>
      </c>
      <c r="H3991" s="1">
        <v>44991</v>
      </c>
      <c r="I3991" s="3">
        <v>0.56319444444444444</v>
      </c>
      <c r="J3991" s="1" t="s">
        <v>1820</v>
      </c>
      <c r="K3991" s="2">
        <v>0.56351851851851853</v>
      </c>
      <c r="L3991" s="2" t="s">
        <v>12021</v>
      </c>
      <c r="M3991" t="s">
        <v>12021</v>
      </c>
      <c r="N3991" t="str">
        <f t="shared" si="366"/>
        <v>06-03-2023</v>
      </c>
      <c r="O3991" t="str">
        <f t="shared" si="368"/>
        <v>03</v>
      </c>
      <c r="P3991" t="str">
        <f t="shared" si="369"/>
        <v>2023</v>
      </c>
      <c r="Q3991" t="s">
        <v>12021</v>
      </c>
      <c r="R3991" t="str">
        <f t="shared" si="367"/>
        <v>13-06-2023</v>
      </c>
      <c r="S3991" t="str">
        <f t="shared" si="370"/>
        <v>06</v>
      </c>
    </row>
    <row r="3992" spans="1:19" x14ac:dyDescent="0.3">
      <c r="A3992" t="s">
        <v>9001</v>
      </c>
      <c r="B3992" t="s">
        <v>11</v>
      </c>
      <c r="C3992" t="s">
        <v>12021</v>
      </c>
      <c r="D3992" t="s">
        <v>12</v>
      </c>
      <c r="E3992" t="s">
        <v>13</v>
      </c>
      <c r="F3992" t="s">
        <v>9002</v>
      </c>
      <c r="G3992" t="s">
        <v>15</v>
      </c>
      <c r="H3992" s="1" t="s">
        <v>5760</v>
      </c>
      <c r="I3992" s="3">
        <v>0.49880787037037039</v>
      </c>
      <c r="J3992" s="1" t="s">
        <v>12021</v>
      </c>
      <c r="K3992" s="2" t="s">
        <v>12021</v>
      </c>
      <c r="L3992" s="2" t="s">
        <v>12021</v>
      </c>
      <c r="M3992" t="s">
        <v>12021</v>
      </c>
      <c r="N3992" t="str">
        <f t="shared" si="366"/>
        <v>28-07-2021</v>
      </c>
      <c r="O3992" t="str">
        <f t="shared" si="368"/>
        <v>07</v>
      </c>
      <c r="P3992" t="str">
        <f t="shared" si="369"/>
        <v>2021</v>
      </c>
      <c r="Q3992" t="s">
        <v>12021</v>
      </c>
      <c r="R3992" t="str">
        <f t="shared" si="367"/>
        <v>-</v>
      </c>
      <c r="S3992" t="str">
        <f t="shared" si="370"/>
        <v/>
      </c>
    </row>
    <row r="3993" spans="1:19" x14ac:dyDescent="0.3">
      <c r="A3993" t="s">
        <v>9003</v>
      </c>
      <c r="B3993" t="s">
        <v>110</v>
      </c>
      <c r="C3993" t="s">
        <v>11788</v>
      </c>
      <c r="D3993" t="s">
        <v>33</v>
      </c>
      <c r="E3993" t="s">
        <v>34</v>
      </c>
      <c r="F3993" t="s">
        <v>9004</v>
      </c>
      <c r="G3993" t="s">
        <v>28</v>
      </c>
      <c r="H3993" s="1" t="s">
        <v>2249</v>
      </c>
      <c r="I3993" s="3">
        <v>0.28067129629629628</v>
      </c>
      <c r="J3993" s="1" t="s">
        <v>1483</v>
      </c>
      <c r="K3993" s="2">
        <v>0.28067129629629628</v>
      </c>
      <c r="L3993" s="2" t="s">
        <v>12021</v>
      </c>
      <c r="M3993" t="s">
        <v>12021</v>
      </c>
      <c r="N3993" t="str">
        <f t="shared" si="366"/>
        <v>18-06-2024</v>
      </c>
      <c r="O3993" t="str">
        <f t="shared" si="368"/>
        <v>06</v>
      </c>
      <c r="P3993" t="str">
        <f t="shared" si="369"/>
        <v>2024</v>
      </c>
      <c r="Q3993" t="s">
        <v>12021</v>
      </c>
      <c r="R3993" t="str">
        <f t="shared" si="367"/>
        <v>26-06-2024</v>
      </c>
      <c r="S3993" t="str">
        <f t="shared" si="370"/>
        <v>06</v>
      </c>
    </row>
    <row r="3994" spans="1:19" x14ac:dyDescent="0.3">
      <c r="A3994" t="s">
        <v>9005</v>
      </c>
      <c r="B3994" t="s">
        <v>87</v>
      </c>
      <c r="C3994" s="4">
        <v>44419.986111111109</v>
      </c>
      <c r="D3994" t="s">
        <v>33</v>
      </c>
      <c r="E3994" t="s">
        <v>38</v>
      </c>
      <c r="F3994" t="s">
        <v>9006</v>
      </c>
      <c r="G3994" t="s">
        <v>28</v>
      </c>
      <c r="H3994" s="1">
        <v>44449</v>
      </c>
      <c r="I3994" s="3">
        <v>0.98611111111111116</v>
      </c>
      <c r="J3994" s="1">
        <v>44419</v>
      </c>
      <c r="K3994" s="2">
        <v>0.98611111111111116</v>
      </c>
      <c r="L3994" s="2" t="s">
        <v>12021</v>
      </c>
      <c r="M3994" t="s">
        <v>12021</v>
      </c>
      <c r="N3994" t="str">
        <f t="shared" si="366"/>
        <v>10-09-2021</v>
      </c>
      <c r="O3994" t="str">
        <f t="shared" si="368"/>
        <v>09</v>
      </c>
      <c r="P3994" t="str">
        <f t="shared" si="369"/>
        <v>2021</v>
      </c>
      <c r="Q3994" t="s">
        <v>12021</v>
      </c>
      <c r="R3994" t="str">
        <f t="shared" si="367"/>
        <v>11-08-2021</v>
      </c>
      <c r="S3994" t="str">
        <f t="shared" si="370"/>
        <v>08</v>
      </c>
    </row>
    <row r="3995" spans="1:19" x14ac:dyDescent="0.3">
      <c r="A3995" t="s">
        <v>9007</v>
      </c>
      <c r="B3995" t="s">
        <v>194</v>
      </c>
      <c r="C3995" t="s">
        <v>12021</v>
      </c>
      <c r="D3995" t="s">
        <v>49</v>
      </c>
      <c r="E3995" t="s">
        <v>65</v>
      </c>
      <c r="F3995" t="s">
        <v>9008</v>
      </c>
      <c r="G3995" t="s">
        <v>22</v>
      </c>
      <c r="H3995" s="1" t="s">
        <v>4544</v>
      </c>
      <c r="I3995" s="3">
        <v>0.70553240740740741</v>
      </c>
      <c r="J3995" s="1" t="s">
        <v>12021</v>
      </c>
      <c r="K3995" s="2" t="s">
        <v>12021</v>
      </c>
      <c r="L3995" s="2" t="s">
        <v>12021</v>
      </c>
      <c r="M3995" t="s">
        <v>12021</v>
      </c>
      <c r="N3995" t="str">
        <f t="shared" si="366"/>
        <v>28-10-2022</v>
      </c>
      <c r="O3995" t="str">
        <f t="shared" si="368"/>
        <v>10</v>
      </c>
      <c r="P3995" t="str">
        <f t="shared" si="369"/>
        <v>2022</v>
      </c>
      <c r="Q3995" t="s">
        <v>12021</v>
      </c>
      <c r="R3995" t="str">
        <f t="shared" si="367"/>
        <v>-</v>
      </c>
      <c r="S3995" t="str">
        <f t="shared" si="370"/>
        <v/>
      </c>
    </row>
    <row r="3996" spans="1:19" x14ac:dyDescent="0.3">
      <c r="A3996" t="s">
        <v>9009</v>
      </c>
      <c r="B3996" t="s">
        <v>110</v>
      </c>
      <c r="C3996" s="4">
        <v>45541.988888888889</v>
      </c>
      <c r="D3996" t="s">
        <v>33</v>
      </c>
      <c r="E3996" t="s">
        <v>34</v>
      </c>
      <c r="F3996" t="s">
        <v>9010</v>
      </c>
      <c r="G3996" t="s">
        <v>28</v>
      </c>
      <c r="H3996" s="1" t="s">
        <v>3641</v>
      </c>
      <c r="I3996" s="3">
        <v>0.98947916666666669</v>
      </c>
      <c r="J3996" s="1">
        <v>45541</v>
      </c>
      <c r="K3996" s="2">
        <v>0.98888888888888893</v>
      </c>
      <c r="L3996" s="2" t="s">
        <v>12021</v>
      </c>
      <c r="M3996" t="s">
        <v>12021</v>
      </c>
      <c r="N3996" t="str">
        <f t="shared" si="366"/>
        <v>22-05-2024</v>
      </c>
      <c r="O3996" t="str">
        <f t="shared" si="368"/>
        <v>05</v>
      </c>
      <c r="P3996" t="str">
        <f t="shared" si="369"/>
        <v>2024</v>
      </c>
      <c r="Q3996" t="s">
        <v>12021</v>
      </c>
      <c r="R3996" t="str">
        <f t="shared" si="367"/>
        <v>06-09-2024</v>
      </c>
      <c r="S3996" t="str">
        <f t="shared" si="370"/>
        <v>09</v>
      </c>
    </row>
    <row r="3997" spans="1:19" x14ac:dyDescent="0.3">
      <c r="A3997" t="s">
        <v>9011</v>
      </c>
      <c r="B3997" t="s">
        <v>123</v>
      </c>
      <c r="C3997" t="s">
        <v>12021</v>
      </c>
      <c r="D3997" t="s">
        <v>33</v>
      </c>
      <c r="E3997" t="s">
        <v>34</v>
      </c>
      <c r="F3997" t="s">
        <v>9012</v>
      </c>
      <c r="G3997" t="s">
        <v>22</v>
      </c>
      <c r="H3997" s="1">
        <v>44288</v>
      </c>
      <c r="I3997" s="3">
        <v>6.2500000000000003E-3</v>
      </c>
      <c r="J3997" s="1" t="s">
        <v>12021</v>
      </c>
      <c r="K3997" s="2" t="s">
        <v>12021</v>
      </c>
      <c r="L3997" s="2" t="s">
        <v>12021</v>
      </c>
      <c r="M3997" t="s">
        <v>12021</v>
      </c>
      <c r="N3997" t="str">
        <f t="shared" si="366"/>
        <v>02-04-2021</v>
      </c>
      <c r="O3997" t="str">
        <f t="shared" si="368"/>
        <v>04</v>
      </c>
      <c r="P3997" t="str">
        <f t="shared" si="369"/>
        <v>2021</v>
      </c>
      <c r="Q3997" t="s">
        <v>12021</v>
      </c>
      <c r="R3997" t="str">
        <f t="shared" si="367"/>
        <v>-</v>
      </c>
      <c r="S3997" t="str">
        <f t="shared" si="370"/>
        <v/>
      </c>
    </row>
    <row r="3998" spans="1:19" x14ac:dyDescent="0.3">
      <c r="A3998" t="s">
        <v>9013</v>
      </c>
      <c r="B3998" t="s">
        <v>25</v>
      </c>
      <c r="C3998" s="4" t="s">
        <v>12021</v>
      </c>
      <c r="D3998" t="s">
        <v>19</v>
      </c>
      <c r="E3998" t="s">
        <v>26</v>
      </c>
      <c r="F3998" t="s">
        <v>9014</v>
      </c>
      <c r="G3998" t="s">
        <v>15</v>
      </c>
      <c r="H3998" s="1" t="s">
        <v>3438</v>
      </c>
      <c r="I3998" s="3">
        <v>0.21306712962962962</v>
      </c>
      <c r="J3998" s="1" t="s">
        <v>12021</v>
      </c>
      <c r="K3998" s="2" t="s">
        <v>12021</v>
      </c>
      <c r="L3998" s="2" t="s">
        <v>12021</v>
      </c>
      <c r="M3998" t="s">
        <v>12021</v>
      </c>
      <c r="N3998" t="str">
        <f t="shared" si="366"/>
        <v>16-05-2021</v>
      </c>
      <c r="O3998" t="str">
        <f t="shared" si="368"/>
        <v>05</v>
      </c>
      <c r="P3998" t="str">
        <f t="shared" si="369"/>
        <v>2021</v>
      </c>
      <c r="Q3998" t="s">
        <v>12021</v>
      </c>
      <c r="R3998" t="str">
        <f t="shared" si="367"/>
        <v>-</v>
      </c>
      <c r="S3998" t="str">
        <f t="shared" si="370"/>
        <v/>
      </c>
    </row>
    <row r="3999" spans="1:19" x14ac:dyDescent="0.3">
      <c r="A3999" t="s">
        <v>9015</v>
      </c>
      <c r="B3999" t="s">
        <v>205</v>
      </c>
      <c r="C3999" t="s">
        <v>12021</v>
      </c>
      <c r="D3999" t="s">
        <v>19</v>
      </c>
      <c r="E3999" t="s">
        <v>140</v>
      </c>
      <c r="F3999" t="s">
        <v>9016</v>
      </c>
      <c r="G3999" t="s">
        <v>22</v>
      </c>
      <c r="H3999" s="1" t="s">
        <v>562</v>
      </c>
      <c r="I3999" s="3">
        <v>0.86192129629629632</v>
      </c>
      <c r="J3999" s="1" t="s">
        <v>12021</v>
      </c>
      <c r="K3999" s="2" t="s">
        <v>12021</v>
      </c>
      <c r="L3999" s="2" t="s">
        <v>12021</v>
      </c>
      <c r="M3999" t="s">
        <v>12021</v>
      </c>
      <c r="N3999" t="str">
        <f t="shared" si="366"/>
        <v>30-12-2022</v>
      </c>
      <c r="O3999" t="str">
        <f t="shared" si="368"/>
        <v>12</v>
      </c>
      <c r="P3999" t="str">
        <f t="shared" si="369"/>
        <v>2022</v>
      </c>
      <c r="Q3999" t="s">
        <v>12021</v>
      </c>
      <c r="R3999" t="str">
        <f t="shared" si="367"/>
        <v>-</v>
      </c>
      <c r="S3999" t="str">
        <f t="shared" si="370"/>
        <v/>
      </c>
    </row>
    <row r="4000" spans="1:19" x14ac:dyDescent="0.3">
      <c r="A4000" t="s">
        <v>9017</v>
      </c>
      <c r="B4000" t="s">
        <v>404</v>
      </c>
      <c r="C4000" s="4">
        <v>44142.686805555553</v>
      </c>
      <c r="D4000" t="s">
        <v>12</v>
      </c>
      <c r="E4000" t="s">
        <v>174</v>
      </c>
      <c r="F4000" t="s">
        <v>9018</v>
      </c>
      <c r="G4000" t="s">
        <v>28</v>
      </c>
      <c r="H4000" s="1">
        <v>44081</v>
      </c>
      <c r="I4000" s="3">
        <v>0.68680555555555556</v>
      </c>
      <c r="J4000" s="1">
        <v>44142</v>
      </c>
      <c r="K4000" s="2">
        <v>0.68680555555555556</v>
      </c>
      <c r="L4000" s="2" t="s">
        <v>12021</v>
      </c>
      <c r="M4000" t="s">
        <v>12021</v>
      </c>
      <c r="N4000" t="str">
        <f t="shared" si="366"/>
        <v>07-09-2020</v>
      </c>
      <c r="O4000" t="str">
        <f t="shared" si="368"/>
        <v>09</v>
      </c>
      <c r="P4000" t="str">
        <f t="shared" si="369"/>
        <v>2020</v>
      </c>
      <c r="Q4000" t="s">
        <v>12021</v>
      </c>
      <c r="R4000" t="str">
        <f t="shared" si="367"/>
        <v>07-11-2020</v>
      </c>
      <c r="S4000" t="str">
        <f t="shared" si="370"/>
        <v>11</v>
      </c>
    </row>
    <row r="4001" spans="1:19" x14ac:dyDescent="0.3">
      <c r="A4001" t="s">
        <v>9019</v>
      </c>
      <c r="B4001" t="s">
        <v>18</v>
      </c>
      <c r="C4001" t="s">
        <v>12021</v>
      </c>
      <c r="D4001" t="s">
        <v>19</v>
      </c>
      <c r="E4001" t="s">
        <v>20</v>
      </c>
      <c r="F4001" t="s">
        <v>9020</v>
      </c>
      <c r="G4001" t="s">
        <v>15</v>
      </c>
      <c r="H4001" s="1" t="s">
        <v>29</v>
      </c>
      <c r="I4001" s="3">
        <v>0.45288194444444446</v>
      </c>
      <c r="J4001" s="1" t="s">
        <v>12021</v>
      </c>
      <c r="K4001" s="2" t="s">
        <v>12021</v>
      </c>
      <c r="L4001" s="2" t="s">
        <v>12021</v>
      </c>
      <c r="M4001" t="s">
        <v>12021</v>
      </c>
      <c r="N4001" t="str">
        <f t="shared" si="366"/>
        <v>31-01-2024</v>
      </c>
      <c r="O4001" t="str">
        <f t="shared" si="368"/>
        <v>01</v>
      </c>
      <c r="P4001" t="str">
        <f t="shared" si="369"/>
        <v>2024</v>
      </c>
      <c r="Q4001" t="s">
        <v>12021</v>
      </c>
      <c r="R4001" t="str">
        <f t="shared" si="367"/>
        <v>-</v>
      </c>
      <c r="S4001" t="str">
        <f t="shared" si="370"/>
        <v/>
      </c>
    </row>
    <row r="4002" spans="1:19" x14ac:dyDescent="0.3">
      <c r="A4002" t="s">
        <v>9021</v>
      </c>
      <c r="B4002" t="s">
        <v>126</v>
      </c>
      <c r="C4002" s="4" t="s">
        <v>12021</v>
      </c>
      <c r="D4002" t="s">
        <v>33</v>
      </c>
      <c r="E4002" t="s">
        <v>127</v>
      </c>
      <c r="F4002" t="s">
        <v>9022</v>
      </c>
      <c r="G4002" t="s">
        <v>22</v>
      </c>
      <c r="H4002" s="1">
        <v>45141</v>
      </c>
      <c r="I4002" s="3">
        <v>0.79722222222222228</v>
      </c>
      <c r="J4002" s="1" t="s">
        <v>12021</v>
      </c>
      <c r="K4002" s="2" t="s">
        <v>12021</v>
      </c>
      <c r="L4002" s="2" t="s">
        <v>12021</v>
      </c>
      <c r="M4002" t="s">
        <v>12021</v>
      </c>
      <c r="N4002" t="str">
        <f t="shared" si="366"/>
        <v>03-08-2023</v>
      </c>
      <c r="O4002" t="str">
        <f t="shared" si="368"/>
        <v>08</v>
      </c>
      <c r="P4002" t="str">
        <f t="shared" si="369"/>
        <v>2023</v>
      </c>
      <c r="Q4002" t="s">
        <v>12021</v>
      </c>
      <c r="R4002" t="str">
        <f t="shared" si="367"/>
        <v>-</v>
      </c>
      <c r="S4002" t="str">
        <f t="shared" si="370"/>
        <v/>
      </c>
    </row>
    <row r="4003" spans="1:19" x14ac:dyDescent="0.3">
      <c r="A4003" t="s">
        <v>9023</v>
      </c>
      <c r="B4003" t="s">
        <v>73</v>
      </c>
      <c r="C4003" t="s">
        <v>12021</v>
      </c>
      <c r="D4003" t="s">
        <v>49</v>
      </c>
      <c r="E4003" t="s">
        <v>50</v>
      </c>
      <c r="F4003" t="s">
        <v>9024</v>
      </c>
      <c r="G4003" t="s">
        <v>22</v>
      </c>
      <c r="H4003" s="1" t="s">
        <v>71</v>
      </c>
      <c r="I4003" s="3">
        <v>6.2060185185185184E-2</v>
      </c>
      <c r="J4003" s="1" t="s">
        <v>12021</v>
      </c>
      <c r="K4003" s="2" t="s">
        <v>12021</v>
      </c>
      <c r="L4003" s="2" t="s">
        <v>12021</v>
      </c>
      <c r="M4003" t="s">
        <v>12021</v>
      </c>
      <c r="N4003" t="str">
        <f t="shared" si="366"/>
        <v>20-02-2024</v>
      </c>
      <c r="O4003" t="str">
        <f t="shared" si="368"/>
        <v>02</v>
      </c>
      <c r="P4003" t="str">
        <f t="shared" si="369"/>
        <v>2024</v>
      </c>
      <c r="Q4003" t="s">
        <v>12021</v>
      </c>
      <c r="R4003" t="str">
        <f t="shared" si="367"/>
        <v>-</v>
      </c>
      <c r="S4003" t="str">
        <f t="shared" si="370"/>
        <v/>
      </c>
    </row>
    <row r="4004" spans="1:19" x14ac:dyDescent="0.3">
      <c r="A4004" t="s">
        <v>9025</v>
      </c>
      <c r="B4004" t="s">
        <v>149</v>
      </c>
      <c r="C4004" s="4" t="s">
        <v>12021</v>
      </c>
      <c r="D4004" t="s">
        <v>49</v>
      </c>
      <c r="E4004" t="s">
        <v>69</v>
      </c>
      <c r="F4004" t="s">
        <v>9026</v>
      </c>
      <c r="G4004" t="s">
        <v>22</v>
      </c>
      <c r="H4004" s="1" t="s">
        <v>498</v>
      </c>
      <c r="I4004" s="3">
        <v>0.74221064814814819</v>
      </c>
      <c r="J4004" s="1" t="s">
        <v>12021</v>
      </c>
      <c r="K4004" s="2" t="s">
        <v>12021</v>
      </c>
      <c r="L4004" s="2" t="s">
        <v>12021</v>
      </c>
      <c r="M4004" t="s">
        <v>12021</v>
      </c>
      <c r="N4004" t="str">
        <f t="shared" si="366"/>
        <v>13-09-2020</v>
      </c>
      <c r="O4004" t="str">
        <f t="shared" si="368"/>
        <v>09</v>
      </c>
      <c r="P4004" t="str">
        <f t="shared" si="369"/>
        <v>2020</v>
      </c>
      <c r="Q4004" t="s">
        <v>12021</v>
      </c>
      <c r="R4004" t="str">
        <f t="shared" si="367"/>
        <v>-</v>
      </c>
      <c r="S4004" t="str">
        <f t="shared" si="370"/>
        <v/>
      </c>
    </row>
    <row r="4005" spans="1:19" x14ac:dyDescent="0.3">
      <c r="A4005" t="s">
        <v>9027</v>
      </c>
      <c r="B4005" t="s">
        <v>131</v>
      </c>
      <c r="C4005" t="s">
        <v>11789</v>
      </c>
      <c r="D4005" t="s">
        <v>12</v>
      </c>
      <c r="E4005" t="s">
        <v>114</v>
      </c>
      <c r="F4005" t="s">
        <v>9028</v>
      </c>
      <c r="G4005" t="s">
        <v>28</v>
      </c>
      <c r="H4005" s="1" t="s">
        <v>1171</v>
      </c>
      <c r="I4005" s="3">
        <v>0.45324074074074072</v>
      </c>
      <c r="J4005" s="1" t="s">
        <v>1172</v>
      </c>
      <c r="K4005" s="2">
        <v>0.45324074074074072</v>
      </c>
      <c r="L4005" s="2" t="s">
        <v>12021</v>
      </c>
      <c r="M4005" t="s">
        <v>12021</v>
      </c>
      <c r="N4005" t="str">
        <f t="shared" si="366"/>
        <v>17-12-2024</v>
      </c>
      <c r="O4005" t="str">
        <f t="shared" si="368"/>
        <v>12</v>
      </c>
      <c r="P4005" t="str">
        <f t="shared" si="369"/>
        <v>2024</v>
      </c>
      <c r="Q4005" t="s">
        <v>12021</v>
      </c>
      <c r="R4005" t="str">
        <f t="shared" si="367"/>
        <v>21-12-2024</v>
      </c>
      <c r="S4005" t="str">
        <f t="shared" si="370"/>
        <v>12</v>
      </c>
    </row>
    <row r="4006" spans="1:19" x14ac:dyDescent="0.3">
      <c r="A4006" t="s">
        <v>9029</v>
      </c>
      <c r="B4006" t="s">
        <v>404</v>
      </c>
      <c r="C4006" t="s">
        <v>11790</v>
      </c>
      <c r="D4006" t="s">
        <v>12</v>
      </c>
      <c r="E4006" t="s">
        <v>174</v>
      </c>
      <c r="F4006" t="s">
        <v>9030</v>
      </c>
      <c r="G4006" t="s">
        <v>28</v>
      </c>
      <c r="H4006" s="1" t="s">
        <v>4482</v>
      </c>
      <c r="I4006" s="3">
        <v>0.10510416666666667</v>
      </c>
      <c r="J4006" s="1" t="s">
        <v>1637</v>
      </c>
      <c r="K4006" s="2">
        <v>0.10510416666666667</v>
      </c>
      <c r="L4006" s="2" t="s">
        <v>12021</v>
      </c>
      <c r="M4006" t="s">
        <v>12021</v>
      </c>
      <c r="N4006" t="str">
        <f t="shared" si="366"/>
        <v>24-01-2024</v>
      </c>
      <c r="O4006" t="str">
        <f t="shared" si="368"/>
        <v>01</v>
      </c>
      <c r="P4006" t="str">
        <f t="shared" si="369"/>
        <v>2024</v>
      </c>
      <c r="Q4006" t="s">
        <v>12021</v>
      </c>
      <c r="R4006" t="str">
        <f t="shared" si="367"/>
        <v>15-02-2024</v>
      </c>
      <c r="S4006" t="str">
        <f t="shared" si="370"/>
        <v>02</v>
      </c>
    </row>
    <row r="4007" spans="1:19" x14ac:dyDescent="0.3">
      <c r="A4007" t="s">
        <v>9031</v>
      </c>
      <c r="B4007" t="s">
        <v>205</v>
      </c>
      <c r="C4007" t="s">
        <v>11791</v>
      </c>
      <c r="D4007" t="s">
        <v>19</v>
      </c>
      <c r="E4007" t="s">
        <v>140</v>
      </c>
      <c r="F4007" t="s">
        <v>9032</v>
      </c>
      <c r="G4007" t="s">
        <v>28</v>
      </c>
      <c r="H4007" s="1" t="s">
        <v>446</v>
      </c>
      <c r="I4007" s="3">
        <v>0.44097222222222221</v>
      </c>
      <c r="J4007" s="1" t="s">
        <v>4284</v>
      </c>
      <c r="K4007" s="2">
        <v>0.44097222222222221</v>
      </c>
      <c r="L4007" s="2" t="s">
        <v>12021</v>
      </c>
      <c r="M4007" t="s">
        <v>12021</v>
      </c>
      <c r="N4007" t="str">
        <f t="shared" si="366"/>
        <v>23-10-2024</v>
      </c>
      <c r="O4007" t="str">
        <f t="shared" si="368"/>
        <v>10</v>
      </c>
      <c r="P4007" t="str">
        <f t="shared" si="369"/>
        <v>2024</v>
      </c>
      <c r="Q4007" t="s">
        <v>12021</v>
      </c>
      <c r="R4007" t="str">
        <f t="shared" si="367"/>
        <v>31-10-2024</v>
      </c>
      <c r="S4007" t="str">
        <f t="shared" si="370"/>
        <v>10</v>
      </c>
    </row>
    <row r="4008" spans="1:19" x14ac:dyDescent="0.3">
      <c r="A4008" t="s">
        <v>9033</v>
      </c>
      <c r="B4008" t="s">
        <v>25</v>
      </c>
      <c r="C4008" t="s">
        <v>12021</v>
      </c>
      <c r="D4008" t="s">
        <v>19</v>
      </c>
      <c r="E4008" t="s">
        <v>26</v>
      </c>
      <c r="F4008" t="s">
        <v>9034</v>
      </c>
      <c r="G4008" t="s">
        <v>22</v>
      </c>
      <c r="H4008" s="1" t="s">
        <v>226</v>
      </c>
      <c r="I4008" s="3">
        <v>0.89131944444444444</v>
      </c>
      <c r="J4008" s="1" t="s">
        <v>12021</v>
      </c>
      <c r="K4008" s="2" t="s">
        <v>12021</v>
      </c>
      <c r="L4008" s="2" t="s">
        <v>12021</v>
      </c>
      <c r="M4008" t="s">
        <v>12021</v>
      </c>
      <c r="N4008" t="str">
        <f t="shared" si="366"/>
        <v>18-06-2021</v>
      </c>
      <c r="O4008" t="str">
        <f t="shared" si="368"/>
        <v>06</v>
      </c>
      <c r="P4008" t="str">
        <f t="shared" si="369"/>
        <v>2021</v>
      </c>
      <c r="Q4008" t="s">
        <v>12021</v>
      </c>
      <c r="R4008" t="str">
        <f t="shared" si="367"/>
        <v>-</v>
      </c>
      <c r="S4008" t="str">
        <f t="shared" si="370"/>
        <v/>
      </c>
    </row>
    <row r="4009" spans="1:19" x14ac:dyDescent="0.3">
      <c r="A4009" t="s">
        <v>9035</v>
      </c>
      <c r="B4009" t="s">
        <v>25</v>
      </c>
      <c r="C4009" t="s">
        <v>11792</v>
      </c>
      <c r="D4009" t="s">
        <v>19</v>
      </c>
      <c r="E4009" t="s">
        <v>26</v>
      </c>
      <c r="F4009" t="s">
        <v>9036</v>
      </c>
      <c r="G4009" t="s">
        <v>28</v>
      </c>
      <c r="H4009" s="1">
        <v>44142</v>
      </c>
      <c r="I4009" s="3">
        <v>0.38680555555555557</v>
      </c>
      <c r="J4009" s="1" t="s">
        <v>3153</v>
      </c>
      <c r="K4009" s="2">
        <v>0.38724537037037038</v>
      </c>
      <c r="L4009" s="2" t="s">
        <v>12021</v>
      </c>
      <c r="M4009" t="s">
        <v>12021</v>
      </c>
      <c r="N4009" t="str">
        <f t="shared" si="366"/>
        <v>07-11-2020</v>
      </c>
      <c r="O4009" t="str">
        <f t="shared" si="368"/>
        <v>11</v>
      </c>
      <c r="P4009" t="str">
        <f t="shared" si="369"/>
        <v>2020</v>
      </c>
      <c r="Q4009" t="s">
        <v>12021</v>
      </c>
      <c r="R4009" t="str">
        <f t="shared" si="367"/>
        <v>28-07-2020</v>
      </c>
      <c r="S4009" t="str">
        <f t="shared" si="370"/>
        <v>07</v>
      </c>
    </row>
    <row r="4010" spans="1:19" x14ac:dyDescent="0.3">
      <c r="A4010" t="s">
        <v>9037</v>
      </c>
      <c r="B4010" t="s">
        <v>135</v>
      </c>
      <c r="C4010" t="s">
        <v>12021</v>
      </c>
      <c r="D4010" t="s">
        <v>33</v>
      </c>
      <c r="E4010" t="s">
        <v>38</v>
      </c>
      <c r="F4010" t="s">
        <v>9038</v>
      </c>
      <c r="G4010" t="s">
        <v>15</v>
      </c>
      <c r="H4010" s="1" t="s">
        <v>1617</v>
      </c>
      <c r="I4010" s="3">
        <v>0.92417824074074073</v>
      </c>
      <c r="J4010" s="1" t="s">
        <v>12021</v>
      </c>
      <c r="K4010" s="2" t="s">
        <v>12021</v>
      </c>
      <c r="L4010" s="2" t="s">
        <v>12021</v>
      </c>
      <c r="M4010" t="s">
        <v>12021</v>
      </c>
      <c r="N4010" t="str">
        <f t="shared" si="366"/>
        <v>25-11-2023</v>
      </c>
      <c r="O4010" t="str">
        <f t="shared" si="368"/>
        <v>11</v>
      </c>
      <c r="P4010" t="str">
        <f t="shared" si="369"/>
        <v>2023</v>
      </c>
      <c r="Q4010" t="s">
        <v>12021</v>
      </c>
      <c r="R4010" t="str">
        <f t="shared" si="367"/>
        <v>-</v>
      </c>
      <c r="S4010" t="str">
        <f t="shared" si="370"/>
        <v/>
      </c>
    </row>
    <row r="4011" spans="1:19" x14ac:dyDescent="0.3">
      <c r="A4011" t="s">
        <v>9039</v>
      </c>
      <c r="B4011" t="s">
        <v>131</v>
      </c>
      <c r="C4011" t="s">
        <v>11793</v>
      </c>
      <c r="D4011" t="s">
        <v>12</v>
      </c>
      <c r="E4011" t="s">
        <v>114</v>
      </c>
      <c r="F4011" t="s">
        <v>9040</v>
      </c>
      <c r="G4011" t="s">
        <v>28</v>
      </c>
      <c r="H4011" s="1" t="s">
        <v>46</v>
      </c>
      <c r="I4011" s="3">
        <v>0.85763888888888884</v>
      </c>
      <c r="J4011" s="1" t="s">
        <v>803</v>
      </c>
      <c r="K4011" s="2">
        <v>0.85763888888888884</v>
      </c>
      <c r="L4011" s="2" t="s">
        <v>12021</v>
      </c>
      <c r="M4011" t="s">
        <v>12021</v>
      </c>
      <c r="N4011" t="str">
        <f t="shared" si="366"/>
        <v>17-05-2023</v>
      </c>
      <c r="O4011" t="str">
        <f t="shared" si="368"/>
        <v>05</v>
      </c>
      <c r="P4011" t="str">
        <f t="shared" si="369"/>
        <v>2023</v>
      </c>
      <c r="Q4011" t="s">
        <v>12021</v>
      </c>
      <c r="R4011" t="str">
        <f t="shared" si="367"/>
        <v>22-05-2023</v>
      </c>
      <c r="S4011" t="str">
        <f t="shared" si="370"/>
        <v>05</v>
      </c>
    </row>
    <row r="4012" spans="1:19" x14ac:dyDescent="0.3">
      <c r="A4012" t="s">
        <v>9041</v>
      </c>
      <c r="B4012" t="s">
        <v>48</v>
      </c>
      <c r="C4012" t="s">
        <v>12021</v>
      </c>
      <c r="D4012" t="s">
        <v>49</v>
      </c>
      <c r="E4012" t="s">
        <v>50</v>
      </c>
      <c r="F4012" t="s">
        <v>9042</v>
      </c>
      <c r="G4012" t="s">
        <v>22</v>
      </c>
      <c r="H4012" s="1">
        <v>44722</v>
      </c>
      <c r="I4012" s="3">
        <v>0.48472222222222222</v>
      </c>
      <c r="J4012" s="1" t="s">
        <v>12021</v>
      </c>
      <c r="K4012" s="2" t="s">
        <v>12021</v>
      </c>
      <c r="L4012" s="2" t="s">
        <v>12021</v>
      </c>
      <c r="M4012" t="s">
        <v>12021</v>
      </c>
      <c r="N4012" t="str">
        <f t="shared" si="366"/>
        <v>10-06-2022</v>
      </c>
      <c r="O4012" t="str">
        <f t="shared" si="368"/>
        <v>06</v>
      </c>
      <c r="P4012" t="str">
        <f t="shared" si="369"/>
        <v>2022</v>
      </c>
      <c r="Q4012" t="s">
        <v>12021</v>
      </c>
      <c r="R4012" t="str">
        <f t="shared" si="367"/>
        <v>-</v>
      </c>
      <c r="S4012" t="str">
        <f t="shared" si="370"/>
        <v/>
      </c>
    </row>
    <row r="4013" spans="1:19" x14ac:dyDescent="0.3">
      <c r="A4013" t="s">
        <v>9043</v>
      </c>
      <c r="B4013" t="s">
        <v>188</v>
      </c>
      <c r="C4013" s="4">
        <v>44724.834027777775</v>
      </c>
      <c r="D4013" t="s">
        <v>12</v>
      </c>
      <c r="E4013" t="s">
        <v>114</v>
      </c>
      <c r="F4013" t="s">
        <v>9044</v>
      </c>
      <c r="G4013" t="s">
        <v>28</v>
      </c>
      <c r="H4013" s="1" t="s">
        <v>7362</v>
      </c>
      <c r="I4013" s="3">
        <v>0.8346527777777778</v>
      </c>
      <c r="J4013" s="1">
        <v>44724</v>
      </c>
      <c r="K4013" s="2">
        <v>0.83402777777777781</v>
      </c>
      <c r="L4013" s="2" t="s">
        <v>12021</v>
      </c>
      <c r="M4013" t="s">
        <v>12021</v>
      </c>
      <c r="N4013" t="str">
        <f t="shared" si="366"/>
        <v>26-11-2022</v>
      </c>
      <c r="O4013" t="str">
        <f t="shared" si="368"/>
        <v>11</v>
      </c>
      <c r="P4013" t="str">
        <f t="shared" si="369"/>
        <v>2022</v>
      </c>
      <c r="Q4013" t="s">
        <v>12021</v>
      </c>
      <c r="R4013" t="str">
        <f t="shared" si="367"/>
        <v>12-06-2022</v>
      </c>
      <c r="S4013" t="str">
        <f t="shared" si="370"/>
        <v>06</v>
      </c>
    </row>
    <row r="4014" spans="1:19" x14ac:dyDescent="0.3">
      <c r="A4014" t="s">
        <v>9045</v>
      </c>
      <c r="B4014" t="s">
        <v>249</v>
      </c>
      <c r="C4014" t="s">
        <v>12021</v>
      </c>
      <c r="D4014" t="s">
        <v>19</v>
      </c>
      <c r="E4014" t="s">
        <v>26</v>
      </c>
      <c r="F4014" t="s">
        <v>9046</v>
      </c>
      <c r="G4014" t="s">
        <v>15</v>
      </c>
      <c r="H4014" s="1" t="s">
        <v>7852</v>
      </c>
      <c r="I4014" s="3">
        <v>0.80796296296296299</v>
      </c>
      <c r="J4014" s="1" t="s">
        <v>12021</v>
      </c>
      <c r="K4014" s="2" t="s">
        <v>12021</v>
      </c>
      <c r="L4014" s="2" t="s">
        <v>12021</v>
      </c>
      <c r="M4014" t="s">
        <v>12021</v>
      </c>
      <c r="N4014" t="str">
        <f t="shared" si="366"/>
        <v>26-09-2023</v>
      </c>
      <c r="O4014" t="str">
        <f t="shared" si="368"/>
        <v>09</v>
      </c>
      <c r="P4014" t="str">
        <f t="shared" si="369"/>
        <v>2023</v>
      </c>
      <c r="Q4014" t="s">
        <v>12021</v>
      </c>
      <c r="R4014" t="str">
        <f t="shared" si="367"/>
        <v>-</v>
      </c>
      <c r="S4014" t="str">
        <f t="shared" si="370"/>
        <v/>
      </c>
    </row>
    <row r="4015" spans="1:19" x14ac:dyDescent="0.3">
      <c r="A4015" t="s">
        <v>9047</v>
      </c>
      <c r="B4015" t="s">
        <v>53</v>
      </c>
      <c r="C4015" t="s">
        <v>12021</v>
      </c>
      <c r="D4015" t="s">
        <v>12</v>
      </c>
      <c r="E4015" t="s">
        <v>13</v>
      </c>
      <c r="F4015" t="s">
        <v>9048</v>
      </c>
      <c r="G4015" t="s">
        <v>22</v>
      </c>
      <c r="H4015" s="1" t="s">
        <v>2409</v>
      </c>
      <c r="I4015" s="3">
        <v>7.6666666666666661E-2</v>
      </c>
      <c r="J4015" s="1" t="s">
        <v>12021</v>
      </c>
      <c r="K4015" s="2" t="s">
        <v>12021</v>
      </c>
      <c r="L4015" s="2" t="s">
        <v>12021</v>
      </c>
      <c r="M4015" t="s">
        <v>12021</v>
      </c>
      <c r="N4015" t="str">
        <f t="shared" si="366"/>
        <v>20-07-2022</v>
      </c>
      <c r="O4015" t="str">
        <f t="shared" si="368"/>
        <v>07</v>
      </c>
      <c r="P4015" t="str">
        <f t="shared" si="369"/>
        <v>2022</v>
      </c>
      <c r="Q4015" t="s">
        <v>12021</v>
      </c>
      <c r="R4015" t="str">
        <f t="shared" si="367"/>
        <v>-</v>
      </c>
      <c r="S4015" t="str">
        <f t="shared" si="370"/>
        <v/>
      </c>
    </row>
    <row r="4016" spans="1:19" x14ac:dyDescent="0.3">
      <c r="A4016" t="s">
        <v>9049</v>
      </c>
      <c r="B4016" t="s">
        <v>205</v>
      </c>
      <c r="C4016" t="s">
        <v>12021</v>
      </c>
      <c r="D4016" t="s">
        <v>19</v>
      </c>
      <c r="E4016" t="s">
        <v>140</v>
      </c>
      <c r="F4016" t="s">
        <v>9050</v>
      </c>
      <c r="G4016" t="s">
        <v>15</v>
      </c>
      <c r="H4016" s="1">
        <v>44052</v>
      </c>
      <c r="I4016" s="3">
        <v>0.52013888888888893</v>
      </c>
      <c r="J4016" s="1" t="s">
        <v>12021</v>
      </c>
      <c r="K4016" s="2" t="s">
        <v>12021</v>
      </c>
      <c r="L4016" s="2" t="s">
        <v>12021</v>
      </c>
      <c r="M4016" t="s">
        <v>12021</v>
      </c>
      <c r="N4016" t="str">
        <f t="shared" si="366"/>
        <v>09-08-2020</v>
      </c>
      <c r="O4016" t="str">
        <f t="shared" si="368"/>
        <v>08</v>
      </c>
      <c r="P4016" t="str">
        <f t="shared" si="369"/>
        <v>2020</v>
      </c>
      <c r="Q4016" t="s">
        <v>12021</v>
      </c>
      <c r="R4016" t="str">
        <f t="shared" si="367"/>
        <v>-</v>
      </c>
      <c r="S4016" t="str">
        <f t="shared" si="370"/>
        <v/>
      </c>
    </row>
    <row r="4017" spans="1:19" x14ac:dyDescent="0.3">
      <c r="A4017" t="s">
        <v>9051</v>
      </c>
      <c r="B4017" t="s">
        <v>110</v>
      </c>
      <c r="C4017" t="s">
        <v>12021</v>
      </c>
      <c r="D4017" t="s">
        <v>33</v>
      </c>
      <c r="E4017" t="s">
        <v>34</v>
      </c>
      <c r="F4017" t="s">
        <v>9052</v>
      </c>
      <c r="G4017" t="s">
        <v>22</v>
      </c>
      <c r="H4017" s="1">
        <v>44836</v>
      </c>
      <c r="I4017" s="3">
        <v>0.68194444444444446</v>
      </c>
      <c r="J4017" s="1" t="s">
        <v>12021</v>
      </c>
      <c r="K4017" s="2" t="s">
        <v>12021</v>
      </c>
      <c r="L4017" s="2" t="s">
        <v>12021</v>
      </c>
      <c r="M4017" t="s">
        <v>12021</v>
      </c>
      <c r="N4017" t="str">
        <f t="shared" si="366"/>
        <v>02-10-2022</v>
      </c>
      <c r="O4017" t="str">
        <f t="shared" si="368"/>
        <v>10</v>
      </c>
      <c r="P4017" t="str">
        <f t="shared" si="369"/>
        <v>2022</v>
      </c>
      <c r="Q4017" t="s">
        <v>12021</v>
      </c>
      <c r="R4017" t="str">
        <f t="shared" si="367"/>
        <v>-</v>
      </c>
      <c r="S4017" t="str">
        <f t="shared" si="370"/>
        <v/>
      </c>
    </row>
    <row r="4018" spans="1:19" x14ac:dyDescent="0.3">
      <c r="A4018" t="s">
        <v>9053</v>
      </c>
      <c r="B4018" t="s">
        <v>149</v>
      </c>
      <c r="C4018" t="s">
        <v>11794</v>
      </c>
      <c r="D4018" t="s">
        <v>49</v>
      </c>
      <c r="E4018" t="s">
        <v>69</v>
      </c>
      <c r="F4018" t="s">
        <v>9054</v>
      </c>
      <c r="G4018" t="s">
        <v>28</v>
      </c>
      <c r="H4018" s="1">
        <v>45355</v>
      </c>
      <c r="I4018" s="3">
        <v>9.5138888888888884E-2</v>
      </c>
      <c r="J4018" s="1" t="s">
        <v>2338</v>
      </c>
      <c r="K4018" s="2">
        <v>9.5162037037037031E-2</v>
      </c>
      <c r="L4018" s="2" t="s">
        <v>12021</v>
      </c>
      <c r="M4018" t="s">
        <v>12021</v>
      </c>
      <c r="N4018" t="str">
        <f t="shared" si="366"/>
        <v>04-03-2024</v>
      </c>
      <c r="O4018" t="str">
        <f t="shared" si="368"/>
        <v>03</v>
      </c>
      <c r="P4018" t="str">
        <f t="shared" si="369"/>
        <v>2024</v>
      </c>
      <c r="Q4018" t="s">
        <v>12021</v>
      </c>
      <c r="R4018" t="str">
        <f t="shared" si="367"/>
        <v>14-04-2024</v>
      </c>
      <c r="S4018" t="str">
        <f t="shared" si="370"/>
        <v>04</v>
      </c>
    </row>
    <row r="4019" spans="1:19" x14ac:dyDescent="0.3">
      <c r="A4019" t="s">
        <v>9055</v>
      </c>
      <c r="B4019" t="s">
        <v>301</v>
      </c>
      <c r="C4019" t="s">
        <v>12021</v>
      </c>
      <c r="D4019" t="s">
        <v>49</v>
      </c>
      <c r="E4019" t="s">
        <v>50</v>
      </c>
      <c r="F4019" t="s">
        <v>9056</v>
      </c>
      <c r="G4019" t="s">
        <v>15</v>
      </c>
      <c r="H4019" s="1">
        <v>45387</v>
      </c>
      <c r="I4019" s="3">
        <v>9.0277777777777769E-3</v>
      </c>
      <c r="J4019" s="1" t="s">
        <v>12021</v>
      </c>
      <c r="K4019" s="2" t="s">
        <v>12021</v>
      </c>
      <c r="L4019" s="2" t="s">
        <v>12021</v>
      </c>
      <c r="M4019" t="s">
        <v>12021</v>
      </c>
      <c r="N4019" t="str">
        <f t="shared" si="366"/>
        <v>05-04-2024</v>
      </c>
      <c r="O4019" t="str">
        <f t="shared" si="368"/>
        <v>04</v>
      </c>
      <c r="P4019" t="str">
        <f t="shared" si="369"/>
        <v>2024</v>
      </c>
      <c r="Q4019" t="s">
        <v>12021</v>
      </c>
      <c r="R4019" t="str">
        <f t="shared" si="367"/>
        <v>-</v>
      </c>
      <c r="S4019" t="str">
        <f t="shared" si="370"/>
        <v/>
      </c>
    </row>
    <row r="4020" spans="1:19" x14ac:dyDescent="0.3">
      <c r="A4020" t="s">
        <v>9057</v>
      </c>
      <c r="B4020" t="s">
        <v>202</v>
      </c>
      <c r="C4020" t="s">
        <v>12021</v>
      </c>
      <c r="D4020" t="s">
        <v>33</v>
      </c>
      <c r="E4020" t="s">
        <v>127</v>
      </c>
      <c r="F4020" t="s">
        <v>9058</v>
      </c>
      <c r="G4020" t="s">
        <v>15</v>
      </c>
      <c r="H4020" s="1" t="s">
        <v>8547</v>
      </c>
      <c r="I4020" s="3">
        <v>0.16740740740740739</v>
      </c>
      <c r="J4020" s="1" t="s">
        <v>12021</v>
      </c>
      <c r="K4020" s="2" t="s">
        <v>12021</v>
      </c>
      <c r="L4020" s="2" t="s">
        <v>12021</v>
      </c>
      <c r="M4020" t="s">
        <v>12021</v>
      </c>
      <c r="N4020" t="str">
        <f t="shared" si="366"/>
        <v>17-01-2023</v>
      </c>
      <c r="O4020" t="str">
        <f t="shared" si="368"/>
        <v>01</v>
      </c>
      <c r="P4020" t="str">
        <f t="shared" si="369"/>
        <v>2023</v>
      </c>
      <c r="Q4020" t="s">
        <v>12021</v>
      </c>
      <c r="R4020" t="str">
        <f t="shared" si="367"/>
        <v>-</v>
      </c>
      <c r="S4020" t="str">
        <f t="shared" si="370"/>
        <v/>
      </c>
    </row>
    <row r="4021" spans="1:19" x14ac:dyDescent="0.3">
      <c r="A4021" t="s">
        <v>9059</v>
      </c>
      <c r="B4021" t="s">
        <v>73</v>
      </c>
      <c r="C4021" s="4">
        <v>45539.379166666666</v>
      </c>
      <c r="D4021" t="s">
        <v>49</v>
      </c>
      <c r="E4021" t="s">
        <v>50</v>
      </c>
      <c r="F4021" t="s">
        <v>9060</v>
      </c>
      <c r="G4021" t="s">
        <v>28</v>
      </c>
      <c r="H4021" s="1">
        <v>45629</v>
      </c>
      <c r="I4021" s="3">
        <v>0.37916666666666665</v>
      </c>
      <c r="J4021" s="1">
        <v>45539</v>
      </c>
      <c r="K4021" s="2">
        <v>0.37916666666666665</v>
      </c>
      <c r="L4021" s="2" t="s">
        <v>12021</v>
      </c>
      <c r="M4021" t="s">
        <v>12021</v>
      </c>
      <c r="N4021" t="str">
        <f t="shared" si="366"/>
        <v>03-12-2024</v>
      </c>
      <c r="O4021" t="str">
        <f t="shared" si="368"/>
        <v>12</v>
      </c>
      <c r="P4021" t="str">
        <f t="shared" si="369"/>
        <v>2024</v>
      </c>
      <c r="Q4021" t="s">
        <v>12021</v>
      </c>
      <c r="R4021" t="str">
        <f t="shared" si="367"/>
        <v>04-09-2024</v>
      </c>
      <c r="S4021" t="str">
        <f t="shared" si="370"/>
        <v>09</v>
      </c>
    </row>
    <row r="4022" spans="1:19" x14ac:dyDescent="0.3">
      <c r="A4022" t="s">
        <v>9061</v>
      </c>
      <c r="B4022" t="s">
        <v>73</v>
      </c>
      <c r="C4022" t="s">
        <v>12021</v>
      </c>
      <c r="D4022" t="s">
        <v>49</v>
      </c>
      <c r="E4022" t="s">
        <v>50</v>
      </c>
      <c r="F4022" t="s">
        <v>9062</v>
      </c>
      <c r="G4022" t="s">
        <v>15</v>
      </c>
      <c r="H4022" s="1" t="s">
        <v>576</v>
      </c>
      <c r="I4022" s="3">
        <v>0.31489583333333332</v>
      </c>
      <c r="J4022" s="1" t="s">
        <v>12021</v>
      </c>
      <c r="K4022" s="2" t="s">
        <v>12021</v>
      </c>
      <c r="L4022" s="2" t="s">
        <v>12021</v>
      </c>
      <c r="M4022" t="s">
        <v>12021</v>
      </c>
      <c r="N4022" t="str">
        <f t="shared" si="366"/>
        <v>14-11-2024</v>
      </c>
      <c r="O4022" t="str">
        <f t="shared" si="368"/>
        <v>11</v>
      </c>
      <c r="P4022" t="str">
        <f t="shared" si="369"/>
        <v>2024</v>
      </c>
      <c r="Q4022" t="s">
        <v>12021</v>
      </c>
      <c r="R4022" t="str">
        <f t="shared" si="367"/>
        <v>-</v>
      </c>
      <c r="S4022" t="str">
        <f t="shared" si="370"/>
        <v/>
      </c>
    </row>
    <row r="4023" spans="1:19" x14ac:dyDescent="0.3">
      <c r="A4023" t="s">
        <v>9063</v>
      </c>
      <c r="B4023" t="s">
        <v>404</v>
      </c>
      <c r="C4023" t="s">
        <v>12021</v>
      </c>
      <c r="D4023" t="s">
        <v>12</v>
      </c>
      <c r="E4023" t="s">
        <v>174</v>
      </c>
      <c r="F4023" t="s">
        <v>9064</v>
      </c>
      <c r="G4023" t="s">
        <v>15</v>
      </c>
      <c r="H4023" s="1" t="s">
        <v>1715</v>
      </c>
      <c r="I4023" s="3">
        <v>0.17042824074074073</v>
      </c>
      <c r="J4023" s="1" t="s">
        <v>12021</v>
      </c>
      <c r="K4023" s="2" t="s">
        <v>12021</v>
      </c>
      <c r="L4023" s="2" t="s">
        <v>12021</v>
      </c>
      <c r="M4023" t="s">
        <v>12021</v>
      </c>
      <c r="N4023" t="str">
        <f t="shared" si="366"/>
        <v>30-06-2024</v>
      </c>
      <c r="O4023" t="str">
        <f t="shared" si="368"/>
        <v>06</v>
      </c>
      <c r="P4023" t="str">
        <f t="shared" si="369"/>
        <v>2024</v>
      </c>
      <c r="Q4023" t="s">
        <v>12021</v>
      </c>
      <c r="R4023" t="str">
        <f t="shared" si="367"/>
        <v>-</v>
      </c>
      <c r="S4023" t="str">
        <f t="shared" si="370"/>
        <v/>
      </c>
    </row>
    <row r="4024" spans="1:19" x14ac:dyDescent="0.3">
      <c r="A4024" t="s">
        <v>9065</v>
      </c>
      <c r="B4024" t="s">
        <v>139</v>
      </c>
      <c r="C4024" t="s">
        <v>12021</v>
      </c>
      <c r="D4024" t="s">
        <v>19</v>
      </c>
      <c r="E4024" t="s">
        <v>140</v>
      </c>
      <c r="F4024" t="s">
        <v>9066</v>
      </c>
      <c r="G4024" t="s">
        <v>22</v>
      </c>
      <c r="H4024" s="1" t="s">
        <v>562</v>
      </c>
      <c r="I4024" s="3">
        <v>6.5439814814814812E-2</v>
      </c>
      <c r="J4024" s="1" t="s">
        <v>12021</v>
      </c>
      <c r="K4024" s="2" t="s">
        <v>12021</v>
      </c>
      <c r="L4024" s="2" t="s">
        <v>12021</v>
      </c>
      <c r="M4024" t="s">
        <v>12021</v>
      </c>
      <c r="N4024" t="str">
        <f t="shared" si="366"/>
        <v>30-12-2022</v>
      </c>
      <c r="O4024" t="str">
        <f t="shared" si="368"/>
        <v>12</v>
      </c>
      <c r="P4024" t="str">
        <f t="shared" si="369"/>
        <v>2022</v>
      </c>
      <c r="Q4024" t="s">
        <v>12021</v>
      </c>
      <c r="R4024" t="str">
        <f t="shared" si="367"/>
        <v>-</v>
      </c>
      <c r="S4024" t="str">
        <f t="shared" si="370"/>
        <v/>
      </c>
    </row>
    <row r="4025" spans="1:19" x14ac:dyDescent="0.3">
      <c r="A4025" t="s">
        <v>9067</v>
      </c>
      <c r="B4025" t="s">
        <v>173</v>
      </c>
      <c r="C4025" t="s">
        <v>11795</v>
      </c>
      <c r="D4025" t="s">
        <v>12</v>
      </c>
      <c r="E4025" t="s">
        <v>174</v>
      </c>
      <c r="F4025" t="s">
        <v>9068</v>
      </c>
      <c r="G4025" t="s">
        <v>28</v>
      </c>
      <c r="H4025" s="1">
        <v>45417</v>
      </c>
      <c r="I4025" s="3">
        <v>0.70208333333333328</v>
      </c>
      <c r="J4025" s="1" t="s">
        <v>3079</v>
      </c>
      <c r="K4025" s="2">
        <v>0.70234953703703706</v>
      </c>
      <c r="L4025" s="2" t="s">
        <v>12021</v>
      </c>
      <c r="M4025" t="s">
        <v>12021</v>
      </c>
      <c r="N4025" t="str">
        <f t="shared" si="366"/>
        <v>05-05-2024</v>
      </c>
      <c r="O4025" t="str">
        <f t="shared" si="368"/>
        <v>05</v>
      </c>
      <c r="P4025" t="str">
        <f t="shared" si="369"/>
        <v>2024</v>
      </c>
      <c r="Q4025" t="s">
        <v>12021</v>
      </c>
      <c r="R4025" t="str">
        <f t="shared" si="367"/>
        <v>27-05-2024</v>
      </c>
      <c r="S4025" t="str">
        <f t="shared" si="370"/>
        <v>05</v>
      </c>
    </row>
    <row r="4026" spans="1:19" x14ac:dyDescent="0.3">
      <c r="A4026" t="s">
        <v>9069</v>
      </c>
      <c r="B4026" t="s">
        <v>249</v>
      </c>
      <c r="C4026" t="s">
        <v>12021</v>
      </c>
      <c r="D4026" t="s">
        <v>19</v>
      </c>
      <c r="E4026" t="s">
        <v>26</v>
      </c>
      <c r="F4026" t="s">
        <v>9070</v>
      </c>
      <c r="G4026" t="s">
        <v>15</v>
      </c>
      <c r="H4026" s="1">
        <v>44443</v>
      </c>
      <c r="I4026" s="3">
        <v>0.66597222222222219</v>
      </c>
      <c r="J4026" s="1" t="s">
        <v>12021</v>
      </c>
      <c r="K4026" s="2" t="s">
        <v>12021</v>
      </c>
      <c r="L4026" s="2" t="s">
        <v>12021</v>
      </c>
      <c r="M4026" t="s">
        <v>12021</v>
      </c>
      <c r="N4026" t="str">
        <f t="shared" si="366"/>
        <v>04-09-2021</v>
      </c>
      <c r="O4026" t="str">
        <f t="shared" si="368"/>
        <v>09</v>
      </c>
      <c r="P4026" t="str">
        <f t="shared" si="369"/>
        <v>2021</v>
      </c>
      <c r="Q4026" t="s">
        <v>12021</v>
      </c>
      <c r="R4026" t="str">
        <f t="shared" si="367"/>
        <v>-</v>
      </c>
      <c r="S4026" t="str">
        <f t="shared" si="370"/>
        <v/>
      </c>
    </row>
    <row r="4027" spans="1:19" x14ac:dyDescent="0.3">
      <c r="A4027" t="s">
        <v>9071</v>
      </c>
      <c r="B4027" t="s">
        <v>73</v>
      </c>
      <c r="C4027" t="s">
        <v>12021</v>
      </c>
      <c r="D4027" t="s">
        <v>49</v>
      </c>
      <c r="E4027" t="s">
        <v>50</v>
      </c>
      <c r="F4027" t="s">
        <v>9072</v>
      </c>
      <c r="G4027" t="s">
        <v>22</v>
      </c>
      <c r="H4027" s="1" t="s">
        <v>2123</v>
      </c>
      <c r="I4027" s="3">
        <v>0.20212962962962963</v>
      </c>
      <c r="J4027" s="1" t="s">
        <v>12021</v>
      </c>
      <c r="K4027" s="2" t="s">
        <v>12021</v>
      </c>
      <c r="L4027" s="2" t="s">
        <v>12021</v>
      </c>
      <c r="M4027" t="s">
        <v>12021</v>
      </c>
      <c r="N4027" t="str">
        <f t="shared" si="366"/>
        <v>22-03-2020</v>
      </c>
      <c r="O4027" t="str">
        <f t="shared" si="368"/>
        <v>03</v>
      </c>
      <c r="P4027" t="str">
        <f t="shared" si="369"/>
        <v>2020</v>
      </c>
      <c r="Q4027" t="s">
        <v>12021</v>
      </c>
      <c r="R4027" t="str">
        <f t="shared" si="367"/>
        <v>-</v>
      </c>
      <c r="S4027" t="str">
        <f t="shared" si="370"/>
        <v/>
      </c>
    </row>
    <row r="4028" spans="1:19" x14ac:dyDescent="0.3">
      <c r="A4028" t="s">
        <v>9073</v>
      </c>
      <c r="B4028" t="s">
        <v>64</v>
      </c>
      <c r="C4028" t="s">
        <v>12021</v>
      </c>
      <c r="D4028" t="s">
        <v>49</v>
      </c>
      <c r="E4028" t="s">
        <v>65</v>
      </c>
      <c r="F4028" t="s">
        <v>9074</v>
      </c>
      <c r="G4028" t="s">
        <v>15</v>
      </c>
      <c r="H4028" s="1" t="s">
        <v>319</v>
      </c>
      <c r="I4028" s="3">
        <v>8.8287037037037039E-2</v>
      </c>
      <c r="J4028" s="1" t="s">
        <v>12021</v>
      </c>
      <c r="K4028" s="2" t="s">
        <v>12021</v>
      </c>
      <c r="L4028" s="2" t="s">
        <v>12021</v>
      </c>
      <c r="M4028" t="s">
        <v>12021</v>
      </c>
      <c r="N4028" t="str">
        <f t="shared" si="366"/>
        <v>14-06-2021</v>
      </c>
      <c r="O4028" t="str">
        <f t="shared" si="368"/>
        <v>06</v>
      </c>
      <c r="P4028" t="str">
        <f t="shared" si="369"/>
        <v>2021</v>
      </c>
      <c r="Q4028" t="s">
        <v>12021</v>
      </c>
      <c r="R4028" t="str">
        <f t="shared" si="367"/>
        <v>-</v>
      </c>
      <c r="S4028" t="str">
        <f t="shared" si="370"/>
        <v/>
      </c>
    </row>
    <row r="4029" spans="1:19" x14ac:dyDescent="0.3">
      <c r="A4029" t="s">
        <v>9075</v>
      </c>
      <c r="B4029" t="s">
        <v>202</v>
      </c>
      <c r="C4029" s="4">
        <v>44474.626388888886</v>
      </c>
      <c r="D4029" t="s">
        <v>33</v>
      </c>
      <c r="E4029" t="s">
        <v>127</v>
      </c>
      <c r="F4029" t="s">
        <v>9076</v>
      </c>
      <c r="G4029" t="s">
        <v>28</v>
      </c>
      <c r="H4029" s="1">
        <v>44444</v>
      </c>
      <c r="I4029" s="3">
        <v>0.62638888888888888</v>
      </c>
      <c r="J4029" s="1">
        <v>44474</v>
      </c>
      <c r="K4029" s="2">
        <v>0.62638888888888888</v>
      </c>
      <c r="L4029" s="2" t="s">
        <v>12021</v>
      </c>
      <c r="M4029" t="s">
        <v>12021</v>
      </c>
      <c r="N4029" t="str">
        <f t="shared" si="366"/>
        <v>05-09-2021</v>
      </c>
      <c r="O4029" t="str">
        <f t="shared" si="368"/>
        <v>09</v>
      </c>
      <c r="P4029" t="str">
        <f t="shared" si="369"/>
        <v>2021</v>
      </c>
      <c r="Q4029" t="s">
        <v>12021</v>
      </c>
      <c r="R4029" t="str">
        <f t="shared" si="367"/>
        <v>05-10-2021</v>
      </c>
      <c r="S4029" t="str">
        <f t="shared" si="370"/>
        <v>10</v>
      </c>
    </row>
    <row r="4030" spans="1:19" x14ac:dyDescent="0.3">
      <c r="A4030" t="s">
        <v>9077</v>
      </c>
      <c r="B4030" t="s">
        <v>249</v>
      </c>
      <c r="C4030" s="4">
        <v>44381.5</v>
      </c>
      <c r="D4030" t="s">
        <v>19</v>
      </c>
      <c r="E4030" t="s">
        <v>26</v>
      </c>
      <c r="F4030" t="s">
        <v>9078</v>
      </c>
      <c r="G4030" t="s">
        <v>28</v>
      </c>
      <c r="H4030" s="1" t="s">
        <v>254</v>
      </c>
      <c r="I4030" s="3">
        <v>0.50011574074074072</v>
      </c>
      <c r="J4030" s="1">
        <v>44381</v>
      </c>
      <c r="K4030" s="2">
        <v>0.5</v>
      </c>
      <c r="L4030" s="2" t="s">
        <v>12021</v>
      </c>
      <c r="M4030" t="s">
        <v>12021</v>
      </c>
      <c r="N4030" t="str">
        <f t="shared" si="366"/>
        <v>22-03-2021</v>
      </c>
      <c r="O4030" t="str">
        <f t="shared" si="368"/>
        <v>03</v>
      </c>
      <c r="P4030" t="str">
        <f t="shared" si="369"/>
        <v>2021</v>
      </c>
      <c r="Q4030" t="s">
        <v>12021</v>
      </c>
      <c r="R4030" t="str">
        <f t="shared" si="367"/>
        <v>04-07-2021</v>
      </c>
      <c r="S4030" t="str">
        <f t="shared" si="370"/>
        <v>07</v>
      </c>
    </row>
    <row r="4031" spans="1:19" x14ac:dyDescent="0.3">
      <c r="A4031" t="s">
        <v>9079</v>
      </c>
      <c r="B4031" t="s">
        <v>110</v>
      </c>
      <c r="C4031" t="s">
        <v>12021</v>
      </c>
      <c r="D4031" t="s">
        <v>33</v>
      </c>
      <c r="E4031" t="s">
        <v>34</v>
      </c>
      <c r="F4031" t="s">
        <v>9080</v>
      </c>
      <c r="G4031" t="s">
        <v>22</v>
      </c>
      <c r="H4031" s="1" t="s">
        <v>4736</v>
      </c>
      <c r="I4031" s="3">
        <v>0.11244212962962963</v>
      </c>
      <c r="J4031" s="1" t="s">
        <v>12021</v>
      </c>
      <c r="K4031" s="2" t="s">
        <v>12021</v>
      </c>
      <c r="L4031" s="2" t="s">
        <v>12021</v>
      </c>
      <c r="M4031" t="s">
        <v>12021</v>
      </c>
      <c r="N4031" t="str">
        <f t="shared" si="366"/>
        <v>21-02-2024</v>
      </c>
      <c r="O4031" t="str">
        <f t="shared" si="368"/>
        <v>02</v>
      </c>
      <c r="P4031" t="str">
        <f t="shared" si="369"/>
        <v>2024</v>
      </c>
      <c r="Q4031" t="s">
        <v>12021</v>
      </c>
      <c r="R4031" t="str">
        <f t="shared" si="367"/>
        <v>-</v>
      </c>
      <c r="S4031" t="str">
        <f t="shared" si="370"/>
        <v/>
      </c>
    </row>
    <row r="4032" spans="1:19" x14ac:dyDescent="0.3">
      <c r="A4032" t="s">
        <v>9081</v>
      </c>
      <c r="B4032" t="s">
        <v>220</v>
      </c>
      <c r="C4032" t="s">
        <v>12021</v>
      </c>
      <c r="D4032" t="s">
        <v>12</v>
      </c>
      <c r="E4032" t="s">
        <v>174</v>
      </c>
      <c r="F4032" t="s">
        <v>9082</v>
      </c>
      <c r="G4032" t="s">
        <v>22</v>
      </c>
      <c r="H4032" s="1">
        <v>44935</v>
      </c>
      <c r="I4032" s="3">
        <v>0.5625</v>
      </c>
      <c r="J4032" s="1" t="s">
        <v>12021</v>
      </c>
      <c r="K4032" s="2" t="s">
        <v>12021</v>
      </c>
      <c r="L4032" s="2" t="s">
        <v>12021</v>
      </c>
      <c r="M4032" t="s">
        <v>12021</v>
      </c>
      <c r="N4032" t="str">
        <f t="shared" si="366"/>
        <v>09-01-2023</v>
      </c>
      <c r="O4032" t="str">
        <f t="shared" si="368"/>
        <v>01</v>
      </c>
      <c r="P4032" t="str">
        <f t="shared" si="369"/>
        <v>2023</v>
      </c>
      <c r="Q4032" t="s">
        <v>12021</v>
      </c>
      <c r="R4032" t="str">
        <f t="shared" si="367"/>
        <v>-</v>
      </c>
      <c r="S4032" t="str">
        <f t="shared" si="370"/>
        <v/>
      </c>
    </row>
    <row r="4033" spans="1:19" x14ac:dyDescent="0.3">
      <c r="A4033" t="s">
        <v>9083</v>
      </c>
      <c r="B4033" t="s">
        <v>64</v>
      </c>
      <c r="C4033" t="s">
        <v>12021</v>
      </c>
      <c r="D4033" t="s">
        <v>49</v>
      </c>
      <c r="E4033" t="s">
        <v>65</v>
      </c>
      <c r="F4033" t="s">
        <v>9084</v>
      </c>
      <c r="G4033" t="s">
        <v>22</v>
      </c>
      <c r="H4033" s="1" t="s">
        <v>470</v>
      </c>
      <c r="I4033" s="3">
        <v>9.2581018518518521E-2</v>
      </c>
      <c r="J4033" s="1" t="s">
        <v>12021</v>
      </c>
      <c r="K4033" s="2" t="s">
        <v>12021</v>
      </c>
      <c r="L4033" s="2" t="s">
        <v>12021</v>
      </c>
      <c r="M4033" t="s">
        <v>12021</v>
      </c>
      <c r="N4033" t="str">
        <f t="shared" si="366"/>
        <v>19-09-2021</v>
      </c>
      <c r="O4033" t="str">
        <f t="shared" si="368"/>
        <v>09</v>
      </c>
      <c r="P4033" t="str">
        <f t="shared" si="369"/>
        <v>2021</v>
      </c>
      <c r="Q4033" t="s">
        <v>12021</v>
      </c>
      <c r="R4033" t="str">
        <f t="shared" si="367"/>
        <v>-</v>
      </c>
      <c r="S4033" t="str">
        <f t="shared" si="370"/>
        <v/>
      </c>
    </row>
    <row r="4034" spans="1:19" x14ac:dyDescent="0.3">
      <c r="A4034" t="s">
        <v>9085</v>
      </c>
      <c r="B4034" t="s">
        <v>113</v>
      </c>
      <c r="C4034" t="s">
        <v>12021</v>
      </c>
      <c r="D4034" t="s">
        <v>12</v>
      </c>
      <c r="E4034" t="s">
        <v>114</v>
      </c>
      <c r="F4034" t="s">
        <v>9086</v>
      </c>
      <c r="G4034" t="s">
        <v>15</v>
      </c>
      <c r="H4034" s="1" t="s">
        <v>2065</v>
      </c>
      <c r="I4034" s="3">
        <v>3.8831018518518522E-2</v>
      </c>
      <c r="J4034" s="1" t="s">
        <v>12021</v>
      </c>
      <c r="K4034" s="2" t="s">
        <v>12021</v>
      </c>
      <c r="L4034" s="2" t="s">
        <v>12021</v>
      </c>
      <c r="M4034" t="s">
        <v>12021</v>
      </c>
      <c r="N4034" t="str">
        <f t="shared" ref="N4034:N4097" si="371">TEXT(H4034,"DD-MM-YYYY")</f>
        <v>28-05-2020</v>
      </c>
      <c r="O4034" t="str">
        <f t="shared" si="368"/>
        <v>05</v>
      </c>
      <c r="P4034" t="str">
        <f t="shared" si="369"/>
        <v>2020</v>
      </c>
      <c r="Q4034" t="s">
        <v>12021</v>
      </c>
      <c r="R4034" t="str">
        <f t="shared" ref="R4034:R4097" si="372">TEXT(J4034,"DD-MM-YYYY")</f>
        <v>-</v>
      </c>
      <c r="S4034" t="str">
        <f t="shared" si="370"/>
        <v/>
      </c>
    </row>
    <row r="4035" spans="1:19" x14ac:dyDescent="0.3">
      <c r="A4035" t="s">
        <v>9087</v>
      </c>
      <c r="B4035" t="s">
        <v>123</v>
      </c>
      <c r="C4035" t="s">
        <v>11796</v>
      </c>
      <c r="D4035" t="s">
        <v>33</v>
      </c>
      <c r="E4035" t="s">
        <v>34</v>
      </c>
      <c r="F4035" t="s">
        <v>9088</v>
      </c>
      <c r="G4035" t="s">
        <v>28</v>
      </c>
      <c r="H4035" s="1">
        <v>43958</v>
      </c>
      <c r="I4035" s="3">
        <v>2.1527777777777778E-2</v>
      </c>
      <c r="J4035" s="1" t="s">
        <v>4601</v>
      </c>
      <c r="K4035" s="2">
        <v>2.1770833333333333E-2</v>
      </c>
      <c r="L4035" s="2" t="s">
        <v>12021</v>
      </c>
      <c r="M4035" t="s">
        <v>12021</v>
      </c>
      <c r="N4035" t="str">
        <f t="shared" si="371"/>
        <v>07-05-2020</v>
      </c>
      <c r="O4035" t="str">
        <f t="shared" ref="O4035:O4098" si="373">MID(N4035,4,2)</f>
        <v>05</v>
      </c>
      <c r="P4035" t="str">
        <f t="shared" ref="P4035:P4098" si="374">RIGHT(N4035,4)</f>
        <v>2020</v>
      </c>
      <c r="Q4035" t="s">
        <v>12021</v>
      </c>
      <c r="R4035" t="str">
        <f t="shared" si="372"/>
        <v>17-07-2020</v>
      </c>
      <c r="S4035" t="str">
        <f t="shared" ref="S4035:S4098" si="375">MID(R4035,4,2)</f>
        <v>07</v>
      </c>
    </row>
    <row r="4036" spans="1:19" x14ac:dyDescent="0.3">
      <c r="A4036" t="s">
        <v>9089</v>
      </c>
      <c r="B4036" t="s">
        <v>48</v>
      </c>
      <c r="C4036" t="s">
        <v>12021</v>
      </c>
      <c r="D4036" t="s">
        <v>49</v>
      </c>
      <c r="E4036" t="s">
        <v>50</v>
      </c>
      <c r="F4036" t="s">
        <v>9090</v>
      </c>
      <c r="G4036" t="s">
        <v>15</v>
      </c>
      <c r="H4036" s="1" t="s">
        <v>2095</v>
      </c>
      <c r="I4036" s="3">
        <v>0.86652777777777779</v>
      </c>
      <c r="J4036" s="1" t="s">
        <v>12021</v>
      </c>
      <c r="K4036" s="2" t="s">
        <v>12021</v>
      </c>
      <c r="L4036" s="2" t="s">
        <v>12021</v>
      </c>
      <c r="M4036" t="s">
        <v>12021</v>
      </c>
      <c r="N4036" t="str">
        <f t="shared" si="371"/>
        <v>30-10-2024</v>
      </c>
      <c r="O4036" t="str">
        <f t="shared" si="373"/>
        <v>10</v>
      </c>
      <c r="P4036" t="str">
        <f t="shared" si="374"/>
        <v>2024</v>
      </c>
      <c r="Q4036" t="s">
        <v>12021</v>
      </c>
      <c r="R4036" t="str">
        <f t="shared" si="372"/>
        <v>-</v>
      </c>
      <c r="S4036" t="str">
        <f t="shared" si="375"/>
        <v/>
      </c>
    </row>
    <row r="4037" spans="1:19" x14ac:dyDescent="0.3">
      <c r="A4037" t="s">
        <v>9091</v>
      </c>
      <c r="B4037" t="s">
        <v>158</v>
      </c>
      <c r="C4037" t="s">
        <v>12021</v>
      </c>
      <c r="D4037" t="s">
        <v>33</v>
      </c>
      <c r="E4037" t="s">
        <v>127</v>
      </c>
      <c r="F4037" t="s">
        <v>9092</v>
      </c>
      <c r="G4037" t="s">
        <v>15</v>
      </c>
      <c r="H4037" s="1" t="s">
        <v>1734</v>
      </c>
      <c r="I4037" s="3">
        <v>0.21729166666666666</v>
      </c>
      <c r="J4037" s="1" t="s">
        <v>12021</v>
      </c>
      <c r="K4037" s="2" t="s">
        <v>12021</v>
      </c>
      <c r="L4037" s="2" t="s">
        <v>12021</v>
      </c>
      <c r="M4037" t="s">
        <v>12021</v>
      </c>
      <c r="N4037" t="str">
        <f t="shared" si="371"/>
        <v>18-10-2021</v>
      </c>
      <c r="O4037" t="str">
        <f t="shared" si="373"/>
        <v>10</v>
      </c>
      <c r="P4037" t="str">
        <f t="shared" si="374"/>
        <v>2021</v>
      </c>
      <c r="Q4037" t="s">
        <v>12021</v>
      </c>
      <c r="R4037" t="str">
        <f t="shared" si="372"/>
        <v>-</v>
      </c>
      <c r="S4037" t="str">
        <f t="shared" si="375"/>
        <v/>
      </c>
    </row>
    <row r="4038" spans="1:19" x14ac:dyDescent="0.3">
      <c r="A4038" t="s">
        <v>9093</v>
      </c>
      <c r="B4038" t="s">
        <v>158</v>
      </c>
      <c r="C4038" t="s">
        <v>12021</v>
      </c>
      <c r="D4038" t="s">
        <v>33</v>
      </c>
      <c r="E4038" t="s">
        <v>127</v>
      </c>
      <c r="F4038" t="s">
        <v>9094</v>
      </c>
      <c r="G4038" t="s">
        <v>22</v>
      </c>
      <c r="H4038" s="1" t="s">
        <v>71</v>
      </c>
      <c r="I4038" s="3">
        <v>0.85829861111111116</v>
      </c>
      <c r="J4038" s="1" t="s">
        <v>12021</v>
      </c>
      <c r="K4038" s="2" t="s">
        <v>12021</v>
      </c>
      <c r="L4038" s="2" t="s">
        <v>12021</v>
      </c>
      <c r="M4038" t="s">
        <v>12021</v>
      </c>
      <c r="N4038" t="str">
        <f t="shared" si="371"/>
        <v>20-02-2024</v>
      </c>
      <c r="O4038" t="str">
        <f t="shared" si="373"/>
        <v>02</v>
      </c>
      <c r="P4038" t="str">
        <f t="shared" si="374"/>
        <v>2024</v>
      </c>
      <c r="Q4038" t="s">
        <v>12021</v>
      </c>
      <c r="R4038" t="str">
        <f t="shared" si="372"/>
        <v>-</v>
      </c>
      <c r="S4038" t="str">
        <f t="shared" si="375"/>
        <v/>
      </c>
    </row>
    <row r="4039" spans="1:19" x14ac:dyDescent="0.3">
      <c r="A4039" t="s">
        <v>9095</v>
      </c>
      <c r="B4039" t="s">
        <v>87</v>
      </c>
      <c r="C4039" t="s">
        <v>12021</v>
      </c>
      <c r="D4039" t="s">
        <v>33</v>
      </c>
      <c r="E4039" t="s">
        <v>38</v>
      </c>
      <c r="F4039" t="s">
        <v>9096</v>
      </c>
      <c r="G4039" t="s">
        <v>22</v>
      </c>
      <c r="H4039" s="1" t="s">
        <v>9097</v>
      </c>
      <c r="I4039" s="3">
        <v>9.0335648148148151E-2</v>
      </c>
      <c r="J4039" s="1" t="s">
        <v>12021</v>
      </c>
      <c r="K4039" s="2" t="s">
        <v>12021</v>
      </c>
      <c r="L4039" s="2" t="s">
        <v>12021</v>
      </c>
      <c r="M4039" t="s">
        <v>12021</v>
      </c>
      <c r="N4039" t="str">
        <f t="shared" si="371"/>
        <v>23-09-2023</v>
      </c>
      <c r="O4039" t="str">
        <f t="shared" si="373"/>
        <v>09</v>
      </c>
      <c r="P4039" t="str">
        <f t="shared" si="374"/>
        <v>2023</v>
      </c>
      <c r="Q4039" t="s">
        <v>12021</v>
      </c>
      <c r="R4039" t="str">
        <f t="shared" si="372"/>
        <v>-</v>
      </c>
      <c r="S4039" t="str">
        <f t="shared" si="375"/>
        <v/>
      </c>
    </row>
    <row r="4040" spans="1:19" x14ac:dyDescent="0.3">
      <c r="A4040" t="s">
        <v>9098</v>
      </c>
      <c r="B4040" t="s">
        <v>87</v>
      </c>
      <c r="C4040" t="s">
        <v>12021</v>
      </c>
      <c r="D4040" t="s">
        <v>33</v>
      </c>
      <c r="E4040" t="s">
        <v>38</v>
      </c>
      <c r="F4040" t="s">
        <v>9099</v>
      </c>
      <c r="G4040" t="s">
        <v>22</v>
      </c>
      <c r="H4040" s="1">
        <v>44288</v>
      </c>
      <c r="I4040" s="3">
        <v>0.37569444444444444</v>
      </c>
      <c r="J4040" s="1" t="s">
        <v>12021</v>
      </c>
      <c r="K4040" s="2" t="s">
        <v>12021</v>
      </c>
      <c r="L4040" s="2" t="s">
        <v>12021</v>
      </c>
      <c r="M4040" t="s">
        <v>12021</v>
      </c>
      <c r="N4040" t="str">
        <f t="shared" si="371"/>
        <v>02-04-2021</v>
      </c>
      <c r="O4040" t="str">
        <f t="shared" si="373"/>
        <v>04</v>
      </c>
      <c r="P4040" t="str">
        <f t="shared" si="374"/>
        <v>2021</v>
      </c>
      <c r="Q4040" t="s">
        <v>12021</v>
      </c>
      <c r="R4040" t="str">
        <f t="shared" si="372"/>
        <v>-</v>
      </c>
      <c r="S4040" t="str">
        <f t="shared" si="375"/>
        <v/>
      </c>
    </row>
    <row r="4041" spans="1:19" x14ac:dyDescent="0.3">
      <c r="A4041" t="s">
        <v>9100</v>
      </c>
      <c r="B4041" t="s">
        <v>249</v>
      </c>
      <c r="C4041" t="s">
        <v>12021</v>
      </c>
      <c r="D4041" t="s">
        <v>19</v>
      </c>
      <c r="E4041" t="s">
        <v>26</v>
      </c>
      <c r="F4041" t="s">
        <v>9101</v>
      </c>
      <c r="G4041" t="s">
        <v>22</v>
      </c>
      <c r="H4041" s="1" t="s">
        <v>1418</v>
      </c>
      <c r="I4041" s="3">
        <v>0.90054398148148151</v>
      </c>
      <c r="J4041" s="1" t="s">
        <v>12021</v>
      </c>
      <c r="K4041" s="2" t="s">
        <v>12021</v>
      </c>
      <c r="L4041" s="2" t="s">
        <v>12021</v>
      </c>
      <c r="M4041" t="s">
        <v>12021</v>
      </c>
      <c r="N4041" t="str">
        <f t="shared" si="371"/>
        <v>21-01-2024</v>
      </c>
      <c r="O4041" t="str">
        <f t="shared" si="373"/>
        <v>01</v>
      </c>
      <c r="P4041" t="str">
        <f t="shared" si="374"/>
        <v>2024</v>
      </c>
      <c r="Q4041" t="s">
        <v>12021</v>
      </c>
      <c r="R4041" t="str">
        <f t="shared" si="372"/>
        <v>-</v>
      </c>
      <c r="S4041" t="str">
        <f t="shared" si="375"/>
        <v/>
      </c>
    </row>
    <row r="4042" spans="1:19" x14ac:dyDescent="0.3">
      <c r="A4042" t="s">
        <v>9102</v>
      </c>
      <c r="B4042" t="s">
        <v>280</v>
      </c>
      <c r="C4042" t="s">
        <v>12021</v>
      </c>
      <c r="D4042" t="s">
        <v>49</v>
      </c>
      <c r="E4042" t="s">
        <v>65</v>
      </c>
      <c r="F4042" t="s">
        <v>9103</v>
      </c>
      <c r="G4042" t="s">
        <v>15</v>
      </c>
      <c r="H4042" s="1">
        <v>44808</v>
      </c>
      <c r="I4042" s="3">
        <v>0.60277777777777775</v>
      </c>
      <c r="J4042" s="1" t="s">
        <v>12021</v>
      </c>
      <c r="K4042" s="2" t="s">
        <v>12021</v>
      </c>
      <c r="L4042" s="2" t="s">
        <v>12021</v>
      </c>
      <c r="M4042" t="s">
        <v>12021</v>
      </c>
      <c r="N4042" t="str">
        <f t="shared" si="371"/>
        <v>04-09-2022</v>
      </c>
      <c r="O4042" t="str">
        <f t="shared" si="373"/>
        <v>09</v>
      </c>
      <c r="P4042" t="str">
        <f t="shared" si="374"/>
        <v>2022</v>
      </c>
      <c r="Q4042" t="s">
        <v>12021</v>
      </c>
      <c r="R4042" t="str">
        <f t="shared" si="372"/>
        <v>-</v>
      </c>
      <c r="S4042" t="str">
        <f t="shared" si="375"/>
        <v/>
      </c>
    </row>
    <row r="4043" spans="1:19" x14ac:dyDescent="0.3">
      <c r="A4043" t="s">
        <v>9104</v>
      </c>
      <c r="B4043" t="s">
        <v>123</v>
      </c>
      <c r="C4043" t="s">
        <v>12021</v>
      </c>
      <c r="D4043" t="s">
        <v>33</v>
      </c>
      <c r="E4043" t="s">
        <v>34</v>
      </c>
      <c r="F4043" t="s">
        <v>9105</v>
      </c>
      <c r="G4043" t="s">
        <v>15</v>
      </c>
      <c r="H4043" s="1">
        <v>44631</v>
      </c>
      <c r="I4043" s="3">
        <v>6.5972222222222224E-2</v>
      </c>
      <c r="J4043" s="1" t="s">
        <v>12021</v>
      </c>
      <c r="K4043" s="2" t="s">
        <v>12021</v>
      </c>
      <c r="L4043" s="2" t="s">
        <v>12021</v>
      </c>
      <c r="M4043" t="s">
        <v>12021</v>
      </c>
      <c r="N4043" t="str">
        <f t="shared" si="371"/>
        <v>11-03-2022</v>
      </c>
      <c r="O4043" t="str">
        <f t="shared" si="373"/>
        <v>03</v>
      </c>
      <c r="P4043" t="str">
        <f t="shared" si="374"/>
        <v>2022</v>
      </c>
      <c r="Q4043" t="s">
        <v>12021</v>
      </c>
      <c r="R4043" t="str">
        <f t="shared" si="372"/>
        <v>-</v>
      </c>
      <c r="S4043" t="str">
        <f t="shared" si="375"/>
        <v/>
      </c>
    </row>
    <row r="4044" spans="1:19" x14ac:dyDescent="0.3">
      <c r="A4044" t="s">
        <v>9106</v>
      </c>
      <c r="B4044" t="s">
        <v>256</v>
      </c>
      <c r="C4044" t="s">
        <v>12021</v>
      </c>
      <c r="D4044" t="s">
        <v>19</v>
      </c>
      <c r="E4044" t="s">
        <v>20</v>
      </c>
      <c r="F4044" t="s">
        <v>9107</v>
      </c>
      <c r="G4044" t="s">
        <v>15</v>
      </c>
      <c r="H4044" s="1" t="s">
        <v>8172</v>
      </c>
      <c r="I4044" s="3">
        <v>0.4926388888888889</v>
      </c>
      <c r="J4044" s="1" t="s">
        <v>12021</v>
      </c>
      <c r="K4044" s="2" t="s">
        <v>12021</v>
      </c>
      <c r="L4044" s="2" t="s">
        <v>12021</v>
      </c>
      <c r="M4044" t="s">
        <v>12021</v>
      </c>
      <c r="N4044" t="str">
        <f t="shared" si="371"/>
        <v>21-07-2022</v>
      </c>
      <c r="O4044" t="str">
        <f t="shared" si="373"/>
        <v>07</v>
      </c>
      <c r="P4044" t="str">
        <f t="shared" si="374"/>
        <v>2022</v>
      </c>
      <c r="Q4044" t="s">
        <v>12021</v>
      </c>
      <c r="R4044" t="str">
        <f t="shared" si="372"/>
        <v>-</v>
      </c>
      <c r="S4044" t="str">
        <f t="shared" si="375"/>
        <v/>
      </c>
    </row>
    <row r="4045" spans="1:19" x14ac:dyDescent="0.3">
      <c r="A4045" t="s">
        <v>9108</v>
      </c>
      <c r="B4045" t="s">
        <v>194</v>
      </c>
      <c r="C4045" t="s">
        <v>12021</v>
      </c>
      <c r="D4045" t="s">
        <v>49</v>
      </c>
      <c r="E4045" t="s">
        <v>65</v>
      </c>
      <c r="F4045" t="s">
        <v>9109</v>
      </c>
      <c r="G4045" t="s">
        <v>15</v>
      </c>
      <c r="H4045" s="1" t="s">
        <v>8062</v>
      </c>
      <c r="I4045" s="3">
        <v>0.31409722222222225</v>
      </c>
      <c r="J4045" s="1" t="s">
        <v>12021</v>
      </c>
      <c r="K4045" s="2" t="s">
        <v>12021</v>
      </c>
      <c r="L4045" s="2" t="s">
        <v>12021</v>
      </c>
      <c r="M4045" t="s">
        <v>12021</v>
      </c>
      <c r="N4045" t="str">
        <f t="shared" si="371"/>
        <v>25-07-2023</v>
      </c>
      <c r="O4045" t="str">
        <f t="shared" si="373"/>
        <v>07</v>
      </c>
      <c r="P4045" t="str">
        <f t="shared" si="374"/>
        <v>2023</v>
      </c>
      <c r="Q4045" t="s">
        <v>12021</v>
      </c>
      <c r="R4045" t="str">
        <f t="shared" si="372"/>
        <v>-</v>
      </c>
      <c r="S4045" t="str">
        <f t="shared" si="375"/>
        <v/>
      </c>
    </row>
    <row r="4046" spans="1:19" x14ac:dyDescent="0.3">
      <c r="A4046" t="s">
        <v>9110</v>
      </c>
      <c r="B4046" t="s">
        <v>139</v>
      </c>
      <c r="C4046" t="s">
        <v>11797</v>
      </c>
      <c r="D4046" t="s">
        <v>19</v>
      </c>
      <c r="E4046" t="s">
        <v>140</v>
      </c>
      <c r="F4046" t="s">
        <v>9111</v>
      </c>
      <c r="G4046" t="s">
        <v>28</v>
      </c>
      <c r="H4046" s="1">
        <v>44049</v>
      </c>
      <c r="I4046" s="3">
        <v>0.73124999999999996</v>
      </c>
      <c r="J4046" s="1" t="s">
        <v>4384</v>
      </c>
      <c r="K4046" s="2">
        <v>0.73173611111111114</v>
      </c>
      <c r="L4046" s="2" t="s">
        <v>12021</v>
      </c>
      <c r="M4046" t="s">
        <v>12021</v>
      </c>
      <c r="N4046" t="str">
        <f t="shared" si="371"/>
        <v>06-08-2020</v>
      </c>
      <c r="O4046" t="str">
        <f t="shared" si="373"/>
        <v>08</v>
      </c>
      <c r="P4046" t="str">
        <f t="shared" si="374"/>
        <v>2020</v>
      </c>
      <c r="Q4046" t="s">
        <v>12021</v>
      </c>
      <c r="R4046" t="str">
        <f t="shared" si="372"/>
        <v>19-06-2020</v>
      </c>
      <c r="S4046" t="str">
        <f t="shared" si="375"/>
        <v>06</v>
      </c>
    </row>
    <row r="4047" spans="1:19" x14ac:dyDescent="0.3">
      <c r="A4047" t="s">
        <v>9112</v>
      </c>
      <c r="B4047" t="s">
        <v>68</v>
      </c>
      <c r="C4047" t="s">
        <v>12021</v>
      </c>
      <c r="D4047" t="s">
        <v>49</v>
      </c>
      <c r="E4047" t="s">
        <v>69</v>
      </c>
      <c r="F4047" t="s">
        <v>9113</v>
      </c>
      <c r="G4047" t="s">
        <v>15</v>
      </c>
      <c r="H4047" s="1" t="s">
        <v>773</v>
      </c>
      <c r="I4047" s="3">
        <v>0.10924768518518518</v>
      </c>
      <c r="J4047" s="1" t="s">
        <v>12021</v>
      </c>
      <c r="K4047" s="2" t="s">
        <v>12021</v>
      </c>
      <c r="L4047" s="2" t="s">
        <v>12021</v>
      </c>
      <c r="M4047" t="s">
        <v>12021</v>
      </c>
      <c r="N4047" t="str">
        <f t="shared" si="371"/>
        <v>20-06-2023</v>
      </c>
      <c r="O4047" t="str">
        <f t="shared" si="373"/>
        <v>06</v>
      </c>
      <c r="P4047" t="str">
        <f t="shared" si="374"/>
        <v>2023</v>
      </c>
      <c r="Q4047" t="s">
        <v>12021</v>
      </c>
      <c r="R4047" t="str">
        <f t="shared" si="372"/>
        <v>-</v>
      </c>
      <c r="S4047" t="str">
        <f t="shared" si="375"/>
        <v/>
      </c>
    </row>
    <row r="4048" spans="1:19" x14ac:dyDescent="0.3">
      <c r="A4048" t="s">
        <v>9114</v>
      </c>
      <c r="B4048" t="s">
        <v>194</v>
      </c>
      <c r="C4048" t="s">
        <v>12021</v>
      </c>
      <c r="D4048" t="s">
        <v>49</v>
      </c>
      <c r="E4048" t="s">
        <v>65</v>
      </c>
      <c r="F4048" t="s">
        <v>9115</v>
      </c>
      <c r="G4048" t="s">
        <v>22</v>
      </c>
      <c r="H4048" s="1" t="s">
        <v>9116</v>
      </c>
      <c r="I4048" s="3">
        <v>0.61049768518518521</v>
      </c>
      <c r="J4048" s="1" t="s">
        <v>12021</v>
      </c>
      <c r="K4048" s="2" t="s">
        <v>12021</v>
      </c>
      <c r="L4048" s="2" t="s">
        <v>12021</v>
      </c>
      <c r="M4048" t="s">
        <v>12021</v>
      </c>
      <c r="N4048" t="str">
        <f t="shared" si="371"/>
        <v>28-01-2020</v>
      </c>
      <c r="O4048" t="str">
        <f t="shared" si="373"/>
        <v>01</v>
      </c>
      <c r="P4048" t="str">
        <f t="shared" si="374"/>
        <v>2020</v>
      </c>
      <c r="Q4048" t="s">
        <v>12021</v>
      </c>
      <c r="R4048" t="str">
        <f t="shared" si="372"/>
        <v>-</v>
      </c>
      <c r="S4048" t="str">
        <f t="shared" si="375"/>
        <v/>
      </c>
    </row>
    <row r="4049" spans="1:19" x14ac:dyDescent="0.3">
      <c r="A4049" t="s">
        <v>9117</v>
      </c>
      <c r="B4049" t="s">
        <v>25</v>
      </c>
      <c r="C4049" t="s">
        <v>12021</v>
      </c>
      <c r="D4049" t="s">
        <v>19</v>
      </c>
      <c r="E4049" t="s">
        <v>26</v>
      </c>
      <c r="F4049" t="s">
        <v>9118</v>
      </c>
      <c r="G4049" t="s">
        <v>15</v>
      </c>
      <c r="H4049" s="1">
        <v>43956</v>
      </c>
      <c r="I4049" s="3">
        <v>0.4597222222222222</v>
      </c>
      <c r="J4049" s="1" t="s">
        <v>12021</v>
      </c>
      <c r="K4049" s="2" t="s">
        <v>12021</v>
      </c>
      <c r="L4049" s="2" t="s">
        <v>12021</v>
      </c>
      <c r="M4049" t="s">
        <v>12021</v>
      </c>
      <c r="N4049" t="str">
        <f t="shared" si="371"/>
        <v>05-05-2020</v>
      </c>
      <c r="O4049" t="str">
        <f t="shared" si="373"/>
        <v>05</v>
      </c>
      <c r="P4049" t="str">
        <f t="shared" si="374"/>
        <v>2020</v>
      </c>
      <c r="Q4049" t="s">
        <v>12021</v>
      </c>
      <c r="R4049" t="str">
        <f t="shared" si="372"/>
        <v>-</v>
      </c>
      <c r="S4049" t="str">
        <f t="shared" si="375"/>
        <v/>
      </c>
    </row>
    <row r="4050" spans="1:19" x14ac:dyDescent="0.3">
      <c r="A4050" t="s">
        <v>9119</v>
      </c>
      <c r="B4050" t="s">
        <v>185</v>
      </c>
      <c r="C4050" t="s">
        <v>12021</v>
      </c>
      <c r="D4050" t="s">
        <v>12</v>
      </c>
      <c r="E4050" t="s">
        <v>13</v>
      </c>
      <c r="F4050" t="s">
        <v>9120</v>
      </c>
      <c r="G4050" t="s">
        <v>22</v>
      </c>
      <c r="H4050" s="1">
        <v>44902</v>
      </c>
      <c r="I4050" s="3">
        <v>7.3611111111111113E-2</v>
      </c>
      <c r="J4050" s="1" t="s">
        <v>12021</v>
      </c>
      <c r="K4050" s="2" t="s">
        <v>12021</v>
      </c>
      <c r="L4050" s="2" t="s">
        <v>12021</v>
      </c>
      <c r="M4050" t="s">
        <v>12021</v>
      </c>
      <c r="N4050" t="str">
        <f t="shared" si="371"/>
        <v>07-12-2022</v>
      </c>
      <c r="O4050" t="str">
        <f t="shared" si="373"/>
        <v>12</v>
      </c>
      <c r="P4050" t="str">
        <f t="shared" si="374"/>
        <v>2022</v>
      </c>
      <c r="Q4050" t="s">
        <v>12021</v>
      </c>
      <c r="R4050" t="str">
        <f t="shared" si="372"/>
        <v>-</v>
      </c>
      <c r="S4050" t="str">
        <f t="shared" si="375"/>
        <v/>
      </c>
    </row>
    <row r="4051" spans="1:19" x14ac:dyDescent="0.3">
      <c r="A4051" t="s">
        <v>9121</v>
      </c>
      <c r="B4051" t="s">
        <v>173</v>
      </c>
      <c r="C4051" t="s">
        <v>12021</v>
      </c>
      <c r="D4051" t="s">
        <v>12</v>
      </c>
      <c r="E4051" t="s">
        <v>174</v>
      </c>
      <c r="F4051" t="s">
        <v>9122</v>
      </c>
      <c r="G4051" t="s">
        <v>22</v>
      </c>
      <c r="H4051" s="1" t="s">
        <v>5521</v>
      </c>
      <c r="I4051" s="3">
        <v>0.44136574074074075</v>
      </c>
      <c r="J4051" s="1" t="s">
        <v>12021</v>
      </c>
      <c r="K4051" s="2" t="s">
        <v>12021</v>
      </c>
      <c r="L4051" s="2" t="s">
        <v>12021</v>
      </c>
      <c r="M4051" t="s">
        <v>12021</v>
      </c>
      <c r="N4051" t="str">
        <f t="shared" si="371"/>
        <v>26-05-2022</v>
      </c>
      <c r="O4051" t="str">
        <f t="shared" si="373"/>
        <v>05</v>
      </c>
      <c r="P4051" t="str">
        <f t="shared" si="374"/>
        <v>2022</v>
      </c>
      <c r="Q4051" t="s">
        <v>12021</v>
      </c>
      <c r="R4051" t="str">
        <f t="shared" si="372"/>
        <v>-</v>
      </c>
      <c r="S4051" t="str">
        <f t="shared" si="375"/>
        <v/>
      </c>
    </row>
    <row r="4052" spans="1:19" x14ac:dyDescent="0.3">
      <c r="A4052" t="s">
        <v>9123</v>
      </c>
      <c r="B4052" t="s">
        <v>53</v>
      </c>
      <c r="C4052" t="s">
        <v>12021</v>
      </c>
      <c r="D4052" t="s">
        <v>12</v>
      </c>
      <c r="E4052" t="s">
        <v>13</v>
      </c>
      <c r="F4052" t="s">
        <v>9124</v>
      </c>
      <c r="G4052" t="s">
        <v>22</v>
      </c>
      <c r="H4052" s="1">
        <v>45079</v>
      </c>
      <c r="I4052" s="3">
        <v>0.3840277777777778</v>
      </c>
      <c r="J4052" s="1" t="s">
        <v>12021</v>
      </c>
      <c r="K4052" s="2" t="s">
        <v>12021</v>
      </c>
      <c r="L4052" s="2" t="s">
        <v>12021</v>
      </c>
      <c r="M4052" t="s">
        <v>12021</v>
      </c>
      <c r="N4052" t="str">
        <f t="shared" si="371"/>
        <v>02-06-2023</v>
      </c>
      <c r="O4052" t="str">
        <f t="shared" si="373"/>
        <v>06</v>
      </c>
      <c r="P4052" t="str">
        <f t="shared" si="374"/>
        <v>2023</v>
      </c>
      <c r="Q4052" t="s">
        <v>12021</v>
      </c>
      <c r="R4052" t="str">
        <f t="shared" si="372"/>
        <v>-</v>
      </c>
      <c r="S4052" t="str">
        <f t="shared" si="375"/>
        <v/>
      </c>
    </row>
    <row r="4053" spans="1:19" x14ac:dyDescent="0.3">
      <c r="A4053" t="s">
        <v>9125</v>
      </c>
      <c r="B4053" t="s">
        <v>205</v>
      </c>
      <c r="C4053" t="s">
        <v>12021</v>
      </c>
      <c r="D4053" t="s">
        <v>19</v>
      </c>
      <c r="E4053" t="s">
        <v>140</v>
      </c>
      <c r="F4053" t="s">
        <v>9126</v>
      </c>
      <c r="G4053" t="s">
        <v>22</v>
      </c>
      <c r="H4053" s="1" t="s">
        <v>2808</v>
      </c>
      <c r="I4053" s="3">
        <v>0.29819444444444443</v>
      </c>
      <c r="J4053" s="1" t="s">
        <v>12021</v>
      </c>
      <c r="K4053" s="2" t="s">
        <v>12021</v>
      </c>
      <c r="L4053" s="2" t="s">
        <v>12021</v>
      </c>
      <c r="M4053" t="s">
        <v>12021</v>
      </c>
      <c r="N4053" t="str">
        <f t="shared" si="371"/>
        <v>15-06-2023</v>
      </c>
      <c r="O4053" t="str">
        <f t="shared" si="373"/>
        <v>06</v>
      </c>
      <c r="P4053" t="str">
        <f t="shared" si="374"/>
        <v>2023</v>
      </c>
      <c r="Q4053" t="s">
        <v>12021</v>
      </c>
      <c r="R4053" t="str">
        <f t="shared" si="372"/>
        <v>-</v>
      </c>
      <c r="S4053" t="str">
        <f t="shared" si="375"/>
        <v/>
      </c>
    </row>
    <row r="4054" spans="1:19" x14ac:dyDescent="0.3">
      <c r="A4054" t="s">
        <v>9127</v>
      </c>
      <c r="B4054" t="s">
        <v>18</v>
      </c>
      <c r="C4054" t="s">
        <v>12021</v>
      </c>
      <c r="D4054" t="s">
        <v>19</v>
      </c>
      <c r="E4054" t="s">
        <v>20</v>
      </c>
      <c r="F4054" t="s">
        <v>9128</v>
      </c>
      <c r="G4054" t="s">
        <v>22</v>
      </c>
      <c r="H4054" s="1" t="s">
        <v>230</v>
      </c>
      <c r="I4054" s="3">
        <v>0.40940972222222222</v>
      </c>
      <c r="J4054" s="1" t="s">
        <v>12021</v>
      </c>
      <c r="K4054" s="2" t="s">
        <v>12021</v>
      </c>
      <c r="L4054" s="2" t="s">
        <v>12021</v>
      </c>
      <c r="M4054" t="s">
        <v>12021</v>
      </c>
      <c r="N4054" t="str">
        <f t="shared" si="371"/>
        <v>29-09-2022</v>
      </c>
      <c r="O4054" t="str">
        <f t="shared" si="373"/>
        <v>09</v>
      </c>
      <c r="P4054" t="str">
        <f t="shared" si="374"/>
        <v>2022</v>
      </c>
      <c r="Q4054" t="s">
        <v>12021</v>
      </c>
      <c r="R4054" t="str">
        <f t="shared" si="372"/>
        <v>-</v>
      </c>
      <c r="S4054" t="str">
        <f t="shared" si="375"/>
        <v/>
      </c>
    </row>
    <row r="4055" spans="1:19" x14ac:dyDescent="0.3">
      <c r="A4055" t="s">
        <v>9129</v>
      </c>
      <c r="B4055" t="s">
        <v>53</v>
      </c>
      <c r="C4055" t="s">
        <v>12021</v>
      </c>
      <c r="D4055" t="s">
        <v>12</v>
      </c>
      <c r="E4055" t="s">
        <v>13</v>
      </c>
      <c r="F4055" t="s">
        <v>9130</v>
      </c>
      <c r="G4055" t="s">
        <v>22</v>
      </c>
      <c r="H4055" s="1" t="s">
        <v>4657</v>
      </c>
      <c r="I4055" s="3">
        <v>0.94759259259259254</v>
      </c>
      <c r="J4055" s="1" t="s">
        <v>12021</v>
      </c>
      <c r="K4055" s="2" t="s">
        <v>12021</v>
      </c>
      <c r="L4055" s="2" t="s">
        <v>12021</v>
      </c>
      <c r="M4055" t="s">
        <v>12021</v>
      </c>
      <c r="N4055" t="str">
        <f t="shared" si="371"/>
        <v>15-01-2024</v>
      </c>
      <c r="O4055" t="str">
        <f t="shared" si="373"/>
        <v>01</v>
      </c>
      <c r="P4055" t="str">
        <f t="shared" si="374"/>
        <v>2024</v>
      </c>
      <c r="Q4055" t="s">
        <v>12021</v>
      </c>
      <c r="R4055" t="str">
        <f t="shared" si="372"/>
        <v>-</v>
      </c>
      <c r="S4055" t="str">
        <f t="shared" si="375"/>
        <v/>
      </c>
    </row>
    <row r="4056" spans="1:19" x14ac:dyDescent="0.3">
      <c r="A4056" t="s">
        <v>9131</v>
      </c>
      <c r="B4056" t="s">
        <v>146</v>
      </c>
      <c r="C4056" t="s">
        <v>12021</v>
      </c>
      <c r="D4056" t="s">
        <v>19</v>
      </c>
      <c r="E4056" t="s">
        <v>140</v>
      </c>
      <c r="F4056" t="s">
        <v>9132</v>
      </c>
      <c r="G4056" t="s">
        <v>15</v>
      </c>
      <c r="H4056" s="1">
        <v>44724</v>
      </c>
      <c r="I4056" s="3">
        <v>0.28541666666666665</v>
      </c>
      <c r="J4056" s="1" t="s">
        <v>12021</v>
      </c>
      <c r="K4056" s="2" t="s">
        <v>12021</v>
      </c>
      <c r="L4056" s="2" t="s">
        <v>12021</v>
      </c>
      <c r="M4056" t="s">
        <v>12021</v>
      </c>
      <c r="N4056" t="str">
        <f t="shared" si="371"/>
        <v>12-06-2022</v>
      </c>
      <c r="O4056" t="str">
        <f t="shared" si="373"/>
        <v>06</v>
      </c>
      <c r="P4056" t="str">
        <f t="shared" si="374"/>
        <v>2022</v>
      </c>
      <c r="Q4056" t="s">
        <v>12021</v>
      </c>
      <c r="R4056" t="str">
        <f t="shared" si="372"/>
        <v>-</v>
      </c>
      <c r="S4056" t="str">
        <f t="shared" si="375"/>
        <v/>
      </c>
    </row>
    <row r="4057" spans="1:19" x14ac:dyDescent="0.3">
      <c r="A4057" t="s">
        <v>9133</v>
      </c>
      <c r="B4057" t="s">
        <v>188</v>
      </c>
      <c r="C4057" t="s">
        <v>12021</v>
      </c>
      <c r="D4057" t="s">
        <v>12</v>
      </c>
      <c r="E4057" t="s">
        <v>114</v>
      </c>
      <c r="F4057" t="s">
        <v>9134</v>
      </c>
      <c r="G4057" t="s">
        <v>15</v>
      </c>
      <c r="H4057" s="1">
        <v>45605</v>
      </c>
      <c r="I4057" s="3">
        <v>0.57777777777777772</v>
      </c>
      <c r="J4057" s="1" t="s">
        <v>12021</v>
      </c>
      <c r="K4057" s="2" t="s">
        <v>12021</v>
      </c>
      <c r="L4057" s="2" t="s">
        <v>12021</v>
      </c>
      <c r="M4057" t="s">
        <v>12021</v>
      </c>
      <c r="N4057" t="str">
        <f t="shared" si="371"/>
        <v>09-11-2024</v>
      </c>
      <c r="O4057" t="str">
        <f t="shared" si="373"/>
        <v>11</v>
      </c>
      <c r="P4057" t="str">
        <f t="shared" si="374"/>
        <v>2024</v>
      </c>
      <c r="Q4057" t="s">
        <v>12021</v>
      </c>
      <c r="R4057" t="str">
        <f t="shared" si="372"/>
        <v>-</v>
      </c>
      <c r="S4057" t="str">
        <f t="shared" si="375"/>
        <v/>
      </c>
    </row>
    <row r="4058" spans="1:19" x14ac:dyDescent="0.3">
      <c r="A4058" t="s">
        <v>9135</v>
      </c>
      <c r="B4058" t="s">
        <v>146</v>
      </c>
      <c r="C4058" t="s">
        <v>11798</v>
      </c>
      <c r="D4058" t="s">
        <v>19</v>
      </c>
      <c r="E4058" t="s">
        <v>140</v>
      </c>
      <c r="F4058" t="s">
        <v>9136</v>
      </c>
      <c r="G4058" t="s">
        <v>28</v>
      </c>
      <c r="H4058" s="1" t="s">
        <v>1318</v>
      </c>
      <c r="I4058" s="3">
        <v>0.60355324074074079</v>
      </c>
      <c r="J4058" s="1" t="s">
        <v>2160</v>
      </c>
      <c r="K4058" s="2">
        <v>0.60355324074074079</v>
      </c>
      <c r="L4058" s="2" t="s">
        <v>12021</v>
      </c>
      <c r="M4058" t="s">
        <v>12021</v>
      </c>
      <c r="N4058" t="str">
        <f t="shared" si="371"/>
        <v>31-08-2023</v>
      </c>
      <c r="O4058" t="str">
        <f t="shared" si="373"/>
        <v>08</v>
      </c>
      <c r="P4058" t="str">
        <f t="shared" si="374"/>
        <v>2023</v>
      </c>
      <c r="Q4058" t="s">
        <v>12021</v>
      </c>
      <c r="R4058" t="str">
        <f t="shared" si="372"/>
        <v>25-09-2023</v>
      </c>
      <c r="S4058" t="str">
        <f t="shared" si="375"/>
        <v>09</v>
      </c>
    </row>
    <row r="4059" spans="1:19" x14ac:dyDescent="0.3">
      <c r="A4059" t="s">
        <v>9137</v>
      </c>
      <c r="B4059" t="s">
        <v>97</v>
      </c>
      <c r="C4059" t="s">
        <v>12021</v>
      </c>
      <c r="D4059" t="s">
        <v>19</v>
      </c>
      <c r="E4059" t="s">
        <v>20</v>
      </c>
      <c r="F4059" t="s">
        <v>9138</v>
      </c>
      <c r="G4059" t="s">
        <v>15</v>
      </c>
      <c r="H4059" s="1" t="s">
        <v>1511</v>
      </c>
      <c r="I4059" s="3">
        <v>0.28958333333333336</v>
      </c>
      <c r="J4059" s="1" t="s">
        <v>12021</v>
      </c>
      <c r="K4059" s="2" t="s">
        <v>12021</v>
      </c>
      <c r="L4059" s="2" t="s">
        <v>12021</v>
      </c>
      <c r="M4059" t="s">
        <v>12021</v>
      </c>
      <c r="N4059" t="str">
        <f t="shared" si="371"/>
        <v>13-12-2020</v>
      </c>
      <c r="O4059" t="str">
        <f t="shared" si="373"/>
        <v>12</v>
      </c>
      <c r="P4059" t="str">
        <f t="shared" si="374"/>
        <v>2020</v>
      </c>
      <c r="Q4059" t="s">
        <v>12021</v>
      </c>
      <c r="R4059" t="str">
        <f t="shared" si="372"/>
        <v>-</v>
      </c>
      <c r="S4059" t="str">
        <f t="shared" si="375"/>
        <v/>
      </c>
    </row>
    <row r="4060" spans="1:19" x14ac:dyDescent="0.3">
      <c r="A4060" t="s">
        <v>9139</v>
      </c>
      <c r="B4060" t="s">
        <v>11</v>
      </c>
      <c r="C4060" t="s">
        <v>12021</v>
      </c>
      <c r="D4060" t="s">
        <v>12</v>
      </c>
      <c r="E4060" t="s">
        <v>13</v>
      </c>
      <c r="F4060" t="s">
        <v>9140</v>
      </c>
      <c r="G4060" t="s">
        <v>15</v>
      </c>
      <c r="H4060" s="1">
        <v>44471</v>
      </c>
      <c r="I4060" s="3">
        <v>0.20416666666666666</v>
      </c>
      <c r="J4060" s="1" t="s">
        <v>12021</v>
      </c>
      <c r="K4060" s="2" t="s">
        <v>12021</v>
      </c>
      <c r="L4060" s="2" t="s">
        <v>12021</v>
      </c>
      <c r="M4060" t="s">
        <v>12021</v>
      </c>
      <c r="N4060" t="str">
        <f t="shared" si="371"/>
        <v>02-10-2021</v>
      </c>
      <c r="O4060" t="str">
        <f t="shared" si="373"/>
        <v>10</v>
      </c>
      <c r="P4060" t="str">
        <f t="shared" si="374"/>
        <v>2021</v>
      </c>
      <c r="Q4060" t="s">
        <v>12021</v>
      </c>
      <c r="R4060" t="str">
        <f t="shared" si="372"/>
        <v>-</v>
      </c>
      <c r="S4060" t="str">
        <f t="shared" si="375"/>
        <v/>
      </c>
    </row>
    <row r="4061" spans="1:19" x14ac:dyDescent="0.3">
      <c r="A4061" t="s">
        <v>9141</v>
      </c>
      <c r="B4061" t="s">
        <v>404</v>
      </c>
      <c r="C4061" t="s">
        <v>12021</v>
      </c>
      <c r="D4061" t="s">
        <v>12</v>
      </c>
      <c r="E4061" t="s">
        <v>174</v>
      </c>
      <c r="F4061" t="s">
        <v>9142</v>
      </c>
      <c r="G4061" t="s">
        <v>22</v>
      </c>
      <c r="H4061" s="1" t="s">
        <v>5414</v>
      </c>
      <c r="I4061" s="3">
        <v>0.95262731481481477</v>
      </c>
      <c r="J4061" s="1" t="s">
        <v>12021</v>
      </c>
      <c r="K4061" s="2" t="s">
        <v>12021</v>
      </c>
      <c r="L4061" s="2" t="s">
        <v>12021</v>
      </c>
      <c r="M4061" t="s">
        <v>12021</v>
      </c>
      <c r="N4061" t="str">
        <f t="shared" si="371"/>
        <v>24-07-2022</v>
      </c>
      <c r="O4061" t="str">
        <f t="shared" si="373"/>
        <v>07</v>
      </c>
      <c r="P4061" t="str">
        <f t="shared" si="374"/>
        <v>2022</v>
      </c>
      <c r="Q4061" t="s">
        <v>12021</v>
      </c>
      <c r="R4061" t="str">
        <f t="shared" si="372"/>
        <v>-</v>
      </c>
      <c r="S4061" t="str">
        <f t="shared" si="375"/>
        <v/>
      </c>
    </row>
    <row r="4062" spans="1:19" x14ac:dyDescent="0.3">
      <c r="A4062" t="s">
        <v>9143</v>
      </c>
      <c r="B4062" t="s">
        <v>25</v>
      </c>
      <c r="C4062" t="s">
        <v>12021</v>
      </c>
      <c r="D4062" t="s">
        <v>19</v>
      </c>
      <c r="E4062" t="s">
        <v>26</v>
      </c>
      <c r="F4062" t="s">
        <v>9144</v>
      </c>
      <c r="G4062" t="s">
        <v>15</v>
      </c>
      <c r="H4062" s="1" t="s">
        <v>1088</v>
      </c>
      <c r="I4062" s="3">
        <v>0.84321759259259255</v>
      </c>
      <c r="J4062" s="1" t="s">
        <v>12021</v>
      </c>
      <c r="K4062" s="2" t="s">
        <v>12021</v>
      </c>
      <c r="L4062" s="2" t="s">
        <v>12021</v>
      </c>
      <c r="M4062" t="s">
        <v>12021</v>
      </c>
      <c r="N4062" t="str">
        <f t="shared" si="371"/>
        <v>27-09-2021</v>
      </c>
      <c r="O4062" t="str">
        <f t="shared" si="373"/>
        <v>09</v>
      </c>
      <c r="P4062" t="str">
        <f t="shared" si="374"/>
        <v>2021</v>
      </c>
      <c r="Q4062" t="s">
        <v>12021</v>
      </c>
      <c r="R4062" t="str">
        <f t="shared" si="372"/>
        <v>-</v>
      </c>
      <c r="S4062" t="str">
        <f t="shared" si="375"/>
        <v/>
      </c>
    </row>
    <row r="4063" spans="1:19" x14ac:dyDescent="0.3">
      <c r="A4063" t="s">
        <v>9145</v>
      </c>
      <c r="B4063" t="s">
        <v>131</v>
      </c>
      <c r="C4063" t="s">
        <v>12021</v>
      </c>
      <c r="D4063" t="s">
        <v>12</v>
      </c>
      <c r="E4063" t="s">
        <v>114</v>
      </c>
      <c r="F4063" t="s">
        <v>9146</v>
      </c>
      <c r="G4063" t="s">
        <v>15</v>
      </c>
      <c r="H4063" s="1" t="s">
        <v>2106</v>
      </c>
      <c r="I4063" s="3">
        <v>0.8973726851851852</v>
      </c>
      <c r="J4063" s="1" t="s">
        <v>12021</v>
      </c>
      <c r="K4063" s="2" t="s">
        <v>12021</v>
      </c>
      <c r="L4063" s="2" t="s">
        <v>12021</v>
      </c>
      <c r="M4063" t="s">
        <v>12021</v>
      </c>
      <c r="N4063" t="str">
        <f t="shared" si="371"/>
        <v>30-05-2023</v>
      </c>
      <c r="O4063" t="str">
        <f t="shared" si="373"/>
        <v>05</v>
      </c>
      <c r="P4063" t="str">
        <f t="shared" si="374"/>
        <v>2023</v>
      </c>
      <c r="Q4063" t="s">
        <v>12021</v>
      </c>
      <c r="R4063" t="str">
        <f t="shared" si="372"/>
        <v>-</v>
      </c>
      <c r="S4063" t="str">
        <f t="shared" si="375"/>
        <v/>
      </c>
    </row>
    <row r="4064" spans="1:19" x14ac:dyDescent="0.3">
      <c r="A4064" t="s">
        <v>9147</v>
      </c>
      <c r="B4064" t="s">
        <v>110</v>
      </c>
      <c r="C4064" t="s">
        <v>12021</v>
      </c>
      <c r="D4064" t="s">
        <v>33</v>
      </c>
      <c r="E4064" t="s">
        <v>34</v>
      </c>
      <c r="F4064" t="s">
        <v>9148</v>
      </c>
      <c r="G4064" t="s">
        <v>15</v>
      </c>
      <c r="H4064" s="1" t="s">
        <v>2302</v>
      </c>
      <c r="I4064" s="3">
        <v>0.66188657407407403</v>
      </c>
      <c r="J4064" s="1" t="s">
        <v>12021</v>
      </c>
      <c r="K4064" s="2" t="s">
        <v>12021</v>
      </c>
      <c r="L4064" s="2" t="s">
        <v>12021</v>
      </c>
      <c r="M4064" t="s">
        <v>12021</v>
      </c>
      <c r="N4064" t="str">
        <f t="shared" si="371"/>
        <v>15-10-2024</v>
      </c>
      <c r="O4064" t="str">
        <f t="shared" si="373"/>
        <v>10</v>
      </c>
      <c r="P4064" t="str">
        <f t="shared" si="374"/>
        <v>2024</v>
      </c>
      <c r="Q4064" t="s">
        <v>12021</v>
      </c>
      <c r="R4064" t="str">
        <f t="shared" si="372"/>
        <v>-</v>
      </c>
      <c r="S4064" t="str">
        <f t="shared" si="375"/>
        <v/>
      </c>
    </row>
    <row r="4065" spans="1:19" x14ac:dyDescent="0.3">
      <c r="A4065" t="s">
        <v>9149</v>
      </c>
      <c r="B4065" t="s">
        <v>280</v>
      </c>
      <c r="C4065" t="s">
        <v>12021</v>
      </c>
      <c r="D4065" t="s">
        <v>49</v>
      </c>
      <c r="E4065" t="s">
        <v>65</v>
      </c>
      <c r="F4065" t="s">
        <v>9150</v>
      </c>
      <c r="G4065" t="s">
        <v>15</v>
      </c>
      <c r="H4065" s="1" t="s">
        <v>9151</v>
      </c>
      <c r="I4065" s="3">
        <v>0.42079861111111111</v>
      </c>
      <c r="J4065" s="1" t="s">
        <v>12021</v>
      </c>
      <c r="K4065" s="2" t="s">
        <v>12021</v>
      </c>
      <c r="L4065" s="2" t="s">
        <v>12021</v>
      </c>
      <c r="M4065" t="s">
        <v>12021</v>
      </c>
      <c r="N4065" t="str">
        <f t="shared" si="371"/>
        <v>25-06-2022</v>
      </c>
      <c r="O4065" t="str">
        <f t="shared" si="373"/>
        <v>06</v>
      </c>
      <c r="P4065" t="str">
        <f t="shared" si="374"/>
        <v>2022</v>
      </c>
      <c r="Q4065" t="s">
        <v>12021</v>
      </c>
      <c r="R4065" t="str">
        <f t="shared" si="372"/>
        <v>-</v>
      </c>
      <c r="S4065" t="str">
        <f t="shared" si="375"/>
        <v/>
      </c>
    </row>
    <row r="4066" spans="1:19" x14ac:dyDescent="0.3">
      <c r="A4066" t="s">
        <v>9152</v>
      </c>
      <c r="B4066" t="s">
        <v>185</v>
      </c>
      <c r="C4066" s="4">
        <v>45025.29791666667</v>
      </c>
      <c r="D4066" t="s">
        <v>12</v>
      </c>
      <c r="E4066" t="s">
        <v>13</v>
      </c>
      <c r="F4066" t="s">
        <v>9153</v>
      </c>
      <c r="G4066" t="s">
        <v>28</v>
      </c>
      <c r="H4066" s="1">
        <v>44994</v>
      </c>
      <c r="I4066" s="3">
        <v>0.29791666666666666</v>
      </c>
      <c r="J4066" s="1">
        <v>45025</v>
      </c>
      <c r="K4066" s="2">
        <v>0.29791666666666666</v>
      </c>
      <c r="L4066" s="2" t="s">
        <v>12021</v>
      </c>
      <c r="M4066" t="s">
        <v>12021</v>
      </c>
      <c r="N4066" t="str">
        <f t="shared" si="371"/>
        <v>09-03-2023</v>
      </c>
      <c r="O4066" t="str">
        <f t="shared" si="373"/>
        <v>03</v>
      </c>
      <c r="P4066" t="str">
        <f t="shared" si="374"/>
        <v>2023</v>
      </c>
      <c r="Q4066" t="s">
        <v>12021</v>
      </c>
      <c r="R4066" t="str">
        <f t="shared" si="372"/>
        <v>09-04-2023</v>
      </c>
      <c r="S4066" t="str">
        <f t="shared" si="375"/>
        <v>04</v>
      </c>
    </row>
    <row r="4067" spans="1:19" x14ac:dyDescent="0.3">
      <c r="A4067" t="s">
        <v>9154</v>
      </c>
      <c r="B4067" t="s">
        <v>194</v>
      </c>
      <c r="C4067" t="s">
        <v>11799</v>
      </c>
      <c r="D4067" t="s">
        <v>49</v>
      </c>
      <c r="E4067" t="s">
        <v>65</v>
      </c>
      <c r="F4067" t="s">
        <v>9155</v>
      </c>
      <c r="G4067" t="s">
        <v>28</v>
      </c>
      <c r="H4067" s="1" t="s">
        <v>4476</v>
      </c>
      <c r="I4067" s="3">
        <v>0.47517361111111112</v>
      </c>
      <c r="J4067" s="1" t="s">
        <v>1247</v>
      </c>
      <c r="K4067" s="2">
        <v>0.47517361111111112</v>
      </c>
      <c r="L4067" s="2" t="s">
        <v>12021</v>
      </c>
      <c r="M4067" t="s">
        <v>12021</v>
      </c>
      <c r="N4067" t="str">
        <f t="shared" si="371"/>
        <v>29-11-2020</v>
      </c>
      <c r="O4067" t="str">
        <f t="shared" si="373"/>
        <v>11</v>
      </c>
      <c r="P4067" t="str">
        <f t="shared" si="374"/>
        <v>2020</v>
      </c>
      <c r="Q4067" t="s">
        <v>12021</v>
      </c>
      <c r="R4067" t="str">
        <f t="shared" si="372"/>
        <v>19-12-2020</v>
      </c>
      <c r="S4067" t="str">
        <f t="shared" si="375"/>
        <v>12</v>
      </c>
    </row>
    <row r="4068" spans="1:19" x14ac:dyDescent="0.3">
      <c r="A4068" t="s">
        <v>9156</v>
      </c>
      <c r="B4068" t="s">
        <v>87</v>
      </c>
      <c r="C4068" t="s">
        <v>12021</v>
      </c>
      <c r="D4068" t="s">
        <v>33</v>
      </c>
      <c r="E4068" t="s">
        <v>38</v>
      </c>
      <c r="F4068" t="s">
        <v>9157</v>
      </c>
      <c r="G4068" t="s">
        <v>15</v>
      </c>
      <c r="H4068" s="1">
        <v>44473</v>
      </c>
      <c r="I4068" s="3">
        <v>0.74930555555555556</v>
      </c>
      <c r="J4068" s="1" t="s">
        <v>12021</v>
      </c>
      <c r="K4068" s="2" t="s">
        <v>12021</v>
      </c>
      <c r="L4068" s="2" t="s">
        <v>12021</v>
      </c>
      <c r="M4068" t="s">
        <v>12021</v>
      </c>
      <c r="N4068" t="str">
        <f t="shared" si="371"/>
        <v>04-10-2021</v>
      </c>
      <c r="O4068" t="str">
        <f t="shared" si="373"/>
        <v>10</v>
      </c>
      <c r="P4068" t="str">
        <f t="shared" si="374"/>
        <v>2021</v>
      </c>
      <c r="Q4068" t="s">
        <v>12021</v>
      </c>
      <c r="R4068" t="str">
        <f t="shared" si="372"/>
        <v>-</v>
      </c>
      <c r="S4068" t="str">
        <f t="shared" si="375"/>
        <v/>
      </c>
    </row>
    <row r="4069" spans="1:19" x14ac:dyDescent="0.3">
      <c r="A4069" t="s">
        <v>9158</v>
      </c>
      <c r="B4069" t="s">
        <v>48</v>
      </c>
      <c r="C4069" t="s">
        <v>12021</v>
      </c>
      <c r="D4069" t="s">
        <v>49</v>
      </c>
      <c r="E4069" t="s">
        <v>50</v>
      </c>
      <c r="F4069" t="s">
        <v>9159</v>
      </c>
      <c r="G4069" t="s">
        <v>22</v>
      </c>
      <c r="H4069" s="1" t="s">
        <v>3930</v>
      </c>
      <c r="I4069" s="3">
        <v>0.98336805555555551</v>
      </c>
      <c r="J4069" s="1" t="s">
        <v>12021</v>
      </c>
      <c r="K4069" s="2" t="s">
        <v>12021</v>
      </c>
      <c r="L4069" s="2" t="s">
        <v>12021</v>
      </c>
      <c r="M4069" t="s">
        <v>12021</v>
      </c>
      <c r="N4069" t="str">
        <f t="shared" si="371"/>
        <v>26-09-2022</v>
      </c>
      <c r="O4069" t="str">
        <f t="shared" si="373"/>
        <v>09</v>
      </c>
      <c r="P4069" t="str">
        <f t="shared" si="374"/>
        <v>2022</v>
      </c>
      <c r="Q4069" t="s">
        <v>12021</v>
      </c>
      <c r="R4069" t="str">
        <f t="shared" si="372"/>
        <v>-</v>
      </c>
      <c r="S4069" t="str">
        <f t="shared" si="375"/>
        <v/>
      </c>
    </row>
    <row r="4070" spans="1:19" x14ac:dyDescent="0.3">
      <c r="A4070" t="s">
        <v>9160</v>
      </c>
      <c r="B4070" t="s">
        <v>194</v>
      </c>
      <c r="C4070" t="s">
        <v>12021</v>
      </c>
      <c r="D4070" t="s">
        <v>49</v>
      </c>
      <c r="E4070" t="s">
        <v>65</v>
      </c>
      <c r="F4070" t="s">
        <v>9161</v>
      </c>
      <c r="G4070" t="s">
        <v>15</v>
      </c>
      <c r="H4070" s="1">
        <v>44045</v>
      </c>
      <c r="I4070" s="3">
        <v>4.791666666666667E-2</v>
      </c>
      <c r="J4070" s="1" t="s">
        <v>12021</v>
      </c>
      <c r="K4070" s="2" t="s">
        <v>12021</v>
      </c>
      <c r="L4070" s="2" t="s">
        <v>12021</v>
      </c>
      <c r="M4070" t="s">
        <v>12021</v>
      </c>
      <c r="N4070" t="str">
        <f t="shared" si="371"/>
        <v>02-08-2020</v>
      </c>
      <c r="O4070" t="str">
        <f t="shared" si="373"/>
        <v>08</v>
      </c>
      <c r="P4070" t="str">
        <f t="shared" si="374"/>
        <v>2020</v>
      </c>
      <c r="Q4070" t="s">
        <v>12021</v>
      </c>
      <c r="R4070" t="str">
        <f t="shared" si="372"/>
        <v>-</v>
      </c>
      <c r="S4070" t="str">
        <f t="shared" si="375"/>
        <v/>
      </c>
    </row>
    <row r="4071" spans="1:19" x14ac:dyDescent="0.3">
      <c r="A4071" t="s">
        <v>9162</v>
      </c>
      <c r="B4071" t="s">
        <v>87</v>
      </c>
      <c r="C4071" t="s">
        <v>12021</v>
      </c>
      <c r="D4071" t="s">
        <v>33</v>
      </c>
      <c r="E4071" t="s">
        <v>38</v>
      </c>
      <c r="F4071" t="s">
        <v>7720</v>
      </c>
      <c r="G4071" t="s">
        <v>15</v>
      </c>
      <c r="H4071" s="1" t="s">
        <v>1840</v>
      </c>
      <c r="I4071" s="3">
        <v>0.71278935185185188</v>
      </c>
      <c r="J4071" s="1" t="s">
        <v>12021</v>
      </c>
      <c r="K4071" s="2" t="s">
        <v>12021</v>
      </c>
      <c r="L4071" s="2" t="s">
        <v>12021</v>
      </c>
      <c r="M4071" t="s">
        <v>12021</v>
      </c>
      <c r="N4071" t="str">
        <f t="shared" si="371"/>
        <v>20-07-2021</v>
      </c>
      <c r="O4071" t="str">
        <f t="shared" si="373"/>
        <v>07</v>
      </c>
      <c r="P4071" t="str">
        <f t="shared" si="374"/>
        <v>2021</v>
      </c>
      <c r="Q4071" t="s">
        <v>12021</v>
      </c>
      <c r="R4071" t="str">
        <f t="shared" si="372"/>
        <v>-</v>
      </c>
      <c r="S4071" t="str">
        <f t="shared" si="375"/>
        <v/>
      </c>
    </row>
    <row r="4072" spans="1:19" x14ac:dyDescent="0.3">
      <c r="A4072" t="s">
        <v>9163</v>
      </c>
      <c r="B4072" t="s">
        <v>301</v>
      </c>
      <c r="C4072" t="s">
        <v>12021</v>
      </c>
      <c r="D4072" t="s">
        <v>49</v>
      </c>
      <c r="E4072" t="s">
        <v>50</v>
      </c>
      <c r="F4072" t="s">
        <v>9164</v>
      </c>
      <c r="G4072" t="s">
        <v>22</v>
      </c>
      <c r="H4072" s="1" t="s">
        <v>30</v>
      </c>
      <c r="I4072" s="3">
        <v>0.98530092592592589</v>
      </c>
      <c r="J4072" s="1" t="s">
        <v>12021</v>
      </c>
      <c r="K4072" s="2" t="s">
        <v>12021</v>
      </c>
      <c r="L4072" s="2" t="s">
        <v>12021</v>
      </c>
      <c r="M4072" t="s">
        <v>12021</v>
      </c>
      <c r="N4072" t="str">
        <f t="shared" si="371"/>
        <v>16-02-2024</v>
      </c>
      <c r="O4072" t="str">
        <f t="shared" si="373"/>
        <v>02</v>
      </c>
      <c r="P4072" t="str">
        <f t="shared" si="374"/>
        <v>2024</v>
      </c>
      <c r="Q4072" t="s">
        <v>12021</v>
      </c>
      <c r="R4072" t="str">
        <f t="shared" si="372"/>
        <v>-</v>
      </c>
      <c r="S4072" t="str">
        <f t="shared" si="375"/>
        <v/>
      </c>
    </row>
    <row r="4073" spans="1:19" x14ac:dyDescent="0.3">
      <c r="A4073" t="s">
        <v>9165</v>
      </c>
      <c r="B4073" t="s">
        <v>73</v>
      </c>
      <c r="C4073" t="s">
        <v>12021</v>
      </c>
      <c r="D4073" t="s">
        <v>49</v>
      </c>
      <c r="E4073" t="s">
        <v>50</v>
      </c>
      <c r="F4073" t="s">
        <v>9166</v>
      </c>
      <c r="G4073" t="s">
        <v>22</v>
      </c>
      <c r="H4073" s="1">
        <v>43956</v>
      </c>
      <c r="I4073" s="3">
        <v>6.7361111111111108E-2</v>
      </c>
      <c r="J4073" s="1" t="s">
        <v>12021</v>
      </c>
      <c r="K4073" s="2" t="s">
        <v>12021</v>
      </c>
      <c r="L4073" s="2" t="s">
        <v>12021</v>
      </c>
      <c r="M4073" t="s">
        <v>12021</v>
      </c>
      <c r="N4073" t="str">
        <f t="shared" si="371"/>
        <v>05-05-2020</v>
      </c>
      <c r="O4073" t="str">
        <f t="shared" si="373"/>
        <v>05</v>
      </c>
      <c r="P4073" t="str">
        <f t="shared" si="374"/>
        <v>2020</v>
      </c>
      <c r="Q4073" t="s">
        <v>12021</v>
      </c>
      <c r="R4073" t="str">
        <f t="shared" si="372"/>
        <v>-</v>
      </c>
      <c r="S4073" t="str">
        <f t="shared" si="375"/>
        <v/>
      </c>
    </row>
    <row r="4074" spans="1:19" x14ac:dyDescent="0.3">
      <c r="A4074" t="s">
        <v>9167</v>
      </c>
      <c r="B4074" t="s">
        <v>53</v>
      </c>
      <c r="C4074" t="s">
        <v>12021</v>
      </c>
      <c r="D4074" t="s">
        <v>12</v>
      </c>
      <c r="E4074" t="s">
        <v>13</v>
      </c>
      <c r="F4074" t="s">
        <v>9168</v>
      </c>
      <c r="G4074" t="s">
        <v>15</v>
      </c>
      <c r="H4074" s="1">
        <v>44814</v>
      </c>
      <c r="I4074" s="3">
        <v>0.81597222222222221</v>
      </c>
      <c r="J4074" s="1" t="s">
        <v>12021</v>
      </c>
      <c r="K4074" s="2" t="s">
        <v>12021</v>
      </c>
      <c r="L4074" s="2" t="s">
        <v>12021</v>
      </c>
      <c r="M4074" t="s">
        <v>12021</v>
      </c>
      <c r="N4074" t="str">
        <f t="shared" si="371"/>
        <v>10-09-2022</v>
      </c>
      <c r="O4074" t="str">
        <f t="shared" si="373"/>
        <v>09</v>
      </c>
      <c r="P4074" t="str">
        <f t="shared" si="374"/>
        <v>2022</v>
      </c>
      <c r="Q4074" t="s">
        <v>12021</v>
      </c>
      <c r="R4074" t="str">
        <f t="shared" si="372"/>
        <v>-</v>
      </c>
      <c r="S4074" t="str">
        <f t="shared" si="375"/>
        <v/>
      </c>
    </row>
    <row r="4075" spans="1:19" x14ac:dyDescent="0.3">
      <c r="A4075" t="s">
        <v>9169</v>
      </c>
      <c r="B4075" t="s">
        <v>126</v>
      </c>
      <c r="C4075" t="s">
        <v>11800</v>
      </c>
      <c r="D4075" t="s">
        <v>33</v>
      </c>
      <c r="E4075" t="s">
        <v>127</v>
      </c>
      <c r="F4075" t="s">
        <v>9170</v>
      </c>
      <c r="G4075" t="s">
        <v>28</v>
      </c>
      <c r="H4075" s="1" t="s">
        <v>3393</v>
      </c>
      <c r="I4075" s="3">
        <v>0.50597222222222227</v>
      </c>
      <c r="J4075" s="1" t="s">
        <v>1257</v>
      </c>
      <c r="K4075" s="2">
        <v>0.50597222222222227</v>
      </c>
      <c r="L4075" s="2" t="s">
        <v>12021</v>
      </c>
      <c r="M4075" t="s">
        <v>12021</v>
      </c>
      <c r="N4075" t="str">
        <f t="shared" si="371"/>
        <v>27-07-2024</v>
      </c>
      <c r="O4075" t="str">
        <f t="shared" si="373"/>
        <v>07</v>
      </c>
      <c r="P4075" t="str">
        <f t="shared" si="374"/>
        <v>2024</v>
      </c>
      <c r="Q4075" t="s">
        <v>12021</v>
      </c>
      <c r="R4075" t="str">
        <f t="shared" si="372"/>
        <v>22-08-2024</v>
      </c>
      <c r="S4075" t="str">
        <f t="shared" si="375"/>
        <v>08</v>
      </c>
    </row>
    <row r="4076" spans="1:19" x14ac:dyDescent="0.3">
      <c r="A4076" t="s">
        <v>9171</v>
      </c>
      <c r="B4076" t="s">
        <v>149</v>
      </c>
      <c r="C4076" s="4">
        <v>44380.729166666664</v>
      </c>
      <c r="D4076" t="s">
        <v>49</v>
      </c>
      <c r="E4076" t="s">
        <v>69</v>
      </c>
      <c r="F4076" t="s">
        <v>9172</v>
      </c>
      <c r="G4076" t="s">
        <v>28</v>
      </c>
      <c r="H4076" s="1">
        <v>44319</v>
      </c>
      <c r="I4076" s="3">
        <v>0.72916666666666663</v>
      </c>
      <c r="J4076" s="1">
        <v>44380</v>
      </c>
      <c r="K4076" s="2">
        <v>0.72916666666666663</v>
      </c>
      <c r="L4076" s="2" t="s">
        <v>12021</v>
      </c>
      <c r="M4076" t="s">
        <v>12021</v>
      </c>
      <c r="N4076" t="str">
        <f t="shared" si="371"/>
        <v>03-05-2021</v>
      </c>
      <c r="O4076" t="str">
        <f t="shared" si="373"/>
        <v>05</v>
      </c>
      <c r="P4076" t="str">
        <f t="shared" si="374"/>
        <v>2021</v>
      </c>
      <c r="Q4076" t="s">
        <v>12021</v>
      </c>
      <c r="R4076" t="str">
        <f t="shared" si="372"/>
        <v>03-07-2021</v>
      </c>
      <c r="S4076" t="str">
        <f t="shared" si="375"/>
        <v>07</v>
      </c>
    </row>
    <row r="4077" spans="1:19" x14ac:dyDescent="0.3">
      <c r="A4077" t="s">
        <v>9173</v>
      </c>
      <c r="B4077" t="s">
        <v>113</v>
      </c>
      <c r="C4077" t="s">
        <v>12021</v>
      </c>
      <c r="D4077" t="s">
        <v>12</v>
      </c>
      <c r="E4077" t="s">
        <v>114</v>
      </c>
      <c r="F4077" t="s">
        <v>9174</v>
      </c>
      <c r="G4077" t="s">
        <v>15</v>
      </c>
      <c r="H4077" s="1">
        <v>44502</v>
      </c>
      <c r="I4077" s="3">
        <v>0.38819444444444445</v>
      </c>
      <c r="J4077" s="1" t="s">
        <v>12021</v>
      </c>
      <c r="K4077" s="2" t="s">
        <v>12021</v>
      </c>
      <c r="L4077" s="2" t="s">
        <v>12021</v>
      </c>
      <c r="M4077" t="s">
        <v>12021</v>
      </c>
      <c r="N4077" t="str">
        <f t="shared" si="371"/>
        <v>02-11-2021</v>
      </c>
      <c r="O4077" t="str">
        <f t="shared" si="373"/>
        <v>11</v>
      </c>
      <c r="P4077" t="str">
        <f t="shared" si="374"/>
        <v>2021</v>
      </c>
      <c r="Q4077" t="s">
        <v>12021</v>
      </c>
      <c r="R4077" t="str">
        <f t="shared" si="372"/>
        <v>-</v>
      </c>
      <c r="S4077" t="str">
        <f t="shared" si="375"/>
        <v/>
      </c>
    </row>
    <row r="4078" spans="1:19" x14ac:dyDescent="0.3">
      <c r="A4078" t="s">
        <v>9175</v>
      </c>
      <c r="B4078" t="s">
        <v>110</v>
      </c>
      <c r="C4078" t="s">
        <v>12021</v>
      </c>
      <c r="D4078" t="s">
        <v>33</v>
      </c>
      <c r="E4078" t="s">
        <v>34</v>
      </c>
      <c r="F4078" t="s">
        <v>9176</v>
      </c>
      <c r="G4078" t="s">
        <v>15</v>
      </c>
      <c r="H4078" s="1">
        <v>44415</v>
      </c>
      <c r="I4078" s="3">
        <v>0.10972222222222222</v>
      </c>
      <c r="J4078" s="1" t="s">
        <v>12021</v>
      </c>
      <c r="K4078" s="2" t="s">
        <v>12021</v>
      </c>
      <c r="L4078" s="2" t="s">
        <v>12021</v>
      </c>
      <c r="M4078" t="s">
        <v>12021</v>
      </c>
      <c r="N4078" t="str">
        <f t="shared" si="371"/>
        <v>07-08-2021</v>
      </c>
      <c r="O4078" t="str">
        <f t="shared" si="373"/>
        <v>08</v>
      </c>
      <c r="P4078" t="str">
        <f t="shared" si="374"/>
        <v>2021</v>
      </c>
      <c r="Q4078" t="s">
        <v>12021</v>
      </c>
      <c r="R4078" t="str">
        <f t="shared" si="372"/>
        <v>-</v>
      </c>
      <c r="S4078" t="str">
        <f t="shared" si="375"/>
        <v/>
      </c>
    </row>
    <row r="4079" spans="1:19" x14ac:dyDescent="0.3">
      <c r="A4079" t="s">
        <v>9177</v>
      </c>
      <c r="B4079" t="s">
        <v>123</v>
      </c>
      <c r="C4079" t="s">
        <v>12021</v>
      </c>
      <c r="D4079" t="s">
        <v>33</v>
      </c>
      <c r="E4079" t="s">
        <v>34</v>
      </c>
      <c r="F4079" t="s">
        <v>9178</v>
      </c>
      <c r="G4079" t="s">
        <v>15</v>
      </c>
      <c r="H4079" s="1">
        <v>45417</v>
      </c>
      <c r="I4079" s="3">
        <v>6.5277777777777782E-2</v>
      </c>
      <c r="J4079" s="1" t="s">
        <v>12021</v>
      </c>
      <c r="K4079" s="2" t="s">
        <v>12021</v>
      </c>
      <c r="L4079" s="2" t="s">
        <v>12021</v>
      </c>
      <c r="M4079" t="s">
        <v>12021</v>
      </c>
      <c r="N4079" t="str">
        <f t="shared" si="371"/>
        <v>05-05-2024</v>
      </c>
      <c r="O4079" t="str">
        <f t="shared" si="373"/>
        <v>05</v>
      </c>
      <c r="P4079" t="str">
        <f t="shared" si="374"/>
        <v>2024</v>
      </c>
      <c r="Q4079" t="s">
        <v>12021</v>
      </c>
      <c r="R4079" t="str">
        <f t="shared" si="372"/>
        <v>-</v>
      </c>
      <c r="S4079" t="str">
        <f t="shared" si="375"/>
        <v/>
      </c>
    </row>
    <row r="4080" spans="1:19" x14ac:dyDescent="0.3">
      <c r="A4080" t="s">
        <v>9179</v>
      </c>
      <c r="B4080" t="s">
        <v>289</v>
      </c>
      <c r="C4080" s="4">
        <v>45607.731944444444</v>
      </c>
      <c r="D4080" t="s">
        <v>49</v>
      </c>
      <c r="E4080" t="s">
        <v>69</v>
      </c>
      <c r="F4080" t="s">
        <v>9180</v>
      </c>
      <c r="G4080" t="s">
        <v>28</v>
      </c>
      <c r="H4080" s="1" t="s">
        <v>446</v>
      </c>
      <c r="I4080" s="3">
        <v>0.73258101851851853</v>
      </c>
      <c r="J4080" s="1">
        <v>45607</v>
      </c>
      <c r="K4080" s="2">
        <v>0.7319444444444444</v>
      </c>
      <c r="L4080" s="2" t="s">
        <v>12021</v>
      </c>
      <c r="M4080" t="s">
        <v>12021</v>
      </c>
      <c r="N4080" t="str">
        <f t="shared" si="371"/>
        <v>23-10-2024</v>
      </c>
      <c r="O4080" t="str">
        <f t="shared" si="373"/>
        <v>10</v>
      </c>
      <c r="P4080" t="str">
        <f t="shared" si="374"/>
        <v>2024</v>
      </c>
      <c r="Q4080" t="s">
        <v>12021</v>
      </c>
      <c r="R4080" t="str">
        <f t="shared" si="372"/>
        <v>11-11-2024</v>
      </c>
      <c r="S4080" t="str">
        <f t="shared" si="375"/>
        <v>11</v>
      </c>
    </row>
    <row r="4081" spans="1:19" x14ac:dyDescent="0.3">
      <c r="A4081" t="s">
        <v>9181</v>
      </c>
      <c r="B4081" t="s">
        <v>280</v>
      </c>
      <c r="C4081" t="s">
        <v>12021</v>
      </c>
      <c r="D4081" t="s">
        <v>49</v>
      </c>
      <c r="E4081" t="s">
        <v>65</v>
      </c>
      <c r="F4081" t="s">
        <v>9182</v>
      </c>
      <c r="G4081" t="s">
        <v>22</v>
      </c>
      <c r="H4081" s="1">
        <v>44480</v>
      </c>
      <c r="I4081" s="3">
        <v>0.38958333333333334</v>
      </c>
      <c r="J4081" s="1" t="s">
        <v>12021</v>
      </c>
      <c r="K4081" s="2" t="s">
        <v>12021</v>
      </c>
      <c r="L4081" s="2" t="s">
        <v>12021</v>
      </c>
      <c r="M4081" t="s">
        <v>12021</v>
      </c>
      <c r="N4081" t="str">
        <f t="shared" si="371"/>
        <v>11-10-2021</v>
      </c>
      <c r="O4081" t="str">
        <f t="shared" si="373"/>
        <v>10</v>
      </c>
      <c r="P4081" t="str">
        <f t="shared" si="374"/>
        <v>2021</v>
      </c>
      <c r="Q4081" t="s">
        <v>12021</v>
      </c>
      <c r="R4081" t="str">
        <f t="shared" si="372"/>
        <v>-</v>
      </c>
      <c r="S4081" t="str">
        <f t="shared" si="375"/>
        <v/>
      </c>
    </row>
    <row r="4082" spans="1:19" x14ac:dyDescent="0.3">
      <c r="A4082" t="s">
        <v>9183</v>
      </c>
      <c r="B4082" t="s">
        <v>32</v>
      </c>
      <c r="C4082" t="s">
        <v>12021</v>
      </c>
      <c r="D4082" t="s">
        <v>33</v>
      </c>
      <c r="E4082" t="s">
        <v>34</v>
      </c>
      <c r="F4082" t="s">
        <v>9184</v>
      </c>
      <c r="G4082" t="s">
        <v>15</v>
      </c>
      <c r="H4082" s="1">
        <v>43925</v>
      </c>
      <c r="I4082" s="3">
        <v>0.96180555555555558</v>
      </c>
      <c r="J4082" s="1" t="s">
        <v>12021</v>
      </c>
      <c r="K4082" s="2" t="s">
        <v>12021</v>
      </c>
      <c r="L4082" s="2" t="s">
        <v>12021</v>
      </c>
      <c r="M4082" t="s">
        <v>12021</v>
      </c>
      <c r="N4082" t="str">
        <f t="shared" si="371"/>
        <v>04-04-2020</v>
      </c>
      <c r="O4082" t="str">
        <f t="shared" si="373"/>
        <v>04</v>
      </c>
      <c r="P4082" t="str">
        <f t="shared" si="374"/>
        <v>2020</v>
      </c>
      <c r="Q4082" t="s">
        <v>12021</v>
      </c>
      <c r="R4082" t="str">
        <f t="shared" si="372"/>
        <v>-</v>
      </c>
      <c r="S4082" t="str">
        <f t="shared" si="375"/>
        <v/>
      </c>
    </row>
    <row r="4083" spans="1:19" x14ac:dyDescent="0.3">
      <c r="A4083" t="s">
        <v>9185</v>
      </c>
      <c r="B4083" t="s">
        <v>25</v>
      </c>
      <c r="C4083" t="s">
        <v>12021</v>
      </c>
      <c r="D4083" t="s">
        <v>19</v>
      </c>
      <c r="E4083" t="s">
        <v>26</v>
      </c>
      <c r="F4083" t="s">
        <v>9186</v>
      </c>
      <c r="G4083" t="s">
        <v>15</v>
      </c>
      <c r="H4083" s="1" t="s">
        <v>137</v>
      </c>
      <c r="I4083" s="3">
        <v>3.2881944444444443E-2</v>
      </c>
      <c r="J4083" s="1" t="s">
        <v>12021</v>
      </c>
      <c r="K4083" s="2" t="s">
        <v>12021</v>
      </c>
      <c r="L4083" s="2" t="s">
        <v>12021</v>
      </c>
      <c r="M4083" t="s">
        <v>12021</v>
      </c>
      <c r="N4083" t="str">
        <f t="shared" si="371"/>
        <v>19-05-2023</v>
      </c>
      <c r="O4083" t="str">
        <f t="shared" si="373"/>
        <v>05</v>
      </c>
      <c r="P4083" t="str">
        <f t="shared" si="374"/>
        <v>2023</v>
      </c>
      <c r="Q4083" t="s">
        <v>12021</v>
      </c>
      <c r="R4083" t="str">
        <f t="shared" si="372"/>
        <v>-</v>
      </c>
      <c r="S4083" t="str">
        <f t="shared" si="375"/>
        <v/>
      </c>
    </row>
    <row r="4084" spans="1:19" x14ac:dyDescent="0.3">
      <c r="A4084" t="s">
        <v>9187</v>
      </c>
      <c r="B4084" t="s">
        <v>131</v>
      </c>
      <c r="C4084" t="s">
        <v>12021</v>
      </c>
      <c r="D4084" t="s">
        <v>12</v>
      </c>
      <c r="E4084" t="s">
        <v>114</v>
      </c>
      <c r="F4084" t="s">
        <v>9188</v>
      </c>
      <c r="G4084" t="s">
        <v>22</v>
      </c>
      <c r="H4084" s="1">
        <v>44413</v>
      </c>
      <c r="I4084" s="3">
        <v>8.819444444444445E-2</v>
      </c>
      <c r="J4084" s="1" t="s">
        <v>12021</v>
      </c>
      <c r="K4084" s="2" t="s">
        <v>12021</v>
      </c>
      <c r="L4084" s="2" t="s">
        <v>12021</v>
      </c>
      <c r="M4084" t="s">
        <v>12021</v>
      </c>
      <c r="N4084" t="str">
        <f t="shared" si="371"/>
        <v>05-08-2021</v>
      </c>
      <c r="O4084" t="str">
        <f t="shared" si="373"/>
        <v>08</v>
      </c>
      <c r="P4084" t="str">
        <f t="shared" si="374"/>
        <v>2021</v>
      </c>
      <c r="Q4084" t="s">
        <v>12021</v>
      </c>
      <c r="R4084" t="str">
        <f t="shared" si="372"/>
        <v>-</v>
      </c>
      <c r="S4084" t="str">
        <f t="shared" si="375"/>
        <v/>
      </c>
    </row>
    <row r="4085" spans="1:19" x14ac:dyDescent="0.3">
      <c r="A4085" t="s">
        <v>9189</v>
      </c>
      <c r="B4085" t="s">
        <v>126</v>
      </c>
      <c r="C4085" t="s">
        <v>12021</v>
      </c>
      <c r="D4085" t="s">
        <v>33</v>
      </c>
      <c r="E4085" t="s">
        <v>127</v>
      </c>
      <c r="F4085" t="s">
        <v>9190</v>
      </c>
      <c r="G4085" t="s">
        <v>15</v>
      </c>
      <c r="H4085" s="1">
        <v>44744</v>
      </c>
      <c r="I4085" s="3">
        <v>0.72291666666666665</v>
      </c>
      <c r="J4085" s="1" t="s">
        <v>12021</v>
      </c>
      <c r="K4085" s="2" t="s">
        <v>12021</v>
      </c>
      <c r="L4085" s="2" t="s">
        <v>12021</v>
      </c>
      <c r="M4085" t="s">
        <v>12021</v>
      </c>
      <c r="N4085" t="str">
        <f t="shared" si="371"/>
        <v>02-07-2022</v>
      </c>
      <c r="O4085" t="str">
        <f t="shared" si="373"/>
        <v>07</v>
      </c>
      <c r="P4085" t="str">
        <f t="shared" si="374"/>
        <v>2022</v>
      </c>
      <c r="Q4085" t="s">
        <v>12021</v>
      </c>
      <c r="R4085" t="str">
        <f t="shared" si="372"/>
        <v>-</v>
      </c>
      <c r="S4085" t="str">
        <f t="shared" si="375"/>
        <v/>
      </c>
    </row>
    <row r="4086" spans="1:19" x14ac:dyDescent="0.3">
      <c r="A4086" t="s">
        <v>9191</v>
      </c>
      <c r="B4086" t="s">
        <v>185</v>
      </c>
      <c r="C4086" t="s">
        <v>12021</v>
      </c>
      <c r="D4086" t="s">
        <v>12</v>
      </c>
      <c r="E4086" t="s">
        <v>13</v>
      </c>
      <c r="F4086" t="s">
        <v>9192</v>
      </c>
      <c r="G4086" t="s">
        <v>15</v>
      </c>
      <c r="H4086" s="1" t="s">
        <v>81</v>
      </c>
      <c r="I4086" s="3">
        <v>0.40591435185185187</v>
      </c>
      <c r="J4086" s="1" t="s">
        <v>12021</v>
      </c>
      <c r="K4086" s="2" t="s">
        <v>12021</v>
      </c>
      <c r="L4086" s="2" t="s">
        <v>12021</v>
      </c>
      <c r="M4086" t="s">
        <v>12021</v>
      </c>
      <c r="N4086" t="str">
        <f t="shared" si="371"/>
        <v>21-12-2021</v>
      </c>
      <c r="O4086" t="str">
        <f t="shared" si="373"/>
        <v>12</v>
      </c>
      <c r="P4086" t="str">
        <f t="shared" si="374"/>
        <v>2021</v>
      </c>
      <c r="Q4086" t="s">
        <v>12021</v>
      </c>
      <c r="R4086" t="str">
        <f t="shared" si="372"/>
        <v>-</v>
      </c>
      <c r="S4086" t="str">
        <f t="shared" si="375"/>
        <v/>
      </c>
    </row>
    <row r="4087" spans="1:19" x14ac:dyDescent="0.3">
      <c r="A4087" t="s">
        <v>9193</v>
      </c>
      <c r="B4087" t="s">
        <v>194</v>
      </c>
      <c r="C4087" s="4">
        <v>44265.980555555558</v>
      </c>
      <c r="D4087" t="s">
        <v>49</v>
      </c>
      <c r="E4087" t="s">
        <v>65</v>
      </c>
      <c r="F4087" t="s">
        <v>9194</v>
      </c>
      <c r="G4087" t="s">
        <v>28</v>
      </c>
      <c r="H4087" s="1" t="s">
        <v>5186</v>
      </c>
      <c r="I4087" s="3">
        <v>0.9811805555555555</v>
      </c>
      <c r="J4087" s="1">
        <v>44265</v>
      </c>
      <c r="K4087" s="2">
        <v>0.98055555555555551</v>
      </c>
      <c r="L4087" s="2" t="s">
        <v>12021</v>
      </c>
      <c r="M4087" t="s">
        <v>12021</v>
      </c>
      <c r="N4087" t="str">
        <f t="shared" si="371"/>
        <v>30-09-2021</v>
      </c>
      <c r="O4087" t="str">
        <f t="shared" si="373"/>
        <v>09</v>
      </c>
      <c r="P4087" t="str">
        <f t="shared" si="374"/>
        <v>2021</v>
      </c>
      <c r="Q4087" t="s">
        <v>12021</v>
      </c>
      <c r="R4087" t="str">
        <f t="shared" si="372"/>
        <v>10-03-2021</v>
      </c>
      <c r="S4087" t="str">
        <f t="shared" si="375"/>
        <v>03</v>
      </c>
    </row>
    <row r="4088" spans="1:19" x14ac:dyDescent="0.3">
      <c r="A4088" t="s">
        <v>9195</v>
      </c>
      <c r="B4088" t="s">
        <v>53</v>
      </c>
      <c r="C4088" t="s">
        <v>11801</v>
      </c>
      <c r="D4088" t="s">
        <v>12</v>
      </c>
      <c r="E4088" t="s">
        <v>13</v>
      </c>
      <c r="F4088" t="s">
        <v>9196</v>
      </c>
      <c r="G4088" t="s">
        <v>28</v>
      </c>
      <c r="H4088" s="1" t="s">
        <v>1666</v>
      </c>
      <c r="I4088" s="3">
        <v>0.88070601851851849</v>
      </c>
      <c r="J4088" s="1" t="s">
        <v>1616</v>
      </c>
      <c r="K4088" s="2">
        <v>0.88070601851851849</v>
      </c>
      <c r="L4088" s="2" t="s">
        <v>12021</v>
      </c>
      <c r="M4088" t="s">
        <v>12021</v>
      </c>
      <c r="N4088" t="str">
        <f t="shared" si="371"/>
        <v>27-10-2023</v>
      </c>
      <c r="O4088" t="str">
        <f t="shared" si="373"/>
        <v>10</v>
      </c>
      <c r="P4088" t="str">
        <f t="shared" si="374"/>
        <v>2023</v>
      </c>
      <c r="Q4088" t="s">
        <v>12021</v>
      </c>
      <c r="R4088" t="str">
        <f t="shared" si="372"/>
        <v>22-11-2023</v>
      </c>
      <c r="S4088" t="str">
        <f t="shared" si="375"/>
        <v>11</v>
      </c>
    </row>
    <row r="4089" spans="1:19" x14ac:dyDescent="0.3">
      <c r="A4089" t="s">
        <v>9197</v>
      </c>
      <c r="B4089" t="s">
        <v>126</v>
      </c>
      <c r="C4089" t="s">
        <v>12021</v>
      </c>
      <c r="D4089" t="s">
        <v>33</v>
      </c>
      <c r="E4089" t="s">
        <v>127</v>
      </c>
      <c r="F4089" t="s">
        <v>9198</v>
      </c>
      <c r="G4089" t="s">
        <v>15</v>
      </c>
      <c r="H4089" s="1" t="s">
        <v>3393</v>
      </c>
      <c r="I4089" s="3">
        <v>0.27884259259259259</v>
      </c>
      <c r="J4089" s="1" t="s">
        <v>12021</v>
      </c>
      <c r="K4089" s="2" t="s">
        <v>12021</v>
      </c>
      <c r="L4089" s="2" t="s">
        <v>12021</v>
      </c>
      <c r="M4089" t="s">
        <v>12021</v>
      </c>
      <c r="N4089" t="str">
        <f t="shared" si="371"/>
        <v>27-07-2024</v>
      </c>
      <c r="O4089" t="str">
        <f t="shared" si="373"/>
        <v>07</v>
      </c>
      <c r="P4089" t="str">
        <f t="shared" si="374"/>
        <v>2024</v>
      </c>
      <c r="Q4089" t="s">
        <v>12021</v>
      </c>
      <c r="R4089" t="str">
        <f t="shared" si="372"/>
        <v>-</v>
      </c>
      <c r="S4089" t="str">
        <f t="shared" si="375"/>
        <v/>
      </c>
    </row>
    <row r="4090" spans="1:19" x14ac:dyDescent="0.3">
      <c r="A4090" t="s">
        <v>9199</v>
      </c>
      <c r="B4090" t="s">
        <v>25</v>
      </c>
      <c r="C4090" t="s">
        <v>12021</v>
      </c>
      <c r="D4090" t="s">
        <v>19</v>
      </c>
      <c r="E4090" t="s">
        <v>26</v>
      </c>
      <c r="F4090" t="s">
        <v>9200</v>
      </c>
      <c r="G4090" t="s">
        <v>15</v>
      </c>
      <c r="H4090" s="1" t="s">
        <v>8973</v>
      </c>
      <c r="I4090" s="3">
        <v>0.46100694444444446</v>
      </c>
      <c r="J4090" s="1" t="s">
        <v>12021</v>
      </c>
      <c r="K4090" s="2" t="s">
        <v>12021</v>
      </c>
      <c r="L4090" s="2" t="s">
        <v>12021</v>
      </c>
      <c r="M4090" t="s">
        <v>12021</v>
      </c>
      <c r="N4090" t="str">
        <f t="shared" si="371"/>
        <v>24-05-2024</v>
      </c>
      <c r="O4090" t="str">
        <f t="shared" si="373"/>
        <v>05</v>
      </c>
      <c r="P4090" t="str">
        <f t="shared" si="374"/>
        <v>2024</v>
      </c>
      <c r="Q4090" t="s">
        <v>12021</v>
      </c>
      <c r="R4090" t="str">
        <f t="shared" si="372"/>
        <v>-</v>
      </c>
      <c r="S4090" t="str">
        <f t="shared" si="375"/>
        <v/>
      </c>
    </row>
    <row r="4091" spans="1:19" x14ac:dyDescent="0.3">
      <c r="A4091" t="s">
        <v>9201</v>
      </c>
      <c r="B4091" t="s">
        <v>256</v>
      </c>
      <c r="C4091" t="s">
        <v>12021</v>
      </c>
      <c r="D4091" t="s">
        <v>19</v>
      </c>
      <c r="E4091" t="s">
        <v>20</v>
      </c>
      <c r="F4091" t="s">
        <v>9202</v>
      </c>
      <c r="G4091" t="s">
        <v>15</v>
      </c>
      <c r="H4091" s="1" t="s">
        <v>2576</v>
      </c>
      <c r="I4091" s="3">
        <v>0.20854166666666665</v>
      </c>
      <c r="J4091" s="1" t="s">
        <v>12021</v>
      </c>
      <c r="K4091" s="2" t="s">
        <v>12021</v>
      </c>
      <c r="L4091" s="2" t="s">
        <v>12021</v>
      </c>
      <c r="M4091" t="s">
        <v>12021</v>
      </c>
      <c r="N4091" t="str">
        <f t="shared" si="371"/>
        <v>27-03-2020</v>
      </c>
      <c r="O4091" t="str">
        <f t="shared" si="373"/>
        <v>03</v>
      </c>
      <c r="P4091" t="str">
        <f t="shared" si="374"/>
        <v>2020</v>
      </c>
      <c r="Q4091" t="s">
        <v>12021</v>
      </c>
      <c r="R4091" t="str">
        <f t="shared" si="372"/>
        <v>-</v>
      </c>
      <c r="S4091" t="str">
        <f t="shared" si="375"/>
        <v/>
      </c>
    </row>
    <row r="4092" spans="1:19" x14ac:dyDescent="0.3">
      <c r="A4092" t="s">
        <v>9203</v>
      </c>
      <c r="B4092" t="s">
        <v>135</v>
      </c>
      <c r="C4092" t="s">
        <v>11802</v>
      </c>
      <c r="D4092" t="s">
        <v>33</v>
      </c>
      <c r="E4092" t="s">
        <v>38</v>
      </c>
      <c r="F4092" t="s">
        <v>9204</v>
      </c>
      <c r="G4092" t="s">
        <v>28</v>
      </c>
      <c r="H4092" s="1" t="s">
        <v>9205</v>
      </c>
      <c r="I4092" s="3">
        <v>8.4178240740740734E-2</v>
      </c>
      <c r="J4092" s="1" t="s">
        <v>3147</v>
      </c>
      <c r="K4092" s="2">
        <v>8.4178240740740734E-2</v>
      </c>
      <c r="L4092" s="2" t="s">
        <v>12021</v>
      </c>
      <c r="M4092" t="s">
        <v>12021</v>
      </c>
      <c r="N4092" t="str">
        <f t="shared" si="371"/>
        <v>25-10-2021</v>
      </c>
      <c r="O4092" t="str">
        <f t="shared" si="373"/>
        <v>10</v>
      </c>
      <c r="P4092" t="str">
        <f t="shared" si="374"/>
        <v>2021</v>
      </c>
      <c r="Q4092" t="s">
        <v>12021</v>
      </c>
      <c r="R4092" t="str">
        <f t="shared" si="372"/>
        <v>23-11-2021</v>
      </c>
      <c r="S4092" t="str">
        <f t="shared" si="375"/>
        <v>11</v>
      </c>
    </row>
    <row r="4093" spans="1:19" x14ac:dyDescent="0.3">
      <c r="A4093" t="s">
        <v>9206</v>
      </c>
      <c r="B4093" t="s">
        <v>205</v>
      </c>
      <c r="C4093" t="s">
        <v>12021</v>
      </c>
      <c r="D4093" t="s">
        <v>19</v>
      </c>
      <c r="E4093" t="s">
        <v>140</v>
      </c>
      <c r="F4093" t="s">
        <v>9207</v>
      </c>
      <c r="G4093" t="s">
        <v>22</v>
      </c>
      <c r="H4093" s="1" t="s">
        <v>2918</v>
      </c>
      <c r="I4093" s="3">
        <v>0.63761574074074079</v>
      </c>
      <c r="J4093" s="1" t="s">
        <v>12021</v>
      </c>
      <c r="K4093" s="2" t="s">
        <v>12021</v>
      </c>
      <c r="L4093" s="2" t="s">
        <v>12021</v>
      </c>
      <c r="M4093" t="s">
        <v>12021</v>
      </c>
      <c r="N4093" t="str">
        <f t="shared" si="371"/>
        <v>22-06-2020</v>
      </c>
      <c r="O4093" t="str">
        <f t="shared" si="373"/>
        <v>06</v>
      </c>
      <c r="P4093" t="str">
        <f t="shared" si="374"/>
        <v>2020</v>
      </c>
      <c r="Q4093" t="s">
        <v>12021</v>
      </c>
      <c r="R4093" t="str">
        <f t="shared" si="372"/>
        <v>-</v>
      </c>
      <c r="S4093" t="str">
        <f t="shared" si="375"/>
        <v/>
      </c>
    </row>
    <row r="4094" spans="1:19" x14ac:dyDescent="0.3">
      <c r="A4094" t="s">
        <v>9208</v>
      </c>
      <c r="B4094" t="s">
        <v>139</v>
      </c>
      <c r="C4094" t="s">
        <v>12021</v>
      </c>
      <c r="D4094" t="s">
        <v>19</v>
      </c>
      <c r="E4094" t="s">
        <v>140</v>
      </c>
      <c r="F4094" t="s">
        <v>9209</v>
      </c>
      <c r="G4094" t="s">
        <v>15</v>
      </c>
      <c r="H4094" s="1" t="s">
        <v>3482</v>
      </c>
      <c r="I4094" s="3">
        <v>0.18430555555555556</v>
      </c>
      <c r="J4094" s="1" t="s">
        <v>12021</v>
      </c>
      <c r="K4094" s="2" t="s">
        <v>12021</v>
      </c>
      <c r="L4094" s="2" t="s">
        <v>12021</v>
      </c>
      <c r="M4094" t="s">
        <v>12021</v>
      </c>
      <c r="N4094" t="str">
        <f t="shared" si="371"/>
        <v>30-05-2022</v>
      </c>
      <c r="O4094" t="str">
        <f t="shared" si="373"/>
        <v>05</v>
      </c>
      <c r="P4094" t="str">
        <f t="shared" si="374"/>
        <v>2022</v>
      </c>
      <c r="Q4094" t="s">
        <v>12021</v>
      </c>
      <c r="R4094" t="str">
        <f t="shared" si="372"/>
        <v>-</v>
      </c>
      <c r="S4094" t="str">
        <f t="shared" si="375"/>
        <v/>
      </c>
    </row>
    <row r="4095" spans="1:19" x14ac:dyDescent="0.3">
      <c r="A4095" t="s">
        <v>9210</v>
      </c>
      <c r="B4095" t="s">
        <v>188</v>
      </c>
      <c r="C4095" s="4">
        <v>44872.729166666664</v>
      </c>
      <c r="D4095" t="s">
        <v>12</v>
      </c>
      <c r="E4095" t="s">
        <v>114</v>
      </c>
      <c r="F4095" t="s">
        <v>9211</v>
      </c>
      <c r="G4095" t="s">
        <v>28</v>
      </c>
      <c r="H4095" s="1" t="s">
        <v>6083</v>
      </c>
      <c r="I4095" s="3">
        <v>0.72984953703703703</v>
      </c>
      <c r="J4095" s="1">
        <v>44872</v>
      </c>
      <c r="K4095" s="2">
        <v>0.72916666666666663</v>
      </c>
      <c r="L4095" s="2" t="s">
        <v>12021</v>
      </c>
      <c r="M4095" t="s">
        <v>12021</v>
      </c>
      <c r="N4095" t="str">
        <f t="shared" si="371"/>
        <v>21-06-2022</v>
      </c>
      <c r="O4095" t="str">
        <f t="shared" si="373"/>
        <v>06</v>
      </c>
      <c r="P4095" t="str">
        <f t="shared" si="374"/>
        <v>2022</v>
      </c>
      <c r="Q4095" t="s">
        <v>12021</v>
      </c>
      <c r="R4095" t="str">
        <f t="shared" si="372"/>
        <v>07-11-2022</v>
      </c>
      <c r="S4095" t="str">
        <f t="shared" si="375"/>
        <v>11</v>
      </c>
    </row>
    <row r="4096" spans="1:19" x14ac:dyDescent="0.3">
      <c r="A4096" t="s">
        <v>9212</v>
      </c>
      <c r="B4096" t="s">
        <v>113</v>
      </c>
      <c r="C4096" t="s">
        <v>12021</v>
      </c>
      <c r="D4096" t="s">
        <v>12</v>
      </c>
      <c r="E4096" t="s">
        <v>114</v>
      </c>
      <c r="F4096" t="s">
        <v>9213</v>
      </c>
      <c r="G4096" t="s">
        <v>22</v>
      </c>
      <c r="H4096" s="1" t="s">
        <v>1627</v>
      </c>
      <c r="I4096" s="3">
        <v>0.43368055555555557</v>
      </c>
      <c r="J4096" s="1" t="s">
        <v>12021</v>
      </c>
      <c r="K4096" s="2" t="s">
        <v>12021</v>
      </c>
      <c r="L4096" s="2" t="s">
        <v>12021</v>
      </c>
      <c r="M4096" t="s">
        <v>12021</v>
      </c>
      <c r="N4096" t="str">
        <f t="shared" si="371"/>
        <v>13-09-2023</v>
      </c>
      <c r="O4096" t="str">
        <f t="shared" si="373"/>
        <v>09</v>
      </c>
      <c r="P4096" t="str">
        <f t="shared" si="374"/>
        <v>2023</v>
      </c>
      <c r="Q4096" t="s">
        <v>12021</v>
      </c>
      <c r="R4096" t="str">
        <f t="shared" si="372"/>
        <v>-</v>
      </c>
      <c r="S4096" t="str">
        <f t="shared" si="375"/>
        <v/>
      </c>
    </row>
    <row r="4097" spans="1:19" x14ac:dyDescent="0.3">
      <c r="A4097" t="s">
        <v>9214</v>
      </c>
      <c r="B4097" t="s">
        <v>289</v>
      </c>
      <c r="C4097" t="s">
        <v>11803</v>
      </c>
      <c r="D4097" t="s">
        <v>49</v>
      </c>
      <c r="E4097" t="s">
        <v>69</v>
      </c>
      <c r="F4097" t="s">
        <v>9215</v>
      </c>
      <c r="G4097" t="s">
        <v>28</v>
      </c>
      <c r="H4097" s="1" t="s">
        <v>423</v>
      </c>
      <c r="I4097" s="3">
        <v>0.61584490740740738</v>
      </c>
      <c r="J4097" s="1" t="s">
        <v>648</v>
      </c>
      <c r="K4097" s="2">
        <v>0.61584490740740738</v>
      </c>
      <c r="L4097" s="2" t="s">
        <v>12021</v>
      </c>
      <c r="M4097" t="s">
        <v>12021</v>
      </c>
      <c r="N4097" t="str">
        <f t="shared" si="371"/>
        <v>30-11-2020</v>
      </c>
      <c r="O4097" t="str">
        <f t="shared" si="373"/>
        <v>11</v>
      </c>
      <c r="P4097" t="str">
        <f t="shared" si="374"/>
        <v>2020</v>
      </c>
      <c r="Q4097" t="s">
        <v>12021</v>
      </c>
      <c r="R4097" t="str">
        <f t="shared" si="372"/>
        <v>28-12-2020</v>
      </c>
      <c r="S4097" t="str">
        <f t="shared" si="375"/>
        <v>12</v>
      </c>
    </row>
    <row r="4098" spans="1:19" x14ac:dyDescent="0.3">
      <c r="A4098" t="s">
        <v>9216</v>
      </c>
      <c r="B4098" t="s">
        <v>256</v>
      </c>
      <c r="C4098" t="s">
        <v>11804</v>
      </c>
      <c r="D4098" t="s">
        <v>19</v>
      </c>
      <c r="E4098" t="s">
        <v>20</v>
      </c>
      <c r="F4098" t="s">
        <v>9217</v>
      </c>
      <c r="G4098" t="s">
        <v>28</v>
      </c>
      <c r="H4098" s="1" t="s">
        <v>2443</v>
      </c>
      <c r="I4098" s="3">
        <v>0.76244212962962965</v>
      </c>
      <c r="J4098" s="1" t="s">
        <v>610</v>
      </c>
      <c r="K4098" s="2">
        <v>0.76244212962962965</v>
      </c>
      <c r="L4098" s="2" t="s">
        <v>12021</v>
      </c>
      <c r="M4098" t="s">
        <v>12021</v>
      </c>
      <c r="N4098" t="str">
        <f t="shared" ref="N4098:N4161" si="376">TEXT(H4098,"DD-MM-YYYY")</f>
        <v>17-11-2021</v>
      </c>
      <c r="O4098" t="str">
        <f t="shared" si="373"/>
        <v>11</v>
      </c>
      <c r="P4098" t="str">
        <f t="shared" si="374"/>
        <v>2021</v>
      </c>
      <c r="Q4098" t="s">
        <v>12021</v>
      </c>
      <c r="R4098" t="str">
        <f t="shared" ref="R4098:R4161" si="377">TEXT(J4098,"DD-MM-YYYY")</f>
        <v>19-11-2021</v>
      </c>
      <c r="S4098" t="str">
        <f t="shared" si="375"/>
        <v>11</v>
      </c>
    </row>
    <row r="4099" spans="1:19" x14ac:dyDescent="0.3">
      <c r="A4099" t="s">
        <v>9218</v>
      </c>
      <c r="B4099" t="s">
        <v>113</v>
      </c>
      <c r="C4099" t="s">
        <v>12021</v>
      </c>
      <c r="D4099" t="s">
        <v>12</v>
      </c>
      <c r="E4099" t="s">
        <v>114</v>
      </c>
      <c r="F4099" t="s">
        <v>9219</v>
      </c>
      <c r="G4099" t="s">
        <v>15</v>
      </c>
      <c r="H4099" s="1" t="s">
        <v>3390</v>
      </c>
      <c r="I4099" s="3">
        <v>0.61890046296296297</v>
      </c>
      <c r="J4099" s="1" t="s">
        <v>12021</v>
      </c>
      <c r="K4099" s="2" t="s">
        <v>12021</v>
      </c>
      <c r="L4099" s="2" t="s">
        <v>12021</v>
      </c>
      <c r="M4099" t="s">
        <v>12021</v>
      </c>
      <c r="N4099" t="str">
        <f t="shared" si="376"/>
        <v>19-04-2023</v>
      </c>
      <c r="O4099" t="str">
        <f t="shared" ref="O4099:O4162" si="378">MID(N4099,4,2)</f>
        <v>04</v>
      </c>
      <c r="P4099" t="str">
        <f t="shared" ref="P4099:P4162" si="379">RIGHT(N4099,4)</f>
        <v>2023</v>
      </c>
      <c r="Q4099" t="s">
        <v>12021</v>
      </c>
      <c r="R4099" t="str">
        <f t="shared" si="377"/>
        <v>-</v>
      </c>
      <c r="S4099" t="str">
        <f t="shared" ref="S4099:S4162" si="380">MID(R4099,4,2)</f>
        <v/>
      </c>
    </row>
    <row r="4100" spans="1:19" x14ac:dyDescent="0.3">
      <c r="A4100" t="s">
        <v>9220</v>
      </c>
      <c r="B4100" t="s">
        <v>131</v>
      </c>
      <c r="C4100" t="s">
        <v>12021</v>
      </c>
      <c r="D4100" t="s">
        <v>12</v>
      </c>
      <c r="E4100" t="s">
        <v>114</v>
      </c>
      <c r="F4100" t="s">
        <v>9221</v>
      </c>
      <c r="G4100" t="s">
        <v>15</v>
      </c>
      <c r="H4100" s="1" t="s">
        <v>4704</v>
      </c>
      <c r="I4100" s="3">
        <v>0.26104166666666667</v>
      </c>
      <c r="J4100" s="1" t="s">
        <v>12021</v>
      </c>
      <c r="K4100" s="2" t="s">
        <v>12021</v>
      </c>
      <c r="L4100" s="2" t="s">
        <v>12021</v>
      </c>
      <c r="M4100" t="s">
        <v>12021</v>
      </c>
      <c r="N4100" t="str">
        <f t="shared" si="376"/>
        <v>22-10-2022</v>
      </c>
      <c r="O4100" t="str">
        <f t="shared" si="378"/>
        <v>10</v>
      </c>
      <c r="P4100" t="str">
        <f t="shared" si="379"/>
        <v>2022</v>
      </c>
      <c r="Q4100" t="s">
        <v>12021</v>
      </c>
      <c r="R4100" t="str">
        <f t="shared" si="377"/>
        <v>-</v>
      </c>
      <c r="S4100" t="str">
        <f t="shared" si="380"/>
        <v/>
      </c>
    </row>
    <row r="4101" spans="1:19" x14ac:dyDescent="0.3">
      <c r="A4101" t="s">
        <v>9222</v>
      </c>
      <c r="B4101" t="s">
        <v>139</v>
      </c>
      <c r="C4101" s="4">
        <v>45201.847916666666</v>
      </c>
      <c r="D4101" t="s">
        <v>19</v>
      </c>
      <c r="E4101" t="s">
        <v>140</v>
      </c>
      <c r="F4101" t="s">
        <v>9223</v>
      </c>
      <c r="G4101" t="s">
        <v>28</v>
      </c>
      <c r="H4101" s="1">
        <v>45048</v>
      </c>
      <c r="I4101" s="3">
        <v>0.84791666666666665</v>
      </c>
      <c r="J4101" s="1">
        <v>45201</v>
      </c>
      <c r="K4101" s="2">
        <v>0.84791666666666665</v>
      </c>
      <c r="L4101" s="2" t="s">
        <v>12021</v>
      </c>
      <c r="M4101" t="s">
        <v>12021</v>
      </c>
      <c r="N4101" t="str">
        <f t="shared" si="376"/>
        <v>02-05-2023</v>
      </c>
      <c r="O4101" t="str">
        <f t="shared" si="378"/>
        <v>05</v>
      </c>
      <c r="P4101" t="str">
        <f t="shared" si="379"/>
        <v>2023</v>
      </c>
      <c r="Q4101" t="s">
        <v>12021</v>
      </c>
      <c r="R4101" t="str">
        <f t="shared" si="377"/>
        <v>02-10-2023</v>
      </c>
      <c r="S4101" t="str">
        <f t="shared" si="380"/>
        <v>10</v>
      </c>
    </row>
    <row r="4102" spans="1:19" x14ac:dyDescent="0.3">
      <c r="A4102" t="s">
        <v>9224</v>
      </c>
      <c r="B4102" t="s">
        <v>18</v>
      </c>
      <c r="C4102" t="s">
        <v>12021</v>
      </c>
      <c r="D4102" t="s">
        <v>19</v>
      </c>
      <c r="E4102" t="s">
        <v>20</v>
      </c>
      <c r="F4102" t="s">
        <v>9225</v>
      </c>
      <c r="G4102" t="s">
        <v>22</v>
      </c>
      <c r="H4102" s="1">
        <v>43841</v>
      </c>
      <c r="I4102" s="3">
        <v>0.96527777777777779</v>
      </c>
      <c r="J4102" s="1" t="s">
        <v>12021</v>
      </c>
      <c r="K4102" s="2" t="s">
        <v>12021</v>
      </c>
      <c r="L4102" s="2" t="s">
        <v>12021</v>
      </c>
      <c r="M4102" t="s">
        <v>12021</v>
      </c>
      <c r="N4102" t="str">
        <f t="shared" si="376"/>
        <v>11-01-2020</v>
      </c>
      <c r="O4102" t="str">
        <f t="shared" si="378"/>
        <v>01</v>
      </c>
      <c r="P4102" t="str">
        <f t="shared" si="379"/>
        <v>2020</v>
      </c>
      <c r="Q4102" t="s">
        <v>12021</v>
      </c>
      <c r="R4102" t="str">
        <f t="shared" si="377"/>
        <v>-</v>
      </c>
      <c r="S4102" t="str">
        <f t="shared" si="380"/>
        <v/>
      </c>
    </row>
    <row r="4103" spans="1:19" x14ac:dyDescent="0.3">
      <c r="A4103" t="s">
        <v>9226</v>
      </c>
      <c r="B4103" t="s">
        <v>185</v>
      </c>
      <c r="C4103" t="s">
        <v>12021</v>
      </c>
      <c r="D4103" t="s">
        <v>12</v>
      </c>
      <c r="E4103" t="s">
        <v>13</v>
      </c>
      <c r="F4103" t="s">
        <v>9227</v>
      </c>
      <c r="G4103" t="s">
        <v>22</v>
      </c>
      <c r="H4103" s="1">
        <v>44353</v>
      </c>
      <c r="I4103" s="3">
        <v>0.43402777777777779</v>
      </c>
      <c r="J4103" s="1" t="s">
        <v>12021</v>
      </c>
      <c r="K4103" s="2" t="s">
        <v>12021</v>
      </c>
      <c r="L4103" s="2" t="s">
        <v>12021</v>
      </c>
      <c r="M4103" t="s">
        <v>12021</v>
      </c>
      <c r="N4103" t="str">
        <f t="shared" si="376"/>
        <v>06-06-2021</v>
      </c>
      <c r="O4103" t="str">
        <f t="shared" si="378"/>
        <v>06</v>
      </c>
      <c r="P4103" t="str">
        <f t="shared" si="379"/>
        <v>2021</v>
      </c>
      <c r="Q4103" t="s">
        <v>12021</v>
      </c>
      <c r="R4103" t="str">
        <f t="shared" si="377"/>
        <v>-</v>
      </c>
      <c r="S4103" t="str">
        <f t="shared" si="380"/>
        <v/>
      </c>
    </row>
    <row r="4104" spans="1:19" x14ac:dyDescent="0.3">
      <c r="A4104" t="s">
        <v>9228</v>
      </c>
      <c r="B4104" t="s">
        <v>32</v>
      </c>
      <c r="C4104" t="s">
        <v>12021</v>
      </c>
      <c r="D4104" t="s">
        <v>33</v>
      </c>
      <c r="E4104" t="s">
        <v>34</v>
      </c>
      <c r="F4104" t="s">
        <v>9229</v>
      </c>
      <c r="G4104" t="s">
        <v>22</v>
      </c>
      <c r="H4104" s="1">
        <v>44420</v>
      </c>
      <c r="I4104" s="3">
        <v>0.6743055555555556</v>
      </c>
      <c r="J4104" s="1" t="s">
        <v>12021</v>
      </c>
      <c r="K4104" s="2" t="s">
        <v>12021</v>
      </c>
      <c r="L4104" s="2" t="s">
        <v>12021</v>
      </c>
      <c r="M4104" t="s">
        <v>12021</v>
      </c>
      <c r="N4104" t="str">
        <f t="shared" si="376"/>
        <v>12-08-2021</v>
      </c>
      <c r="O4104" t="str">
        <f t="shared" si="378"/>
        <v>08</v>
      </c>
      <c r="P4104" t="str">
        <f t="shared" si="379"/>
        <v>2021</v>
      </c>
      <c r="Q4104" t="s">
        <v>12021</v>
      </c>
      <c r="R4104" t="str">
        <f t="shared" si="377"/>
        <v>-</v>
      </c>
      <c r="S4104" t="str">
        <f t="shared" si="380"/>
        <v/>
      </c>
    </row>
    <row r="4105" spans="1:19" x14ac:dyDescent="0.3">
      <c r="A4105" t="s">
        <v>9230</v>
      </c>
      <c r="B4105" t="s">
        <v>194</v>
      </c>
      <c r="C4105" s="4">
        <v>45510.740277777775</v>
      </c>
      <c r="D4105" t="s">
        <v>49</v>
      </c>
      <c r="E4105" t="s">
        <v>65</v>
      </c>
      <c r="F4105" t="s">
        <v>9231</v>
      </c>
      <c r="G4105" t="s">
        <v>28</v>
      </c>
      <c r="H4105" s="1">
        <v>45388</v>
      </c>
      <c r="I4105" s="3">
        <v>0.74027777777777781</v>
      </c>
      <c r="J4105" s="1">
        <v>45510</v>
      </c>
      <c r="K4105" s="2">
        <v>0.74027777777777781</v>
      </c>
      <c r="L4105" s="2" t="s">
        <v>12021</v>
      </c>
      <c r="M4105" t="s">
        <v>12021</v>
      </c>
      <c r="N4105" t="str">
        <f t="shared" si="376"/>
        <v>06-04-2024</v>
      </c>
      <c r="O4105" t="str">
        <f t="shared" si="378"/>
        <v>04</v>
      </c>
      <c r="P4105" t="str">
        <f t="shared" si="379"/>
        <v>2024</v>
      </c>
      <c r="Q4105" t="s">
        <v>12021</v>
      </c>
      <c r="R4105" t="str">
        <f t="shared" si="377"/>
        <v>06-08-2024</v>
      </c>
      <c r="S4105" t="str">
        <f t="shared" si="380"/>
        <v>08</v>
      </c>
    </row>
    <row r="4106" spans="1:19" x14ac:dyDescent="0.3">
      <c r="A4106" t="s">
        <v>9232</v>
      </c>
      <c r="B4106" t="s">
        <v>48</v>
      </c>
      <c r="C4106" t="s">
        <v>12021</v>
      </c>
      <c r="D4106" t="s">
        <v>49</v>
      </c>
      <c r="E4106" t="s">
        <v>50</v>
      </c>
      <c r="F4106" t="s">
        <v>9233</v>
      </c>
      <c r="G4106" t="s">
        <v>15</v>
      </c>
      <c r="H4106" s="1" t="s">
        <v>1520</v>
      </c>
      <c r="I4106" s="3">
        <v>3.9710648148148148E-2</v>
      </c>
      <c r="J4106" s="1" t="s">
        <v>12021</v>
      </c>
      <c r="K4106" s="2" t="s">
        <v>12021</v>
      </c>
      <c r="L4106" s="2" t="s">
        <v>12021</v>
      </c>
      <c r="M4106" t="s">
        <v>12021</v>
      </c>
      <c r="N4106" t="str">
        <f t="shared" si="376"/>
        <v>16-05-2023</v>
      </c>
      <c r="O4106" t="str">
        <f t="shared" si="378"/>
        <v>05</v>
      </c>
      <c r="P4106" t="str">
        <f t="shared" si="379"/>
        <v>2023</v>
      </c>
      <c r="Q4106" t="s">
        <v>12021</v>
      </c>
      <c r="R4106" t="str">
        <f t="shared" si="377"/>
        <v>-</v>
      </c>
      <c r="S4106" t="str">
        <f t="shared" si="380"/>
        <v/>
      </c>
    </row>
    <row r="4107" spans="1:19" x14ac:dyDescent="0.3">
      <c r="A4107" t="s">
        <v>9234</v>
      </c>
      <c r="B4107" t="s">
        <v>64</v>
      </c>
      <c r="C4107" t="s">
        <v>12021</v>
      </c>
      <c r="D4107" t="s">
        <v>49</v>
      </c>
      <c r="E4107" t="s">
        <v>65</v>
      </c>
      <c r="F4107" t="s">
        <v>9235</v>
      </c>
      <c r="G4107" t="s">
        <v>22</v>
      </c>
      <c r="H4107" s="1">
        <v>44477</v>
      </c>
      <c r="I4107" s="3">
        <v>0.98402777777777772</v>
      </c>
      <c r="J4107" s="1" t="s">
        <v>12021</v>
      </c>
      <c r="K4107" s="2" t="s">
        <v>12021</v>
      </c>
      <c r="L4107" s="2" t="s">
        <v>12021</v>
      </c>
      <c r="M4107" t="s">
        <v>12021</v>
      </c>
      <c r="N4107" t="str">
        <f t="shared" si="376"/>
        <v>08-10-2021</v>
      </c>
      <c r="O4107" t="str">
        <f t="shared" si="378"/>
        <v>10</v>
      </c>
      <c r="P4107" t="str">
        <f t="shared" si="379"/>
        <v>2021</v>
      </c>
      <c r="Q4107" t="s">
        <v>12021</v>
      </c>
      <c r="R4107" t="str">
        <f t="shared" si="377"/>
        <v>-</v>
      </c>
      <c r="S4107" t="str">
        <f t="shared" si="380"/>
        <v/>
      </c>
    </row>
    <row r="4108" spans="1:19" x14ac:dyDescent="0.3">
      <c r="A4108" t="s">
        <v>9236</v>
      </c>
      <c r="B4108" t="s">
        <v>249</v>
      </c>
      <c r="C4108" t="s">
        <v>11805</v>
      </c>
      <c r="D4108" t="s">
        <v>19</v>
      </c>
      <c r="E4108" t="s">
        <v>26</v>
      </c>
      <c r="F4108" t="s">
        <v>9237</v>
      </c>
      <c r="G4108" t="s">
        <v>28</v>
      </c>
      <c r="H4108" s="1">
        <v>44988</v>
      </c>
      <c r="I4108" s="3">
        <v>0.10833333333333334</v>
      </c>
      <c r="J4108" s="1" t="s">
        <v>1188</v>
      </c>
      <c r="K4108" s="2">
        <v>0.1084837962962963</v>
      </c>
      <c r="L4108" s="2" t="s">
        <v>12021</v>
      </c>
      <c r="M4108" t="s">
        <v>12021</v>
      </c>
      <c r="N4108" t="str">
        <f t="shared" si="376"/>
        <v>03-03-2023</v>
      </c>
      <c r="O4108" t="str">
        <f t="shared" si="378"/>
        <v>03</v>
      </c>
      <c r="P4108" t="str">
        <f t="shared" si="379"/>
        <v>2023</v>
      </c>
      <c r="Q4108" t="s">
        <v>12021</v>
      </c>
      <c r="R4108" t="str">
        <f t="shared" si="377"/>
        <v>24-03-2023</v>
      </c>
      <c r="S4108" t="str">
        <f t="shared" si="380"/>
        <v>03</v>
      </c>
    </row>
    <row r="4109" spans="1:19" x14ac:dyDescent="0.3">
      <c r="A4109" t="s">
        <v>9238</v>
      </c>
      <c r="B4109" t="s">
        <v>280</v>
      </c>
      <c r="C4109" t="s">
        <v>12021</v>
      </c>
      <c r="D4109" t="s">
        <v>49</v>
      </c>
      <c r="E4109" t="s">
        <v>65</v>
      </c>
      <c r="F4109" t="s">
        <v>9239</v>
      </c>
      <c r="G4109" t="s">
        <v>15</v>
      </c>
      <c r="H4109" s="1" t="s">
        <v>6544</v>
      </c>
      <c r="I4109" s="3">
        <v>0.39407407407407408</v>
      </c>
      <c r="J4109" s="1" t="s">
        <v>12021</v>
      </c>
      <c r="K4109" s="2" t="s">
        <v>12021</v>
      </c>
      <c r="L4109" s="2" t="s">
        <v>12021</v>
      </c>
      <c r="M4109" t="s">
        <v>12021</v>
      </c>
      <c r="N4109" t="str">
        <f t="shared" si="376"/>
        <v>26-01-2023</v>
      </c>
      <c r="O4109" t="str">
        <f t="shared" si="378"/>
        <v>01</v>
      </c>
      <c r="P4109" t="str">
        <f t="shared" si="379"/>
        <v>2023</v>
      </c>
      <c r="Q4109" t="s">
        <v>12021</v>
      </c>
      <c r="R4109" t="str">
        <f t="shared" si="377"/>
        <v>-</v>
      </c>
      <c r="S4109" t="str">
        <f t="shared" si="380"/>
        <v/>
      </c>
    </row>
    <row r="4110" spans="1:19" x14ac:dyDescent="0.3">
      <c r="A4110" t="s">
        <v>9240</v>
      </c>
      <c r="B4110" t="s">
        <v>289</v>
      </c>
      <c r="C4110" t="s">
        <v>12021</v>
      </c>
      <c r="D4110" t="s">
        <v>49</v>
      </c>
      <c r="E4110" t="s">
        <v>69</v>
      </c>
      <c r="F4110" t="s">
        <v>9241</v>
      </c>
      <c r="G4110" t="s">
        <v>15</v>
      </c>
      <c r="H4110" s="1" t="s">
        <v>569</v>
      </c>
      <c r="I4110" s="3">
        <v>0.13873842592592592</v>
      </c>
      <c r="J4110" s="1" t="s">
        <v>12021</v>
      </c>
      <c r="K4110" s="2" t="s">
        <v>12021</v>
      </c>
      <c r="L4110" s="2" t="s">
        <v>12021</v>
      </c>
      <c r="M4110" t="s">
        <v>12021</v>
      </c>
      <c r="N4110" t="str">
        <f t="shared" si="376"/>
        <v>30-10-2023</v>
      </c>
      <c r="O4110" t="str">
        <f t="shared" si="378"/>
        <v>10</v>
      </c>
      <c r="P4110" t="str">
        <f t="shared" si="379"/>
        <v>2023</v>
      </c>
      <c r="Q4110" t="s">
        <v>12021</v>
      </c>
      <c r="R4110" t="str">
        <f t="shared" si="377"/>
        <v>-</v>
      </c>
      <c r="S4110" t="str">
        <f t="shared" si="380"/>
        <v/>
      </c>
    </row>
    <row r="4111" spans="1:19" x14ac:dyDescent="0.3">
      <c r="A4111" t="s">
        <v>9242</v>
      </c>
      <c r="B4111" t="s">
        <v>280</v>
      </c>
      <c r="C4111" t="s">
        <v>12021</v>
      </c>
      <c r="D4111" t="s">
        <v>49</v>
      </c>
      <c r="E4111" t="s">
        <v>65</v>
      </c>
      <c r="F4111" t="s">
        <v>9243</v>
      </c>
      <c r="G4111" t="s">
        <v>22</v>
      </c>
      <c r="H4111" s="1" t="s">
        <v>71</v>
      </c>
      <c r="I4111" s="3">
        <v>0.69628472222222226</v>
      </c>
      <c r="J4111" s="1" t="s">
        <v>12021</v>
      </c>
      <c r="K4111" s="2" t="s">
        <v>12021</v>
      </c>
      <c r="L4111" s="2" t="s">
        <v>12021</v>
      </c>
      <c r="M4111" t="s">
        <v>12021</v>
      </c>
      <c r="N4111" t="str">
        <f t="shared" si="376"/>
        <v>20-02-2024</v>
      </c>
      <c r="O4111" t="str">
        <f t="shared" si="378"/>
        <v>02</v>
      </c>
      <c r="P4111" t="str">
        <f t="shared" si="379"/>
        <v>2024</v>
      </c>
      <c r="Q4111" t="s">
        <v>12021</v>
      </c>
      <c r="R4111" t="str">
        <f t="shared" si="377"/>
        <v>-</v>
      </c>
      <c r="S4111" t="str">
        <f t="shared" si="380"/>
        <v/>
      </c>
    </row>
    <row r="4112" spans="1:19" x14ac:dyDescent="0.3">
      <c r="A4112" t="s">
        <v>9244</v>
      </c>
      <c r="B4112" t="s">
        <v>48</v>
      </c>
      <c r="C4112" t="s">
        <v>12021</v>
      </c>
      <c r="D4112" t="s">
        <v>49</v>
      </c>
      <c r="E4112" t="s">
        <v>50</v>
      </c>
      <c r="F4112" t="s">
        <v>9245</v>
      </c>
      <c r="G4112" t="s">
        <v>22</v>
      </c>
      <c r="H4112" s="1" t="s">
        <v>2882</v>
      </c>
      <c r="I4112" s="3">
        <v>2.2800925925925927E-3</v>
      </c>
      <c r="J4112" s="1" t="s">
        <v>12021</v>
      </c>
      <c r="K4112" s="2" t="s">
        <v>12021</v>
      </c>
      <c r="L4112" s="2" t="s">
        <v>12021</v>
      </c>
      <c r="M4112" t="s">
        <v>12021</v>
      </c>
      <c r="N4112" t="str">
        <f t="shared" si="376"/>
        <v>29-11-2023</v>
      </c>
      <c r="O4112" t="str">
        <f t="shared" si="378"/>
        <v>11</v>
      </c>
      <c r="P4112" t="str">
        <f t="shared" si="379"/>
        <v>2023</v>
      </c>
      <c r="Q4112" t="s">
        <v>12021</v>
      </c>
      <c r="R4112" t="str">
        <f t="shared" si="377"/>
        <v>-</v>
      </c>
      <c r="S4112" t="str">
        <f t="shared" si="380"/>
        <v/>
      </c>
    </row>
    <row r="4113" spans="1:19" x14ac:dyDescent="0.3">
      <c r="A4113" t="s">
        <v>9246</v>
      </c>
      <c r="B4113" t="s">
        <v>93</v>
      </c>
      <c r="C4113" t="s">
        <v>12021</v>
      </c>
      <c r="D4113" t="s">
        <v>19</v>
      </c>
      <c r="E4113" t="s">
        <v>26</v>
      </c>
      <c r="F4113" t="s">
        <v>9247</v>
      </c>
      <c r="G4113" t="s">
        <v>22</v>
      </c>
      <c r="H4113" s="1" t="s">
        <v>215</v>
      </c>
      <c r="I4113" s="3">
        <v>0.76959490740740744</v>
      </c>
      <c r="J4113" s="1" t="s">
        <v>12021</v>
      </c>
      <c r="K4113" s="2" t="s">
        <v>12021</v>
      </c>
      <c r="L4113" s="2" t="s">
        <v>12021</v>
      </c>
      <c r="M4113" t="s">
        <v>12021</v>
      </c>
      <c r="N4113" t="str">
        <f t="shared" si="376"/>
        <v>13-11-2020</v>
      </c>
      <c r="O4113" t="str">
        <f t="shared" si="378"/>
        <v>11</v>
      </c>
      <c r="P4113" t="str">
        <f t="shared" si="379"/>
        <v>2020</v>
      </c>
      <c r="Q4113" t="s">
        <v>12021</v>
      </c>
      <c r="R4113" t="str">
        <f t="shared" si="377"/>
        <v>-</v>
      </c>
      <c r="S4113" t="str">
        <f t="shared" si="380"/>
        <v/>
      </c>
    </row>
    <row r="4114" spans="1:19" x14ac:dyDescent="0.3">
      <c r="A4114" t="s">
        <v>9248</v>
      </c>
      <c r="B4114" t="s">
        <v>220</v>
      </c>
      <c r="C4114" t="s">
        <v>12021</v>
      </c>
      <c r="D4114" t="s">
        <v>12</v>
      </c>
      <c r="E4114" t="s">
        <v>174</v>
      </c>
      <c r="F4114" t="s">
        <v>9249</v>
      </c>
      <c r="G4114" t="s">
        <v>22</v>
      </c>
      <c r="H4114" s="1">
        <v>44293</v>
      </c>
      <c r="I4114" s="3">
        <v>0.88541666666666663</v>
      </c>
      <c r="J4114" s="1" t="s">
        <v>12021</v>
      </c>
      <c r="K4114" s="2" t="s">
        <v>12021</v>
      </c>
      <c r="L4114" s="2" t="s">
        <v>12021</v>
      </c>
      <c r="M4114" t="s">
        <v>12021</v>
      </c>
      <c r="N4114" t="str">
        <f t="shared" si="376"/>
        <v>07-04-2021</v>
      </c>
      <c r="O4114" t="str">
        <f t="shared" si="378"/>
        <v>04</v>
      </c>
      <c r="P4114" t="str">
        <f t="shared" si="379"/>
        <v>2021</v>
      </c>
      <c r="Q4114" t="s">
        <v>12021</v>
      </c>
      <c r="R4114" t="str">
        <f t="shared" si="377"/>
        <v>-</v>
      </c>
      <c r="S4114" t="str">
        <f t="shared" si="380"/>
        <v/>
      </c>
    </row>
    <row r="4115" spans="1:19" x14ac:dyDescent="0.3">
      <c r="A4115" t="s">
        <v>9250</v>
      </c>
      <c r="B4115" t="s">
        <v>280</v>
      </c>
      <c r="C4115" t="s">
        <v>12021</v>
      </c>
      <c r="D4115" t="s">
        <v>49</v>
      </c>
      <c r="E4115" t="s">
        <v>65</v>
      </c>
      <c r="F4115" t="s">
        <v>9251</v>
      </c>
      <c r="G4115" t="s">
        <v>22</v>
      </c>
      <c r="H4115" s="1">
        <v>45511</v>
      </c>
      <c r="I4115" s="3">
        <v>0.76597222222222228</v>
      </c>
      <c r="J4115" s="1" t="s">
        <v>12021</v>
      </c>
      <c r="K4115" s="2" t="s">
        <v>12021</v>
      </c>
      <c r="L4115" s="2" t="s">
        <v>12021</v>
      </c>
      <c r="M4115" t="s">
        <v>12021</v>
      </c>
      <c r="N4115" t="str">
        <f t="shared" si="376"/>
        <v>07-08-2024</v>
      </c>
      <c r="O4115" t="str">
        <f t="shared" si="378"/>
        <v>08</v>
      </c>
      <c r="P4115" t="str">
        <f t="shared" si="379"/>
        <v>2024</v>
      </c>
      <c r="Q4115" t="s">
        <v>12021</v>
      </c>
      <c r="R4115" t="str">
        <f t="shared" si="377"/>
        <v>-</v>
      </c>
      <c r="S4115" t="str">
        <f t="shared" si="380"/>
        <v/>
      </c>
    </row>
    <row r="4116" spans="1:19" x14ac:dyDescent="0.3">
      <c r="A4116" t="s">
        <v>9252</v>
      </c>
      <c r="B4116" t="s">
        <v>131</v>
      </c>
      <c r="C4116" t="s">
        <v>12021</v>
      </c>
      <c r="D4116" t="s">
        <v>12</v>
      </c>
      <c r="E4116" t="s">
        <v>114</v>
      </c>
      <c r="F4116" t="s">
        <v>9253</v>
      </c>
      <c r="G4116" t="s">
        <v>22</v>
      </c>
      <c r="H4116" s="1">
        <v>43869</v>
      </c>
      <c r="I4116" s="3">
        <v>0.10555555555555556</v>
      </c>
      <c r="J4116" s="1" t="s">
        <v>12021</v>
      </c>
      <c r="K4116" s="2" t="s">
        <v>12021</v>
      </c>
      <c r="L4116" s="2" t="s">
        <v>12021</v>
      </c>
      <c r="M4116" t="s">
        <v>12021</v>
      </c>
      <c r="N4116" t="str">
        <f t="shared" si="376"/>
        <v>08-02-2020</v>
      </c>
      <c r="O4116" t="str">
        <f t="shared" si="378"/>
        <v>02</v>
      </c>
      <c r="P4116" t="str">
        <f t="shared" si="379"/>
        <v>2020</v>
      </c>
      <c r="Q4116" t="s">
        <v>12021</v>
      </c>
      <c r="R4116" t="str">
        <f t="shared" si="377"/>
        <v>-</v>
      </c>
      <c r="S4116" t="str">
        <f t="shared" si="380"/>
        <v/>
      </c>
    </row>
    <row r="4117" spans="1:19" x14ac:dyDescent="0.3">
      <c r="A4117" t="s">
        <v>9254</v>
      </c>
      <c r="B4117" t="s">
        <v>194</v>
      </c>
      <c r="C4117" t="s">
        <v>11806</v>
      </c>
      <c r="D4117" t="s">
        <v>49</v>
      </c>
      <c r="E4117" t="s">
        <v>65</v>
      </c>
      <c r="F4117" t="s">
        <v>9255</v>
      </c>
      <c r="G4117" t="s">
        <v>28</v>
      </c>
      <c r="H4117" s="1" t="s">
        <v>200</v>
      </c>
      <c r="I4117" s="3">
        <v>0.20628472222222222</v>
      </c>
      <c r="J4117" s="1" t="s">
        <v>2210</v>
      </c>
      <c r="K4117" s="2">
        <v>0.20628472222222222</v>
      </c>
      <c r="L4117" s="2" t="s">
        <v>12021</v>
      </c>
      <c r="M4117" t="s">
        <v>12021</v>
      </c>
      <c r="N4117" t="str">
        <f t="shared" si="376"/>
        <v>25-07-2021</v>
      </c>
      <c r="O4117" t="str">
        <f t="shared" si="378"/>
        <v>07</v>
      </c>
      <c r="P4117" t="str">
        <f t="shared" si="379"/>
        <v>2021</v>
      </c>
      <c r="Q4117" t="s">
        <v>12021</v>
      </c>
      <c r="R4117" t="str">
        <f t="shared" si="377"/>
        <v>17-08-2021</v>
      </c>
      <c r="S4117" t="str">
        <f t="shared" si="380"/>
        <v>08</v>
      </c>
    </row>
    <row r="4118" spans="1:19" x14ac:dyDescent="0.3">
      <c r="A4118" t="s">
        <v>9256</v>
      </c>
      <c r="B4118" t="s">
        <v>149</v>
      </c>
      <c r="C4118" t="s">
        <v>12021</v>
      </c>
      <c r="D4118" t="s">
        <v>49</v>
      </c>
      <c r="E4118" t="s">
        <v>69</v>
      </c>
      <c r="F4118" t="s">
        <v>9257</v>
      </c>
      <c r="G4118" t="s">
        <v>22</v>
      </c>
      <c r="H4118" s="1">
        <v>44446</v>
      </c>
      <c r="I4118" s="3">
        <v>0.26666666666666666</v>
      </c>
      <c r="J4118" s="1" t="s">
        <v>12021</v>
      </c>
      <c r="K4118" s="2" t="s">
        <v>12021</v>
      </c>
      <c r="L4118" s="2" t="s">
        <v>12021</v>
      </c>
      <c r="M4118" t="s">
        <v>12021</v>
      </c>
      <c r="N4118" t="str">
        <f t="shared" si="376"/>
        <v>07-09-2021</v>
      </c>
      <c r="O4118" t="str">
        <f t="shared" si="378"/>
        <v>09</v>
      </c>
      <c r="P4118" t="str">
        <f t="shared" si="379"/>
        <v>2021</v>
      </c>
      <c r="Q4118" t="s">
        <v>12021</v>
      </c>
      <c r="R4118" t="str">
        <f t="shared" si="377"/>
        <v>-</v>
      </c>
      <c r="S4118" t="str">
        <f t="shared" si="380"/>
        <v/>
      </c>
    </row>
    <row r="4119" spans="1:19" x14ac:dyDescent="0.3">
      <c r="A4119" t="s">
        <v>9258</v>
      </c>
      <c r="B4119" t="s">
        <v>48</v>
      </c>
      <c r="C4119" t="s">
        <v>12021</v>
      </c>
      <c r="D4119" t="s">
        <v>49</v>
      </c>
      <c r="E4119" t="s">
        <v>50</v>
      </c>
      <c r="F4119" t="s">
        <v>9259</v>
      </c>
      <c r="G4119" t="s">
        <v>22</v>
      </c>
      <c r="H4119" s="1" t="s">
        <v>6172</v>
      </c>
      <c r="I4119" s="3">
        <v>7.060185185185185E-3</v>
      </c>
      <c r="J4119" s="1" t="s">
        <v>12021</v>
      </c>
      <c r="K4119" s="2" t="s">
        <v>12021</v>
      </c>
      <c r="L4119" s="2" t="s">
        <v>12021</v>
      </c>
      <c r="M4119" t="s">
        <v>12021</v>
      </c>
      <c r="N4119" t="str">
        <f t="shared" si="376"/>
        <v>28-03-2024</v>
      </c>
      <c r="O4119" t="str">
        <f t="shared" si="378"/>
        <v>03</v>
      </c>
      <c r="P4119" t="str">
        <f t="shared" si="379"/>
        <v>2024</v>
      </c>
      <c r="Q4119" t="s">
        <v>12021</v>
      </c>
      <c r="R4119" t="str">
        <f t="shared" si="377"/>
        <v>-</v>
      </c>
      <c r="S4119" t="str">
        <f t="shared" si="380"/>
        <v/>
      </c>
    </row>
    <row r="4120" spans="1:19" x14ac:dyDescent="0.3">
      <c r="A4120" t="s">
        <v>9260</v>
      </c>
      <c r="B4120" t="s">
        <v>123</v>
      </c>
      <c r="C4120" t="s">
        <v>12021</v>
      </c>
      <c r="D4120" t="s">
        <v>33</v>
      </c>
      <c r="E4120" t="s">
        <v>34</v>
      </c>
      <c r="F4120" t="s">
        <v>9261</v>
      </c>
      <c r="G4120" t="s">
        <v>22</v>
      </c>
      <c r="H4120" s="1" t="s">
        <v>5367</v>
      </c>
      <c r="I4120" s="3">
        <v>0.73755787037037035</v>
      </c>
      <c r="J4120" s="1" t="s">
        <v>12021</v>
      </c>
      <c r="K4120" s="2" t="s">
        <v>12021</v>
      </c>
      <c r="L4120" s="2" t="s">
        <v>12021</v>
      </c>
      <c r="M4120" t="s">
        <v>12021</v>
      </c>
      <c r="N4120" t="str">
        <f t="shared" si="376"/>
        <v>14-09-2020</v>
      </c>
      <c r="O4120" t="str">
        <f t="shared" si="378"/>
        <v>09</v>
      </c>
      <c r="P4120" t="str">
        <f t="shared" si="379"/>
        <v>2020</v>
      </c>
      <c r="Q4120" t="s">
        <v>12021</v>
      </c>
      <c r="R4120" t="str">
        <f t="shared" si="377"/>
        <v>-</v>
      </c>
      <c r="S4120" t="str">
        <f t="shared" si="380"/>
        <v/>
      </c>
    </row>
    <row r="4121" spans="1:19" x14ac:dyDescent="0.3">
      <c r="A4121" t="s">
        <v>9262</v>
      </c>
      <c r="B4121" t="s">
        <v>404</v>
      </c>
      <c r="C4121" t="s">
        <v>12021</v>
      </c>
      <c r="D4121" t="s">
        <v>12</v>
      </c>
      <c r="E4121" t="s">
        <v>174</v>
      </c>
      <c r="F4121" t="s">
        <v>9263</v>
      </c>
      <c r="G4121" t="s">
        <v>22</v>
      </c>
      <c r="H4121" s="1" t="s">
        <v>2958</v>
      </c>
      <c r="I4121" s="3">
        <v>0.61972222222222217</v>
      </c>
      <c r="J4121" s="1" t="s">
        <v>12021</v>
      </c>
      <c r="K4121" s="2" t="s">
        <v>12021</v>
      </c>
      <c r="L4121" s="2" t="s">
        <v>12021</v>
      </c>
      <c r="M4121" t="s">
        <v>12021</v>
      </c>
      <c r="N4121" t="str">
        <f t="shared" si="376"/>
        <v>25-08-2020</v>
      </c>
      <c r="O4121" t="str">
        <f t="shared" si="378"/>
        <v>08</v>
      </c>
      <c r="P4121" t="str">
        <f t="shared" si="379"/>
        <v>2020</v>
      </c>
      <c r="Q4121" t="s">
        <v>12021</v>
      </c>
      <c r="R4121" t="str">
        <f t="shared" si="377"/>
        <v>-</v>
      </c>
      <c r="S4121" t="str">
        <f t="shared" si="380"/>
        <v/>
      </c>
    </row>
    <row r="4122" spans="1:19" x14ac:dyDescent="0.3">
      <c r="A4122" t="s">
        <v>9264</v>
      </c>
      <c r="B4122" t="s">
        <v>146</v>
      </c>
      <c r="C4122" t="s">
        <v>12021</v>
      </c>
      <c r="D4122" t="s">
        <v>19</v>
      </c>
      <c r="E4122" t="s">
        <v>140</v>
      </c>
      <c r="F4122" t="s">
        <v>9265</v>
      </c>
      <c r="G4122" t="s">
        <v>15</v>
      </c>
      <c r="H4122" s="1" t="s">
        <v>9266</v>
      </c>
      <c r="I4122" s="3">
        <v>0.95581018518518523</v>
      </c>
      <c r="J4122" s="1" t="s">
        <v>12021</v>
      </c>
      <c r="K4122" s="2" t="s">
        <v>12021</v>
      </c>
      <c r="L4122" s="2" t="s">
        <v>12021</v>
      </c>
      <c r="M4122" t="s">
        <v>12021</v>
      </c>
      <c r="N4122" t="str">
        <f t="shared" si="376"/>
        <v>18-09-2022</v>
      </c>
      <c r="O4122" t="str">
        <f t="shared" si="378"/>
        <v>09</v>
      </c>
      <c r="P4122" t="str">
        <f t="shared" si="379"/>
        <v>2022</v>
      </c>
      <c r="Q4122" t="s">
        <v>12021</v>
      </c>
      <c r="R4122" t="str">
        <f t="shared" si="377"/>
        <v>-</v>
      </c>
      <c r="S4122" t="str">
        <f t="shared" si="380"/>
        <v/>
      </c>
    </row>
    <row r="4123" spans="1:19" x14ac:dyDescent="0.3">
      <c r="A4123" t="s">
        <v>9267</v>
      </c>
      <c r="B4123" t="s">
        <v>280</v>
      </c>
      <c r="C4123" t="s">
        <v>12021</v>
      </c>
      <c r="D4123" t="s">
        <v>49</v>
      </c>
      <c r="E4123" t="s">
        <v>65</v>
      </c>
      <c r="F4123" t="s">
        <v>9268</v>
      </c>
      <c r="G4123" t="s">
        <v>22</v>
      </c>
      <c r="H4123" s="1">
        <v>45568</v>
      </c>
      <c r="I4123" s="3">
        <v>0.33402777777777776</v>
      </c>
      <c r="J4123" s="1" t="s">
        <v>12021</v>
      </c>
      <c r="K4123" s="2" t="s">
        <v>12021</v>
      </c>
      <c r="L4123" s="2" t="s">
        <v>12021</v>
      </c>
      <c r="M4123" t="s">
        <v>12021</v>
      </c>
      <c r="N4123" t="str">
        <f t="shared" si="376"/>
        <v>03-10-2024</v>
      </c>
      <c r="O4123" t="str">
        <f t="shared" si="378"/>
        <v>10</v>
      </c>
      <c r="P4123" t="str">
        <f t="shared" si="379"/>
        <v>2024</v>
      </c>
      <c r="Q4123" t="s">
        <v>12021</v>
      </c>
      <c r="R4123" t="str">
        <f t="shared" si="377"/>
        <v>-</v>
      </c>
      <c r="S4123" t="str">
        <f t="shared" si="380"/>
        <v/>
      </c>
    </row>
    <row r="4124" spans="1:19" x14ac:dyDescent="0.3">
      <c r="A4124" t="s">
        <v>9269</v>
      </c>
      <c r="B4124" t="s">
        <v>53</v>
      </c>
      <c r="C4124" t="s">
        <v>12021</v>
      </c>
      <c r="D4124" t="s">
        <v>12</v>
      </c>
      <c r="E4124" t="s">
        <v>13</v>
      </c>
      <c r="F4124" t="s">
        <v>9270</v>
      </c>
      <c r="G4124" t="s">
        <v>22</v>
      </c>
      <c r="H4124" s="1">
        <v>44566</v>
      </c>
      <c r="I4124" s="3">
        <v>0.94305555555555554</v>
      </c>
      <c r="J4124" s="1" t="s">
        <v>12021</v>
      </c>
      <c r="K4124" s="2" t="s">
        <v>12021</v>
      </c>
      <c r="L4124" s="2" t="s">
        <v>12021</v>
      </c>
      <c r="M4124" t="s">
        <v>12021</v>
      </c>
      <c r="N4124" t="str">
        <f t="shared" si="376"/>
        <v>05-01-2022</v>
      </c>
      <c r="O4124" t="str">
        <f t="shared" si="378"/>
        <v>01</v>
      </c>
      <c r="P4124" t="str">
        <f t="shared" si="379"/>
        <v>2022</v>
      </c>
      <c r="Q4124" t="s">
        <v>12021</v>
      </c>
      <c r="R4124" t="str">
        <f t="shared" si="377"/>
        <v>-</v>
      </c>
      <c r="S4124" t="str">
        <f t="shared" si="380"/>
        <v/>
      </c>
    </row>
    <row r="4125" spans="1:19" x14ac:dyDescent="0.3">
      <c r="A4125" t="s">
        <v>9271</v>
      </c>
      <c r="B4125" t="s">
        <v>131</v>
      </c>
      <c r="C4125" t="s">
        <v>12021</v>
      </c>
      <c r="D4125" t="s">
        <v>12</v>
      </c>
      <c r="E4125" t="s">
        <v>114</v>
      </c>
      <c r="F4125" t="s">
        <v>9272</v>
      </c>
      <c r="G4125" t="s">
        <v>15</v>
      </c>
      <c r="H4125" s="1" t="s">
        <v>4204</v>
      </c>
      <c r="I4125" s="3">
        <v>0.17256944444444444</v>
      </c>
      <c r="J4125" s="1" t="s">
        <v>12021</v>
      </c>
      <c r="K4125" s="2" t="s">
        <v>12021</v>
      </c>
      <c r="L4125" s="2" t="s">
        <v>12021</v>
      </c>
      <c r="M4125" t="s">
        <v>12021</v>
      </c>
      <c r="N4125" t="str">
        <f t="shared" si="376"/>
        <v>16-11-2020</v>
      </c>
      <c r="O4125" t="str">
        <f t="shared" si="378"/>
        <v>11</v>
      </c>
      <c r="P4125" t="str">
        <f t="shared" si="379"/>
        <v>2020</v>
      </c>
      <c r="Q4125" t="s">
        <v>12021</v>
      </c>
      <c r="R4125" t="str">
        <f t="shared" si="377"/>
        <v>-</v>
      </c>
      <c r="S4125" t="str">
        <f t="shared" si="380"/>
        <v/>
      </c>
    </row>
    <row r="4126" spans="1:19" x14ac:dyDescent="0.3">
      <c r="A4126" t="s">
        <v>9273</v>
      </c>
      <c r="B4126" t="s">
        <v>205</v>
      </c>
      <c r="C4126" t="s">
        <v>12021</v>
      </c>
      <c r="D4126" t="s">
        <v>19</v>
      </c>
      <c r="E4126" t="s">
        <v>140</v>
      </c>
      <c r="F4126" t="s">
        <v>9274</v>
      </c>
      <c r="G4126" t="s">
        <v>22</v>
      </c>
      <c r="H4126" s="1">
        <v>44782</v>
      </c>
      <c r="I4126" s="3">
        <v>0.27847222222222223</v>
      </c>
      <c r="J4126" s="1" t="s">
        <v>12021</v>
      </c>
      <c r="K4126" s="2" t="s">
        <v>12021</v>
      </c>
      <c r="L4126" s="2" t="s">
        <v>12021</v>
      </c>
      <c r="M4126" t="s">
        <v>12021</v>
      </c>
      <c r="N4126" t="str">
        <f t="shared" si="376"/>
        <v>09-08-2022</v>
      </c>
      <c r="O4126" t="str">
        <f t="shared" si="378"/>
        <v>08</v>
      </c>
      <c r="P4126" t="str">
        <f t="shared" si="379"/>
        <v>2022</v>
      </c>
      <c r="Q4126" t="s">
        <v>12021</v>
      </c>
      <c r="R4126" t="str">
        <f t="shared" si="377"/>
        <v>-</v>
      </c>
      <c r="S4126" t="str">
        <f t="shared" si="380"/>
        <v/>
      </c>
    </row>
    <row r="4127" spans="1:19" x14ac:dyDescent="0.3">
      <c r="A4127" t="s">
        <v>9275</v>
      </c>
      <c r="B4127" t="s">
        <v>37</v>
      </c>
      <c r="C4127" t="s">
        <v>11807</v>
      </c>
      <c r="D4127" t="s">
        <v>33</v>
      </c>
      <c r="E4127" t="s">
        <v>38</v>
      </c>
      <c r="F4127" t="s">
        <v>9276</v>
      </c>
      <c r="G4127" t="s">
        <v>28</v>
      </c>
      <c r="H4127" s="1">
        <v>44898</v>
      </c>
      <c r="I4127" s="3">
        <v>0.78888888888888886</v>
      </c>
      <c r="J4127" s="1" t="s">
        <v>9277</v>
      </c>
      <c r="K4127" s="2">
        <v>0.78910879629629627</v>
      </c>
      <c r="L4127" s="2" t="s">
        <v>12021</v>
      </c>
      <c r="M4127" t="s">
        <v>12021</v>
      </c>
      <c r="N4127" t="str">
        <f t="shared" si="376"/>
        <v>03-12-2022</v>
      </c>
      <c r="O4127" t="str">
        <f t="shared" si="378"/>
        <v>12</v>
      </c>
      <c r="P4127" t="str">
        <f t="shared" si="379"/>
        <v>2022</v>
      </c>
      <c r="Q4127" t="s">
        <v>12021</v>
      </c>
      <c r="R4127" t="str">
        <f t="shared" si="377"/>
        <v>21-03-2022</v>
      </c>
      <c r="S4127" t="str">
        <f t="shared" si="380"/>
        <v>03</v>
      </c>
    </row>
    <row r="4128" spans="1:19" x14ac:dyDescent="0.3">
      <c r="A4128" t="s">
        <v>9278</v>
      </c>
      <c r="B4128" t="s">
        <v>11</v>
      </c>
      <c r="C4128" s="4">
        <v>44845.676388888889</v>
      </c>
      <c r="D4128" t="s">
        <v>12</v>
      </c>
      <c r="E4128" t="s">
        <v>13</v>
      </c>
      <c r="F4128" t="s">
        <v>9279</v>
      </c>
      <c r="G4128" t="s">
        <v>28</v>
      </c>
      <c r="H4128" s="1">
        <v>44753</v>
      </c>
      <c r="I4128" s="3">
        <v>0.67638888888888893</v>
      </c>
      <c r="J4128" s="1">
        <v>44845</v>
      </c>
      <c r="K4128" s="2">
        <v>0.67638888888888893</v>
      </c>
      <c r="L4128" s="2" t="s">
        <v>12021</v>
      </c>
      <c r="M4128" t="s">
        <v>12021</v>
      </c>
      <c r="N4128" t="str">
        <f t="shared" si="376"/>
        <v>11-07-2022</v>
      </c>
      <c r="O4128" t="str">
        <f t="shared" si="378"/>
        <v>07</v>
      </c>
      <c r="P4128" t="str">
        <f t="shared" si="379"/>
        <v>2022</v>
      </c>
      <c r="Q4128" t="s">
        <v>12021</v>
      </c>
      <c r="R4128" t="str">
        <f t="shared" si="377"/>
        <v>11-10-2022</v>
      </c>
      <c r="S4128" t="str">
        <f t="shared" si="380"/>
        <v>10</v>
      </c>
    </row>
    <row r="4129" spans="1:19" x14ac:dyDescent="0.3">
      <c r="A4129" t="s">
        <v>9280</v>
      </c>
      <c r="B4129" t="s">
        <v>131</v>
      </c>
      <c r="C4129" t="s">
        <v>12021</v>
      </c>
      <c r="D4129" t="s">
        <v>12</v>
      </c>
      <c r="E4129" t="s">
        <v>114</v>
      </c>
      <c r="F4129" t="s">
        <v>9281</v>
      </c>
      <c r="G4129" t="s">
        <v>15</v>
      </c>
      <c r="H4129" s="1">
        <v>44780</v>
      </c>
      <c r="I4129" s="3">
        <v>0.40138888888888891</v>
      </c>
      <c r="J4129" s="1" t="s">
        <v>12021</v>
      </c>
      <c r="K4129" s="2" t="s">
        <v>12021</v>
      </c>
      <c r="L4129" s="2" t="s">
        <v>12021</v>
      </c>
      <c r="M4129" t="s">
        <v>12021</v>
      </c>
      <c r="N4129" t="str">
        <f t="shared" si="376"/>
        <v>07-08-2022</v>
      </c>
      <c r="O4129" t="str">
        <f t="shared" si="378"/>
        <v>08</v>
      </c>
      <c r="P4129" t="str">
        <f t="shared" si="379"/>
        <v>2022</v>
      </c>
      <c r="Q4129" t="s">
        <v>12021</v>
      </c>
      <c r="R4129" t="str">
        <f t="shared" si="377"/>
        <v>-</v>
      </c>
      <c r="S4129" t="str">
        <f t="shared" si="380"/>
        <v/>
      </c>
    </row>
    <row r="4130" spans="1:19" x14ac:dyDescent="0.3">
      <c r="A4130" t="s">
        <v>9282</v>
      </c>
      <c r="B4130" t="s">
        <v>73</v>
      </c>
      <c r="C4130" t="s">
        <v>11808</v>
      </c>
      <c r="D4130" t="s">
        <v>49</v>
      </c>
      <c r="E4130" t="s">
        <v>50</v>
      </c>
      <c r="F4130" t="s">
        <v>9283</v>
      </c>
      <c r="G4130" t="s">
        <v>28</v>
      </c>
      <c r="H4130" s="1" t="s">
        <v>976</v>
      </c>
      <c r="I4130" s="3">
        <v>0.24785879629629629</v>
      </c>
      <c r="J4130" s="1" t="s">
        <v>934</v>
      </c>
      <c r="K4130" s="2">
        <v>0.24785879629629629</v>
      </c>
      <c r="L4130" s="2" t="s">
        <v>12021</v>
      </c>
      <c r="M4130" t="s">
        <v>12021</v>
      </c>
      <c r="N4130" t="str">
        <f t="shared" si="376"/>
        <v>21-03-2023</v>
      </c>
      <c r="O4130" t="str">
        <f t="shared" si="378"/>
        <v>03</v>
      </c>
      <c r="P4130" t="str">
        <f t="shared" si="379"/>
        <v>2023</v>
      </c>
      <c r="Q4130" t="s">
        <v>12021</v>
      </c>
      <c r="R4130" t="str">
        <f t="shared" si="377"/>
        <v>30-03-2023</v>
      </c>
      <c r="S4130" t="str">
        <f t="shared" si="380"/>
        <v>03</v>
      </c>
    </row>
    <row r="4131" spans="1:19" x14ac:dyDescent="0.3">
      <c r="A4131" t="s">
        <v>9284</v>
      </c>
      <c r="B4131" t="s">
        <v>87</v>
      </c>
      <c r="C4131" t="s">
        <v>12021</v>
      </c>
      <c r="D4131" t="s">
        <v>33</v>
      </c>
      <c r="E4131" t="s">
        <v>38</v>
      </c>
      <c r="F4131" t="s">
        <v>9285</v>
      </c>
      <c r="G4131" t="s">
        <v>22</v>
      </c>
      <c r="H4131" s="1">
        <v>45390</v>
      </c>
      <c r="I4131" s="3">
        <v>0.11944444444444445</v>
      </c>
      <c r="J4131" s="1" t="s">
        <v>12021</v>
      </c>
      <c r="K4131" s="2" t="s">
        <v>12021</v>
      </c>
      <c r="L4131" s="2" t="s">
        <v>12021</v>
      </c>
      <c r="M4131" t="s">
        <v>12021</v>
      </c>
      <c r="N4131" t="str">
        <f t="shared" si="376"/>
        <v>08-04-2024</v>
      </c>
      <c r="O4131" t="str">
        <f t="shared" si="378"/>
        <v>04</v>
      </c>
      <c r="P4131" t="str">
        <f t="shared" si="379"/>
        <v>2024</v>
      </c>
      <c r="Q4131" t="s">
        <v>12021</v>
      </c>
      <c r="R4131" t="str">
        <f t="shared" si="377"/>
        <v>-</v>
      </c>
      <c r="S4131" t="str">
        <f t="shared" si="380"/>
        <v/>
      </c>
    </row>
    <row r="4132" spans="1:19" x14ac:dyDescent="0.3">
      <c r="A4132" t="s">
        <v>9286</v>
      </c>
      <c r="B4132" t="s">
        <v>32</v>
      </c>
      <c r="C4132" t="s">
        <v>12021</v>
      </c>
      <c r="D4132" t="s">
        <v>33</v>
      </c>
      <c r="E4132" t="s">
        <v>34</v>
      </c>
      <c r="F4132" t="s">
        <v>9287</v>
      </c>
      <c r="G4132" t="s">
        <v>22</v>
      </c>
      <c r="H4132" s="1" t="s">
        <v>4601</v>
      </c>
      <c r="I4132" s="3">
        <v>0.7212615740740741</v>
      </c>
      <c r="J4132" s="1" t="s">
        <v>12021</v>
      </c>
      <c r="K4132" s="2" t="s">
        <v>12021</v>
      </c>
      <c r="L4132" s="2" t="s">
        <v>12021</v>
      </c>
      <c r="M4132" t="s">
        <v>12021</v>
      </c>
      <c r="N4132" t="str">
        <f t="shared" si="376"/>
        <v>17-07-2020</v>
      </c>
      <c r="O4132" t="str">
        <f t="shared" si="378"/>
        <v>07</v>
      </c>
      <c r="P4132" t="str">
        <f t="shared" si="379"/>
        <v>2020</v>
      </c>
      <c r="Q4132" t="s">
        <v>12021</v>
      </c>
      <c r="R4132" t="str">
        <f t="shared" si="377"/>
        <v>-</v>
      </c>
      <c r="S4132" t="str">
        <f t="shared" si="380"/>
        <v/>
      </c>
    </row>
    <row r="4133" spans="1:19" x14ac:dyDescent="0.3">
      <c r="A4133" t="s">
        <v>9288</v>
      </c>
      <c r="B4133" t="s">
        <v>18</v>
      </c>
      <c r="C4133" t="s">
        <v>12021</v>
      </c>
      <c r="D4133" t="s">
        <v>19</v>
      </c>
      <c r="E4133" t="s">
        <v>20</v>
      </c>
      <c r="F4133" t="s">
        <v>9289</v>
      </c>
      <c r="G4133" t="s">
        <v>15</v>
      </c>
      <c r="H4133" s="1" t="s">
        <v>463</v>
      </c>
      <c r="I4133" s="3">
        <v>0.18171296296296297</v>
      </c>
      <c r="J4133" s="1" t="s">
        <v>12021</v>
      </c>
      <c r="K4133" s="2" t="s">
        <v>12021</v>
      </c>
      <c r="L4133" s="2" t="s">
        <v>12021</v>
      </c>
      <c r="M4133" t="s">
        <v>12021</v>
      </c>
      <c r="N4133" t="str">
        <f t="shared" si="376"/>
        <v>15-05-2021</v>
      </c>
      <c r="O4133" t="str">
        <f t="shared" si="378"/>
        <v>05</v>
      </c>
      <c r="P4133" t="str">
        <f t="shared" si="379"/>
        <v>2021</v>
      </c>
      <c r="Q4133" t="s">
        <v>12021</v>
      </c>
      <c r="R4133" t="str">
        <f t="shared" si="377"/>
        <v>-</v>
      </c>
      <c r="S4133" t="str">
        <f t="shared" si="380"/>
        <v/>
      </c>
    </row>
    <row r="4134" spans="1:19" x14ac:dyDescent="0.3">
      <c r="A4134" t="s">
        <v>9290</v>
      </c>
      <c r="B4134" t="s">
        <v>48</v>
      </c>
      <c r="C4134" t="s">
        <v>12021</v>
      </c>
      <c r="D4134" t="s">
        <v>49</v>
      </c>
      <c r="E4134" t="s">
        <v>50</v>
      </c>
      <c r="F4134" t="s">
        <v>9291</v>
      </c>
      <c r="G4134" t="s">
        <v>15</v>
      </c>
      <c r="H4134" s="1" t="s">
        <v>4227</v>
      </c>
      <c r="I4134" s="3">
        <v>0.84085648148148151</v>
      </c>
      <c r="J4134" s="1" t="s">
        <v>12021</v>
      </c>
      <c r="K4134" s="2" t="s">
        <v>12021</v>
      </c>
      <c r="L4134" s="2" t="s">
        <v>12021</v>
      </c>
      <c r="M4134" t="s">
        <v>12021</v>
      </c>
      <c r="N4134" t="str">
        <f t="shared" si="376"/>
        <v>17-05-2020</v>
      </c>
      <c r="O4134" t="str">
        <f t="shared" si="378"/>
        <v>05</v>
      </c>
      <c r="P4134" t="str">
        <f t="shared" si="379"/>
        <v>2020</v>
      </c>
      <c r="Q4134" t="s">
        <v>12021</v>
      </c>
      <c r="R4134" t="str">
        <f t="shared" si="377"/>
        <v>-</v>
      </c>
      <c r="S4134" t="str">
        <f t="shared" si="380"/>
        <v/>
      </c>
    </row>
    <row r="4135" spans="1:19" x14ac:dyDescent="0.3">
      <c r="A4135" t="s">
        <v>9292</v>
      </c>
      <c r="B4135" t="s">
        <v>25</v>
      </c>
      <c r="C4135" t="s">
        <v>12021</v>
      </c>
      <c r="D4135" t="s">
        <v>19</v>
      </c>
      <c r="E4135" t="s">
        <v>26</v>
      </c>
      <c r="F4135" t="s">
        <v>9293</v>
      </c>
      <c r="G4135" t="s">
        <v>22</v>
      </c>
      <c r="H4135" s="1" t="s">
        <v>2907</v>
      </c>
      <c r="I4135" s="3">
        <v>0.33834490740740741</v>
      </c>
      <c r="J4135" s="1" t="s">
        <v>12021</v>
      </c>
      <c r="K4135" s="2" t="s">
        <v>12021</v>
      </c>
      <c r="L4135" s="2" t="s">
        <v>12021</v>
      </c>
      <c r="M4135" t="s">
        <v>12021</v>
      </c>
      <c r="N4135" t="str">
        <f t="shared" si="376"/>
        <v>24-03-2024</v>
      </c>
      <c r="O4135" t="str">
        <f t="shared" si="378"/>
        <v>03</v>
      </c>
      <c r="P4135" t="str">
        <f t="shared" si="379"/>
        <v>2024</v>
      </c>
      <c r="Q4135" t="s">
        <v>12021</v>
      </c>
      <c r="R4135" t="str">
        <f t="shared" si="377"/>
        <v>-</v>
      </c>
      <c r="S4135" t="str">
        <f t="shared" si="380"/>
        <v/>
      </c>
    </row>
    <row r="4136" spans="1:19" x14ac:dyDescent="0.3">
      <c r="A4136" t="s">
        <v>9294</v>
      </c>
      <c r="B4136" t="s">
        <v>87</v>
      </c>
      <c r="C4136" t="s">
        <v>12021</v>
      </c>
      <c r="D4136" t="s">
        <v>33</v>
      </c>
      <c r="E4136" t="s">
        <v>38</v>
      </c>
      <c r="F4136" t="s">
        <v>9295</v>
      </c>
      <c r="G4136" t="s">
        <v>15</v>
      </c>
      <c r="H4136" s="1" t="s">
        <v>7012</v>
      </c>
      <c r="I4136" s="3">
        <v>0.61510416666666667</v>
      </c>
      <c r="J4136" s="1" t="s">
        <v>12021</v>
      </c>
      <c r="K4136" s="2" t="s">
        <v>12021</v>
      </c>
      <c r="L4136" s="2" t="s">
        <v>12021</v>
      </c>
      <c r="M4136" t="s">
        <v>12021</v>
      </c>
      <c r="N4136" t="str">
        <f t="shared" si="376"/>
        <v>17-03-2022</v>
      </c>
      <c r="O4136" t="str">
        <f t="shared" si="378"/>
        <v>03</v>
      </c>
      <c r="P4136" t="str">
        <f t="shared" si="379"/>
        <v>2022</v>
      </c>
      <c r="Q4136" t="s">
        <v>12021</v>
      </c>
      <c r="R4136" t="str">
        <f t="shared" si="377"/>
        <v>-</v>
      </c>
      <c r="S4136" t="str">
        <f t="shared" si="380"/>
        <v/>
      </c>
    </row>
    <row r="4137" spans="1:19" x14ac:dyDescent="0.3">
      <c r="A4137" t="s">
        <v>9296</v>
      </c>
      <c r="B4137" t="s">
        <v>249</v>
      </c>
      <c r="C4137" t="s">
        <v>11809</v>
      </c>
      <c r="D4137" t="s">
        <v>19</v>
      </c>
      <c r="E4137" t="s">
        <v>26</v>
      </c>
      <c r="F4137" t="s">
        <v>9297</v>
      </c>
      <c r="G4137" t="s">
        <v>28</v>
      </c>
      <c r="H4137" s="1" t="s">
        <v>4192</v>
      </c>
      <c r="I4137" s="3">
        <v>0.73631944444444442</v>
      </c>
      <c r="J4137" s="1" t="s">
        <v>2377</v>
      </c>
      <c r="K4137" s="2">
        <v>0.73631944444444442</v>
      </c>
      <c r="L4137" s="2" t="s">
        <v>12021</v>
      </c>
      <c r="M4137" t="s">
        <v>12021</v>
      </c>
      <c r="N4137" t="str">
        <f t="shared" si="376"/>
        <v>21-07-2023</v>
      </c>
      <c r="O4137" t="str">
        <f t="shared" si="378"/>
        <v>07</v>
      </c>
      <c r="P4137" t="str">
        <f t="shared" si="379"/>
        <v>2023</v>
      </c>
      <c r="Q4137" t="s">
        <v>12021</v>
      </c>
      <c r="R4137" t="str">
        <f t="shared" si="377"/>
        <v>27-07-2023</v>
      </c>
      <c r="S4137" t="str">
        <f t="shared" si="380"/>
        <v>07</v>
      </c>
    </row>
    <row r="4138" spans="1:19" x14ac:dyDescent="0.3">
      <c r="A4138" t="s">
        <v>9298</v>
      </c>
      <c r="B4138" t="s">
        <v>256</v>
      </c>
      <c r="C4138" t="s">
        <v>12021</v>
      </c>
      <c r="D4138" t="s">
        <v>19</v>
      </c>
      <c r="E4138" t="s">
        <v>20</v>
      </c>
      <c r="F4138" t="s">
        <v>9299</v>
      </c>
      <c r="G4138" t="s">
        <v>15</v>
      </c>
      <c r="H4138" s="1">
        <v>43994</v>
      </c>
      <c r="I4138" s="3">
        <v>0.63194444444444442</v>
      </c>
      <c r="J4138" s="1" t="s">
        <v>12021</v>
      </c>
      <c r="K4138" s="2" t="s">
        <v>12021</v>
      </c>
      <c r="L4138" s="2" t="s">
        <v>12021</v>
      </c>
      <c r="M4138" t="s">
        <v>12021</v>
      </c>
      <c r="N4138" t="str">
        <f t="shared" si="376"/>
        <v>12-06-2020</v>
      </c>
      <c r="O4138" t="str">
        <f t="shared" si="378"/>
        <v>06</v>
      </c>
      <c r="P4138" t="str">
        <f t="shared" si="379"/>
        <v>2020</v>
      </c>
      <c r="Q4138" t="s">
        <v>12021</v>
      </c>
      <c r="R4138" t="str">
        <f t="shared" si="377"/>
        <v>-</v>
      </c>
      <c r="S4138" t="str">
        <f t="shared" si="380"/>
        <v/>
      </c>
    </row>
    <row r="4139" spans="1:19" x14ac:dyDescent="0.3">
      <c r="A4139" t="s">
        <v>9300</v>
      </c>
      <c r="B4139" t="s">
        <v>64</v>
      </c>
      <c r="C4139" t="s">
        <v>12021</v>
      </c>
      <c r="D4139" t="s">
        <v>49</v>
      </c>
      <c r="E4139" t="s">
        <v>65</v>
      </c>
      <c r="F4139" t="s">
        <v>9301</v>
      </c>
      <c r="G4139" t="s">
        <v>15</v>
      </c>
      <c r="H4139" s="1" t="s">
        <v>2592</v>
      </c>
      <c r="I4139" s="3">
        <v>0.65873842592592591</v>
      </c>
      <c r="J4139" s="1" t="s">
        <v>12021</v>
      </c>
      <c r="K4139" s="2" t="s">
        <v>12021</v>
      </c>
      <c r="L4139" s="2" t="s">
        <v>12021</v>
      </c>
      <c r="M4139" t="s">
        <v>12021</v>
      </c>
      <c r="N4139" t="str">
        <f t="shared" si="376"/>
        <v>13-02-2023</v>
      </c>
      <c r="O4139" t="str">
        <f t="shared" si="378"/>
        <v>02</v>
      </c>
      <c r="P4139" t="str">
        <f t="shared" si="379"/>
        <v>2023</v>
      </c>
      <c r="Q4139" t="s">
        <v>12021</v>
      </c>
      <c r="R4139" t="str">
        <f t="shared" si="377"/>
        <v>-</v>
      </c>
      <c r="S4139" t="str">
        <f t="shared" si="380"/>
        <v/>
      </c>
    </row>
    <row r="4140" spans="1:19" x14ac:dyDescent="0.3">
      <c r="A4140" t="s">
        <v>9302</v>
      </c>
      <c r="B4140" t="s">
        <v>25</v>
      </c>
      <c r="C4140" t="s">
        <v>12021</v>
      </c>
      <c r="D4140" t="s">
        <v>19</v>
      </c>
      <c r="E4140" t="s">
        <v>26</v>
      </c>
      <c r="F4140" t="s">
        <v>9303</v>
      </c>
      <c r="G4140" t="s">
        <v>22</v>
      </c>
      <c r="H4140" s="1">
        <v>44898</v>
      </c>
      <c r="I4140" s="3">
        <v>4.583333333333333E-2</v>
      </c>
      <c r="J4140" s="1" t="s">
        <v>12021</v>
      </c>
      <c r="K4140" s="2" t="s">
        <v>12021</v>
      </c>
      <c r="L4140" s="2" t="s">
        <v>12021</v>
      </c>
      <c r="M4140" t="s">
        <v>12021</v>
      </c>
      <c r="N4140" t="str">
        <f t="shared" si="376"/>
        <v>03-12-2022</v>
      </c>
      <c r="O4140" t="str">
        <f t="shared" si="378"/>
        <v>12</v>
      </c>
      <c r="P4140" t="str">
        <f t="shared" si="379"/>
        <v>2022</v>
      </c>
      <c r="Q4140" t="s">
        <v>12021</v>
      </c>
      <c r="R4140" t="str">
        <f t="shared" si="377"/>
        <v>-</v>
      </c>
      <c r="S4140" t="str">
        <f t="shared" si="380"/>
        <v/>
      </c>
    </row>
    <row r="4141" spans="1:19" x14ac:dyDescent="0.3">
      <c r="A4141" t="s">
        <v>9304</v>
      </c>
      <c r="B4141" t="s">
        <v>73</v>
      </c>
      <c r="C4141" t="s">
        <v>12021</v>
      </c>
      <c r="D4141" t="s">
        <v>49</v>
      </c>
      <c r="E4141" t="s">
        <v>50</v>
      </c>
      <c r="F4141" t="s">
        <v>9305</v>
      </c>
      <c r="G4141" t="s">
        <v>15</v>
      </c>
      <c r="H4141" s="1" t="s">
        <v>3842</v>
      </c>
      <c r="I4141" s="3">
        <v>0.79758101851851848</v>
      </c>
      <c r="J4141" s="1" t="s">
        <v>12021</v>
      </c>
      <c r="K4141" s="2" t="s">
        <v>12021</v>
      </c>
      <c r="L4141" s="2" t="s">
        <v>12021</v>
      </c>
      <c r="M4141" t="s">
        <v>12021</v>
      </c>
      <c r="N4141" t="str">
        <f t="shared" si="376"/>
        <v>22-12-2024</v>
      </c>
      <c r="O4141" t="str">
        <f t="shared" si="378"/>
        <v>12</v>
      </c>
      <c r="P4141" t="str">
        <f t="shared" si="379"/>
        <v>2024</v>
      </c>
      <c r="Q4141" t="s">
        <v>12021</v>
      </c>
      <c r="R4141" t="str">
        <f t="shared" si="377"/>
        <v>-</v>
      </c>
      <c r="S4141" t="str">
        <f t="shared" si="380"/>
        <v/>
      </c>
    </row>
    <row r="4142" spans="1:19" x14ac:dyDescent="0.3">
      <c r="A4142" t="s">
        <v>9306</v>
      </c>
      <c r="B4142" t="s">
        <v>110</v>
      </c>
      <c r="C4142" t="s">
        <v>12021</v>
      </c>
      <c r="D4142" t="s">
        <v>33</v>
      </c>
      <c r="E4142" t="s">
        <v>34</v>
      </c>
      <c r="F4142" t="s">
        <v>9307</v>
      </c>
      <c r="G4142" t="s">
        <v>22</v>
      </c>
      <c r="H4142" s="1" t="s">
        <v>1724</v>
      </c>
      <c r="I4142" s="3">
        <v>0.80129629629629628</v>
      </c>
      <c r="J4142" s="1" t="s">
        <v>12021</v>
      </c>
      <c r="K4142" s="2" t="s">
        <v>12021</v>
      </c>
      <c r="L4142" s="2" t="s">
        <v>12021</v>
      </c>
      <c r="M4142" t="s">
        <v>12021</v>
      </c>
      <c r="N4142" t="str">
        <f t="shared" si="376"/>
        <v>21-09-2020</v>
      </c>
      <c r="O4142" t="str">
        <f t="shared" si="378"/>
        <v>09</v>
      </c>
      <c r="P4142" t="str">
        <f t="shared" si="379"/>
        <v>2020</v>
      </c>
      <c r="Q4142" t="s">
        <v>12021</v>
      </c>
      <c r="R4142" t="str">
        <f t="shared" si="377"/>
        <v>-</v>
      </c>
      <c r="S4142" t="str">
        <f t="shared" si="380"/>
        <v/>
      </c>
    </row>
    <row r="4143" spans="1:19" x14ac:dyDescent="0.3">
      <c r="A4143" t="s">
        <v>9308</v>
      </c>
      <c r="B4143" t="s">
        <v>113</v>
      </c>
      <c r="C4143" t="s">
        <v>12021</v>
      </c>
      <c r="D4143" t="s">
        <v>12</v>
      </c>
      <c r="E4143" t="s">
        <v>114</v>
      </c>
      <c r="F4143" t="s">
        <v>9309</v>
      </c>
      <c r="G4143" t="s">
        <v>22</v>
      </c>
      <c r="H4143" s="1">
        <v>43923</v>
      </c>
      <c r="I4143" s="3">
        <v>0.39861111111111114</v>
      </c>
      <c r="J4143" s="1" t="s">
        <v>12021</v>
      </c>
      <c r="K4143" s="2" t="s">
        <v>12021</v>
      </c>
      <c r="L4143" s="2" t="s">
        <v>12021</v>
      </c>
      <c r="M4143" t="s">
        <v>12021</v>
      </c>
      <c r="N4143" t="str">
        <f t="shared" si="376"/>
        <v>02-04-2020</v>
      </c>
      <c r="O4143" t="str">
        <f t="shared" si="378"/>
        <v>04</v>
      </c>
      <c r="P4143" t="str">
        <f t="shared" si="379"/>
        <v>2020</v>
      </c>
      <c r="Q4143" t="s">
        <v>12021</v>
      </c>
      <c r="R4143" t="str">
        <f t="shared" si="377"/>
        <v>-</v>
      </c>
      <c r="S4143" t="str">
        <f t="shared" si="380"/>
        <v/>
      </c>
    </row>
    <row r="4144" spans="1:19" x14ac:dyDescent="0.3">
      <c r="A4144" t="s">
        <v>9310</v>
      </c>
      <c r="B4144" t="s">
        <v>64</v>
      </c>
      <c r="C4144" t="s">
        <v>12021</v>
      </c>
      <c r="D4144" t="s">
        <v>49</v>
      </c>
      <c r="E4144" t="s">
        <v>65</v>
      </c>
      <c r="F4144" t="s">
        <v>9311</v>
      </c>
      <c r="G4144" t="s">
        <v>22</v>
      </c>
      <c r="H4144" s="1" t="s">
        <v>3546</v>
      </c>
      <c r="I4144" s="3">
        <v>0.82473379629629628</v>
      </c>
      <c r="J4144" s="1" t="s">
        <v>12021</v>
      </c>
      <c r="K4144" s="2" t="s">
        <v>12021</v>
      </c>
      <c r="L4144" s="2" t="s">
        <v>12021</v>
      </c>
      <c r="M4144" t="s">
        <v>12021</v>
      </c>
      <c r="N4144" t="str">
        <f t="shared" si="376"/>
        <v>16-07-2024</v>
      </c>
      <c r="O4144" t="str">
        <f t="shared" si="378"/>
        <v>07</v>
      </c>
      <c r="P4144" t="str">
        <f t="shared" si="379"/>
        <v>2024</v>
      </c>
      <c r="Q4144" t="s">
        <v>12021</v>
      </c>
      <c r="R4144" t="str">
        <f t="shared" si="377"/>
        <v>-</v>
      </c>
      <c r="S4144" t="str">
        <f t="shared" si="380"/>
        <v/>
      </c>
    </row>
    <row r="4145" spans="1:19" x14ac:dyDescent="0.3">
      <c r="A4145" t="s">
        <v>9312</v>
      </c>
      <c r="B4145" t="s">
        <v>256</v>
      </c>
      <c r="C4145" t="s">
        <v>12021</v>
      </c>
      <c r="D4145" t="s">
        <v>19</v>
      </c>
      <c r="E4145" t="s">
        <v>20</v>
      </c>
      <c r="F4145" t="s">
        <v>9313</v>
      </c>
      <c r="G4145" t="s">
        <v>15</v>
      </c>
      <c r="H4145" s="1">
        <v>44049</v>
      </c>
      <c r="I4145" s="3">
        <v>0.4465277777777778</v>
      </c>
      <c r="J4145" s="1" t="s">
        <v>12021</v>
      </c>
      <c r="K4145" s="2" t="s">
        <v>12021</v>
      </c>
      <c r="L4145" s="2" t="s">
        <v>12021</v>
      </c>
      <c r="M4145" t="s">
        <v>12021</v>
      </c>
      <c r="N4145" t="str">
        <f t="shared" si="376"/>
        <v>06-08-2020</v>
      </c>
      <c r="O4145" t="str">
        <f t="shared" si="378"/>
        <v>08</v>
      </c>
      <c r="P4145" t="str">
        <f t="shared" si="379"/>
        <v>2020</v>
      </c>
      <c r="Q4145" t="s">
        <v>12021</v>
      </c>
      <c r="R4145" t="str">
        <f t="shared" si="377"/>
        <v>-</v>
      </c>
      <c r="S4145" t="str">
        <f t="shared" si="380"/>
        <v/>
      </c>
    </row>
    <row r="4146" spans="1:19" x14ac:dyDescent="0.3">
      <c r="A4146" t="s">
        <v>9314</v>
      </c>
      <c r="B4146" t="s">
        <v>404</v>
      </c>
      <c r="C4146" t="s">
        <v>12021</v>
      </c>
      <c r="D4146" t="s">
        <v>12</v>
      </c>
      <c r="E4146" t="s">
        <v>174</v>
      </c>
      <c r="F4146" t="s">
        <v>9315</v>
      </c>
      <c r="G4146" t="s">
        <v>22</v>
      </c>
      <c r="H4146" s="1" t="s">
        <v>9316</v>
      </c>
      <c r="I4146" s="3">
        <v>0.37831018518518517</v>
      </c>
      <c r="J4146" s="1" t="s">
        <v>12021</v>
      </c>
      <c r="K4146" s="2" t="s">
        <v>12021</v>
      </c>
      <c r="L4146" s="2" t="s">
        <v>12021</v>
      </c>
      <c r="M4146" t="s">
        <v>12021</v>
      </c>
      <c r="N4146" t="str">
        <f t="shared" si="376"/>
        <v>27-07-2021</v>
      </c>
      <c r="O4146" t="str">
        <f t="shared" si="378"/>
        <v>07</v>
      </c>
      <c r="P4146" t="str">
        <f t="shared" si="379"/>
        <v>2021</v>
      </c>
      <c r="Q4146" t="s">
        <v>12021</v>
      </c>
      <c r="R4146" t="str">
        <f t="shared" si="377"/>
        <v>-</v>
      </c>
      <c r="S4146" t="str">
        <f t="shared" si="380"/>
        <v/>
      </c>
    </row>
    <row r="4147" spans="1:19" x14ac:dyDescent="0.3">
      <c r="A4147" t="s">
        <v>9317</v>
      </c>
      <c r="B4147" t="s">
        <v>404</v>
      </c>
      <c r="C4147" t="s">
        <v>12021</v>
      </c>
      <c r="D4147" t="s">
        <v>12</v>
      </c>
      <c r="E4147" t="s">
        <v>174</v>
      </c>
      <c r="F4147" t="s">
        <v>9318</v>
      </c>
      <c r="G4147" t="s">
        <v>15</v>
      </c>
      <c r="H4147" s="1">
        <v>45299</v>
      </c>
      <c r="I4147" s="3">
        <v>0.18888888888888888</v>
      </c>
      <c r="J4147" s="1" t="s">
        <v>12021</v>
      </c>
      <c r="K4147" s="2" t="s">
        <v>12021</v>
      </c>
      <c r="L4147" s="2" t="s">
        <v>12021</v>
      </c>
      <c r="M4147" t="s">
        <v>12021</v>
      </c>
      <c r="N4147" t="str">
        <f t="shared" si="376"/>
        <v>08-01-2024</v>
      </c>
      <c r="O4147" t="str">
        <f t="shared" si="378"/>
        <v>01</v>
      </c>
      <c r="P4147" t="str">
        <f t="shared" si="379"/>
        <v>2024</v>
      </c>
      <c r="Q4147" t="s">
        <v>12021</v>
      </c>
      <c r="R4147" t="str">
        <f t="shared" si="377"/>
        <v>-</v>
      </c>
      <c r="S4147" t="str">
        <f t="shared" si="380"/>
        <v/>
      </c>
    </row>
    <row r="4148" spans="1:19" x14ac:dyDescent="0.3">
      <c r="A4148" t="s">
        <v>9319</v>
      </c>
      <c r="B4148" t="s">
        <v>256</v>
      </c>
      <c r="C4148" t="s">
        <v>12021</v>
      </c>
      <c r="D4148" t="s">
        <v>19</v>
      </c>
      <c r="E4148" t="s">
        <v>20</v>
      </c>
      <c r="F4148" t="s">
        <v>9320</v>
      </c>
      <c r="G4148" t="s">
        <v>22</v>
      </c>
      <c r="H4148" s="1">
        <v>44568</v>
      </c>
      <c r="I4148" s="3">
        <v>0.22708333333333333</v>
      </c>
      <c r="J4148" s="1" t="s">
        <v>12021</v>
      </c>
      <c r="K4148" s="2" t="s">
        <v>12021</v>
      </c>
      <c r="L4148" s="2" t="s">
        <v>12021</v>
      </c>
      <c r="M4148" t="s">
        <v>12021</v>
      </c>
      <c r="N4148" t="str">
        <f t="shared" si="376"/>
        <v>07-01-2022</v>
      </c>
      <c r="O4148" t="str">
        <f t="shared" si="378"/>
        <v>01</v>
      </c>
      <c r="P4148" t="str">
        <f t="shared" si="379"/>
        <v>2022</v>
      </c>
      <c r="Q4148" t="s">
        <v>12021</v>
      </c>
      <c r="R4148" t="str">
        <f t="shared" si="377"/>
        <v>-</v>
      </c>
      <c r="S4148" t="str">
        <f t="shared" si="380"/>
        <v/>
      </c>
    </row>
    <row r="4149" spans="1:19" x14ac:dyDescent="0.3">
      <c r="A4149" t="s">
        <v>9321</v>
      </c>
      <c r="B4149" t="s">
        <v>158</v>
      </c>
      <c r="C4149" s="4">
        <v>43984.729861111111</v>
      </c>
      <c r="D4149" t="s">
        <v>33</v>
      </c>
      <c r="E4149" t="s">
        <v>127</v>
      </c>
      <c r="F4149" t="s">
        <v>9322</v>
      </c>
      <c r="G4149" t="s">
        <v>28</v>
      </c>
      <c r="H4149" s="1" t="s">
        <v>1209</v>
      </c>
      <c r="I4149" s="3">
        <v>0.73025462962962961</v>
      </c>
      <c r="J4149" s="1">
        <v>43984</v>
      </c>
      <c r="K4149" s="2">
        <v>0.72986111111111107</v>
      </c>
      <c r="L4149" s="2" t="s">
        <v>12021</v>
      </c>
      <c r="M4149" t="s">
        <v>12021</v>
      </c>
      <c r="N4149" t="str">
        <f t="shared" si="376"/>
        <v>17-01-2020</v>
      </c>
      <c r="O4149" t="str">
        <f t="shared" si="378"/>
        <v>01</v>
      </c>
      <c r="P4149" t="str">
        <f t="shared" si="379"/>
        <v>2020</v>
      </c>
      <c r="Q4149" t="s">
        <v>12021</v>
      </c>
      <c r="R4149" t="str">
        <f t="shared" si="377"/>
        <v>02-06-2020</v>
      </c>
      <c r="S4149" t="str">
        <f t="shared" si="380"/>
        <v>06</v>
      </c>
    </row>
    <row r="4150" spans="1:19" x14ac:dyDescent="0.3">
      <c r="A4150" t="s">
        <v>9323</v>
      </c>
      <c r="B4150" t="s">
        <v>110</v>
      </c>
      <c r="C4150" t="s">
        <v>12021</v>
      </c>
      <c r="D4150" t="s">
        <v>33</v>
      </c>
      <c r="E4150" t="s">
        <v>34</v>
      </c>
      <c r="F4150" t="s">
        <v>9324</v>
      </c>
      <c r="G4150" t="s">
        <v>22</v>
      </c>
      <c r="H4150" s="1" t="s">
        <v>6864</v>
      </c>
      <c r="I4150" s="3">
        <v>0.31619212962962961</v>
      </c>
      <c r="J4150" s="1" t="s">
        <v>12021</v>
      </c>
      <c r="K4150" s="2" t="s">
        <v>12021</v>
      </c>
      <c r="L4150" s="2" t="s">
        <v>12021</v>
      </c>
      <c r="M4150" t="s">
        <v>12021</v>
      </c>
      <c r="N4150" t="str">
        <f t="shared" si="376"/>
        <v>30-05-2024</v>
      </c>
      <c r="O4150" t="str">
        <f t="shared" si="378"/>
        <v>05</v>
      </c>
      <c r="P4150" t="str">
        <f t="shared" si="379"/>
        <v>2024</v>
      </c>
      <c r="Q4150" t="s">
        <v>12021</v>
      </c>
      <c r="R4150" t="str">
        <f t="shared" si="377"/>
        <v>-</v>
      </c>
      <c r="S4150" t="str">
        <f t="shared" si="380"/>
        <v/>
      </c>
    </row>
    <row r="4151" spans="1:19" x14ac:dyDescent="0.3">
      <c r="A4151" t="s">
        <v>9325</v>
      </c>
      <c r="B4151" t="s">
        <v>188</v>
      </c>
      <c r="C4151" t="s">
        <v>12021</v>
      </c>
      <c r="D4151" t="s">
        <v>12</v>
      </c>
      <c r="E4151" t="s">
        <v>114</v>
      </c>
      <c r="F4151" t="s">
        <v>9326</v>
      </c>
      <c r="G4151" t="s">
        <v>22</v>
      </c>
      <c r="H4151" s="1" t="s">
        <v>2109</v>
      </c>
      <c r="I4151" s="3">
        <v>0.23854166666666668</v>
      </c>
      <c r="J4151" s="1" t="s">
        <v>12021</v>
      </c>
      <c r="K4151" s="2" t="s">
        <v>12021</v>
      </c>
      <c r="L4151" s="2" t="s">
        <v>12021</v>
      </c>
      <c r="M4151" t="s">
        <v>12021</v>
      </c>
      <c r="N4151" t="str">
        <f t="shared" si="376"/>
        <v>30-11-2023</v>
      </c>
      <c r="O4151" t="str">
        <f t="shared" si="378"/>
        <v>11</v>
      </c>
      <c r="P4151" t="str">
        <f t="shared" si="379"/>
        <v>2023</v>
      </c>
      <c r="Q4151" t="s">
        <v>12021</v>
      </c>
      <c r="R4151" t="str">
        <f t="shared" si="377"/>
        <v>-</v>
      </c>
      <c r="S4151" t="str">
        <f t="shared" si="380"/>
        <v/>
      </c>
    </row>
    <row r="4152" spans="1:19" x14ac:dyDescent="0.3">
      <c r="A4152" t="s">
        <v>9327</v>
      </c>
      <c r="B4152" t="s">
        <v>301</v>
      </c>
      <c r="C4152" t="s">
        <v>12021</v>
      </c>
      <c r="D4152" t="s">
        <v>49</v>
      </c>
      <c r="E4152" t="s">
        <v>50</v>
      </c>
      <c r="F4152" t="s">
        <v>9328</v>
      </c>
      <c r="G4152" t="s">
        <v>15</v>
      </c>
      <c r="H4152" s="1" t="s">
        <v>2443</v>
      </c>
      <c r="I4152" s="3">
        <v>3.2754629629629631E-3</v>
      </c>
      <c r="J4152" s="1" t="s">
        <v>12021</v>
      </c>
      <c r="K4152" s="2" t="s">
        <v>12021</v>
      </c>
      <c r="L4152" s="2" t="s">
        <v>12021</v>
      </c>
      <c r="M4152" t="s">
        <v>12021</v>
      </c>
      <c r="N4152" t="str">
        <f t="shared" si="376"/>
        <v>17-11-2021</v>
      </c>
      <c r="O4152" t="str">
        <f t="shared" si="378"/>
        <v>11</v>
      </c>
      <c r="P4152" t="str">
        <f t="shared" si="379"/>
        <v>2021</v>
      </c>
      <c r="Q4152" t="s">
        <v>12021</v>
      </c>
      <c r="R4152" t="str">
        <f t="shared" si="377"/>
        <v>-</v>
      </c>
      <c r="S4152" t="str">
        <f t="shared" si="380"/>
        <v/>
      </c>
    </row>
    <row r="4153" spans="1:19" x14ac:dyDescent="0.3">
      <c r="A4153" t="s">
        <v>9329</v>
      </c>
      <c r="B4153" t="s">
        <v>188</v>
      </c>
      <c r="C4153" t="s">
        <v>11810</v>
      </c>
      <c r="D4153" t="s">
        <v>12</v>
      </c>
      <c r="E4153" t="s">
        <v>114</v>
      </c>
      <c r="F4153" t="s">
        <v>9330</v>
      </c>
      <c r="G4153" t="s">
        <v>28</v>
      </c>
      <c r="H4153" s="1">
        <v>43993</v>
      </c>
      <c r="I4153" s="3">
        <v>0.50555555555555554</v>
      </c>
      <c r="J4153" s="1" t="s">
        <v>215</v>
      </c>
      <c r="K4153" s="2">
        <v>0.50587962962962962</v>
      </c>
      <c r="L4153" s="2" t="s">
        <v>12021</v>
      </c>
      <c r="M4153" t="s">
        <v>12021</v>
      </c>
      <c r="N4153" t="str">
        <f t="shared" si="376"/>
        <v>11-06-2020</v>
      </c>
      <c r="O4153" t="str">
        <f t="shared" si="378"/>
        <v>06</v>
      </c>
      <c r="P4153" t="str">
        <f t="shared" si="379"/>
        <v>2020</v>
      </c>
      <c r="Q4153" t="s">
        <v>12021</v>
      </c>
      <c r="R4153" t="str">
        <f t="shared" si="377"/>
        <v>13-11-2020</v>
      </c>
      <c r="S4153" t="str">
        <f t="shared" si="380"/>
        <v>11</v>
      </c>
    </row>
    <row r="4154" spans="1:19" x14ac:dyDescent="0.3">
      <c r="A4154" t="s">
        <v>9331</v>
      </c>
      <c r="B4154" t="s">
        <v>146</v>
      </c>
      <c r="C4154" t="s">
        <v>11811</v>
      </c>
      <c r="D4154" t="s">
        <v>19</v>
      </c>
      <c r="E4154" t="s">
        <v>140</v>
      </c>
      <c r="F4154" t="s">
        <v>9332</v>
      </c>
      <c r="G4154" t="s">
        <v>28</v>
      </c>
      <c r="H4154" s="1" t="s">
        <v>8609</v>
      </c>
      <c r="I4154" s="3">
        <v>0.99832175925925926</v>
      </c>
      <c r="J4154" s="1" t="s">
        <v>4192</v>
      </c>
      <c r="K4154" s="2">
        <v>0.99832175925925926</v>
      </c>
      <c r="L4154" s="2" t="s">
        <v>12021</v>
      </c>
      <c r="M4154" t="s">
        <v>12021</v>
      </c>
      <c r="N4154" t="str">
        <f t="shared" si="376"/>
        <v>16-07-2023</v>
      </c>
      <c r="O4154" t="str">
        <f t="shared" si="378"/>
        <v>07</v>
      </c>
      <c r="P4154" t="str">
        <f t="shared" si="379"/>
        <v>2023</v>
      </c>
      <c r="Q4154" t="s">
        <v>12021</v>
      </c>
      <c r="R4154" t="str">
        <f t="shared" si="377"/>
        <v>21-07-2023</v>
      </c>
      <c r="S4154" t="str">
        <f t="shared" si="380"/>
        <v>07</v>
      </c>
    </row>
    <row r="4155" spans="1:19" x14ac:dyDescent="0.3">
      <c r="A4155" t="s">
        <v>9333</v>
      </c>
      <c r="B4155" t="s">
        <v>97</v>
      </c>
      <c r="C4155" t="s">
        <v>12021</v>
      </c>
      <c r="D4155" t="s">
        <v>19</v>
      </c>
      <c r="E4155" t="s">
        <v>20</v>
      </c>
      <c r="F4155" t="s">
        <v>9334</v>
      </c>
      <c r="G4155" t="s">
        <v>15</v>
      </c>
      <c r="H4155" s="1" t="s">
        <v>1793</v>
      </c>
      <c r="I4155" s="3">
        <v>0.95317129629629627</v>
      </c>
      <c r="J4155" s="1" t="s">
        <v>12021</v>
      </c>
      <c r="K4155" s="2" t="s">
        <v>12021</v>
      </c>
      <c r="L4155" s="2" t="s">
        <v>12021</v>
      </c>
      <c r="M4155" t="s">
        <v>12021</v>
      </c>
      <c r="N4155" t="str">
        <f t="shared" si="376"/>
        <v>20-10-2023</v>
      </c>
      <c r="O4155" t="str">
        <f t="shared" si="378"/>
        <v>10</v>
      </c>
      <c r="P4155" t="str">
        <f t="shared" si="379"/>
        <v>2023</v>
      </c>
      <c r="Q4155" t="s">
        <v>12021</v>
      </c>
      <c r="R4155" t="str">
        <f t="shared" si="377"/>
        <v>-</v>
      </c>
      <c r="S4155" t="str">
        <f t="shared" si="380"/>
        <v/>
      </c>
    </row>
    <row r="4156" spans="1:19" x14ac:dyDescent="0.3">
      <c r="A4156" t="s">
        <v>9335</v>
      </c>
      <c r="B4156" t="s">
        <v>185</v>
      </c>
      <c r="C4156" t="s">
        <v>12021</v>
      </c>
      <c r="D4156" t="s">
        <v>12</v>
      </c>
      <c r="E4156" t="s">
        <v>13</v>
      </c>
      <c r="F4156" t="s">
        <v>9336</v>
      </c>
      <c r="G4156" t="s">
        <v>15</v>
      </c>
      <c r="H4156" s="1">
        <v>43932</v>
      </c>
      <c r="I4156" s="3">
        <v>0.61458333333333337</v>
      </c>
      <c r="J4156" s="1" t="s">
        <v>12021</v>
      </c>
      <c r="K4156" s="2" t="s">
        <v>12021</v>
      </c>
      <c r="L4156" s="2" t="s">
        <v>12021</v>
      </c>
      <c r="M4156" t="s">
        <v>12021</v>
      </c>
      <c r="N4156" t="str">
        <f t="shared" si="376"/>
        <v>11-04-2020</v>
      </c>
      <c r="O4156" t="str">
        <f t="shared" si="378"/>
        <v>04</v>
      </c>
      <c r="P4156" t="str">
        <f t="shared" si="379"/>
        <v>2020</v>
      </c>
      <c r="Q4156" t="s">
        <v>12021</v>
      </c>
      <c r="R4156" t="str">
        <f t="shared" si="377"/>
        <v>-</v>
      </c>
      <c r="S4156" t="str">
        <f t="shared" si="380"/>
        <v/>
      </c>
    </row>
    <row r="4157" spans="1:19" x14ac:dyDescent="0.3">
      <c r="A4157" t="s">
        <v>9337</v>
      </c>
      <c r="B4157" t="s">
        <v>68</v>
      </c>
      <c r="C4157" t="s">
        <v>12021</v>
      </c>
      <c r="D4157" t="s">
        <v>49</v>
      </c>
      <c r="E4157" t="s">
        <v>69</v>
      </c>
      <c r="F4157" t="s">
        <v>9338</v>
      </c>
      <c r="G4157" t="s">
        <v>22</v>
      </c>
      <c r="H4157" s="1">
        <v>45027</v>
      </c>
      <c r="I4157" s="3">
        <v>0.98611111111111116</v>
      </c>
      <c r="J4157" s="1" t="s">
        <v>12021</v>
      </c>
      <c r="K4157" s="2" t="s">
        <v>12021</v>
      </c>
      <c r="L4157" s="2" t="s">
        <v>12021</v>
      </c>
      <c r="M4157" t="s">
        <v>12021</v>
      </c>
      <c r="N4157" t="str">
        <f t="shared" si="376"/>
        <v>11-04-2023</v>
      </c>
      <c r="O4157" t="str">
        <f t="shared" si="378"/>
        <v>04</v>
      </c>
      <c r="P4157" t="str">
        <f t="shared" si="379"/>
        <v>2023</v>
      </c>
      <c r="Q4157" t="s">
        <v>12021</v>
      </c>
      <c r="R4157" t="str">
        <f t="shared" si="377"/>
        <v>-</v>
      </c>
      <c r="S4157" t="str">
        <f t="shared" si="380"/>
        <v/>
      </c>
    </row>
    <row r="4158" spans="1:19" x14ac:dyDescent="0.3">
      <c r="A4158" t="s">
        <v>9339</v>
      </c>
      <c r="B4158" t="s">
        <v>146</v>
      </c>
      <c r="C4158" t="s">
        <v>12021</v>
      </c>
      <c r="D4158" t="s">
        <v>19</v>
      </c>
      <c r="E4158" t="s">
        <v>140</v>
      </c>
      <c r="F4158" t="s">
        <v>9340</v>
      </c>
      <c r="G4158" t="s">
        <v>15</v>
      </c>
      <c r="H4158" s="1" t="s">
        <v>2075</v>
      </c>
      <c r="I4158" s="3">
        <v>0.48603009259259261</v>
      </c>
      <c r="J4158" s="1" t="s">
        <v>12021</v>
      </c>
      <c r="K4158" s="2" t="s">
        <v>12021</v>
      </c>
      <c r="L4158" s="2" t="s">
        <v>12021</v>
      </c>
      <c r="M4158" t="s">
        <v>12021</v>
      </c>
      <c r="N4158" t="str">
        <f t="shared" si="376"/>
        <v>29-09-2024</v>
      </c>
      <c r="O4158" t="str">
        <f t="shared" si="378"/>
        <v>09</v>
      </c>
      <c r="P4158" t="str">
        <f t="shared" si="379"/>
        <v>2024</v>
      </c>
      <c r="Q4158" t="s">
        <v>12021</v>
      </c>
      <c r="R4158" t="str">
        <f t="shared" si="377"/>
        <v>-</v>
      </c>
      <c r="S4158" t="str">
        <f t="shared" si="380"/>
        <v/>
      </c>
    </row>
    <row r="4159" spans="1:19" x14ac:dyDescent="0.3">
      <c r="A4159" t="s">
        <v>9341</v>
      </c>
      <c r="B4159" t="s">
        <v>220</v>
      </c>
      <c r="C4159" t="s">
        <v>12021</v>
      </c>
      <c r="D4159" t="s">
        <v>12</v>
      </c>
      <c r="E4159" t="s">
        <v>174</v>
      </c>
      <c r="F4159" t="s">
        <v>9342</v>
      </c>
      <c r="G4159" t="s">
        <v>22</v>
      </c>
      <c r="H4159" s="1" t="s">
        <v>2080</v>
      </c>
      <c r="I4159" s="3">
        <v>0.89318287037037036</v>
      </c>
      <c r="J4159" s="1" t="s">
        <v>12021</v>
      </c>
      <c r="K4159" s="2" t="s">
        <v>12021</v>
      </c>
      <c r="L4159" s="2" t="s">
        <v>12021</v>
      </c>
      <c r="M4159" t="s">
        <v>12021</v>
      </c>
      <c r="N4159" t="str">
        <f t="shared" si="376"/>
        <v>17-12-2021</v>
      </c>
      <c r="O4159" t="str">
        <f t="shared" si="378"/>
        <v>12</v>
      </c>
      <c r="P4159" t="str">
        <f t="shared" si="379"/>
        <v>2021</v>
      </c>
      <c r="Q4159" t="s">
        <v>12021</v>
      </c>
      <c r="R4159" t="str">
        <f t="shared" si="377"/>
        <v>-</v>
      </c>
      <c r="S4159" t="str">
        <f t="shared" si="380"/>
        <v/>
      </c>
    </row>
    <row r="4160" spans="1:19" x14ac:dyDescent="0.3">
      <c r="A4160" t="s">
        <v>9343</v>
      </c>
      <c r="B4160" t="s">
        <v>188</v>
      </c>
      <c r="C4160" t="s">
        <v>12021</v>
      </c>
      <c r="D4160" t="s">
        <v>12</v>
      </c>
      <c r="E4160" t="s">
        <v>114</v>
      </c>
      <c r="F4160" t="s">
        <v>9344</v>
      </c>
      <c r="G4160" t="s">
        <v>22</v>
      </c>
      <c r="H4160" s="1" t="s">
        <v>3546</v>
      </c>
      <c r="I4160" s="3">
        <v>0.52859953703703699</v>
      </c>
      <c r="J4160" s="1" t="s">
        <v>12021</v>
      </c>
      <c r="K4160" s="2" t="s">
        <v>12021</v>
      </c>
      <c r="L4160" s="2" t="s">
        <v>12021</v>
      </c>
      <c r="M4160" t="s">
        <v>12021</v>
      </c>
      <c r="N4160" t="str">
        <f t="shared" si="376"/>
        <v>16-07-2024</v>
      </c>
      <c r="O4160" t="str">
        <f t="shared" si="378"/>
        <v>07</v>
      </c>
      <c r="P4160" t="str">
        <f t="shared" si="379"/>
        <v>2024</v>
      </c>
      <c r="Q4160" t="s">
        <v>12021</v>
      </c>
      <c r="R4160" t="str">
        <f t="shared" si="377"/>
        <v>-</v>
      </c>
      <c r="S4160" t="str">
        <f t="shared" si="380"/>
        <v/>
      </c>
    </row>
    <row r="4161" spans="1:19" x14ac:dyDescent="0.3">
      <c r="A4161" t="s">
        <v>9345</v>
      </c>
      <c r="B4161" t="s">
        <v>146</v>
      </c>
      <c r="C4161" t="s">
        <v>12021</v>
      </c>
      <c r="D4161" t="s">
        <v>19</v>
      </c>
      <c r="E4161" t="s">
        <v>140</v>
      </c>
      <c r="F4161" t="s">
        <v>9346</v>
      </c>
      <c r="G4161" t="s">
        <v>22</v>
      </c>
      <c r="H4161" s="1" t="s">
        <v>2670</v>
      </c>
      <c r="I4161" s="3">
        <v>0.27732638888888889</v>
      </c>
      <c r="J4161" s="1" t="s">
        <v>12021</v>
      </c>
      <c r="K4161" s="2" t="s">
        <v>12021</v>
      </c>
      <c r="L4161" s="2" t="s">
        <v>12021</v>
      </c>
      <c r="M4161" t="s">
        <v>12021</v>
      </c>
      <c r="N4161" t="str">
        <f t="shared" si="376"/>
        <v>23-03-2020</v>
      </c>
      <c r="O4161" t="str">
        <f t="shared" si="378"/>
        <v>03</v>
      </c>
      <c r="P4161" t="str">
        <f t="shared" si="379"/>
        <v>2020</v>
      </c>
      <c r="Q4161" t="s">
        <v>12021</v>
      </c>
      <c r="R4161" t="str">
        <f t="shared" si="377"/>
        <v>-</v>
      </c>
      <c r="S4161" t="str">
        <f t="shared" si="380"/>
        <v/>
      </c>
    </row>
    <row r="4162" spans="1:19" x14ac:dyDescent="0.3">
      <c r="A4162" t="s">
        <v>9347</v>
      </c>
      <c r="B4162" t="s">
        <v>185</v>
      </c>
      <c r="C4162" t="s">
        <v>12021</v>
      </c>
      <c r="D4162" t="s">
        <v>12</v>
      </c>
      <c r="E4162" t="s">
        <v>13</v>
      </c>
      <c r="F4162" t="s">
        <v>9348</v>
      </c>
      <c r="G4162" t="s">
        <v>22</v>
      </c>
      <c r="H4162" s="1" t="s">
        <v>725</v>
      </c>
      <c r="I4162" s="3">
        <v>0.83791666666666664</v>
      </c>
      <c r="J4162" s="1" t="s">
        <v>12021</v>
      </c>
      <c r="K4162" s="2" t="s">
        <v>12021</v>
      </c>
      <c r="L4162" s="2" t="s">
        <v>12021</v>
      </c>
      <c r="M4162" t="s">
        <v>12021</v>
      </c>
      <c r="N4162" t="str">
        <f t="shared" ref="N4162:N4225" si="381">TEXT(H4162,"DD-MM-YYYY")</f>
        <v>18-07-2022</v>
      </c>
      <c r="O4162" t="str">
        <f t="shared" si="378"/>
        <v>07</v>
      </c>
      <c r="P4162" t="str">
        <f t="shared" si="379"/>
        <v>2022</v>
      </c>
      <c r="Q4162" t="s">
        <v>12021</v>
      </c>
      <c r="R4162" t="str">
        <f t="shared" ref="R4162:R4225" si="382">TEXT(J4162,"DD-MM-YYYY")</f>
        <v>-</v>
      </c>
      <c r="S4162" t="str">
        <f t="shared" si="380"/>
        <v/>
      </c>
    </row>
    <row r="4163" spans="1:19" x14ac:dyDescent="0.3">
      <c r="A4163" t="s">
        <v>9349</v>
      </c>
      <c r="B4163" t="s">
        <v>48</v>
      </c>
      <c r="C4163" t="s">
        <v>12021</v>
      </c>
      <c r="D4163" t="s">
        <v>49</v>
      </c>
      <c r="E4163" t="s">
        <v>50</v>
      </c>
      <c r="F4163" t="s">
        <v>9350</v>
      </c>
      <c r="G4163" t="s">
        <v>22</v>
      </c>
      <c r="H4163" s="1" t="s">
        <v>5375</v>
      </c>
      <c r="I4163" s="3">
        <v>0.36623842592592593</v>
      </c>
      <c r="J4163" s="1" t="s">
        <v>12021</v>
      </c>
      <c r="K4163" s="2" t="s">
        <v>12021</v>
      </c>
      <c r="L4163" s="2" t="s">
        <v>12021</v>
      </c>
      <c r="M4163" t="s">
        <v>12021</v>
      </c>
      <c r="N4163" t="str">
        <f t="shared" si="381"/>
        <v>19-04-2020</v>
      </c>
      <c r="O4163" t="str">
        <f t="shared" ref="O4163:O4226" si="383">MID(N4163,4,2)</f>
        <v>04</v>
      </c>
      <c r="P4163" t="str">
        <f t="shared" ref="P4163:P4226" si="384">RIGHT(N4163,4)</f>
        <v>2020</v>
      </c>
      <c r="Q4163" t="s">
        <v>12021</v>
      </c>
      <c r="R4163" t="str">
        <f t="shared" si="382"/>
        <v>-</v>
      </c>
      <c r="S4163" t="str">
        <f t="shared" ref="S4163:S4226" si="385">MID(R4163,4,2)</f>
        <v/>
      </c>
    </row>
    <row r="4164" spans="1:19" x14ac:dyDescent="0.3">
      <c r="A4164" t="s">
        <v>9351</v>
      </c>
      <c r="B4164" t="s">
        <v>185</v>
      </c>
      <c r="C4164" t="s">
        <v>12021</v>
      </c>
      <c r="D4164" t="s">
        <v>12</v>
      </c>
      <c r="E4164" t="s">
        <v>13</v>
      </c>
      <c r="F4164" t="s">
        <v>9352</v>
      </c>
      <c r="G4164" t="s">
        <v>22</v>
      </c>
      <c r="H4164" s="1" t="s">
        <v>1278</v>
      </c>
      <c r="I4164" s="3">
        <v>0.9924884259259259</v>
      </c>
      <c r="J4164" s="1" t="s">
        <v>12021</v>
      </c>
      <c r="K4164" s="2" t="s">
        <v>12021</v>
      </c>
      <c r="L4164" s="2" t="s">
        <v>12021</v>
      </c>
      <c r="M4164" t="s">
        <v>12021</v>
      </c>
      <c r="N4164" t="str">
        <f t="shared" si="381"/>
        <v>16-12-2021</v>
      </c>
      <c r="O4164" t="str">
        <f t="shared" si="383"/>
        <v>12</v>
      </c>
      <c r="P4164" t="str">
        <f t="shared" si="384"/>
        <v>2021</v>
      </c>
      <c r="Q4164" t="s">
        <v>12021</v>
      </c>
      <c r="R4164" t="str">
        <f t="shared" si="382"/>
        <v>-</v>
      </c>
      <c r="S4164" t="str">
        <f t="shared" si="385"/>
        <v/>
      </c>
    </row>
    <row r="4165" spans="1:19" x14ac:dyDescent="0.3">
      <c r="A4165" t="s">
        <v>9353</v>
      </c>
      <c r="B4165" t="s">
        <v>173</v>
      </c>
      <c r="C4165" s="4">
        <v>44206.852777777778</v>
      </c>
      <c r="D4165" t="s">
        <v>12</v>
      </c>
      <c r="E4165" t="s">
        <v>174</v>
      </c>
      <c r="F4165" t="s">
        <v>9354</v>
      </c>
      <c r="G4165" t="s">
        <v>28</v>
      </c>
      <c r="H4165" s="1" t="s">
        <v>5186</v>
      </c>
      <c r="I4165" s="3">
        <v>0.85346064814814815</v>
      </c>
      <c r="J4165" s="1">
        <v>44206</v>
      </c>
      <c r="K4165" s="2">
        <v>0.85277777777777775</v>
      </c>
      <c r="L4165" s="2" t="s">
        <v>12021</v>
      </c>
      <c r="M4165" t="s">
        <v>12021</v>
      </c>
      <c r="N4165" t="str">
        <f t="shared" si="381"/>
        <v>30-09-2021</v>
      </c>
      <c r="O4165" t="str">
        <f t="shared" si="383"/>
        <v>09</v>
      </c>
      <c r="P4165" t="str">
        <f t="shared" si="384"/>
        <v>2021</v>
      </c>
      <c r="Q4165" t="s">
        <v>12021</v>
      </c>
      <c r="R4165" t="str">
        <f t="shared" si="382"/>
        <v>10-01-2021</v>
      </c>
      <c r="S4165" t="str">
        <f t="shared" si="385"/>
        <v>01</v>
      </c>
    </row>
    <row r="4166" spans="1:19" x14ac:dyDescent="0.3">
      <c r="A4166" t="s">
        <v>9355</v>
      </c>
      <c r="B4166" t="s">
        <v>97</v>
      </c>
      <c r="C4166" t="s">
        <v>12021</v>
      </c>
      <c r="D4166" t="s">
        <v>19</v>
      </c>
      <c r="E4166" t="s">
        <v>20</v>
      </c>
      <c r="F4166" t="s">
        <v>9356</v>
      </c>
      <c r="G4166" t="s">
        <v>15</v>
      </c>
      <c r="H4166" s="1" t="s">
        <v>1517</v>
      </c>
      <c r="I4166" s="3">
        <v>0.35344907407407405</v>
      </c>
      <c r="J4166" s="1" t="s">
        <v>12021</v>
      </c>
      <c r="K4166" s="2" t="s">
        <v>12021</v>
      </c>
      <c r="L4166" s="2" t="s">
        <v>12021</v>
      </c>
      <c r="M4166" t="s">
        <v>12021</v>
      </c>
      <c r="N4166" t="str">
        <f t="shared" si="381"/>
        <v>31-01-2022</v>
      </c>
      <c r="O4166" t="str">
        <f t="shared" si="383"/>
        <v>01</v>
      </c>
      <c r="P4166" t="str">
        <f t="shared" si="384"/>
        <v>2022</v>
      </c>
      <c r="Q4166" t="s">
        <v>12021</v>
      </c>
      <c r="R4166" t="str">
        <f t="shared" si="382"/>
        <v>-</v>
      </c>
      <c r="S4166" t="str">
        <f t="shared" si="385"/>
        <v/>
      </c>
    </row>
    <row r="4167" spans="1:19" x14ac:dyDescent="0.3">
      <c r="A4167" t="s">
        <v>9357</v>
      </c>
      <c r="B4167" t="s">
        <v>126</v>
      </c>
      <c r="C4167" t="s">
        <v>12021</v>
      </c>
      <c r="D4167" t="s">
        <v>33</v>
      </c>
      <c r="E4167" t="s">
        <v>127</v>
      </c>
      <c r="F4167" t="s">
        <v>9358</v>
      </c>
      <c r="G4167" t="s">
        <v>22</v>
      </c>
      <c r="H4167" s="1">
        <v>44629</v>
      </c>
      <c r="I4167" s="3">
        <v>8.1944444444444445E-2</v>
      </c>
      <c r="J4167" s="1" t="s">
        <v>12021</v>
      </c>
      <c r="K4167" s="2" t="s">
        <v>12021</v>
      </c>
      <c r="L4167" s="2" t="s">
        <v>12021</v>
      </c>
      <c r="M4167" t="s">
        <v>12021</v>
      </c>
      <c r="N4167" t="str">
        <f t="shared" si="381"/>
        <v>09-03-2022</v>
      </c>
      <c r="O4167" t="str">
        <f t="shared" si="383"/>
        <v>03</v>
      </c>
      <c r="P4167" t="str">
        <f t="shared" si="384"/>
        <v>2022</v>
      </c>
      <c r="Q4167" t="s">
        <v>12021</v>
      </c>
      <c r="R4167" t="str">
        <f t="shared" si="382"/>
        <v>-</v>
      </c>
      <c r="S4167" t="str">
        <f t="shared" si="385"/>
        <v/>
      </c>
    </row>
    <row r="4168" spans="1:19" x14ac:dyDescent="0.3">
      <c r="A4168" t="s">
        <v>9359</v>
      </c>
      <c r="B4168" t="s">
        <v>280</v>
      </c>
      <c r="C4168" t="s">
        <v>12021</v>
      </c>
      <c r="D4168" t="s">
        <v>49</v>
      </c>
      <c r="E4168" t="s">
        <v>65</v>
      </c>
      <c r="F4168" t="s">
        <v>9360</v>
      </c>
      <c r="G4168" t="s">
        <v>22</v>
      </c>
      <c r="H4168" s="1">
        <v>44652</v>
      </c>
      <c r="I4168" s="3">
        <v>0.85277777777777775</v>
      </c>
      <c r="J4168" s="1" t="s">
        <v>12021</v>
      </c>
      <c r="K4168" s="2" t="s">
        <v>12021</v>
      </c>
      <c r="L4168" s="2" t="s">
        <v>12021</v>
      </c>
      <c r="M4168" t="s">
        <v>12021</v>
      </c>
      <c r="N4168" t="str">
        <f t="shared" si="381"/>
        <v>01-04-2022</v>
      </c>
      <c r="O4168" t="str">
        <f t="shared" si="383"/>
        <v>04</v>
      </c>
      <c r="P4168" t="str">
        <f t="shared" si="384"/>
        <v>2022</v>
      </c>
      <c r="Q4168" t="s">
        <v>12021</v>
      </c>
      <c r="R4168" t="str">
        <f t="shared" si="382"/>
        <v>-</v>
      </c>
      <c r="S4168" t="str">
        <f t="shared" si="385"/>
        <v/>
      </c>
    </row>
    <row r="4169" spans="1:19" x14ac:dyDescent="0.3">
      <c r="A4169" t="s">
        <v>9361</v>
      </c>
      <c r="B4169" t="s">
        <v>64</v>
      </c>
      <c r="C4169" t="s">
        <v>11812</v>
      </c>
      <c r="D4169" t="s">
        <v>49</v>
      </c>
      <c r="E4169" t="s">
        <v>65</v>
      </c>
      <c r="F4169" t="s">
        <v>9362</v>
      </c>
      <c r="G4169" t="s">
        <v>28</v>
      </c>
      <c r="H4169" s="1" t="s">
        <v>241</v>
      </c>
      <c r="I4169" s="3">
        <v>0.55623842592592587</v>
      </c>
      <c r="J4169" s="1" t="s">
        <v>1244</v>
      </c>
      <c r="K4169" s="2">
        <v>0.55623842592592587</v>
      </c>
      <c r="L4169" s="2" t="s">
        <v>12021</v>
      </c>
      <c r="M4169" t="s">
        <v>12021</v>
      </c>
      <c r="N4169" t="str">
        <f t="shared" si="381"/>
        <v>22-06-2021</v>
      </c>
      <c r="O4169" t="str">
        <f t="shared" si="383"/>
        <v>06</v>
      </c>
      <c r="P4169" t="str">
        <f t="shared" si="384"/>
        <v>2021</v>
      </c>
      <c r="Q4169" t="s">
        <v>12021</v>
      </c>
      <c r="R4169" t="str">
        <f t="shared" si="382"/>
        <v>30-06-2021</v>
      </c>
      <c r="S4169" t="str">
        <f t="shared" si="385"/>
        <v>06</v>
      </c>
    </row>
    <row r="4170" spans="1:19" x14ac:dyDescent="0.3">
      <c r="A4170" t="s">
        <v>9363</v>
      </c>
      <c r="B4170" t="s">
        <v>185</v>
      </c>
      <c r="C4170" t="s">
        <v>12021</v>
      </c>
      <c r="D4170" t="s">
        <v>12</v>
      </c>
      <c r="E4170" t="s">
        <v>13</v>
      </c>
      <c r="F4170" t="s">
        <v>9364</v>
      </c>
      <c r="G4170" t="s">
        <v>15</v>
      </c>
      <c r="H4170" s="1">
        <v>44447</v>
      </c>
      <c r="I4170" s="3">
        <v>0.42430555555555555</v>
      </c>
      <c r="J4170" s="1" t="s">
        <v>12021</v>
      </c>
      <c r="K4170" s="2" t="s">
        <v>12021</v>
      </c>
      <c r="L4170" s="2" t="s">
        <v>12021</v>
      </c>
      <c r="M4170" t="s">
        <v>12021</v>
      </c>
      <c r="N4170" t="str">
        <f t="shared" si="381"/>
        <v>08-09-2021</v>
      </c>
      <c r="O4170" t="str">
        <f t="shared" si="383"/>
        <v>09</v>
      </c>
      <c r="P4170" t="str">
        <f t="shared" si="384"/>
        <v>2021</v>
      </c>
      <c r="Q4170" t="s">
        <v>12021</v>
      </c>
      <c r="R4170" t="str">
        <f t="shared" si="382"/>
        <v>-</v>
      </c>
      <c r="S4170" t="str">
        <f t="shared" si="385"/>
        <v/>
      </c>
    </row>
    <row r="4171" spans="1:19" x14ac:dyDescent="0.3">
      <c r="A4171" t="s">
        <v>9365</v>
      </c>
      <c r="B4171" t="s">
        <v>93</v>
      </c>
      <c r="C4171" t="s">
        <v>12021</v>
      </c>
      <c r="D4171" t="s">
        <v>19</v>
      </c>
      <c r="E4171" t="s">
        <v>26</v>
      </c>
      <c r="F4171" t="s">
        <v>9366</v>
      </c>
      <c r="G4171" t="s">
        <v>15</v>
      </c>
      <c r="H4171" s="1" t="s">
        <v>1680</v>
      </c>
      <c r="I4171" s="3">
        <v>0.58285879629629633</v>
      </c>
      <c r="J4171" s="1" t="s">
        <v>12021</v>
      </c>
      <c r="K4171" s="2" t="s">
        <v>12021</v>
      </c>
      <c r="L4171" s="2" t="s">
        <v>12021</v>
      </c>
      <c r="M4171" t="s">
        <v>12021</v>
      </c>
      <c r="N4171" t="str">
        <f t="shared" si="381"/>
        <v>27-12-2022</v>
      </c>
      <c r="O4171" t="str">
        <f t="shared" si="383"/>
        <v>12</v>
      </c>
      <c r="P4171" t="str">
        <f t="shared" si="384"/>
        <v>2022</v>
      </c>
      <c r="Q4171" t="s">
        <v>12021</v>
      </c>
      <c r="R4171" t="str">
        <f t="shared" si="382"/>
        <v>-</v>
      </c>
      <c r="S4171" t="str">
        <f t="shared" si="385"/>
        <v/>
      </c>
    </row>
    <row r="4172" spans="1:19" x14ac:dyDescent="0.3">
      <c r="A4172" t="s">
        <v>9367</v>
      </c>
      <c r="B4172" t="s">
        <v>249</v>
      </c>
      <c r="C4172" t="s">
        <v>12021</v>
      </c>
      <c r="D4172" t="s">
        <v>19</v>
      </c>
      <c r="E4172" t="s">
        <v>26</v>
      </c>
      <c r="F4172" t="s">
        <v>9368</v>
      </c>
      <c r="G4172" t="s">
        <v>22</v>
      </c>
      <c r="H4172" s="1" t="s">
        <v>9369</v>
      </c>
      <c r="I4172" s="3">
        <v>0.14276620370370371</v>
      </c>
      <c r="J4172" s="1" t="s">
        <v>12021</v>
      </c>
      <c r="K4172" s="2" t="s">
        <v>12021</v>
      </c>
      <c r="L4172" s="2" t="s">
        <v>12021</v>
      </c>
      <c r="M4172" t="s">
        <v>12021</v>
      </c>
      <c r="N4172" t="str">
        <f t="shared" si="381"/>
        <v>14-11-2021</v>
      </c>
      <c r="O4172" t="str">
        <f t="shared" si="383"/>
        <v>11</v>
      </c>
      <c r="P4172" t="str">
        <f t="shared" si="384"/>
        <v>2021</v>
      </c>
      <c r="Q4172" t="s">
        <v>12021</v>
      </c>
      <c r="R4172" t="str">
        <f t="shared" si="382"/>
        <v>-</v>
      </c>
      <c r="S4172" t="str">
        <f t="shared" si="385"/>
        <v/>
      </c>
    </row>
    <row r="4173" spans="1:19" x14ac:dyDescent="0.3">
      <c r="A4173" t="s">
        <v>9370</v>
      </c>
      <c r="B4173" t="s">
        <v>158</v>
      </c>
      <c r="C4173" t="s">
        <v>11813</v>
      </c>
      <c r="D4173" t="s">
        <v>33</v>
      </c>
      <c r="E4173" t="s">
        <v>127</v>
      </c>
      <c r="F4173" t="s">
        <v>9371</v>
      </c>
      <c r="G4173" t="s">
        <v>28</v>
      </c>
      <c r="H4173" s="1" t="s">
        <v>1366</v>
      </c>
      <c r="I4173" s="3">
        <v>0.37434027777777779</v>
      </c>
      <c r="J4173" s="1" t="s">
        <v>1106</v>
      </c>
      <c r="K4173" s="2">
        <v>0.37434027777777779</v>
      </c>
      <c r="L4173" s="2" t="s">
        <v>12021</v>
      </c>
      <c r="M4173" t="s">
        <v>12021</v>
      </c>
      <c r="N4173" t="str">
        <f t="shared" si="381"/>
        <v>27-02-2023</v>
      </c>
      <c r="O4173" t="str">
        <f t="shared" si="383"/>
        <v>02</v>
      </c>
      <c r="P4173" t="str">
        <f t="shared" si="384"/>
        <v>2023</v>
      </c>
      <c r="Q4173" t="s">
        <v>12021</v>
      </c>
      <c r="R4173" t="str">
        <f t="shared" si="382"/>
        <v>17-03-2023</v>
      </c>
      <c r="S4173" t="str">
        <f t="shared" si="385"/>
        <v>03</v>
      </c>
    </row>
    <row r="4174" spans="1:19" x14ac:dyDescent="0.3">
      <c r="A4174" t="s">
        <v>9372</v>
      </c>
      <c r="B4174" t="s">
        <v>301</v>
      </c>
      <c r="C4174" t="s">
        <v>11814</v>
      </c>
      <c r="D4174" t="s">
        <v>49</v>
      </c>
      <c r="E4174" t="s">
        <v>50</v>
      </c>
      <c r="F4174" t="s">
        <v>958</v>
      </c>
      <c r="G4174" t="s">
        <v>28</v>
      </c>
      <c r="H4174" s="1">
        <v>45450</v>
      </c>
      <c r="I4174" s="3">
        <v>0.68402777777777779</v>
      </c>
      <c r="J4174" s="1" t="s">
        <v>222</v>
      </c>
      <c r="K4174" s="2">
        <v>0.68453703703703705</v>
      </c>
      <c r="L4174" s="2" t="s">
        <v>12021</v>
      </c>
      <c r="M4174" t="s">
        <v>12021</v>
      </c>
      <c r="N4174" t="str">
        <f t="shared" si="381"/>
        <v>07-06-2024</v>
      </c>
      <c r="O4174" t="str">
        <f t="shared" si="383"/>
        <v>06</v>
      </c>
      <c r="P4174" t="str">
        <f t="shared" si="384"/>
        <v>2024</v>
      </c>
      <c r="Q4174" t="s">
        <v>12021</v>
      </c>
      <c r="R4174" t="str">
        <f t="shared" si="382"/>
        <v>14-07-2024</v>
      </c>
      <c r="S4174" t="str">
        <f t="shared" si="385"/>
        <v>07</v>
      </c>
    </row>
    <row r="4175" spans="1:19" x14ac:dyDescent="0.3">
      <c r="A4175" t="s">
        <v>9373</v>
      </c>
      <c r="B4175" t="s">
        <v>404</v>
      </c>
      <c r="C4175" t="s">
        <v>11815</v>
      </c>
      <c r="D4175" t="s">
        <v>12</v>
      </c>
      <c r="E4175" t="s">
        <v>174</v>
      </c>
      <c r="F4175" t="s">
        <v>9374</v>
      </c>
      <c r="G4175" t="s">
        <v>28</v>
      </c>
      <c r="H4175" s="1" t="s">
        <v>1244</v>
      </c>
      <c r="I4175" s="3">
        <v>0.93840277777777781</v>
      </c>
      <c r="J4175" s="1" t="s">
        <v>5663</v>
      </c>
      <c r="K4175" s="2">
        <v>0.93840277777777781</v>
      </c>
      <c r="L4175" s="2" t="s">
        <v>12021</v>
      </c>
      <c r="M4175" t="s">
        <v>12021</v>
      </c>
      <c r="N4175" t="str">
        <f t="shared" si="381"/>
        <v>30-06-2021</v>
      </c>
      <c r="O4175" t="str">
        <f t="shared" si="383"/>
        <v>06</v>
      </c>
      <c r="P4175" t="str">
        <f t="shared" si="384"/>
        <v>2021</v>
      </c>
      <c r="Q4175" t="s">
        <v>12021</v>
      </c>
      <c r="R4175" t="str">
        <f t="shared" si="382"/>
        <v>23-07-2021</v>
      </c>
      <c r="S4175" t="str">
        <f t="shared" si="385"/>
        <v>07</v>
      </c>
    </row>
    <row r="4176" spans="1:19" x14ac:dyDescent="0.3">
      <c r="A4176" t="s">
        <v>9375</v>
      </c>
      <c r="B4176" t="s">
        <v>53</v>
      </c>
      <c r="C4176" t="s">
        <v>11816</v>
      </c>
      <c r="D4176" t="s">
        <v>12</v>
      </c>
      <c r="E4176" t="s">
        <v>13</v>
      </c>
      <c r="F4176" t="s">
        <v>9376</v>
      </c>
      <c r="G4176" t="s">
        <v>28</v>
      </c>
      <c r="H4176" s="1">
        <v>45050</v>
      </c>
      <c r="I4176" s="3">
        <v>0.2298611111111111</v>
      </c>
      <c r="J4176" s="1" t="s">
        <v>846</v>
      </c>
      <c r="K4176" s="2">
        <v>0.23030092592592594</v>
      </c>
      <c r="L4176" s="2" t="s">
        <v>12021</v>
      </c>
      <c r="M4176" t="s">
        <v>12021</v>
      </c>
      <c r="N4176" t="str">
        <f t="shared" si="381"/>
        <v>04-05-2023</v>
      </c>
      <c r="O4176" t="str">
        <f t="shared" si="383"/>
        <v>05</v>
      </c>
      <c r="P4176" t="str">
        <f t="shared" si="384"/>
        <v>2023</v>
      </c>
      <c r="Q4176" t="s">
        <v>12021</v>
      </c>
      <c r="R4176" t="str">
        <f t="shared" si="382"/>
        <v>21-04-2023</v>
      </c>
      <c r="S4176" t="str">
        <f t="shared" si="385"/>
        <v>04</v>
      </c>
    </row>
    <row r="4177" spans="1:19" x14ac:dyDescent="0.3">
      <c r="A4177" t="s">
        <v>9377</v>
      </c>
      <c r="B4177" t="s">
        <v>123</v>
      </c>
      <c r="C4177" t="s">
        <v>12021</v>
      </c>
      <c r="D4177" t="s">
        <v>33</v>
      </c>
      <c r="E4177" t="s">
        <v>34</v>
      </c>
      <c r="F4177" t="s">
        <v>9378</v>
      </c>
      <c r="G4177" t="s">
        <v>22</v>
      </c>
      <c r="H4177" s="1" t="s">
        <v>9379</v>
      </c>
      <c r="I4177" s="3">
        <v>0.26527777777777778</v>
      </c>
      <c r="J4177" s="1" t="s">
        <v>12021</v>
      </c>
      <c r="K4177" s="2" t="s">
        <v>12021</v>
      </c>
      <c r="L4177" s="2" t="s">
        <v>12021</v>
      </c>
      <c r="M4177" t="s">
        <v>12021</v>
      </c>
      <c r="N4177" t="str">
        <f t="shared" si="381"/>
        <v>26-04-2020</v>
      </c>
      <c r="O4177" t="str">
        <f t="shared" si="383"/>
        <v>04</v>
      </c>
      <c r="P4177" t="str">
        <f t="shared" si="384"/>
        <v>2020</v>
      </c>
      <c r="Q4177" t="s">
        <v>12021</v>
      </c>
      <c r="R4177" t="str">
        <f t="shared" si="382"/>
        <v>-</v>
      </c>
      <c r="S4177" t="str">
        <f t="shared" si="385"/>
        <v/>
      </c>
    </row>
    <row r="4178" spans="1:19" x14ac:dyDescent="0.3">
      <c r="A4178" t="s">
        <v>9380</v>
      </c>
      <c r="B4178" t="s">
        <v>185</v>
      </c>
      <c r="C4178" s="4">
        <v>44379.686805555553</v>
      </c>
      <c r="D4178" t="s">
        <v>12</v>
      </c>
      <c r="E4178" t="s">
        <v>13</v>
      </c>
      <c r="F4178" t="s">
        <v>9381</v>
      </c>
      <c r="G4178" t="s">
        <v>28</v>
      </c>
      <c r="H4178" s="1" t="s">
        <v>966</v>
      </c>
      <c r="I4178" s="3">
        <v>0.68712962962962965</v>
      </c>
      <c r="J4178" s="1">
        <v>44379</v>
      </c>
      <c r="K4178" s="2">
        <v>0.68680555555555556</v>
      </c>
      <c r="L4178" s="2" t="s">
        <v>12021</v>
      </c>
      <c r="M4178" t="s">
        <v>12021</v>
      </c>
      <c r="N4178" t="str">
        <f t="shared" si="381"/>
        <v>29-01-2021</v>
      </c>
      <c r="O4178" t="str">
        <f t="shared" si="383"/>
        <v>01</v>
      </c>
      <c r="P4178" t="str">
        <f t="shared" si="384"/>
        <v>2021</v>
      </c>
      <c r="Q4178" t="s">
        <v>12021</v>
      </c>
      <c r="R4178" t="str">
        <f t="shared" si="382"/>
        <v>02-07-2021</v>
      </c>
      <c r="S4178" t="str">
        <f t="shared" si="385"/>
        <v>07</v>
      </c>
    </row>
    <row r="4179" spans="1:19" x14ac:dyDescent="0.3">
      <c r="A4179" t="s">
        <v>9382</v>
      </c>
      <c r="B4179" t="s">
        <v>194</v>
      </c>
      <c r="C4179" t="s">
        <v>11817</v>
      </c>
      <c r="D4179" t="s">
        <v>49</v>
      </c>
      <c r="E4179" t="s">
        <v>65</v>
      </c>
      <c r="F4179" t="s">
        <v>9383</v>
      </c>
      <c r="G4179" t="s">
        <v>28</v>
      </c>
      <c r="H4179" s="1">
        <v>44935</v>
      </c>
      <c r="I4179" s="3">
        <v>2.7777777777777779E-3</v>
      </c>
      <c r="J4179" s="1" t="s">
        <v>7852</v>
      </c>
      <c r="K4179" s="2">
        <v>3.3101851851851851E-3</v>
      </c>
      <c r="L4179" s="2" t="s">
        <v>12021</v>
      </c>
      <c r="M4179" t="s">
        <v>12021</v>
      </c>
      <c r="N4179" t="str">
        <f t="shared" si="381"/>
        <v>09-01-2023</v>
      </c>
      <c r="O4179" t="str">
        <f t="shared" si="383"/>
        <v>01</v>
      </c>
      <c r="P4179" t="str">
        <f t="shared" si="384"/>
        <v>2023</v>
      </c>
      <c r="Q4179" t="s">
        <v>12021</v>
      </c>
      <c r="R4179" t="str">
        <f t="shared" si="382"/>
        <v>26-09-2023</v>
      </c>
      <c r="S4179" t="str">
        <f t="shared" si="385"/>
        <v>09</v>
      </c>
    </row>
    <row r="4180" spans="1:19" x14ac:dyDescent="0.3">
      <c r="A4180" t="s">
        <v>9384</v>
      </c>
      <c r="B4180" t="s">
        <v>139</v>
      </c>
      <c r="C4180" t="s">
        <v>12021</v>
      </c>
      <c r="D4180" t="s">
        <v>19</v>
      </c>
      <c r="E4180" t="s">
        <v>140</v>
      </c>
      <c r="F4180" t="s">
        <v>9385</v>
      </c>
      <c r="G4180" t="s">
        <v>15</v>
      </c>
      <c r="H4180" s="1" t="s">
        <v>4952</v>
      </c>
      <c r="I4180" s="3">
        <v>0.96769675925925924</v>
      </c>
      <c r="J4180" s="1" t="s">
        <v>12021</v>
      </c>
      <c r="K4180" s="2" t="s">
        <v>12021</v>
      </c>
      <c r="L4180" s="2" t="s">
        <v>12021</v>
      </c>
      <c r="M4180" t="s">
        <v>12021</v>
      </c>
      <c r="N4180" t="str">
        <f t="shared" si="381"/>
        <v>20-04-2023</v>
      </c>
      <c r="O4180" t="str">
        <f t="shared" si="383"/>
        <v>04</v>
      </c>
      <c r="P4180" t="str">
        <f t="shared" si="384"/>
        <v>2023</v>
      </c>
      <c r="Q4180" t="s">
        <v>12021</v>
      </c>
      <c r="R4180" t="str">
        <f t="shared" si="382"/>
        <v>-</v>
      </c>
      <c r="S4180" t="str">
        <f t="shared" si="385"/>
        <v/>
      </c>
    </row>
    <row r="4181" spans="1:19" x14ac:dyDescent="0.3">
      <c r="A4181" t="s">
        <v>9386</v>
      </c>
      <c r="B4181" t="s">
        <v>173</v>
      </c>
      <c r="C4181" t="s">
        <v>11818</v>
      </c>
      <c r="D4181" t="s">
        <v>12</v>
      </c>
      <c r="E4181" t="s">
        <v>174</v>
      </c>
      <c r="F4181" t="s">
        <v>9387</v>
      </c>
      <c r="G4181" t="s">
        <v>28</v>
      </c>
      <c r="H4181" s="1" t="s">
        <v>6551</v>
      </c>
      <c r="I4181" s="3">
        <v>0.42416666666666669</v>
      </c>
      <c r="J4181" s="1" t="s">
        <v>2640</v>
      </c>
      <c r="K4181" s="2">
        <v>0.42416666666666669</v>
      </c>
      <c r="L4181" s="2" t="s">
        <v>12021</v>
      </c>
      <c r="M4181" t="s">
        <v>12021</v>
      </c>
      <c r="N4181" t="str">
        <f t="shared" si="381"/>
        <v>19-09-2023</v>
      </c>
      <c r="O4181" t="str">
        <f t="shared" si="383"/>
        <v>09</v>
      </c>
      <c r="P4181" t="str">
        <f t="shared" si="384"/>
        <v>2023</v>
      </c>
      <c r="Q4181" t="s">
        <v>12021</v>
      </c>
      <c r="R4181" t="str">
        <f t="shared" si="382"/>
        <v>27-09-2023</v>
      </c>
      <c r="S4181" t="str">
        <f t="shared" si="385"/>
        <v>09</v>
      </c>
    </row>
    <row r="4182" spans="1:19" x14ac:dyDescent="0.3">
      <c r="A4182" t="s">
        <v>9388</v>
      </c>
      <c r="B4182" t="s">
        <v>93</v>
      </c>
      <c r="C4182" t="s">
        <v>12021</v>
      </c>
      <c r="D4182" t="s">
        <v>19</v>
      </c>
      <c r="E4182" t="s">
        <v>26</v>
      </c>
      <c r="F4182" t="s">
        <v>9389</v>
      </c>
      <c r="G4182" t="s">
        <v>15</v>
      </c>
      <c r="H4182" s="1" t="s">
        <v>1119</v>
      </c>
      <c r="I4182" s="3">
        <v>0.70502314814814815</v>
      </c>
      <c r="J4182" s="1" t="s">
        <v>12021</v>
      </c>
      <c r="K4182" s="2" t="s">
        <v>12021</v>
      </c>
      <c r="L4182" s="2" t="s">
        <v>12021</v>
      </c>
      <c r="M4182" t="s">
        <v>12021</v>
      </c>
      <c r="N4182" t="str">
        <f t="shared" si="381"/>
        <v>18-02-2023</v>
      </c>
      <c r="O4182" t="str">
        <f t="shared" si="383"/>
        <v>02</v>
      </c>
      <c r="P4182" t="str">
        <f t="shared" si="384"/>
        <v>2023</v>
      </c>
      <c r="Q4182" t="s">
        <v>12021</v>
      </c>
      <c r="R4182" t="str">
        <f t="shared" si="382"/>
        <v>-</v>
      </c>
      <c r="S4182" t="str">
        <f t="shared" si="385"/>
        <v/>
      </c>
    </row>
    <row r="4183" spans="1:19" x14ac:dyDescent="0.3">
      <c r="A4183" t="s">
        <v>9390</v>
      </c>
      <c r="B4183" t="s">
        <v>37</v>
      </c>
      <c r="C4183" t="s">
        <v>12021</v>
      </c>
      <c r="D4183" t="s">
        <v>33</v>
      </c>
      <c r="E4183" t="s">
        <v>38</v>
      </c>
      <c r="F4183" t="s">
        <v>9391</v>
      </c>
      <c r="G4183" t="s">
        <v>22</v>
      </c>
      <c r="H4183" s="1">
        <v>45050</v>
      </c>
      <c r="I4183" s="3">
        <v>0.66319444444444442</v>
      </c>
      <c r="J4183" s="1" t="s">
        <v>12021</v>
      </c>
      <c r="K4183" s="2" t="s">
        <v>12021</v>
      </c>
      <c r="L4183" s="2" t="s">
        <v>12021</v>
      </c>
      <c r="M4183" t="s">
        <v>12021</v>
      </c>
      <c r="N4183" t="str">
        <f t="shared" si="381"/>
        <v>04-05-2023</v>
      </c>
      <c r="O4183" t="str">
        <f t="shared" si="383"/>
        <v>05</v>
      </c>
      <c r="P4183" t="str">
        <f t="shared" si="384"/>
        <v>2023</v>
      </c>
      <c r="Q4183" t="s">
        <v>12021</v>
      </c>
      <c r="R4183" t="str">
        <f t="shared" si="382"/>
        <v>-</v>
      </c>
      <c r="S4183" t="str">
        <f t="shared" si="385"/>
        <v/>
      </c>
    </row>
    <row r="4184" spans="1:19" x14ac:dyDescent="0.3">
      <c r="A4184" t="s">
        <v>9392</v>
      </c>
      <c r="B4184" t="s">
        <v>202</v>
      </c>
      <c r="C4184" t="s">
        <v>12021</v>
      </c>
      <c r="D4184" t="s">
        <v>33</v>
      </c>
      <c r="E4184" t="s">
        <v>127</v>
      </c>
      <c r="F4184" t="s">
        <v>9393</v>
      </c>
      <c r="G4184" t="s">
        <v>22</v>
      </c>
      <c r="H4184" s="1" t="s">
        <v>4617</v>
      </c>
      <c r="I4184" s="3">
        <v>6.6736111111111107E-2</v>
      </c>
      <c r="J4184" s="1" t="s">
        <v>12021</v>
      </c>
      <c r="K4184" s="2" t="s">
        <v>12021</v>
      </c>
      <c r="L4184" s="2" t="s">
        <v>12021</v>
      </c>
      <c r="M4184" t="s">
        <v>12021</v>
      </c>
      <c r="N4184" t="str">
        <f t="shared" si="381"/>
        <v>31-08-2020</v>
      </c>
      <c r="O4184" t="str">
        <f t="shared" si="383"/>
        <v>08</v>
      </c>
      <c r="P4184" t="str">
        <f t="shared" si="384"/>
        <v>2020</v>
      </c>
      <c r="Q4184" t="s">
        <v>12021</v>
      </c>
      <c r="R4184" t="str">
        <f t="shared" si="382"/>
        <v>-</v>
      </c>
      <c r="S4184" t="str">
        <f t="shared" si="385"/>
        <v/>
      </c>
    </row>
    <row r="4185" spans="1:19" x14ac:dyDescent="0.3">
      <c r="A4185" t="s">
        <v>9394</v>
      </c>
      <c r="B4185" t="s">
        <v>158</v>
      </c>
      <c r="C4185" s="4">
        <v>45147.254861111112</v>
      </c>
      <c r="D4185" t="s">
        <v>33</v>
      </c>
      <c r="E4185" t="s">
        <v>127</v>
      </c>
      <c r="F4185" t="s">
        <v>9395</v>
      </c>
      <c r="G4185" t="s">
        <v>28</v>
      </c>
      <c r="H4185" s="1" t="s">
        <v>345</v>
      </c>
      <c r="I4185" s="3">
        <v>0.25506944444444446</v>
      </c>
      <c r="J4185" s="1">
        <v>45147</v>
      </c>
      <c r="K4185" s="2">
        <v>0.25486111111111109</v>
      </c>
      <c r="L4185" s="2" t="s">
        <v>12021</v>
      </c>
      <c r="M4185" t="s">
        <v>12021</v>
      </c>
      <c r="N4185" t="str">
        <f t="shared" si="381"/>
        <v>28-08-2023</v>
      </c>
      <c r="O4185" t="str">
        <f t="shared" si="383"/>
        <v>08</v>
      </c>
      <c r="P4185" t="str">
        <f t="shared" si="384"/>
        <v>2023</v>
      </c>
      <c r="Q4185" t="s">
        <v>12021</v>
      </c>
      <c r="R4185" t="str">
        <f t="shared" si="382"/>
        <v>09-08-2023</v>
      </c>
      <c r="S4185" t="str">
        <f t="shared" si="385"/>
        <v>08</v>
      </c>
    </row>
    <row r="4186" spans="1:19" x14ac:dyDescent="0.3">
      <c r="A4186" t="s">
        <v>9396</v>
      </c>
      <c r="B4186" t="s">
        <v>113</v>
      </c>
      <c r="C4186" s="4">
        <v>45538.475694444445</v>
      </c>
      <c r="D4186" t="s">
        <v>12</v>
      </c>
      <c r="E4186" t="s">
        <v>114</v>
      </c>
      <c r="F4186" t="s">
        <v>9397</v>
      </c>
      <c r="G4186" t="s">
        <v>28</v>
      </c>
      <c r="H4186" s="1" t="s">
        <v>9398</v>
      </c>
      <c r="I4186" s="3">
        <v>0.47608796296296296</v>
      </c>
      <c r="J4186" s="1">
        <v>45538</v>
      </c>
      <c r="K4186" s="2">
        <v>0.47569444444444442</v>
      </c>
      <c r="L4186" s="2" t="s">
        <v>12021</v>
      </c>
      <c r="M4186" t="s">
        <v>12021</v>
      </c>
      <c r="N4186" t="str">
        <f t="shared" si="381"/>
        <v>17-02-2024</v>
      </c>
      <c r="O4186" t="str">
        <f t="shared" si="383"/>
        <v>02</v>
      </c>
      <c r="P4186" t="str">
        <f t="shared" si="384"/>
        <v>2024</v>
      </c>
      <c r="Q4186" t="s">
        <v>12021</v>
      </c>
      <c r="R4186" t="str">
        <f t="shared" si="382"/>
        <v>03-09-2024</v>
      </c>
      <c r="S4186" t="str">
        <f t="shared" si="385"/>
        <v>09</v>
      </c>
    </row>
    <row r="4187" spans="1:19" x14ac:dyDescent="0.3">
      <c r="A4187" t="s">
        <v>9399</v>
      </c>
      <c r="B4187" t="s">
        <v>289</v>
      </c>
      <c r="C4187" t="s">
        <v>11819</v>
      </c>
      <c r="D4187" t="s">
        <v>49</v>
      </c>
      <c r="E4187" t="s">
        <v>69</v>
      </c>
      <c r="F4187" t="s">
        <v>9400</v>
      </c>
      <c r="G4187" t="s">
        <v>28</v>
      </c>
      <c r="H4187" s="1">
        <v>44811</v>
      </c>
      <c r="I4187" s="3">
        <v>0.2722222222222222</v>
      </c>
      <c r="J4187" s="1" t="s">
        <v>2137</v>
      </c>
      <c r="K4187" s="2">
        <v>0.27288194444444447</v>
      </c>
      <c r="L4187" s="2" t="s">
        <v>12021</v>
      </c>
      <c r="M4187" t="s">
        <v>12021</v>
      </c>
      <c r="N4187" t="str">
        <f t="shared" si="381"/>
        <v>07-09-2022</v>
      </c>
      <c r="O4187" t="str">
        <f t="shared" si="383"/>
        <v>09</v>
      </c>
      <c r="P4187" t="str">
        <f t="shared" si="384"/>
        <v>2022</v>
      </c>
      <c r="Q4187" t="s">
        <v>12021</v>
      </c>
      <c r="R4187" t="str">
        <f t="shared" si="382"/>
        <v>29-07-2022</v>
      </c>
      <c r="S4187" t="str">
        <f t="shared" si="385"/>
        <v>07</v>
      </c>
    </row>
    <row r="4188" spans="1:19" x14ac:dyDescent="0.3">
      <c r="A4188" t="s">
        <v>9401</v>
      </c>
      <c r="B4188" t="s">
        <v>289</v>
      </c>
      <c r="C4188" t="s">
        <v>12021</v>
      </c>
      <c r="D4188" t="s">
        <v>49</v>
      </c>
      <c r="E4188" t="s">
        <v>69</v>
      </c>
      <c r="F4188" t="s">
        <v>9402</v>
      </c>
      <c r="G4188" t="s">
        <v>22</v>
      </c>
      <c r="H4188" s="1">
        <v>43927</v>
      </c>
      <c r="I4188" s="3">
        <v>0.37777777777777777</v>
      </c>
      <c r="J4188" s="1" t="s">
        <v>12021</v>
      </c>
      <c r="K4188" s="2" t="s">
        <v>12021</v>
      </c>
      <c r="L4188" s="2" t="s">
        <v>12021</v>
      </c>
      <c r="M4188" t="s">
        <v>12021</v>
      </c>
      <c r="N4188" t="str">
        <f t="shared" si="381"/>
        <v>06-04-2020</v>
      </c>
      <c r="O4188" t="str">
        <f t="shared" si="383"/>
        <v>04</v>
      </c>
      <c r="P4188" t="str">
        <f t="shared" si="384"/>
        <v>2020</v>
      </c>
      <c r="Q4188" t="s">
        <v>12021</v>
      </c>
      <c r="R4188" t="str">
        <f t="shared" si="382"/>
        <v>-</v>
      </c>
      <c r="S4188" t="str">
        <f t="shared" si="385"/>
        <v/>
      </c>
    </row>
    <row r="4189" spans="1:19" x14ac:dyDescent="0.3">
      <c r="A4189" t="s">
        <v>9403</v>
      </c>
      <c r="B4189" t="s">
        <v>404</v>
      </c>
      <c r="C4189" t="s">
        <v>12021</v>
      </c>
      <c r="D4189" t="s">
        <v>12</v>
      </c>
      <c r="E4189" t="s">
        <v>174</v>
      </c>
      <c r="F4189" t="s">
        <v>9404</v>
      </c>
      <c r="G4189" t="s">
        <v>15</v>
      </c>
      <c r="H4189" s="1" t="s">
        <v>3782</v>
      </c>
      <c r="I4189" s="3">
        <v>0.34285879629629629</v>
      </c>
      <c r="J4189" s="1" t="s">
        <v>12021</v>
      </c>
      <c r="K4189" s="2" t="s">
        <v>12021</v>
      </c>
      <c r="L4189" s="2" t="s">
        <v>12021</v>
      </c>
      <c r="M4189" t="s">
        <v>12021</v>
      </c>
      <c r="N4189" t="str">
        <f t="shared" si="381"/>
        <v>14-02-2024</v>
      </c>
      <c r="O4189" t="str">
        <f t="shared" si="383"/>
        <v>02</v>
      </c>
      <c r="P4189" t="str">
        <f t="shared" si="384"/>
        <v>2024</v>
      </c>
      <c r="Q4189" t="s">
        <v>12021</v>
      </c>
      <c r="R4189" t="str">
        <f t="shared" si="382"/>
        <v>-</v>
      </c>
      <c r="S4189" t="str">
        <f t="shared" si="385"/>
        <v/>
      </c>
    </row>
    <row r="4190" spans="1:19" x14ac:dyDescent="0.3">
      <c r="A4190" t="s">
        <v>9405</v>
      </c>
      <c r="B4190" t="s">
        <v>404</v>
      </c>
      <c r="C4190" t="s">
        <v>12021</v>
      </c>
      <c r="D4190" t="s">
        <v>12</v>
      </c>
      <c r="E4190" t="s">
        <v>174</v>
      </c>
      <c r="F4190" t="s">
        <v>9406</v>
      </c>
      <c r="G4190" t="s">
        <v>15</v>
      </c>
      <c r="H4190" s="1">
        <v>44236</v>
      </c>
      <c r="I4190" s="3">
        <v>6.3194444444444442E-2</v>
      </c>
      <c r="J4190" s="1" t="s">
        <v>12021</v>
      </c>
      <c r="K4190" s="2" t="s">
        <v>12021</v>
      </c>
      <c r="L4190" s="2" t="s">
        <v>12021</v>
      </c>
      <c r="M4190" t="s">
        <v>12021</v>
      </c>
      <c r="N4190" t="str">
        <f t="shared" si="381"/>
        <v>09-02-2021</v>
      </c>
      <c r="O4190" t="str">
        <f t="shared" si="383"/>
        <v>02</v>
      </c>
      <c r="P4190" t="str">
        <f t="shared" si="384"/>
        <v>2021</v>
      </c>
      <c r="Q4190" t="s">
        <v>12021</v>
      </c>
      <c r="R4190" t="str">
        <f t="shared" si="382"/>
        <v>-</v>
      </c>
      <c r="S4190" t="str">
        <f t="shared" si="385"/>
        <v/>
      </c>
    </row>
    <row r="4191" spans="1:19" x14ac:dyDescent="0.3">
      <c r="A4191" t="s">
        <v>9407</v>
      </c>
      <c r="B4191" t="s">
        <v>131</v>
      </c>
      <c r="C4191" t="s">
        <v>12021</v>
      </c>
      <c r="D4191" t="s">
        <v>12</v>
      </c>
      <c r="E4191" t="s">
        <v>114</v>
      </c>
      <c r="F4191" t="s">
        <v>9408</v>
      </c>
      <c r="G4191" t="s">
        <v>15</v>
      </c>
      <c r="H4191" s="1" t="s">
        <v>3985</v>
      </c>
      <c r="I4191" s="3">
        <v>4.4884259259259263E-2</v>
      </c>
      <c r="J4191" s="1" t="s">
        <v>12021</v>
      </c>
      <c r="K4191" s="2" t="s">
        <v>12021</v>
      </c>
      <c r="L4191" s="2" t="s">
        <v>12021</v>
      </c>
      <c r="M4191" t="s">
        <v>12021</v>
      </c>
      <c r="N4191" t="str">
        <f t="shared" si="381"/>
        <v>24-09-2023</v>
      </c>
      <c r="O4191" t="str">
        <f t="shared" si="383"/>
        <v>09</v>
      </c>
      <c r="P4191" t="str">
        <f t="shared" si="384"/>
        <v>2023</v>
      </c>
      <c r="Q4191" t="s">
        <v>12021</v>
      </c>
      <c r="R4191" t="str">
        <f t="shared" si="382"/>
        <v>-</v>
      </c>
      <c r="S4191" t="str">
        <f t="shared" si="385"/>
        <v/>
      </c>
    </row>
    <row r="4192" spans="1:19" x14ac:dyDescent="0.3">
      <c r="A4192" t="s">
        <v>9409</v>
      </c>
      <c r="B4192" t="s">
        <v>126</v>
      </c>
      <c r="C4192" s="4">
        <v>44569.955555555556</v>
      </c>
      <c r="D4192" t="s">
        <v>33</v>
      </c>
      <c r="E4192" t="s">
        <v>127</v>
      </c>
      <c r="F4192" t="s">
        <v>9410</v>
      </c>
      <c r="G4192" t="s">
        <v>28</v>
      </c>
      <c r="H4192" s="1" t="s">
        <v>3872</v>
      </c>
      <c r="I4192" s="3">
        <v>0.95612268518518517</v>
      </c>
      <c r="J4192" s="1">
        <v>44569</v>
      </c>
      <c r="K4192" s="2">
        <v>0.9555555555555556</v>
      </c>
      <c r="L4192" s="2" t="s">
        <v>12021</v>
      </c>
      <c r="M4192" t="s">
        <v>12021</v>
      </c>
      <c r="N4192" t="str">
        <f t="shared" si="381"/>
        <v>14-07-2022</v>
      </c>
      <c r="O4192" t="str">
        <f t="shared" si="383"/>
        <v>07</v>
      </c>
      <c r="P4192" t="str">
        <f t="shared" si="384"/>
        <v>2022</v>
      </c>
      <c r="Q4192" t="s">
        <v>12021</v>
      </c>
      <c r="R4192" t="str">
        <f t="shared" si="382"/>
        <v>08-01-2022</v>
      </c>
      <c r="S4192" t="str">
        <f t="shared" si="385"/>
        <v>01</v>
      </c>
    </row>
    <row r="4193" spans="1:19" x14ac:dyDescent="0.3">
      <c r="A4193" t="s">
        <v>9411</v>
      </c>
      <c r="B4193" t="s">
        <v>301</v>
      </c>
      <c r="C4193" t="s">
        <v>12021</v>
      </c>
      <c r="D4193" t="s">
        <v>49</v>
      </c>
      <c r="E4193" t="s">
        <v>50</v>
      </c>
      <c r="F4193" t="s">
        <v>9412</v>
      </c>
      <c r="G4193" t="s">
        <v>15</v>
      </c>
      <c r="H4193" s="1" t="s">
        <v>2564</v>
      </c>
      <c r="I4193" s="3">
        <v>0.31883101851851853</v>
      </c>
      <c r="J4193" s="1" t="s">
        <v>12021</v>
      </c>
      <c r="K4193" s="2" t="s">
        <v>12021</v>
      </c>
      <c r="L4193" s="2" t="s">
        <v>12021</v>
      </c>
      <c r="M4193" t="s">
        <v>12021</v>
      </c>
      <c r="N4193" t="str">
        <f t="shared" si="381"/>
        <v>18-04-2021</v>
      </c>
      <c r="O4193" t="str">
        <f t="shared" si="383"/>
        <v>04</v>
      </c>
      <c r="P4193" t="str">
        <f t="shared" si="384"/>
        <v>2021</v>
      </c>
      <c r="Q4193" t="s">
        <v>12021</v>
      </c>
      <c r="R4193" t="str">
        <f t="shared" si="382"/>
        <v>-</v>
      </c>
      <c r="S4193" t="str">
        <f t="shared" si="385"/>
        <v/>
      </c>
    </row>
    <row r="4194" spans="1:19" x14ac:dyDescent="0.3">
      <c r="A4194" t="s">
        <v>9413</v>
      </c>
      <c r="B4194" t="s">
        <v>97</v>
      </c>
      <c r="C4194" t="s">
        <v>12021</v>
      </c>
      <c r="D4194" t="s">
        <v>19</v>
      </c>
      <c r="E4194" t="s">
        <v>20</v>
      </c>
      <c r="F4194" t="s">
        <v>9414</v>
      </c>
      <c r="G4194" t="s">
        <v>15</v>
      </c>
      <c r="H4194" s="1" t="s">
        <v>1587</v>
      </c>
      <c r="I4194" s="3">
        <v>0.46995370370370371</v>
      </c>
      <c r="J4194" s="1" t="s">
        <v>12021</v>
      </c>
      <c r="K4194" s="2" t="s">
        <v>12021</v>
      </c>
      <c r="L4194" s="2" t="s">
        <v>12021</v>
      </c>
      <c r="M4194" t="s">
        <v>12021</v>
      </c>
      <c r="N4194" t="str">
        <f t="shared" si="381"/>
        <v>28-01-2021</v>
      </c>
      <c r="O4194" t="str">
        <f t="shared" si="383"/>
        <v>01</v>
      </c>
      <c r="P4194" t="str">
        <f t="shared" si="384"/>
        <v>2021</v>
      </c>
      <c r="Q4194" t="s">
        <v>12021</v>
      </c>
      <c r="R4194" t="str">
        <f t="shared" si="382"/>
        <v>-</v>
      </c>
      <c r="S4194" t="str">
        <f t="shared" si="385"/>
        <v/>
      </c>
    </row>
    <row r="4195" spans="1:19" x14ac:dyDescent="0.3">
      <c r="A4195" t="s">
        <v>9415</v>
      </c>
      <c r="B4195" t="s">
        <v>139</v>
      </c>
      <c r="C4195" t="s">
        <v>12021</v>
      </c>
      <c r="D4195" t="s">
        <v>19</v>
      </c>
      <c r="E4195" t="s">
        <v>140</v>
      </c>
      <c r="F4195" t="s">
        <v>9416</v>
      </c>
      <c r="G4195" t="s">
        <v>15</v>
      </c>
      <c r="H4195" s="1" t="s">
        <v>1372</v>
      </c>
      <c r="I4195" s="3">
        <v>0.68349537037037034</v>
      </c>
      <c r="J4195" s="1" t="s">
        <v>12021</v>
      </c>
      <c r="K4195" s="2" t="s">
        <v>12021</v>
      </c>
      <c r="L4195" s="2" t="s">
        <v>12021</v>
      </c>
      <c r="M4195" t="s">
        <v>12021</v>
      </c>
      <c r="N4195" t="str">
        <f t="shared" si="381"/>
        <v>18-02-2020</v>
      </c>
      <c r="O4195" t="str">
        <f t="shared" si="383"/>
        <v>02</v>
      </c>
      <c r="P4195" t="str">
        <f t="shared" si="384"/>
        <v>2020</v>
      </c>
      <c r="Q4195" t="s">
        <v>12021</v>
      </c>
      <c r="R4195" t="str">
        <f t="shared" si="382"/>
        <v>-</v>
      </c>
      <c r="S4195" t="str">
        <f t="shared" si="385"/>
        <v/>
      </c>
    </row>
    <row r="4196" spans="1:19" x14ac:dyDescent="0.3">
      <c r="A4196" t="s">
        <v>9417</v>
      </c>
      <c r="B4196" t="s">
        <v>32</v>
      </c>
      <c r="C4196" t="s">
        <v>12021</v>
      </c>
      <c r="D4196" t="s">
        <v>33</v>
      </c>
      <c r="E4196" t="s">
        <v>34</v>
      </c>
      <c r="F4196" t="s">
        <v>9418</v>
      </c>
      <c r="G4196" t="s">
        <v>15</v>
      </c>
      <c r="H4196" s="1">
        <v>44754</v>
      </c>
      <c r="I4196" s="3">
        <v>0.87847222222222221</v>
      </c>
      <c r="J4196" s="1" t="s">
        <v>12021</v>
      </c>
      <c r="K4196" s="2" t="s">
        <v>12021</v>
      </c>
      <c r="L4196" s="2" t="s">
        <v>12021</v>
      </c>
      <c r="M4196" t="s">
        <v>12021</v>
      </c>
      <c r="N4196" t="str">
        <f t="shared" si="381"/>
        <v>12-07-2022</v>
      </c>
      <c r="O4196" t="str">
        <f t="shared" si="383"/>
        <v>07</v>
      </c>
      <c r="P4196" t="str">
        <f t="shared" si="384"/>
        <v>2022</v>
      </c>
      <c r="Q4196" t="s">
        <v>12021</v>
      </c>
      <c r="R4196" t="str">
        <f t="shared" si="382"/>
        <v>-</v>
      </c>
      <c r="S4196" t="str">
        <f t="shared" si="385"/>
        <v/>
      </c>
    </row>
    <row r="4197" spans="1:19" x14ac:dyDescent="0.3">
      <c r="A4197" t="s">
        <v>9419</v>
      </c>
      <c r="B4197" t="s">
        <v>18</v>
      </c>
      <c r="C4197" t="s">
        <v>12021</v>
      </c>
      <c r="D4197" t="s">
        <v>19</v>
      </c>
      <c r="E4197" t="s">
        <v>20</v>
      </c>
      <c r="F4197" t="s">
        <v>9420</v>
      </c>
      <c r="G4197" t="s">
        <v>22</v>
      </c>
      <c r="H4197" s="1">
        <v>44471</v>
      </c>
      <c r="I4197" s="3">
        <v>0.3659722222222222</v>
      </c>
      <c r="J4197" s="1" t="s">
        <v>12021</v>
      </c>
      <c r="K4197" s="2" t="s">
        <v>12021</v>
      </c>
      <c r="L4197" s="2" t="s">
        <v>12021</v>
      </c>
      <c r="M4197" t="s">
        <v>12021</v>
      </c>
      <c r="N4197" t="str">
        <f t="shared" si="381"/>
        <v>02-10-2021</v>
      </c>
      <c r="O4197" t="str">
        <f t="shared" si="383"/>
        <v>10</v>
      </c>
      <c r="P4197" t="str">
        <f t="shared" si="384"/>
        <v>2021</v>
      </c>
      <c r="Q4197" t="s">
        <v>12021</v>
      </c>
      <c r="R4197" t="str">
        <f t="shared" si="382"/>
        <v>-</v>
      </c>
      <c r="S4197" t="str">
        <f t="shared" si="385"/>
        <v/>
      </c>
    </row>
    <row r="4198" spans="1:19" x14ac:dyDescent="0.3">
      <c r="A4198" t="s">
        <v>9421</v>
      </c>
      <c r="B4198" t="s">
        <v>188</v>
      </c>
      <c r="C4198" t="s">
        <v>11820</v>
      </c>
      <c r="D4198" t="s">
        <v>12</v>
      </c>
      <c r="E4198" t="s">
        <v>114</v>
      </c>
      <c r="F4198" t="s">
        <v>9422</v>
      </c>
      <c r="G4198" t="s">
        <v>28</v>
      </c>
      <c r="H4198" s="1">
        <v>44815</v>
      </c>
      <c r="I4198" s="3">
        <v>0.73888888888888893</v>
      </c>
      <c r="J4198" s="1" t="s">
        <v>218</v>
      </c>
      <c r="K4198" s="2">
        <v>0.73892361111111116</v>
      </c>
      <c r="L4198" s="2" t="s">
        <v>12021</v>
      </c>
      <c r="M4198" t="s">
        <v>12021</v>
      </c>
      <c r="N4198" t="str">
        <f t="shared" si="381"/>
        <v>11-09-2022</v>
      </c>
      <c r="O4198" t="str">
        <f t="shared" si="383"/>
        <v>09</v>
      </c>
      <c r="P4198" t="str">
        <f t="shared" si="384"/>
        <v>2022</v>
      </c>
      <c r="Q4198" t="s">
        <v>12021</v>
      </c>
      <c r="R4198" t="str">
        <f t="shared" si="382"/>
        <v>17-11-2022</v>
      </c>
      <c r="S4198" t="str">
        <f t="shared" si="385"/>
        <v>11</v>
      </c>
    </row>
    <row r="4199" spans="1:19" x14ac:dyDescent="0.3">
      <c r="A4199" t="s">
        <v>9423</v>
      </c>
      <c r="B4199" t="s">
        <v>68</v>
      </c>
      <c r="C4199" t="s">
        <v>12021</v>
      </c>
      <c r="D4199" t="s">
        <v>49</v>
      </c>
      <c r="E4199" t="s">
        <v>69</v>
      </c>
      <c r="F4199" t="s">
        <v>9424</v>
      </c>
      <c r="G4199" t="s">
        <v>15</v>
      </c>
      <c r="H4199" s="1" t="s">
        <v>843</v>
      </c>
      <c r="I4199" s="3">
        <v>0.42585648148148147</v>
      </c>
      <c r="J4199" s="1" t="s">
        <v>12021</v>
      </c>
      <c r="K4199" s="2" t="s">
        <v>12021</v>
      </c>
      <c r="L4199" s="2" t="s">
        <v>12021</v>
      </c>
      <c r="M4199" t="s">
        <v>12021</v>
      </c>
      <c r="N4199" t="str">
        <f t="shared" si="381"/>
        <v>26-01-2020</v>
      </c>
      <c r="O4199" t="str">
        <f t="shared" si="383"/>
        <v>01</v>
      </c>
      <c r="P4199" t="str">
        <f t="shared" si="384"/>
        <v>2020</v>
      </c>
      <c r="Q4199" t="s">
        <v>12021</v>
      </c>
      <c r="R4199" t="str">
        <f t="shared" si="382"/>
        <v>-</v>
      </c>
      <c r="S4199" t="str">
        <f t="shared" si="385"/>
        <v/>
      </c>
    </row>
    <row r="4200" spans="1:19" x14ac:dyDescent="0.3">
      <c r="A4200" t="s">
        <v>9425</v>
      </c>
      <c r="B4200" t="s">
        <v>256</v>
      </c>
      <c r="C4200" s="4">
        <v>44328.084027777775</v>
      </c>
      <c r="D4200" t="s">
        <v>19</v>
      </c>
      <c r="E4200" t="s">
        <v>20</v>
      </c>
      <c r="F4200" t="s">
        <v>3779</v>
      </c>
      <c r="G4200" t="s">
        <v>28</v>
      </c>
      <c r="H4200" s="1">
        <v>44358</v>
      </c>
      <c r="I4200" s="3">
        <v>8.4027777777777785E-2</v>
      </c>
      <c r="J4200" s="1">
        <v>44328</v>
      </c>
      <c r="K4200" s="2">
        <v>8.4027777777777785E-2</v>
      </c>
      <c r="L4200" s="2" t="s">
        <v>12021</v>
      </c>
      <c r="M4200" t="s">
        <v>12021</v>
      </c>
      <c r="N4200" t="str">
        <f t="shared" si="381"/>
        <v>11-06-2021</v>
      </c>
      <c r="O4200" t="str">
        <f t="shared" si="383"/>
        <v>06</v>
      </c>
      <c r="P4200" t="str">
        <f t="shared" si="384"/>
        <v>2021</v>
      </c>
      <c r="Q4200" t="s">
        <v>12021</v>
      </c>
      <c r="R4200" t="str">
        <f t="shared" si="382"/>
        <v>12-05-2021</v>
      </c>
      <c r="S4200" t="str">
        <f t="shared" si="385"/>
        <v>05</v>
      </c>
    </row>
    <row r="4201" spans="1:19" x14ac:dyDescent="0.3">
      <c r="A4201" t="s">
        <v>9426</v>
      </c>
      <c r="B4201" t="s">
        <v>256</v>
      </c>
      <c r="C4201" t="s">
        <v>12021</v>
      </c>
      <c r="D4201" t="s">
        <v>19</v>
      </c>
      <c r="E4201" t="s">
        <v>20</v>
      </c>
      <c r="F4201" t="s">
        <v>9427</v>
      </c>
      <c r="G4201" t="s">
        <v>15</v>
      </c>
      <c r="H4201" s="1">
        <v>44352</v>
      </c>
      <c r="I4201" s="3">
        <v>0.75972222222222219</v>
      </c>
      <c r="J4201" s="1" t="s">
        <v>12021</v>
      </c>
      <c r="K4201" s="2" t="s">
        <v>12021</v>
      </c>
      <c r="L4201" s="2" t="s">
        <v>12021</v>
      </c>
      <c r="M4201" t="s">
        <v>12021</v>
      </c>
      <c r="N4201" t="str">
        <f t="shared" si="381"/>
        <v>05-06-2021</v>
      </c>
      <c r="O4201" t="str">
        <f t="shared" si="383"/>
        <v>06</v>
      </c>
      <c r="P4201" t="str">
        <f t="shared" si="384"/>
        <v>2021</v>
      </c>
      <c r="Q4201" t="s">
        <v>12021</v>
      </c>
      <c r="R4201" t="str">
        <f t="shared" si="382"/>
        <v>-</v>
      </c>
      <c r="S4201" t="str">
        <f t="shared" si="385"/>
        <v/>
      </c>
    </row>
    <row r="4202" spans="1:19" x14ac:dyDescent="0.3">
      <c r="A4202" t="s">
        <v>9428</v>
      </c>
      <c r="B4202" t="s">
        <v>173</v>
      </c>
      <c r="C4202" t="s">
        <v>12021</v>
      </c>
      <c r="D4202" t="s">
        <v>12</v>
      </c>
      <c r="E4202" t="s">
        <v>174</v>
      </c>
      <c r="F4202" t="s">
        <v>9429</v>
      </c>
      <c r="G4202" t="s">
        <v>22</v>
      </c>
      <c r="H4202" s="1" t="s">
        <v>2273</v>
      </c>
      <c r="I4202" s="3">
        <v>0.51982638888888888</v>
      </c>
      <c r="J4202" s="1" t="s">
        <v>12021</v>
      </c>
      <c r="K4202" s="2" t="s">
        <v>12021</v>
      </c>
      <c r="L4202" s="2" t="s">
        <v>12021</v>
      </c>
      <c r="M4202" t="s">
        <v>12021</v>
      </c>
      <c r="N4202" t="str">
        <f t="shared" si="381"/>
        <v>19-07-2023</v>
      </c>
      <c r="O4202" t="str">
        <f t="shared" si="383"/>
        <v>07</v>
      </c>
      <c r="P4202" t="str">
        <f t="shared" si="384"/>
        <v>2023</v>
      </c>
      <c r="Q4202" t="s">
        <v>12021</v>
      </c>
      <c r="R4202" t="str">
        <f t="shared" si="382"/>
        <v>-</v>
      </c>
      <c r="S4202" t="str">
        <f t="shared" si="385"/>
        <v/>
      </c>
    </row>
    <row r="4203" spans="1:19" x14ac:dyDescent="0.3">
      <c r="A4203" t="s">
        <v>9430</v>
      </c>
      <c r="B4203" t="s">
        <v>110</v>
      </c>
      <c r="C4203" t="s">
        <v>12021</v>
      </c>
      <c r="D4203" t="s">
        <v>33</v>
      </c>
      <c r="E4203" t="s">
        <v>34</v>
      </c>
      <c r="F4203" t="s">
        <v>9431</v>
      </c>
      <c r="G4203" t="s">
        <v>22</v>
      </c>
      <c r="H4203" s="1">
        <v>45638</v>
      </c>
      <c r="I4203" s="3">
        <v>0.48472222222222222</v>
      </c>
      <c r="J4203" s="1" t="s">
        <v>12021</v>
      </c>
      <c r="K4203" s="2" t="s">
        <v>12021</v>
      </c>
      <c r="L4203" s="2" t="s">
        <v>12021</v>
      </c>
      <c r="M4203" t="s">
        <v>12021</v>
      </c>
      <c r="N4203" t="str">
        <f t="shared" si="381"/>
        <v>12-12-2024</v>
      </c>
      <c r="O4203" t="str">
        <f t="shared" si="383"/>
        <v>12</v>
      </c>
      <c r="P4203" t="str">
        <f t="shared" si="384"/>
        <v>2024</v>
      </c>
      <c r="Q4203" t="s">
        <v>12021</v>
      </c>
      <c r="R4203" t="str">
        <f t="shared" si="382"/>
        <v>-</v>
      </c>
      <c r="S4203" t="str">
        <f t="shared" si="385"/>
        <v/>
      </c>
    </row>
    <row r="4204" spans="1:19" x14ac:dyDescent="0.3">
      <c r="A4204" t="s">
        <v>9432</v>
      </c>
      <c r="B4204" t="s">
        <v>194</v>
      </c>
      <c r="C4204" t="s">
        <v>12021</v>
      </c>
      <c r="D4204" t="s">
        <v>49</v>
      </c>
      <c r="E4204" t="s">
        <v>65</v>
      </c>
      <c r="F4204" t="s">
        <v>9433</v>
      </c>
      <c r="G4204" t="s">
        <v>22</v>
      </c>
      <c r="H4204" s="1" t="s">
        <v>1447</v>
      </c>
      <c r="I4204" s="3">
        <v>0.48068287037037039</v>
      </c>
      <c r="J4204" s="1" t="s">
        <v>12021</v>
      </c>
      <c r="K4204" s="2" t="s">
        <v>12021</v>
      </c>
      <c r="L4204" s="2" t="s">
        <v>12021</v>
      </c>
      <c r="M4204" t="s">
        <v>12021</v>
      </c>
      <c r="N4204" t="str">
        <f t="shared" si="381"/>
        <v>25-04-2021</v>
      </c>
      <c r="O4204" t="str">
        <f t="shared" si="383"/>
        <v>04</v>
      </c>
      <c r="P4204" t="str">
        <f t="shared" si="384"/>
        <v>2021</v>
      </c>
      <c r="Q4204" t="s">
        <v>12021</v>
      </c>
      <c r="R4204" t="str">
        <f t="shared" si="382"/>
        <v>-</v>
      </c>
      <c r="S4204" t="str">
        <f t="shared" si="385"/>
        <v/>
      </c>
    </row>
    <row r="4205" spans="1:19" x14ac:dyDescent="0.3">
      <c r="A4205" t="s">
        <v>9434</v>
      </c>
      <c r="B4205" t="s">
        <v>97</v>
      </c>
      <c r="C4205" t="s">
        <v>11821</v>
      </c>
      <c r="D4205" t="s">
        <v>19</v>
      </c>
      <c r="E4205" t="s">
        <v>20</v>
      </c>
      <c r="F4205" t="s">
        <v>9435</v>
      </c>
      <c r="G4205" t="s">
        <v>28</v>
      </c>
      <c r="H4205" s="1">
        <v>45081</v>
      </c>
      <c r="I4205" s="3">
        <v>0.69027777777777777</v>
      </c>
      <c r="J4205" s="1" t="s">
        <v>846</v>
      </c>
      <c r="K4205" s="2">
        <v>0.69054398148148144</v>
      </c>
      <c r="L4205" s="2" t="s">
        <v>12021</v>
      </c>
      <c r="M4205" t="s">
        <v>12021</v>
      </c>
      <c r="N4205" t="str">
        <f t="shared" si="381"/>
        <v>04-06-2023</v>
      </c>
      <c r="O4205" t="str">
        <f t="shared" si="383"/>
        <v>06</v>
      </c>
      <c r="P4205" t="str">
        <f t="shared" si="384"/>
        <v>2023</v>
      </c>
      <c r="Q4205" t="s">
        <v>12021</v>
      </c>
      <c r="R4205" t="str">
        <f t="shared" si="382"/>
        <v>21-04-2023</v>
      </c>
      <c r="S4205" t="str">
        <f t="shared" si="385"/>
        <v>04</v>
      </c>
    </row>
    <row r="4206" spans="1:19" x14ac:dyDescent="0.3">
      <c r="A4206" t="s">
        <v>9436</v>
      </c>
      <c r="B4206" t="s">
        <v>110</v>
      </c>
      <c r="C4206" t="s">
        <v>12021</v>
      </c>
      <c r="D4206" t="s">
        <v>33</v>
      </c>
      <c r="E4206" t="s">
        <v>34</v>
      </c>
      <c r="F4206" t="s">
        <v>9437</v>
      </c>
      <c r="G4206" t="s">
        <v>22</v>
      </c>
      <c r="H4206" s="1">
        <v>44143</v>
      </c>
      <c r="I4206" s="3">
        <v>0.66736111111111107</v>
      </c>
      <c r="J4206" s="1" t="s">
        <v>12021</v>
      </c>
      <c r="K4206" s="2" t="s">
        <v>12021</v>
      </c>
      <c r="L4206" s="2" t="s">
        <v>12021</v>
      </c>
      <c r="M4206" t="s">
        <v>12021</v>
      </c>
      <c r="N4206" t="str">
        <f t="shared" si="381"/>
        <v>08-11-2020</v>
      </c>
      <c r="O4206" t="str">
        <f t="shared" si="383"/>
        <v>11</v>
      </c>
      <c r="P4206" t="str">
        <f t="shared" si="384"/>
        <v>2020</v>
      </c>
      <c r="Q4206" t="s">
        <v>12021</v>
      </c>
      <c r="R4206" t="str">
        <f t="shared" si="382"/>
        <v>-</v>
      </c>
      <c r="S4206" t="str">
        <f t="shared" si="385"/>
        <v/>
      </c>
    </row>
    <row r="4207" spans="1:19" x14ac:dyDescent="0.3">
      <c r="A4207" t="s">
        <v>9438</v>
      </c>
      <c r="B4207" t="s">
        <v>194</v>
      </c>
      <c r="C4207" t="s">
        <v>11822</v>
      </c>
      <c r="D4207" t="s">
        <v>49</v>
      </c>
      <c r="E4207" t="s">
        <v>65</v>
      </c>
      <c r="F4207" t="s">
        <v>9439</v>
      </c>
      <c r="G4207" t="s">
        <v>28</v>
      </c>
      <c r="H4207" s="1" t="s">
        <v>9440</v>
      </c>
      <c r="I4207" s="3">
        <v>0.10025462962962962</v>
      </c>
      <c r="J4207" s="1" t="s">
        <v>3328</v>
      </c>
      <c r="K4207" s="2">
        <v>0.10025462962962962</v>
      </c>
      <c r="L4207" s="2" t="s">
        <v>12021</v>
      </c>
      <c r="M4207" t="s">
        <v>12021</v>
      </c>
      <c r="N4207" t="str">
        <f t="shared" si="381"/>
        <v>18-12-2021</v>
      </c>
      <c r="O4207" t="str">
        <f t="shared" si="383"/>
        <v>12</v>
      </c>
      <c r="P4207" t="str">
        <f t="shared" si="384"/>
        <v>2021</v>
      </c>
      <c r="Q4207" t="s">
        <v>12021</v>
      </c>
      <c r="R4207" t="str">
        <f t="shared" si="382"/>
        <v>30-12-2021</v>
      </c>
      <c r="S4207" t="str">
        <f t="shared" si="385"/>
        <v>12</v>
      </c>
    </row>
    <row r="4208" spans="1:19" x14ac:dyDescent="0.3">
      <c r="A4208" t="s">
        <v>9441</v>
      </c>
      <c r="B4208" t="s">
        <v>146</v>
      </c>
      <c r="C4208" t="s">
        <v>11823</v>
      </c>
      <c r="D4208" t="s">
        <v>19</v>
      </c>
      <c r="E4208" t="s">
        <v>140</v>
      </c>
      <c r="F4208" t="s">
        <v>9442</v>
      </c>
      <c r="G4208" t="s">
        <v>28</v>
      </c>
      <c r="H4208" s="1">
        <v>45023</v>
      </c>
      <c r="I4208" s="3">
        <v>0.24027777777777778</v>
      </c>
      <c r="J4208" s="1" t="s">
        <v>2273</v>
      </c>
      <c r="K4208" s="2">
        <v>0.24090277777777777</v>
      </c>
      <c r="L4208" s="2" t="s">
        <v>12021</v>
      </c>
      <c r="M4208" t="s">
        <v>12021</v>
      </c>
      <c r="N4208" t="str">
        <f t="shared" si="381"/>
        <v>07-04-2023</v>
      </c>
      <c r="O4208" t="str">
        <f t="shared" si="383"/>
        <v>04</v>
      </c>
      <c r="P4208" t="str">
        <f t="shared" si="384"/>
        <v>2023</v>
      </c>
      <c r="Q4208" t="s">
        <v>12021</v>
      </c>
      <c r="R4208" t="str">
        <f t="shared" si="382"/>
        <v>19-07-2023</v>
      </c>
      <c r="S4208" t="str">
        <f t="shared" si="385"/>
        <v>07</v>
      </c>
    </row>
    <row r="4209" spans="1:19" x14ac:dyDescent="0.3">
      <c r="A4209" t="s">
        <v>9443</v>
      </c>
      <c r="B4209" t="s">
        <v>173</v>
      </c>
      <c r="C4209" t="s">
        <v>11824</v>
      </c>
      <c r="D4209" t="s">
        <v>12</v>
      </c>
      <c r="E4209" t="s">
        <v>174</v>
      </c>
      <c r="F4209" t="s">
        <v>9444</v>
      </c>
      <c r="G4209" t="s">
        <v>28</v>
      </c>
      <c r="H4209" s="1" t="s">
        <v>3400</v>
      </c>
      <c r="I4209" s="3">
        <v>3.2430555555555553E-2</v>
      </c>
      <c r="J4209" s="1" t="s">
        <v>3930</v>
      </c>
      <c r="K4209" s="2">
        <v>3.2430555555555553E-2</v>
      </c>
      <c r="L4209" s="2" t="s">
        <v>12021</v>
      </c>
      <c r="M4209" t="s">
        <v>12021</v>
      </c>
      <c r="N4209" t="str">
        <f t="shared" si="381"/>
        <v>13-09-2022</v>
      </c>
      <c r="O4209" t="str">
        <f t="shared" si="383"/>
        <v>09</v>
      </c>
      <c r="P4209" t="str">
        <f t="shared" si="384"/>
        <v>2022</v>
      </c>
      <c r="Q4209" t="s">
        <v>12021</v>
      </c>
      <c r="R4209" t="str">
        <f t="shared" si="382"/>
        <v>26-09-2022</v>
      </c>
      <c r="S4209" t="str">
        <f t="shared" si="385"/>
        <v>09</v>
      </c>
    </row>
    <row r="4210" spans="1:19" x14ac:dyDescent="0.3">
      <c r="A4210" t="s">
        <v>9445</v>
      </c>
      <c r="B4210" t="s">
        <v>131</v>
      </c>
      <c r="C4210" t="s">
        <v>12021</v>
      </c>
      <c r="D4210" t="s">
        <v>12</v>
      </c>
      <c r="E4210" t="s">
        <v>114</v>
      </c>
      <c r="F4210" t="s">
        <v>9446</v>
      </c>
      <c r="G4210" t="s">
        <v>15</v>
      </c>
      <c r="H4210" s="1" t="s">
        <v>1799</v>
      </c>
      <c r="I4210" s="3">
        <v>0.13924768518518518</v>
      </c>
      <c r="J4210" s="1" t="s">
        <v>12021</v>
      </c>
      <c r="K4210" s="2" t="s">
        <v>12021</v>
      </c>
      <c r="L4210" s="2" t="s">
        <v>12021</v>
      </c>
      <c r="M4210" t="s">
        <v>12021</v>
      </c>
      <c r="N4210" t="str">
        <f t="shared" si="381"/>
        <v>14-08-2024</v>
      </c>
      <c r="O4210" t="str">
        <f t="shared" si="383"/>
        <v>08</v>
      </c>
      <c r="P4210" t="str">
        <f t="shared" si="384"/>
        <v>2024</v>
      </c>
      <c r="Q4210" t="s">
        <v>12021</v>
      </c>
      <c r="R4210" t="str">
        <f t="shared" si="382"/>
        <v>-</v>
      </c>
      <c r="S4210" t="str">
        <f t="shared" si="385"/>
        <v/>
      </c>
    </row>
    <row r="4211" spans="1:19" x14ac:dyDescent="0.3">
      <c r="A4211" t="s">
        <v>9447</v>
      </c>
      <c r="B4211" t="s">
        <v>301</v>
      </c>
      <c r="C4211" s="4">
        <v>45087.630555555559</v>
      </c>
      <c r="D4211" t="s">
        <v>49</v>
      </c>
      <c r="E4211" t="s">
        <v>50</v>
      </c>
      <c r="F4211" t="s">
        <v>9448</v>
      </c>
      <c r="G4211" t="s">
        <v>28</v>
      </c>
      <c r="H4211" s="1">
        <v>45056</v>
      </c>
      <c r="I4211" s="3">
        <v>0.63055555555555554</v>
      </c>
      <c r="J4211" s="1">
        <v>45087</v>
      </c>
      <c r="K4211" s="2">
        <v>0.63055555555555554</v>
      </c>
      <c r="L4211" s="2" t="s">
        <v>12021</v>
      </c>
      <c r="M4211" t="s">
        <v>12021</v>
      </c>
      <c r="N4211" t="str">
        <f t="shared" si="381"/>
        <v>10-05-2023</v>
      </c>
      <c r="O4211" t="str">
        <f t="shared" si="383"/>
        <v>05</v>
      </c>
      <c r="P4211" t="str">
        <f t="shared" si="384"/>
        <v>2023</v>
      </c>
      <c r="Q4211" t="s">
        <v>12021</v>
      </c>
      <c r="R4211" t="str">
        <f t="shared" si="382"/>
        <v>10-06-2023</v>
      </c>
      <c r="S4211" t="str">
        <f t="shared" si="385"/>
        <v>06</v>
      </c>
    </row>
    <row r="4212" spans="1:19" x14ac:dyDescent="0.3">
      <c r="A4212" t="s">
        <v>9449</v>
      </c>
      <c r="B4212" t="s">
        <v>73</v>
      </c>
      <c r="C4212" s="4">
        <v>45414.12777777778</v>
      </c>
      <c r="D4212" t="s">
        <v>49</v>
      </c>
      <c r="E4212" t="s">
        <v>50</v>
      </c>
      <c r="F4212" t="s">
        <v>9450</v>
      </c>
      <c r="G4212" t="s">
        <v>28</v>
      </c>
      <c r="H4212" s="1" t="s">
        <v>2421</v>
      </c>
      <c r="I4212" s="3">
        <v>0.12804398148148149</v>
      </c>
      <c r="J4212" s="1">
        <v>45414</v>
      </c>
      <c r="K4212" s="2">
        <v>0.12777777777777777</v>
      </c>
      <c r="L4212" s="2" t="s">
        <v>12021</v>
      </c>
      <c r="M4212" t="s">
        <v>12021</v>
      </c>
      <c r="N4212" t="str">
        <f t="shared" si="381"/>
        <v>22-01-2024</v>
      </c>
      <c r="O4212" t="str">
        <f t="shared" si="383"/>
        <v>01</v>
      </c>
      <c r="P4212" t="str">
        <f t="shared" si="384"/>
        <v>2024</v>
      </c>
      <c r="Q4212" t="s">
        <v>12021</v>
      </c>
      <c r="R4212" t="str">
        <f t="shared" si="382"/>
        <v>02-05-2024</v>
      </c>
      <c r="S4212" t="str">
        <f t="shared" si="385"/>
        <v>05</v>
      </c>
    </row>
    <row r="4213" spans="1:19" x14ac:dyDescent="0.3">
      <c r="A4213" t="s">
        <v>9451</v>
      </c>
      <c r="B4213" t="s">
        <v>173</v>
      </c>
      <c r="C4213" t="s">
        <v>12021</v>
      </c>
      <c r="D4213" t="s">
        <v>12</v>
      </c>
      <c r="E4213" t="s">
        <v>174</v>
      </c>
      <c r="F4213" t="s">
        <v>9452</v>
      </c>
      <c r="G4213" t="s">
        <v>15</v>
      </c>
      <c r="H4213" s="1" t="s">
        <v>1647</v>
      </c>
      <c r="I4213" s="3">
        <v>0.91813657407407412</v>
      </c>
      <c r="J4213" s="1" t="s">
        <v>12021</v>
      </c>
      <c r="K4213" s="2" t="s">
        <v>12021</v>
      </c>
      <c r="L4213" s="2" t="s">
        <v>12021</v>
      </c>
      <c r="M4213" t="s">
        <v>12021</v>
      </c>
      <c r="N4213" t="str">
        <f t="shared" si="381"/>
        <v>15-06-2020</v>
      </c>
      <c r="O4213" t="str">
        <f t="shared" si="383"/>
        <v>06</v>
      </c>
      <c r="P4213" t="str">
        <f t="shared" si="384"/>
        <v>2020</v>
      </c>
      <c r="Q4213" t="s">
        <v>12021</v>
      </c>
      <c r="R4213" t="str">
        <f t="shared" si="382"/>
        <v>-</v>
      </c>
      <c r="S4213" t="str">
        <f t="shared" si="385"/>
        <v/>
      </c>
    </row>
    <row r="4214" spans="1:19" x14ac:dyDescent="0.3">
      <c r="A4214" t="s">
        <v>9453</v>
      </c>
      <c r="B4214" t="s">
        <v>123</v>
      </c>
      <c r="C4214" t="s">
        <v>12021</v>
      </c>
      <c r="D4214" t="s">
        <v>33</v>
      </c>
      <c r="E4214" t="s">
        <v>34</v>
      </c>
      <c r="F4214" t="s">
        <v>9454</v>
      </c>
      <c r="G4214" t="s">
        <v>15</v>
      </c>
      <c r="H4214" s="1" t="s">
        <v>9455</v>
      </c>
      <c r="I4214" s="3">
        <v>5.7754629629629631E-3</v>
      </c>
      <c r="J4214" s="1" t="s">
        <v>12021</v>
      </c>
      <c r="K4214" s="2" t="s">
        <v>12021</v>
      </c>
      <c r="L4214" s="2" t="s">
        <v>12021</v>
      </c>
      <c r="M4214" t="s">
        <v>12021</v>
      </c>
      <c r="N4214" t="str">
        <f t="shared" si="381"/>
        <v>19-06-2024</v>
      </c>
      <c r="O4214" t="str">
        <f t="shared" si="383"/>
        <v>06</v>
      </c>
      <c r="P4214" t="str">
        <f t="shared" si="384"/>
        <v>2024</v>
      </c>
      <c r="Q4214" t="s">
        <v>12021</v>
      </c>
      <c r="R4214" t="str">
        <f t="shared" si="382"/>
        <v>-</v>
      </c>
      <c r="S4214" t="str">
        <f t="shared" si="385"/>
        <v/>
      </c>
    </row>
    <row r="4215" spans="1:19" x14ac:dyDescent="0.3">
      <c r="A4215" t="s">
        <v>9456</v>
      </c>
      <c r="B4215" t="s">
        <v>404</v>
      </c>
      <c r="C4215" t="s">
        <v>12021</v>
      </c>
      <c r="D4215" t="s">
        <v>12</v>
      </c>
      <c r="E4215" t="s">
        <v>174</v>
      </c>
      <c r="F4215" t="s">
        <v>9457</v>
      </c>
      <c r="G4215" t="s">
        <v>15</v>
      </c>
      <c r="H4215" s="1" t="s">
        <v>2362</v>
      </c>
      <c r="I4215" s="3">
        <v>0.56912037037037033</v>
      </c>
      <c r="J4215" s="1" t="s">
        <v>12021</v>
      </c>
      <c r="K4215" s="2" t="s">
        <v>12021</v>
      </c>
      <c r="L4215" s="2" t="s">
        <v>12021</v>
      </c>
      <c r="M4215" t="s">
        <v>12021</v>
      </c>
      <c r="N4215" t="str">
        <f t="shared" si="381"/>
        <v>29-10-2023</v>
      </c>
      <c r="O4215" t="str">
        <f t="shared" si="383"/>
        <v>10</v>
      </c>
      <c r="P4215" t="str">
        <f t="shared" si="384"/>
        <v>2023</v>
      </c>
      <c r="Q4215" t="s">
        <v>12021</v>
      </c>
      <c r="R4215" t="str">
        <f t="shared" si="382"/>
        <v>-</v>
      </c>
      <c r="S4215" t="str">
        <f t="shared" si="385"/>
        <v/>
      </c>
    </row>
    <row r="4216" spans="1:19" x14ac:dyDescent="0.3">
      <c r="A4216" t="s">
        <v>9458</v>
      </c>
      <c r="B4216" t="s">
        <v>113</v>
      </c>
      <c r="C4216" t="s">
        <v>12021</v>
      </c>
      <c r="D4216" t="s">
        <v>12</v>
      </c>
      <c r="E4216" t="s">
        <v>114</v>
      </c>
      <c r="F4216" t="s">
        <v>9459</v>
      </c>
      <c r="G4216" t="s">
        <v>15</v>
      </c>
      <c r="H4216" s="1" t="s">
        <v>1171</v>
      </c>
      <c r="I4216" s="3">
        <v>0.37895833333333334</v>
      </c>
      <c r="J4216" s="1" t="s">
        <v>12021</v>
      </c>
      <c r="K4216" s="2" t="s">
        <v>12021</v>
      </c>
      <c r="L4216" s="2" t="s">
        <v>12021</v>
      </c>
      <c r="M4216" t="s">
        <v>12021</v>
      </c>
      <c r="N4216" t="str">
        <f t="shared" si="381"/>
        <v>17-12-2024</v>
      </c>
      <c r="O4216" t="str">
        <f t="shared" si="383"/>
        <v>12</v>
      </c>
      <c r="P4216" t="str">
        <f t="shared" si="384"/>
        <v>2024</v>
      </c>
      <c r="Q4216" t="s">
        <v>12021</v>
      </c>
      <c r="R4216" t="str">
        <f t="shared" si="382"/>
        <v>-</v>
      </c>
      <c r="S4216" t="str">
        <f t="shared" si="385"/>
        <v/>
      </c>
    </row>
    <row r="4217" spans="1:19" x14ac:dyDescent="0.3">
      <c r="A4217" t="s">
        <v>9460</v>
      </c>
      <c r="B4217" t="s">
        <v>194</v>
      </c>
      <c r="C4217" s="4">
        <v>43840.294444444444</v>
      </c>
      <c r="D4217" t="s">
        <v>49</v>
      </c>
      <c r="E4217" t="s">
        <v>65</v>
      </c>
      <c r="F4217" t="s">
        <v>9461</v>
      </c>
      <c r="G4217" t="s">
        <v>28</v>
      </c>
      <c r="H4217" s="1">
        <v>43930</v>
      </c>
      <c r="I4217" s="3">
        <v>0.29444444444444445</v>
      </c>
      <c r="J4217" s="1">
        <v>43840</v>
      </c>
      <c r="K4217" s="2">
        <v>0.29444444444444445</v>
      </c>
      <c r="L4217" s="2" t="s">
        <v>12021</v>
      </c>
      <c r="M4217" t="s">
        <v>12021</v>
      </c>
      <c r="N4217" t="str">
        <f t="shared" si="381"/>
        <v>09-04-2020</v>
      </c>
      <c r="O4217" t="str">
        <f t="shared" si="383"/>
        <v>04</v>
      </c>
      <c r="P4217" t="str">
        <f t="shared" si="384"/>
        <v>2020</v>
      </c>
      <c r="Q4217" t="s">
        <v>12021</v>
      </c>
      <c r="R4217" t="str">
        <f t="shared" si="382"/>
        <v>10-01-2020</v>
      </c>
      <c r="S4217" t="str">
        <f t="shared" si="385"/>
        <v>01</v>
      </c>
    </row>
    <row r="4218" spans="1:19" x14ac:dyDescent="0.3">
      <c r="A4218" t="s">
        <v>9462</v>
      </c>
      <c r="B4218" t="s">
        <v>126</v>
      </c>
      <c r="C4218" t="s">
        <v>12021</v>
      </c>
      <c r="D4218" t="s">
        <v>33</v>
      </c>
      <c r="E4218" t="s">
        <v>127</v>
      </c>
      <c r="F4218" t="s">
        <v>9463</v>
      </c>
      <c r="G4218" t="s">
        <v>15</v>
      </c>
      <c r="H4218" s="1" t="s">
        <v>9464</v>
      </c>
      <c r="I4218" s="3">
        <v>0.70037037037037042</v>
      </c>
      <c r="J4218" s="1" t="s">
        <v>12021</v>
      </c>
      <c r="K4218" s="2" t="s">
        <v>12021</v>
      </c>
      <c r="L4218" s="2" t="s">
        <v>12021</v>
      </c>
      <c r="M4218" t="s">
        <v>12021</v>
      </c>
      <c r="N4218" t="str">
        <f t="shared" si="381"/>
        <v>18-08-2024</v>
      </c>
      <c r="O4218" t="str">
        <f t="shared" si="383"/>
        <v>08</v>
      </c>
      <c r="P4218" t="str">
        <f t="shared" si="384"/>
        <v>2024</v>
      </c>
      <c r="Q4218" t="s">
        <v>12021</v>
      </c>
      <c r="R4218" t="str">
        <f t="shared" si="382"/>
        <v>-</v>
      </c>
      <c r="S4218" t="str">
        <f t="shared" si="385"/>
        <v/>
      </c>
    </row>
    <row r="4219" spans="1:19" x14ac:dyDescent="0.3">
      <c r="A4219" t="s">
        <v>9465</v>
      </c>
      <c r="B4219" t="s">
        <v>289</v>
      </c>
      <c r="C4219" t="s">
        <v>12021</v>
      </c>
      <c r="D4219" t="s">
        <v>49</v>
      </c>
      <c r="E4219" t="s">
        <v>69</v>
      </c>
      <c r="F4219" t="s">
        <v>9466</v>
      </c>
      <c r="G4219" t="s">
        <v>15</v>
      </c>
      <c r="H4219" s="1" t="s">
        <v>3675</v>
      </c>
      <c r="I4219" s="3">
        <v>1.6875000000000001E-2</v>
      </c>
      <c r="J4219" s="1" t="s">
        <v>12021</v>
      </c>
      <c r="K4219" s="2" t="s">
        <v>12021</v>
      </c>
      <c r="L4219" s="2" t="s">
        <v>12021</v>
      </c>
      <c r="M4219" t="s">
        <v>12021</v>
      </c>
      <c r="N4219" t="str">
        <f t="shared" si="381"/>
        <v>27-06-2023</v>
      </c>
      <c r="O4219" t="str">
        <f t="shared" si="383"/>
        <v>06</v>
      </c>
      <c r="P4219" t="str">
        <f t="shared" si="384"/>
        <v>2023</v>
      </c>
      <c r="Q4219" t="s">
        <v>12021</v>
      </c>
      <c r="R4219" t="str">
        <f t="shared" si="382"/>
        <v>-</v>
      </c>
      <c r="S4219" t="str">
        <f t="shared" si="385"/>
        <v/>
      </c>
    </row>
    <row r="4220" spans="1:19" x14ac:dyDescent="0.3">
      <c r="A4220" t="s">
        <v>9467</v>
      </c>
      <c r="B4220" t="s">
        <v>301</v>
      </c>
      <c r="C4220" t="s">
        <v>12021</v>
      </c>
      <c r="D4220" t="s">
        <v>49</v>
      </c>
      <c r="E4220" t="s">
        <v>50</v>
      </c>
      <c r="F4220" t="s">
        <v>9468</v>
      </c>
      <c r="G4220" t="s">
        <v>22</v>
      </c>
      <c r="H4220" s="1" t="s">
        <v>1156</v>
      </c>
      <c r="I4220" s="3">
        <v>0.16773148148148148</v>
      </c>
      <c r="J4220" s="1" t="s">
        <v>12021</v>
      </c>
      <c r="K4220" s="2" t="s">
        <v>12021</v>
      </c>
      <c r="L4220" s="2" t="s">
        <v>12021</v>
      </c>
      <c r="M4220" t="s">
        <v>12021</v>
      </c>
      <c r="N4220" t="str">
        <f t="shared" si="381"/>
        <v>21-11-2021</v>
      </c>
      <c r="O4220" t="str">
        <f t="shared" si="383"/>
        <v>11</v>
      </c>
      <c r="P4220" t="str">
        <f t="shared" si="384"/>
        <v>2021</v>
      </c>
      <c r="Q4220" t="s">
        <v>12021</v>
      </c>
      <c r="R4220" t="str">
        <f t="shared" si="382"/>
        <v>-</v>
      </c>
      <c r="S4220" t="str">
        <f t="shared" si="385"/>
        <v/>
      </c>
    </row>
    <row r="4221" spans="1:19" x14ac:dyDescent="0.3">
      <c r="A4221" t="s">
        <v>9469</v>
      </c>
      <c r="B4221" t="s">
        <v>37</v>
      </c>
      <c r="C4221" t="s">
        <v>11825</v>
      </c>
      <c r="D4221" t="s">
        <v>33</v>
      </c>
      <c r="E4221" t="s">
        <v>38</v>
      </c>
      <c r="F4221" t="s">
        <v>9470</v>
      </c>
      <c r="G4221" t="s">
        <v>28</v>
      </c>
      <c r="H4221" s="1" t="s">
        <v>5990</v>
      </c>
      <c r="I4221" s="3">
        <v>8.1828703703703699E-3</v>
      </c>
      <c r="J4221" s="1" t="s">
        <v>2159</v>
      </c>
      <c r="K4221" s="2">
        <v>8.1828703703703699E-3</v>
      </c>
      <c r="L4221" s="2" t="s">
        <v>12021</v>
      </c>
      <c r="M4221" t="s">
        <v>12021</v>
      </c>
      <c r="N4221" t="str">
        <f t="shared" si="381"/>
        <v>16-09-2023</v>
      </c>
      <c r="O4221" t="str">
        <f t="shared" si="383"/>
        <v>09</v>
      </c>
      <c r="P4221" t="str">
        <f t="shared" si="384"/>
        <v>2023</v>
      </c>
      <c r="Q4221" t="s">
        <v>12021</v>
      </c>
      <c r="R4221" t="str">
        <f t="shared" si="382"/>
        <v>18-09-2023</v>
      </c>
      <c r="S4221" t="str">
        <f t="shared" si="385"/>
        <v>09</v>
      </c>
    </row>
    <row r="4222" spans="1:19" x14ac:dyDescent="0.3">
      <c r="A4222" t="s">
        <v>9471</v>
      </c>
      <c r="B4222" t="s">
        <v>280</v>
      </c>
      <c r="C4222" s="4">
        <v>44418.561111111114</v>
      </c>
      <c r="D4222" t="s">
        <v>49</v>
      </c>
      <c r="E4222" t="s">
        <v>65</v>
      </c>
      <c r="F4222" t="s">
        <v>9472</v>
      </c>
      <c r="G4222" t="s">
        <v>28</v>
      </c>
      <c r="H4222" s="1">
        <v>44206</v>
      </c>
      <c r="I4222" s="3">
        <v>0.56111111111111112</v>
      </c>
      <c r="J4222" s="1">
        <v>44418</v>
      </c>
      <c r="K4222" s="2">
        <v>0.56111111111111112</v>
      </c>
      <c r="L4222" s="2" t="s">
        <v>12021</v>
      </c>
      <c r="M4222" t="s">
        <v>12021</v>
      </c>
      <c r="N4222" t="str">
        <f t="shared" si="381"/>
        <v>10-01-2021</v>
      </c>
      <c r="O4222" t="str">
        <f t="shared" si="383"/>
        <v>01</v>
      </c>
      <c r="P4222" t="str">
        <f t="shared" si="384"/>
        <v>2021</v>
      </c>
      <c r="Q4222" t="s">
        <v>12021</v>
      </c>
      <c r="R4222" t="str">
        <f t="shared" si="382"/>
        <v>10-08-2021</v>
      </c>
      <c r="S4222" t="str">
        <f t="shared" si="385"/>
        <v>08</v>
      </c>
    </row>
    <row r="4223" spans="1:19" x14ac:dyDescent="0.3">
      <c r="A4223" t="s">
        <v>9473</v>
      </c>
      <c r="B4223" t="s">
        <v>97</v>
      </c>
      <c r="C4223" t="s">
        <v>11826</v>
      </c>
      <c r="D4223" t="s">
        <v>19</v>
      </c>
      <c r="E4223" t="s">
        <v>20</v>
      </c>
      <c r="F4223" t="s">
        <v>9474</v>
      </c>
      <c r="G4223" t="s">
        <v>28</v>
      </c>
      <c r="H4223" s="1">
        <v>44079</v>
      </c>
      <c r="I4223" s="3">
        <v>0.24513888888888888</v>
      </c>
      <c r="J4223" s="1" t="s">
        <v>2498</v>
      </c>
      <c r="K4223" s="2">
        <v>0.24565972222222221</v>
      </c>
      <c r="L4223" s="2" t="s">
        <v>12021</v>
      </c>
      <c r="M4223" t="s">
        <v>12021</v>
      </c>
      <c r="N4223" t="str">
        <f t="shared" si="381"/>
        <v>05-09-2020</v>
      </c>
      <c r="O4223" t="str">
        <f t="shared" si="383"/>
        <v>09</v>
      </c>
      <c r="P4223" t="str">
        <f t="shared" si="384"/>
        <v>2020</v>
      </c>
      <c r="Q4223" t="s">
        <v>12021</v>
      </c>
      <c r="R4223" t="str">
        <f t="shared" si="382"/>
        <v>18-05-2020</v>
      </c>
      <c r="S4223" t="str">
        <f t="shared" si="385"/>
        <v>05</v>
      </c>
    </row>
    <row r="4224" spans="1:19" x14ac:dyDescent="0.3">
      <c r="A4224" t="s">
        <v>9475</v>
      </c>
      <c r="B4224" t="s">
        <v>280</v>
      </c>
      <c r="C4224" s="4">
        <v>44868.69027777778</v>
      </c>
      <c r="D4224" t="s">
        <v>49</v>
      </c>
      <c r="E4224" t="s">
        <v>65</v>
      </c>
      <c r="F4224" t="s">
        <v>9476</v>
      </c>
      <c r="G4224" t="s">
        <v>28</v>
      </c>
      <c r="H4224" s="1">
        <v>44807</v>
      </c>
      <c r="I4224" s="3">
        <v>0.69027777777777777</v>
      </c>
      <c r="J4224" s="1">
        <v>44868</v>
      </c>
      <c r="K4224" s="2">
        <v>0.69027777777777777</v>
      </c>
      <c r="L4224" s="2" t="s">
        <v>12021</v>
      </c>
      <c r="M4224" t="s">
        <v>12021</v>
      </c>
      <c r="N4224" t="str">
        <f t="shared" si="381"/>
        <v>03-09-2022</v>
      </c>
      <c r="O4224" t="str">
        <f t="shared" si="383"/>
        <v>09</v>
      </c>
      <c r="P4224" t="str">
        <f t="shared" si="384"/>
        <v>2022</v>
      </c>
      <c r="Q4224" t="s">
        <v>12021</v>
      </c>
      <c r="R4224" t="str">
        <f t="shared" si="382"/>
        <v>03-11-2022</v>
      </c>
      <c r="S4224" t="str">
        <f t="shared" si="385"/>
        <v>11</v>
      </c>
    </row>
    <row r="4225" spans="1:19" x14ac:dyDescent="0.3">
      <c r="A4225" t="s">
        <v>9477</v>
      </c>
      <c r="B4225" t="s">
        <v>280</v>
      </c>
      <c r="C4225" t="s">
        <v>11827</v>
      </c>
      <c r="D4225" t="s">
        <v>49</v>
      </c>
      <c r="E4225" t="s">
        <v>65</v>
      </c>
      <c r="F4225" t="s">
        <v>9478</v>
      </c>
      <c r="G4225" t="s">
        <v>28</v>
      </c>
      <c r="H4225" s="1" t="s">
        <v>1751</v>
      </c>
      <c r="I4225" s="3">
        <v>5.7407407407407407E-2</v>
      </c>
      <c r="J4225" s="1" t="s">
        <v>6373</v>
      </c>
      <c r="K4225" s="2">
        <v>5.7407407407407407E-2</v>
      </c>
      <c r="L4225" s="2" t="s">
        <v>12021</v>
      </c>
      <c r="M4225" t="s">
        <v>12021</v>
      </c>
      <c r="N4225" t="str">
        <f t="shared" si="381"/>
        <v>25-06-2020</v>
      </c>
      <c r="O4225" t="str">
        <f t="shared" si="383"/>
        <v>06</v>
      </c>
      <c r="P4225" t="str">
        <f t="shared" si="384"/>
        <v>2020</v>
      </c>
      <c r="Q4225" t="s">
        <v>12021</v>
      </c>
      <c r="R4225" t="str">
        <f t="shared" si="382"/>
        <v>14-07-2020</v>
      </c>
      <c r="S4225" t="str">
        <f t="shared" si="385"/>
        <v>07</v>
      </c>
    </row>
    <row r="4226" spans="1:19" x14ac:dyDescent="0.3">
      <c r="A4226" t="s">
        <v>9479</v>
      </c>
      <c r="B4226" t="s">
        <v>202</v>
      </c>
      <c r="C4226" s="4" t="s">
        <v>12021</v>
      </c>
      <c r="D4226" t="s">
        <v>33</v>
      </c>
      <c r="E4226" t="s">
        <v>127</v>
      </c>
      <c r="F4226" t="s">
        <v>9480</v>
      </c>
      <c r="G4226" t="s">
        <v>15</v>
      </c>
      <c r="H4226" s="1" t="s">
        <v>1457</v>
      </c>
      <c r="I4226" s="3">
        <v>0.38755787037037037</v>
      </c>
      <c r="J4226" s="1" t="s">
        <v>12021</v>
      </c>
      <c r="K4226" s="2" t="s">
        <v>12021</v>
      </c>
      <c r="L4226" s="2" t="s">
        <v>12021</v>
      </c>
      <c r="M4226" t="s">
        <v>12021</v>
      </c>
      <c r="N4226" t="str">
        <f t="shared" ref="N4226:N4289" si="386">TEXT(H4226,"DD-MM-YYYY")</f>
        <v>29-04-2020</v>
      </c>
      <c r="O4226" t="str">
        <f t="shared" si="383"/>
        <v>04</v>
      </c>
      <c r="P4226" t="str">
        <f t="shared" si="384"/>
        <v>2020</v>
      </c>
      <c r="Q4226" t="s">
        <v>12021</v>
      </c>
      <c r="R4226" t="str">
        <f t="shared" ref="R4226:R4289" si="387">TEXT(J4226,"DD-MM-YYYY")</f>
        <v>-</v>
      </c>
      <c r="S4226" t="str">
        <f t="shared" si="385"/>
        <v/>
      </c>
    </row>
    <row r="4227" spans="1:19" x14ac:dyDescent="0.3">
      <c r="A4227" t="s">
        <v>9481</v>
      </c>
      <c r="B4227" t="s">
        <v>37</v>
      </c>
      <c r="C4227" t="s">
        <v>12021</v>
      </c>
      <c r="D4227" t="s">
        <v>33</v>
      </c>
      <c r="E4227" t="s">
        <v>38</v>
      </c>
      <c r="F4227" t="s">
        <v>9482</v>
      </c>
      <c r="G4227" t="s">
        <v>22</v>
      </c>
      <c r="H4227" s="1" t="s">
        <v>6877</v>
      </c>
      <c r="I4227" s="3">
        <v>0.97037037037037033</v>
      </c>
      <c r="J4227" s="1" t="s">
        <v>12021</v>
      </c>
      <c r="K4227" s="2" t="s">
        <v>12021</v>
      </c>
      <c r="L4227" s="2" t="s">
        <v>12021</v>
      </c>
      <c r="M4227" t="s">
        <v>12021</v>
      </c>
      <c r="N4227" t="str">
        <f t="shared" si="386"/>
        <v>26-02-2023</v>
      </c>
      <c r="O4227" t="str">
        <f t="shared" ref="O4227:O4290" si="388">MID(N4227,4,2)</f>
        <v>02</v>
      </c>
      <c r="P4227" t="str">
        <f t="shared" ref="P4227:P4290" si="389">RIGHT(N4227,4)</f>
        <v>2023</v>
      </c>
      <c r="Q4227" t="s">
        <v>12021</v>
      </c>
      <c r="R4227" t="str">
        <f t="shared" si="387"/>
        <v>-</v>
      </c>
      <c r="S4227" t="str">
        <f t="shared" ref="S4227:S4290" si="390">MID(R4227,4,2)</f>
        <v/>
      </c>
    </row>
    <row r="4228" spans="1:19" x14ac:dyDescent="0.3">
      <c r="A4228" t="s">
        <v>9483</v>
      </c>
      <c r="B4228" t="s">
        <v>301</v>
      </c>
      <c r="C4228" t="s">
        <v>11828</v>
      </c>
      <c r="D4228" t="s">
        <v>49</v>
      </c>
      <c r="E4228" t="s">
        <v>50</v>
      </c>
      <c r="F4228" t="s">
        <v>9484</v>
      </c>
      <c r="G4228" t="s">
        <v>28</v>
      </c>
      <c r="H4228" s="1" t="s">
        <v>842</v>
      </c>
      <c r="I4228" s="3">
        <v>0.25362268518518516</v>
      </c>
      <c r="J4228" s="1" t="s">
        <v>887</v>
      </c>
      <c r="K4228" s="2">
        <v>0.25362268518518516</v>
      </c>
      <c r="L4228" s="2" t="s">
        <v>12021</v>
      </c>
      <c r="M4228" t="s">
        <v>12021</v>
      </c>
      <c r="N4228" t="str">
        <f t="shared" si="386"/>
        <v>15-01-2020</v>
      </c>
      <c r="O4228" t="str">
        <f t="shared" si="388"/>
        <v>01</v>
      </c>
      <c r="P4228" t="str">
        <f t="shared" si="389"/>
        <v>2020</v>
      </c>
      <c r="Q4228" t="s">
        <v>12021</v>
      </c>
      <c r="R4228" t="str">
        <f t="shared" si="387"/>
        <v>30-01-2020</v>
      </c>
      <c r="S4228" t="str">
        <f t="shared" si="390"/>
        <v>01</v>
      </c>
    </row>
    <row r="4229" spans="1:19" x14ac:dyDescent="0.3">
      <c r="A4229" t="s">
        <v>9485</v>
      </c>
      <c r="B4229" t="s">
        <v>149</v>
      </c>
      <c r="C4229" t="s">
        <v>12021</v>
      </c>
      <c r="D4229" t="s">
        <v>49</v>
      </c>
      <c r="E4229" t="s">
        <v>69</v>
      </c>
      <c r="F4229" t="s">
        <v>9486</v>
      </c>
      <c r="G4229" t="s">
        <v>22</v>
      </c>
      <c r="H4229" s="1">
        <v>43984</v>
      </c>
      <c r="I4229" s="3">
        <v>0.89861111111111114</v>
      </c>
      <c r="J4229" s="1" t="s">
        <v>12021</v>
      </c>
      <c r="K4229" s="2" t="s">
        <v>12021</v>
      </c>
      <c r="L4229" s="2" t="s">
        <v>12021</v>
      </c>
      <c r="M4229" t="s">
        <v>12021</v>
      </c>
      <c r="N4229" t="str">
        <f t="shared" si="386"/>
        <v>02-06-2020</v>
      </c>
      <c r="O4229" t="str">
        <f t="shared" si="388"/>
        <v>06</v>
      </c>
      <c r="P4229" t="str">
        <f t="shared" si="389"/>
        <v>2020</v>
      </c>
      <c r="Q4229" t="s">
        <v>12021</v>
      </c>
      <c r="R4229" t="str">
        <f t="shared" si="387"/>
        <v>-</v>
      </c>
      <c r="S4229" t="str">
        <f t="shared" si="390"/>
        <v/>
      </c>
    </row>
    <row r="4230" spans="1:19" x14ac:dyDescent="0.3">
      <c r="A4230" t="s">
        <v>9487</v>
      </c>
      <c r="B4230" t="s">
        <v>110</v>
      </c>
      <c r="C4230" t="s">
        <v>11829</v>
      </c>
      <c r="D4230" t="s">
        <v>33</v>
      </c>
      <c r="E4230" t="s">
        <v>34</v>
      </c>
      <c r="F4230" t="s">
        <v>9488</v>
      </c>
      <c r="G4230" t="s">
        <v>28</v>
      </c>
      <c r="H4230" s="1" t="s">
        <v>4012</v>
      </c>
      <c r="I4230" s="3">
        <v>0.43543981481481481</v>
      </c>
      <c r="J4230" s="1" t="s">
        <v>3411</v>
      </c>
      <c r="K4230" s="2">
        <v>0.43543981481481481</v>
      </c>
      <c r="L4230" s="2" t="s">
        <v>12021</v>
      </c>
      <c r="M4230" t="s">
        <v>12021</v>
      </c>
      <c r="N4230" t="str">
        <f t="shared" si="386"/>
        <v>17-04-2023</v>
      </c>
      <c r="O4230" t="str">
        <f t="shared" si="388"/>
        <v>04</v>
      </c>
      <c r="P4230" t="str">
        <f t="shared" si="389"/>
        <v>2023</v>
      </c>
      <c r="Q4230" t="s">
        <v>12021</v>
      </c>
      <c r="R4230" t="str">
        <f t="shared" si="387"/>
        <v>28-04-2023</v>
      </c>
      <c r="S4230" t="str">
        <f t="shared" si="390"/>
        <v>04</v>
      </c>
    </row>
    <row r="4231" spans="1:19" x14ac:dyDescent="0.3">
      <c r="A4231" t="s">
        <v>9489</v>
      </c>
      <c r="B4231" t="s">
        <v>11</v>
      </c>
      <c r="C4231" t="s">
        <v>12021</v>
      </c>
      <c r="D4231" t="s">
        <v>12</v>
      </c>
      <c r="E4231" t="s">
        <v>13</v>
      </c>
      <c r="F4231" t="s">
        <v>9490</v>
      </c>
      <c r="G4231" t="s">
        <v>22</v>
      </c>
      <c r="H4231" s="1" t="s">
        <v>1680</v>
      </c>
      <c r="I4231" s="3">
        <v>0.63645833333333335</v>
      </c>
      <c r="J4231" s="1" t="s">
        <v>12021</v>
      </c>
      <c r="K4231" s="2" t="s">
        <v>12021</v>
      </c>
      <c r="L4231" s="2" t="s">
        <v>12021</v>
      </c>
      <c r="M4231" t="s">
        <v>12021</v>
      </c>
      <c r="N4231" t="str">
        <f t="shared" si="386"/>
        <v>27-12-2022</v>
      </c>
      <c r="O4231" t="str">
        <f t="shared" si="388"/>
        <v>12</v>
      </c>
      <c r="P4231" t="str">
        <f t="shared" si="389"/>
        <v>2022</v>
      </c>
      <c r="Q4231" t="s">
        <v>12021</v>
      </c>
      <c r="R4231" t="str">
        <f t="shared" si="387"/>
        <v>-</v>
      </c>
      <c r="S4231" t="str">
        <f t="shared" si="390"/>
        <v/>
      </c>
    </row>
    <row r="4232" spans="1:19" x14ac:dyDescent="0.3">
      <c r="A4232" t="s">
        <v>9491</v>
      </c>
      <c r="B4232" t="s">
        <v>146</v>
      </c>
      <c r="C4232" s="4">
        <v>44809.170138888891</v>
      </c>
      <c r="D4232" t="s">
        <v>19</v>
      </c>
      <c r="E4232" t="s">
        <v>140</v>
      </c>
      <c r="F4232" t="s">
        <v>9492</v>
      </c>
      <c r="G4232" t="s">
        <v>28</v>
      </c>
      <c r="H4232" s="1">
        <v>44566</v>
      </c>
      <c r="I4232" s="3">
        <v>0.1701388888888889</v>
      </c>
      <c r="J4232" s="1">
        <v>44809</v>
      </c>
      <c r="K4232" s="2">
        <v>0.1701388888888889</v>
      </c>
      <c r="L4232" s="2" t="s">
        <v>12021</v>
      </c>
      <c r="M4232" t="s">
        <v>12021</v>
      </c>
      <c r="N4232" t="str">
        <f t="shared" si="386"/>
        <v>05-01-2022</v>
      </c>
      <c r="O4232" t="str">
        <f t="shared" si="388"/>
        <v>01</v>
      </c>
      <c r="P4232" t="str">
        <f t="shared" si="389"/>
        <v>2022</v>
      </c>
      <c r="Q4232" t="s">
        <v>12021</v>
      </c>
      <c r="R4232" t="str">
        <f t="shared" si="387"/>
        <v>05-09-2022</v>
      </c>
      <c r="S4232" t="str">
        <f t="shared" si="390"/>
        <v>09</v>
      </c>
    </row>
    <row r="4233" spans="1:19" x14ac:dyDescent="0.3">
      <c r="A4233" t="s">
        <v>9493</v>
      </c>
      <c r="B4233" t="s">
        <v>87</v>
      </c>
      <c r="C4233" t="s">
        <v>12021</v>
      </c>
      <c r="D4233" t="s">
        <v>33</v>
      </c>
      <c r="E4233" t="s">
        <v>38</v>
      </c>
      <c r="F4233" t="s">
        <v>9494</v>
      </c>
      <c r="G4233" t="s">
        <v>22</v>
      </c>
      <c r="H4233" s="1" t="s">
        <v>631</v>
      </c>
      <c r="I4233" s="3">
        <v>0.63624999999999998</v>
      </c>
      <c r="J4233" s="1" t="s">
        <v>12021</v>
      </c>
      <c r="K4233" s="2" t="s">
        <v>12021</v>
      </c>
      <c r="L4233" s="2" t="s">
        <v>12021</v>
      </c>
      <c r="M4233" t="s">
        <v>12021</v>
      </c>
      <c r="N4233" t="str">
        <f t="shared" si="386"/>
        <v>19-01-2021</v>
      </c>
      <c r="O4233" t="str">
        <f t="shared" si="388"/>
        <v>01</v>
      </c>
      <c r="P4233" t="str">
        <f t="shared" si="389"/>
        <v>2021</v>
      </c>
      <c r="Q4233" t="s">
        <v>12021</v>
      </c>
      <c r="R4233" t="str">
        <f t="shared" si="387"/>
        <v>-</v>
      </c>
      <c r="S4233" t="str">
        <f t="shared" si="390"/>
        <v/>
      </c>
    </row>
    <row r="4234" spans="1:19" x14ac:dyDescent="0.3">
      <c r="A4234" t="s">
        <v>9495</v>
      </c>
      <c r="B4234" t="s">
        <v>110</v>
      </c>
      <c r="C4234" t="s">
        <v>12021</v>
      </c>
      <c r="D4234" t="s">
        <v>33</v>
      </c>
      <c r="E4234" t="s">
        <v>34</v>
      </c>
      <c r="F4234" t="s">
        <v>9496</v>
      </c>
      <c r="G4234" t="s">
        <v>22</v>
      </c>
      <c r="H4234" s="1">
        <v>45447</v>
      </c>
      <c r="I4234" s="3">
        <v>0.29236111111111113</v>
      </c>
      <c r="J4234" s="1" t="s">
        <v>12021</v>
      </c>
      <c r="K4234" s="2" t="s">
        <v>12021</v>
      </c>
      <c r="L4234" s="2" t="s">
        <v>12021</v>
      </c>
      <c r="M4234" t="s">
        <v>12021</v>
      </c>
      <c r="N4234" t="str">
        <f t="shared" si="386"/>
        <v>04-06-2024</v>
      </c>
      <c r="O4234" t="str">
        <f t="shared" si="388"/>
        <v>06</v>
      </c>
      <c r="P4234" t="str">
        <f t="shared" si="389"/>
        <v>2024</v>
      </c>
      <c r="Q4234" t="s">
        <v>12021</v>
      </c>
      <c r="R4234" t="str">
        <f t="shared" si="387"/>
        <v>-</v>
      </c>
      <c r="S4234" t="str">
        <f t="shared" si="390"/>
        <v/>
      </c>
    </row>
    <row r="4235" spans="1:19" x14ac:dyDescent="0.3">
      <c r="A4235" t="s">
        <v>9497</v>
      </c>
      <c r="B4235" t="s">
        <v>135</v>
      </c>
      <c r="C4235" t="s">
        <v>12021</v>
      </c>
      <c r="D4235" t="s">
        <v>33</v>
      </c>
      <c r="E4235" t="s">
        <v>38</v>
      </c>
      <c r="F4235" t="s">
        <v>9498</v>
      </c>
      <c r="G4235" t="s">
        <v>15</v>
      </c>
      <c r="H4235" s="1" t="s">
        <v>4227</v>
      </c>
      <c r="I4235" s="3">
        <v>0.58635416666666662</v>
      </c>
      <c r="J4235" s="1" t="s">
        <v>12021</v>
      </c>
      <c r="K4235" s="2" t="s">
        <v>12021</v>
      </c>
      <c r="L4235" s="2" t="s">
        <v>12021</v>
      </c>
      <c r="M4235" t="s">
        <v>12021</v>
      </c>
      <c r="N4235" t="str">
        <f t="shared" si="386"/>
        <v>17-05-2020</v>
      </c>
      <c r="O4235" t="str">
        <f t="shared" si="388"/>
        <v>05</v>
      </c>
      <c r="P4235" t="str">
        <f t="shared" si="389"/>
        <v>2020</v>
      </c>
      <c r="Q4235" t="s">
        <v>12021</v>
      </c>
      <c r="R4235" t="str">
        <f t="shared" si="387"/>
        <v>-</v>
      </c>
      <c r="S4235" t="str">
        <f t="shared" si="390"/>
        <v/>
      </c>
    </row>
    <row r="4236" spans="1:19" x14ac:dyDescent="0.3">
      <c r="A4236" t="s">
        <v>9499</v>
      </c>
      <c r="B4236" t="s">
        <v>126</v>
      </c>
      <c r="C4236" t="s">
        <v>12021</v>
      </c>
      <c r="D4236" t="s">
        <v>33</v>
      </c>
      <c r="E4236" t="s">
        <v>127</v>
      </c>
      <c r="F4236" t="s">
        <v>9500</v>
      </c>
      <c r="G4236" t="s">
        <v>22</v>
      </c>
      <c r="H4236" s="1">
        <v>45019</v>
      </c>
      <c r="I4236" s="3">
        <v>0.80555555555555558</v>
      </c>
      <c r="J4236" s="1" t="s">
        <v>12021</v>
      </c>
      <c r="K4236" s="2" t="s">
        <v>12021</v>
      </c>
      <c r="L4236" s="2" t="s">
        <v>12021</v>
      </c>
      <c r="M4236" t="s">
        <v>12021</v>
      </c>
      <c r="N4236" t="str">
        <f t="shared" si="386"/>
        <v>03-04-2023</v>
      </c>
      <c r="O4236" t="str">
        <f t="shared" si="388"/>
        <v>04</v>
      </c>
      <c r="P4236" t="str">
        <f t="shared" si="389"/>
        <v>2023</v>
      </c>
      <c r="Q4236" t="s">
        <v>12021</v>
      </c>
      <c r="R4236" t="str">
        <f t="shared" si="387"/>
        <v>-</v>
      </c>
      <c r="S4236" t="str">
        <f t="shared" si="390"/>
        <v/>
      </c>
    </row>
    <row r="4237" spans="1:19" x14ac:dyDescent="0.3">
      <c r="A4237" t="s">
        <v>9501</v>
      </c>
      <c r="B4237" t="s">
        <v>25</v>
      </c>
      <c r="C4237" t="s">
        <v>12021</v>
      </c>
      <c r="D4237" t="s">
        <v>19</v>
      </c>
      <c r="E4237" t="s">
        <v>26</v>
      </c>
      <c r="F4237" t="s">
        <v>9502</v>
      </c>
      <c r="G4237" t="s">
        <v>22</v>
      </c>
      <c r="H4237" s="1">
        <v>44441</v>
      </c>
      <c r="I4237" s="3">
        <v>2.6388888888888889E-2</v>
      </c>
      <c r="J4237" s="1" t="s">
        <v>12021</v>
      </c>
      <c r="K4237" s="2" t="s">
        <v>12021</v>
      </c>
      <c r="L4237" s="2" t="s">
        <v>12021</v>
      </c>
      <c r="M4237" t="s">
        <v>12021</v>
      </c>
      <c r="N4237" t="str">
        <f t="shared" si="386"/>
        <v>02-09-2021</v>
      </c>
      <c r="O4237" t="str">
        <f t="shared" si="388"/>
        <v>09</v>
      </c>
      <c r="P4237" t="str">
        <f t="shared" si="389"/>
        <v>2021</v>
      </c>
      <c r="Q4237" t="s">
        <v>12021</v>
      </c>
      <c r="R4237" t="str">
        <f t="shared" si="387"/>
        <v>-</v>
      </c>
      <c r="S4237" t="str">
        <f t="shared" si="390"/>
        <v/>
      </c>
    </row>
    <row r="4238" spans="1:19" x14ac:dyDescent="0.3">
      <c r="A4238" t="s">
        <v>9503</v>
      </c>
      <c r="B4238" t="s">
        <v>73</v>
      </c>
      <c r="C4238" t="s">
        <v>12021</v>
      </c>
      <c r="D4238" t="s">
        <v>49</v>
      </c>
      <c r="E4238" t="s">
        <v>50</v>
      </c>
      <c r="F4238" t="s">
        <v>9504</v>
      </c>
      <c r="G4238" t="s">
        <v>15</v>
      </c>
      <c r="H4238" s="1" t="s">
        <v>900</v>
      </c>
      <c r="I4238" s="3">
        <v>0.24193287037037037</v>
      </c>
      <c r="J4238" s="1" t="s">
        <v>12021</v>
      </c>
      <c r="K4238" s="2" t="s">
        <v>12021</v>
      </c>
      <c r="L4238" s="2" t="s">
        <v>12021</v>
      </c>
      <c r="M4238" t="s">
        <v>12021</v>
      </c>
      <c r="N4238" t="str">
        <f t="shared" si="386"/>
        <v>26-09-2024</v>
      </c>
      <c r="O4238" t="str">
        <f t="shared" si="388"/>
        <v>09</v>
      </c>
      <c r="P4238" t="str">
        <f t="shared" si="389"/>
        <v>2024</v>
      </c>
      <c r="Q4238" t="s">
        <v>12021</v>
      </c>
      <c r="R4238" t="str">
        <f t="shared" si="387"/>
        <v>-</v>
      </c>
      <c r="S4238" t="str">
        <f t="shared" si="390"/>
        <v/>
      </c>
    </row>
    <row r="4239" spans="1:19" x14ac:dyDescent="0.3">
      <c r="A4239" t="s">
        <v>9505</v>
      </c>
      <c r="B4239" t="s">
        <v>404</v>
      </c>
      <c r="C4239" t="s">
        <v>11830</v>
      </c>
      <c r="D4239" t="s">
        <v>12</v>
      </c>
      <c r="E4239" t="s">
        <v>174</v>
      </c>
      <c r="F4239" t="s">
        <v>9506</v>
      </c>
      <c r="G4239" t="s">
        <v>28</v>
      </c>
      <c r="H4239" s="1" t="s">
        <v>2599</v>
      </c>
      <c r="I4239" s="3">
        <v>0.57388888888888889</v>
      </c>
      <c r="J4239" s="1" t="s">
        <v>3304</v>
      </c>
      <c r="K4239" s="2">
        <v>0.57388888888888889</v>
      </c>
      <c r="L4239" s="2" t="s">
        <v>12021</v>
      </c>
      <c r="M4239" t="s">
        <v>12021</v>
      </c>
      <c r="N4239" t="str">
        <f t="shared" si="386"/>
        <v>25-05-2020</v>
      </c>
      <c r="O4239" t="str">
        <f t="shared" si="388"/>
        <v>05</v>
      </c>
      <c r="P4239" t="str">
        <f t="shared" si="389"/>
        <v>2020</v>
      </c>
      <c r="Q4239" t="s">
        <v>12021</v>
      </c>
      <c r="R4239" t="str">
        <f t="shared" si="387"/>
        <v>30-05-2020</v>
      </c>
      <c r="S4239" t="str">
        <f t="shared" si="390"/>
        <v>05</v>
      </c>
    </row>
    <row r="4240" spans="1:19" x14ac:dyDescent="0.3">
      <c r="A4240" t="s">
        <v>9507</v>
      </c>
      <c r="B4240" t="s">
        <v>73</v>
      </c>
      <c r="C4240" t="s">
        <v>12021</v>
      </c>
      <c r="D4240" t="s">
        <v>49</v>
      </c>
      <c r="E4240" t="s">
        <v>50</v>
      </c>
      <c r="F4240" t="s">
        <v>9508</v>
      </c>
      <c r="G4240" t="s">
        <v>22</v>
      </c>
      <c r="H4240" s="1">
        <v>45327</v>
      </c>
      <c r="I4240" s="3">
        <v>0.12847222222222221</v>
      </c>
      <c r="J4240" s="1" t="s">
        <v>12021</v>
      </c>
      <c r="K4240" s="2" t="s">
        <v>12021</v>
      </c>
      <c r="L4240" s="2" t="s">
        <v>12021</v>
      </c>
      <c r="M4240" t="s">
        <v>12021</v>
      </c>
      <c r="N4240" t="str">
        <f t="shared" si="386"/>
        <v>05-02-2024</v>
      </c>
      <c r="O4240" t="str">
        <f t="shared" si="388"/>
        <v>02</v>
      </c>
      <c r="P4240" t="str">
        <f t="shared" si="389"/>
        <v>2024</v>
      </c>
      <c r="Q4240" t="s">
        <v>12021</v>
      </c>
      <c r="R4240" t="str">
        <f t="shared" si="387"/>
        <v>-</v>
      </c>
      <c r="S4240" t="str">
        <f t="shared" si="390"/>
        <v/>
      </c>
    </row>
    <row r="4241" spans="1:19" x14ac:dyDescent="0.3">
      <c r="A4241" t="s">
        <v>9509</v>
      </c>
      <c r="B4241" t="s">
        <v>188</v>
      </c>
      <c r="C4241" t="s">
        <v>12021</v>
      </c>
      <c r="D4241" t="s">
        <v>12</v>
      </c>
      <c r="E4241" t="s">
        <v>114</v>
      </c>
      <c r="F4241" t="s">
        <v>9510</v>
      </c>
      <c r="G4241" t="s">
        <v>15</v>
      </c>
      <c r="H4241" s="1" t="s">
        <v>987</v>
      </c>
      <c r="I4241" s="3">
        <v>0.49094907407407407</v>
      </c>
      <c r="J4241" s="1" t="s">
        <v>12021</v>
      </c>
      <c r="K4241" s="2" t="s">
        <v>12021</v>
      </c>
      <c r="L4241" s="2" t="s">
        <v>12021</v>
      </c>
      <c r="M4241" t="s">
        <v>12021</v>
      </c>
      <c r="N4241" t="str">
        <f t="shared" si="386"/>
        <v>18-10-2024</v>
      </c>
      <c r="O4241" t="str">
        <f t="shared" si="388"/>
        <v>10</v>
      </c>
      <c r="P4241" t="str">
        <f t="shared" si="389"/>
        <v>2024</v>
      </c>
      <c r="Q4241" t="s">
        <v>12021</v>
      </c>
      <c r="R4241" t="str">
        <f t="shared" si="387"/>
        <v>-</v>
      </c>
      <c r="S4241" t="str">
        <f t="shared" si="390"/>
        <v/>
      </c>
    </row>
    <row r="4242" spans="1:19" x14ac:dyDescent="0.3">
      <c r="A4242" t="s">
        <v>9511</v>
      </c>
      <c r="B4242" t="s">
        <v>188</v>
      </c>
      <c r="C4242" s="4">
        <v>45421.986111111109</v>
      </c>
      <c r="D4242" t="s">
        <v>12</v>
      </c>
      <c r="E4242" t="s">
        <v>114</v>
      </c>
      <c r="F4242" t="s">
        <v>9512</v>
      </c>
      <c r="G4242" t="s">
        <v>28</v>
      </c>
      <c r="H4242" s="1" t="s">
        <v>251</v>
      </c>
      <c r="I4242" s="3">
        <v>0.98656250000000001</v>
      </c>
      <c r="J4242" s="1">
        <v>45421</v>
      </c>
      <c r="K4242" s="2">
        <v>0.98611111111111116</v>
      </c>
      <c r="L4242" s="2" t="s">
        <v>12021</v>
      </c>
      <c r="M4242" t="s">
        <v>12021</v>
      </c>
      <c r="N4242" t="str">
        <f t="shared" si="386"/>
        <v>25-08-2024</v>
      </c>
      <c r="O4242" t="str">
        <f t="shared" si="388"/>
        <v>08</v>
      </c>
      <c r="P4242" t="str">
        <f t="shared" si="389"/>
        <v>2024</v>
      </c>
      <c r="Q4242" t="s">
        <v>12021</v>
      </c>
      <c r="R4242" t="str">
        <f t="shared" si="387"/>
        <v>09-05-2024</v>
      </c>
      <c r="S4242" t="str">
        <f t="shared" si="390"/>
        <v>05</v>
      </c>
    </row>
    <row r="4243" spans="1:19" x14ac:dyDescent="0.3">
      <c r="A4243" t="s">
        <v>9513</v>
      </c>
      <c r="B4243" t="s">
        <v>113</v>
      </c>
      <c r="C4243" t="s">
        <v>12021</v>
      </c>
      <c r="D4243" t="s">
        <v>12</v>
      </c>
      <c r="E4243" t="s">
        <v>114</v>
      </c>
      <c r="F4243" t="s">
        <v>9514</v>
      </c>
      <c r="G4243" t="s">
        <v>15</v>
      </c>
      <c r="H4243" s="1" t="s">
        <v>4460</v>
      </c>
      <c r="I4243" s="3">
        <v>6.7361111111111108E-2</v>
      </c>
      <c r="J4243" s="1" t="s">
        <v>12021</v>
      </c>
      <c r="K4243" s="2" t="s">
        <v>12021</v>
      </c>
      <c r="L4243" s="2" t="s">
        <v>12021</v>
      </c>
      <c r="M4243" t="s">
        <v>12021</v>
      </c>
      <c r="N4243" t="str">
        <f t="shared" si="386"/>
        <v>20-08-2021</v>
      </c>
      <c r="O4243" t="str">
        <f t="shared" si="388"/>
        <v>08</v>
      </c>
      <c r="P4243" t="str">
        <f t="shared" si="389"/>
        <v>2021</v>
      </c>
      <c r="Q4243" t="s">
        <v>12021</v>
      </c>
      <c r="R4243" t="str">
        <f t="shared" si="387"/>
        <v>-</v>
      </c>
      <c r="S4243" t="str">
        <f t="shared" si="390"/>
        <v/>
      </c>
    </row>
    <row r="4244" spans="1:19" x14ac:dyDescent="0.3">
      <c r="A4244" t="s">
        <v>9515</v>
      </c>
      <c r="B4244" t="s">
        <v>188</v>
      </c>
      <c r="C4244" t="s">
        <v>11831</v>
      </c>
      <c r="D4244" t="s">
        <v>12</v>
      </c>
      <c r="E4244" t="s">
        <v>114</v>
      </c>
      <c r="F4244" t="s">
        <v>9516</v>
      </c>
      <c r="G4244" t="s">
        <v>28</v>
      </c>
      <c r="H4244" s="1" t="s">
        <v>8333</v>
      </c>
      <c r="I4244" s="3">
        <v>0.25061342592592595</v>
      </c>
      <c r="J4244" s="1" t="s">
        <v>688</v>
      </c>
      <c r="K4244" s="2">
        <v>0.25061342592592595</v>
      </c>
      <c r="L4244" s="2" t="s">
        <v>12021</v>
      </c>
      <c r="M4244" t="s">
        <v>12021</v>
      </c>
      <c r="N4244" t="str">
        <f t="shared" si="386"/>
        <v>26-10-2024</v>
      </c>
      <c r="O4244" t="str">
        <f t="shared" si="388"/>
        <v>10</v>
      </c>
      <c r="P4244" t="str">
        <f t="shared" si="389"/>
        <v>2024</v>
      </c>
      <c r="Q4244" t="s">
        <v>12021</v>
      </c>
      <c r="R4244" t="str">
        <f t="shared" si="387"/>
        <v>20-11-2024</v>
      </c>
      <c r="S4244" t="str">
        <f t="shared" si="390"/>
        <v>11</v>
      </c>
    </row>
    <row r="4245" spans="1:19" x14ac:dyDescent="0.3">
      <c r="A4245" t="s">
        <v>9517</v>
      </c>
      <c r="B4245" t="s">
        <v>48</v>
      </c>
      <c r="C4245" t="s">
        <v>12021</v>
      </c>
      <c r="D4245" t="s">
        <v>49</v>
      </c>
      <c r="E4245" t="s">
        <v>50</v>
      </c>
      <c r="F4245" t="s">
        <v>9518</v>
      </c>
      <c r="G4245" t="s">
        <v>22</v>
      </c>
      <c r="H4245" s="1">
        <v>43922</v>
      </c>
      <c r="I4245" s="3">
        <v>0.96875</v>
      </c>
      <c r="J4245" s="1" t="s">
        <v>12021</v>
      </c>
      <c r="K4245" s="2" t="s">
        <v>12021</v>
      </c>
      <c r="L4245" s="2" t="s">
        <v>12021</v>
      </c>
      <c r="M4245" t="s">
        <v>12021</v>
      </c>
      <c r="N4245" t="str">
        <f t="shared" si="386"/>
        <v>01-04-2020</v>
      </c>
      <c r="O4245" t="str">
        <f t="shared" si="388"/>
        <v>04</v>
      </c>
      <c r="P4245" t="str">
        <f t="shared" si="389"/>
        <v>2020</v>
      </c>
      <c r="Q4245" t="s">
        <v>12021</v>
      </c>
      <c r="R4245" t="str">
        <f t="shared" si="387"/>
        <v>-</v>
      </c>
      <c r="S4245" t="str">
        <f t="shared" si="390"/>
        <v/>
      </c>
    </row>
    <row r="4246" spans="1:19" x14ac:dyDescent="0.3">
      <c r="A4246" t="s">
        <v>9519</v>
      </c>
      <c r="B4246" t="s">
        <v>185</v>
      </c>
      <c r="C4246" t="s">
        <v>12021</v>
      </c>
      <c r="D4246" t="s">
        <v>12</v>
      </c>
      <c r="E4246" t="s">
        <v>13</v>
      </c>
      <c r="F4246" t="s">
        <v>9520</v>
      </c>
      <c r="G4246" t="s">
        <v>22</v>
      </c>
      <c r="H4246" s="1" t="s">
        <v>984</v>
      </c>
      <c r="I4246" s="3">
        <v>0.27572916666666669</v>
      </c>
      <c r="J4246" s="1" t="s">
        <v>12021</v>
      </c>
      <c r="K4246" s="2" t="s">
        <v>12021</v>
      </c>
      <c r="L4246" s="2" t="s">
        <v>12021</v>
      </c>
      <c r="M4246" t="s">
        <v>12021</v>
      </c>
      <c r="N4246" t="str">
        <f t="shared" si="386"/>
        <v>20-10-2021</v>
      </c>
      <c r="O4246" t="str">
        <f t="shared" si="388"/>
        <v>10</v>
      </c>
      <c r="P4246" t="str">
        <f t="shared" si="389"/>
        <v>2021</v>
      </c>
      <c r="Q4246" t="s">
        <v>12021</v>
      </c>
      <c r="R4246" t="str">
        <f t="shared" si="387"/>
        <v>-</v>
      </c>
      <c r="S4246" t="str">
        <f t="shared" si="390"/>
        <v/>
      </c>
    </row>
    <row r="4247" spans="1:19" x14ac:dyDescent="0.3">
      <c r="A4247" t="s">
        <v>9521</v>
      </c>
      <c r="B4247" t="s">
        <v>18</v>
      </c>
      <c r="C4247" t="s">
        <v>12021</v>
      </c>
      <c r="D4247" t="s">
        <v>19</v>
      </c>
      <c r="E4247" t="s">
        <v>20</v>
      </c>
      <c r="F4247" t="s">
        <v>9522</v>
      </c>
      <c r="G4247" t="s">
        <v>22</v>
      </c>
      <c r="H4247" s="1" t="s">
        <v>2048</v>
      </c>
      <c r="I4247" s="3">
        <v>0.19803240740740741</v>
      </c>
      <c r="J4247" s="1" t="s">
        <v>12021</v>
      </c>
      <c r="K4247" s="2" t="s">
        <v>12021</v>
      </c>
      <c r="L4247" s="2" t="s">
        <v>12021</v>
      </c>
      <c r="M4247" t="s">
        <v>12021</v>
      </c>
      <c r="N4247" t="str">
        <f t="shared" si="386"/>
        <v>15-10-2023</v>
      </c>
      <c r="O4247" t="str">
        <f t="shared" si="388"/>
        <v>10</v>
      </c>
      <c r="P4247" t="str">
        <f t="shared" si="389"/>
        <v>2023</v>
      </c>
      <c r="Q4247" t="s">
        <v>12021</v>
      </c>
      <c r="R4247" t="str">
        <f t="shared" si="387"/>
        <v>-</v>
      </c>
      <c r="S4247" t="str">
        <f t="shared" si="390"/>
        <v/>
      </c>
    </row>
    <row r="4248" spans="1:19" x14ac:dyDescent="0.3">
      <c r="A4248" t="s">
        <v>9523</v>
      </c>
      <c r="B4248" t="s">
        <v>53</v>
      </c>
      <c r="C4248" t="s">
        <v>11832</v>
      </c>
      <c r="D4248" t="s">
        <v>12</v>
      </c>
      <c r="E4248" t="s">
        <v>13</v>
      </c>
      <c r="F4248" t="s">
        <v>9524</v>
      </c>
      <c r="G4248" t="s">
        <v>28</v>
      </c>
      <c r="H4248" s="1" t="s">
        <v>9525</v>
      </c>
      <c r="I4248" s="3">
        <v>0.38444444444444442</v>
      </c>
      <c r="J4248" s="1" t="s">
        <v>1663</v>
      </c>
      <c r="K4248" s="2">
        <v>0.38444444444444442</v>
      </c>
      <c r="L4248" s="2" t="s">
        <v>12021</v>
      </c>
      <c r="M4248" t="s">
        <v>12021</v>
      </c>
      <c r="N4248" t="str">
        <f t="shared" si="386"/>
        <v>28-09-2020</v>
      </c>
      <c r="O4248" t="str">
        <f t="shared" si="388"/>
        <v>09</v>
      </c>
      <c r="P4248" t="str">
        <f t="shared" si="389"/>
        <v>2020</v>
      </c>
      <c r="Q4248" t="s">
        <v>12021</v>
      </c>
      <c r="R4248" t="str">
        <f t="shared" si="387"/>
        <v>13-10-2020</v>
      </c>
      <c r="S4248" t="str">
        <f t="shared" si="390"/>
        <v>10</v>
      </c>
    </row>
    <row r="4249" spans="1:19" x14ac:dyDescent="0.3">
      <c r="A4249" t="s">
        <v>9526</v>
      </c>
      <c r="B4249" t="s">
        <v>256</v>
      </c>
      <c r="C4249" t="s">
        <v>12021</v>
      </c>
      <c r="D4249" t="s">
        <v>19</v>
      </c>
      <c r="E4249" t="s">
        <v>20</v>
      </c>
      <c r="F4249" t="s">
        <v>9527</v>
      </c>
      <c r="G4249" t="s">
        <v>15</v>
      </c>
      <c r="H4249" s="1" t="s">
        <v>9528</v>
      </c>
      <c r="I4249" s="3">
        <v>0.2495023148148148</v>
      </c>
      <c r="J4249" s="1" t="s">
        <v>12021</v>
      </c>
      <c r="K4249" s="2" t="s">
        <v>12021</v>
      </c>
      <c r="L4249" s="2" t="s">
        <v>12021</v>
      </c>
      <c r="M4249" t="s">
        <v>12021</v>
      </c>
      <c r="N4249" t="str">
        <f t="shared" si="386"/>
        <v>14-10-2020</v>
      </c>
      <c r="O4249" t="str">
        <f t="shared" si="388"/>
        <v>10</v>
      </c>
      <c r="P4249" t="str">
        <f t="shared" si="389"/>
        <v>2020</v>
      </c>
      <c r="Q4249" t="s">
        <v>12021</v>
      </c>
      <c r="R4249" t="str">
        <f t="shared" si="387"/>
        <v>-</v>
      </c>
      <c r="S4249" t="str">
        <f t="shared" si="390"/>
        <v/>
      </c>
    </row>
    <row r="4250" spans="1:19" x14ac:dyDescent="0.3">
      <c r="A4250" t="s">
        <v>9529</v>
      </c>
      <c r="B4250" t="s">
        <v>25</v>
      </c>
      <c r="C4250" t="s">
        <v>12021</v>
      </c>
      <c r="D4250" t="s">
        <v>19</v>
      </c>
      <c r="E4250" t="s">
        <v>26</v>
      </c>
      <c r="F4250" t="s">
        <v>9530</v>
      </c>
      <c r="G4250" t="s">
        <v>22</v>
      </c>
      <c r="H4250" s="1" t="s">
        <v>133</v>
      </c>
      <c r="I4250" s="3">
        <v>0.52068287037037042</v>
      </c>
      <c r="J4250" s="1" t="s">
        <v>12021</v>
      </c>
      <c r="K4250" s="2" t="s">
        <v>12021</v>
      </c>
      <c r="L4250" s="2" t="s">
        <v>12021</v>
      </c>
      <c r="M4250" t="s">
        <v>12021</v>
      </c>
      <c r="N4250" t="str">
        <f t="shared" si="386"/>
        <v>21-09-2024</v>
      </c>
      <c r="O4250" t="str">
        <f t="shared" si="388"/>
        <v>09</v>
      </c>
      <c r="P4250" t="str">
        <f t="shared" si="389"/>
        <v>2024</v>
      </c>
      <c r="Q4250" t="s">
        <v>12021</v>
      </c>
      <c r="R4250" t="str">
        <f t="shared" si="387"/>
        <v>-</v>
      </c>
      <c r="S4250" t="str">
        <f t="shared" si="390"/>
        <v/>
      </c>
    </row>
    <row r="4251" spans="1:19" x14ac:dyDescent="0.3">
      <c r="A4251" t="s">
        <v>9531</v>
      </c>
      <c r="B4251" t="s">
        <v>205</v>
      </c>
      <c r="C4251" t="s">
        <v>12021</v>
      </c>
      <c r="D4251" t="s">
        <v>19</v>
      </c>
      <c r="E4251" t="s">
        <v>140</v>
      </c>
      <c r="F4251" t="s">
        <v>9532</v>
      </c>
      <c r="G4251" t="s">
        <v>22</v>
      </c>
      <c r="H4251" s="1">
        <v>44774</v>
      </c>
      <c r="I4251" s="3">
        <v>0.7270833333333333</v>
      </c>
      <c r="J4251" s="1" t="s">
        <v>12021</v>
      </c>
      <c r="K4251" s="2" t="s">
        <v>12021</v>
      </c>
      <c r="L4251" s="2" t="s">
        <v>12021</v>
      </c>
      <c r="M4251" t="s">
        <v>12021</v>
      </c>
      <c r="N4251" t="str">
        <f t="shared" si="386"/>
        <v>01-08-2022</v>
      </c>
      <c r="O4251" t="str">
        <f t="shared" si="388"/>
        <v>08</v>
      </c>
      <c r="P4251" t="str">
        <f t="shared" si="389"/>
        <v>2022</v>
      </c>
      <c r="Q4251" t="s">
        <v>12021</v>
      </c>
      <c r="R4251" t="str">
        <f t="shared" si="387"/>
        <v>-</v>
      </c>
      <c r="S4251" t="str">
        <f t="shared" si="390"/>
        <v/>
      </c>
    </row>
    <row r="4252" spans="1:19" x14ac:dyDescent="0.3">
      <c r="A4252" t="s">
        <v>9533</v>
      </c>
      <c r="B4252" t="s">
        <v>149</v>
      </c>
      <c r="C4252" t="s">
        <v>12021</v>
      </c>
      <c r="D4252" t="s">
        <v>49</v>
      </c>
      <c r="E4252" t="s">
        <v>69</v>
      </c>
      <c r="F4252" t="s">
        <v>9534</v>
      </c>
      <c r="G4252" t="s">
        <v>22</v>
      </c>
      <c r="H4252" s="1" t="s">
        <v>1223</v>
      </c>
      <c r="I4252" s="3">
        <v>0.68358796296296298</v>
      </c>
      <c r="J4252" s="1" t="s">
        <v>12021</v>
      </c>
      <c r="K4252" s="2" t="s">
        <v>12021</v>
      </c>
      <c r="L4252" s="2" t="s">
        <v>12021</v>
      </c>
      <c r="M4252" t="s">
        <v>12021</v>
      </c>
      <c r="N4252" t="str">
        <f t="shared" si="386"/>
        <v>22-09-2021</v>
      </c>
      <c r="O4252" t="str">
        <f t="shared" si="388"/>
        <v>09</v>
      </c>
      <c r="P4252" t="str">
        <f t="shared" si="389"/>
        <v>2021</v>
      </c>
      <c r="Q4252" t="s">
        <v>12021</v>
      </c>
      <c r="R4252" t="str">
        <f t="shared" si="387"/>
        <v>-</v>
      </c>
      <c r="S4252" t="str">
        <f t="shared" si="390"/>
        <v/>
      </c>
    </row>
    <row r="4253" spans="1:19" x14ac:dyDescent="0.3">
      <c r="A4253" t="s">
        <v>9535</v>
      </c>
      <c r="B4253" t="s">
        <v>37</v>
      </c>
      <c r="C4253" t="s">
        <v>11833</v>
      </c>
      <c r="D4253" t="s">
        <v>33</v>
      </c>
      <c r="E4253" t="s">
        <v>38</v>
      </c>
      <c r="F4253" t="s">
        <v>9536</v>
      </c>
      <c r="G4253" t="s">
        <v>28</v>
      </c>
      <c r="H4253" s="1">
        <v>45172</v>
      </c>
      <c r="I4253" s="3">
        <v>0.26250000000000001</v>
      </c>
      <c r="J4253" s="1" t="s">
        <v>1106</v>
      </c>
      <c r="K4253" s="2">
        <v>0.263125</v>
      </c>
      <c r="L4253" s="2" t="s">
        <v>12021</v>
      </c>
      <c r="M4253" t="s">
        <v>12021</v>
      </c>
      <c r="N4253" t="str">
        <f t="shared" si="386"/>
        <v>03-09-2023</v>
      </c>
      <c r="O4253" t="str">
        <f t="shared" si="388"/>
        <v>09</v>
      </c>
      <c r="P4253" t="str">
        <f t="shared" si="389"/>
        <v>2023</v>
      </c>
      <c r="Q4253" t="s">
        <v>12021</v>
      </c>
      <c r="R4253" t="str">
        <f t="shared" si="387"/>
        <v>17-03-2023</v>
      </c>
      <c r="S4253" t="str">
        <f t="shared" si="390"/>
        <v>03</v>
      </c>
    </row>
    <row r="4254" spans="1:19" x14ac:dyDescent="0.3">
      <c r="A4254" t="s">
        <v>9537</v>
      </c>
      <c r="B4254" t="s">
        <v>280</v>
      </c>
      <c r="C4254" t="s">
        <v>11834</v>
      </c>
      <c r="D4254" t="s">
        <v>49</v>
      </c>
      <c r="E4254" t="s">
        <v>65</v>
      </c>
      <c r="F4254" t="s">
        <v>9538</v>
      </c>
      <c r="G4254" t="s">
        <v>28</v>
      </c>
      <c r="H4254" s="1" t="s">
        <v>251</v>
      </c>
      <c r="I4254" s="3">
        <v>0.76121527777777775</v>
      </c>
      <c r="J4254" s="1" t="s">
        <v>4312</v>
      </c>
      <c r="K4254" s="2">
        <v>0.76121527777777775</v>
      </c>
      <c r="L4254" s="2" t="s">
        <v>12021</v>
      </c>
      <c r="M4254" t="s">
        <v>12021</v>
      </c>
      <c r="N4254" t="str">
        <f t="shared" si="386"/>
        <v>25-08-2024</v>
      </c>
      <c r="O4254" t="str">
        <f t="shared" si="388"/>
        <v>08</v>
      </c>
      <c r="P4254" t="str">
        <f t="shared" si="389"/>
        <v>2024</v>
      </c>
      <c r="Q4254" t="s">
        <v>12021</v>
      </c>
      <c r="R4254" t="str">
        <f t="shared" si="387"/>
        <v>14-09-2024</v>
      </c>
      <c r="S4254" t="str">
        <f t="shared" si="390"/>
        <v>09</v>
      </c>
    </row>
    <row r="4255" spans="1:19" x14ac:dyDescent="0.3">
      <c r="A4255" t="s">
        <v>9539</v>
      </c>
      <c r="B4255" t="s">
        <v>11</v>
      </c>
      <c r="C4255" t="s">
        <v>12021</v>
      </c>
      <c r="D4255" t="s">
        <v>12</v>
      </c>
      <c r="E4255" t="s">
        <v>13</v>
      </c>
      <c r="F4255" t="s">
        <v>9540</v>
      </c>
      <c r="G4255" t="s">
        <v>15</v>
      </c>
      <c r="H4255" s="1">
        <v>44110</v>
      </c>
      <c r="I4255" s="3">
        <v>0.49027777777777776</v>
      </c>
      <c r="J4255" s="1" t="s">
        <v>12021</v>
      </c>
      <c r="K4255" s="2" t="s">
        <v>12021</v>
      </c>
      <c r="L4255" s="2" t="s">
        <v>12021</v>
      </c>
      <c r="M4255" t="s">
        <v>12021</v>
      </c>
      <c r="N4255" t="str">
        <f t="shared" si="386"/>
        <v>06-10-2020</v>
      </c>
      <c r="O4255" t="str">
        <f t="shared" si="388"/>
        <v>10</v>
      </c>
      <c r="P4255" t="str">
        <f t="shared" si="389"/>
        <v>2020</v>
      </c>
      <c r="Q4255" t="s">
        <v>12021</v>
      </c>
      <c r="R4255" t="str">
        <f t="shared" si="387"/>
        <v>-</v>
      </c>
      <c r="S4255" t="str">
        <f t="shared" si="390"/>
        <v/>
      </c>
    </row>
    <row r="4256" spans="1:19" x14ac:dyDescent="0.3">
      <c r="A4256" t="s">
        <v>9541</v>
      </c>
      <c r="B4256" t="s">
        <v>173</v>
      </c>
      <c r="C4256" t="s">
        <v>12021</v>
      </c>
      <c r="D4256" t="s">
        <v>12</v>
      </c>
      <c r="E4256" t="s">
        <v>174</v>
      </c>
      <c r="F4256" t="s">
        <v>9542</v>
      </c>
      <c r="G4256" t="s">
        <v>22</v>
      </c>
      <c r="H4256" s="1" t="s">
        <v>1683</v>
      </c>
      <c r="I4256" s="3">
        <v>0.14936342592592591</v>
      </c>
      <c r="J4256" s="1" t="s">
        <v>12021</v>
      </c>
      <c r="K4256" s="2" t="s">
        <v>12021</v>
      </c>
      <c r="L4256" s="2" t="s">
        <v>12021</v>
      </c>
      <c r="M4256" t="s">
        <v>12021</v>
      </c>
      <c r="N4256" t="str">
        <f t="shared" si="386"/>
        <v>26-03-2020</v>
      </c>
      <c r="O4256" t="str">
        <f t="shared" si="388"/>
        <v>03</v>
      </c>
      <c r="P4256" t="str">
        <f t="shared" si="389"/>
        <v>2020</v>
      </c>
      <c r="Q4256" t="s">
        <v>12021</v>
      </c>
      <c r="R4256" t="str">
        <f t="shared" si="387"/>
        <v>-</v>
      </c>
      <c r="S4256" t="str">
        <f t="shared" si="390"/>
        <v/>
      </c>
    </row>
    <row r="4257" spans="1:19" x14ac:dyDescent="0.3">
      <c r="A4257" t="s">
        <v>9543</v>
      </c>
      <c r="B4257" t="s">
        <v>64</v>
      </c>
      <c r="C4257" s="4">
        <v>45547.961805555555</v>
      </c>
      <c r="D4257" t="s">
        <v>49</v>
      </c>
      <c r="E4257" t="s">
        <v>65</v>
      </c>
      <c r="F4257" t="s">
        <v>9544</v>
      </c>
      <c r="G4257" t="s">
        <v>28</v>
      </c>
      <c r="H4257" s="1">
        <v>45637</v>
      </c>
      <c r="I4257" s="3">
        <v>0.96180555555555558</v>
      </c>
      <c r="J4257" s="1">
        <v>45547</v>
      </c>
      <c r="K4257" s="2">
        <v>0.96180555555555558</v>
      </c>
      <c r="L4257" s="2" t="s">
        <v>12021</v>
      </c>
      <c r="M4257" t="s">
        <v>12021</v>
      </c>
      <c r="N4257" t="str">
        <f t="shared" si="386"/>
        <v>11-12-2024</v>
      </c>
      <c r="O4257" t="str">
        <f t="shared" si="388"/>
        <v>12</v>
      </c>
      <c r="P4257" t="str">
        <f t="shared" si="389"/>
        <v>2024</v>
      </c>
      <c r="Q4257" t="s">
        <v>12021</v>
      </c>
      <c r="R4257" t="str">
        <f t="shared" si="387"/>
        <v>12-09-2024</v>
      </c>
      <c r="S4257" t="str">
        <f t="shared" si="390"/>
        <v>09</v>
      </c>
    </row>
    <row r="4258" spans="1:19" x14ac:dyDescent="0.3">
      <c r="A4258" t="s">
        <v>9545</v>
      </c>
      <c r="B4258" t="s">
        <v>220</v>
      </c>
      <c r="C4258" t="s">
        <v>12021</v>
      </c>
      <c r="D4258" t="s">
        <v>12</v>
      </c>
      <c r="E4258" t="s">
        <v>174</v>
      </c>
      <c r="F4258" t="s">
        <v>9546</v>
      </c>
      <c r="G4258" t="s">
        <v>15</v>
      </c>
      <c r="H4258" s="1" t="s">
        <v>372</v>
      </c>
      <c r="I4258" s="3">
        <v>0.66813657407407412</v>
      </c>
      <c r="J4258" s="1" t="s">
        <v>12021</v>
      </c>
      <c r="K4258" s="2" t="s">
        <v>12021</v>
      </c>
      <c r="L4258" s="2" t="s">
        <v>12021</v>
      </c>
      <c r="M4258" t="s">
        <v>12021</v>
      </c>
      <c r="N4258" t="str">
        <f t="shared" si="386"/>
        <v>28-08-2024</v>
      </c>
      <c r="O4258" t="str">
        <f t="shared" si="388"/>
        <v>08</v>
      </c>
      <c r="P4258" t="str">
        <f t="shared" si="389"/>
        <v>2024</v>
      </c>
      <c r="Q4258" t="s">
        <v>12021</v>
      </c>
      <c r="R4258" t="str">
        <f t="shared" si="387"/>
        <v>-</v>
      </c>
      <c r="S4258" t="str">
        <f t="shared" si="390"/>
        <v/>
      </c>
    </row>
    <row r="4259" spans="1:19" x14ac:dyDescent="0.3">
      <c r="A4259" t="s">
        <v>9547</v>
      </c>
      <c r="B4259" t="s">
        <v>202</v>
      </c>
      <c r="C4259" t="s">
        <v>12021</v>
      </c>
      <c r="D4259" t="s">
        <v>33</v>
      </c>
      <c r="E4259" t="s">
        <v>127</v>
      </c>
      <c r="F4259" t="s">
        <v>9548</v>
      </c>
      <c r="G4259" t="s">
        <v>15</v>
      </c>
      <c r="H4259" s="1" t="s">
        <v>4758</v>
      </c>
      <c r="I4259" s="3">
        <v>0.36616898148148147</v>
      </c>
      <c r="J4259" s="1" t="s">
        <v>12021</v>
      </c>
      <c r="K4259" s="2" t="s">
        <v>12021</v>
      </c>
      <c r="L4259" s="2" t="s">
        <v>12021</v>
      </c>
      <c r="M4259" t="s">
        <v>12021</v>
      </c>
      <c r="N4259" t="str">
        <f t="shared" si="386"/>
        <v>24-06-2021</v>
      </c>
      <c r="O4259" t="str">
        <f t="shared" si="388"/>
        <v>06</v>
      </c>
      <c r="P4259" t="str">
        <f t="shared" si="389"/>
        <v>2021</v>
      </c>
      <c r="Q4259" t="s">
        <v>12021</v>
      </c>
      <c r="R4259" t="str">
        <f t="shared" si="387"/>
        <v>-</v>
      </c>
      <c r="S4259" t="str">
        <f t="shared" si="390"/>
        <v/>
      </c>
    </row>
    <row r="4260" spans="1:19" x14ac:dyDescent="0.3">
      <c r="A4260" t="s">
        <v>9549</v>
      </c>
      <c r="B4260" t="s">
        <v>249</v>
      </c>
      <c r="C4260" t="s">
        <v>12021</v>
      </c>
      <c r="D4260" t="s">
        <v>19</v>
      </c>
      <c r="E4260" t="s">
        <v>26</v>
      </c>
      <c r="F4260" t="s">
        <v>9550</v>
      </c>
      <c r="G4260" t="s">
        <v>15</v>
      </c>
      <c r="H4260" s="1" t="s">
        <v>524</v>
      </c>
      <c r="I4260" s="3">
        <v>0.38439814814814816</v>
      </c>
      <c r="J4260" s="1" t="s">
        <v>12021</v>
      </c>
      <c r="K4260" s="2" t="s">
        <v>12021</v>
      </c>
      <c r="L4260" s="2" t="s">
        <v>12021</v>
      </c>
      <c r="M4260" t="s">
        <v>12021</v>
      </c>
      <c r="N4260" t="str">
        <f t="shared" si="386"/>
        <v>25-10-2023</v>
      </c>
      <c r="O4260" t="str">
        <f t="shared" si="388"/>
        <v>10</v>
      </c>
      <c r="P4260" t="str">
        <f t="shared" si="389"/>
        <v>2023</v>
      </c>
      <c r="Q4260" t="s">
        <v>12021</v>
      </c>
      <c r="R4260" t="str">
        <f t="shared" si="387"/>
        <v>-</v>
      </c>
      <c r="S4260" t="str">
        <f t="shared" si="390"/>
        <v/>
      </c>
    </row>
    <row r="4261" spans="1:19" x14ac:dyDescent="0.3">
      <c r="A4261" t="s">
        <v>9551</v>
      </c>
      <c r="B4261" t="s">
        <v>220</v>
      </c>
      <c r="C4261" t="s">
        <v>11835</v>
      </c>
      <c r="D4261" t="s">
        <v>12</v>
      </c>
      <c r="E4261" t="s">
        <v>174</v>
      </c>
      <c r="F4261" t="s">
        <v>9552</v>
      </c>
      <c r="G4261" t="s">
        <v>28</v>
      </c>
      <c r="H4261" s="1">
        <v>44113</v>
      </c>
      <c r="I4261" s="3">
        <v>0.56388888888888888</v>
      </c>
      <c r="J4261" s="1" t="s">
        <v>5788</v>
      </c>
      <c r="K4261" s="2">
        <v>0.56447916666666664</v>
      </c>
      <c r="L4261" s="2" t="s">
        <v>12021</v>
      </c>
      <c r="M4261" t="s">
        <v>12021</v>
      </c>
      <c r="N4261" t="str">
        <f t="shared" si="386"/>
        <v>09-10-2020</v>
      </c>
      <c r="O4261" t="str">
        <f t="shared" si="388"/>
        <v>10</v>
      </c>
      <c r="P4261" t="str">
        <f t="shared" si="389"/>
        <v>2020</v>
      </c>
      <c r="Q4261" t="s">
        <v>12021</v>
      </c>
      <c r="R4261" t="str">
        <f t="shared" si="387"/>
        <v>26-09-2020</v>
      </c>
      <c r="S4261" t="str">
        <f t="shared" si="390"/>
        <v>09</v>
      </c>
    </row>
    <row r="4262" spans="1:19" x14ac:dyDescent="0.3">
      <c r="A4262" t="s">
        <v>9553</v>
      </c>
      <c r="B4262" t="s">
        <v>87</v>
      </c>
      <c r="C4262" t="s">
        <v>12021</v>
      </c>
      <c r="D4262" t="s">
        <v>33</v>
      </c>
      <c r="E4262" t="s">
        <v>38</v>
      </c>
      <c r="F4262" t="s">
        <v>9554</v>
      </c>
      <c r="G4262" t="s">
        <v>22</v>
      </c>
      <c r="H4262" s="1" t="s">
        <v>5269</v>
      </c>
      <c r="I4262" s="3">
        <v>0.35065972222222225</v>
      </c>
      <c r="J4262" s="1" t="s">
        <v>12021</v>
      </c>
      <c r="K4262" s="2" t="s">
        <v>12021</v>
      </c>
      <c r="L4262" s="2" t="s">
        <v>12021</v>
      </c>
      <c r="M4262" t="s">
        <v>12021</v>
      </c>
      <c r="N4262" t="str">
        <f t="shared" si="386"/>
        <v>15-05-2020</v>
      </c>
      <c r="O4262" t="str">
        <f t="shared" si="388"/>
        <v>05</v>
      </c>
      <c r="P4262" t="str">
        <f t="shared" si="389"/>
        <v>2020</v>
      </c>
      <c r="Q4262" t="s">
        <v>12021</v>
      </c>
      <c r="R4262" t="str">
        <f t="shared" si="387"/>
        <v>-</v>
      </c>
      <c r="S4262" t="str">
        <f t="shared" si="390"/>
        <v/>
      </c>
    </row>
    <row r="4263" spans="1:19" x14ac:dyDescent="0.3">
      <c r="A4263" t="s">
        <v>9555</v>
      </c>
      <c r="B4263" t="s">
        <v>64</v>
      </c>
      <c r="C4263" t="s">
        <v>11836</v>
      </c>
      <c r="D4263" t="s">
        <v>49</v>
      </c>
      <c r="E4263" t="s">
        <v>65</v>
      </c>
      <c r="F4263" t="s">
        <v>9556</v>
      </c>
      <c r="G4263" t="s">
        <v>28</v>
      </c>
      <c r="H4263" s="1">
        <v>44503</v>
      </c>
      <c r="I4263" s="3">
        <v>0.55138888888888893</v>
      </c>
      <c r="J4263" s="1" t="s">
        <v>1399</v>
      </c>
      <c r="K4263" s="2">
        <v>0.55197916666666669</v>
      </c>
      <c r="L4263" s="2" t="s">
        <v>12021</v>
      </c>
      <c r="M4263" t="s">
        <v>12021</v>
      </c>
      <c r="N4263" t="str">
        <f t="shared" si="386"/>
        <v>03-11-2021</v>
      </c>
      <c r="O4263" t="str">
        <f t="shared" si="388"/>
        <v>11</v>
      </c>
      <c r="P4263" t="str">
        <f t="shared" si="389"/>
        <v>2021</v>
      </c>
      <c r="Q4263" t="s">
        <v>12021</v>
      </c>
      <c r="R4263" t="str">
        <f t="shared" si="387"/>
        <v>20-03-2021</v>
      </c>
      <c r="S4263" t="str">
        <f t="shared" si="390"/>
        <v>03</v>
      </c>
    </row>
    <row r="4264" spans="1:19" x14ac:dyDescent="0.3">
      <c r="A4264" t="s">
        <v>9557</v>
      </c>
      <c r="B4264" t="s">
        <v>289</v>
      </c>
      <c r="C4264" t="s">
        <v>12021</v>
      </c>
      <c r="D4264" t="s">
        <v>49</v>
      </c>
      <c r="E4264" t="s">
        <v>69</v>
      </c>
      <c r="F4264" t="s">
        <v>9558</v>
      </c>
      <c r="G4264" t="s">
        <v>22</v>
      </c>
      <c r="H4264" s="1" t="s">
        <v>1617</v>
      </c>
      <c r="I4264" s="3">
        <v>0.54085648148148147</v>
      </c>
      <c r="J4264" s="1" t="s">
        <v>12021</v>
      </c>
      <c r="K4264" s="2" t="s">
        <v>12021</v>
      </c>
      <c r="L4264" s="2" t="s">
        <v>12021</v>
      </c>
      <c r="M4264" t="s">
        <v>12021</v>
      </c>
      <c r="N4264" t="str">
        <f t="shared" si="386"/>
        <v>25-11-2023</v>
      </c>
      <c r="O4264" t="str">
        <f t="shared" si="388"/>
        <v>11</v>
      </c>
      <c r="P4264" t="str">
        <f t="shared" si="389"/>
        <v>2023</v>
      </c>
      <c r="Q4264" t="s">
        <v>12021</v>
      </c>
      <c r="R4264" t="str">
        <f t="shared" si="387"/>
        <v>-</v>
      </c>
      <c r="S4264" t="str">
        <f t="shared" si="390"/>
        <v/>
      </c>
    </row>
    <row r="4265" spans="1:19" x14ac:dyDescent="0.3">
      <c r="A4265" t="s">
        <v>9559</v>
      </c>
      <c r="B4265" t="s">
        <v>149</v>
      </c>
      <c r="C4265" s="4">
        <v>45572.693749999999</v>
      </c>
      <c r="D4265" t="s">
        <v>49</v>
      </c>
      <c r="E4265" t="s">
        <v>69</v>
      </c>
      <c r="F4265" t="s">
        <v>9560</v>
      </c>
      <c r="G4265" t="s">
        <v>28</v>
      </c>
      <c r="H4265" s="1" t="s">
        <v>9455</v>
      </c>
      <c r="I4265" s="3">
        <v>0.69393518518518515</v>
      </c>
      <c r="J4265" s="1">
        <v>45572</v>
      </c>
      <c r="K4265" s="2">
        <v>0.69374999999999998</v>
      </c>
      <c r="L4265" s="2" t="s">
        <v>12021</v>
      </c>
      <c r="M4265" t="s">
        <v>12021</v>
      </c>
      <c r="N4265" t="str">
        <f t="shared" si="386"/>
        <v>19-06-2024</v>
      </c>
      <c r="O4265" t="str">
        <f t="shared" si="388"/>
        <v>06</v>
      </c>
      <c r="P4265" t="str">
        <f t="shared" si="389"/>
        <v>2024</v>
      </c>
      <c r="Q4265" t="s">
        <v>12021</v>
      </c>
      <c r="R4265" t="str">
        <f t="shared" si="387"/>
        <v>07-10-2024</v>
      </c>
      <c r="S4265" t="str">
        <f t="shared" si="390"/>
        <v>10</v>
      </c>
    </row>
    <row r="4266" spans="1:19" x14ac:dyDescent="0.3">
      <c r="A4266" t="s">
        <v>9561</v>
      </c>
      <c r="B4266" t="s">
        <v>256</v>
      </c>
      <c r="C4266" t="s">
        <v>11837</v>
      </c>
      <c r="D4266" t="s">
        <v>19</v>
      </c>
      <c r="E4266" t="s">
        <v>20</v>
      </c>
      <c r="F4266" t="s">
        <v>9562</v>
      </c>
      <c r="G4266" t="s">
        <v>28</v>
      </c>
      <c r="H4266" s="1">
        <v>44386</v>
      </c>
      <c r="I4266" s="3">
        <v>0.28541666666666665</v>
      </c>
      <c r="J4266" s="1" t="s">
        <v>469</v>
      </c>
      <c r="K4266" s="2">
        <v>0.2860300925925926</v>
      </c>
      <c r="L4266" s="2" t="s">
        <v>12021</v>
      </c>
      <c r="M4266" t="s">
        <v>12021</v>
      </c>
      <c r="N4266" t="str">
        <f t="shared" si="386"/>
        <v>09-07-2021</v>
      </c>
      <c r="O4266" t="str">
        <f t="shared" si="388"/>
        <v>07</v>
      </c>
      <c r="P4266" t="str">
        <f t="shared" si="389"/>
        <v>2021</v>
      </c>
      <c r="Q4266" t="s">
        <v>12021</v>
      </c>
      <c r="R4266" t="str">
        <f t="shared" si="387"/>
        <v>18-09-2021</v>
      </c>
      <c r="S4266" t="str">
        <f t="shared" si="390"/>
        <v>09</v>
      </c>
    </row>
    <row r="4267" spans="1:19" x14ac:dyDescent="0.3">
      <c r="A4267" t="s">
        <v>8323</v>
      </c>
      <c r="B4267" t="s">
        <v>87</v>
      </c>
      <c r="C4267" s="4">
        <v>45572.834722222222</v>
      </c>
      <c r="D4267" t="s">
        <v>33</v>
      </c>
      <c r="E4267" t="s">
        <v>38</v>
      </c>
      <c r="F4267" t="s">
        <v>9563</v>
      </c>
      <c r="G4267" t="s">
        <v>28</v>
      </c>
      <c r="H4267" s="1">
        <v>45542</v>
      </c>
      <c r="I4267" s="3">
        <v>0.83472222222222225</v>
      </c>
      <c r="J4267" s="1">
        <v>45572</v>
      </c>
      <c r="K4267" s="2">
        <v>0.83472222222222225</v>
      </c>
      <c r="L4267" s="2" t="s">
        <v>12021</v>
      </c>
      <c r="M4267" t="s">
        <v>12021</v>
      </c>
      <c r="N4267" t="str">
        <f t="shared" si="386"/>
        <v>07-09-2024</v>
      </c>
      <c r="O4267" t="str">
        <f t="shared" si="388"/>
        <v>09</v>
      </c>
      <c r="P4267" t="str">
        <f t="shared" si="389"/>
        <v>2024</v>
      </c>
      <c r="Q4267" t="s">
        <v>12021</v>
      </c>
      <c r="R4267" t="str">
        <f t="shared" si="387"/>
        <v>07-10-2024</v>
      </c>
      <c r="S4267" t="str">
        <f t="shared" si="390"/>
        <v>10</v>
      </c>
    </row>
    <row r="4268" spans="1:19" x14ac:dyDescent="0.3">
      <c r="A4268" t="s">
        <v>9564</v>
      </c>
      <c r="B4268" t="s">
        <v>404</v>
      </c>
      <c r="C4268" s="4">
        <v>44782.638194444444</v>
      </c>
      <c r="D4268" t="s">
        <v>12</v>
      </c>
      <c r="E4268" t="s">
        <v>174</v>
      </c>
      <c r="F4268" t="s">
        <v>9565</v>
      </c>
      <c r="G4268" t="s">
        <v>28</v>
      </c>
      <c r="H4268" s="1">
        <v>44629</v>
      </c>
      <c r="I4268" s="3">
        <v>0.6381944444444444</v>
      </c>
      <c r="J4268" s="1">
        <v>44782</v>
      </c>
      <c r="K4268" s="2">
        <v>0.6381944444444444</v>
      </c>
      <c r="L4268" s="2" t="s">
        <v>12021</v>
      </c>
      <c r="M4268" t="s">
        <v>12021</v>
      </c>
      <c r="N4268" t="str">
        <f t="shared" si="386"/>
        <v>09-03-2022</v>
      </c>
      <c r="O4268" t="str">
        <f t="shared" si="388"/>
        <v>03</v>
      </c>
      <c r="P4268" t="str">
        <f t="shared" si="389"/>
        <v>2022</v>
      </c>
      <c r="Q4268" t="s">
        <v>12021</v>
      </c>
      <c r="R4268" t="str">
        <f t="shared" si="387"/>
        <v>09-08-2022</v>
      </c>
      <c r="S4268" t="str">
        <f t="shared" si="390"/>
        <v>08</v>
      </c>
    </row>
    <row r="4269" spans="1:19" x14ac:dyDescent="0.3">
      <c r="A4269" t="s">
        <v>9566</v>
      </c>
      <c r="B4269" t="s">
        <v>93</v>
      </c>
      <c r="C4269" t="s">
        <v>12021</v>
      </c>
      <c r="D4269" t="s">
        <v>19</v>
      </c>
      <c r="E4269" t="s">
        <v>26</v>
      </c>
      <c r="F4269" t="s">
        <v>7244</v>
      </c>
      <c r="G4269" t="s">
        <v>15</v>
      </c>
      <c r="H4269" s="1">
        <v>44266</v>
      </c>
      <c r="I4269" s="3">
        <v>4.7222222222222221E-2</v>
      </c>
      <c r="J4269" s="1" t="s">
        <v>12021</v>
      </c>
      <c r="K4269" s="2" t="s">
        <v>12021</v>
      </c>
      <c r="L4269" s="2" t="s">
        <v>12021</v>
      </c>
      <c r="M4269" t="s">
        <v>12021</v>
      </c>
      <c r="N4269" t="str">
        <f t="shared" si="386"/>
        <v>11-03-2021</v>
      </c>
      <c r="O4269" t="str">
        <f t="shared" si="388"/>
        <v>03</v>
      </c>
      <c r="P4269" t="str">
        <f t="shared" si="389"/>
        <v>2021</v>
      </c>
      <c r="Q4269" t="s">
        <v>12021</v>
      </c>
      <c r="R4269" t="str">
        <f t="shared" si="387"/>
        <v>-</v>
      </c>
      <c r="S4269" t="str">
        <f t="shared" si="390"/>
        <v/>
      </c>
    </row>
    <row r="4270" spans="1:19" x14ac:dyDescent="0.3">
      <c r="A4270" t="s">
        <v>9567</v>
      </c>
      <c r="B4270" t="s">
        <v>404</v>
      </c>
      <c r="C4270" t="s">
        <v>12021</v>
      </c>
      <c r="D4270" t="s">
        <v>12</v>
      </c>
      <c r="E4270" t="s">
        <v>174</v>
      </c>
      <c r="F4270" t="s">
        <v>9568</v>
      </c>
      <c r="G4270" t="s">
        <v>15</v>
      </c>
      <c r="H4270" s="1">
        <v>44351</v>
      </c>
      <c r="I4270" s="3">
        <v>0.16319444444444445</v>
      </c>
      <c r="J4270" s="1" t="s">
        <v>12021</v>
      </c>
      <c r="K4270" s="2" t="s">
        <v>12021</v>
      </c>
      <c r="L4270" s="2" t="s">
        <v>12021</v>
      </c>
      <c r="M4270" t="s">
        <v>12021</v>
      </c>
      <c r="N4270" t="str">
        <f t="shared" si="386"/>
        <v>04-06-2021</v>
      </c>
      <c r="O4270" t="str">
        <f t="shared" si="388"/>
        <v>06</v>
      </c>
      <c r="P4270" t="str">
        <f t="shared" si="389"/>
        <v>2021</v>
      </c>
      <c r="Q4270" t="s">
        <v>12021</v>
      </c>
      <c r="R4270" t="str">
        <f t="shared" si="387"/>
        <v>-</v>
      </c>
      <c r="S4270" t="str">
        <f t="shared" si="390"/>
        <v/>
      </c>
    </row>
    <row r="4271" spans="1:19" x14ac:dyDescent="0.3">
      <c r="A4271" t="s">
        <v>9569</v>
      </c>
      <c r="B4271" t="s">
        <v>53</v>
      </c>
      <c r="C4271" t="s">
        <v>12021</v>
      </c>
      <c r="D4271" t="s">
        <v>12</v>
      </c>
      <c r="E4271" t="s">
        <v>13</v>
      </c>
      <c r="F4271" t="s">
        <v>9570</v>
      </c>
      <c r="G4271" t="s">
        <v>15</v>
      </c>
      <c r="H4271" s="1" t="s">
        <v>1156</v>
      </c>
      <c r="I4271" s="3">
        <v>7.1643518518518523E-2</v>
      </c>
      <c r="J4271" s="1" t="s">
        <v>12021</v>
      </c>
      <c r="K4271" s="2" t="s">
        <v>12021</v>
      </c>
      <c r="L4271" s="2" t="s">
        <v>12021</v>
      </c>
      <c r="M4271" t="s">
        <v>12021</v>
      </c>
      <c r="N4271" t="str">
        <f t="shared" si="386"/>
        <v>21-11-2021</v>
      </c>
      <c r="O4271" t="str">
        <f t="shared" si="388"/>
        <v>11</v>
      </c>
      <c r="P4271" t="str">
        <f t="shared" si="389"/>
        <v>2021</v>
      </c>
      <c r="Q4271" t="s">
        <v>12021</v>
      </c>
      <c r="R4271" t="str">
        <f t="shared" si="387"/>
        <v>-</v>
      </c>
      <c r="S4271" t="str">
        <f t="shared" si="390"/>
        <v/>
      </c>
    </row>
    <row r="4272" spans="1:19" x14ac:dyDescent="0.3">
      <c r="A4272" t="s">
        <v>9571</v>
      </c>
      <c r="B4272" t="s">
        <v>149</v>
      </c>
      <c r="C4272" t="s">
        <v>11838</v>
      </c>
      <c r="D4272" t="s">
        <v>49</v>
      </c>
      <c r="E4272" t="s">
        <v>69</v>
      </c>
      <c r="F4272" t="s">
        <v>9572</v>
      </c>
      <c r="G4272" t="s">
        <v>28</v>
      </c>
      <c r="H4272" s="1" t="s">
        <v>7124</v>
      </c>
      <c r="I4272" s="3">
        <v>0.19222222222222221</v>
      </c>
      <c r="J4272" s="1" t="s">
        <v>714</v>
      </c>
      <c r="K4272" s="2">
        <v>0.19222222222222221</v>
      </c>
      <c r="L4272" s="2" t="s">
        <v>12021</v>
      </c>
      <c r="M4272" t="s">
        <v>12021</v>
      </c>
      <c r="N4272" t="str">
        <f t="shared" si="386"/>
        <v>21-01-2023</v>
      </c>
      <c r="O4272" t="str">
        <f t="shared" si="388"/>
        <v>01</v>
      </c>
      <c r="P4272" t="str">
        <f t="shared" si="389"/>
        <v>2023</v>
      </c>
      <c r="Q4272" t="s">
        <v>12021</v>
      </c>
      <c r="R4272" t="str">
        <f t="shared" si="387"/>
        <v>16-02-2023</v>
      </c>
      <c r="S4272" t="str">
        <f t="shared" si="390"/>
        <v>02</v>
      </c>
    </row>
    <row r="4273" spans="1:19" x14ac:dyDescent="0.3">
      <c r="A4273" t="s">
        <v>9573</v>
      </c>
      <c r="B4273" t="s">
        <v>158</v>
      </c>
      <c r="C4273" t="s">
        <v>12021</v>
      </c>
      <c r="D4273" t="s">
        <v>33</v>
      </c>
      <c r="E4273" t="s">
        <v>127</v>
      </c>
      <c r="F4273" t="s">
        <v>7888</v>
      </c>
      <c r="G4273" t="s">
        <v>15</v>
      </c>
      <c r="H4273" s="1">
        <v>43987</v>
      </c>
      <c r="I4273" s="3">
        <v>0.34027777777777779</v>
      </c>
      <c r="J4273" s="1" t="s">
        <v>12021</v>
      </c>
      <c r="K4273" s="2" t="s">
        <v>12021</v>
      </c>
      <c r="L4273" s="2" t="s">
        <v>12021</v>
      </c>
      <c r="M4273" t="s">
        <v>12021</v>
      </c>
      <c r="N4273" t="str">
        <f t="shared" si="386"/>
        <v>05-06-2020</v>
      </c>
      <c r="O4273" t="str">
        <f t="shared" si="388"/>
        <v>06</v>
      </c>
      <c r="P4273" t="str">
        <f t="shared" si="389"/>
        <v>2020</v>
      </c>
      <c r="Q4273" t="s">
        <v>12021</v>
      </c>
      <c r="R4273" t="str">
        <f t="shared" si="387"/>
        <v>-</v>
      </c>
      <c r="S4273" t="str">
        <f t="shared" si="390"/>
        <v/>
      </c>
    </row>
    <row r="4274" spans="1:19" x14ac:dyDescent="0.3">
      <c r="A4274" t="s">
        <v>9574</v>
      </c>
      <c r="B4274" t="s">
        <v>32</v>
      </c>
      <c r="C4274" t="s">
        <v>12021</v>
      </c>
      <c r="D4274" t="s">
        <v>33</v>
      </c>
      <c r="E4274" t="s">
        <v>34</v>
      </c>
      <c r="F4274" t="s">
        <v>9575</v>
      </c>
      <c r="G4274" t="s">
        <v>15</v>
      </c>
      <c r="H4274" s="1" t="s">
        <v>363</v>
      </c>
      <c r="I4274" s="3">
        <v>0.41989583333333336</v>
      </c>
      <c r="J4274" s="1" t="s">
        <v>12021</v>
      </c>
      <c r="K4274" s="2" t="s">
        <v>12021</v>
      </c>
      <c r="L4274" s="2" t="s">
        <v>12021</v>
      </c>
      <c r="M4274" t="s">
        <v>12021</v>
      </c>
      <c r="N4274" t="str">
        <f t="shared" si="386"/>
        <v>18-01-2020</v>
      </c>
      <c r="O4274" t="str">
        <f t="shared" si="388"/>
        <v>01</v>
      </c>
      <c r="P4274" t="str">
        <f t="shared" si="389"/>
        <v>2020</v>
      </c>
      <c r="Q4274" t="s">
        <v>12021</v>
      </c>
      <c r="R4274" t="str">
        <f t="shared" si="387"/>
        <v>-</v>
      </c>
      <c r="S4274" t="str">
        <f t="shared" si="390"/>
        <v/>
      </c>
    </row>
    <row r="4275" spans="1:19" x14ac:dyDescent="0.3">
      <c r="A4275" t="s">
        <v>9576</v>
      </c>
      <c r="B4275" t="s">
        <v>249</v>
      </c>
      <c r="C4275" t="s">
        <v>12021</v>
      </c>
      <c r="D4275" t="s">
        <v>19</v>
      </c>
      <c r="E4275" t="s">
        <v>26</v>
      </c>
      <c r="F4275" t="s">
        <v>9577</v>
      </c>
      <c r="G4275" t="s">
        <v>15</v>
      </c>
      <c r="H4275" s="1" t="s">
        <v>1241</v>
      </c>
      <c r="I4275" s="3">
        <v>0.82903935185185185</v>
      </c>
      <c r="J4275" s="1" t="s">
        <v>12021</v>
      </c>
      <c r="K4275" s="2" t="s">
        <v>12021</v>
      </c>
      <c r="L4275" s="2" t="s">
        <v>12021</v>
      </c>
      <c r="M4275" t="s">
        <v>12021</v>
      </c>
      <c r="N4275" t="str">
        <f t="shared" si="386"/>
        <v>14-12-2020</v>
      </c>
      <c r="O4275" t="str">
        <f t="shared" si="388"/>
        <v>12</v>
      </c>
      <c r="P4275" t="str">
        <f t="shared" si="389"/>
        <v>2020</v>
      </c>
      <c r="Q4275" t="s">
        <v>12021</v>
      </c>
      <c r="R4275" t="str">
        <f t="shared" si="387"/>
        <v>-</v>
      </c>
      <c r="S4275" t="str">
        <f t="shared" si="390"/>
        <v/>
      </c>
    </row>
    <row r="4276" spans="1:19" x14ac:dyDescent="0.3">
      <c r="A4276" t="s">
        <v>9578</v>
      </c>
      <c r="B4276" t="s">
        <v>64</v>
      </c>
      <c r="C4276" s="4">
        <v>43901.445833333331</v>
      </c>
      <c r="D4276" t="s">
        <v>49</v>
      </c>
      <c r="E4276" t="s">
        <v>65</v>
      </c>
      <c r="F4276" t="s">
        <v>9579</v>
      </c>
      <c r="G4276" t="s">
        <v>28</v>
      </c>
      <c r="H4276" s="1" t="s">
        <v>3822</v>
      </c>
      <c r="I4276" s="3">
        <v>0.44596064814814818</v>
      </c>
      <c r="J4276" s="1">
        <v>43901</v>
      </c>
      <c r="K4276" s="2">
        <v>0.44583333333333336</v>
      </c>
      <c r="L4276" s="2" t="s">
        <v>12021</v>
      </c>
      <c r="M4276" t="s">
        <v>12021</v>
      </c>
      <c r="N4276" t="str">
        <f t="shared" si="386"/>
        <v>26-10-2020</v>
      </c>
      <c r="O4276" t="str">
        <f t="shared" si="388"/>
        <v>10</v>
      </c>
      <c r="P4276" t="str">
        <f t="shared" si="389"/>
        <v>2020</v>
      </c>
      <c r="Q4276" t="s">
        <v>12021</v>
      </c>
      <c r="R4276" t="str">
        <f t="shared" si="387"/>
        <v>11-03-2020</v>
      </c>
      <c r="S4276" t="str">
        <f t="shared" si="390"/>
        <v>03</v>
      </c>
    </row>
    <row r="4277" spans="1:19" x14ac:dyDescent="0.3">
      <c r="A4277" t="s">
        <v>9580</v>
      </c>
      <c r="B4277" t="s">
        <v>173</v>
      </c>
      <c r="C4277" t="s">
        <v>12021</v>
      </c>
      <c r="D4277" t="s">
        <v>12</v>
      </c>
      <c r="E4277" t="s">
        <v>174</v>
      </c>
      <c r="F4277" t="s">
        <v>9581</v>
      </c>
      <c r="G4277" t="s">
        <v>22</v>
      </c>
      <c r="H4277" s="1" t="s">
        <v>7067</v>
      </c>
      <c r="I4277" s="3">
        <v>0.76890046296296299</v>
      </c>
      <c r="J4277" s="1" t="s">
        <v>12021</v>
      </c>
      <c r="K4277" s="2" t="s">
        <v>12021</v>
      </c>
      <c r="L4277" s="2" t="s">
        <v>12021</v>
      </c>
      <c r="M4277" t="s">
        <v>12021</v>
      </c>
      <c r="N4277" t="str">
        <f t="shared" si="386"/>
        <v>13-01-2020</v>
      </c>
      <c r="O4277" t="str">
        <f t="shared" si="388"/>
        <v>01</v>
      </c>
      <c r="P4277" t="str">
        <f t="shared" si="389"/>
        <v>2020</v>
      </c>
      <c r="Q4277" t="s">
        <v>12021</v>
      </c>
      <c r="R4277" t="str">
        <f t="shared" si="387"/>
        <v>-</v>
      </c>
      <c r="S4277" t="str">
        <f t="shared" si="390"/>
        <v/>
      </c>
    </row>
    <row r="4278" spans="1:19" x14ac:dyDescent="0.3">
      <c r="A4278" t="s">
        <v>9582</v>
      </c>
      <c r="B4278" t="s">
        <v>25</v>
      </c>
      <c r="C4278" t="s">
        <v>12021</v>
      </c>
      <c r="D4278" t="s">
        <v>19</v>
      </c>
      <c r="E4278" t="s">
        <v>26</v>
      </c>
      <c r="F4278" t="s">
        <v>9583</v>
      </c>
      <c r="G4278" t="s">
        <v>15</v>
      </c>
      <c r="H4278" s="1" t="s">
        <v>622</v>
      </c>
      <c r="I4278" s="3">
        <v>0.13325231481481481</v>
      </c>
      <c r="J4278" s="1" t="s">
        <v>12021</v>
      </c>
      <c r="K4278" s="2" t="s">
        <v>12021</v>
      </c>
      <c r="L4278" s="2" t="s">
        <v>12021</v>
      </c>
      <c r="M4278" t="s">
        <v>12021</v>
      </c>
      <c r="N4278" t="str">
        <f t="shared" si="386"/>
        <v>19-06-2023</v>
      </c>
      <c r="O4278" t="str">
        <f t="shared" si="388"/>
        <v>06</v>
      </c>
      <c r="P4278" t="str">
        <f t="shared" si="389"/>
        <v>2023</v>
      </c>
      <c r="Q4278" t="s">
        <v>12021</v>
      </c>
      <c r="R4278" t="str">
        <f t="shared" si="387"/>
        <v>-</v>
      </c>
      <c r="S4278" t="str">
        <f t="shared" si="390"/>
        <v/>
      </c>
    </row>
    <row r="4279" spans="1:19" x14ac:dyDescent="0.3">
      <c r="A4279" t="s">
        <v>9584</v>
      </c>
      <c r="B4279" t="s">
        <v>64</v>
      </c>
      <c r="C4279" t="s">
        <v>12021</v>
      </c>
      <c r="D4279" t="s">
        <v>49</v>
      </c>
      <c r="E4279" t="s">
        <v>65</v>
      </c>
      <c r="F4279" t="s">
        <v>9585</v>
      </c>
      <c r="G4279" t="s">
        <v>15</v>
      </c>
      <c r="H4279" s="1">
        <v>44899</v>
      </c>
      <c r="I4279" s="3">
        <v>0.19652777777777777</v>
      </c>
      <c r="J4279" s="1" t="s">
        <v>12021</v>
      </c>
      <c r="K4279" s="2" t="s">
        <v>12021</v>
      </c>
      <c r="L4279" s="2" t="s">
        <v>12021</v>
      </c>
      <c r="M4279" t="s">
        <v>12021</v>
      </c>
      <c r="N4279" t="str">
        <f t="shared" si="386"/>
        <v>04-12-2022</v>
      </c>
      <c r="O4279" t="str">
        <f t="shared" si="388"/>
        <v>12</v>
      </c>
      <c r="P4279" t="str">
        <f t="shared" si="389"/>
        <v>2022</v>
      </c>
      <c r="Q4279" t="s">
        <v>12021</v>
      </c>
      <c r="R4279" t="str">
        <f t="shared" si="387"/>
        <v>-</v>
      </c>
      <c r="S4279" t="str">
        <f t="shared" si="390"/>
        <v/>
      </c>
    </row>
    <row r="4280" spans="1:19" x14ac:dyDescent="0.3">
      <c r="A4280" t="s">
        <v>9586</v>
      </c>
      <c r="B4280" t="s">
        <v>173</v>
      </c>
      <c r="C4280" t="s">
        <v>12021</v>
      </c>
      <c r="D4280" t="s">
        <v>12</v>
      </c>
      <c r="E4280" t="s">
        <v>174</v>
      </c>
      <c r="F4280" t="s">
        <v>9587</v>
      </c>
      <c r="G4280" t="s">
        <v>15</v>
      </c>
      <c r="H4280" s="1" t="s">
        <v>4234</v>
      </c>
      <c r="I4280" s="3">
        <v>0.83197916666666671</v>
      </c>
      <c r="J4280" s="1" t="s">
        <v>12021</v>
      </c>
      <c r="K4280" s="2" t="s">
        <v>12021</v>
      </c>
      <c r="L4280" s="2" t="s">
        <v>12021</v>
      </c>
      <c r="M4280" t="s">
        <v>12021</v>
      </c>
      <c r="N4280" t="str">
        <f t="shared" si="386"/>
        <v>30-07-2022</v>
      </c>
      <c r="O4280" t="str">
        <f t="shared" si="388"/>
        <v>07</v>
      </c>
      <c r="P4280" t="str">
        <f t="shared" si="389"/>
        <v>2022</v>
      </c>
      <c r="Q4280" t="s">
        <v>12021</v>
      </c>
      <c r="R4280" t="str">
        <f t="shared" si="387"/>
        <v>-</v>
      </c>
      <c r="S4280" t="str">
        <f t="shared" si="390"/>
        <v/>
      </c>
    </row>
    <row r="4281" spans="1:19" x14ac:dyDescent="0.3">
      <c r="A4281" t="s">
        <v>9588</v>
      </c>
      <c r="B4281" t="s">
        <v>149</v>
      </c>
      <c r="C4281" t="s">
        <v>12021</v>
      </c>
      <c r="D4281" t="s">
        <v>49</v>
      </c>
      <c r="E4281" t="s">
        <v>69</v>
      </c>
      <c r="F4281" t="s">
        <v>9589</v>
      </c>
      <c r="G4281" t="s">
        <v>15</v>
      </c>
      <c r="H4281" s="1">
        <v>44662</v>
      </c>
      <c r="I4281" s="3">
        <v>0.82361111111111107</v>
      </c>
      <c r="J4281" s="1" t="s">
        <v>12021</v>
      </c>
      <c r="K4281" s="2" t="s">
        <v>12021</v>
      </c>
      <c r="L4281" s="2" t="s">
        <v>12021</v>
      </c>
      <c r="M4281" t="s">
        <v>12021</v>
      </c>
      <c r="N4281" t="str">
        <f t="shared" si="386"/>
        <v>11-04-2022</v>
      </c>
      <c r="O4281" t="str">
        <f t="shared" si="388"/>
        <v>04</v>
      </c>
      <c r="P4281" t="str">
        <f t="shared" si="389"/>
        <v>2022</v>
      </c>
      <c r="Q4281" t="s">
        <v>12021</v>
      </c>
      <c r="R4281" t="str">
        <f t="shared" si="387"/>
        <v>-</v>
      </c>
      <c r="S4281" t="str">
        <f t="shared" si="390"/>
        <v/>
      </c>
    </row>
    <row r="4282" spans="1:19" x14ac:dyDescent="0.3">
      <c r="A4282" t="s">
        <v>9590</v>
      </c>
      <c r="B4282" t="s">
        <v>110</v>
      </c>
      <c r="C4282" t="s">
        <v>12021</v>
      </c>
      <c r="D4282" t="s">
        <v>33</v>
      </c>
      <c r="E4282" t="s">
        <v>34</v>
      </c>
      <c r="F4282" t="s">
        <v>9591</v>
      </c>
      <c r="G4282" t="s">
        <v>15</v>
      </c>
      <c r="H4282" s="1">
        <v>44660</v>
      </c>
      <c r="I4282" s="3">
        <v>0.10347222222222222</v>
      </c>
      <c r="J4282" s="1" t="s">
        <v>12021</v>
      </c>
      <c r="K4282" s="2" t="s">
        <v>12021</v>
      </c>
      <c r="L4282" s="2" t="s">
        <v>12021</v>
      </c>
      <c r="M4282" t="s">
        <v>12021</v>
      </c>
      <c r="N4282" t="str">
        <f t="shared" si="386"/>
        <v>09-04-2022</v>
      </c>
      <c r="O4282" t="str">
        <f t="shared" si="388"/>
        <v>04</v>
      </c>
      <c r="P4282" t="str">
        <f t="shared" si="389"/>
        <v>2022</v>
      </c>
      <c r="Q4282" t="s">
        <v>12021</v>
      </c>
      <c r="R4282" t="str">
        <f t="shared" si="387"/>
        <v>-</v>
      </c>
      <c r="S4282" t="str">
        <f t="shared" si="390"/>
        <v/>
      </c>
    </row>
    <row r="4283" spans="1:19" x14ac:dyDescent="0.3">
      <c r="A4283" t="s">
        <v>9592</v>
      </c>
      <c r="B4283" t="s">
        <v>220</v>
      </c>
      <c r="C4283" t="s">
        <v>11839</v>
      </c>
      <c r="D4283" t="s">
        <v>12</v>
      </c>
      <c r="E4283" t="s">
        <v>174</v>
      </c>
      <c r="F4283" t="s">
        <v>9593</v>
      </c>
      <c r="G4283" t="s">
        <v>28</v>
      </c>
      <c r="H4283" s="1" t="s">
        <v>9594</v>
      </c>
      <c r="I4283" s="3">
        <v>0.79016203703703702</v>
      </c>
      <c r="J4283" s="1" t="s">
        <v>3378</v>
      </c>
      <c r="K4283" s="2">
        <v>0.79016203703703702</v>
      </c>
      <c r="L4283" s="2" t="s">
        <v>12021</v>
      </c>
      <c r="M4283" t="s">
        <v>12021</v>
      </c>
      <c r="N4283" t="str">
        <f t="shared" si="386"/>
        <v>29-04-2022</v>
      </c>
      <c r="O4283" t="str">
        <f t="shared" si="388"/>
        <v>04</v>
      </c>
      <c r="P4283" t="str">
        <f t="shared" si="389"/>
        <v>2022</v>
      </c>
      <c r="Q4283" t="s">
        <v>12021</v>
      </c>
      <c r="R4283" t="str">
        <f t="shared" si="387"/>
        <v>16-05-2022</v>
      </c>
      <c r="S4283" t="str">
        <f t="shared" si="390"/>
        <v>05</v>
      </c>
    </row>
    <row r="4284" spans="1:19" x14ac:dyDescent="0.3">
      <c r="A4284" t="s">
        <v>9595</v>
      </c>
      <c r="B4284" t="s">
        <v>11</v>
      </c>
      <c r="C4284" t="s">
        <v>12021</v>
      </c>
      <c r="D4284" t="s">
        <v>12</v>
      </c>
      <c r="E4284" t="s">
        <v>13</v>
      </c>
      <c r="F4284" t="s">
        <v>9596</v>
      </c>
      <c r="G4284" t="s">
        <v>15</v>
      </c>
      <c r="H4284" s="1" t="s">
        <v>2137</v>
      </c>
      <c r="I4284" s="3">
        <v>0.76946759259259256</v>
      </c>
      <c r="J4284" s="1" t="s">
        <v>12021</v>
      </c>
      <c r="K4284" s="2" t="s">
        <v>12021</v>
      </c>
      <c r="L4284" s="2" t="s">
        <v>12021</v>
      </c>
      <c r="M4284" t="s">
        <v>12021</v>
      </c>
      <c r="N4284" t="str">
        <f t="shared" si="386"/>
        <v>29-07-2022</v>
      </c>
      <c r="O4284" t="str">
        <f t="shared" si="388"/>
        <v>07</v>
      </c>
      <c r="P4284" t="str">
        <f t="shared" si="389"/>
        <v>2022</v>
      </c>
      <c r="Q4284" t="s">
        <v>12021</v>
      </c>
      <c r="R4284" t="str">
        <f t="shared" si="387"/>
        <v>-</v>
      </c>
      <c r="S4284" t="str">
        <f t="shared" si="390"/>
        <v/>
      </c>
    </row>
    <row r="4285" spans="1:19" x14ac:dyDescent="0.3">
      <c r="A4285" t="s">
        <v>9597</v>
      </c>
      <c r="B4285" t="s">
        <v>249</v>
      </c>
      <c r="C4285" t="s">
        <v>11840</v>
      </c>
      <c r="D4285" t="s">
        <v>19</v>
      </c>
      <c r="E4285" t="s">
        <v>26</v>
      </c>
      <c r="F4285" t="s">
        <v>9598</v>
      </c>
      <c r="G4285" t="s">
        <v>28</v>
      </c>
      <c r="H4285" s="1">
        <v>44049</v>
      </c>
      <c r="I4285" s="3">
        <v>0.1875</v>
      </c>
      <c r="J4285" s="1" t="s">
        <v>799</v>
      </c>
      <c r="K4285" s="2">
        <v>0.18791666666666668</v>
      </c>
      <c r="L4285" s="2" t="s">
        <v>12021</v>
      </c>
      <c r="M4285" t="s">
        <v>12021</v>
      </c>
      <c r="N4285" t="str">
        <f t="shared" si="386"/>
        <v>06-08-2020</v>
      </c>
      <c r="O4285" t="str">
        <f t="shared" si="388"/>
        <v>08</v>
      </c>
      <c r="P4285" t="str">
        <f t="shared" si="389"/>
        <v>2020</v>
      </c>
      <c r="Q4285" t="s">
        <v>12021</v>
      </c>
      <c r="R4285" t="str">
        <f t="shared" si="387"/>
        <v>23-06-2020</v>
      </c>
      <c r="S4285" t="str">
        <f t="shared" si="390"/>
        <v>06</v>
      </c>
    </row>
    <row r="4286" spans="1:19" x14ac:dyDescent="0.3">
      <c r="A4286" t="s">
        <v>9599</v>
      </c>
      <c r="B4286" t="s">
        <v>149</v>
      </c>
      <c r="C4286" t="s">
        <v>12021</v>
      </c>
      <c r="D4286" t="s">
        <v>49</v>
      </c>
      <c r="E4286" t="s">
        <v>69</v>
      </c>
      <c r="F4286" t="s">
        <v>9600</v>
      </c>
      <c r="G4286" t="s">
        <v>22</v>
      </c>
      <c r="H4286" s="1">
        <v>44440</v>
      </c>
      <c r="I4286" s="3">
        <v>6.7361111111111108E-2</v>
      </c>
      <c r="J4286" s="1" t="s">
        <v>12021</v>
      </c>
      <c r="K4286" s="2" t="s">
        <v>12021</v>
      </c>
      <c r="L4286" s="2" t="s">
        <v>12021</v>
      </c>
      <c r="M4286" t="s">
        <v>12021</v>
      </c>
      <c r="N4286" t="str">
        <f t="shared" si="386"/>
        <v>01-09-2021</v>
      </c>
      <c r="O4286" t="str">
        <f t="shared" si="388"/>
        <v>09</v>
      </c>
      <c r="P4286" t="str">
        <f t="shared" si="389"/>
        <v>2021</v>
      </c>
      <c r="Q4286" t="s">
        <v>12021</v>
      </c>
      <c r="R4286" t="str">
        <f t="shared" si="387"/>
        <v>-</v>
      </c>
      <c r="S4286" t="str">
        <f t="shared" si="390"/>
        <v/>
      </c>
    </row>
    <row r="4287" spans="1:19" x14ac:dyDescent="0.3">
      <c r="A4287" t="s">
        <v>9601</v>
      </c>
      <c r="B4287" t="s">
        <v>53</v>
      </c>
      <c r="C4287" t="s">
        <v>12021</v>
      </c>
      <c r="D4287" t="s">
        <v>12</v>
      </c>
      <c r="E4287" t="s">
        <v>13</v>
      </c>
      <c r="F4287" t="s">
        <v>9602</v>
      </c>
      <c r="G4287" t="s">
        <v>15</v>
      </c>
      <c r="H4287" s="1">
        <v>45049</v>
      </c>
      <c r="I4287" s="3">
        <v>0.78125</v>
      </c>
      <c r="J4287" s="1" t="s">
        <v>12021</v>
      </c>
      <c r="K4287" s="2" t="s">
        <v>12021</v>
      </c>
      <c r="L4287" s="2" t="s">
        <v>12021</v>
      </c>
      <c r="M4287" t="s">
        <v>12021</v>
      </c>
      <c r="N4287" t="str">
        <f t="shared" si="386"/>
        <v>03-05-2023</v>
      </c>
      <c r="O4287" t="str">
        <f t="shared" si="388"/>
        <v>05</v>
      </c>
      <c r="P4287" t="str">
        <f t="shared" si="389"/>
        <v>2023</v>
      </c>
      <c r="Q4287" t="s">
        <v>12021</v>
      </c>
      <c r="R4287" t="str">
        <f t="shared" si="387"/>
        <v>-</v>
      </c>
      <c r="S4287" t="str">
        <f t="shared" si="390"/>
        <v/>
      </c>
    </row>
    <row r="4288" spans="1:19" x14ac:dyDescent="0.3">
      <c r="A4288" t="s">
        <v>9603</v>
      </c>
      <c r="B4288" t="s">
        <v>110</v>
      </c>
      <c r="C4288" t="s">
        <v>11841</v>
      </c>
      <c r="D4288" t="s">
        <v>33</v>
      </c>
      <c r="E4288" t="s">
        <v>34</v>
      </c>
      <c r="F4288" t="s">
        <v>9604</v>
      </c>
      <c r="G4288" t="s">
        <v>28</v>
      </c>
      <c r="H4288" s="1" t="s">
        <v>9605</v>
      </c>
      <c r="I4288" s="3">
        <v>0.51085648148148144</v>
      </c>
      <c r="J4288" s="1" t="s">
        <v>3839</v>
      </c>
      <c r="K4288" s="2">
        <v>0.51085648148148144</v>
      </c>
      <c r="L4288" s="2" t="s">
        <v>12021</v>
      </c>
      <c r="M4288" t="s">
        <v>12021</v>
      </c>
      <c r="N4288" t="str">
        <f t="shared" si="386"/>
        <v>13-05-2022</v>
      </c>
      <c r="O4288" t="str">
        <f t="shared" si="388"/>
        <v>05</v>
      </c>
      <c r="P4288" t="str">
        <f t="shared" si="389"/>
        <v>2022</v>
      </c>
      <c r="Q4288" t="s">
        <v>12021</v>
      </c>
      <c r="R4288" t="str">
        <f t="shared" si="387"/>
        <v>19-05-2022</v>
      </c>
      <c r="S4288" t="str">
        <f t="shared" si="390"/>
        <v>05</v>
      </c>
    </row>
    <row r="4289" spans="1:19" x14ac:dyDescent="0.3">
      <c r="A4289" t="s">
        <v>9606</v>
      </c>
      <c r="B4289" t="s">
        <v>93</v>
      </c>
      <c r="C4289" t="s">
        <v>12021</v>
      </c>
      <c r="D4289" t="s">
        <v>19</v>
      </c>
      <c r="E4289" t="s">
        <v>26</v>
      </c>
      <c r="F4289" t="s">
        <v>9607</v>
      </c>
      <c r="G4289" t="s">
        <v>22</v>
      </c>
      <c r="H4289" s="1">
        <v>45048</v>
      </c>
      <c r="I4289" s="3">
        <v>6.458333333333334E-2</v>
      </c>
      <c r="J4289" s="1" t="s">
        <v>12021</v>
      </c>
      <c r="K4289" s="2" t="s">
        <v>12021</v>
      </c>
      <c r="L4289" s="2" t="s">
        <v>12021</v>
      </c>
      <c r="M4289" t="s">
        <v>12021</v>
      </c>
      <c r="N4289" t="str">
        <f t="shared" si="386"/>
        <v>02-05-2023</v>
      </c>
      <c r="O4289" t="str">
        <f t="shared" si="388"/>
        <v>05</v>
      </c>
      <c r="P4289" t="str">
        <f t="shared" si="389"/>
        <v>2023</v>
      </c>
      <c r="Q4289" t="s">
        <v>12021</v>
      </c>
      <c r="R4289" t="str">
        <f t="shared" si="387"/>
        <v>-</v>
      </c>
      <c r="S4289" t="str">
        <f t="shared" si="390"/>
        <v/>
      </c>
    </row>
    <row r="4290" spans="1:19" x14ac:dyDescent="0.3">
      <c r="A4290" t="s">
        <v>9608</v>
      </c>
      <c r="B4290" t="s">
        <v>256</v>
      </c>
      <c r="C4290" s="4">
        <v>45086.708333333336</v>
      </c>
      <c r="D4290" t="s">
        <v>19</v>
      </c>
      <c r="E4290" t="s">
        <v>20</v>
      </c>
      <c r="F4290" t="s">
        <v>9609</v>
      </c>
      <c r="G4290" t="s">
        <v>28</v>
      </c>
      <c r="H4290" s="1" t="s">
        <v>1592</v>
      </c>
      <c r="I4290" s="3">
        <v>0.70873842592592595</v>
      </c>
      <c r="J4290" s="1">
        <v>45086</v>
      </c>
      <c r="K4290" s="2">
        <v>0.70833333333333337</v>
      </c>
      <c r="L4290" s="2" t="s">
        <v>12021</v>
      </c>
      <c r="M4290" t="s">
        <v>12021</v>
      </c>
      <c r="N4290" t="str">
        <f t="shared" ref="N4290:N4353" si="391">TEXT(H4290,"DD-MM-YYYY")</f>
        <v>22-08-2023</v>
      </c>
      <c r="O4290" t="str">
        <f t="shared" si="388"/>
        <v>08</v>
      </c>
      <c r="P4290" t="str">
        <f t="shared" si="389"/>
        <v>2023</v>
      </c>
      <c r="Q4290" t="s">
        <v>12021</v>
      </c>
      <c r="R4290" t="str">
        <f t="shared" ref="R4290:R4353" si="392">TEXT(J4290,"DD-MM-YYYY")</f>
        <v>09-06-2023</v>
      </c>
      <c r="S4290" t="str">
        <f t="shared" si="390"/>
        <v>06</v>
      </c>
    </row>
    <row r="4291" spans="1:19" x14ac:dyDescent="0.3">
      <c r="A4291" t="s">
        <v>9610</v>
      </c>
      <c r="B4291" t="s">
        <v>32</v>
      </c>
      <c r="C4291" t="s">
        <v>12021</v>
      </c>
      <c r="D4291" t="s">
        <v>33</v>
      </c>
      <c r="E4291" t="s">
        <v>34</v>
      </c>
      <c r="F4291" t="s">
        <v>9611</v>
      </c>
      <c r="G4291" t="s">
        <v>22</v>
      </c>
      <c r="H4291" s="1">
        <v>44356</v>
      </c>
      <c r="I4291" s="3">
        <v>6.6666666666666666E-2</v>
      </c>
      <c r="J4291" s="1" t="s">
        <v>12021</v>
      </c>
      <c r="K4291" s="2" t="s">
        <v>12021</v>
      </c>
      <c r="L4291" s="2" t="s">
        <v>12021</v>
      </c>
      <c r="M4291" t="s">
        <v>12021</v>
      </c>
      <c r="N4291" t="str">
        <f t="shared" si="391"/>
        <v>09-06-2021</v>
      </c>
      <c r="O4291" t="str">
        <f t="shared" ref="O4291:O4354" si="393">MID(N4291,4,2)</f>
        <v>06</v>
      </c>
      <c r="P4291" t="str">
        <f t="shared" ref="P4291:P4354" si="394">RIGHT(N4291,4)</f>
        <v>2021</v>
      </c>
      <c r="Q4291" t="s">
        <v>12021</v>
      </c>
      <c r="R4291" t="str">
        <f t="shared" si="392"/>
        <v>-</v>
      </c>
      <c r="S4291" t="str">
        <f t="shared" ref="S4291:S4354" si="395">MID(R4291,4,2)</f>
        <v/>
      </c>
    </row>
    <row r="4292" spans="1:19" x14ac:dyDescent="0.3">
      <c r="A4292" t="s">
        <v>9612</v>
      </c>
      <c r="B4292" t="s">
        <v>256</v>
      </c>
      <c r="C4292" t="s">
        <v>12021</v>
      </c>
      <c r="D4292" t="s">
        <v>19</v>
      </c>
      <c r="E4292" t="s">
        <v>20</v>
      </c>
      <c r="F4292" t="s">
        <v>9613</v>
      </c>
      <c r="G4292" t="s">
        <v>22</v>
      </c>
      <c r="H4292" s="1">
        <v>43835</v>
      </c>
      <c r="I4292" s="3">
        <v>0.52222222222222225</v>
      </c>
      <c r="J4292" s="1" t="s">
        <v>12021</v>
      </c>
      <c r="K4292" s="2" t="s">
        <v>12021</v>
      </c>
      <c r="L4292" s="2" t="s">
        <v>12021</v>
      </c>
      <c r="M4292" t="s">
        <v>12021</v>
      </c>
      <c r="N4292" t="str">
        <f t="shared" si="391"/>
        <v>05-01-2020</v>
      </c>
      <c r="O4292" t="str">
        <f t="shared" si="393"/>
        <v>01</v>
      </c>
      <c r="P4292" t="str">
        <f t="shared" si="394"/>
        <v>2020</v>
      </c>
      <c r="Q4292" t="s">
        <v>12021</v>
      </c>
      <c r="R4292" t="str">
        <f t="shared" si="392"/>
        <v>-</v>
      </c>
      <c r="S4292" t="str">
        <f t="shared" si="395"/>
        <v/>
      </c>
    </row>
    <row r="4293" spans="1:19" x14ac:dyDescent="0.3">
      <c r="A4293" t="s">
        <v>9614</v>
      </c>
      <c r="B4293" t="s">
        <v>249</v>
      </c>
      <c r="C4293" t="s">
        <v>12021</v>
      </c>
      <c r="D4293" t="s">
        <v>19</v>
      </c>
      <c r="E4293" t="s">
        <v>26</v>
      </c>
      <c r="F4293" t="s">
        <v>9615</v>
      </c>
      <c r="G4293" t="s">
        <v>15</v>
      </c>
      <c r="H4293" s="1">
        <v>45175</v>
      </c>
      <c r="I4293" s="3">
        <v>0.39791666666666664</v>
      </c>
      <c r="J4293" s="1" t="s">
        <v>12021</v>
      </c>
      <c r="K4293" s="2" t="s">
        <v>12021</v>
      </c>
      <c r="L4293" s="2" t="s">
        <v>12021</v>
      </c>
      <c r="M4293" t="s">
        <v>12021</v>
      </c>
      <c r="N4293" t="str">
        <f t="shared" si="391"/>
        <v>06-09-2023</v>
      </c>
      <c r="O4293" t="str">
        <f t="shared" si="393"/>
        <v>09</v>
      </c>
      <c r="P4293" t="str">
        <f t="shared" si="394"/>
        <v>2023</v>
      </c>
      <c r="Q4293" t="s">
        <v>12021</v>
      </c>
      <c r="R4293" t="str">
        <f t="shared" si="392"/>
        <v>-</v>
      </c>
      <c r="S4293" t="str">
        <f t="shared" si="395"/>
        <v/>
      </c>
    </row>
    <row r="4294" spans="1:19" x14ac:dyDescent="0.3">
      <c r="A4294" t="s">
        <v>9616</v>
      </c>
      <c r="B4294" t="s">
        <v>123</v>
      </c>
      <c r="C4294" t="s">
        <v>12021</v>
      </c>
      <c r="D4294" t="s">
        <v>33</v>
      </c>
      <c r="E4294" t="s">
        <v>34</v>
      </c>
      <c r="F4294" t="s">
        <v>8998</v>
      </c>
      <c r="G4294" t="s">
        <v>22</v>
      </c>
      <c r="H4294" s="1" t="s">
        <v>7525</v>
      </c>
      <c r="I4294" s="3">
        <v>0.80607638888888888</v>
      </c>
      <c r="J4294" s="1" t="s">
        <v>12021</v>
      </c>
      <c r="K4294" s="2" t="s">
        <v>12021</v>
      </c>
      <c r="L4294" s="2" t="s">
        <v>12021</v>
      </c>
      <c r="M4294" t="s">
        <v>12021</v>
      </c>
      <c r="N4294" t="str">
        <f t="shared" si="391"/>
        <v>20-06-2020</v>
      </c>
      <c r="O4294" t="str">
        <f t="shared" si="393"/>
        <v>06</v>
      </c>
      <c r="P4294" t="str">
        <f t="shared" si="394"/>
        <v>2020</v>
      </c>
      <c r="Q4294" t="s">
        <v>12021</v>
      </c>
      <c r="R4294" t="str">
        <f t="shared" si="392"/>
        <v>-</v>
      </c>
      <c r="S4294" t="str">
        <f t="shared" si="395"/>
        <v/>
      </c>
    </row>
    <row r="4295" spans="1:19" x14ac:dyDescent="0.3">
      <c r="A4295" t="s">
        <v>9617</v>
      </c>
      <c r="B4295" t="s">
        <v>64</v>
      </c>
      <c r="C4295" t="s">
        <v>12021</v>
      </c>
      <c r="D4295" t="s">
        <v>49</v>
      </c>
      <c r="E4295" t="s">
        <v>65</v>
      </c>
      <c r="F4295" t="s">
        <v>9618</v>
      </c>
      <c r="G4295" t="s">
        <v>22</v>
      </c>
      <c r="H4295" s="1">
        <v>45084</v>
      </c>
      <c r="I4295" s="3">
        <v>0.34583333333333333</v>
      </c>
      <c r="J4295" s="1" t="s">
        <v>12021</v>
      </c>
      <c r="K4295" s="2" t="s">
        <v>12021</v>
      </c>
      <c r="L4295" s="2" t="s">
        <v>12021</v>
      </c>
      <c r="M4295" t="s">
        <v>12021</v>
      </c>
      <c r="N4295" t="str">
        <f t="shared" si="391"/>
        <v>07-06-2023</v>
      </c>
      <c r="O4295" t="str">
        <f t="shared" si="393"/>
        <v>06</v>
      </c>
      <c r="P4295" t="str">
        <f t="shared" si="394"/>
        <v>2023</v>
      </c>
      <c r="Q4295" t="s">
        <v>12021</v>
      </c>
      <c r="R4295" t="str">
        <f t="shared" si="392"/>
        <v>-</v>
      </c>
      <c r="S4295" t="str">
        <f t="shared" si="395"/>
        <v/>
      </c>
    </row>
    <row r="4296" spans="1:19" x14ac:dyDescent="0.3">
      <c r="A4296" t="s">
        <v>9619</v>
      </c>
      <c r="B4296" t="s">
        <v>220</v>
      </c>
      <c r="C4296" t="s">
        <v>12021</v>
      </c>
      <c r="D4296" t="s">
        <v>12</v>
      </c>
      <c r="E4296" t="s">
        <v>174</v>
      </c>
      <c r="F4296" t="s">
        <v>9620</v>
      </c>
      <c r="G4296" t="s">
        <v>22</v>
      </c>
      <c r="H4296" s="1" t="s">
        <v>319</v>
      </c>
      <c r="I4296" s="3">
        <v>0.44011574074074072</v>
      </c>
      <c r="J4296" s="1" t="s">
        <v>12021</v>
      </c>
      <c r="K4296" s="2" t="s">
        <v>12021</v>
      </c>
      <c r="L4296" s="2" t="s">
        <v>12021</v>
      </c>
      <c r="M4296" t="s">
        <v>12021</v>
      </c>
      <c r="N4296" t="str">
        <f t="shared" si="391"/>
        <v>14-06-2021</v>
      </c>
      <c r="O4296" t="str">
        <f t="shared" si="393"/>
        <v>06</v>
      </c>
      <c r="P4296" t="str">
        <f t="shared" si="394"/>
        <v>2021</v>
      </c>
      <c r="Q4296" t="s">
        <v>12021</v>
      </c>
      <c r="R4296" t="str">
        <f t="shared" si="392"/>
        <v>-</v>
      </c>
      <c r="S4296" t="str">
        <f t="shared" si="395"/>
        <v/>
      </c>
    </row>
    <row r="4297" spans="1:19" x14ac:dyDescent="0.3">
      <c r="A4297" t="s">
        <v>9621</v>
      </c>
      <c r="B4297" t="s">
        <v>194</v>
      </c>
      <c r="C4297" t="s">
        <v>12021</v>
      </c>
      <c r="D4297" t="s">
        <v>49</v>
      </c>
      <c r="E4297" t="s">
        <v>65</v>
      </c>
      <c r="F4297" t="s">
        <v>9622</v>
      </c>
      <c r="G4297" t="s">
        <v>22</v>
      </c>
      <c r="H4297" s="1" t="s">
        <v>2010</v>
      </c>
      <c r="I4297" s="3">
        <v>0.97850694444444442</v>
      </c>
      <c r="J4297" s="1" t="s">
        <v>12021</v>
      </c>
      <c r="K4297" s="2" t="s">
        <v>12021</v>
      </c>
      <c r="L4297" s="2" t="s">
        <v>12021</v>
      </c>
      <c r="M4297" t="s">
        <v>12021</v>
      </c>
      <c r="N4297" t="str">
        <f t="shared" si="391"/>
        <v>31-03-2021</v>
      </c>
      <c r="O4297" t="str">
        <f t="shared" si="393"/>
        <v>03</v>
      </c>
      <c r="P4297" t="str">
        <f t="shared" si="394"/>
        <v>2021</v>
      </c>
      <c r="Q4297" t="s">
        <v>12021</v>
      </c>
      <c r="R4297" t="str">
        <f t="shared" si="392"/>
        <v>-</v>
      </c>
      <c r="S4297" t="str">
        <f t="shared" si="395"/>
        <v/>
      </c>
    </row>
    <row r="4298" spans="1:19" x14ac:dyDescent="0.3">
      <c r="A4298" t="s">
        <v>9623</v>
      </c>
      <c r="B4298" t="s">
        <v>32</v>
      </c>
      <c r="C4298" t="s">
        <v>11842</v>
      </c>
      <c r="D4298" t="s">
        <v>33</v>
      </c>
      <c r="E4298" t="s">
        <v>34</v>
      </c>
      <c r="F4298" t="s">
        <v>9624</v>
      </c>
      <c r="G4298" t="s">
        <v>28</v>
      </c>
      <c r="H4298" s="1" t="s">
        <v>1020</v>
      </c>
      <c r="I4298" s="3">
        <v>0.35625000000000001</v>
      </c>
      <c r="J4298" s="1" t="s">
        <v>800</v>
      </c>
      <c r="K4298" s="2">
        <v>0.35625000000000001</v>
      </c>
      <c r="L4298" s="2" t="s">
        <v>12021</v>
      </c>
      <c r="M4298" t="s">
        <v>12021</v>
      </c>
      <c r="N4298" t="str">
        <f t="shared" si="391"/>
        <v>21-06-2020</v>
      </c>
      <c r="O4298" t="str">
        <f t="shared" si="393"/>
        <v>06</v>
      </c>
      <c r="P4298" t="str">
        <f t="shared" si="394"/>
        <v>2020</v>
      </c>
      <c r="Q4298" t="s">
        <v>12021</v>
      </c>
      <c r="R4298" t="str">
        <f t="shared" si="392"/>
        <v>24-06-2020</v>
      </c>
      <c r="S4298" t="str">
        <f t="shared" si="395"/>
        <v>06</v>
      </c>
    </row>
    <row r="4299" spans="1:19" x14ac:dyDescent="0.3">
      <c r="A4299" t="s">
        <v>9625</v>
      </c>
      <c r="B4299" t="s">
        <v>202</v>
      </c>
      <c r="C4299" t="s">
        <v>11843</v>
      </c>
      <c r="D4299" t="s">
        <v>33</v>
      </c>
      <c r="E4299" t="s">
        <v>127</v>
      </c>
      <c r="F4299" t="s">
        <v>9626</v>
      </c>
      <c r="G4299" t="s">
        <v>28</v>
      </c>
      <c r="H4299" s="1" t="s">
        <v>2860</v>
      </c>
      <c r="I4299" s="3">
        <v>0.54428240740740741</v>
      </c>
      <c r="J4299" s="1" t="s">
        <v>3122</v>
      </c>
      <c r="K4299" s="2">
        <v>0.54428240740740741</v>
      </c>
      <c r="L4299" s="2" t="s">
        <v>12021</v>
      </c>
      <c r="M4299" t="s">
        <v>12021</v>
      </c>
      <c r="N4299" t="str">
        <f t="shared" si="391"/>
        <v>18-12-2022</v>
      </c>
      <c r="O4299" t="str">
        <f t="shared" si="393"/>
        <v>12</v>
      </c>
      <c r="P4299" t="str">
        <f t="shared" si="394"/>
        <v>2022</v>
      </c>
      <c r="Q4299" t="s">
        <v>12021</v>
      </c>
      <c r="R4299" t="str">
        <f t="shared" si="392"/>
        <v>15-01-2023</v>
      </c>
      <c r="S4299" t="str">
        <f t="shared" si="395"/>
        <v>01</v>
      </c>
    </row>
    <row r="4300" spans="1:19" x14ac:dyDescent="0.3">
      <c r="A4300" t="s">
        <v>9627</v>
      </c>
      <c r="B4300" t="s">
        <v>158</v>
      </c>
      <c r="C4300" t="s">
        <v>12021</v>
      </c>
      <c r="D4300" t="s">
        <v>33</v>
      </c>
      <c r="E4300" t="s">
        <v>127</v>
      </c>
      <c r="F4300" t="s">
        <v>9628</v>
      </c>
      <c r="G4300" t="s">
        <v>22</v>
      </c>
      <c r="H4300" s="1">
        <v>45355</v>
      </c>
      <c r="I4300" s="3">
        <v>0.59513888888888888</v>
      </c>
      <c r="J4300" s="1" t="s">
        <v>12021</v>
      </c>
      <c r="K4300" s="2" t="s">
        <v>12021</v>
      </c>
      <c r="L4300" s="2" t="s">
        <v>12021</v>
      </c>
      <c r="M4300" t="s">
        <v>12021</v>
      </c>
      <c r="N4300" t="str">
        <f t="shared" si="391"/>
        <v>04-03-2024</v>
      </c>
      <c r="O4300" t="str">
        <f t="shared" si="393"/>
        <v>03</v>
      </c>
      <c r="P4300" t="str">
        <f t="shared" si="394"/>
        <v>2024</v>
      </c>
      <c r="Q4300" t="s">
        <v>12021</v>
      </c>
      <c r="R4300" t="str">
        <f t="shared" si="392"/>
        <v>-</v>
      </c>
      <c r="S4300" t="str">
        <f t="shared" si="395"/>
        <v/>
      </c>
    </row>
    <row r="4301" spans="1:19" x14ac:dyDescent="0.3">
      <c r="A4301" t="s">
        <v>9629</v>
      </c>
      <c r="B4301" t="s">
        <v>18</v>
      </c>
      <c r="C4301" t="s">
        <v>12021</v>
      </c>
      <c r="D4301" t="s">
        <v>19</v>
      </c>
      <c r="E4301" t="s">
        <v>20</v>
      </c>
      <c r="F4301" t="s">
        <v>9630</v>
      </c>
      <c r="G4301" t="s">
        <v>15</v>
      </c>
      <c r="H4301" s="1" t="s">
        <v>6146</v>
      </c>
      <c r="I4301" s="3">
        <v>0.81849537037037035</v>
      </c>
      <c r="J4301" s="1" t="s">
        <v>12021</v>
      </c>
      <c r="K4301" s="2" t="s">
        <v>12021</v>
      </c>
      <c r="L4301" s="2" t="s">
        <v>12021</v>
      </c>
      <c r="M4301" t="s">
        <v>12021</v>
      </c>
      <c r="N4301" t="str">
        <f t="shared" si="391"/>
        <v>19-04-2021</v>
      </c>
      <c r="O4301" t="str">
        <f t="shared" si="393"/>
        <v>04</v>
      </c>
      <c r="P4301" t="str">
        <f t="shared" si="394"/>
        <v>2021</v>
      </c>
      <c r="Q4301" t="s">
        <v>12021</v>
      </c>
      <c r="R4301" t="str">
        <f t="shared" si="392"/>
        <v>-</v>
      </c>
      <c r="S4301" t="str">
        <f t="shared" si="395"/>
        <v/>
      </c>
    </row>
    <row r="4302" spans="1:19" x14ac:dyDescent="0.3">
      <c r="A4302" t="s">
        <v>9631</v>
      </c>
      <c r="B4302" t="s">
        <v>280</v>
      </c>
      <c r="C4302" s="4">
        <v>45172.218055555553</v>
      </c>
      <c r="D4302" t="s">
        <v>49</v>
      </c>
      <c r="E4302" t="s">
        <v>65</v>
      </c>
      <c r="F4302" t="s">
        <v>9632</v>
      </c>
      <c r="G4302" t="s">
        <v>28</v>
      </c>
      <c r="H4302" s="1" t="s">
        <v>714</v>
      </c>
      <c r="I4302" s="3">
        <v>0.21865740740740741</v>
      </c>
      <c r="J4302" s="1">
        <v>45172</v>
      </c>
      <c r="K4302" s="2">
        <v>0.21805555555555556</v>
      </c>
      <c r="L4302" s="2" t="s">
        <v>12021</v>
      </c>
      <c r="M4302" t="s">
        <v>12021</v>
      </c>
      <c r="N4302" t="str">
        <f t="shared" si="391"/>
        <v>16-02-2023</v>
      </c>
      <c r="O4302" t="str">
        <f t="shared" si="393"/>
        <v>02</v>
      </c>
      <c r="P4302" t="str">
        <f t="shared" si="394"/>
        <v>2023</v>
      </c>
      <c r="Q4302" t="s">
        <v>12021</v>
      </c>
      <c r="R4302" t="str">
        <f t="shared" si="392"/>
        <v>03-09-2023</v>
      </c>
      <c r="S4302" t="str">
        <f t="shared" si="395"/>
        <v>09</v>
      </c>
    </row>
    <row r="4303" spans="1:19" x14ac:dyDescent="0.3">
      <c r="A4303" t="s">
        <v>9633</v>
      </c>
      <c r="B4303" t="s">
        <v>11</v>
      </c>
      <c r="C4303" t="s">
        <v>12021</v>
      </c>
      <c r="D4303" t="s">
        <v>12</v>
      </c>
      <c r="E4303" t="s">
        <v>13</v>
      </c>
      <c r="F4303" t="s">
        <v>9634</v>
      </c>
      <c r="G4303" t="s">
        <v>15</v>
      </c>
      <c r="H4303" s="1" t="s">
        <v>1697</v>
      </c>
      <c r="I4303" s="3">
        <v>8.7187500000000001E-2</v>
      </c>
      <c r="J4303" s="1" t="s">
        <v>12021</v>
      </c>
      <c r="K4303" s="2" t="s">
        <v>12021</v>
      </c>
      <c r="L4303" s="2" t="s">
        <v>12021</v>
      </c>
      <c r="M4303" t="s">
        <v>12021</v>
      </c>
      <c r="N4303" t="str">
        <f t="shared" si="391"/>
        <v>30-03-2020</v>
      </c>
      <c r="O4303" t="str">
        <f t="shared" si="393"/>
        <v>03</v>
      </c>
      <c r="P4303" t="str">
        <f t="shared" si="394"/>
        <v>2020</v>
      </c>
      <c r="Q4303" t="s">
        <v>12021</v>
      </c>
      <c r="R4303" t="str">
        <f t="shared" si="392"/>
        <v>-</v>
      </c>
      <c r="S4303" t="str">
        <f t="shared" si="395"/>
        <v/>
      </c>
    </row>
    <row r="4304" spans="1:19" x14ac:dyDescent="0.3">
      <c r="A4304" t="s">
        <v>9635</v>
      </c>
      <c r="B4304" t="s">
        <v>280</v>
      </c>
      <c r="C4304" t="s">
        <v>12021</v>
      </c>
      <c r="D4304" t="s">
        <v>49</v>
      </c>
      <c r="E4304" t="s">
        <v>65</v>
      </c>
      <c r="F4304" t="s">
        <v>9636</v>
      </c>
      <c r="G4304" t="s">
        <v>22</v>
      </c>
      <c r="H4304" s="1">
        <v>44236</v>
      </c>
      <c r="I4304" s="3">
        <v>0.78888888888888886</v>
      </c>
      <c r="J4304" s="1" t="s">
        <v>12021</v>
      </c>
      <c r="K4304" s="2" t="s">
        <v>12021</v>
      </c>
      <c r="L4304" s="2" t="s">
        <v>12021</v>
      </c>
      <c r="M4304" t="s">
        <v>12021</v>
      </c>
      <c r="N4304" t="str">
        <f t="shared" si="391"/>
        <v>09-02-2021</v>
      </c>
      <c r="O4304" t="str">
        <f t="shared" si="393"/>
        <v>02</v>
      </c>
      <c r="P4304" t="str">
        <f t="shared" si="394"/>
        <v>2021</v>
      </c>
      <c r="Q4304" t="s">
        <v>12021</v>
      </c>
      <c r="R4304" t="str">
        <f t="shared" si="392"/>
        <v>-</v>
      </c>
      <c r="S4304" t="str">
        <f t="shared" si="395"/>
        <v/>
      </c>
    </row>
    <row r="4305" spans="1:19" x14ac:dyDescent="0.3">
      <c r="A4305" t="s">
        <v>9637</v>
      </c>
      <c r="B4305" t="s">
        <v>220</v>
      </c>
      <c r="C4305" s="4">
        <v>45627.022222222222</v>
      </c>
      <c r="D4305" t="s">
        <v>12</v>
      </c>
      <c r="E4305" t="s">
        <v>174</v>
      </c>
      <c r="F4305" t="s">
        <v>9638</v>
      </c>
      <c r="G4305" t="s">
        <v>28</v>
      </c>
      <c r="H4305" s="1" t="s">
        <v>4481</v>
      </c>
      <c r="I4305" s="3">
        <v>2.2754629629629628E-2</v>
      </c>
      <c r="J4305" s="1">
        <v>45627</v>
      </c>
      <c r="K4305" s="2">
        <v>2.2222222222222223E-2</v>
      </c>
      <c r="L4305" s="2" t="s">
        <v>12021</v>
      </c>
      <c r="M4305" t="s">
        <v>12021</v>
      </c>
      <c r="N4305" t="str">
        <f t="shared" si="391"/>
        <v>26-12-2023</v>
      </c>
      <c r="O4305" t="str">
        <f t="shared" si="393"/>
        <v>12</v>
      </c>
      <c r="P4305" t="str">
        <f t="shared" si="394"/>
        <v>2023</v>
      </c>
      <c r="Q4305" t="s">
        <v>12021</v>
      </c>
      <c r="R4305" t="str">
        <f t="shared" si="392"/>
        <v>01-12-2024</v>
      </c>
      <c r="S4305" t="str">
        <f t="shared" si="395"/>
        <v>12</v>
      </c>
    </row>
    <row r="4306" spans="1:19" x14ac:dyDescent="0.3">
      <c r="A4306" t="s">
        <v>9639</v>
      </c>
      <c r="B4306" t="s">
        <v>64</v>
      </c>
      <c r="C4306" t="s">
        <v>12021</v>
      </c>
      <c r="D4306" t="s">
        <v>49</v>
      </c>
      <c r="E4306" t="s">
        <v>65</v>
      </c>
      <c r="F4306" t="s">
        <v>9640</v>
      </c>
      <c r="G4306" t="s">
        <v>15</v>
      </c>
      <c r="H4306" s="1">
        <v>43931</v>
      </c>
      <c r="I4306" s="3">
        <v>0.72430555555555554</v>
      </c>
      <c r="J4306" s="1" t="s">
        <v>12021</v>
      </c>
      <c r="K4306" s="2" t="s">
        <v>12021</v>
      </c>
      <c r="L4306" s="2" t="s">
        <v>12021</v>
      </c>
      <c r="M4306" t="s">
        <v>12021</v>
      </c>
      <c r="N4306" t="str">
        <f t="shared" si="391"/>
        <v>10-04-2020</v>
      </c>
      <c r="O4306" t="str">
        <f t="shared" si="393"/>
        <v>04</v>
      </c>
      <c r="P4306" t="str">
        <f t="shared" si="394"/>
        <v>2020</v>
      </c>
      <c r="Q4306" t="s">
        <v>12021</v>
      </c>
      <c r="R4306" t="str">
        <f t="shared" si="392"/>
        <v>-</v>
      </c>
      <c r="S4306" t="str">
        <f t="shared" si="395"/>
        <v/>
      </c>
    </row>
    <row r="4307" spans="1:19" x14ac:dyDescent="0.3">
      <c r="A4307" t="s">
        <v>9641</v>
      </c>
      <c r="B4307" t="s">
        <v>131</v>
      </c>
      <c r="C4307" t="s">
        <v>12021</v>
      </c>
      <c r="D4307" t="s">
        <v>12</v>
      </c>
      <c r="E4307" t="s">
        <v>114</v>
      </c>
      <c r="F4307" t="s">
        <v>9642</v>
      </c>
      <c r="G4307" t="s">
        <v>15</v>
      </c>
      <c r="H4307" s="1" t="s">
        <v>433</v>
      </c>
      <c r="I4307" s="3">
        <v>2.5902777777777778E-2</v>
      </c>
      <c r="J4307" s="1" t="s">
        <v>12021</v>
      </c>
      <c r="K4307" s="2" t="s">
        <v>12021</v>
      </c>
      <c r="L4307" s="2" t="s">
        <v>12021</v>
      </c>
      <c r="M4307" t="s">
        <v>12021</v>
      </c>
      <c r="N4307" t="str">
        <f t="shared" si="391"/>
        <v>19-03-2023</v>
      </c>
      <c r="O4307" t="str">
        <f t="shared" si="393"/>
        <v>03</v>
      </c>
      <c r="P4307" t="str">
        <f t="shared" si="394"/>
        <v>2023</v>
      </c>
      <c r="Q4307" t="s">
        <v>12021</v>
      </c>
      <c r="R4307" t="str">
        <f t="shared" si="392"/>
        <v>-</v>
      </c>
      <c r="S4307" t="str">
        <f t="shared" si="395"/>
        <v/>
      </c>
    </row>
    <row r="4308" spans="1:19" x14ac:dyDescent="0.3">
      <c r="A4308" t="s">
        <v>9643</v>
      </c>
      <c r="B4308" t="s">
        <v>185</v>
      </c>
      <c r="C4308" t="s">
        <v>11844</v>
      </c>
      <c r="D4308" t="s">
        <v>12</v>
      </c>
      <c r="E4308" t="s">
        <v>13</v>
      </c>
      <c r="F4308" t="s">
        <v>9644</v>
      </c>
      <c r="G4308" t="s">
        <v>28</v>
      </c>
      <c r="H4308" s="1">
        <v>44809</v>
      </c>
      <c r="I4308" s="3">
        <v>0.87361111111111112</v>
      </c>
      <c r="J4308" s="1" t="s">
        <v>3181</v>
      </c>
      <c r="K4308" s="2">
        <v>0.87385416666666671</v>
      </c>
      <c r="L4308" s="2" t="s">
        <v>12021</v>
      </c>
      <c r="M4308" t="s">
        <v>12021</v>
      </c>
      <c r="N4308" t="str">
        <f t="shared" si="391"/>
        <v>05-09-2022</v>
      </c>
      <c r="O4308" t="str">
        <f t="shared" si="393"/>
        <v>09</v>
      </c>
      <c r="P4308" t="str">
        <f t="shared" si="394"/>
        <v>2022</v>
      </c>
      <c r="Q4308" t="s">
        <v>12021</v>
      </c>
      <c r="R4308" t="str">
        <f t="shared" si="392"/>
        <v>21-05-2022</v>
      </c>
      <c r="S4308" t="str">
        <f t="shared" si="395"/>
        <v>05</v>
      </c>
    </row>
    <row r="4309" spans="1:19" x14ac:dyDescent="0.3">
      <c r="A4309" t="s">
        <v>9645</v>
      </c>
      <c r="B4309" t="s">
        <v>404</v>
      </c>
      <c r="C4309" t="s">
        <v>12021</v>
      </c>
      <c r="D4309" t="s">
        <v>12</v>
      </c>
      <c r="E4309" t="s">
        <v>174</v>
      </c>
      <c r="F4309" t="s">
        <v>9646</v>
      </c>
      <c r="G4309" t="s">
        <v>22</v>
      </c>
      <c r="H4309" s="1">
        <v>45236</v>
      </c>
      <c r="I4309" s="3">
        <v>0.66597222222222219</v>
      </c>
      <c r="J4309" s="1" t="s">
        <v>12021</v>
      </c>
      <c r="K4309" s="2" t="s">
        <v>12021</v>
      </c>
      <c r="L4309" s="2" t="s">
        <v>12021</v>
      </c>
      <c r="M4309" t="s">
        <v>12021</v>
      </c>
      <c r="N4309" t="str">
        <f t="shared" si="391"/>
        <v>06-11-2023</v>
      </c>
      <c r="O4309" t="str">
        <f t="shared" si="393"/>
        <v>11</v>
      </c>
      <c r="P4309" t="str">
        <f t="shared" si="394"/>
        <v>2023</v>
      </c>
      <c r="Q4309" t="s">
        <v>12021</v>
      </c>
      <c r="R4309" t="str">
        <f t="shared" si="392"/>
        <v>-</v>
      </c>
      <c r="S4309" t="str">
        <f t="shared" si="395"/>
        <v/>
      </c>
    </row>
    <row r="4310" spans="1:19" x14ac:dyDescent="0.3">
      <c r="A4310" t="s">
        <v>9647</v>
      </c>
      <c r="B4310" t="s">
        <v>139</v>
      </c>
      <c r="C4310" t="s">
        <v>11845</v>
      </c>
      <c r="D4310" t="s">
        <v>19</v>
      </c>
      <c r="E4310" t="s">
        <v>140</v>
      </c>
      <c r="F4310" t="s">
        <v>9648</v>
      </c>
      <c r="G4310" t="s">
        <v>28</v>
      </c>
      <c r="H4310" s="1">
        <v>44601</v>
      </c>
      <c r="I4310" s="3">
        <v>0.78333333333333333</v>
      </c>
      <c r="J4310" s="1" t="s">
        <v>3400</v>
      </c>
      <c r="K4310" s="2">
        <v>0.783599537037037</v>
      </c>
      <c r="L4310" s="2" t="s">
        <v>12021</v>
      </c>
      <c r="M4310" t="s">
        <v>12021</v>
      </c>
      <c r="N4310" t="str">
        <f t="shared" si="391"/>
        <v>09-02-2022</v>
      </c>
      <c r="O4310" t="str">
        <f t="shared" si="393"/>
        <v>02</v>
      </c>
      <c r="P4310" t="str">
        <f t="shared" si="394"/>
        <v>2022</v>
      </c>
      <c r="Q4310" t="s">
        <v>12021</v>
      </c>
      <c r="R4310" t="str">
        <f t="shared" si="392"/>
        <v>13-09-2022</v>
      </c>
      <c r="S4310" t="str">
        <f t="shared" si="395"/>
        <v>09</v>
      </c>
    </row>
    <row r="4311" spans="1:19" x14ac:dyDescent="0.3">
      <c r="A4311" t="s">
        <v>9649</v>
      </c>
      <c r="B4311" t="s">
        <v>194</v>
      </c>
      <c r="C4311" t="s">
        <v>12021</v>
      </c>
      <c r="D4311" t="s">
        <v>49</v>
      </c>
      <c r="E4311" t="s">
        <v>65</v>
      </c>
      <c r="F4311" t="s">
        <v>9650</v>
      </c>
      <c r="G4311" t="s">
        <v>15</v>
      </c>
      <c r="H4311" s="1" t="s">
        <v>1399</v>
      </c>
      <c r="I4311" s="3">
        <v>0.73989583333333331</v>
      </c>
      <c r="J4311" s="1" t="s">
        <v>12021</v>
      </c>
      <c r="K4311" s="2" t="s">
        <v>12021</v>
      </c>
      <c r="L4311" s="2" t="s">
        <v>12021</v>
      </c>
      <c r="M4311" t="s">
        <v>12021</v>
      </c>
      <c r="N4311" t="str">
        <f t="shared" si="391"/>
        <v>20-03-2021</v>
      </c>
      <c r="O4311" t="str">
        <f t="shared" si="393"/>
        <v>03</v>
      </c>
      <c r="P4311" t="str">
        <f t="shared" si="394"/>
        <v>2021</v>
      </c>
      <c r="Q4311" t="s">
        <v>12021</v>
      </c>
      <c r="R4311" t="str">
        <f t="shared" si="392"/>
        <v>-</v>
      </c>
      <c r="S4311" t="str">
        <f t="shared" si="395"/>
        <v/>
      </c>
    </row>
    <row r="4312" spans="1:19" x14ac:dyDescent="0.3">
      <c r="A4312" t="s">
        <v>9651</v>
      </c>
      <c r="B4312" t="s">
        <v>126</v>
      </c>
      <c r="C4312" t="s">
        <v>12021</v>
      </c>
      <c r="D4312" t="s">
        <v>33</v>
      </c>
      <c r="E4312" t="s">
        <v>127</v>
      </c>
      <c r="F4312" t="s">
        <v>9652</v>
      </c>
      <c r="G4312" t="s">
        <v>15</v>
      </c>
      <c r="H4312" s="1" t="s">
        <v>9653</v>
      </c>
      <c r="I4312" s="3">
        <v>7.6909722222222227E-2</v>
      </c>
      <c r="J4312" s="1" t="s">
        <v>12021</v>
      </c>
      <c r="K4312" s="2" t="s">
        <v>12021</v>
      </c>
      <c r="L4312" s="2" t="s">
        <v>12021</v>
      </c>
      <c r="M4312" t="s">
        <v>12021</v>
      </c>
      <c r="N4312" t="str">
        <f t="shared" si="391"/>
        <v>13-01-2021</v>
      </c>
      <c r="O4312" t="str">
        <f t="shared" si="393"/>
        <v>01</v>
      </c>
      <c r="P4312" t="str">
        <f t="shared" si="394"/>
        <v>2021</v>
      </c>
      <c r="Q4312" t="s">
        <v>12021</v>
      </c>
      <c r="R4312" t="str">
        <f t="shared" si="392"/>
        <v>-</v>
      </c>
      <c r="S4312" t="str">
        <f t="shared" si="395"/>
        <v/>
      </c>
    </row>
    <row r="4313" spans="1:19" x14ac:dyDescent="0.3">
      <c r="A4313" t="s">
        <v>9654</v>
      </c>
      <c r="B4313" t="s">
        <v>18</v>
      </c>
      <c r="C4313" t="s">
        <v>12021</v>
      </c>
      <c r="D4313" t="s">
        <v>19</v>
      </c>
      <c r="E4313" t="s">
        <v>20</v>
      </c>
      <c r="F4313" t="s">
        <v>9655</v>
      </c>
      <c r="G4313" t="s">
        <v>22</v>
      </c>
      <c r="H4313" s="1" t="s">
        <v>979</v>
      </c>
      <c r="I4313" s="3">
        <v>0.34662037037037036</v>
      </c>
      <c r="J4313" s="1" t="s">
        <v>12021</v>
      </c>
      <c r="K4313" s="2" t="s">
        <v>12021</v>
      </c>
      <c r="L4313" s="2" t="s">
        <v>12021</v>
      </c>
      <c r="M4313" t="s">
        <v>12021</v>
      </c>
      <c r="N4313" t="str">
        <f t="shared" si="391"/>
        <v>16-12-2024</v>
      </c>
      <c r="O4313" t="str">
        <f t="shared" si="393"/>
        <v>12</v>
      </c>
      <c r="P4313" t="str">
        <f t="shared" si="394"/>
        <v>2024</v>
      </c>
      <c r="Q4313" t="s">
        <v>12021</v>
      </c>
      <c r="R4313" t="str">
        <f t="shared" si="392"/>
        <v>-</v>
      </c>
      <c r="S4313" t="str">
        <f t="shared" si="395"/>
        <v/>
      </c>
    </row>
    <row r="4314" spans="1:19" x14ac:dyDescent="0.3">
      <c r="A4314" t="s">
        <v>9656</v>
      </c>
      <c r="B4314" t="s">
        <v>146</v>
      </c>
      <c r="C4314" t="s">
        <v>12021</v>
      </c>
      <c r="D4314" t="s">
        <v>19</v>
      </c>
      <c r="E4314" t="s">
        <v>140</v>
      </c>
      <c r="F4314" t="s">
        <v>9657</v>
      </c>
      <c r="G4314" t="s">
        <v>15</v>
      </c>
      <c r="H4314" s="1" t="s">
        <v>3033</v>
      </c>
      <c r="I4314" s="3">
        <v>0.79333333333333333</v>
      </c>
      <c r="J4314" s="1" t="s">
        <v>12021</v>
      </c>
      <c r="K4314" s="2" t="s">
        <v>12021</v>
      </c>
      <c r="L4314" s="2" t="s">
        <v>12021</v>
      </c>
      <c r="M4314" t="s">
        <v>12021</v>
      </c>
      <c r="N4314" t="str">
        <f t="shared" si="391"/>
        <v>18-03-2022</v>
      </c>
      <c r="O4314" t="str">
        <f t="shared" si="393"/>
        <v>03</v>
      </c>
      <c r="P4314" t="str">
        <f t="shared" si="394"/>
        <v>2022</v>
      </c>
      <c r="Q4314" t="s">
        <v>12021</v>
      </c>
      <c r="R4314" t="str">
        <f t="shared" si="392"/>
        <v>-</v>
      </c>
      <c r="S4314" t="str">
        <f t="shared" si="395"/>
        <v/>
      </c>
    </row>
    <row r="4315" spans="1:19" x14ac:dyDescent="0.3">
      <c r="A4315" t="s">
        <v>9658</v>
      </c>
      <c r="B4315" t="s">
        <v>194</v>
      </c>
      <c r="C4315" t="s">
        <v>11846</v>
      </c>
      <c r="D4315" t="s">
        <v>49</v>
      </c>
      <c r="E4315" t="s">
        <v>65</v>
      </c>
      <c r="F4315" t="s">
        <v>9659</v>
      </c>
      <c r="G4315" t="s">
        <v>28</v>
      </c>
      <c r="H4315" s="1" t="s">
        <v>2843</v>
      </c>
      <c r="I4315" s="3">
        <v>0.51800925925925922</v>
      </c>
      <c r="J4315" s="1" t="s">
        <v>680</v>
      </c>
      <c r="K4315" s="2">
        <v>0.51800925925925922</v>
      </c>
      <c r="L4315" s="2" t="s">
        <v>12021</v>
      </c>
      <c r="M4315" t="s">
        <v>12021</v>
      </c>
      <c r="N4315" t="str">
        <f t="shared" si="391"/>
        <v>27-01-2024</v>
      </c>
      <c r="O4315" t="str">
        <f t="shared" si="393"/>
        <v>01</v>
      </c>
      <c r="P4315" t="str">
        <f t="shared" si="394"/>
        <v>2024</v>
      </c>
      <c r="Q4315" t="s">
        <v>12021</v>
      </c>
      <c r="R4315" t="str">
        <f t="shared" si="392"/>
        <v>19-02-2024</v>
      </c>
      <c r="S4315" t="str">
        <f t="shared" si="395"/>
        <v>02</v>
      </c>
    </row>
    <row r="4316" spans="1:19" x14ac:dyDescent="0.3">
      <c r="A4316" t="s">
        <v>9660</v>
      </c>
      <c r="B4316" t="s">
        <v>139</v>
      </c>
      <c r="C4316" t="s">
        <v>11847</v>
      </c>
      <c r="D4316" t="s">
        <v>19</v>
      </c>
      <c r="E4316" t="s">
        <v>140</v>
      </c>
      <c r="F4316" t="s">
        <v>9661</v>
      </c>
      <c r="G4316" t="s">
        <v>28</v>
      </c>
      <c r="H4316" s="1" t="s">
        <v>1650</v>
      </c>
      <c r="I4316" s="3">
        <v>0.45153935185185184</v>
      </c>
      <c r="J4316" s="1" t="s">
        <v>9662</v>
      </c>
      <c r="K4316" s="2">
        <v>0.45153935185185184</v>
      </c>
      <c r="L4316" s="2" t="s">
        <v>12021</v>
      </c>
      <c r="M4316" t="s">
        <v>12021</v>
      </c>
      <c r="N4316" t="str">
        <f t="shared" si="391"/>
        <v>15-11-2022</v>
      </c>
      <c r="O4316" t="str">
        <f t="shared" si="393"/>
        <v>11</v>
      </c>
      <c r="P4316" t="str">
        <f t="shared" si="394"/>
        <v>2022</v>
      </c>
      <c r="Q4316" t="s">
        <v>12021</v>
      </c>
      <c r="R4316" t="str">
        <f t="shared" si="392"/>
        <v>15-12-2022</v>
      </c>
      <c r="S4316" t="str">
        <f t="shared" si="395"/>
        <v>12</v>
      </c>
    </row>
    <row r="4317" spans="1:19" x14ac:dyDescent="0.3">
      <c r="A4317" t="s">
        <v>9663</v>
      </c>
      <c r="B4317" t="s">
        <v>53</v>
      </c>
      <c r="C4317" t="s">
        <v>11848</v>
      </c>
      <c r="D4317" t="s">
        <v>12</v>
      </c>
      <c r="E4317" t="s">
        <v>13</v>
      </c>
      <c r="F4317" t="s">
        <v>9664</v>
      </c>
      <c r="G4317" t="s">
        <v>28</v>
      </c>
      <c r="H4317" s="1" t="s">
        <v>1622</v>
      </c>
      <c r="I4317" s="3">
        <v>0.42043981481481479</v>
      </c>
      <c r="J4317" s="1" t="s">
        <v>653</v>
      </c>
      <c r="K4317" s="2">
        <v>0.42043981481481479</v>
      </c>
      <c r="L4317" s="2" t="s">
        <v>12021</v>
      </c>
      <c r="M4317" t="s">
        <v>12021</v>
      </c>
      <c r="N4317" t="str">
        <f t="shared" si="391"/>
        <v>20-05-2024</v>
      </c>
      <c r="O4317" t="str">
        <f t="shared" si="393"/>
        <v>05</v>
      </c>
      <c r="P4317" t="str">
        <f t="shared" si="394"/>
        <v>2024</v>
      </c>
      <c r="Q4317" t="s">
        <v>12021</v>
      </c>
      <c r="R4317" t="str">
        <f t="shared" si="392"/>
        <v>15-06-2024</v>
      </c>
      <c r="S4317" t="str">
        <f t="shared" si="395"/>
        <v>06</v>
      </c>
    </row>
    <row r="4318" spans="1:19" x14ac:dyDescent="0.3">
      <c r="A4318" t="s">
        <v>9665</v>
      </c>
      <c r="B4318" t="s">
        <v>404</v>
      </c>
      <c r="C4318" t="s">
        <v>12021</v>
      </c>
      <c r="D4318" t="s">
        <v>12</v>
      </c>
      <c r="E4318" t="s">
        <v>174</v>
      </c>
      <c r="F4318" t="s">
        <v>9666</v>
      </c>
      <c r="G4318" t="s">
        <v>15</v>
      </c>
      <c r="H4318" s="1">
        <v>45629</v>
      </c>
      <c r="I4318" s="3">
        <v>0.62361111111111112</v>
      </c>
      <c r="J4318" s="1" t="s">
        <v>12021</v>
      </c>
      <c r="K4318" s="2" t="s">
        <v>12021</v>
      </c>
      <c r="L4318" s="2" t="s">
        <v>12021</v>
      </c>
      <c r="M4318" t="s">
        <v>12021</v>
      </c>
      <c r="N4318" t="str">
        <f t="shared" si="391"/>
        <v>03-12-2024</v>
      </c>
      <c r="O4318" t="str">
        <f t="shared" si="393"/>
        <v>12</v>
      </c>
      <c r="P4318" t="str">
        <f t="shared" si="394"/>
        <v>2024</v>
      </c>
      <c r="Q4318" t="s">
        <v>12021</v>
      </c>
      <c r="R4318" t="str">
        <f t="shared" si="392"/>
        <v>-</v>
      </c>
      <c r="S4318" t="str">
        <f t="shared" si="395"/>
        <v/>
      </c>
    </row>
    <row r="4319" spans="1:19" x14ac:dyDescent="0.3">
      <c r="A4319" t="s">
        <v>9667</v>
      </c>
      <c r="B4319" t="s">
        <v>11</v>
      </c>
      <c r="C4319" s="4">
        <v>45567.197222222225</v>
      </c>
      <c r="D4319" t="s">
        <v>12</v>
      </c>
      <c r="E4319" t="s">
        <v>13</v>
      </c>
      <c r="F4319" t="s">
        <v>9668</v>
      </c>
      <c r="G4319" t="s">
        <v>28</v>
      </c>
      <c r="H4319" s="1" t="s">
        <v>2843</v>
      </c>
      <c r="I4319" s="3">
        <v>0.19739583333333333</v>
      </c>
      <c r="J4319" s="1">
        <v>45567</v>
      </c>
      <c r="K4319" s="2">
        <v>0.19722222222222222</v>
      </c>
      <c r="L4319" s="2" t="s">
        <v>12021</v>
      </c>
      <c r="M4319" t="s">
        <v>12021</v>
      </c>
      <c r="N4319" t="str">
        <f t="shared" si="391"/>
        <v>27-01-2024</v>
      </c>
      <c r="O4319" t="str">
        <f t="shared" si="393"/>
        <v>01</v>
      </c>
      <c r="P4319" t="str">
        <f t="shared" si="394"/>
        <v>2024</v>
      </c>
      <c r="Q4319" t="s">
        <v>12021</v>
      </c>
      <c r="R4319" t="str">
        <f t="shared" si="392"/>
        <v>02-10-2024</v>
      </c>
      <c r="S4319" t="str">
        <f t="shared" si="395"/>
        <v>10</v>
      </c>
    </row>
    <row r="4320" spans="1:19" x14ac:dyDescent="0.3">
      <c r="A4320" t="s">
        <v>9669</v>
      </c>
      <c r="B4320" t="s">
        <v>126</v>
      </c>
      <c r="C4320" t="s">
        <v>11849</v>
      </c>
      <c r="D4320" t="s">
        <v>33</v>
      </c>
      <c r="E4320" t="s">
        <v>127</v>
      </c>
      <c r="F4320" t="s">
        <v>9670</v>
      </c>
      <c r="G4320" t="s">
        <v>28</v>
      </c>
      <c r="H4320" s="1" t="s">
        <v>1879</v>
      </c>
      <c r="I4320" s="3">
        <v>0.84870370370370374</v>
      </c>
      <c r="J4320" s="1" t="s">
        <v>5990</v>
      </c>
      <c r="K4320" s="2">
        <v>0.84870370370370374</v>
      </c>
      <c r="L4320" s="2" t="s">
        <v>12021</v>
      </c>
      <c r="M4320" t="s">
        <v>12021</v>
      </c>
      <c r="N4320" t="str">
        <f t="shared" si="391"/>
        <v>14-09-2023</v>
      </c>
      <c r="O4320" t="str">
        <f t="shared" si="393"/>
        <v>09</v>
      </c>
      <c r="P4320" t="str">
        <f t="shared" si="394"/>
        <v>2023</v>
      </c>
      <c r="Q4320" t="s">
        <v>12021</v>
      </c>
      <c r="R4320" t="str">
        <f t="shared" si="392"/>
        <v>16-09-2023</v>
      </c>
      <c r="S4320" t="str">
        <f t="shared" si="395"/>
        <v>09</v>
      </c>
    </row>
    <row r="4321" spans="1:19" x14ac:dyDescent="0.3">
      <c r="A4321" t="s">
        <v>9671</v>
      </c>
      <c r="B4321" t="s">
        <v>185</v>
      </c>
      <c r="C4321" t="s">
        <v>12021</v>
      </c>
      <c r="D4321" t="s">
        <v>12</v>
      </c>
      <c r="E4321" t="s">
        <v>13</v>
      </c>
      <c r="F4321" t="s">
        <v>9672</v>
      </c>
      <c r="G4321" t="s">
        <v>15</v>
      </c>
      <c r="H4321" s="1" t="s">
        <v>1228</v>
      </c>
      <c r="I4321" s="3">
        <v>0.97725694444444444</v>
      </c>
      <c r="J4321" s="1" t="s">
        <v>12021</v>
      </c>
      <c r="K4321" s="2" t="s">
        <v>12021</v>
      </c>
      <c r="L4321" s="2" t="s">
        <v>12021</v>
      </c>
      <c r="M4321" t="s">
        <v>12021</v>
      </c>
      <c r="N4321" t="str">
        <f t="shared" si="391"/>
        <v>18-10-2022</v>
      </c>
      <c r="O4321" t="str">
        <f t="shared" si="393"/>
        <v>10</v>
      </c>
      <c r="P4321" t="str">
        <f t="shared" si="394"/>
        <v>2022</v>
      </c>
      <c r="Q4321" t="s">
        <v>12021</v>
      </c>
      <c r="R4321" t="str">
        <f t="shared" si="392"/>
        <v>-</v>
      </c>
      <c r="S4321" t="str">
        <f t="shared" si="395"/>
        <v/>
      </c>
    </row>
    <row r="4322" spans="1:19" x14ac:dyDescent="0.3">
      <c r="A4322" t="s">
        <v>9673</v>
      </c>
      <c r="B4322" t="s">
        <v>158</v>
      </c>
      <c r="C4322" t="s">
        <v>12021</v>
      </c>
      <c r="D4322" t="s">
        <v>33</v>
      </c>
      <c r="E4322" t="s">
        <v>127</v>
      </c>
      <c r="F4322" t="s">
        <v>9674</v>
      </c>
      <c r="G4322" t="s">
        <v>15</v>
      </c>
      <c r="H4322" s="1">
        <v>44565</v>
      </c>
      <c r="I4322" s="3">
        <v>0.11041666666666666</v>
      </c>
      <c r="J4322" s="1" t="s">
        <v>12021</v>
      </c>
      <c r="K4322" s="2" t="s">
        <v>12021</v>
      </c>
      <c r="L4322" s="2" t="s">
        <v>12021</v>
      </c>
      <c r="M4322" t="s">
        <v>12021</v>
      </c>
      <c r="N4322" t="str">
        <f t="shared" si="391"/>
        <v>04-01-2022</v>
      </c>
      <c r="O4322" t="str">
        <f t="shared" si="393"/>
        <v>01</v>
      </c>
      <c r="P4322" t="str">
        <f t="shared" si="394"/>
        <v>2022</v>
      </c>
      <c r="Q4322" t="s">
        <v>12021</v>
      </c>
      <c r="R4322" t="str">
        <f t="shared" si="392"/>
        <v>-</v>
      </c>
      <c r="S4322" t="str">
        <f t="shared" si="395"/>
        <v/>
      </c>
    </row>
    <row r="4323" spans="1:19" x14ac:dyDescent="0.3">
      <c r="A4323" t="s">
        <v>9675</v>
      </c>
      <c r="B4323" t="s">
        <v>256</v>
      </c>
      <c r="C4323" s="4">
        <v>44481.415972222225</v>
      </c>
      <c r="D4323" t="s">
        <v>19</v>
      </c>
      <c r="E4323" t="s">
        <v>20</v>
      </c>
      <c r="F4323" t="s">
        <v>9676</v>
      </c>
      <c r="G4323" t="s">
        <v>28</v>
      </c>
      <c r="H4323" s="1">
        <v>44541</v>
      </c>
      <c r="I4323" s="3">
        <v>0.41597222222222224</v>
      </c>
      <c r="J4323" s="1">
        <v>44481</v>
      </c>
      <c r="K4323" s="2">
        <v>0.41597222222222224</v>
      </c>
      <c r="L4323" s="2" t="s">
        <v>12021</v>
      </c>
      <c r="M4323" t="s">
        <v>12021</v>
      </c>
      <c r="N4323" t="str">
        <f t="shared" si="391"/>
        <v>11-12-2021</v>
      </c>
      <c r="O4323" t="str">
        <f t="shared" si="393"/>
        <v>12</v>
      </c>
      <c r="P4323" t="str">
        <f t="shared" si="394"/>
        <v>2021</v>
      </c>
      <c r="Q4323" t="s">
        <v>12021</v>
      </c>
      <c r="R4323" t="str">
        <f t="shared" si="392"/>
        <v>12-10-2021</v>
      </c>
      <c r="S4323" t="str">
        <f t="shared" si="395"/>
        <v>10</v>
      </c>
    </row>
    <row r="4324" spans="1:19" x14ac:dyDescent="0.3">
      <c r="A4324" t="s">
        <v>9677</v>
      </c>
      <c r="B4324" t="s">
        <v>249</v>
      </c>
      <c r="C4324" t="s">
        <v>11850</v>
      </c>
      <c r="D4324" t="s">
        <v>19</v>
      </c>
      <c r="E4324" t="s">
        <v>26</v>
      </c>
      <c r="F4324" t="s">
        <v>9678</v>
      </c>
      <c r="G4324" t="s">
        <v>28</v>
      </c>
      <c r="H4324" s="1" t="s">
        <v>8547</v>
      </c>
      <c r="I4324" s="3">
        <v>0.15459490740740742</v>
      </c>
      <c r="J4324" s="1" t="s">
        <v>906</v>
      </c>
      <c r="K4324" s="2">
        <v>0.15459490740740742</v>
      </c>
      <c r="L4324" s="2" t="s">
        <v>12021</v>
      </c>
      <c r="M4324" t="s">
        <v>12021</v>
      </c>
      <c r="N4324" t="str">
        <f t="shared" si="391"/>
        <v>17-01-2023</v>
      </c>
      <c r="O4324" t="str">
        <f t="shared" si="393"/>
        <v>01</v>
      </c>
      <c r="P4324" t="str">
        <f t="shared" si="394"/>
        <v>2023</v>
      </c>
      <c r="Q4324" t="s">
        <v>12021</v>
      </c>
      <c r="R4324" t="str">
        <f t="shared" si="392"/>
        <v>29-01-2023</v>
      </c>
      <c r="S4324" t="str">
        <f t="shared" si="395"/>
        <v>01</v>
      </c>
    </row>
    <row r="4325" spans="1:19" x14ac:dyDescent="0.3">
      <c r="A4325" t="s">
        <v>9679</v>
      </c>
      <c r="B4325" t="s">
        <v>280</v>
      </c>
      <c r="C4325" t="s">
        <v>12021</v>
      </c>
      <c r="D4325" t="s">
        <v>49</v>
      </c>
      <c r="E4325" t="s">
        <v>65</v>
      </c>
      <c r="F4325" t="s">
        <v>765</v>
      </c>
      <c r="G4325" t="s">
        <v>22</v>
      </c>
      <c r="H4325" s="1" t="s">
        <v>2378</v>
      </c>
      <c r="I4325" s="3">
        <v>0.99015046296296294</v>
      </c>
      <c r="J4325" s="1" t="s">
        <v>12021</v>
      </c>
      <c r="K4325" s="2" t="s">
        <v>12021</v>
      </c>
      <c r="L4325" s="2" t="s">
        <v>12021</v>
      </c>
      <c r="M4325" t="s">
        <v>12021</v>
      </c>
      <c r="N4325" t="str">
        <f t="shared" si="391"/>
        <v>13-08-2023</v>
      </c>
      <c r="O4325" t="str">
        <f t="shared" si="393"/>
        <v>08</v>
      </c>
      <c r="P4325" t="str">
        <f t="shared" si="394"/>
        <v>2023</v>
      </c>
      <c r="Q4325" t="s">
        <v>12021</v>
      </c>
      <c r="R4325" t="str">
        <f t="shared" si="392"/>
        <v>-</v>
      </c>
      <c r="S4325" t="str">
        <f t="shared" si="395"/>
        <v/>
      </c>
    </row>
    <row r="4326" spans="1:19" x14ac:dyDescent="0.3">
      <c r="A4326" t="s">
        <v>9680</v>
      </c>
      <c r="B4326" t="s">
        <v>173</v>
      </c>
      <c r="C4326" t="s">
        <v>12021</v>
      </c>
      <c r="D4326" t="s">
        <v>12</v>
      </c>
      <c r="E4326" t="s">
        <v>174</v>
      </c>
      <c r="F4326" t="s">
        <v>9681</v>
      </c>
      <c r="G4326" t="s">
        <v>22</v>
      </c>
      <c r="H4326" s="1">
        <v>45445</v>
      </c>
      <c r="I4326" s="3">
        <v>0.82152777777777775</v>
      </c>
      <c r="J4326" s="1" t="s">
        <v>12021</v>
      </c>
      <c r="K4326" s="2" t="s">
        <v>12021</v>
      </c>
      <c r="L4326" s="2" t="s">
        <v>12021</v>
      </c>
      <c r="M4326" t="s">
        <v>12021</v>
      </c>
      <c r="N4326" t="str">
        <f t="shared" si="391"/>
        <v>02-06-2024</v>
      </c>
      <c r="O4326" t="str">
        <f t="shared" si="393"/>
        <v>06</v>
      </c>
      <c r="P4326" t="str">
        <f t="shared" si="394"/>
        <v>2024</v>
      </c>
      <c r="Q4326" t="s">
        <v>12021</v>
      </c>
      <c r="R4326" t="str">
        <f t="shared" si="392"/>
        <v>-</v>
      </c>
      <c r="S4326" t="str">
        <f t="shared" si="395"/>
        <v/>
      </c>
    </row>
    <row r="4327" spans="1:19" x14ac:dyDescent="0.3">
      <c r="A4327" t="s">
        <v>9682</v>
      </c>
      <c r="B4327" t="s">
        <v>11</v>
      </c>
      <c r="C4327" s="4">
        <v>44657.554861111108</v>
      </c>
      <c r="D4327" t="s">
        <v>12</v>
      </c>
      <c r="E4327" t="s">
        <v>13</v>
      </c>
      <c r="F4327" t="s">
        <v>9683</v>
      </c>
      <c r="G4327" t="s">
        <v>28</v>
      </c>
      <c r="H4327" s="1" t="s">
        <v>1886</v>
      </c>
      <c r="I4327" s="3">
        <v>0.55525462962962968</v>
      </c>
      <c r="J4327" s="1">
        <v>44657</v>
      </c>
      <c r="K4327" s="2">
        <v>0.55486111111111114</v>
      </c>
      <c r="L4327" s="2" t="s">
        <v>12021</v>
      </c>
      <c r="M4327" t="s">
        <v>12021</v>
      </c>
      <c r="N4327" t="str">
        <f t="shared" si="391"/>
        <v>28-05-2022</v>
      </c>
      <c r="O4327" t="str">
        <f t="shared" si="393"/>
        <v>05</v>
      </c>
      <c r="P4327" t="str">
        <f t="shared" si="394"/>
        <v>2022</v>
      </c>
      <c r="Q4327" t="s">
        <v>12021</v>
      </c>
      <c r="R4327" t="str">
        <f t="shared" si="392"/>
        <v>06-04-2022</v>
      </c>
      <c r="S4327" t="str">
        <f t="shared" si="395"/>
        <v>04</v>
      </c>
    </row>
    <row r="4328" spans="1:19" x14ac:dyDescent="0.3">
      <c r="A4328" t="s">
        <v>9684</v>
      </c>
      <c r="B4328" t="s">
        <v>185</v>
      </c>
      <c r="C4328" t="s">
        <v>12021</v>
      </c>
      <c r="D4328" t="s">
        <v>12</v>
      </c>
      <c r="E4328" t="s">
        <v>13</v>
      </c>
      <c r="F4328" t="s">
        <v>9685</v>
      </c>
      <c r="G4328" t="s">
        <v>22</v>
      </c>
      <c r="H4328" s="1">
        <v>44777</v>
      </c>
      <c r="I4328" s="3">
        <v>6.805555555555555E-2</v>
      </c>
      <c r="J4328" s="1" t="s">
        <v>12021</v>
      </c>
      <c r="K4328" s="2" t="s">
        <v>12021</v>
      </c>
      <c r="L4328" s="2" t="s">
        <v>12021</v>
      </c>
      <c r="M4328" t="s">
        <v>12021</v>
      </c>
      <c r="N4328" t="str">
        <f t="shared" si="391"/>
        <v>04-08-2022</v>
      </c>
      <c r="O4328" t="str">
        <f t="shared" si="393"/>
        <v>08</v>
      </c>
      <c r="P4328" t="str">
        <f t="shared" si="394"/>
        <v>2022</v>
      </c>
      <c r="Q4328" t="s">
        <v>12021</v>
      </c>
      <c r="R4328" t="str">
        <f t="shared" si="392"/>
        <v>-</v>
      </c>
      <c r="S4328" t="str">
        <f t="shared" si="395"/>
        <v/>
      </c>
    </row>
    <row r="4329" spans="1:19" x14ac:dyDescent="0.3">
      <c r="A4329" t="s">
        <v>9686</v>
      </c>
      <c r="B4329" t="s">
        <v>11</v>
      </c>
      <c r="C4329" t="s">
        <v>12021</v>
      </c>
      <c r="D4329" t="s">
        <v>12</v>
      </c>
      <c r="E4329" t="s">
        <v>13</v>
      </c>
      <c r="F4329" t="s">
        <v>9687</v>
      </c>
      <c r="G4329" t="s">
        <v>22</v>
      </c>
      <c r="H4329" s="1" t="s">
        <v>160</v>
      </c>
      <c r="I4329" s="3">
        <v>0.66079861111111116</v>
      </c>
      <c r="J4329" s="1" t="s">
        <v>12021</v>
      </c>
      <c r="K4329" s="2" t="s">
        <v>12021</v>
      </c>
      <c r="L4329" s="2" t="s">
        <v>12021</v>
      </c>
      <c r="M4329" t="s">
        <v>12021</v>
      </c>
      <c r="N4329" t="str">
        <f t="shared" si="391"/>
        <v>17-10-2020</v>
      </c>
      <c r="O4329" t="str">
        <f t="shared" si="393"/>
        <v>10</v>
      </c>
      <c r="P4329" t="str">
        <f t="shared" si="394"/>
        <v>2020</v>
      </c>
      <c r="Q4329" t="s">
        <v>12021</v>
      </c>
      <c r="R4329" t="str">
        <f t="shared" si="392"/>
        <v>-</v>
      </c>
      <c r="S4329" t="str">
        <f t="shared" si="395"/>
        <v/>
      </c>
    </row>
    <row r="4330" spans="1:19" x14ac:dyDescent="0.3">
      <c r="A4330" t="s">
        <v>9688</v>
      </c>
      <c r="B4330" t="s">
        <v>126</v>
      </c>
      <c r="C4330" s="4">
        <v>44197.223611111112</v>
      </c>
      <c r="D4330" t="s">
        <v>33</v>
      </c>
      <c r="E4330" t="s">
        <v>127</v>
      </c>
      <c r="F4330" t="s">
        <v>9689</v>
      </c>
      <c r="G4330" t="s">
        <v>28</v>
      </c>
      <c r="H4330" s="1" t="s">
        <v>1247</v>
      </c>
      <c r="I4330" s="3">
        <v>0.2240162037037037</v>
      </c>
      <c r="J4330" s="1">
        <v>44197</v>
      </c>
      <c r="K4330" s="2">
        <v>0.22361111111111112</v>
      </c>
      <c r="L4330" s="2" t="s">
        <v>12021</v>
      </c>
      <c r="M4330" t="s">
        <v>12021</v>
      </c>
      <c r="N4330" t="str">
        <f t="shared" si="391"/>
        <v>19-12-2020</v>
      </c>
      <c r="O4330" t="str">
        <f t="shared" si="393"/>
        <v>12</v>
      </c>
      <c r="P4330" t="str">
        <f t="shared" si="394"/>
        <v>2020</v>
      </c>
      <c r="Q4330" t="s">
        <v>12021</v>
      </c>
      <c r="R4330" t="str">
        <f t="shared" si="392"/>
        <v>01-01-2021</v>
      </c>
      <c r="S4330" t="str">
        <f t="shared" si="395"/>
        <v>01</v>
      </c>
    </row>
    <row r="4331" spans="1:19" x14ac:dyDescent="0.3">
      <c r="A4331" t="s">
        <v>9690</v>
      </c>
      <c r="B4331" t="s">
        <v>404</v>
      </c>
      <c r="C4331" t="s">
        <v>12021</v>
      </c>
      <c r="D4331" t="s">
        <v>12</v>
      </c>
      <c r="E4331" t="s">
        <v>174</v>
      </c>
      <c r="F4331" t="s">
        <v>9691</v>
      </c>
      <c r="G4331" t="s">
        <v>15</v>
      </c>
      <c r="H4331" s="1">
        <v>45300</v>
      </c>
      <c r="I4331" s="3">
        <v>2.2916666666666665E-2</v>
      </c>
      <c r="J4331" s="1" t="s">
        <v>12021</v>
      </c>
      <c r="K4331" s="2" t="s">
        <v>12021</v>
      </c>
      <c r="L4331" s="2" t="s">
        <v>12021</v>
      </c>
      <c r="M4331" t="s">
        <v>12021</v>
      </c>
      <c r="N4331" t="str">
        <f t="shared" si="391"/>
        <v>09-01-2024</v>
      </c>
      <c r="O4331" t="str">
        <f t="shared" si="393"/>
        <v>01</v>
      </c>
      <c r="P4331" t="str">
        <f t="shared" si="394"/>
        <v>2024</v>
      </c>
      <c r="Q4331" t="s">
        <v>12021</v>
      </c>
      <c r="R4331" t="str">
        <f t="shared" si="392"/>
        <v>-</v>
      </c>
      <c r="S4331" t="str">
        <f t="shared" si="395"/>
        <v/>
      </c>
    </row>
    <row r="4332" spans="1:19" x14ac:dyDescent="0.3">
      <c r="A4332" t="s">
        <v>9692</v>
      </c>
      <c r="B4332" t="s">
        <v>205</v>
      </c>
      <c r="C4332" t="s">
        <v>11851</v>
      </c>
      <c r="D4332" t="s">
        <v>19</v>
      </c>
      <c r="E4332" t="s">
        <v>140</v>
      </c>
      <c r="F4332" t="s">
        <v>968</v>
      </c>
      <c r="G4332" t="s">
        <v>28</v>
      </c>
      <c r="H4332" s="1" t="s">
        <v>1802</v>
      </c>
      <c r="I4332" s="3">
        <v>0.54237268518518522</v>
      </c>
      <c r="J4332" s="1" t="s">
        <v>1020</v>
      </c>
      <c r="K4332" s="2">
        <v>0.54237268518518522</v>
      </c>
      <c r="L4332" s="2" t="s">
        <v>12021</v>
      </c>
      <c r="M4332" t="s">
        <v>12021</v>
      </c>
      <c r="N4332" t="str">
        <f t="shared" si="391"/>
        <v>29-05-2020</v>
      </c>
      <c r="O4332" t="str">
        <f t="shared" si="393"/>
        <v>05</v>
      </c>
      <c r="P4332" t="str">
        <f t="shared" si="394"/>
        <v>2020</v>
      </c>
      <c r="Q4332" t="s">
        <v>12021</v>
      </c>
      <c r="R4332" t="str">
        <f t="shared" si="392"/>
        <v>21-06-2020</v>
      </c>
      <c r="S4332" t="str">
        <f t="shared" si="395"/>
        <v>06</v>
      </c>
    </row>
    <row r="4333" spans="1:19" x14ac:dyDescent="0.3">
      <c r="A4333" t="s">
        <v>9693</v>
      </c>
      <c r="B4333" t="s">
        <v>64</v>
      </c>
      <c r="C4333" t="s">
        <v>12021</v>
      </c>
      <c r="D4333" t="s">
        <v>49</v>
      </c>
      <c r="E4333" t="s">
        <v>65</v>
      </c>
      <c r="F4333" t="s">
        <v>9694</v>
      </c>
      <c r="G4333" t="s">
        <v>22</v>
      </c>
      <c r="H4333" s="1">
        <v>44107</v>
      </c>
      <c r="I4333" s="3">
        <v>0.83263888888888893</v>
      </c>
      <c r="J4333" s="1" t="s">
        <v>12021</v>
      </c>
      <c r="K4333" s="2" t="s">
        <v>12021</v>
      </c>
      <c r="L4333" s="2" t="s">
        <v>12021</v>
      </c>
      <c r="M4333" t="s">
        <v>12021</v>
      </c>
      <c r="N4333" t="str">
        <f t="shared" si="391"/>
        <v>03-10-2020</v>
      </c>
      <c r="O4333" t="str">
        <f t="shared" si="393"/>
        <v>10</v>
      </c>
      <c r="P4333" t="str">
        <f t="shared" si="394"/>
        <v>2020</v>
      </c>
      <c r="Q4333" t="s">
        <v>12021</v>
      </c>
      <c r="R4333" t="str">
        <f t="shared" si="392"/>
        <v>-</v>
      </c>
      <c r="S4333" t="str">
        <f t="shared" si="395"/>
        <v/>
      </c>
    </row>
    <row r="4334" spans="1:19" x14ac:dyDescent="0.3">
      <c r="A4334" t="s">
        <v>9695</v>
      </c>
      <c r="B4334" t="s">
        <v>123</v>
      </c>
      <c r="C4334" t="s">
        <v>11852</v>
      </c>
      <c r="D4334" t="s">
        <v>33</v>
      </c>
      <c r="E4334" t="s">
        <v>34</v>
      </c>
      <c r="F4334" t="s">
        <v>9696</v>
      </c>
      <c r="G4334" t="s">
        <v>28</v>
      </c>
      <c r="H4334" s="1" t="s">
        <v>2958</v>
      </c>
      <c r="I4334" s="3">
        <v>0.45043981481481482</v>
      </c>
      <c r="J4334" s="1" t="s">
        <v>4300</v>
      </c>
      <c r="K4334" s="2">
        <v>0.45043981481481482</v>
      </c>
      <c r="L4334" s="2" t="s">
        <v>12021</v>
      </c>
      <c r="M4334" t="s">
        <v>12021</v>
      </c>
      <c r="N4334" t="str">
        <f t="shared" si="391"/>
        <v>25-08-2020</v>
      </c>
      <c r="O4334" t="str">
        <f t="shared" si="393"/>
        <v>08</v>
      </c>
      <c r="P4334" t="str">
        <f t="shared" si="394"/>
        <v>2020</v>
      </c>
      <c r="Q4334" t="s">
        <v>12021</v>
      </c>
      <c r="R4334" t="str">
        <f t="shared" si="392"/>
        <v>26-08-2020</v>
      </c>
      <c r="S4334" t="str">
        <f t="shared" si="395"/>
        <v>08</v>
      </c>
    </row>
    <row r="4335" spans="1:19" x14ac:dyDescent="0.3">
      <c r="A4335" t="s">
        <v>9697</v>
      </c>
      <c r="B4335" t="s">
        <v>135</v>
      </c>
      <c r="C4335" t="s">
        <v>12021</v>
      </c>
      <c r="D4335" t="s">
        <v>33</v>
      </c>
      <c r="E4335" t="s">
        <v>38</v>
      </c>
      <c r="F4335" t="s">
        <v>9698</v>
      </c>
      <c r="G4335" t="s">
        <v>15</v>
      </c>
      <c r="H4335" s="1" t="s">
        <v>5521</v>
      </c>
      <c r="I4335" s="3">
        <v>0.91355324074074074</v>
      </c>
      <c r="J4335" s="1" t="s">
        <v>12021</v>
      </c>
      <c r="K4335" s="2" t="s">
        <v>12021</v>
      </c>
      <c r="L4335" s="2" t="s">
        <v>12021</v>
      </c>
      <c r="M4335" t="s">
        <v>12021</v>
      </c>
      <c r="N4335" t="str">
        <f t="shared" si="391"/>
        <v>26-05-2022</v>
      </c>
      <c r="O4335" t="str">
        <f t="shared" si="393"/>
        <v>05</v>
      </c>
      <c r="P4335" t="str">
        <f t="shared" si="394"/>
        <v>2022</v>
      </c>
      <c r="Q4335" t="s">
        <v>12021</v>
      </c>
      <c r="R4335" t="str">
        <f t="shared" si="392"/>
        <v>-</v>
      </c>
      <c r="S4335" t="str">
        <f t="shared" si="395"/>
        <v/>
      </c>
    </row>
    <row r="4336" spans="1:19" x14ac:dyDescent="0.3">
      <c r="A4336" t="s">
        <v>9699</v>
      </c>
      <c r="B4336" t="s">
        <v>194</v>
      </c>
      <c r="C4336" t="s">
        <v>12021</v>
      </c>
      <c r="D4336" t="s">
        <v>49</v>
      </c>
      <c r="E4336" t="s">
        <v>65</v>
      </c>
      <c r="F4336" t="s">
        <v>9700</v>
      </c>
      <c r="G4336" t="s">
        <v>15</v>
      </c>
      <c r="H4336" s="1">
        <v>44447</v>
      </c>
      <c r="I4336" s="3">
        <v>0.33263888888888887</v>
      </c>
      <c r="J4336" s="1" t="s">
        <v>12021</v>
      </c>
      <c r="K4336" s="2" t="s">
        <v>12021</v>
      </c>
      <c r="L4336" s="2" t="s">
        <v>12021</v>
      </c>
      <c r="M4336" t="s">
        <v>12021</v>
      </c>
      <c r="N4336" t="str">
        <f t="shared" si="391"/>
        <v>08-09-2021</v>
      </c>
      <c r="O4336" t="str">
        <f t="shared" si="393"/>
        <v>09</v>
      </c>
      <c r="P4336" t="str">
        <f t="shared" si="394"/>
        <v>2021</v>
      </c>
      <c r="Q4336" t="s">
        <v>12021</v>
      </c>
      <c r="R4336" t="str">
        <f t="shared" si="392"/>
        <v>-</v>
      </c>
      <c r="S4336" t="str">
        <f t="shared" si="395"/>
        <v/>
      </c>
    </row>
    <row r="4337" spans="1:19" x14ac:dyDescent="0.3">
      <c r="A4337" t="s">
        <v>9701</v>
      </c>
      <c r="B4337" t="s">
        <v>48</v>
      </c>
      <c r="C4337" t="s">
        <v>12021</v>
      </c>
      <c r="D4337" t="s">
        <v>49</v>
      </c>
      <c r="E4337" t="s">
        <v>50</v>
      </c>
      <c r="F4337" t="s">
        <v>9702</v>
      </c>
      <c r="G4337" t="s">
        <v>15</v>
      </c>
      <c r="H4337" s="1" t="s">
        <v>2602</v>
      </c>
      <c r="I4337" s="3">
        <v>0.46504629629629629</v>
      </c>
      <c r="J4337" s="1" t="s">
        <v>12021</v>
      </c>
      <c r="K4337" s="2" t="s">
        <v>12021</v>
      </c>
      <c r="L4337" s="2" t="s">
        <v>12021</v>
      </c>
      <c r="M4337" t="s">
        <v>12021</v>
      </c>
      <c r="N4337" t="str">
        <f t="shared" si="391"/>
        <v>30-01-2023</v>
      </c>
      <c r="O4337" t="str">
        <f t="shared" si="393"/>
        <v>01</v>
      </c>
      <c r="P4337" t="str">
        <f t="shared" si="394"/>
        <v>2023</v>
      </c>
      <c r="Q4337" t="s">
        <v>12021</v>
      </c>
      <c r="R4337" t="str">
        <f t="shared" si="392"/>
        <v>-</v>
      </c>
      <c r="S4337" t="str">
        <f t="shared" si="395"/>
        <v/>
      </c>
    </row>
    <row r="4338" spans="1:19" x14ac:dyDescent="0.3">
      <c r="A4338" t="s">
        <v>9703</v>
      </c>
      <c r="B4338" t="s">
        <v>32</v>
      </c>
      <c r="C4338" t="s">
        <v>12021</v>
      </c>
      <c r="D4338" t="s">
        <v>33</v>
      </c>
      <c r="E4338" t="s">
        <v>34</v>
      </c>
      <c r="F4338" t="s">
        <v>9704</v>
      </c>
      <c r="G4338" t="s">
        <v>15</v>
      </c>
      <c r="H4338" s="1" t="s">
        <v>5407</v>
      </c>
      <c r="I4338" s="3">
        <v>0.89652777777777781</v>
      </c>
      <c r="J4338" s="1" t="s">
        <v>12021</v>
      </c>
      <c r="K4338" s="2" t="s">
        <v>12021</v>
      </c>
      <c r="L4338" s="2" t="s">
        <v>12021</v>
      </c>
      <c r="M4338" t="s">
        <v>12021</v>
      </c>
      <c r="N4338" t="str">
        <f t="shared" si="391"/>
        <v>18-12-2020</v>
      </c>
      <c r="O4338" t="str">
        <f t="shared" si="393"/>
        <v>12</v>
      </c>
      <c r="P4338" t="str">
        <f t="shared" si="394"/>
        <v>2020</v>
      </c>
      <c r="Q4338" t="s">
        <v>12021</v>
      </c>
      <c r="R4338" t="str">
        <f t="shared" si="392"/>
        <v>-</v>
      </c>
      <c r="S4338" t="str">
        <f t="shared" si="395"/>
        <v/>
      </c>
    </row>
    <row r="4339" spans="1:19" x14ac:dyDescent="0.3">
      <c r="A4339" t="s">
        <v>9705</v>
      </c>
      <c r="B4339" t="s">
        <v>126</v>
      </c>
      <c r="C4339" t="s">
        <v>12021</v>
      </c>
      <c r="D4339" t="s">
        <v>33</v>
      </c>
      <c r="E4339" t="s">
        <v>127</v>
      </c>
      <c r="F4339" t="s">
        <v>8453</v>
      </c>
      <c r="G4339" t="s">
        <v>22</v>
      </c>
      <c r="H4339" s="1" t="s">
        <v>1891</v>
      </c>
      <c r="I4339" s="3">
        <v>0.16851851851851851</v>
      </c>
      <c r="J4339" s="1" t="s">
        <v>12021</v>
      </c>
      <c r="K4339" s="2" t="s">
        <v>12021</v>
      </c>
      <c r="L4339" s="2" t="s">
        <v>12021</v>
      </c>
      <c r="M4339" t="s">
        <v>12021</v>
      </c>
      <c r="N4339" t="str">
        <f t="shared" si="391"/>
        <v>23-05-2021</v>
      </c>
      <c r="O4339" t="str">
        <f t="shared" si="393"/>
        <v>05</v>
      </c>
      <c r="P4339" t="str">
        <f t="shared" si="394"/>
        <v>2021</v>
      </c>
      <c r="Q4339" t="s">
        <v>12021</v>
      </c>
      <c r="R4339" t="str">
        <f t="shared" si="392"/>
        <v>-</v>
      </c>
      <c r="S4339" t="str">
        <f t="shared" si="395"/>
        <v/>
      </c>
    </row>
    <row r="4340" spans="1:19" x14ac:dyDescent="0.3">
      <c r="A4340" t="s">
        <v>9706</v>
      </c>
      <c r="B4340" t="s">
        <v>139</v>
      </c>
      <c r="C4340" s="4">
        <v>44564.420138888891</v>
      </c>
      <c r="D4340" t="s">
        <v>19</v>
      </c>
      <c r="E4340" t="s">
        <v>140</v>
      </c>
      <c r="F4340" t="s">
        <v>9707</v>
      </c>
      <c r="G4340" t="s">
        <v>28</v>
      </c>
      <c r="H4340" s="1" t="s">
        <v>928</v>
      </c>
      <c r="I4340" s="3">
        <v>0.42047453703703702</v>
      </c>
      <c r="J4340" s="1">
        <v>44564</v>
      </c>
      <c r="K4340" s="2">
        <v>0.4201388888888889</v>
      </c>
      <c r="L4340" s="2" t="s">
        <v>12021</v>
      </c>
      <c r="M4340" t="s">
        <v>12021</v>
      </c>
      <c r="N4340" t="str">
        <f t="shared" si="391"/>
        <v>14-02-2022</v>
      </c>
      <c r="O4340" t="str">
        <f t="shared" si="393"/>
        <v>02</v>
      </c>
      <c r="P4340" t="str">
        <f t="shared" si="394"/>
        <v>2022</v>
      </c>
      <c r="Q4340" t="s">
        <v>12021</v>
      </c>
      <c r="R4340" t="str">
        <f t="shared" si="392"/>
        <v>03-01-2022</v>
      </c>
      <c r="S4340" t="str">
        <f t="shared" si="395"/>
        <v>01</v>
      </c>
    </row>
    <row r="4341" spans="1:19" x14ac:dyDescent="0.3">
      <c r="A4341" t="s">
        <v>9708</v>
      </c>
      <c r="B4341" t="s">
        <v>25</v>
      </c>
      <c r="C4341" t="s">
        <v>11853</v>
      </c>
      <c r="D4341" t="s">
        <v>19</v>
      </c>
      <c r="E4341" t="s">
        <v>26</v>
      </c>
      <c r="F4341" t="s">
        <v>9709</v>
      </c>
      <c r="G4341" t="s">
        <v>28</v>
      </c>
      <c r="H4341" s="1" t="s">
        <v>853</v>
      </c>
      <c r="I4341" s="3">
        <v>0.46917824074074072</v>
      </c>
      <c r="J4341" s="1" t="s">
        <v>3170</v>
      </c>
      <c r="K4341" s="2">
        <v>0.46917824074074072</v>
      </c>
      <c r="L4341" s="2" t="s">
        <v>12021</v>
      </c>
      <c r="M4341" t="s">
        <v>12021</v>
      </c>
      <c r="N4341" t="str">
        <f t="shared" si="391"/>
        <v>15-02-2020</v>
      </c>
      <c r="O4341" t="str">
        <f t="shared" si="393"/>
        <v>02</v>
      </c>
      <c r="P4341" t="str">
        <f t="shared" si="394"/>
        <v>2020</v>
      </c>
      <c r="Q4341" t="s">
        <v>12021</v>
      </c>
      <c r="R4341" t="str">
        <f t="shared" si="392"/>
        <v>22-02-2020</v>
      </c>
      <c r="S4341" t="str">
        <f t="shared" si="395"/>
        <v>02</v>
      </c>
    </row>
    <row r="4342" spans="1:19" x14ac:dyDescent="0.3">
      <c r="A4342" t="s">
        <v>9710</v>
      </c>
      <c r="B4342" t="s">
        <v>220</v>
      </c>
      <c r="C4342" t="s">
        <v>12021</v>
      </c>
      <c r="D4342" t="s">
        <v>12</v>
      </c>
      <c r="E4342" t="s">
        <v>174</v>
      </c>
      <c r="F4342" t="s">
        <v>9711</v>
      </c>
      <c r="G4342" t="s">
        <v>22</v>
      </c>
      <c r="H4342" s="1" t="s">
        <v>3930</v>
      </c>
      <c r="I4342" s="3">
        <v>0.56967592592592597</v>
      </c>
      <c r="J4342" s="1" t="s">
        <v>12021</v>
      </c>
      <c r="K4342" s="2" t="s">
        <v>12021</v>
      </c>
      <c r="L4342" s="2" t="s">
        <v>12021</v>
      </c>
      <c r="M4342" t="s">
        <v>12021</v>
      </c>
      <c r="N4342" t="str">
        <f t="shared" si="391"/>
        <v>26-09-2022</v>
      </c>
      <c r="O4342" t="str">
        <f t="shared" si="393"/>
        <v>09</v>
      </c>
      <c r="P4342" t="str">
        <f t="shared" si="394"/>
        <v>2022</v>
      </c>
      <c r="Q4342" t="s">
        <v>12021</v>
      </c>
      <c r="R4342" t="str">
        <f t="shared" si="392"/>
        <v>-</v>
      </c>
      <c r="S4342" t="str">
        <f t="shared" si="395"/>
        <v/>
      </c>
    </row>
    <row r="4343" spans="1:19" x14ac:dyDescent="0.3">
      <c r="A4343" t="s">
        <v>9712</v>
      </c>
      <c r="B4343" t="s">
        <v>32</v>
      </c>
      <c r="C4343" t="s">
        <v>11854</v>
      </c>
      <c r="D4343" t="s">
        <v>33</v>
      </c>
      <c r="E4343" t="s">
        <v>34</v>
      </c>
      <c r="F4343" t="s">
        <v>9713</v>
      </c>
      <c r="G4343" t="s">
        <v>28</v>
      </c>
      <c r="H4343" s="1" t="s">
        <v>1145</v>
      </c>
      <c r="I4343" s="3">
        <v>0.63503472222222224</v>
      </c>
      <c r="J4343" s="1" t="s">
        <v>2749</v>
      </c>
      <c r="K4343" s="2">
        <v>0.63503472222222224</v>
      </c>
      <c r="L4343" s="2" t="s">
        <v>12021</v>
      </c>
      <c r="M4343" t="s">
        <v>12021</v>
      </c>
      <c r="N4343" t="str">
        <f t="shared" si="391"/>
        <v>18-06-2023</v>
      </c>
      <c r="O4343" t="str">
        <f t="shared" si="393"/>
        <v>06</v>
      </c>
      <c r="P4343" t="str">
        <f t="shared" si="394"/>
        <v>2023</v>
      </c>
      <c r="Q4343" t="s">
        <v>12021</v>
      </c>
      <c r="R4343" t="str">
        <f t="shared" si="392"/>
        <v>15-07-2023</v>
      </c>
      <c r="S4343" t="str">
        <f t="shared" si="395"/>
        <v>07</v>
      </c>
    </row>
    <row r="4344" spans="1:19" x14ac:dyDescent="0.3">
      <c r="A4344" t="s">
        <v>9714</v>
      </c>
      <c r="B4344" t="s">
        <v>173</v>
      </c>
      <c r="C4344" t="s">
        <v>12021</v>
      </c>
      <c r="D4344" t="s">
        <v>12</v>
      </c>
      <c r="E4344" t="s">
        <v>174</v>
      </c>
      <c r="F4344" t="s">
        <v>9715</v>
      </c>
      <c r="G4344" t="s">
        <v>22</v>
      </c>
      <c r="H4344" s="1">
        <v>45026</v>
      </c>
      <c r="I4344" s="3">
        <v>0.39166666666666666</v>
      </c>
      <c r="J4344" s="1" t="s">
        <v>12021</v>
      </c>
      <c r="K4344" s="2" t="s">
        <v>12021</v>
      </c>
      <c r="L4344" s="2" t="s">
        <v>12021</v>
      </c>
      <c r="M4344" t="s">
        <v>12021</v>
      </c>
      <c r="N4344" t="str">
        <f t="shared" si="391"/>
        <v>10-04-2023</v>
      </c>
      <c r="O4344" t="str">
        <f t="shared" si="393"/>
        <v>04</v>
      </c>
      <c r="P4344" t="str">
        <f t="shared" si="394"/>
        <v>2023</v>
      </c>
      <c r="Q4344" t="s">
        <v>12021</v>
      </c>
      <c r="R4344" t="str">
        <f t="shared" si="392"/>
        <v>-</v>
      </c>
      <c r="S4344" t="str">
        <f t="shared" si="395"/>
        <v/>
      </c>
    </row>
    <row r="4345" spans="1:19" x14ac:dyDescent="0.3">
      <c r="A4345" t="s">
        <v>9716</v>
      </c>
      <c r="B4345" t="s">
        <v>158</v>
      </c>
      <c r="C4345" t="s">
        <v>12021</v>
      </c>
      <c r="D4345" t="s">
        <v>33</v>
      </c>
      <c r="E4345" t="s">
        <v>127</v>
      </c>
      <c r="F4345" t="s">
        <v>9717</v>
      </c>
      <c r="G4345" t="s">
        <v>22</v>
      </c>
      <c r="H4345" s="1" t="s">
        <v>316</v>
      </c>
      <c r="I4345" s="3">
        <v>0.57699074074074075</v>
      </c>
      <c r="J4345" s="1" t="s">
        <v>12021</v>
      </c>
      <c r="K4345" s="2" t="s">
        <v>12021</v>
      </c>
      <c r="L4345" s="2" t="s">
        <v>12021</v>
      </c>
      <c r="M4345" t="s">
        <v>12021</v>
      </c>
      <c r="N4345" t="str">
        <f t="shared" si="391"/>
        <v>13-03-2022</v>
      </c>
      <c r="O4345" t="str">
        <f t="shared" si="393"/>
        <v>03</v>
      </c>
      <c r="P4345" t="str">
        <f t="shared" si="394"/>
        <v>2022</v>
      </c>
      <c r="Q4345" t="s">
        <v>12021</v>
      </c>
      <c r="R4345" t="str">
        <f t="shared" si="392"/>
        <v>-</v>
      </c>
      <c r="S4345" t="str">
        <f t="shared" si="395"/>
        <v/>
      </c>
    </row>
    <row r="4346" spans="1:19" x14ac:dyDescent="0.3">
      <c r="A4346" t="s">
        <v>9718</v>
      </c>
      <c r="B4346" t="s">
        <v>53</v>
      </c>
      <c r="C4346" t="s">
        <v>11855</v>
      </c>
      <c r="D4346" t="s">
        <v>12</v>
      </c>
      <c r="E4346" t="s">
        <v>13</v>
      </c>
      <c r="F4346" t="s">
        <v>9719</v>
      </c>
      <c r="G4346" t="s">
        <v>28</v>
      </c>
      <c r="H4346" s="1">
        <v>45506</v>
      </c>
      <c r="I4346" s="3">
        <v>0.86527777777777781</v>
      </c>
      <c r="J4346" s="1" t="s">
        <v>4519</v>
      </c>
      <c r="K4346" s="2">
        <v>0.86539351851851853</v>
      </c>
      <c r="L4346" s="2" t="s">
        <v>12021</v>
      </c>
      <c r="M4346" t="s">
        <v>12021</v>
      </c>
      <c r="N4346" t="str">
        <f t="shared" si="391"/>
        <v>02-08-2024</v>
      </c>
      <c r="O4346" t="str">
        <f t="shared" si="393"/>
        <v>08</v>
      </c>
      <c r="P4346" t="str">
        <f t="shared" si="394"/>
        <v>2024</v>
      </c>
      <c r="Q4346" t="s">
        <v>12021</v>
      </c>
      <c r="R4346" t="str">
        <f t="shared" si="392"/>
        <v>22-02-2024</v>
      </c>
      <c r="S4346" t="str">
        <f t="shared" si="395"/>
        <v>02</v>
      </c>
    </row>
    <row r="4347" spans="1:19" x14ac:dyDescent="0.3">
      <c r="A4347" t="s">
        <v>9720</v>
      </c>
      <c r="B4347" t="s">
        <v>158</v>
      </c>
      <c r="C4347" t="s">
        <v>12021</v>
      </c>
      <c r="D4347" t="s">
        <v>33</v>
      </c>
      <c r="E4347" t="s">
        <v>127</v>
      </c>
      <c r="F4347" t="s">
        <v>9721</v>
      </c>
      <c r="G4347" t="s">
        <v>15</v>
      </c>
      <c r="H4347" s="1" t="s">
        <v>3227</v>
      </c>
      <c r="I4347" s="3">
        <v>0.33287037037037037</v>
      </c>
      <c r="J4347" s="1" t="s">
        <v>12021</v>
      </c>
      <c r="K4347" s="2" t="s">
        <v>12021</v>
      </c>
      <c r="L4347" s="2" t="s">
        <v>12021</v>
      </c>
      <c r="M4347" t="s">
        <v>12021</v>
      </c>
      <c r="N4347" t="str">
        <f t="shared" si="391"/>
        <v>16-10-2020</v>
      </c>
      <c r="O4347" t="str">
        <f t="shared" si="393"/>
        <v>10</v>
      </c>
      <c r="P4347" t="str">
        <f t="shared" si="394"/>
        <v>2020</v>
      </c>
      <c r="Q4347" t="s">
        <v>12021</v>
      </c>
      <c r="R4347" t="str">
        <f t="shared" si="392"/>
        <v>-</v>
      </c>
      <c r="S4347" t="str">
        <f t="shared" si="395"/>
        <v/>
      </c>
    </row>
    <row r="4348" spans="1:19" x14ac:dyDescent="0.3">
      <c r="A4348" t="s">
        <v>9722</v>
      </c>
      <c r="B4348" t="s">
        <v>110</v>
      </c>
      <c r="C4348" t="s">
        <v>12021</v>
      </c>
      <c r="D4348" t="s">
        <v>33</v>
      </c>
      <c r="E4348" t="s">
        <v>34</v>
      </c>
      <c r="F4348" t="s">
        <v>9723</v>
      </c>
      <c r="G4348" t="s">
        <v>15</v>
      </c>
      <c r="H4348" s="1" t="s">
        <v>3625</v>
      </c>
      <c r="I4348" s="3">
        <v>0.41249999999999998</v>
      </c>
      <c r="J4348" s="1" t="s">
        <v>12021</v>
      </c>
      <c r="K4348" s="2" t="s">
        <v>12021</v>
      </c>
      <c r="L4348" s="2" t="s">
        <v>12021</v>
      </c>
      <c r="M4348" t="s">
        <v>12021</v>
      </c>
      <c r="N4348" t="str">
        <f t="shared" si="391"/>
        <v>26-11-2021</v>
      </c>
      <c r="O4348" t="str">
        <f t="shared" si="393"/>
        <v>11</v>
      </c>
      <c r="P4348" t="str">
        <f t="shared" si="394"/>
        <v>2021</v>
      </c>
      <c r="Q4348" t="s">
        <v>12021</v>
      </c>
      <c r="R4348" t="str">
        <f t="shared" si="392"/>
        <v>-</v>
      </c>
      <c r="S4348" t="str">
        <f t="shared" si="395"/>
        <v/>
      </c>
    </row>
    <row r="4349" spans="1:19" x14ac:dyDescent="0.3">
      <c r="A4349" t="s">
        <v>9724</v>
      </c>
      <c r="B4349" t="s">
        <v>149</v>
      </c>
      <c r="C4349" t="s">
        <v>11856</v>
      </c>
      <c r="D4349" t="s">
        <v>49</v>
      </c>
      <c r="E4349" t="s">
        <v>69</v>
      </c>
      <c r="F4349" t="s">
        <v>9725</v>
      </c>
      <c r="G4349" t="s">
        <v>28</v>
      </c>
      <c r="H4349" s="1" t="s">
        <v>1376</v>
      </c>
      <c r="I4349" s="3">
        <v>0.46194444444444444</v>
      </c>
      <c r="J4349" s="1" t="s">
        <v>4701</v>
      </c>
      <c r="K4349" s="2">
        <v>0.46194444444444444</v>
      </c>
      <c r="L4349" s="2" t="s">
        <v>12021</v>
      </c>
      <c r="M4349" t="s">
        <v>12021</v>
      </c>
      <c r="N4349" t="str">
        <f t="shared" si="391"/>
        <v>14-03-2023</v>
      </c>
      <c r="O4349" t="str">
        <f t="shared" si="393"/>
        <v>03</v>
      </c>
      <c r="P4349" t="str">
        <f t="shared" si="394"/>
        <v>2023</v>
      </c>
      <c r="Q4349" t="s">
        <v>12021</v>
      </c>
      <c r="R4349" t="str">
        <f t="shared" si="392"/>
        <v>31-03-2023</v>
      </c>
      <c r="S4349" t="str">
        <f t="shared" si="395"/>
        <v>03</v>
      </c>
    </row>
    <row r="4350" spans="1:19" x14ac:dyDescent="0.3">
      <c r="A4350" t="s">
        <v>9726</v>
      </c>
      <c r="B4350" t="s">
        <v>123</v>
      </c>
      <c r="C4350" t="s">
        <v>12021</v>
      </c>
      <c r="D4350" t="s">
        <v>33</v>
      </c>
      <c r="E4350" t="s">
        <v>34</v>
      </c>
      <c r="F4350" t="s">
        <v>9727</v>
      </c>
      <c r="G4350" t="s">
        <v>15</v>
      </c>
      <c r="H4350" s="1" t="s">
        <v>339</v>
      </c>
      <c r="I4350" s="3">
        <v>0.14962962962962964</v>
      </c>
      <c r="J4350" s="1" t="s">
        <v>12021</v>
      </c>
      <c r="K4350" s="2" t="s">
        <v>12021</v>
      </c>
      <c r="L4350" s="2" t="s">
        <v>12021</v>
      </c>
      <c r="M4350" t="s">
        <v>12021</v>
      </c>
      <c r="N4350" t="str">
        <f t="shared" si="391"/>
        <v>15-04-2022</v>
      </c>
      <c r="O4350" t="str">
        <f t="shared" si="393"/>
        <v>04</v>
      </c>
      <c r="P4350" t="str">
        <f t="shared" si="394"/>
        <v>2022</v>
      </c>
      <c r="Q4350" t="s">
        <v>12021</v>
      </c>
      <c r="R4350" t="str">
        <f t="shared" si="392"/>
        <v>-</v>
      </c>
      <c r="S4350" t="str">
        <f t="shared" si="395"/>
        <v/>
      </c>
    </row>
    <row r="4351" spans="1:19" x14ac:dyDescent="0.3">
      <c r="A4351" t="s">
        <v>9728</v>
      </c>
      <c r="B4351" t="s">
        <v>149</v>
      </c>
      <c r="C4351" t="s">
        <v>12021</v>
      </c>
      <c r="D4351" t="s">
        <v>49</v>
      </c>
      <c r="E4351" t="s">
        <v>69</v>
      </c>
      <c r="F4351" t="s">
        <v>9729</v>
      </c>
      <c r="G4351" t="s">
        <v>15</v>
      </c>
      <c r="H4351" s="1" t="s">
        <v>4846</v>
      </c>
      <c r="I4351" s="3">
        <v>9.931712962962963E-2</v>
      </c>
      <c r="J4351" s="1" t="s">
        <v>12021</v>
      </c>
      <c r="K4351" s="2" t="s">
        <v>12021</v>
      </c>
      <c r="L4351" s="2" t="s">
        <v>12021</v>
      </c>
      <c r="M4351" t="s">
        <v>12021</v>
      </c>
      <c r="N4351" t="str">
        <f t="shared" si="391"/>
        <v>13-07-2022</v>
      </c>
      <c r="O4351" t="str">
        <f t="shared" si="393"/>
        <v>07</v>
      </c>
      <c r="P4351" t="str">
        <f t="shared" si="394"/>
        <v>2022</v>
      </c>
      <c r="Q4351" t="s">
        <v>12021</v>
      </c>
      <c r="R4351" t="str">
        <f t="shared" si="392"/>
        <v>-</v>
      </c>
      <c r="S4351" t="str">
        <f t="shared" si="395"/>
        <v/>
      </c>
    </row>
    <row r="4352" spans="1:19" x14ac:dyDescent="0.3">
      <c r="A4352" t="s">
        <v>9730</v>
      </c>
      <c r="B4352" t="s">
        <v>173</v>
      </c>
      <c r="C4352" t="s">
        <v>11857</v>
      </c>
      <c r="D4352" t="s">
        <v>12</v>
      </c>
      <c r="E4352" t="s">
        <v>174</v>
      </c>
      <c r="F4352" t="s">
        <v>9731</v>
      </c>
      <c r="G4352" t="s">
        <v>28</v>
      </c>
      <c r="H4352" s="1">
        <v>44717</v>
      </c>
      <c r="I4352" s="3">
        <v>0.99930555555555556</v>
      </c>
      <c r="J4352" s="1" t="s">
        <v>1072</v>
      </c>
      <c r="K4352" s="2">
        <v>0.99954861111111115</v>
      </c>
      <c r="L4352" s="2" t="s">
        <v>12021</v>
      </c>
      <c r="M4352" t="s">
        <v>12021</v>
      </c>
      <c r="N4352" t="str">
        <f t="shared" si="391"/>
        <v>05-06-2022</v>
      </c>
      <c r="O4352" t="str">
        <f t="shared" si="393"/>
        <v>06</v>
      </c>
      <c r="P4352" t="str">
        <f t="shared" si="394"/>
        <v>2022</v>
      </c>
      <c r="Q4352" t="s">
        <v>12021</v>
      </c>
      <c r="R4352" t="str">
        <f t="shared" si="392"/>
        <v>23-05-2022</v>
      </c>
      <c r="S4352" t="str">
        <f t="shared" si="395"/>
        <v>05</v>
      </c>
    </row>
    <row r="4353" spans="1:19" x14ac:dyDescent="0.3">
      <c r="A4353" t="s">
        <v>9732</v>
      </c>
      <c r="B4353" t="s">
        <v>188</v>
      </c>
      <c r="C4353" t="s">
        <v>12021</v>
      </c>
      <c r="D4353" t="s">
        <v>12</v>
      </c>
      <c r="E4353" t="s">
        <v>114</v>
      </c>
      <c r="F4353" t="s">
        <v>9733</v>
      </c>
      <c r="G4353" t="s">
        <v>22</v>
      </c>
      <c r="H4353" s="1" t="s">
        <v>2234</v>
      </c>
      <c r="I4353" s="3">
        <v>6.9097222222222225E-3</v>
      </c>
      <c r="J4353" s="1" t="s">
        <v>12021</v>
      </c>
      <c r="K4353" s="2" t="s">
        <v>12021</v>
      </c>
      <c r="L4353" s="2" t="s">
        <v>12021</v>
      </c>
      <c r="M4353" t="s">
        <v>12021</v>
      </c>
      <c r="N4353" t="str">
        <f t="shared" si="391"/>
        <v>29-10-2021</v>
      </c>
      <c r="O4353" t="str">
        <f t="shared" si="393"/>
        <v>10</v>
      </c>
      <c r="P4353" t="str">
        <f t="shared" si="394"/>
        <v>2021</v>
      </c>
      <c r="Q4353" t="s">
        <v>12021</v>
      </c>
      <c r="R4353" t="str">
        <f t="shared" si="392"/>
        <v>-</v>
      </c>
      <c r="S4353" t="str">
        <f t="shared" si="395"/>
        <v/>
      </c>
    </row>
    <row r="4354" spans="1:19" x14ac:dyDescent="0.3">
      <c r="A4354" t="s">
        <v>9734</v>
      </c>
      <c r="B4354" t="s">
        <v>149</v>
      </c>
      <c r="C4354" t="s">
        <v>11858</v>
      </c>
      <c r="D4354" t="s">
        <v>49</v>
      </c>
      <c r="E4354" t="s">
        <v>69</v>
      </c>
      <c r="F4354" t="s">
        <v>9735</v>
      </c>
      <c r="G4354" t="s">
        <v>28</v>
      </c>
      <c r="H4354" s="1" t="s">
        <v>236</v>
      </c>
      <c r="I4354" s="3">
        <v>5.0625000000000003E-2</v>
      </c>
      <c r="J4354" s="1" t="s">
        <v>1342</v>
      </c>
      <c r="K4354" s="2">
        <v>5.0625000000000003E-2</v>
      </c>
      <c r="L4354" s="2" t="s">
        <v>12021</v>
      </c>
      <c r="M4354" t="s">
        <v>12021</v>
      </c>
      <c r="N4354" t="str">
        <f t="shared" ref="N4354:N4417" si="396">TEXT(H4354,"DD-MM-YYYY")</f>
        <v>18-02-2022</v>
      </c>
      <c r="O4354" t="str">
        <f t="shared" si="393"/>
        <v>02</v>
      </c>
      <c r="P4354" t="str">
        <f t="shared" si="394"/>
        <v>2022</v>
      </c>
      <c r="Q4354" t="s">
        <v>12021</v>
      </c>
      <c r="R4354" t="str">
        <f t="shared" ref="R4354:R4417" si="397">TEXT(J4354,"DD-MM-YYYY")</f>
        <v>24-02-2022</v>
      </c>
      <c r="S4354" t="str">
        <f t="shared" si="395"/>
        <v>02</v>
      </c>
    </row>
    <row r="4355" spans="1:19" x14ac:dyDescent="0.3">
      <c r="A4355" t="s">
        <v>9736</v>
      </c>
      <c r="B4355" t="s">
        <v>123</v>
      </c>
      <c r="C4355" t="s">
        <v>11859</v>
      </c>
      <c r="D4355" t="s">
        <v>33</v>
      </c>
      <c r="E4355" t="s">
        <v>34</v>
      </c>
      <c r="F4355" t="s">
        <v>9737</v>
      </c>
      <c r="G4355" t="s">
        <v>28</v>
      </c>
      <c r="H4355" s="1">
        <v>44239</v>
      </c>
      <c r="I4355" s="3">
        <v>0.51111111111111107</v>
      </c>
      <c r="J4355" s="1" t="s">
        <v>3328</v>
      </c>
      <c r="K4355" s="2">
        <v>0.51145833333333335</v>
      </c>
      <c r="L4355" s="2" t="s">
        <v>12021</v>
      </c>
      <c r="M4355" t="s">
        <v>12021</v>
      </c>
      <c r="N4355" t="str">
        <f t="shared" si="396"/>
        <v>12-02-2021</v>
      </c>
      <c r="O4355" t="str">
        <f t="shared" ref="O4355:O4418" si="398">MID(N4355,4,2)</f>
        <v>02</v>
      </c>
      <c r="P4355" t="str">
        <f t="shared" ref="P4355:P4418" si="399">RIGHT(N4355,4)</f>
        <v>2021</v>
      </c>
      <c r="Q4355" t="s">
        <v>12021</v>
      </c>
      <c r="R4355" t="str">
        <f t="shared" si="397"/>
        <v>30-12-2021</v>
      </c>
      <c r="S4355" t="str">
        <f t="shared" ref="S4355:S4418" si="400">MID(R4355,4,2)</f>
        <v>12</v>
      </c>
    </row>
    <row r="4356" spans="1:19" x14ac:dyDescent="0.3">
      <c r="A4356" t="s">
        <v>9738</v>
      </c>
      <c r="B4356" t="s">
        <v>25</v>
      </c>
      <c r="C4356" t="s">
        <v>12021</v>
      </c>
      <c r="D4356" t="s">
        <v>19</v>
      </c>
      <c r="E4356" t="s">
        <v>26</v>
      </c>
      <c r="F4356" t="s">
        <v>9739</v>
      </c>
      <c r="G4356" t="s">
        <v>22</v>
      </c>
      <c r="H4356" s="1" t="s">
        <v>565</v>
      </c>
      <c r="I4356" s="3">
        <v>0.74291666666666667</v>
      </c>
      <c r="J4356" s="1" t="s">
        <v>12021</v>
      </c>
      <c r="K4356" s="2" t="s">
        <v>12021</v>
      </c>
      <c r="L4356" s="2" t="s">
        <v>12021</v>
      </c>
      <c r="M4356" t="s">
        <v>12021</v>
      </c>
      <c r="N4356" t="str">
        <f t="shared" si="396"/>
        <v>28-05-2023</v>
      </c>
      <c r="O4356" t="str">
        <f t="shared" si="398"/>
        <v>05</v>
      </c>
      <c r="P4356" t="str">
        <f t="shared" si="399"/>
        <v>2023</v>
      </c>
      <c r="Q4356" t="s">
        <v>12021</v>
      </c>
      <c r="R4356" t="str">
        <f t="shared" si="397"/>
        <v>-</v>
      </c>
      <c r="S4356" t="str">
        <f t="shared" si="400"/>
        <v/>
      </c>
    </row>
    <row r="4357" spans="1:19" x14ac:dyDescent="0.3">
      <c r="A4357" t="s">
        <v>9740</v>
      </c>
      <c r="B4357" t="s">
        <v>53</v>
      </c>
      <c r="C4357" t="s">
        <v>12021</v>
      </c>
      <c r="D4357" t="s">
        <v>12</v>
      </c>
      <c r="E4357" t="s">
        <v>13</v>
      </c>
      <c r="F4357" t="s">
        <v>9741</v>
      </c>
      <c r="G4357" t="s">
        <v>22</v>
      </c>
      <c r="H4357" s="1" t="s">
        <v>1748</v>
      </c>
      <c r="I4357" s="3">
        <v>0.1469212962962963</v>
      </c>
      <c r="J4357" s="1" t="s">
        <v>12021</v>
      </c>
      <c r="K4357" s="2" t="s">
        <v>12021</v>
      </c>
      <c r="L4357" s="2" t="s">
        <v>12021</v>
      </c>
      <c r="M4357" t="s">
        <v>12021</v>
      </c>
      <c r="N4357" t="str">
        <f t="shared" si="396"/>
        <v>25-03-2024</v>
      </c>
      <c r="O4357" t="str">
        <f t="shared" si="398"/>
        <v>03</v>
      </c>
      <c r="P4357" t="str">
        <f t="shared" si="399"/>
        <v>2024</v>
      </c>
      <c r="Q4357" t="s">
        <v>12021</v>
      </c>
      <c r="R4357" t="str">
        <f t="shared" si="397"/>
        <v>-</v>
      </c>
      <c r="S4357" t="str">
        <f t="shared" si="400"/>
        <v/>
      </c>
    </row>
    <row r="4358" spans="1:19" x14ac:dyDescent="0.3">
      <c r="A4358" t="s">
        <v>9742</v>
      </c>
      <c r="B4358" t="s">
        <v>289</v>
      </c>
      <c r="C4358" t="s">
        <v>11860</v>
      </c>
      <c r="D4358" t="s">
        <v>49</v>
      </c>
      <c r="E4358" t="s">
        <v>69</v>
      </c>
      <c r="F4358" t="s">
        <v>9743</v>
      </c>
      <c r="G4358" t="s">
        <v>28</v>
      </c>
      <c r="H4358" s="1" t="s">
        <v>7437</v>
      </c>
      <c r="I4358" s="3">
        <v>0.37949074074074074</v>
      </c>
      <c r="J4358" s="1" t="s">
        <v>9744</v>
      </c>
      <c r="K4358" s="2">
        <v>0.37949074074074074</v>
      </c>
      <c r="L4358" s="2" t="s">
        <v>12021</v>
      </c>
      <c r="M4358" t="s">
        <v>12021</v>
      </c>
      <c r="N4358" t="str">
        <f t="shared" si="396"/>
        <v>22-07-2023</v>
      </c>
      <c r="O4358" t="str">
        <f t="shared" si="398"/>
        <v>07</v>
      </c>
      <c r="P4358" t="str">
        <f t="shared" si="399"/>
        <v>2023</v>
      </c>
      <c r="Q4358" t="s">
        <v>12021</v>
      </c>
      <c r="R4358" t="str">
        <f t="shared" si="397"/>
        <v>26-07-2023</v>
      </c>
      <c r="S4358" t="str">
        <f t="shared" si="400"/>
        <v>07</v>
      </c>
    </row>
    <row r="4359" spans="1:19" x14ac:dyDescent="0.3">
      <c r="A4359" t="s">
        <v>9745</v>
      </c>
      <c r="B4359" t="s">
        <v>188</v>
      </c>
      <c r="C4359" s="4">
        <v>44481.037499999999</v>
      </c>
      <c r="D4359" t="s">
        <v>12</v>
      </c>
      <c r="E4359" t="s">
        <v>114</v>
      </c>
      <c r="F4359" t="s">
        <v>9746</v>
      </c>
      <c r="G4359" t="s">
        <v>28</v>
      </c>
      <c r="H4359" s="1" t="s">
        <v>1983</v>
      </c>
      <c r="I4359" s="3">
        <v>3.7534722222222219E-2</v>
      </c>
      <c r="J4359" s="1">
        <v>44481</v>
      </c>
      <c r="K4359" s="2">
        <v>3.7499999999999999E-2</v>
      </c>
      <c r="L4359" s="2" t="s">
        <v>12021</v>
      </c>
      <c r="M4359" t="s">
        <v>12021</v>
      </c>
      <c r="N4359" t="str">
        <f t="shared" si="396"/>
        <v>27-11-2021</v>
      </c>
      <c r="O4359" t="str">
        <f t="shared" si="398"/>
        <v>11</v>
      </c>
      <c r="P4359" t="str">
        <f t="shared" si="399"/>
        <v>2021</v>
      </c>
      <c r="Q4359" t="s">
        <v>12021</v>
      </c>
      <c r="R4359" t="str">
        <f t="shared" si="397"/>
        <v>12-10-2021</v>
      </c>
      <c r="S4359" t="str">
        <f t="shared" si="400"/>
        <v>10</v>
      </c>
    </row>
    <row r="4360" spans="1:19" x14ac:dyDescent="0.3">
      <c r="A4360" t="s">
        <v>9747</v>
      </c>
      <c r="B4360" t="s">
        <v>146</v>
      </c>
      <c r="C4360" t="s">
        <v>12021</v>
      </c>
      <c r="D4360" t="s">
        <v>19</v>
      </c>
      <c r="E4360" t="s">
        <v>140</v>
      </c>
      <c r="F4360" t="s">
        <v>9748</v>
      </c>
      <c r="G4360" t="s">
        <v>15</v>
      </c>
      <c r="H4360" s="1" t="s">
        <v>5716</v>
      </c>
      <c r="I4360" s="3">
        <v>0.47849537037037038</v>
      </c>
      <c r="J4360" s="1" t="s">
        <v>12021</v>
      </c>
      <c r="K4360" s="2" t="s">
        <v>12021</v>
      </c>
      <c r="L4360" s="2" t="s">
        <v>12021</v>
      </c>
      <c r="M4360" t="s">
        <v>12021</v>
      </c>
      <c r="N4360" t="str">
        <f t="shared" si="396"/>
        <v>24-07-2024</v>
      </c>
      <c r="O4360" t="str">
        <f t="shared" si="398"/>
        <v>07</v>
      </c>
      <c r="P4360" t="str">
        <f t="shared" si="399"/>
        <v>2024</v>
      </c>
      <c r="Q4360" t="s">
        <v>12021</v>
      </c>
      <c r="R4360" t="str">
        <f t="shared" si="397"/>
        <v>-</v>
      </c>
      <c r="S4360" t="str">
        <f t="shared" si="400"/>
        <v/>
      </c>
    </row>
    <row r="4361" spans="1:19" x14ac:dyDescent="0.3">
      <c r="A4361" t="s">
        <v>9749</v>
      </c>
      <c r="B4361" t="s">
        <v>32</v>
      </c>
      <c r="C4361" t="s">
        <v>11861</v>
      </c>
      <c r="D4361" t="s">
        <v>33</v>
      </c>
      <c r="E4361" t="s">
        <v>34</v>
      </c>
      <c r="F4361" t="s">
        <v>9750</v>
      </c>
      <c r="G4361" t="s">
        <v>28</v>
      </c>
      <c r="H4361" s="1" t="s">
        <v>4195</v>
      </c>
      <c r="I4361" s="3">
        <v>8.0937499999999996E-2</v>
      </c>
      <c r="J4361" s="1" t="s">
        <v>3641</v>
      </c>
      <c r="K4361" s="2">
        <v>8.0937499999999996E-2</v>
      </c>
      <c r="L4361" s="2" t="s">
        <v>12021</v>
      </c>
      <c r="M4361" t="s">
        <v>12021</v>
      </c>
      <c r="N4361" t="str">
        <f t="shared" si="396"/>
        <v>13-05-2024</v>
      </c>
      <c r="O4361" t="str">
        <f t="shared" si="398"/>
        <v>05</v>
      </c>
      <c r="P4361" t="str">
        <f t="shared" si="399"/>
        <v>2024</v>
      </c>
      <c r="Q4361" t="s">
        <v>12021</v>
      </c>
      <c r="R4361" t="str">
        <f t="shared" si="397"/>
        <v>22-05-2024</v>
      </c>
      <c r="S4361" t="str">
        <f t="shared" si="400"/>
        <v>05</v>
      </c>
    </row>
    <row r="4362" spans="1:19" x14ac:dyDescent="0.3">
      <c r="A4362" t="s">
        <v>9751</v>
      </c>
      <c r="B4362" t="s">
        <v>139</v>
      </c>
      <c r="C4362" t="s">
        <v>12021</v>
      </c>
      <c r="D4362" t="s">
        <v>19</v>
      </c>
      <c r="E4362" t="s">
        <v>140</v>
      </c>
      <c r="F4362" t="s">
        <v>9752</v>
      </c>
      <c r="G4362" t="s">
        <v>15</v>
      </c>
      <c r="H4362" s="1" t="s">
        <v>4683</v>
      </c>
      <c r="I4362" s="3">
        <v>0.56693287037037032</v>
      </c>
      <c r="J4362" s="1" t="s">
        <v>12021</v>
      </c>
      <c r="K4362" s="2" t="s">
        <v>12021</v>
      </c>
      <c r="L4362" s="2" t="s">
        <v>12021</v>
      </c>
      <c r="M4362" t="s">
        <v>12021</v>
      </c>
      <c r="N4362" t="str">
        <f t="shared" si="396"/>
        <v>30-07-2020</v>
      </c>
      <c r="O4362" t="str">
        <f t="shared" si="398"/>
        <v>07</v>
      </c>
      <c r="P4362" t="str">
        <f t="shared" si="399"/>
        <v>2020</v>
      </c>
      <c r="Q4362" t="s">
        <v>12021</v>
      </c>
      <c r="R4362" t="str">
        <f t="shared" si="397"/>
        <v>-</v>
      </c>
      <c r="S4362" t="str">
        <f t="shared" si="400"/>
        <v/>
      </c>
    </row>
    <row r="4363" spans="1:19" x14ac:dyDescent="0.3">
      <c r="A4363" t="s">
        <v>9753</v>
      </c>
      <c r="B4363" t="s">
        <v>220</v>
      </c>
      <c r="C4363" t="s">
        <v>12021</v>
      </c>
      <c r="D4363" t="s">
        <v>12</v>
      </c>
      <c r="E4363" t="s">
        <v>174</v>
      </c>
      <c r="F4363" t="s">
        <v>9754</v>
      </c>
      <c r="G4363" t="s">
        <v>22</v>
      </c>
      <c r="H4363" s="1" t="s">
        <v>5777</v>
      </c>
      <c r="I4363" s="3">
        <v>0.62881944444444449</v>
      </c>
      <c r="J4363" s="1" t="s">
        <v>12021</v>
      </c>
      <c r="K4363" s="2" t="s">
        <v>12021</v>
      </c>
      <c r="L4363" s="2" t="s">
        <v>12021</v>
      </c>
      <c r="M4363" t="s">
        <v>12021</v>
      </c>
      <c r="N4363" t="str">
        <f t="shared" si="396"/>
        <v>19-11-2020</v>
      </c>
      <c r="O4363" t="str">
        <f t="shared" si="398"/>
        <v>11</v>
      </c>
      <c r="P4363" t="str">
        <f t="shared" si="399"/>
        <v>2020</v>
      </c>
      <c r="Q4363" t="s">
        <v>12021</v>
      </c>
      <c r="R4363" t="str">
        <f t="shared" si="397"/>
        <v>-</v>
      </c>
      <c r="S4363" t="str">
        <f t="shared" si="400"/>
        <v/>
      </c>
    </row>
    <row r="4364" spans="1:19" x14ac:dyDescent="0.3">
      <c r="A4364" t="s">
        <v>9755</v>
      </c>
      <c r="B4364" t="s">
        <v>220</v>
      </c>
      <c r="C4364" t="s">
        <v>12021</v>
      </c>
      <c r="D4364" t="s">
        <v>12</v>
      </c>
      <c r="E4364" t="s">
        <v>174</v>
      </c>
      <c r="F4364" t="s">
        <v>9756</v>
      </c>
      <c r="G4364" t="s">
        <v>22</v>
      </c>
      <c r="H4364" s="1">
        <v>44839</v>
      </c>
      <c r="I4364" s="3">
        <v>0.44791666666666669</v>
      </c>
      <c r="J4364" s="1" t="s">
        <v>12021</v>
      </c>
      <c r="K4364" s="2" t="s">
        <v>12021</v>
      </c>
      <c r="L4364" s="2" t="s">
        <v>12021</v>
      </c>
      <c r="M4364" t="s">
        <v>12021</v>
      </c>
      <c r="N4364" t="str">
        <f t="shared" si="396"/>
        <v>05-10-2022</v>
      </c>
      <c r="O4364" t="str">
        <f t="shared" si="398"/>
        <v>10</v>
      </c>
      <c r="P4364" t="str">
        <f t="shared" si="399"/>
        <v>2022</v>
      </c>
      <c r="Q4364" t="s">
        <v>12021</v>
      </c>
      <c r="R4364" t="str">
        <f t="shared" si="397"/>
        <v>-</v>
      </c>
      <c r="S4364" t="str">
        <f t="shared" si="400"/>
        <v/>
      </c>
    </row>
    <row r="4365" spans="1:19" x14ac:dyDescent="0.3">
      <c r="A4365" t="s">
        <v>9757</v>
      </c>
      <c r="B4365" t="s">
        <v>25</v>
      </c>
      <c r="C4365" s="4">
        <v>45901.53125</v>
      </c>
      <c r="D4365" t="s">
        <v>19</v>
      </c>
      <c r="E4365" t="s">
        <v>26</v>
      </c>
      <c r="F4365" t="s">
        <v>9758</v>
      </c>
      <c r="G4365" t="s">
        <v>28</v>
      </c>
      <c r="H4365" s="1">
        <v>45608</v>
      </c>
      <c r="I4365" s="3">
        <v>0.53125</v>
      </c>
      <c r="J4365" s="1">
        <v>45901</v>
      </c>
      <c r="K4365" s="2">
        <v>0.53125</v>
      </c>
      <c r="L4365" s="2" t="s">
        <v>12021</v>
      </c>
      <c r="M4365" t="s">
        <v>12021</v>
      </c>
      <c r="N4365" t="str">
        <f t="shared" si="396"/>
        <v>12-11-2024</v>
      </c>
      <c r="O4365" t="str">
        <f t="shared" si="398"/>
        <v>11</v>
      </c>
      <c r="P4365" t="str">
        <f t="shared" si="399"/>
        <v>2024</v>
      </c>
      <c r="Q4365" t="s">
        <v>12021</v>
      </c>
      <c r="R4365" t="str">
        <f t="shared" si="397"/>
        <v>01-09-2025</v>
      </c>
      <c r="S4365" t="str">
        <f t="shared" si="400"/>
        <v>09</v>
      </c>
    </row>
    <row r="4366" spans="1:19" x14ac:dyDescent="0.3">
      <c r="A4366" t="s">
        <v>9759</v>
      </c>
      <c r="B4366" t="s">
        <v>146</v>
      </c>
      <c r="C4366" t="s">
        <v>11862</v>
      </c>
      <c r="D4366" t="s">
        <v>19</v>
      </c>
      <c r="E4366" t="s">
        <v>140</v>
      </c>
      <c r="F4366" t="s">
        <v>9760</v>
      </c>
      <c r="G4366" t="s">
        <v>28</v>
      </c>
      <c r="H4366" s="1">
        <v>44539</v>
      </c>
      <c r="I4366" s="3">
        <v>0.47083333333333333</v>
      </c>
      <c r="J4366" s="1" t="s">
        <v>4303</v>
      </c>
      <c r="K4366" s="2">
        <v>0.4713310185185185</v>
      </c>
      <c r="L4366" s="2" t="s">
        <v>12021</v>
      </c>
      <c r="M4366" t="s">
        <v>12021</v>
      </c>
      <c r="N4366" t="str">
        <f t="shared" si="396"/>
        <v>09-12-2021</v>
      </c>
      <c r="O4366" t="str">
        <f t="shared" si="398"/>
        <v>12</v>
      </c>
      <c r="P4366" t="str">
        <f t="shared" si="399"/>
        <v>2021</v>
      </c>
      <c r="Q4366" t="s">
        <v>12021</v>
      </c>
      <c r="R4366" t="str">
        <f t="shared" si="397"/>
        <v>15-09-2021</v>
      </c>
      <c r="S4366" t="str">
        <f t="shared" si="400"/>
        <v>09</v>
      </c>
    </row>
    <row r="4367" spans="1:19" x14ac:dyDescent="0.3">
      <c r="A4367" t="s">
        <v>9761</v>
      </c>
      <c r="B4367" t="s">
        <v>113</v>
      </c>
      <c r="C4367" t="s">
        <v>11863</v>
      </c>
      <c r="D4367" t="s">
        <v>12</v>
      </c>
      <c r="E4367" t="s">
        <v>114</v>
      </c>
      <c r="F4367" t="s">
        <v>9762</v>
      </c>
      <c r="G4367" t="s">
        <v>28</v>
      </c>
      <c r="H4367" s="1" t="s">
        <v>2365</v>
      </c>
      <c r="I4367" s="3">
        <v>0.71795138888888888</v>
      </c>
      <c r="J4367" s="1" t="s">
        <v>2744</v>
      </c>
      <c r="K4367" s="2">
        <v>0.71795138888888888</v>
      </c>
      <c r="L4367" s="2" t="s">
        <v>12021</v>
      </c>
      <c r="M4367" t="s">
        <v>12021</v>
      </c>
      <c r="N4367" t="str">
        <f t="shared" si="396"/>
        <v>25-01-2024</v>
      </c>
      <c r="O4367" t="str">
        <f t="shared" si="398"/>
        <v>01</v>
      </c>
      <c r="P4367" t="str">
        <f t="shared" si="399"/>
        <v>2024</v>
      </c>
      <c r="Q4367" t="s">
        <v>12021</v>
      </c>
      <c r="R4367" t="str">
        <f t="shared" si="397"/>
        <v>13-02-2024</v>
      </c>
      <c r="S4367" t="str">
        <f t="shared" si="400"/>
        <v>02</v>
      </c>
    </row>
    <row r="4368" spans="1:19" x14ac:dyDescent="0.3">
      <c r="A4368" t="s">
        <v>9763</v>
      </c>
      <c r="B4368" t="s">
        <v>249</v>
      </c>
      <c r="C4368" t="s">
        <v>12021</v>
      </c>
      <c r="D4368" t="s">
        <v>19</v>
      </c>
      <c r="E4368" t="s">
        <v>26</v>
      </c>
      <c r="F4368" t="s">
        <v>9764</v>
      </c>
      <c r="G4368" t="s">
        <v>15</v>
      </c>
      <c r="H4368" s="1">
        <v>45422</v>
      </c>
      <c r="I4368" s="3">
        <v>0.8979166666666667</v>
      </c>
      <c r="J4368" s="1" t="s">
        <v>12021</v>
      </c>
      <c r="K4368" s="2" t="s">
        <v>12021</v>
      </c>
      <c r="L4368" s="2" t="s">
        <v>12021</v>
      </c>
      <c r="M4368" t="s">
        <v>12021</v>
      </c>
      <c r="N4368" t="str">
        <f t="shared" si="396"/>
        <v>10-05-2024</v>
      </c>
      <c r="O4368" t="str">
        <f t="shared" si="398"/>
        <v>05</v>
      </c>
      <c r="P4368" t="str">
        <f t="shared" si="399"/>
        <v>2024</v>
      </c>
      <c r="Q4368" t="s">
        <v>12021</v>
      </c>
      <c r="R4368" t="str">
        <f t="shared" si="397"/>
        <v>-</v>
      </c>
      <c r="S4368" t="str">
        <f t="shared" si="400"/>
        <v/>
      </c>
    </row>
    <row r="4369" spans="1:19" x14ac:dyDescent="0.3">
      <c r="A4369" t="s">
        <v>9765</v>
      </c>
      <c r="B4369" t="s">
        <v>194</v>
      </c>
      <c r="C4369" t="s">
        <v>12021</v>
      </c>
      <c r="D4369" t="s">
        <v>49</v>
      </c>
      <c r="E4369" t="s">
        <v>65</v>
      </c>
      <c r="F4369" t="s">
        <v>9766</v>
      </c>
      <c r="G4369" t="s">
        <v>22</v>
      </c>
      <c r="H4369" s="1" t="s">
        <v>354</v>
      </c>
      <c r="I4369" s="3">
        <v>0.79243055555555553</v>
      </c>
      <c r="J4369" s="1" t="s">
        <v>12021</v>
      </c>
      <c r="K4369" s="2" t="s">
        <v>12021</v>
      </c>
      <c r="L4369" s="2" t="s">
        <v>12021</v>
      </c>
      <c r="M4369" t="s">
        <v>12021</v>
      </c>
      <c r="N4369" t="str">
        <f t="shared" si="396"/>
        <v>17-06-2022</v>
      </c>
      <c r="O4369" t="str">
        <f t="shared" si="398"/>
        <v>06</v>
      </c>
      <c r="P4369" t="str">
        <f t="shared" si="399"/>
        <v>2022</v>
      </c>
      <c r="Q4369" t="s">
        <v>12021</v>
      </c>
      <c r="R4369" t="str">
        <f t="shared" si="397"/>
        <v>-</v>
      </c>
      <c r="S4369" t="str">
        <f t="shared" si="400"/>
        <v/>
      </c>
    </row>
    <row r="4370" spans="1:19" x14ac:dyDescent="0.3">
      <c r="A4370" t="s">
        <v>9767</v>
      </c>
      <c r="B4370" t="s">
        <v>301</v>
      </c>
      <c r="C4370" t="s">
        <v>12021</v>
      </c>
      <c r="D4370" t="s">
        <v>49</v>
      </c>
      <c r="E4370" t="s">
        <v>50</v>
      </c>
      <c r="F4370" t="s">
        <v>9768</v>
      </c>
      <c r="G4370" t="s">
        <v>22</v>
      </c>
      <c r="H4370" s="1">
        <v>44265</v>
      </c>
      <c r="I4370" s="3">
        <v>0.12152777777777778</v>
      </c>
      <c r="J4370" s="1" t="s">
        <v>12021</v>
      </c>
      <c r="K4370" s="2" t="s">
        <v>12021</v>
      </c>
      <c r="L4370" s="2" t="s">
        <v>12021</v>
      </c>
      <c r="M4370" t="s">
        <v>12021</v>
      </c>
      <c r="N4370" t="str">
        <f t="shared" si="396"/>
        <v>10-03-2021</v>
      </c>
      <c r="O4370" t="str">
        <f t="shared" si="398"/>
        <v>03</v>
      </c>
      <c r="P4370" t="str">
        <f t="shared" si="399"/>
        <v>2021</v>
      </c>
      <c r="Q4370" t="s">
        <v>12021</v>
      </c>
      <c r="R4370" t="str">
        <f t="shared" si="397"/>
        <v>-</v>
      </c>
      <c r="S4370" t="str">
        <f t="shared" si="400"/>
        <v/>
      </c>
    </row>
    <row r="4371" spans="1:19" x14ac:dyDescent="0.3">
      <c r="A4371" t="s">
        <v>9769</v>
      </c>
      <c r="B4371" t="s">
        <v>135</v>
      </c>
      <c r="C4371" t="s">
        <v>12021</v>
      </c>
      <c r="D4371" t="s">
        <v>33</v>
      </c>
      <c r="E4371" t="s">
        <v>38</v>
      </c>
      <c r="F4371" t="s">
        <v>9770</v>
      </c>
      <c r="G4371" t="s">
        <v>15</v>
      </c>
      <c r="H4371" s="1">
        <v>43835</v>
      </c>
      <c r="I4371" s="3">
        <v>6.8750000000000006E-2</v>
      </c>
      <c r="J4371" s="1" t="s">
        <v>12021</v>
      </c>
      <c r="K4371" s="2" t="s">
        <v>12021</v>
      </c>
      <c r="L4371" s="2" t="s">
        <v>12021</v>
      </c>
      <c r="M4371" t="s">
        <v>12021</v>
      </c>
      <c r="N4371" t="str">
        <f t="shared" si="396"/>
        <v>05-01-2020</v>
      </c>
      <c r="O4371" t="str">
        <f t="shared" si="398"/>
        <v>01</v>
      </c>
      <c r="P4371" t="str">
        <f t="shared" si="399"/>
        <v>2020</v>
      </c>
      <c r="Q4371" t="s">
        <v>12021</v>
      </c>
      <c r="R4371" t="str">
        <f t="shared" si="397"/>
        <v>-</v>
      </c>
      <c r="S4371" t="str">
        <f t="shared" si="400"/>
        <v/>
      </c>
    </row>
    <row r="4372" spans="1:19" x14ac:dyDescent="0.3">
      <c r="A4372" t="s">
        <v>9771</v>
      </c>
      <c r="B4372" t="s">
        <v>149</v>
      </c>
      <c r="C4372" t="s">
        <v>12021</v>
      </c>
      <c r="D4372" t="s">
        <v>49</v>
      </c>
      <c r="E4372" t="s">
        <v>69</v>
      </c>
      <c r="F4372" t="s">
        <v>9772</v>
      </c>
      <c r="G4372" t="s">
        <v>22</v>
      </c>
      <c r="H4372" s="1">
        <v>44663</v>
      </c>
      <c r="I4372" s="3">
        <v>0.29305555555555557</v>
      </c>
      <c r="J4372" s="1" t="s">
        <v>12021</v>
      </c>
      <c r="K4372" s="2" t="s">
        <v>12021</v>
      </c>
      <c r="L4372" s="2" t="s">
        <v>12021</v>
      </c>
      <c r="M4372" t="s">
        <v>12021</v>
      </c>
      <c r="N4372" t="str">
        <f t="shared" si="396"/>
        <v>12-04-2022</v>
      </c>
      <c r="O4372" t="str">
        <f t="shared" si="398"/>
        <v>04</v>
      </c>
      <c r="P4372" t="str">
        <f t="shared" si="399"/>
        <v>2022</v>
      </c>
      <c r="Q4372" t="s">
        <v>12021</v>
      </c>
      <c r="R4372" t="str">
        <f t="shared" si="397"/>
        <v>-</v>
      </c>
      <c r="S4372" t="str">
        <f t="shared" si="400"/>
        <v/>
      </c>
    </row>
    <row r="4373" spans="1:19" x14ac:dyDescent="0.3">
      <c r="A4373" t="s">
        <v>9773</v>
      </c>
      <c r="B4373" t="s">
        <v>188</v>
      </c>
      <c r="C4373" t="s">
        <v>12021</v>
      </c>
      <c r="D4373" t="s">
        <v>12</v>
      </c>
      <c r="E4373" t="s">
        <v>114</v>
      </c>
      <c r="F4373" t="s">
        <v>9774</v>
      </c>
      <c r="G4373" t="s">
        <v>22</v>
      </c>
      <c r="H4373" s="1" t="s">
        <v>5052</v>
      </c>
      <c r="I4373" s="3">
        <v>0.10230324074074074</v>
      </c>
      <c r="J4373" s="1" t="s">
        <v>12021</v>
      </c>
      <c r="K4373" s="2" t="s">
        <v>12021</v>
      </c>
      <c r="L4373" s="2" t="s">
        <v>12021</v>
      </c>
      <c r="M4373" t="s">
        <v>12021</v>
      </c>
      <c r="N4373" t="str">
        <f t="shared" si="396"/>
        <v>27-10-2022</v>
      </c>
      <c r="O4373" t="str">
        <f t="shared" si="398"/>
        <v>10</v>
      </c>
      <c r="P4373" t="str">
        <f t="shared" si="399"/>
        <v>2022</v>
      </c>
      <c r="Q4373" t="s">
        <v>12021</v>
      </c>
      <c r="R4373" t="str">
        <f t="shared" si="397"/>
        <v>-</v>
      </c>
      <c r="S4373" t="str">
        <f t="shared" si="400"/>
        <v/>
      </c>
    </row>
    <row r="4374" spans="1:19" x14ac:dyDescent="0.3">
      <c r="A4374" t="s">
        <v>9775</v>
      </c>
      <c r="B4374" t="s">
        <v>202</v>
      </c>
      <c r="C4374" t="s">
        <v>11864</v>
      </c>
      <c r="D4374" t="s">
        <v>33</v>
      </c>
      <c r="E4374" t="s">
        <v>127</v>
      </c>
      <c r="F4374" t="s">
        <v>9776</v>
      </c>
      <c r="G4374" t="s">
        <v>28</v>
      </c>
      <c r="H4374" s="1">
        <v>44715</v>
      </c>
      <c r="I4374" s="3">
        <v>0.70763888888888893</v>
      </c>
      <c r="J4374" s="1" t="s">
        <v>2567</v>
      </c>
      <c r="K4374" s="2">
        <v>0.70822916666666669</v>
      </c>
      <c r="L4374" s="2" t="s">
        <v>12021</v>
      </c>
      <c r="M4374" t="s">
        <v>12021</v>
      </c>
      <c r="N4374" t="str">
        <f t="shared" si="396"/>
        <v>03-06-2022</v>
      </c>
      <c r="O4374" t="str">
        <f t="shared" si="398"/>
        <v>06</v>
      </c>
      <c r="P4374" t="str">
        <f t="shared" si="399"/>
        <v>2022</v>
      </c>
      <c r="Q4374" t="s">
        <v>12021</v>
      </c>
      <c r="R4374" t="str">
        <f t="shared" si="397"/>
        <v>28-03-2022</v>
      </c>
      <c r="S4374" t="str">
        <f t="shared" si="400"/>
        <v>03</v>
      </c>
    </row>
    <row r="4375" spans="1:19" x14ac:dyDescent="0.3">
      <c r="A4375" t="s">
        <v>9777</v>
      </c>
      <c r="B4375" t="s">
        <v>32</v>
      </c>
      <c r="C4375" t="s">
        <v>12021</v>
      </c>
      <c r="D4375" t="s">
        <v>33</v>
      </c>
      <c r="E4375" t="s">
        <v>34</v>
      </c>
      <c r="F4375" t="s">
        <v>9778</v>
      </c>
      <c r="G4375" t="s">
        <v>15</v>
      </c>
      <c r="H4375" s="1">
        <v>44995</v>
      </c>
      <c r="I4375" s="3">
        <v>0.80277777777777781</v>
      </c>
      <c r="J4375" s="1" t="s">
        <v>12021</v>
      </c>
      <c r="K4375" s="2" t="s">
        <v>12021</v>
      </c>
      <c r="L4375" s="2" t="s">
        <v>12021</v>
      </c>
      <c r="M4375" t="s">
        <v>12021</v>
      </c>
      <c r="N4375" t="str">
        <f t="shared" si="396"/>
        <v>10-03-2023</v>
      </c>
      <c r="O4375" t="str">
        <f t="shared" si="398"/>
        <v>03</v>
      </c>
      <c r="P4375" t="str">
        <f t="shared" si="399"/>
        <v>2023</v>
      </c>
      <c r="Q4375" t="s">
        <v>12021</v>
      </c>
      <c r="R4375" t="str">
        <f t="shared" si="397"/>
        <v>-</v>
      </c>
      <c r="S4375" t="str">
        <f t="shared" si="400"/>
        <v/>
      </c>
    </row>
    <row r="4376" spans="1:19" x14ac:dyDescent="0.3">
      <c r="A4376" t="s">
        <v>9779</v>
      </c>
      <c r="B4376" t="s">
        <v>158</v>
      </c>
      <c r="C4376" t="s">
        <v>12021</v>
      </c>
      <c r="D4376" t="s">
        <v>33</v>
      </c>
      <c r="E4376" t="s">
        <v>127</v>
      </c>
      <c r="F4376" t="s">
        <v>9780</v>
      </c>
      <c r="G4376" t="s">
        <v>22</v>
      </c>
      <c r="H4376" s="1" t="s">
        <v>2807</v>
      </c>
      <c r="I4376" s="3">
        <v>0.92956018518518524</v>
      </c>
      <c r="J4376" s="1" t="s">
        <v>12021</v>
      </c>
      <c r="K4376" s="2" t="s">
        <v>12021</v>
      </c>
      <c r="L4376" s="2" t="s">
        <v>12021</v>
      </c>
      <c r="M4376" t="s">
        <v>12021</v>
      </c>
      <c r="N4376" t="str">
        <f t="shared" si="396"/>
        <v>20-05-2023</v>
      </c>
      <c r="O4376" t="str">
        <f t="shared" si="398"/>
        <v>05</v>
      </c>
      <c r="P4376" t="str">
        <f t="shared" si="399"/>
        <v>2023</v>
      </c>
      <c r="Q4376" t="s">
        <v>12021</v>
      </c>
      <c r="R4376" t="str">
        <f t="shared" si="397"/>
        <v>-</v>
      </c>
      <c r="S4376" t="str">
        <f t="shared" si="400"/>
        <v/>
      </c>
    </row>
    <row r="4377" spans="1:19" x14ac:dyDescent="0.3">
      <c r="A4377" t="s">
        <v>9781</v>
      </c>
      <c r="B4377" t="s">
        <v>11</v>
      </c>
      <c r="C4377" t="s">
        <v>12021</v>
      </c>
      <c r="D4377" t="s">
        <v>12</v>
      </c>
      <c r="E4377" t="s">
        <v>13</v>
      </c>
      <c r="F4377" t="s">
        <v>9782</v>
      </c>
      <c r="G4377" t="s">
        <v>15</v>
      </c>
      <c r="H4377" s="1" t="s">
        <v>569</v>
      </c>
      <c r="I4377" s="3">
        <v>0.6040740740740741</v>
      </c>
      <c r="J4377" s="1" t="s">
        <v>12021</v>
      </c>
      <c r="K4377" s="2" t="s">
        <v>12021</v>
      </c>
      <c r="L4377" s="2" t="s">
        <v>12021</v>
      </c>
      <c r="M4377" t="s">
        <v>12021</v>
      </c>
      <c r="N4377" t="str">
        <f t="shared" si="396"/>
        <v>30-10-2023</v>
      </c>
      <c r="O4377" t="str">
        <f t="shared" si="398"/>
        <v>10</v>
      </c>
      <c r="P4377" t="str">
        <f t="shared" si="399"/>
        <v>2023</v>
      </c>
      <c r="Q4377" t="s">
        <v>12021</v>
      </c>
      <c r="R4377" t="str">
        <f t="shared" si="397"/>
        <v>-</v>
      </c>
      <c r="S4377" t="str">
        <f t="shared" si="400"/>
        <v/>
      </c>
    </row>
    <row r="4378" spans="1:19" x14ac:dyDescent="0.3">
      <c r="A4378" t="s">
        <v>9783</v>
      </c>
      <c r="B4378" t="s">
        <v>113</v>
      </c>
      <c r="C4378" t="s">
        <v>12021</v>
      </c>
      <c r="D4378" t="s">
        <v>12</v>
      </c>
      <c r="E4378" t="s">
        <v>114</v>
      </c>
      <c r="F4378" t="s">
        <v>9784</v>
      </c>
      <c r="G4378" t="s">
        <v>15</v>
      </c>
      <c r="H4378" s="1" t="s">
        <v>4082</v>
      </c>
      <c r="I4378" s="3">
        <v>0.63818287037037036</v>
      </c>
      <c r="J4378" s="1" t="s">
        <v>12021</v>
      </c>
      <c r="K4378" s="2" t="s">
        <v>12021</v>
      </c>
      <c r="L4378" s="2" t="s">
        <v>12021</v>
      </c>
      <c r="M4378" t="s">
        <v>12021</v>
      </c>
      <c r="N4378" t="str">
        <f t="shared" si="396"/>
        <v>22-02-2023</v>
      </c>
      <c r="O4378" t="str">
        <f t="shared" si="398"/>
        <v>02</v>
      </c>
      <c r="P4378" t="str">
        <f t="shared" si="399"/>
        <v>2023</v>
      </c>
      <c r="Q4378" t="s">
        <v>12021</v>
      </c>
      <c r="R4378" t="str">
        <f t="shared" si="397"/>
        <v>-</v>
      </c>
      <c r="S4378" t="str">
        <f t="shared" si="400"/>
        <v/>
      </c>
    </row>
    <row r="4379" spans="1:19" x14ac:dyDescent="0.3">
      <c r="A4379" t="s">
        <v>9785</v>
      </c>
      <c r="B4379" t="s">
        <v>301</v>
      </c>
      <c r="C4379" t="s">
        <v>12021</v>
      </c>
      <c r="D4379" t="s">
        <v>49</v>
      </c>
      <c r="E4379" t="s">
        <v>50</v>
      </c>
      <c r="F4379" t="s">
        <v>9786</v>
      </c>
      <c r="G4379" t="s">
        <v>15</v>
      </c>
      <c r="H4379" s="1">
        <v>45018</v>
      </c>
      <c r="I4379" s="3">
        <v>0.3659722222222222</v>
      </c>
      <c r="J4379" s="1" t="s">
        <v>12021</v>
      </c>
      <c r="K4379" s="2" t="s">
        <v>12021</v>
      </c>
      <c r="L4379" s="2" t="s">
        <v>12021</v>
      </c>
      <c r="M4379" t="s">
        <v>12021</v>
      </c>
      <c r="N4379" t="str">
        <f t="shared" si="396"/>
        <v>02-04-2023</v>
      </c>
      <c r="O4379" t="str">
        <f t="shared" si="398"/>
        <v>04</v>
      </c>
      <c r="P4379" t="str">
        <f t="shared" si="399"/>
        <v>2023</v>
      </c>
      <c r="Q4379" t="s">
        <v>12021</v>
      </c>
      <c r="R4379" t="str">
        <f t="shared" si="397"/>
        <v>-</v>
      </c>
      <c r="S4379" t="str">
        <f t="shared" si="400"/>
        <v/>
      </c>
    </row>
    <row r="4380" spans="1:19" x14ac:dyDescent="0.3">
      <c r="A4380" t="s">
        <v>9787</v>
      </c>
      <c r="B4380" t="s">
        <v>220</v>
      </c>
      <c r="C4380" s="4">
        <v>44808.802777777775</v>
      </c>
      <c r="D4380" t="s">
        <v>12</v>
      </c>
      <c r="E4380" t="s">
        <v>174</v>
      </c>
      <c r="F4380" t="s">
        <v>9788</v>
      </c>
      <c r="G4380" t="s">
        <v>28</v>
      </c>
      <c r="H4380" s="1">
        <v>44898</v>
      </c>
      <c r="I4380" s="3">
        <v>0.80277777777777781</v>
      </c>
      <c r="J4380" s="1">
        <v>44808</v>
      </c>
      <c r="K4380" s="2">
        <v>0.80277777777777781</v>
      </c>
      <c r="L4380" s="2" t="s">
        <v>12021</v>
      </c>
      <c r="M4380" t="s">
        <v>12021</v>
      </c>
      <c r="N4380" t="str">
        <f t="shared" si="396"/>
        <v>03-12-2022</v>
      </c>
      <c r="O4380" t="str">
        <f t="shared" si="398"/>
        <v>12</v>
      </c>
      <c r="P4380" t="str">
        <f t="shared" si="399"/>
        <v>2022</v>
      </c>
      <c r="Q4380" t="s">
        <v>12021</v>
      </c>
      <c r="R4380" t="str">
        <f t="shared" si="397"/>
        <v>04-09-2022</v>
      </c>
      <c r="S4380" t="str">
        <f t="shared" si="400"/>
        <v>09</v>
      </c>
    </row>
    <row r="4381" spans="1:19" x14ac:dyDescent="0.3">
      <c r="A4381" t="s">
        <v>9789</v>
      </c>
      <c r="B4381" t="s">
        <v>173</v>
      </c>
      <c r="C4381" s="4">
        <v>44537.364583333336</v>
      </c>
      <c r="D4381" t="s">
        <v>12</v>
      </c>
      <c r="E4381" t="s">
        <v>174</v>
      </c>
      <c r="F4381" t="s">
        <v>9790</v>
      </c>
      <c r="G4381" t="s">
        <v>28</v>
      </c>
      <c r="H4381" s="1">
        <v>44293</v>
      </c>
      <c r="I4381" s="3">
        <v>0.36458333333333331</v>
      </c>
      <c r="J4381" s="1">
        <v>44537</v>
      </c>
      <c r="K4381" s="2">
        <v>0.36458333333333331</v>
      </c>
      <c r="L4381" s="2" t="s">
        <v>12021</v>
      </c>
      <c r="M4381" t="s">
        <v>12021</v>
      </c>
      <c r="N4381" t="str">
        <f t="shared" si="396"/>
        <v>07-04-2021</v>
      </c>
      <c r="O4381" t="str">
        <f t="shared" si="398"/>
        <v>04</v>
      </c>
      <c r="P4381" t="str">
        <f t="shared" si="399"/>
        <v>2021</v>
      </c>
      <c r="Q4381" t="s">
        <v>12021</v>
      </c>
      <c r="R4381" t="str">
        <f t="shared" si="397"/>
        <v>07-12-2021</v>
      </c>
      <c r="S4381" t="str">
        <f t="shared" si="400"/>
        <v>12</v>
      </c>
    </row>
    <row r="4382" spans="1:19" x14ac:dyDescent="0.3">
      <c r="A4382" t="s">
        <v>9791</v>
      </c>
      <c r="B4382" t="s">
        <v>25</v>
      </c>
      <c r="C4382" t="s">
        <v>12021</v>
      </c>
      <c r="D4382" t="s">
        <v>19</v>
      </c>
      <c r="E4382" t="s">
        <v>26</v>
      </c>
      <c r="F4382" t="s">
        <v>9792</v>
      </c>
      <c r="G4382" t="s">
        <v>22</v>
      </c>
      <c r="H4382" s="1" t="s">
        <v>735</v>
      </c>
      <c r="I4382" s="3">
        <v>0.21214120370370371</v>
      </c>
      <c r="J4382" s="1" t="s">
        <v>12021</v>
      </c>
      <c r="K4382" s="2" t="s">
        <v>12021</v>
      </c>
      <c r="L4382" s="2" t="s">
        <v>12021</v>
      </c>
      <c r="M4382" t="s">
        <v>12021</v>
      </c>
      <c r="N4382" t="str">
        <f t="shared" si="396"/>
        <v>13-06-2020</v>
      </c>
      <c r="O4382" t="str">
        <f t="shared" si="398"/>
        <v>06</v>
      </c>
      <c r="P4382" t="str">
        <f t="shared" si="399"/>
        <v>2020</v>
      </c>
      <c r="Q4382" t="s">
        <v>12021</v>
      </c>
      <c r="R4382" t="str">
        <f t="shared" si="397"/>
        <v>-</v>
      </c>
      <c r="S4382" t="str">
        <f t="shared" si="400"/>
        <v/>
      </c>
    </row>
    <row r="4383" spans="1:19" x14ac:dyDescent="0.3">
      <c r="A4383" t="s">
        <v>9793</v>
      </c>
      <c r="B4383" t="s">
        <v>32</v>
      </c>
      <c r="C4383" t="s">
        <v>11865</v>
      </c>
      <c r="D4383" t="s">
        <v>33</v>
      </c>
      <c r="E4383" t="s">
        <v>34</v>
      </c>
      <c r="F4383" t="s">
        <v>9794</v>
      </c>
      <c r="G4383" t="s">
        <v>28</v>
      </c>
      <c r="H4383" s="1" t="s">
        <v>1923</v>
      </c>
      <c r="I4383" s="3">
        <v>0.11384259259259259</v>
      </c>
      <c r="J4383" s="1" t="s">
        <v>165</v>
      </c>
      <c r="K4383" s="2">
        <v>0.11384259259259259</v>
      </c>
      <c r="L4383" s="2" t="s">
        <v>12021</v>
      </c>
      <c r="M4383" t="s">
        <v>12021</v>
      </c>
      <c r="N4383" t="str">
        <f t="shared" si="396"/>
        <v>21-06-2021</v>
      </c>
      <c r="O4383" t="str">
        <f t="shared" si="398"/>
        <v>06</v>
      </c>
      <c r="P4383" t="str">
        <f t="shared" si="399"/>
        <v>2021</v>
      </c>
      <c r="Q4383" t="s">
        <v>12021</v>
      </c>
      <c r="R4383" t="str">
        <f t="shared" si="397"/>
        <v>17-07-2021</v>
      </c>
      <c r="S4383" t="str">
        <f t="shared" si="400"/>
        <v>07</v>
      </c>
    </row>
    <row r="4384" spans="1:19" x14ac:dyDescent="0.3">
      <c r="A4384" t="s">
        <v>9795</v>
      </c>
      <c r="B4384" t="s">
        <v>301</v>
      </c>
      <c r="C4384" t="s">
        <v>12021</v>
      </c>
      <c r="D4384" t="s">
        <v>49</v>
      </c>
      <c r="E4384" t="s">
        <v>50</v>
      </c>
      <c r="F4384" t="s">
        <v>9796</v>
      </c>
      <c r="G4384" t="s">
        <v>15</v>
      </c>
      <c r="H4384" s="1" t="s">
        <v>3349</v>
      </c>
      <c r="I4384" s="3">
        <v>0.35577546296296297</v>
      </c>
      <c r="J4384" s="1" t="s">
        <v>12021</v>
      </c>
      <c r="K4384" s="2" t="s">
        <v>12021</v>
      </c>
      <c r="L4384" s="2" t="s">
        <v>12021</v>
      </c>
      <c r="M4384" t="s">
        <v>12021</v>
      </c>
      <c r="N4384" t="str">
        <f t="shared" si="396"/>
        <v>19-01-2020</v>
      </c>
      <c r="O4384" t="str">
        <f t="shared" si="398"/>
        <v>01</v>
      </c>
      <c r="P4384" t="str">
        <f t="shared" si="399"/>
        <v>2020</v>
      </c>
      <c r="Q4384" t="s">
        <v>12021</v>
      </c>
      <c r="R4384" t="str">
        <f t="shared" si="397"/>
        <v>-</v>
      </c>
      <c r="S4384" t="str">
        <f t="shared" si="400"/>
        <v/>
      </c>
    </row>
    <row r="4385" spans="1:19" x14ac:dyDescent="0.3">
      <c r="A4385" t="s">
        <v>9797</v>
      </c>
      <c r="B4385" t="s">
        <v>37</v>
      </c>
      <c r="C4385" t="s">
        <v>12021</v>
      </c>
      <c r="D4385" t="s">
        <v>33</v>
      </c>
      <c r="E4385" t="s">
        <v>38</v>
      </c>
      <c r="F4385" t="s">
        <v>9798</v>
      </c>
      <c r="G4385" t="s">
        <v>15</v>
      </c>
      <c r="H4385" s="1" t="s">
        <v>4130</v>
      </c>
      <c r="I4385" s="3">
        <v>0.85494212962962968</v>
      </c>
      <c r="J4385" s="1" t="s">
        <v>12021</v>
      </c>
      <c r="K4385" s="2" t="s">
        <v>12021</v>
      </c>
      <c r="L4385" s="2" t="s">
        <v>12021</v>
      </c>
      <c r="M4385" t="s">
        <v>12021</v>
      </c>
      <c r="N4385" t="str">
        <f t="shared" si="396"/>
        <v>24-12-2023</v>
      </c>
      <c r="O4385" t="str">
        <f t="shared" si="398"/>
        <v>12</v>
      </c>
      <c r="P4385" t="str">
        <f t="shared" si="399"/>
        <v>2023</v>
      </c>
      <c r="Q4385" t="s">
        <v>12021</v>
      </c>
      <c r="R4385" t="str">
        <f t="shared" si="397"/>
        <v>-</v>
      </c>
      <c r="S4385" t="str">
        <f t="shared" si="400"/>
        <v/>
      </c>
    </row>
    <row r="4386" spans="1:19" x14ac:dyDescent="0.3">
      <c r="A4386" t="s">
        <v>9799</v>
      </c>
      <c r="B4386" t="s">
        <v>93</v>
      </c>
      <c r="C4386" t="s">
        <v>12021</v>
      </c>
      <c r="D4386" t="s">
        <v>19</v>
      </c>
      <c r="E4386" t="s">
        <v>26</v>
      </c>
      <c r="F4386" t="s">
        <v>5571</v>
      </c>
      <c r="G4386" t="s">
        <v>15</v>
      </c>
      <c r="H4386" s="1" t="s">
        <v>3604</v>
      </c>
      <c r="I4386" s="3">
        <v>0.76164351851851853</v>
      </c>
      <c r="J4386" s="1" t="s">
        <v>12021</v>
      </c>
      <c r="K4386" s="2" t="s">
        <v>12021</v>
      </c>
      <c r="L4386" s="2" t="s">
        <v>12021</v>
      </c>
      <c r="M4386" t="s">
        <v>12021</v>
      </c>
      <c r="N4386" t="str">
        <f t="shared" si="396"/>
        <v>31-07-2022</v>
      </c>
      <c r="O4386" t="str">
        <f t="shared" si="398"/>
        <v>07</v>
      </c>
      <c r="P4386" t="str">
        <f t="shared" si="399"/>
        <v>2022</v>
      </c>
      <c r="Q4386" t="s">
        <v>12021</v>
      </c>
      <c r="R4386" t="str">
        <f t="shared" si="397"/>
        <v>-</v>
      </c>
      <c r="S4386" t="str">
        <f t="shared" si="400"/>
        <v/>
      </c>
    </row>
    <row r="4387" spans="1:19" x14ac:dyDescent="0.3">
      <c r="A4387" t="s">
        <v>9800</v>
      </c>
      <c r="B4387" t="s">
        <v>110</v>
      </c>
      <c r="C4387" t="s">
        <v>12021</v>
      </c>
      <c r="D4387" t="s">
        <v>33</v>
      </c>
      <c r="E4387" t="s">
        <v>34</v>
      </c>
      <c r="F4387" t="s">
        <v>9801</v>
      </c>
      <c r="G4387" t="s">
        <v>22</v>
      </c>
      <c r="H4387" s="1" t="s">
        <v>133</v>
      </c>
      <c r="I4387" s="3">
        <v>3.4756944444444444E-2</v>
      </c>
      <c r="J4387" s="1" t="s">
        <v>12021</v>
      </c>
      <c r="K4387" s="2" t="s">
        <v>12021</v>
      </c>
      <c r="L4387" s="2" t="s">
        <v>12021</v>
      </c>
      <c r="M4387" t="s">
        <v>12021</v>
      </c>
      <c r="N4387" t="str">
        <f t="shared" si="396"/>
        <v>21-09-2024</v>
      </c>
      <c r="O4387" t="str">
        <f t="shared" si="398"/>
        <v>09</v>
      </c>
      <c r="P4387" t="str">
        <f t="shared" si="399"/>
        <v>2024</v>
      </c>
      <c r="Q4387" t="s">
        <v>12021</v>
      </c>
      <c r="R4387" t="str">
        <f t="shared" si="397"/>
        <v>-</v>
      </c>
      <c r="S4387" t="str">
        <f t="shared" si="400"/>
        <v/>
      </c>
    </row>
    <row r="4388" spans="1:19" x14ac:dyDescent="0.3">
      <c r="A4388" t="s">
        <v>9802</v>
      </c>
      <c r="B4388" t="s">
        <v>68</v>
      </c>
      <c r="C4388" t="s">
        <v>12021</v>
      </c>
      <c r="D4388" t="s">
        <v>49</v>
      </c>
      <c r="E4388" t="s">
        <v>69</v>
      </c>
      <c r="F4388" t="s">
        <v>9803</v>
      </c>
      <c r="G4388" t="s">
        <v>22</v>
      </c>
      <c r="H4388" s="1" t="s">
        <v>9804</v>
      </c>
      <c r="I4388" s="3">
        <v>0.47924768518518518</v>
      </c>
      <c r="J4388" s="1" t="s">
        <v>12021</v>
      </c>
      <c r="K4388" s="2" t="s">
        <v>12021</v>
      </c>
      <c r="L4388" s="2" t="s">
        <v>12021</v>
      </c>
      <c r="M4388" t="s">
        <v>12021</v>
      </c>
      <c r="N4388" t="str">
        <f t="shared" si="396"/>
        <v>20-12-2023</v>
      </c>
      <c r="O4388" t="str">
        <f t="shared" si="398"/>
        <v>12</v>
      </c>
      <c r="P4388" t="str">
        <f t="shared" si="399"/>
        <v>2023</v>
      </c>
      <c r="Q4388" t="s">
        <v>12021</v>
      </c>
      <c r="R4388" t="str">
        <f t="shared" si="397"/>
        <v>-</v>
      </c>
      <c r="S4388" t="str">
        <f t="shared" si="400"/>
        <v/>
      </c>
    </row>
    <row r="4389" spans="1:19" x14ac:dyDescent="0.3">
      <c r="A4389" t="s">
        <v>9805</v>
      </c>
      <c r="B4389" t="s">
        <v>64</v>
      </c>
      <c r="C4389" t="s">
        <v>11866</v>
      </c>
      <c r="D4389" t="s">
        <v>49</v>
      </c>
      <c r="E4389" t="s">
        <v>65</v>
      </c>
      <c r="F4389" t="s">
        <v>9806</v>
      </c>
      <c r="G4389" t="s">
        <v>28</v>
      </c>
      <c r="H4389" s="1" t="s">
        <v>4420</v>
      </c>
      <c r="I4389" s="3">
        <v>0.67634259259259255</v>
      </c>
      <c r="J4389" s="1" t="s">
        <v>3257</v>
      </c>
      <c r="K4389" s="2">
        <v>0.67634259259259255</v>
      </c>
      <c r="L4389" s="2" t="s">
        <v>12021</v>
      </c>
      <c r="M4389" t="s">
        <v>12021</v>
      </c>
      <c r="N4389" t="str">
        <f t="shared" si="396"/>
        <v>23-03-2021</v>
      </c>
      <c r="O4389" t="str">
        <f t="shared" si="398"/>
        <v>03</v>
      </c>
      <c r="P4389" t="str">
        <f t="shared" si="399"/>
        <v>2021</v>
      </c>
      <c r="Q4389" t="s">
        <v>12021</v>
      </c>
      <c r="R4389" t="str">
        <f t="shared" si="397"/>
        <v>17-04-2021</v>
      </c>
      <c r="S4389" t="str">
        <f t="shared" si="400"/>
        <v>04</v>
      </c>
    </row>
    <row r="4390" spans="1:19" x14ac:dyDescent="0.3">
      <c r="A4390" t="s">
        <v>4407</v>
      </c>
      <c r="B4390" t="s">
        <v>131</v>
      </c>
      <c r="C4390" t="s">
        <v>12021</v>
      </c>
      <c r="D4390" t="s">
        <v>12</v>
      </c>
      <c r="E4390" t="s">
        <v>114</v>
      </c>
      <c r="F4390" t="s">
        <v>9807</v>
      </c>
      <c r="G4390" t="s">
        <v>15</v>
      </c>
      <c r="H4390" s="1" t="s">
        <v>815</v>
      </c>
      <c r="I4390" s="3">
        <v>0.69276620370370368</v>
      </c>
      <c r="J4390" s="1" t="s">
        <v>12021</v>
      </c>
      <c r="K4390" s="2" t="s">
        <v>12021</v>
      </c>
      <c r="L4390" s="2" t="s">
        <v>12021</v>
      </c>
      <c r="M4390" t="s">
        <v>12021</v>
      </c>
      <c r="N4390" t="str">
        <f t="shared" si="396"/>
        <v>31-01-2020</v>
      </c>
      <c r="O4390" t="str">
        <f t="shared" si="398"/>
        <v>01</v>
      </c>
      <c r="P4390" t="str">
        <f t="shared" si="399"/>
        <v>2020</v>
      </c>
      <c r="Q4390" t="s">
        <v>12021</v>
      </c>
      <c r="R4390" t="str">
        <f t="shared" si="397"/>
        <v>-</v>
      </c>
      <c r="S4390" t="str">
        <f t="shared" si="400"/>
        <v/>
      </c>
    </row>
    <row r="4391" spans="1:19" x14ac:dyDescent="0.3">
      <c r="A4391" t="s">
        <v>9808</v>
      </c>
      <c r="B4391" t="s">
        <v>135</v>
      </c>
      <c r="C4391" s="4">
        <v>43962.887499999997</v>
      </c>
      <c r="D4391" t="s">
        <v>33</v>
      </c>
      <c r="E4391" t="s">
        <v>38</v>
      </c>
      <c r="F4391" t="s">
        <v>9809</v>
      </c>
      <c r="G4391" t="s">
        <v>28</v>
      </c>
      <c r="H4391" s="1" t="s">
        <v>1465</v>
      </c>
      <c r="I4391" s="3">
        <v>0.88755787037037037</v>
      </c>
      <c r="J4391" s="1">
        <v>43962</v>
      </c>
      <c r="K4391" s="2">
        <v>0.88749999999999996</v>
      </c>
      <c r="L4391" s="2" t="s">
        <v>12021</v>
      </c>
      <c r="M4391" t="s">
        <v>12021</v>
      </c>
      <c r="N4391" t="str">
        <f t="shared" si="396"/>
        <v>28-10-2020</v>
      </c>
      <c r="O4391" t="str">
        <f t="shared" si="398"/>
        <v>10</v>
      </c>
      <c r="P4391" t="str">
        <f t="shared" si="399"/>
        <v>2020</v>
      </c>
      <c r="Q4391" t="s">
        <v>12021</v>
      </c>
      <c r="R4391" t="str">
        <f t="shared" si="397"/>
        <v>11-05-2020</v>
      </c>
      <c r="S4391" t="str">
        <f t="shared" si="400"/>
        <v>05</v>
      </c>
    </row>
    <row r="4392" spans="1:19" x14ac:dyDescent="0.3">
      <c r="A4392" t="s">
        <v>9810</v>
      </c>
      <c r="B4392" t="s">
        <v>113</v>
      </c>
      <c r="C4392" t="s">
        <v>12021</v>
      </c>
      <c r="D4392" t="s">
        <v>12</v>
      </c>
      <c r="E4392" t="s">
        <v>114</v>
      </c>
      <c r="F4392" t="s">
        <v>9811</v>
      </c>
      <c r="G4392" t="s">
        <v>22</v>
      </c>
      <c r="H4392" s="1" t="s">
        <v>954</v>
      </c>
      <c r="I4392" s="3">
        <v>0.22300925925925927</v>
      </c>
      <c r="J4392" s="1" t="s">
        <v>12021</v>
      </c>
      <c r="K4392" s="2" t="s">
        <v>12021</v>
      </c>
      <c r="L4392" s="2" t="s">
        <v>12021</v>
      </c>
      <c r="M4392" t="s">
        <v>12021</v>
      </c>
      <c r="N4392" t="str">
        <f t="shared" si="396"/>
        <v>15-05-2023</v>
      </c>
      <c r="O4392" t="str">
        <f t="shared" si="398"/>
        <v>05</v>
      </c>
      <c r="P4392" t="str">
        <f t="shared" si="399"/>
        <v>2023</v>
      </c>
      <c r="Q4392" t="s">
        <v>12021</v>
      </c>
      <c r="R4392" t="str">
        <f t="shared" si="397"/>
        <v>-</v>
      </c>
      <c r="S4392" t="str">
        <f t="shared" si="400"/>
        <v/>
      </c>
    </row>
    <row r="4393" spans="1:19" x14ac:dyDescent="0.3">
      <c r="A4393" t="s">
        <v>9812</v>
      </c>
      <c r="B4393" t="s">
        <v>25</v>
      </c>
      <c r="C4393" t="s">
        <v>12021</v>
      </c>
      <c r="D4393" t="s">
        <v>19</v>
      </c>
      <c r="E4393" t="s">
        <v>26</v>
      </c>
      <c r="F4393" t="s">
        <v>9813</v>
      </c>
      <c r="G4393" t="s">
        <v>15</v>
      </c>
      <c r="H4393" s="1">
        <v>44238</v>
      </c>
      <c r="I4393" s="3">
        <v>7.6388888888888895E-2</v>
      </c>
      <c r="J4393" s="1" t="s">
        <v>12021</v>
      </c>
      <c r="K4393" s="2" t="s">
        <v>12021</v>
      </c>
      <c r="L4393" s="2" t="s">
        <v>12021</v>
      </c>
      <c r="M4393" t="s">
        <v>12021</v>
      </c>
      <c r="N4393" t="str">
        <f t="shared" si="396"/>
        <v>11-02-2021</v>
      </c>
      <c r="O4393" t="str">
        <f t="shared" si="398"/>
        <v>02</v>
      </c>
      <c r="P4393" t="str">
        <f t="shared" si="399"/>
        <v>2021</v>
      </c>
      <c r="Q4393" t="s">
        <v>12021</v>
      </c>
      <c r="R4393" t="str">
        <f t="shared" si="397"/>
        <v>-</v>
      </c>
      <c r="S4393" t="str">
        <f t="shared" si="400"/>
        <v/>
      </c>
    </row>
    <row r="4394" spans="1:19" x14ac:dyDescent="0.3">
      <c r="A4394" t="s">
        <v>9814</v>
      </c>
      <c r="B4394" t="s">
        <v>149</v>
      </c>
      <c r="C4394" t="s">
        <v>12021</v>
      </c>
      <c r="D4394" t="s">
        <v>49</v>
      </c>
      <c r="E4394" t="s">
        <v>69</v>
      </c>
      <c r="F4394" t="s">
        <v>5154</v>
      </c>
      <c r="G4394" t="s">
        <v>22</v>
      </c>
      <c r="H4394" s="1" t="s">
        <v>1951</v>
      </c>
      <c r="I4394" s="3">
        <v>8.3958333333333329E-2</v>
      </c>
      <c r="J4394" s="1" t="s">
        <v>12021</v>
      </c>
      <c r="K4394" s="2" t="s">
        <v>12021</v>
      </c>
      <c r="L4394" s="2" t="s">
        <v>12021</v>
      </c>
      <c r="M4394" t="s">
        <v>12021</v>
      </c>
      <c r="N4394" t="str">
        <f t="shared" si="396"/>
        <v>14-01-2021</v>
      </c>
      <c r="O4394" t="str">
        <f t="shared" si="398"/>
        <v>01</v>
      </c>
      <c r="P4394" t="str">
        <f t="shared" si="399"/>
        <v>2021</v>
      </c>
      <c r="Q4394" t="s">
        <v>12021</v>
      </c>
      <c r="R4394" t="str">
        <f t="shared" si="397"/>
        <v>-</v>
      </c>
      <c r="S4394" t="str">
        <f t="shared" si="400"/>
        <v/>
      </c>
    </row>
    <row r="4395" spans="1:19" x14ac:dyDescent="0.3">
      <c r="A4395" t="s">
        <v>9815</v>
      </c>
      <c r="B4395" t="s">
        <v>173</v>
      </c>
      <c r="C4395" t="s">
        <v>11867</v>
      </c>
      <c r="D4395" t="s">
        <v>12</v>
      </c>
      <c r="E4395" t="s">
        <v>174</v>
      </c>
      <c r="F4395" t="s">
        <v>9816</v>
      </c>
      <c r="G4395" t="s">
        <v>28</v>
      </c>
      <c r="H4395" s="1">
        <v>45607</v>
      </c>
      <c r="I4395" s="3">
        <v>0.57847222222222228</v>
      </c>
      <c r="J4395" s="1" t="s">
        <v>688</v>
      </c>
      <c r="K4395" s="2">
        <v>0.57912037037037034</v>
      </c>
      <c r="L4395" s="2" t="s">
        <v>12021</v>
      </c>
      <c r="M4395" t="s">
        <v>12021</v>
      </c>
      <c r="N4395" t="str">
        <f t="shared" si="396"/>
        <v>11-11-2024</v>
      </c>
      <c r="O4395" t="str">
        <f t="shared" si="398"/>
        <v>11</v>
      </c>
      <c r="P4395" t="str">
        <f t="shared" si="399"/>
        <v>2024</v>
      </c>
      <c r="Q4395" t="s">
        <v>12021</v>
      </c>
      <c r="R4395" t="str">
        <f t="shared" si="397"/>
        <v>20-11-2024</v>
      </c>
      <c r="S4395" t="str">
        <f t="shared" si="400"/>
        <v>11</v>
      </c>
    </row>
    <row r="4396" spans="1:19" x14ac:dyDescent="0.3">
      <c r="A4396" t="s">
        <v>9817</v>
      </c>
      <c r="B4396" t="s">
        <v>93</v>
      </c>
      <c r="C4396" t="s">
        <v>12021</v>
      </c>
      <c r="D4396" t="s">
        <v>19</v>
      </c>
      <c r="E4396" t="s">
        <v>26</v>
      </c>
      <c r="F4396" t="s">
        <v>9818</v>
      </c>
      <c r="G4396" t="s">
        <v>15</v>
      </c>
      <c r="H4396" s="1" t="s">
        <v>610</v>
      </c>
      <c r="I4396" s="3">
        <v>0.6712731481481482</v>
      </c>
      <c r="J4396" s="1" t="s">
        <v>12021</v>
      </c>
      <c r="K4396" s="2" t="s">
        <v>12021</v>
      </c>
      <c r="L4396" s="2" t="s">
        <v>12021</v>
      </c>
      <c r="M4396" t="s">
        <v>12021</v>
      </c>
      <c r="N4396" t="str">
        <f t="shared" si="396"/>
        <v>19-11-2021</v>
      </c>
      <c r="O4396" t="str">
        <f t="shared" si="398"/>
        <v>11</v>
      </c>
      <c r="P4396" t="str">
        <f t="shared" si="399"/>
        <v>2021</v>
      </c>
      <c r="Q4396" t="s">
        <v>12021</v>
      </c>
      <c r="R4396" t="str">
        <f t="shared" si="397"/>
        <v>-</v>
      </c>
      <c r="S4396" t="str">
        <f t="shared" si="400"/>
        <v/>
      </c>
    </row>
    <row r="4397" spans="1:19" x14ac:dyDescent="0.3">
      <c r="A4397" t="s">
        <v>9819</v>
      </c>
      <c r="B4397" t="s">
        <v>126</v>
      </c>
      <c r="C4397" t="s">
        <v>11868</v>
      </c>
      <c r="D4397" t="s">
        <v>33</v>
      </c>
      <c r="E4397" t="s">
        <v>127</v>
      </c>
      <c r="F4397" t="s">
        <v>9820</v>
      </c>
      <c r="G4397" t="s">
        <v>28</v>
      </c>
      <c r="H4397" s="1">
        <v>44379</v>
      </c>
      <c r="I4397" s="3">
        <v>0.93680555555555556</v>
      </c>
      <c r="J4397" s="1" t="s">
        <v>3160</v>
      </c>
      <c r="K4397" s="2">
        <v>0.9369791666666667</v>
      </c>
      <c r="L4397" s="2" t="s">
        <v>12021</v>
      </c>
      <c r="M4397" t="s">
        <v>12021</v>
      </c>
      <c r="N4397" t="str">
        <f t="shared" si="396"/>
        <v>02-07-2021</v>
      </c>
      <c r="O4397" t="str">
        <f t="shared" si="398"/>
        <v>07</v>
      </c>
      <c r="P4397" t="str">
        <f t="shared" si="399"/>
        <v>2021</v>
      </c>
      <c r="Q4397" t="s">
        <v>12021</v>
      </c>
      <c r="R4397" t="str">
        <f t="shared" si="397"/>
        <v>26-02-2021</v>
      </c>
      <c r="S4397" t="str">
        <f t="shared" si="400"/>
        <v>02</v>
      </c>
    </row>
    <row r="4398" spans="1:19" x14ac:dyDescent="0.3">
      <c r="A4398" t="s">
        <v>9821</v>
      </c>
      <c r="B4398" t="s">
        <v>110</v>
      </c>
      <c r="C4398" t="s">
        <v>12021</v>
      </c>
      <c r="D4398" t="s">
        <v>33</v>
      </c>
      <c r="E4398" t="s">
        <v>34</v>
      </c>
      <c r="F4398" t="s">
        <v>9822</v>
      </c>
      <c r="G4398" t="s">
        <v>15</v>
      </c>
      <c r="H4398" s="1" t="s">
        <v>6551</v>
      </c>
      <c r="I4398" s="3">
        <v>0.24914351851851851</v>
      </c>
      <c r="J4398" s="1" t="s">
        <v>12021</v>
      </c>
      <c r="K4398" s="2" t="s">
        <v>12021</v>
      </c>
      <c r="L4398" s="2" t="s">
        <v>12021</v>
      </c>
      <c r="M4398" t="s">
        <v>12021</v>
      </c>
      <c r="N4398" t="str">
        <f t="shared" si="396"/>
        <v>19-09-2023</v>
      </c>
      <c r="O4398" t="str">
        <f t="shared" si="398"/>
        <v>09</v>
      </c>
      <c r="P4398" t="str">
        <f t="shared" si="399"/>
        <v>2023</v>
      </c>
      <c r="Q4398" t="s">
        <v>12021</v>
      </c>
      <c r="R4398" t="str">
        <f t="shared" si="397"/>
        <v>-</v>
      </c>
      <c r="S4398" t="str">
        <f t="shared" si="400"/>
        <v/>
      </c>
    </row>
    <row r="4399" spans="1:19" x14ac:dyDescent="0.3">
      <c r="A4399" t="s">
        <v>9823</v>
      </c>
      <c r="B4399" t="s">
        <v>280</v>
      </c>
      <c r="C4399" t="s">
        <v>12021</v>
      </c>
      <c r="D4399" t="s">
        <v>49</v>
      </c>
      <c r="E4399" t="s">
        <v>65</v>
      </c>
      <c r="F4399" t="s">
        <v>9824</v>
      </c>
      <c r="G4399" t="s">
        <v>15</v>
      </c>
      <c r="H4399" s="1" t="s">
        <v>9151</v>
      </c>
      <c r="I4399" s="3">
        <v>0.40785879629629629</v>
      </c>
      <c r="J4399" s="1" t="s">
        <v>12021</v>
      </c>
      <c r="K4399" s="2" t="s">
        <v>12021</v>
      </c>
      <c r="L4399" s="2" t="s">
        <v>12021</v>
      </c>
      <c r="M4399" t="s">
        <v>12021</v>
      </c>
      <c r="N4399" t="str">
        <f t="shared" si="396"/>
        <v>25-06-2022</v>
      </c>
      <c r="O4399" t="str">
        <f t="shared" si="398"/>
        <v>06</v>
      </c>
      <c r="P4399" t="str">
        <f t="shared" si="399"/>
        <v>2022</v>
      </c>
      <c r="Q4399" t="s">
        <v>12021</v>
      </c>
      <c r="R4399" t="str">
        <f t="shared" si="397"/>
        <v>-</v>
      </c>
      <c r="S4399" t="str">
        <f t="shared" si="400"/>
        <v/>
      </c>
    </row>
    <row r="4400" spans="1:19" x14ac:dyDescent="0.3">
      <c r="A4400" t="s">
        <v>9825</v>
      </c>
      <c r="B4400" t="s">
        <v>205</v>
      </c>
      <c r="C4400" t="s">
        <v>12021</v>
      </c>
      <c r="D4400" t="s">
        <v>19</v>
      </c>
      <c r="E4400" t="s">
        <v>140</v>
      </c>
      <c r="F4400" t="s">
        <v>9826</v>
      </c>
      <c r="G4400" t="s">
        <v>15</v>
      </c>
      <c r="H4400" s="1">
        <v>45354</v>
      </c>
      <c r="I4400" s="3">
        <v>0.18402777777777779</v>
      </c>
      <c r="J4400" s="1" t="s">
        <v>12021</v>
      </c>
      <c r="K4400" s="2" t="s">
        <v>12021</v>
      </c>
      <c r="L4400" s="2" t="s">
        <v>12021</v>
      </c>
      <c r="M4400" t="s">
        <v>12021</v>
      </c>
      <c r="N4400" t="str">
        <f t="shared" si="396"/>
        <v>03-03-2024</v>
      </c>
      <c r="O4400" t="str">
        <f t="shared" si="398"/>
        <v>03</v>
      </c>
      <c r="P4400" t="str">
        <f t="shared" si="399"/>
        <v>2024</v>
      </c>
      <c r="Q4400" t="s">
        <v>12021</v>
      </c>
      <c r="R4400" t="str">
        <f t="shared" si="397"/>
        <v>-</v>
      </c>
      <c r="S4400" t="str">
        <f t="shared" si="400"/>
        <v/>
      </c>
    </row>
    <row r="4401" spans="1:19" x14ac:dyDescent="0.3">
      <c r="A4401" t="s">
        <v>9827</v>
      </c>
      <c r="B4401" t="s">
        <v>131</v>
      </c>
      <c r="C4401" t="s">
        <v>12021</v>
      </c>
      <c r="D4401" t="s">
        <v>12</v>
      </c>
      <c r="E4401" t="s">
        <v>114</v>
      </c>
      <c r="F4401" t="s">
        <v>9828</v>
      </c>
      <c r="G4401" t="s">
        <v>22</v>
      </c>
      <c r="H4401" s="1" t="s">
        <v>1999</v>
      </c>
      <c r="I4401" s="3">
        <v>0.64251157407407411</v>
      </c>
      <c r="J4401" s="1" t="s">
        <v>12021</v>
      </c>
      <c r="K4401" s="2" t="s">
        <v>12021</v>
      </c>
      <c r="L4401" s="2" t="s">
        <v>12021</v>
      </c>
      <c r="M4401" t="s">
        <v>12021</v>
      </c>
      <c r="N4401" t="str">
        <f t="shared" si="396"/>
        <v>25-06-2024</v>
      </c>
      <c r="O4401" t="str">
        <f t="shared" si="398"/>
        <v>06</v>
      </c>
      <c r="P4401" t="str">
        <f t="shared" si="399"/>
        <v>2024</v>
      </c>
      <c r="Q4401" t="s">
        <v>12021</v>
      </c>
      <c r="R4401" t="str">
        <f t="shared" si="397"/>
        <v>-</v>
      </c>
      <c r="S4401" t="str">
        <f t="shared" si="400"/>
        <v/>
      </c>
    </row>
    <row r="4402" spans="1:19" x14ac:dyDescent="0.3">
      <c r="A4402" t="s">
        <v>9829</v>
      </c>
      <c r="B4402" t="s">
        <v>256</v>
      </c>
      <c r="C4402" t="s">
        <v>12021</v>
      </c>
      <c r="D4402" t="s">
        <v>19</v>
      </c>
      <c r="E4402" t="s">
        <v>20</v>
      </c>
      <c r="F4402" t="s">
        <v>9830</v>
      </c>
      <c r="G4402" t="s">
        <v>22</v>
      </c>
      <c r="H4402" s="1" t="s">
        <v>5760</v>
      </c>
      <c r="I4402" s="3">
        <v>0.10554398148148147</v>
      </c>
      <c r="J4402" s="1" t="s">
        <v>12021</v>
      </c>
      <c r="K4402" s="2" t="s">
        <v>12021</v>
      </c>
      <c r="L4402" s="2" t="s">
        <v>12021</v>
      </c>
      <c r="M4402" t="s">
        <v>12021</v>
      </c>
      <c r="N4402" t="str">
        <f t="shared" si="396"/>
        <v>28-07-2021</v>
      </c>
      <c r="O4402" t="str">
        <f t="shared" si="398"/>
        <v>07</v>
      </c>
      <c r="P4402" t="str">
        <f t="shared" si="399"/>
        <v>2021</v>
      </c>
      <c r="Q4402" t="s">
        <v>12021</v>
      </c>
      <c r="R4402" t="str">
        <f t="shared" si="397"/>
        <v>-</v>
      </c>
      <c r="S4402" t="str">
        <f t="shared" si="400"/>
        <v/>
      </c>
    </row>
    <row r="4403" spans="1:19" x14ac:dyDescent="0.3">
      <c r="A4403" t="s">
        <v>9831</v>
      </c>
      <c r="B4403" t="s">
        <v>87</v>
      </c>
      <c r="C4403" t="s">
        <v>12021</v>
      </c>
      <c r="D4403" t="s">
        <v>33</v>
      </c>
      <c r="E4403" t="s">
        <v>38</v>
      </c>
      <c r="F4403" t="s">
        <v>9832</v>
      </c>
      <c r="G4403" t="s">
        <v>22</v>
      </c>
      <c r="H4403" s="1" t="s">
        <v>222</v>
      </c>
      <c r="I4403" s="3">
        <v>0.93763888888888891</v>
      </c>
      <c r="J4403" s="1" t="s">
        <v>12021</v>
      </c>
      <c r="K4403" s="2" t="s">
        <v>12021</v>
      </c>
      <c r="L4403" s="2" t="s">
        <v>12021</v>
      </c>
      <c r="M4403" t="s">
        <v>12021</v>
      </c>
      <c r="N4403" t="str">
        <f t="shared" si="396"/>
        <v>14-07-2024</v>
      </c>
      <c r="O4403" t="str">
        <f t="shared" si="398"/>
        <v>07</v>
      </c>
      <c r="P4403" t="str">
        <f t="shared" si="399"/>
        <v>2024</v>
      </c>
      <c r="Q4403" t="s">
        <v>12021</v>
      </c>
      <c r="R4403" t="str">
        <f t="shared" si="397"/>
        <v>-</v>
      </c>
      <c r="S4403" t="str">
        <f t="shared" si="400"/>
        <v/>
      </c>
    </row>
    <row r="4404" spans="1:19" x14ac:dyDescent="0.3">
      <c r="A4404" t="s">
        <v>9833</v>
      </c>
      <c r="B4404" t="s">
        <v>202</v>
      </c>
      <c r="C4404" s="4">
        <v>45809.381944444445</v>
      </c>
      <c r="D4404" t="s">
        <v>33</v>
      </c>
      <c r="E4404" t="s">
        <v>127</v>
      </c>
      <c r="F4404" t="s">
        <v>9834</v>
      </c>
      <c r="G4404" t="s">
        <v>28</v>
      </c>
      <c r="H4404" s="1">
        <v>45516</v>
      </c>
      <c r="I4404" s="3">
        <v>0.38194444444444442</v>
      </c>
      <c r="J4404" s="1">
        <v>45809</v>
      </c>
      <c r="K4404" s="2">
        <v>0.38194444444444442</v>
      </c>
      <c r="L4404" s="2" t="s">
        <v>12021</v>
      </c>
      <c r="M4404" t="s">
        <v>12021</v>
      </c>
      <c r="N4404" t="str">
        <f t="shared" si="396"/>
        <v>12-08-2024</v>
      </c>
      <c r="O4404" t="str">
        <f t="shared" si="398"/>
        <v>08</v>
      </c>
      <c r="P4404" t="str">
        <f t="shared" si="399"/>
        <v>2024</v>
      </c>
      <c r="Q4404" t="s">
        <v>12021</v>
      </c>
      <c r="R4404" t="str">
        <f t="shared" si="397"/>
        <v>01-06-2025</v>
      </c>
      <c r="S4404" t="str">
        <f t="shared" si="400"/>
        <v>06</v>
      </c>
    </row>
    <row r="4405" spans="1:19" x14ac:dyDescent="0.3">
      <c r="A4405" t="s">
        <v>9835</v>
      </c>
      <c r="B4405" t="s">
        <v>68</v>
      </c>
      <c r="C4405" t="s">
        <v>11869</v>
      </c>
      <c r="D4405" t="s">
        <v>49</v>
      </c>
      <c r="E4405" t="s">
        <v>69</v>
      </c>
      <c r="F4405" t="s">
        <v>9836</v>
      </c>
      <c r="G4405" t="s">
        <v>28</v>
      </c>
      <c r="H4405" s="1">
        <v>45538</v>
      </c>
      <c r="I4405" s="3">
        <v>0.57152777777777775</v>
      </c>
      <c r="J4405" s="1" t="s">
        <v>3150</v>
      </c>
      <c r="K4405" s="2">
        <v>0.57219907407407411</v>
      </c>
      <c r="L4405" s="2" t="s">
        <v>12021</v>
      </c>
      <c r="M4405" t="s">
        <v>12021</v>
      </c>
      <c r="N4405" t="str">
        <f t="shared" si="396"/>
        <v>03-09-2024</v>
      </c>
      <c r="O4405" t="str">
        <f t="shared" si="398"/>
        <v>09</v>
      </c>
      <c r="P4405" t="str">
        <f t="shared" si="399"/>
        <v>2024</v>
      </c>
      <c r="Q4405" t="s">
        <v>12021</v>
      </c>
      <c r="R4405" t="str">
        <f t="shared" si="397"/>
        <v>15-03-2024</v>
      </c>
      <c r="S4405" t="str">
        <f t="shared" si="400"/>
        <v>03</v>
      </c>
    </row>
    <row r="4406" spans="1:19" x14ac:dyDescent="0.3">
      <c r="A4406" t="s">
        <v>9837</v>
      </c>
      <c r="B4406" t="s">
        <v>146</v>
      </c>
      <c r="C4406" s="4">
        <v>44630.168055555558</v>
      </c>
      <c r="D4406" t="s">
        <v>19</v>
      </c>
      <c r="E4406" t="s">
        <v>140</v>
      </c>
      <c r="F4406" t="s">
        <v>9838</v>
      </c>
      <c r="G4406" t="s">
        <v>28</v>
      </c>
      <c r="H4406" s="1" t="s">
        <v>230</v>
      </c>
      <c r="I4406" s="3">
        <v>0.16827546296296297</v>
      </c>
      <c r="J4406" s="1">
        <v>44630</v>
      </c>
      <c r="K4406" s="2">
        <v>0.16805555555555557</v>
      </c>
      <c r="L4406" s="2" t="s">
        <v>12021</v>
      </c>
      <c r="M4406" t="s">
        <v>12021</v>
      </c>
      <c r="N4406" t="str">
        <f t="shared" si="396"/>
        <v>29-09-2022</v>
      </c>
      <c r="O4406" t="str">
        <f t="shared" si="398"/>
        <v>09</v>
      </c>
      <c r="P4406" t="str">
        <f t="shared" si="399"/>
        <v>2022</v>
      </c>
      <c r="Q4406" t="s">
        <v>12021</v>
      </c>
      <c r="R4406" t="str">
        <f t="shared" si="397"/>
        <v>10-03-2022</v>
      </c>
      <c r="S4406" t="str">
        <f t="shared" si="400"/>
        <v>03</v>
      </c>
    </row>
    <row r="4407" spans="1:19" x14ac:dyDescent="0.3">
      <c r="A4407" t="s">
        <v>9839</v>
      </c>
      <c r="B4407" t="s">
        <v>135</v>
      </c>
      <c r="C4407" t="s">
        <v>12021</v>
      </c>
      <c r="D4407" t="s">
        <v>33</v>
      </c>
      <c r="E4407" t="s">
        <v>38</v>
      </c>
      <c r="F4407" t="s">
        <v>9840</v>
      </c>
      <c r="G4407" t="s">
        <v>22</v>
      </c>
      <c r="H4407" s="1" t="s">
        <v>2248</v>
      </c>
      <c r="I4407" s="3">
        <v>0.29150462962962964</v>
      </c>
      <c r="J4407" s="1" t="s">
        <v>12021</v>
      </c>
      <c r="K4407" s="2" t="s">
        <v>12021</v>
      </c>
      <c r="L4407" s="2" t="s">
        <v>12021</v>
      </c>
      <c r="M4407" t="s">
        <v>12021</v>
      </c>
      <c r="N4407" t="str">
        <f t="shared" si="396"/>
        <v>16-06-2024</v>
      </c>
      <c r="O4407" t="str">
        <f t="shared" si="398"/>
        <v>06</v>
      </c>
      <c r="P4407" t="str">
        <f t="shared" si="399"/>
        <v>2024</v>
      </c>
      <c r="Q4407" t="s">
        <v>12021</v>
      </c>
      <c r="R4407" t="str">
        <f t="shared" si="397"/>
        <v>-</v>
      </c>
      <c r="S4407" t="str">
        <f t="shared" si="400"/>
        <v/>
      </c>
    </row>
    <row r="4408" spans="1:19" x14ac:dyDescent="0.3">
      <c r="A4408" t="s">
        <v>9841</v>
      </c>
      <c r="B4408" t="s">
        <v>404</v>
      </c>
      <c r="C4408" t="s">
        <v>11870</v>
      </c>
      <c r="D4408" t="s">
        <v>12</v>
      </c>
      <c r="E4408" t="s">
        <v>174</v>
      </c>
      <c r="F4408" t="s">
        <v>9842</v>
      </c>
      <c r="G4408" t="s">
        <v>28</v>
      </c>
      <c r="H4408" s="1" t="s">
        <v>676</v>
      </c>
      <c r="I4408" s="3">
        <v>7.6215277777777785E-2</v>
      </c>
      <c r="J4408" s="1" t="s">
        <v>3523</v>
      </c>
      <c r="K4408" s="2">
        <v>7.6215277777777785E-2</v>
      </c>
      <c r="L4408" s="2" t="s">
        <v>12021</v>
      </c>
      <c r="M4408" t="s">
        <v>12021</v>
      </c>
      <c r="N4408" t="str">
        <f t="shared" si="396"/>
        <v>29-05-2022</v>
      </c>
      <c r="O4408" t="str">
        <f t="shared" si="398"/>
        <v>05</v>
      </c>
      <c r="P4408" t="str">
        <f t="shared" si="399"/>
        <v>2022</v>
      </c>
      <c r="Q4408" t="s">
        <v>12021</v>
      </c>
      <c r="R4408" t="str">
        <f t="shared" si="397"/>
        <v>13-06-2022</v>
      </c>
      <c r="S4408" t="str">
        <f t="shared" si="400"/>
        <v>06</v>
      </c>
    </row>
    <row r="4409" spans="1:19" x14ac:dyDescent="0.3">
      <c r="A4409" t="s">
        <v>9843</v>
      </c>
      <c r="B4409" t="s">
        <v>135</v>
      </c>
      <c r="C4409" t="s">
        <v>12021</v>
      </c>
      <c r="D4409" t="s">
        <v>33</v>
      </c>
      <c r="E4409" t="s">
        <v>38</v>
      </c>
      <c r="F4409" t="s">
        <v>9844</v>
      </c>
      <c r="G4409" t="s">
        <v>15</v>
      </c>
      <c r="H4409" s="1" t="s">
        <v>695</v>
      </c>
      <c r="I4409" s="3">
        <v>0.74452546296296296</v>
      </c>
      <c r="J4409" s="1" t="s">
        <v>12021</v>
      </c>
      <c r="K4409" s="2" t="s">
        <v>12021</v>
      </c>
      <c r="L4409" s="2" t="s">
        <v>12021</v>
      </c>
      <c r="M4409" t="s">
        <v>12021</v>
      </c>
      <c r="N4409" t="str">
        <f t="shared" si="396"/>
        <v>14-03-2024</v>
      </c>
      <c r="O4409" t="str">
        <f t="shared" si="398"/>
        <v>03</v>
      </c>
      <c r="P4409" t="str">
        <f t="shared" si="399"/>
        <v>2024</v>
      </c>
      <c r="Q4409" t="s">
        <v>12021</v>
      </c>
      <c r="R4409" t="str">
        <f t="shared" si="397"/>
        <v>-</v>
      </c>
      <c r="S4409" t="str">
        <f t="shared" si="400"/>
        <v/>
      </c>
    </row>
    <row r="4410" spans="1:19" x14ac:dyDescent="0.3">
      <c r="A4410" t="s">
        <v>9845</v>
      </c>
      <c r="B4410" t="s">
        <v>87</v>
      </c>
      <c r="C4410" t="s">
        <v>11871</v>
      </c>
      <c r="D4410" t="s">
        <v>33</v>
      </c>
      <c r="E4410" t="s">
        <v>38</v>
      </c>
      <c r="F4410" t="s">
        <v>9846</v>
      </c>
      <c r="G4410" t="s">
        <v>28</v>
      </c>
      <c r="H4410" s="1">
        <v>44355</v>
      </c>
      <c r="I4410" s="3">
        <v>0.27569444444444446</v>
      </c>
      <c r="J4410" s="1" t="s">
        <v>1194</v>
      </c>
      <c r="K4410" s="2">
        <v>0.27583333333333332</v>
      </c>
      <c r="L4410" s="2" t="s">
        <v>12021</v>
      </c>
      <c r="M4410" t="s">
        <v>12021</v>
      </c>
      <c r="N4410" t="str">
        <f t="shared" si="396"/>
        <v>08-06-2021</v>
      </c>
      <c r="O4410" t="str">
        <f t="shared" si="398"/>
        <v>06</v>
      </c>
      <c r="P4410" t="str">
        <f t="shared" si="399"/>
        <v>2021</v>
      </c>
      <c r="Q4410" t="s">
        <v>12021</v>
      </c>
      <c r="R4410" t="str">
        <f t="shared" si="397"/>
        <v>15-08-2021</v>
      </c>
      <c r="S4410" t="str">
        <f t="shared" si="400"/>
        <v>08</v>
      </c>
    </row>
    <row r="4411" spans="1:19" x14ac:dyDescent="0.3">
      <c r="A4411" t="s">
        <v>9847</v>
      </c>
      <c r="B4411" t="s">
        <v>73</v>
      </c>
      <c r="C4411" t="s">
        <v>12021</v>
      </c>
      <c r="D4411" t="s">
        <v>49</v>
      </c>
      <c r="E4411" t="s">
        <v>50</v>
      </c>
      <c r="F4411" t="s">
        <v>9848</v>
      </c>
      <c r="G4411" t="s">
        <v>22</v>
      </c>
      <c r="H4411" s="1" t="s">
        <v>4087</v>
      </c>
      <c r="I4411" s="3">
        <v>0.96637731481481481</v>
      </c>
      <c r="J4411" s="1" t="s">
        <v>12021</v>
      </c>
      <c r="K4411" s="2" t="s">
        <v>12021</v>
      </c>
      <c r="L4411" s="2" t="s">
        <v>12021</v>
      </c>
      <c r="M4411" t="s">
        <v>12021</v>
      </c>
      <c r="N4411" t="str">
        <f t="shared" si="396"/>
        <v>24-09-2024</v>
      </c>
      <c r="O4411" t="str">
        <f t="shared" si="398"/>
        <v>09</v>
      </c>
      <c r="P4411" t="str">
        <f t="shared" si="399"/>
        <v>2024</v>
      </c>
      <c r="Q4411" t="s">
        <v>12021</v>
      </c>
      <c r="R4411" t="str">
        <f t="shared" si="397"/>
        <v>-</v>
      </c>
      <c r="S4411" t="str">
        <f t="shared" si="400"/>
        <v/>
      </c>
    </row>
    <row r="4412" spans="1:19" x14ac:dyDescent="0.3">
      <c r="A4412" t="s">
        <v>9849</v>
      </c>
      <c r="B4412" t="s">
        <v>53</v>
      </c>
      <c r="C4412" t="s">
        <v>11872</v>
      </c>
      <c r="D4412" t="s">
        <v>12</v>
      </c>
      <c r="E4412" t="s">
        <v>13</v>
      </c>
      <c r="F4412" t="s">
        <v>9850</v>
      </c>
      <c r="G4412" t="s">
        <v>28</v>
      </c>
      <c r="H4412" s="1">
        <v>44903</v>
      </c>
      <c r="I4412" s="3">
        <v>4.1666666666666664E-2</v>
      </c>
      <c r="J4412" s="1" t="s">
        <v>4580</v>
      </c>
      <c r="K4412" s="2">
        <v>4.1805555555555554E-2</v>
      </c>
      <c r="L4412" s="2" t="s">
        <v>12021</v>
      </c>
      <c r="M4412" t="s">
        <v>12021</v>
      </c>
      <c r="N4412" t="str">
        <f t="shared" si="396"/>
        <v>08-12-2022</v>
      </c>
      <c r="O4412" t="str">
        <f t="shared" si="398"/>
        <v>12</v>
      </c>
      <c r="P4412" t="str">
        <f t="shared" si="399"/>
        <v>2022</v>
      </c>
      <c r="Q4412" t="s">
        <v>12021</v>
      </c>
      <c r="R4412" t="str">
        <f t="shared" si="397"/>
        <v>20-08-2022</v>
      </c>
      <c r="S4412" t="str">
        <f t="shared" si="400"/>
        <v>08</v>
      </c>
    </row>
    <row r="4413" spans="1:19" x14ac:dyDescent="0.3">
      <c r="A4413" t="s">
        <v>9851</v>
      </c>
      <c r="B4413" t="s">
        <v>249</v>
      </c>
      <c r="C4413" s="4">
        <v>44509.447222222225</v>
      </c>
      <c r="D4413" t="s">
        <v>19</v>
      </c>
      <c r="E4413" t="s">
        <v>26</v>
      </c>
      <c r="F4413" t="s">
        <v>9852</v>
      </c>
      <c r="G4413" t="s">
        <v>28</v>
      </c>
      <c r="H4413" s="1" t="s">
        <v>4460</v>
      </c>
      <c r="I4413" s="3">
        <v>0.44752314814814814</v>
      </c>
      <c r="J4413" s="1">
        <v>44509</v>
      </c>
      <c r="K4413" s="2">
        <v>0.44722222222222224</v>
      </c>
      <c r="L4413" s="2" t="s">
        <v>12021</v>
      </c>
      <c r="M4413" t="s">
        <v>12021</v>
      </c>
      <c r="N4413" t="str">
        <f t="shared" si="396"/>
        <v>20-08-2021</v>
      </c>
      <c r="O4413" t="str">
        <f t="shared" si="398"/>
        <v>08</v>
      </c>
      <c r="P4413" t="str">
        <f t="shared" si="399"/>
        <v>2021</v>
      </c>
      <c r="Q4413" t="s">
        <v>12021</v>
      </c>
      <c r="R4413" t="str">
        <f t="shared" si="397"/>
        <v>09-11-2021</v>
      </c>
      <c r="S4413" t="str">
        <f t="shared" si="400"/>
        <v>11</v>
      </c>
    </row>
    <row r="4414" spans="1:19" x14ac:dyDescent="0.3">
      <c r="A4414" t="s">
        <v>9853</v>
      </c>
      <c r="B4414" t="s">
        <v>53</v>
      </c>
      <c r="C4414" t="s">
        <v>12021</v>
      </c>
      <c r="D4414" t="s">
        <v>12</v>
      </c>
      <c r="E4414" t="s">
        <v>13</v>
      </c>
      <c r="F4414" t="s">
        <v>9854</v>
      </c>
      <c r="G4414" t="s">
        <v>15</v>
      </c>
      <c r="H4414" s="1">
        <v>44020</v>
      </c>
      <c r="I4414" s="3">
        <v>0.46875</v>
      </c>
      <c r="J4414" s="1" t="s">
        <v>12021</v>
      </c>
      <c r="K4414" s="2" t="s">
        <v>12021</v>
      </c>
      <c r="L4414" s="2" t="s">
        <v>12021</v>
      </c>
      <c r="M4414" t="s">
        <v>12021</v>
      </c>
      <c r="N4414" t="str">
        <f t="shared" si="396"/>
        <v>08-07-2020</v>
      </c>
      <c r="O4414" t="str">
        <f t="shared" si="398"/>
        <v>07</v>
      </c>
      <c r="P4414" t="str">
        <f t="shared" si="399"/>
        <v>2020</v>
      </c>
      <c r="Q4414" t="s">
        <v>12021</v>
      </c>
      <c r="R4414" t="str">
        <f t="shared" si="397"/>
        <v>-</v>
      </c>
      <c r="S4414" t="str">
        <f t="shared" si="400"/>
        <v/>
      </c>
    </row>
    <row r="4415" spans="1:19" x14ac:dyDescent="0.3">
      <c r="A4415" t="s">
        <v>9855</v>
      </c>
      <c r="B4415" t="s">
        <v>256</v>
      </c>
      <c r="C4415" t="s">
        <v>12021</v>
      </c>
      <c r="D4415" t="s">
        <v>19</v>
      </c>
      <c r="E4415" t="s">
        <v>20</v>
      </c>
      <c r="F4415" t="s">
        <v>9856</v>
      </c>
      <c r="G4415" t="s">
        <v>22</v>
      </c>
      <c r="H4415" s="1" t="s">
        <v>3795</v>
      </c>
      <c r="I4415" s="3">
        <v>0.52218750000000003</v>
      </c>
      <c r="J4415" s="1" t="s">
        <v>12021</v>
      </c>
      <c r="K4415" s="2" t="s">
        <v>12021</v>
      </c>
      <c r="L4415" s="2" t="s">
        <v>12021</v>
      </c>
      <c r="M4415" t="s">
        <v>12021</v>
      </c>
      <c r="N4415" t="str">
        <f t="shared" si="396"/>
        <v>19-12-2024</v>
      </c>
      <c r="O4415" t="str">
        <f t="shared" si="398"/>
        <v>12</v>
      </c>
      <c r="P4415" t="str">
        <f t="shared" si="399"/>
        <v>2024</v>
      </c>
      <c r="Q4415" t="s">
        <v>12021</v>
      </c>
      <c r="R4415" t="str">
        <f t="shared" si="397"/>
        <v>-</v>
      </c>
      <c r="S4415" t="str">
        <f t="shared" si="400"/>
        <v/>
      </c>
    </row>
    <row r="4416" spans="1:19" x14ac:dyDescent="0.3">
      <c r="A4416" t="s">
        <v>9857</v>
      </c>
      <c r="B4416" t="s">
        <v>73</v>
      </c>
      <c r="C4416" t="s">
        <v>11873</v>
      </c>
      <c r="D4416" t="s">
        <v>49</v>
      </c>
      <c r="E4416" t="s">
        <v>50</v>
      </c>
      <c r="F4416" t="s">
        <v>9858</v>
      </c>
      <c r="G4416" t="s">
        <v>28</v>
      </c>
      <c r="H4416" s="1" t="s">
        <v>95</v>
      </c>
      <c r="I4416" s="3">
        <v>0.3840277777777778</v>
      </c>
      <c r="J4416" s="1" t="s">
        <v>2907</v>
      </c>
      <c r="K4416" s="2">
        <v>0.3840277777777778</v>
      </c>
      <c r="L4416" s="2" t="s">
        <v>12021</v>
      </c>
      <c r="M4416" t="s">
        <v>12021</v>
      </c>
      <c r="N4416" t="str">
        <f t="shared" si="396"/>
        <v>21-03-2024</v>
      </c>
      <c r="O4416" t="str">
        <f t="shared" si="398"/>
        <v>03</v>
      </c>
      <c r="P4416" t="str">
        <f t="shared" si="399"/>
        <v>2024</v>
      </c>
      <c r="Q4416" t="s">
        <v>12021</v>
      </c>
      <c r="R4416" t="str">
        <f t="shared" si="397"/>
        <v>24-03-2024</v>
      </c>
      <c r="S4416" t="str">
        <f t="shared" si="400"/>
        <v>03</v>
      </c>
    </row>
    <row r="4417" spans="1:19" x14ac:dyDescent="0.3">
      <c r="A4417" t="s">
        <v>9859</v>
      </c>
      <c r="B4417" t="s">
        <v>185</v>
      </c>
      <c r="C4417" s="4">
        <v>45477.609027777777</v>
      </c>
      <c r="D4417" t="s">
        <v>12</v>
      </c>
      <c r="E4417" t="s">
        <v>13</v>
      </c>
      <c r="F4417" t="s">
        <v>9860</v>
      </c>
      <c r="G4417" t="s">
        <v>28</v>
      </c>
      <c r="H4417" s="1" t="s">
        <v>366</v>
      </c>
      <c r="I4417" s="3">
        <v>0.60945601851851849</v>
      </c>
      <c r="J4417" s="1">
        <v>45477</v>
      </c>
      <c r="K4417" s="2">
        <v>0.60902777777777772</v>
      </c>
      <c r="L4417" s="2" t="s">
        <v>12021</v>
      </c>
      <c r="M4417" t="s">
        <v>12021</v>
      </c>
      <c r="N4417" t="str">
        <f t="shared" si="396"/>
        <v>18-03-2024</v>
      </c>
      <c r="O4417" t="str">
        <f t="shared" si="398"/>
        <v>03</v>
      </c>
      <c r="P4417" t="str">
        <f t="shared" si="399"/>
        <v>2024</v>
      </c>
      <c r="Q4417" t="s">
        <v>12021</v>
      </c>
      <c r="R4417" t="str">
        <f t="shared" si="397"/>
        <v>04-07-2024</v>
      </c>
      <c r="S4417" t="str">
        <f t="shared" si="400"/>
        <v>07</v>
      </c>
    </row>
    <row r="4418" spans="1:19" x14ac:dyDescent="0.3">
      <c r="A4418" t="s">
        <v>9861</v>
      </c>
      <c r="B4418" t="s">
        <v>123</v>
      </c>
      <c r="C4418" t="s">
        <v>12021</v>
      </c>
      <c r="D4418" t="s">
        <v>33</v>
      </c>
      <c r="E4418" t="s">
        <v>34</v>
      </c>
      <c r="F4418" t="s">
        <v>9862</v>
      </c>
      <c r="G4418" t="s">
        <v>22</v>
      </c>
      <c r="H4418" s="1" t="s">
        <v>1194</v>
      </c>
      <c r="I4418" s="3">
        <v>0.54567129629629629</v>
      </c>
      <c r="J4418" s="1" t="s">
        <v>12021</v>
      </c>
      <c r="K4418" s="2" t="s">
        <v>12021</v>
      </c>
      <c r="L4418" s="2" t="s">
        <v>12021</v>
      </c>
      <c r="M4418" t="s">
        <v>12021</v>
      </c>
      <c r="N4418" t="str">
        <f t="shared" ref="N4418:N4481" si="401">TEXT(H4418,"DD-MM-YYYY")</f>
        <v>15-08-2021</v>
      </c>
      <c r="O4418" t="str">
        <f t="shared" si="398"/>
        <v>08</v>
      </c>
      <c r="P4418" t="str">
        <f t="shared" si="399"/>
        <v>2021</v>
      </c>
      <c r="Q4418" t="s">
        <v>12021</v>
      </c>
      <c r="R4418" t="str">
        <f t="shared" ref="R4418:R4481" si="402">TEXT(J4418,"DD-MM-YYYY")</f>
        <v>-</v>
      </c>
      <c r="S4418" t="str">
        <f t="shared" si="400"/>
        <v/>
      </c>
    </row>
    <row r="4419" spans="1:19" x14ac:dyDescent="0.3">
      <c r="A4419" t="s">
        <v>9863</v>
      </c>
      <c r="B4419" t="s">
        <v>64</v>
      </c>
      <c r="C4419" t="s">
        <v>12021</v>
      </c>
      <c r="D4419" t="s">
        <v>49</v>
      </c>
      <c r="E4419" t="s">
        <v>65</v>
      </c>
      <c r="F4419" t="s">
        <v>9864</v>
      </c>
      <c r="G4419" t="s">
        <v>15</v>
      </c>
      <c r="H4419" s="1">
        <v>45109</v>
      </c>
      <c r="I4419" s="3">
        <v>0.53611111111111109</v>
      </c>
      <c r="J4419" s="1" t="s">
        <v>12021</v>
      </c>
      <c r="K4419" s="2" t="s">
        <v>12021</v>
      </c>
      <c r="L4419" s="2" t="s">
        <v>12021</v>
      </c>
      <c r="M4419" t="s">
        <v>12021</v>
      </c>
      <c r="N4419" t="str">
        <f t="shared" si="401"/>
        <v>02-07-2023</v>
      </c>
      <c r="O4419" t="str">
        <f t="shared" ref="O4419:O4482" si="403">MID(N4419,4,2)</f>
        <v>07</v>
      </c>
      <c r="P4419" t="str">
        <f t="shared" ref="P4419:P4482" si="404">RIGHT(N4419,4)</f>
        <v>2023</v>
      </c>
      <c r="Q4419" t="s">
        <v>12021</v>
      </c>
      <c r="R4419" t="str">
        <f t="shared" si="402"/>
        <v>-</v>
      </c>
      <c r="S4419" t="str">
        <f t="shared" ref="S4419:S4482" si="405">MID(R4419,4,2)</f>
        <v/>
      </c>
    </row>
    <row r="4420" spans="1:19" x14ac:dyDescent="0.3">
      <c r="A4420" t="s">
        <v>9865</v>
      </c>
      <c r="B4420" t="s">
        <v>139</v>
      </c>
      <c r="C4420" t="s">
        <v>12021</v>
      </c>
      <c r="D4420" t="s">
        <v>19</v>
      </c>
      <c r="E4420" t="s">
        <v>140</v>
      </c>
      <c r="F4420" t="s">
        <v>9866</v>
      </c>
      <c r="G4420" t="s">
        <v>22</v>
      </c>
      <c r="H4420" s="1" t="s">
        <v>1598</v>
      </c>
      <c r="I4420" s="3">
        <v>0.76457175925925924</v>
      </c>
      <c r="J4420" s="1" t="s">
        <v>12021</v>
      </c>
      <c r="K4420" s="2" t="s">
        <v>12021</v>
      </c>
      <c r="L4420" s="2" t="s">
        <v>12021</v>
      </c>
      <c r="M4420" t="s">
        <v>12021</v>
      </c>
      <c r="N4420" t="str">
        <f t="shared" si="401"/>
        <v>14-03-2020</v>
      </c>
      <c r="O4420" t="str">
        <f t="shared" si="403"/>
        <v>03</v>
      </c>
      <c r="P4420" t="str">
        <f t="shared" si="404"/>
        <v>2020</v>
      </c>
      <c r="Q4420" t="s">
        <v>12021</v>
      </c>
      <c r="R4420" t="str">
        <f t="shared" si="402"/>
        <v>-</v>
      </c>
      <c r="S4420" t="str">
        <f t="shared" si="405"/>
        <v/>
      </c>
    </row>
    <row r="4421" spans="1:19" x14ac:dyDescent="0.3">
      <c r="A4421" t="s">
        <v>9867</v>
      </c>
      <c r="B4421" t="s">
        <v>37</v>
      </c>
      <c r="C4421" t="s">
        <v>11874</v>
      </c>
      <c r="D4421" t="s">
        <v>33</v>
      </c>
      <c r="E4421" t="s">
        <v>38</v>
      </c>
      <c r="F4421" t="s">
        <v>9868</v>
      </c>
      <c r="G4421" t="s">
        <v>28</v>
      </c>
      <c r="H4421" s="1">
        <v>44837</v>
      </c>
      <c r="I4421" s="3">
        <v>1.3888888888888889E-3</v>
      </c>
      <c r="J4421" s="1" t="s">
        <v>192</v>
      </c>
      <c r="K4421" s="2">
        <v>1.5740740740740741E-3</v>
      </c>
      <c r="L4421" s="2" t="s">
        <v>12021</v>
      </c>
      <c r="M4421" t="s">
        <v>12021</v>
      </c>
      <c r="N4421" t="str">
        <f t="shared" si="401"/>
        <v>03-10-2022</v>
      </c>
      <c r="O4421" t="str">
        <f t="shared" si="403"/>
        <v>10</v>
      </c>
      <c r="P4421" t="str">
        <f t="shared" si="404"/>
        <v>2022</v>
      </c>
      <c r="Q4421" t="s">
        <v>12021</v>
      </c>
      <c r="R4421" t="str">
        <f t="shared" si="402"/>
        <v>19-03-2022</v>
      </c>
      <c r="S4421" t="str">
        <f t="shared" si="405"/>
        <v>03</v>
      </c>
    </row>
    <row r="4422" spans="1:19" x14ac:dyDescent="0.3">
      <c r="A4422" t="s">
        <v>9869</v>
      </c>
      <c r="B4422" t="s">
        <v>249</v>
      </c>
      <c r="C4422" t="s">
        <v>12021</v>
      </c>
      <c r="D4422" t="s">
        <v>19</v>
      </c>
      <c r="E4422" t="s">
        <v>26</v>
      </c>
      <c r="F4422" t="s">
        <v>9870</v>
      </c>
      <c r="G4422" t="s">
        <v>22</v>
      </c>
      <c r="H4422" s="1">
        <v>44447</v>
      </c>
      <c r="I4422" s="3">
        <v>0.79722222222222228</v>
      </c>
      <c r="J4422" s="1" t="s">
        <v>12021</v>
      </c>
      <c r="K4422" s="2" t="s">
        <v>12021</v>
      </c>
      <c r="L4422" s="2" t="s">
        <v>12021</v>
      </c>
      <c r="M4422" t="s">
        <v>12021</v>
      </c>
      <c r="N4422" t="str">
        <f t="shared" si="401"/>
        <v>08-09-2021</v>
      </c>
      <c r="O4422" t="str">
        <f t="shared" si="403"/>
        <v>09</v>
      </c>
      <c r="P4422" t="str">
        <f t="shared" si="404"/>
        <v>2021</v>
      </c>
      <c r="Q4422" t="s">
        <v>12021</v>
      </c>
      <c r="R4422" t="str">
        <f t="shared" si="402"/>
        <v>-</v>
      </c>
      <c r="S4422" t="str">
        <f t="shared" si="405"/>
        <v/>
      </c>
    </row>
    <row r="4423" spans="1:19" x14ac:dyDescent="0.3">
      <c r="A4423" t="s">
        <v>9871</v>
      </c>
      <c r="B4423" t="s">
        <v>135</v>
      </c>
      <c r="C4423" t="s">
        <v>12021</v>
      </c>
      <c r="D4423" t="s">
        <v>33</v>
      </c>
      <c r="E4423" t="s">
        <v>38</v>
      </c>
      <c r="F4423" t="s">
        <v>9872</v>
      </c>
      <c r="G4423" t="s">
        <v>15</v>
      </c>
      <c r="H4423" s="1">
        <v>44318</v>
      </c>
      <c r="I4423" s="3">
        <v>0.84097222222222223</v>
      </c>
      <c r="J4423" s="1" t="s">
        <v>12021</v>
      </c>
      <c r="K4423" s="2" t="s">
        <v>12021</v>
      </c>
      <c r="L4423" s="2" t="s">
        <v>12021</v>
      </c>
      <c r="M4423" t="s">
        <v>12021</v>
      </c>
      <c r="N4423" t="str">
        <f t="shared" si="401"/>
        <v>02-05-2021</v>
      </c>
      <c r="O4423" t="str">
        <f t="shared" si="403"/>
        <v>05</v>
      </c>
      <c r="P4423" t="str">
        <f t="shared" si="404"/>
        <v>2021</v>
      </c>
      <c r="Q4423" t="s">
        <v>12021</v>
      </c>
      <c r="R4423" t="str">
        <f t="shared" si="402"/>
        <v>-</v>
      </c>
      <c r="S4423" t="str">
        <f t="shared" si="405"/>
        <v/>
      </c>
    </row>
    <row r="4424" spans="1:19" x14ac:dyDescent="0.3">
      <c r="A4424" t="s">
        <v>9873</v>
      </c>
      <c r="B4424" t="s">
        <v>173</v>
      </c>
      <c r="C4424" s="4">
        <v>44989.969444444447</v>
      </c>
      <c r="D4424" t="s">
        <v>12</v>
      </c>
      <c r="E4424" t="s">
        <v>174</v>
      </c>
      <c r="F4424" t="s">
        <v>9874</v>
      </c>
      <c r="G4424" t="s">
        <v>28</v>
      </c>
      <c r="H4424" s="1">
        <v>44961</v>
      </c>
      <c r="I4424" s="3">
        <v>0.96944444444444444</v>
      </c>
      <c r="J4424" s="1">
        <v>44989</v>
      </c>
      <c r="K4424" s="2">
        <v>0.96944444444444444</v>
      </c>
      <c r="L4424" s="2" t="s">
        <v>12021</v>
      </c>
      <c r="M4424" t="s">
        <v>12021</v>
      </c>
      <c r="N4424" t="str">
        <f t="shared" si="401"/>
        <v>04-02-2023</v>
      </c>
      <c r="O4424" t="str">
        <f t="shared" si="403"/>
        <v>02</v>
      </c>
      <c r="P4424" t="str">
        <f t="shared" si="404"/>
        <v>2023</v>
      </c>
      <c r="Q4424" t="s">
        <v>12021</v>
      </c>
      <c r="R4424" t="str">
        <f t="shared" si="402"/>
        <v>04-03-2023</v>
      </c>
      <c r="S4424" t="str">
        <f t="shared" si="405"/>
        <v>03</v>
      </c>
    </row>
    <row r="4425" spans="1:19" x14ac:dyDescent="0.3">
      <c r="A4425" t="s">
        <v>9875</v>
      </c>
      <c r="B4425" t="s">
        <v>280</v>
      </c>
      <c r="C4425" t="s">
        <v>12021</v>
      </c>
      <c r="D4425" t="s">
        <v>49</v>
      </c>
      <c r="E4425" t="s">
        <v>65</v>
      </c>
      <c r="F4425" t="s">
        <v>9876</v>
      </c>
      <c r="G4425" t="s">
        <v>22</v>
      </c>
      <c r="H4425" s="1" t="s">
        <v>3363</v>
      </c>
      <c r="I4425" s="3">
        <v>0.66</v>
      </c>
      <c r="J4425" s="1" t="s">
        <v>12021</v>
      </c>
      <c r="K4425" s="2" t="s">
        <v>12021</v>
      </c>
      <c r="L4425" s="2" t="s">
        <v>12021</v>
      </c>
      <c r="M4425" t="s">
        <v>12021</v>
      </c>
      <c r="N4425" t="str">
        <f t="shared" si="401"/>
        <v>22-06-2024</v>
      </c>
      <c r="O4425" t="str">
        <f t="shared" si="403"/>
        <v>06</v>
      </c>
      <c r="P4425" t="str">
        <f t="shared" si="404"/>
        <v>2024</v>
      </c>
      <c r="Q4425" t="s">
        <v>12021</v>
      </c>
      <c r="R4425" t="str">
        <f t="shared" si="402"/>
        <v>-</v>
      </c>
      <c r="S4425" t="str">
        <f t="shared" si="405"/>
        <v/>
      </c>
    </row>
    <row r="4426" spans="1:19" x14ac:dyDescent="0.3">
      <c r="A4426" t="s">
        <v>9877</v>
      </c>
      <c r="B4426" t="s">
        <v>135</v>
      </c>
      <c r="C4426" t="s">
        <v>12021</v>
      </c>
      <c r="D4426" t="s">
        <v>33</v>
      </c>
      <c r="E4426" t="s">
        <v>38</v>
      </c>
      <c r="F4426" t="s">
        <v>9878</v>
      </c>
      <c r="G4426" t="s">
        <v>22</v>
      </c>
      <c r="H4426" s="1">
        <v>44537</v>
      </c>
      <c r="I4426" s="3">
        <v>0.52361111111111114</v>
      </c>
      <c r="J4426" s="1" t="s">
        <v>12021</v>
      </c>
      <c r="K4426" s="2" t="s">
        <v>12021</v>
      </c>
      <c r="L4426" s="2" t="s">
        <v>12021</v>
      </c>
      <c r="M4426" t="s">
        <v>12021</v>
      </c>
      <c r="N4426" t="str">
        <f t="shared" si="401"/>
        <v>07-12-2021</v>
      </c>
      <c r="O4426" t="str">
        <f t="shared" si="403"/>
        <v>12</v>
      </c>
      <c r="P4426" t="str">
        <f t="shared" si="404"/>
        <v>2021</v>
      </c>
      <c r="Q4426" t="s">
        <v>12021</v>
      </c>
      <c r="R4426" t="str">
        <f t="shared" si="402"/>
        <v>-</v>
      </c>
      <c r="S4426" t="str">
        <f t="shared" si="405"/>
        <v/>
      </c>
    </row>
    <row r="4427" spans="1:19" x14ac:dyDescent="0.3">
      <c r="A4427" t="s">
        <v>9879</v>
      </c>
      <c r="B4427" t="s">
        <v>135</v>
      </c>
      <c r="C4427" s="4">
        <v>44604.12222222222</v>
      </c>
      <c r="D4427" t="s">
        <v>33</v>
      </c>
      <c r="E4427" t="s">
        <v>38</v>
      </c>
      <c r="F4427" t="s">
        <v>9880</v>
      </c>
      <c r="G4427" t="s">
        <v>28</v>
      </c>
      <c r="H4427" s="1" t="s">
        <v>2947</v>
      </c>
      <c r="I4427" s="3">
        <v>0.12287037037037037</v>
      </c>
      <c r="J4427" s="1">
        <v>44604</v>
      </c>
      <c r="K4427" s="2">
        <v>0.12222222222222222</v>
      </c>
      <c r="L4427" s="2" t="s">
        <v>12021</v>
      </c>
      <c r="M4427" t="s">
        <v>12021</v>
      </c>
      <c r="N4427" t="str">
        <f t="shared" si="401"/>
        <v>16-11-2022</v>
      </c>
      <c r="O4427" t="str">
        <f t="shared" si="403"/>
        <v>11</v>
      </c>
      <c r="P4427" t="str">
        <f t="shared" si="404"/>
        <v>2022</v>
      </c>
      <c r="Q4427" t="s">
        <v>12021</v>
      </c>
      <c r="R4427" t="str">
        <f t="shared" si="402"/>
        <v>12-02-2022</v>
      </c>
      <c r="S4427" t="str">
        <f t="shared" si="405"/>
        <v>02</v>
      </c>
    </row>
    <row r="4428" spans="1:19" x14ac:dyDescent="0.3">
      <c r="A4428" t="s">
        <v>9881</v>
      </c>
      <c r="B4428" t="s">
        <v>194</v>
      </c>
      <c r="C4428" s="4">
        <v>44896.176388888889</v>
      </c>
      <c r="D4428" t="s">
        <v>49</v>
      </c>
      <c r="E4428" t="s">
        <v>65</v>
      </c>
      <c r="F4428" t="s">
        <v>9882</v>
      </c>
      <c r="G4428" t="s">
        <v>28</v>
      </c>
      <c r="H4428" s="1">
        <v>44652</v>
      </c>
      <c r="I4428" s="3">
        <v>0.1763888888888889</v>
      </c>
      <c r="J4428" s="1">
        <v>44896</v>
      </c>
      <c r="K4428" s="2">
        <v>0.1763888888888889</v>
      </c>
      <c r="L4428" s="2" t="s">
        <v>12021</v>
      </c>
      <c r="M4428" t="s">
        <v>12021</v>
      </c>
      <c r="N4428" t="str">
        <f t="shared" si="401"/>
        <v>01-04-2022</v>
      </c>
      <c r="O4428" t="str">
        <f t="shared" si="403"/>
        <v>04</v>
      </c>
      <c r="P4428" t="str">
        <f t="shared" si="404"/>
        <v>2022</v>
      </c>
      <c r="Q4428" t="s">
        <v>12021</v>
      </c>
      <c r="R4428" t="str">
        <f t="shared" si="402"/>
        <v>01-12-2022</v>
      </c>
      <c r="S4428" t="str">
        <f t="shared" si="405"/>
        <v>12</v>
      </c>
    </row>
    <row r="4429" spans="1:19" x14ac:dyDescent="0.3">
      <c r="A4429" t="s">
        <v>9883</v>
      </c>
      <c r="B4429" t="s">
        <v>11</v>
      </c>
      <c r="C4429" t="s">
        <v>12021</v>
      </c>
      <c r="D4429" t="s">
        <v>12</v>
      </c>
      <c r="E4429" t="s">
        <v>13</v>
      </c>
      <c r="F4429" t="s">
        <v>9884</v>
      </c>
      <c r="G4429" t="s">
        <v>22</v>
      </c>
      <c r="H4429" s="1" t="s">
        <v>799</v>
      </c>
      <c r="I4429" s="3">
        <v>0.53753472222222221</v>
      </c>
      <c r="J4429" s="1" t="s">
        <v>12021</v>
      </c>
      <c r="K4429" s="2" t="s">
        <v>12021</v>
      </c>
      <c r="L4429" s="2" t="s">
        <v>12021</v>
      </c>
      <c r="M4429" t="s">
        <v>12021</v>
      </c>
      <c r="N4429" t="str">
        <f t="shared" si="401"/>
        <v>23-06-2020</v>
      </c>
      <c r="O4429" t="str">
        <f t="shared" si="403"/>
        <v>06</v>
      </c>
      <c r="P4429" t="str">
        <f t="shared" si="404"/>
        <v>2020</v>
      </c>
      <c r="Q4429" t="s">
        <v>12021</v>
      </c>
      <c r="R4429" t="str">
        <f t="shared" si="402"/>
        <v>-</v>
      </c>
      <c r="S4429" t="str">
        <f t="shared" si="405"/>
        <v/>
      </c>
    </row>
    <row r="4430" spans="1:19" x14ac:dyDescent="0.3">
      <c r="A4430" t="s">
        <v>9885</v>
      </c>
      <c r="B4430" t="s">
        <v>73</v>
      </c>
      <c r="C4430" t="s">
        <v>11875</v>
      </c>
      <c r="D4430" t="s">
        <v>49</v>
      </c>
      <c r="E4430" t="s">
        <v>50</v>
      </c>
      <c r="F4430" t="s">
        <v>9886</v>
      </c>
      <c r="G4430" t="s">
        <v>28</v>
      </c>
      <c r="H4430" s="1" t="s">
        <v>7406</v>
      </c>
      <c r="I4430" s="3">
        <v>0.82113425925925931</v>
      </c>
      <c r="J4430" s="1" t="s">
        <v>832</v>
      </c>
      <c r="K4430" s="2">
        <v>0.82113425925925931</v>
      </c>
      <c r="L4430" s="2" t="s">
        <v>12021</v>
      </c>
      <c r="M4430" t="s">
        <v>12021</v>
      </c>
      <c r="N4430" t="str">
        <f t="shared" si="401"/>
        <v>19-05-2020</v>
      </c>
      <c r="O4430" t="str">
        <f t="shared" si="403"/>
        <v>05</v>
      </c>
      <c r="P4430" t="str">
        <f t="shared" si="404"/>
        <v>2020</v>
      </c>
      <c r="Q4430" t="s">
        <v>12021</v>
      </c>
      <c r="R4430" t="str">
        <f t="shared" si="402"/>
        <v>14-06-2020</v>
      </c>
      <c r="S4430" t="str">
        <f t="shared" si="405"/>
        <v>06</v>
      </c>
    </row>
    <row r="4431" spans="1:19" x14ac:dyDescent="0.3">
      <c r="A4431" t="s">
        <v>9887</v>
      </c>
      <c r="B4431" t="s">
        <v>280</v>
      </c>
      <c r="C4431" s="4">
        <v>44714.295138888891</v>
      </c>
      <c r="D4431" t="s">
        <v>49</v>
      </c>
      <c r="E4431" t="s">
        <v>65</v>
      </c>
      <c r="F4431" t="s">
        <v>9888</v>
      </c>
      <c r="G4431" t="s">
        <v>28</v>
      </c>
      <c r="H4431" s="1">
        <v>44835</v>
      </c>
      <c r="I4431" s="3">
        <v>0.2951388888888889</v>
      </c>
      <c r="J4431" s="1">
        <v>44714</v>
      </c>
      <c r="K4431" s="2">
        <v>0.2951388888888889</v>
      </c>
      <c r="L4431" s="2" t="s">
        <v>12021</v>
      </c>
      <c r="M4431" t="s">
        <v>12021</v>
      </c>
      <c r="N4431" t="str">
        <f t="shared" si="401"/>
        <v>01-10-2022</v>
      </c>
      <c r="O4431" t="str">
        <f t="shared" si="403"/>
        <v>10</v>
      </c>
      <c r="P4431" t="str">
        <f t="shared" si="404"/>
        <v>2022</v>
      </c>
      <c r="Q4431" t="s">
        <v>12021</v>
      </c>
      <c r="R4431" t="str">
        <f t="shared" si="402"/>
        <v>02-06-2022</v>
      </c>
      <c r="S4431" t="str">
        <f t="shared" si="405"/>
        <v>06</v>
      </c>
    </row>
    <row r="4432" spans="1:19" x14ac:dyDescent="0.3">
      <c r="A4432" t="s">
        <v>9889</v>
      </c>
      <c r="B4432" t="s">
        <v>32</v>
      </c>
      <c r="C4432" t="s">
        <v>11876</v>
      </c>
      <c r="D4432" t="s">
        <v>33</v>
      </c>
      <c r="E4432" t="s">
        <v>34</v>
      </c>
      <c r="F4432" t="s">
        <v>9890</v>
      </c>
      <c r="G4432" t="s">
        <v>28</v>
      </c>
      <c r="H4432" s="1">
        <v>43928</v>
      </c>
      <c r="I4432" s="3">
        <v>0.39097222222222222</v>
      </c>
      <c r="J4432" s="1" t="s">
        <v>579</v>
      </c>
      <c r="K4432" s="2">
        <v>0.39143518518518516</v>
      </c>
      <c r="L4432" s="2" t="s">
        <v>12021</v>
      </c>
      <c r="M4432" t="s">
        <v>12021</v>
      </c>
      <c r="N4432" t="str">
        <f t="shared" si="401"/>
        <v>07-04-2020</v>
      </c>
      <c r="O4432" t="str">
        <f t="shared" si="403"/>
        <v>04</v>
      </c>
      <c r="P4432" t="str">
        <f t="shared" si="404"/>
        <v>2020</v>
      </c>
      <c r="Q4432" t="s">
        <v>12021</v>
      </c>
      <c r="R4432" t="str">
        <f t="shared" si="402"/>
        <v>25-07-2020</v>
      </c>
      <c r="S4432" t="str">
        <f t="shared" si="405"/>
        <v>07</v>
      </c>
    </row>
    <row r="4433" spans="1:19" x14ac:dyDescent="0.3">
      <c r="A4433" t="s">
        <v>9891</v>
      </c>
      <c r="B4433" t="s">
        <v>53</v>
      </c>
      <c r="C4433" t="s">
        <v>12021</v>
      </c>
      <c r="D4433" t="s">
        <v>12</v>
      </c>
      <c r="E4433" t="s">
        <v>13</v>
      </c>
      <c r="F4433" t="s">
        <v>9892</v>
      </c>
      <c r="G4433" t="s">
        <v>15</v>
      </c>
      <c r="H4433" s="1" t="s">
        <v>4012</v>
      </c>
      <c r="I4433" s="3">
        <v>0.33054398148148151</v>
      </c>
      <c r="J4433" s="1" t="s">
        <v>12021</v>
      </c>
      <c r="K4433" s="2" t="s">
        <v>12021</v>
      </c>
      <c r="L4433" s="2" t="s">
        <v>12021</v>
      </c>
      <c r="M4433" t="s">
        <v>12021</v>
      </c>
      <c r="N4433" t="str">
        <f t="shared" si="401"/>
        <v>17-04-2023</v>
      </c>
      <c r="O4433" t="str">
        <f t="shared" si="403"/>
        <v>04</v>
      </c>
      <c r="P4433" t="str">
        <f t="shared" si="404"/>
        <v>2023</v>
      </c>
      <c r="Q4433" t="s">
        <v>12021</v>
      </c>
      <c r="R4433" t="str">
        <f t="shared" si="402"/>
        <v>-</v>
      </c>
      <c r="S4433" t="str">
        <f t="shared" si="405"/>
        <v/>
      </c>
    </row>
    <row r="4434" spans="1:19" x14ac:dyDescent="0.3">
      <c r="A4434" t="s">
        <v>9893</v>
      </c>
      <c r="B4434" t="s">
        <v>280</v>
      </c>
      <c r="C4434" s="4">
        <v>43923.951388888891</v>
      </c>
      <c r="D4434" t="s">
        <v>49</v>
      </c>
      <c r="E4434" t="s">
        <v>65</v>
      </c>
      <c r="F4434" t="s">
        <v>9894</v>
      </c>
      <c r="G4434" t="s">
        <v>28</v>
      </c>
      <c r="H4434" s="1" t="s">
        <v>887</v>
      </c>
      <c r="I4434" s="3">
        <v>0.95164351851851847</v>
      </c>
      <c r="J4434" s="1">
        <v>43923</v>
      </c>
      <c r="K4434" s="2">
        <v>0.95138888888888884</v>
      </c>
      <c r="L4434" s="2" t="s">
        <v>12021</v>
      </c>
      <c r="M4434" t="s">
        <v>12021</v>
      </c>
      <c r="N4434" t="str">
        <f t="shared" si="401"/>
        <v>30-01-2020</v>
      </c>
      <c r="O4434" t="str">
        <f t="shared" si="403"/>
        <v>01</v>
      </c>
      <c r="P4434" t="str">
        <f t="shared" si="404"/>
        <v>2020</v>
      </c>
      <c r="Q4434" t="s">
        <v>12021</v>
      </c>
      <c r="R4434" t="str">
        <f t="shared" si="402"/>
        <v>02-04-2020</v>
      </c>
      <c r="S4434" t="str">
        <f t="shared" si="405"/>
        <v>04</v>
      </c>
    </row>
    <row r="4435" spans="1:19" x14ac:dyDescent="0.3">
      <c r="A4435" t="s">
        <v>9895</v>
      </c>
      <c r="B4435" t="s">
        <v>220</v>
      </c>
      <c r="C4435" t="s">
        <v>12021</v>
      </c>
      <c r="D4435" t="s">
        <v>12</v>
      </c>
      <c r="E4435" t="s">
        <v>174</v>
      </c>
      <c r="F4435" t="s">
        <v>9896</v>
      </c>
      <c r="G4435" t="s">
        <v>15</v>
      </c>
      <c r="H4435" s="1">
        <v>44327</v>
      </c>
      <c r="I4435" s="3">
        <v>0.27986111111111112</v>
      </c>
      <c r="J4435" s="1" t="s">
        <v>12021</v>
      </c>
      <c r="K4435" s="2" t="s">
        <v>12021</v>
      </c>
      <c r="L4435" s="2" t="s">
        <v>12021</v>
      </c>
      <c r="M4435" t="s">
        <v>12021</v>
      </c>
      <c r="N4435" t="str">
        <f t="shared" si="401"/>
        <v>11-05-2021</v>
      </c>
      <c r="O4435" t="str">
        <f t="shared" si="403"/>
        <v>05</v>
      </c>
      <c r="P4435" t="str">
        <f t="shared" si="404"/>
        <v>2021</v>
      </c>
      <c r="Q4435" t="s">
        <v>12021</v>
      </c>
      <c r="R4435" t="str">
        <f t="shared" si="402"/>
        <v>-</v>
      </c>
      <c r="S4435" t="str">
        <f t="shared" si="405"/>
        <v/>
      </c>
    </row>
    <row r="4436" spans="1:19" x14ac:dyDescent="0.3">
      <c r="A4436" t="s">
        <v>9897</v>
      </c>
      <c r="B4436" t="s">
        <v>131</v>
      </c>
      <c r="C4436" t="s">
        <v>11877</v>
      </c>
      <c r="D4436" t="s">
        <v>12</v>
      </c>
      <c r="E4436" t="s">
        <v>114</v>
      </c>
      <c r="F4436" t="s">
        <v>9898</v>
      </c>
      <c r="G4436" t="s">
        <v>28</v>
      </c>
      <c r="H4436" s="1">
        <v>43900</v>
      </c>
      <c r="I4436" s="3">
        <v>0.15555555555555556</v>
      </c>
      <c r="J4436" s="1" t="s">
        <v>931</v>
      </c>
      <c r="K4436" s="2">
        <v>0.15572916666666667</v>
      </c>
      <c r="L4436" s="2" t="s">
        <v>12021</v>
      </c>
      <c r="M4436" t="s">
        <v>12021</v>
      </c>
      <c r="N4436" t="str">
        <f t="shared" si="401"/>
        <v>10-03-2020</v>
      </c>
      <c r="O4436" t="str">
        <f t="shared" si="403"/>
        <v>03</v>
      </c>
      <c r="P4436" t="str">
        <f t="shared" si="404"/>
        <v>2020</v>
      </c>
      <c r="Q4436" t="s">
        <v>12021</v>
      </c>
      <c r="R4436" t="str">
        <f t="shared" si="402"/>
        <v>21-10-2020</v>
      </c>
      <c r="S4436" t="str">
        <f t="shared" si="405"/>
        <v>10</v>
      </c>
    </row>
    <row r="4437" spans="1:19" x14ac:dyDescent="0.3">
      <c r="A4437" t="s">
        <v>9899</v>
      </c>
      <c r="B4437" t="s">
        <v>110</v>
      </c>
      <c r="C4437" t="s">
        <v>11878</v>
      </c>
      <c r="D4437" t="s">
        <v>33</v>
      </c>
      <c r="E4437" t="s">
        <v>34</v>
      </c>
      <c r="F4437" t="s">
        <v>9900</v>
      </c>
      <c r="G4437" t="s">
        <v>28</v>
      </c>
      <c r="H4437" s="1" t="s">
        <v>3078</v>
      </c>
      <c r="I4437" s="3">
        <v>0.93399305555555556</v>
      </c>
      <c r="J4437" s="1" t="s">
        <v>3079</v>
      </c>
      <c r="K4437" s="2">
        <v>0.93399305555555556</v>
      </c>
      <c r="L4437" s="2" t="s">
        <v>12021</v>
      </c>
      <c r="M4437" t="s">
        <v>12021</v>
      </c>
      <c r="N4437" t="str">
        <f t="shared" si="401"/>
        <v>23-05-2024</v>
      </c>
      <c r="O4437" t="str">
        <f t="shared" si="403"/>
        <v>05</v>
      </c>
      <c r="P4437" t="str">
        <f t="shared" si="404"/>
        <v>2024</v>
      </c>
      <c r="Q4437" t="s">
        <v>12021</v>
      </c>
      <c r="R4437" t="str">
        <f t="shared" si="402"/>
        <v>27-05-2024</v>
      </c>
      <c r="S4437" t="str">
        <f t="shared" si="405"/>
        <v>05</v>
      </c>
    </row>
    <row r="4438" spans="1:19" x14ac:dyDescent="0.3">
      <c r="A4438" t="s">
        <v>9901</v>
      </c>
      <c r="B4438" t="s">
        <v>126</v>
      </c>
      <c r="C4438" t="s">
        <v>11879</v>
      </c>
      <c r="D4438" t="s">
        <v>33</v>
      </c>
      <c r="E4438" t="s">
        <v>127</v>
      </c>
      <c r="F4438" t="s">
        <v>9902</v>
      </c>
      <c r="G4438" t="s">
        <v>28</v>
      </c>
      <c r="H4438" s="1" t="s">
        <v>9903</v>
      </c>
      <c r="I4438" s="3">
        <v>0.98929398148148151</v>
      </c>
      <c r="J4438" s="1" t="s">
        <v>2065</v>
      </c>
      <c r="K4438" s="2">
        <v>0.98929398148148151</v>
      </c>
      <c r="L4438" s="2" t="s">
        <v>12021</v>
      </c>
      <c r="M4438" t="s">
        <v>12021</v>
      </c>
      <c r="N4438" t="str">
        <f t="shared" si="401"/>
        <v>21-05-2020</v>
      </c>
      <c r="O4438" t="str">
        <f t="shared" si="403"/>
        <v>05</v>
      </c>
      <c r="P4438" t="str">
        <f t="shared" si="404"/>
        <v>2020</v>
      </c>
      <c r="Q4438" t="s">
        <v>12021</v>
      </c>
      <c r="R4438" t="str">
        <f t="shared" si="402"/>
        <v>28-05-2020</v>
      </c>
      <c r="S4438" t="str">
        <f t="shared" si="405"/>
        <v>05</v>
      </c>
    </row>
    <row r="4439" spans="1:19" x14ac:dyDescent="0.3">
      <c r="A4439" t="s">
        <v>9904</v>
      </c>
      <c r="B4439" t="s">
        <v>301</v>
      </c>
      <c r="C4439" t="s">
        <v>11880</v>
      </c>
      <c r="D4439" t="s">
        <v>49</v>
      </c>
      <c r="E4439" t="s">
        <v>50</v>
      </c>
      <c r="F4439" t="s">
        <v>9905</v>
      </c>
      <c r="G4439" t="s">
        <v>28</v>
      </c>
      <c r="H4439" s="1">
        <v>44020</v>
      </c>
      <c r="I4439" s="3">
        <v>0.84236111111111112</v>
      </c>
      <c r="J4439" s="1" t="s">
        <v>1986</v>
      </c>
      <c r="K4439" s="2">
        <v>0.84263888888888894</v>
      </c>
      <c r="L4439" s="2" t="s">
        <v>12021</v>
      </c>
      <c r="M4439" t="s">
        <v>12021</v>
      </c>
      <c r="N4439" t="str">
        <f t="shared" si="401"/>
        <v>08-07-2020</v>
      </c>
      <c r="O4439" t="str">
        <f t="shared" si="403"/>
        <v>07</v>
      </c>
      <c r="P4439" t="str">
        <f t="shared" si="404"/>
        <v>2020</v>
      </c>
      <c r="Q4439" t="s">
        <v>12021</v>
      </c>
      <c r="R4439" t="str">
        <f t="shared" si="402"/>
        <v>13-08-2020</v>
      </c>
      <c r="S4439" t="str">
        <f t="shared" si="405"/>
        <v>08</v>
      </c>
    </row>
    <row r="4440" spans="1:19" x14ac:dyDescent="0.3">
      <c r="A4440" t="s">
        <v>9906</v>
      </c>
      <c r="B4440" t="s">
        <v>87</v>
      </c>
      <c r="C4440" t="s">
        <v>11881</v>
      </c>
      <c r="D4440" t="s">
        <v>33</v>
      </c>
      <c r="E4440" t="s">
        <v>38</v>
      </c>
      <c r="F4440" t="s">
        <v>9907</v>
      </c>
      <c r="G4440" t="s">
        <v>28</v>
      </c>
      <c r="H4440" s="1">
        <v>45174</v>
      </c>
      <c r="I4440" s="3">
        <v>0.18611111111111112</v>
      </c>
      <c r="J4440" s="1" t="s">
        <v>565</v>
      </c>
      <c r="K4440" s="2">
        <v>0.18615740740740741</v>
      </c>
      <c r="L4440" s="2" t="s">
        <v>12021</v>
      </c>
      <c r="M4440" t="s">
        <v>12021</v>
      </c>
      <c r="N4440" t="str">
        <f t="shared" si="401"/>
        <v>05-09-2023</v>
      </c>
      <c r="O4440" t="str">
        <f t="shared" si="403"/>
        <v>09</v>
      </c>
      <c r="P4440" t="str">
        <f t="shared" si="404"/>
        <v>2023</v>
      </c>
      <c r="Q4440" t="s">
        <v>12021</v>
      </c>
      <c r="R4440" t="str">
        <f t="shared" si="402"/>
        <v>28-05-2023</v>
      </c>
      <c r="S4440" t="str">
        <f t="shared" si="405"/>
        <v>05</v>
      </c>
    </row>
    <row r="4441" spans="1:19" x14ac:dyDescent="0.3">
      <c r="A4441" t="s">
        <v>9908</v>
      </c>
      <c r="B4441" t="s">
        <v>25</v>
      </c>
      <c r="C4441" t="s">
        <v>12021</v>
      </c>
      <c r="D4441" t="s">
        <v>19</v>
      </c>
      <c r="E4441" t="s">
        <v>26</v>
      </c>
      <c r="F4441" t="s">
        <v>9909</v>
      </c>
      <c r="G4441" t="s">
        <v>15</v>
      </c>
      <c r="H4441" s="1">
        <v>45019</v>
      </c>
      <c r="I4441" s="3">
        <v>0.79791666666666672</v>
      </c>
      <c r="J4441" s="1" t="s">
        <v>12021</v>
      </c>
      <c r="K4441" s="2" t="s">
        <v>12021</v>
      </c>
      <c r="L4441" s="2" t="s">
        <v>12021</v>
      </c>
      <c r="M4441" t="s">
        <v>12021</v>
      </c>
      <c r="N4441" t="str">
        <f t="shared" si="401"/>
        <v>03-04-2023</v>
      </c>
      <c r="O4441" t="str">
        <f t="shared" si="403"/>
        <v>04</v>
      </c>
      <c r="P4441" t="str">
        <f t="shared" si="404"/>
        <v>2023</v>
      </c>
      <c r="Q4441" t="s">
        <v>12021</v>
      </c>
      <c r="R4441" t="str">
        <f t="shared" si="402"/>
        <v>-</v>
      </c>
      <c r="S4441" t="str">
        <f t="shared" si="405"/>
        <v/>
      </c>
    </row>
    <row r="4442" spans="1:19" x14ac:dyDescent="0.3">
      <c r="A4442" t="s">
        <v>9910</v>
      </c>
      <c r="B4442" t="s">
        <v>25</v>
      </c>
      <c r="C4442" t="s">
        <v>11882</v>
      </c>
      <c r="D4442" t="s">
        <v>19</v>
      </c>
      <c r="E4442" t="s">
        <v>26</v>
      </c>
      <c r="F4442" t="s">
        <v>5134</v>
      </c>
      <c r="G4442" t="s">
        <v>28</v>
      </c>
      <c r="H4442" s="1">
        <v>44807</v>
      </c>
      <c r="I4442" s="3">
        <v>0.18402777777777779</v>
      </c>
      <c r="J4442" s="1" t="s">
        <v>4051</v>
      </c>
      <c r="K4442" s="2">
        <v>0.18406249999999999</v>
      </c>
      <c r="L4442" s="2" t="s">
        <v>12021</v>
      </c>
      <c r="M4442" t="s">
        <v>12021</v>
      </c>
      <c r="N4442" t="str">
        <f t="shared" si="401"/>
        <v>03-09-2022</v>
      </c>
      <c r="O4442" t="str">
        <f t="shared" si="403"/>
        <v>09</v>
      </c>
      <c r="P4442" t="str">
        <f t="shared" si="404"/>
        <v>2022</v>
      </c>
      <c r="Q4442" t="s">
        <v>12021</v>
      </c>
      <c r="R4442" t="str">
        <f t="shared" si="402"/>
        <v>20-03-2022</v>
      </c>
      <c r="S4442" t="str">
        <f t="shared" si="405"/>
        <v>03</v>
      </c>
    </row>
    <row r="4443" spans="1:19" x14ac:dyDescent="0.3">
      <c r="A4443" t="s">
        <v>9911</v>
      </c>
      <c r="B4443" t="s">
        <v>139</v>
      </c>
      <c r="C4443" t="s">
        <v>12021</v>
      </c>
      <c r="D4443" t="s">
        <v>19</v>
      </c>
      <c r="E4443" t="s">
        <v>140</v>
      </c>
      <c r="F4443" t="s">
        <v>9912</v>
      </c>
      <c r="G4443" t="s">
        <v>15</v>
      </c>
      <c r="H4443" s="1" t="s">
        <v>8005</v>
      </c>
      <c r="I4443" s="3">
        <v>0.88550925925925927</v>
      </c>
      <c r="J4443" s="1" t="s">
        <v>12021</v>
      </c>
      <c r="K4443" s="2" t="s">
        <v>12021</v>
      </c>
      <c r="L4443" s="2" t="s">
        <v>12021</v>
      </c>
      <c r="M4443" t="s">
        <v>12021</v>
      </c>
      <c r="N4443" t="str">
        <f t="shared" si="401"/>
        <v>18-05-2023</v>
      </c>
      <c r="O4443" t="str">
        <f t="shared" si="403"/>
        <v>05</v>
      </c>
      <c r="P4443" t="str">
        <f t="shared" si="404"/>
        <v>2023</v>
      </c>
      <c r="Q4443" t="s">
        <v>12021</v>
      </c>
      <c r="R4443" t="str">
        <f t="shared" si="402"/>
        <v>-</v>
      </c>
      <c r="S4443" t="str">
        <f t="shared" si="405"/>
        <v/>
      </c>
    </row>
    <row r="4444" spans="1:19" x14ac:dyDescent="0.3">
      <c r="A4444" t="s">
        <v>9913</v>
      </c>
      <c r="B4444" t="s">
        <v>123</v>
      </c>
      <c r="C4444" t="s">
        <v>12021</v>
      </c>
      <c r="D4444" t="s">
        <v>33</v>
      </c>
      <c r="E4444" t="s">
        <v>34</v>
      </c>
      <c r="F4444" t="s">
        <v>9914</v>
      </c>
      <c r="G4444" t="s">
        <v>22</v>
      </c>
      <c r="H4444" s="1" t="s">
        <v>1622</v>
      </c>
      <c r="I4444" s="3">
        <v>0.6317476851851852</v>
      </c>
      <c r="J4444" s="1" t="s">
        <v>12021</v>
      </c>
      <c r="K4444" s="2" t="s">
        <v>12021</v>
      </c>
      <c r="L4444" s="2" t="s">
        <v>12021</v>
      </c>
      <c r="M4444" t="s">
        <v>12021</v>
      </c>
      <c r="N4444" t="str">
        <f t="shared" si="401"/>
        <v>20-05-2024</v>
      </c>
      <c r="O4444" t="str">
        <f t="shared" si="403"/>
        <v>05</v>
      </c>
      <c r="P4444" t="str">
        <f t="shared" si="404"/>
        <v>2024</v>
      </c>
      <c r="Q4444" t="s">
        <v>12021</v>
      </c>
      <c r="R4444" t="str">
        <f t="shared" si="402"/>
        <v>-</v>
      </c>
      <c r="S4444" t="str">
        <f t="shared" si="405"/>
        <v/>
      </c>
    </row>
    <row r="4445" spans="1:19" x14ac:dyDescent="0.3">
      <c r="A4445" t="s">
        <v>9915</v>
      </c>
      <c r="B4445" t="s">
        <v>18</v>
      </c>
      <c r="C4445" t="s">
        <v>12021</v>
      </c>
      <c r="D4445" t="s">
        <v>19</v>
      </c>
      <c r="E4445" t="s">
        <v>20</v>
      </c>
      <c r="F4445" t="s">
        <v>9916</v>
      </c>
      <c r="G4445" t="s">
        <v>15</v>
      </c>
      <c r="H4445" s="1">
        <v>45047</v>
      </c>
      <c r="I4445" s="3">
        <v>0.29722222222222222</v>
      </c>
      <c r="J4445" s="1" t="s">
        <v>12021</v>
      </c>
      <c r="K4445" s="2" t="s">
        <v>12021</v>
      </c>
      <c r="L4445" s="2" t="s">
        <v>12021</v>
      </c>
      <c r="M4445" t="s">
        <v>12021</v>
      </c>
      <c r="N4445" t="str">
        <f t="shared" si="401"/>
        <v>01-05-2023</v>
      </c>
      <c r="O4445" t="str">
        <f t="shared" si="403"/>
        <v>05</v>
      </c>
      <c r="P4445" t="str">
        <f t="shared" si="404"/>
        <v>2023</v>
      </c>
      <c r="Q4445" t="s">
        <v>12021</v>
      </c>
      <c r="R4445" t="str">
        <f t="shared" si="402"/>
        <v>-</v>
      </c>
      <c r="S4445" t="str">
        <f t="shared" si="405"/>
        <v/>
      </c>
    </row>
    <row r="4446" spans="1:19" x14ac:dyDescent="0.3">
      <c r="A4446" t="s">
        <v>9917</v>
      </c>
      <c r="B4446" t="s">
        <v>146</v>
      </c>
      <c r="C4446" t="s">
        <v>12021</v>
      </c>
      <c r="D4446" t="s">
        <v>19</v>
      </c>
      <c r="E4446" t="s">
        <v>140</v>
      </c>
      <c r="F4446" t="s">
        <v>9918</v>
      </c>
      <c r="G4446" t="s">
        <v>22</v>
      </c>
      <c r="H4446" s="1">
        <v>45415</v>
      </c>
      <c r="I4446" s="3">
        <v>0.82638888888888884</v>
      </c>
      <c r="J4446" s="1" t="s">
        <v>12021</v>
      </c>
      <c r="K4446" s="2" t="s">
        <v>12021</v>
      </c>
      <c r="L4446" s="2" t="s">
        <v>12021</v>
      </c>
      <c r="M4446" t="s">
        <v>12021</v>
      </c>
      <c r="N4446" t="str">
        <f t="shared" si="401"/>
        <v>03-05-2024</v>
      </c>
      <c r="O4446" t="str">
        <f t="shared" si="403"/>
        <v>05</v>
      </c>
      <c r="P4446" t="str">
        <f t="shared" si="404"/>
        <v>2024</v>
      </c>
      <c r="Q4446" t="s">
        <v>12021</v>
      </c>
      <c r="R4446" t="str">
        <f t="shared" si="402"/>
        <v>-</v>
      </c>
      <c r="S4446" t="str">
        <f t="shared" si="405"/>
        <v/>
      </c>
    </row>
    <row r="4447" spans="1:19" x14ac:dyDescent="0.3">
      <c r="A4447" t="s">
        <v>9919</v>
      </c>
      <c r="B4447" t="s">
        <v>149</v>
      </c>
      <c r="C4447" t="s">
        <v>12021</v>
      </c>
      <c r="D4447" t="s">
        <v>49</v>
      </c>
      <c r="E4447" t="s">
        <v>69</v>
      </c>
      <c r="F4447" t="s">
        <v>9920</v>
      </c>
      <c r="G4447" t="s">
        <v>22</v>
      </c>
      <c r="H4447" s="1" t="s">
        <v>625</v>
      </c>
      <c r="I4447" s="3">
        <v>0.9977314814814815</v>
      </c>
      <c r="J4447" s="1" t="s">
        <v>12021</v>
      </c>
      <c r="K4447" s="2" t="s">
        <v>12021</v>
      </c>
      <c r="L4447" s="2" t="s">
        <v>12021</v>
      </c>
      <c r="M4447" t="s">
        <v>12021</v>
      </c>
      <c r="N4447" t="str">
        <f t="shared" si="401"/>
        <v>15-10-2020</v>
      </c>
      <c r="O4447" t="str">
        <f t="shared" si="403"/>
        <v>10</v>
      </c>
      <c r="P4447" t="str">
        <f t="shared" si="404"/>
        <v>2020</v>
      </c>
      <c r="Q4447" t="s">
        <v>12021</v>
      </c>
      <c r="R4447" t="str">
        <f t="shared" si="402"/>
        <v>-</v>
      </c>
      <c r="S4447" t="str">
        <f t="shared" si="405"/>
        <v/>
      </c>
    </row>
    <row r="4448" spans="1:19" x14ac:dyDescent="0.3">
      <c r="A4448" t="s">
        <v>9921</v>
      </c>
      <c r="B4448" t="s">
        <v>131</v>
      </c>
      <c r="C4448" s="4">
        <v>44566.563194444447</v>
      </c>
      <c r="D4448" t="s">
        <v>12</v>
      </c>
      <c r="E4448" t="s">
        <v>114</v>
      </c>
      <c r="F4448" t="s">
        <v>9922</v>
      </c>
      <c r="G4448" t="s">
        <v>28</v>
      </c>
      <c r="H4448" s="1" t="s">
        <v>521</v>
      </c>
      <c r="I4448" s="3">
        <v>0.56341435185185185</v>
      </c>
      <c r="J4448" s="1">
        <v>44566</v>
      </c>
      <c r="K4448" s="2">
        <v>0.56319444444444444</v>
      </c>
      <c r="L4448" s="2" t="s">
        <v>12021</v>
      </c>
      <c r="M4448" t="s">
        <v>12021</v>
      </c>
      <c r="N4448" t="str">
        <f t="shared" si="401"/>
        <v>14-04-2022</v>
      </c>
      <c r="O4448" t="str">
        <f t="shared" si="403"/>
        <v>04</v>
      </c>
      <c r="P4448" t="str">
        <f t="shared" si="404"/>
        <v>2022</v>
      </c>
      <c r="Q4448" t="s">
        <v>12021</v>
      </c>
      <c r="R4448" t="str">
        <f t="shared" si="402"/>
        <v>05-01-2022</v>
      </c>
      <c r="S4448" t="str">
        <f t="shared" si="405"/>
        <v>01</v>
      </c>
    </row>
    <row r="4449" spans="1:19" x14ac:dyDescent="0.3">
      <c r="A4449" t="s">
        <v>9923</v>
      </c>
      <c r="B4449" t="s">
        <v>126</v>
      </c>
      <c r="C4449" t="s">
        <v>11883</v>
      </c>
      <c r="D4449" t="s">
        <v>33</v>
      </c>
      <c r="E4449" t="s">
        <v>127</v>
      </c>
      <c r="F4449" t="s">
        <v>9924</v>
      </c>
      <c r="G4449" t="s">
        <v>28</v>
      </c>
      <c r="H4449" s="1" t="s">
        <v>1345</v>
      </c>
      <c r="I4449" s="3">
        <v>0.33240740740740743</v>
      </c>
      <c r="J4449" s="1" t="s">
        <v>4476</v>
      </c>
      <c r="K4449" s="2">
        <v>0.33240740740740743</v>
      </c>
      <c r="L4449" s="2" t="s">
        <v>12021</v>
      </c>
      <c r="M4449" t="s">
        <v>12021</v>
      </c>
      <c r="N4449" t="str">
        <f t="shared" si="401"/>
        <v>17-11-2020</v>
      </c>
      <c r="O4449" t="str">
        <f t="shared" si="403"/>
        <v>11</v>
      </c>
      <c r="P4449" t="str">
        <f t="shared" si="404"/>
        <v>2020</v>
      </c>
      <c r="Q4449" t="s">
        <v>12021</v>
      </c>
      <c r="R4449" t="str">
        <f t="shared" si="402"/>
        <v>29-11-2020</v>
      </c>
      <c r="S4449" t="str">
        <f t="shared" si="405"/>
        <v>11</v>
      </c>
    </row>
    <row r="4450" spans="1:19" x14ac:dyDescent="0.3">
      <c r="A4450" t="s">
        <v>9925</v>
      </c>
      <c r="B4450" t="s">
        <v>173</v>
      </c>
      <c r="C4450" t="s">
        <v>11884</v>
      </c>
      <c r="D4450" t="s">
        <v>12</v>
      </c>
      <c r="E4450" t="s">
        <v>174</v>
      </c>
      <c r="F4450" t="s">
        <v>9926</v>
      </c>
      <c r="G4450" t="s">
        <v>28</v>
      </c>
      <c r="H4450" s="1" t="s">
        <v>1465</v>
      </c>
      <c r="I4450" s="3">
        <v>0.30995370370370373</v>
      </c>
      <c r="J4450" s="1" t="s">
        <v>1159</v>
      </c>
      <c r="K4450" s="2">
        <v>0.30995370370370373</v>
      </c>
      <c r="L4450" s="2" t="s">
        <v>12021</v>
      </c>
      <c r="M4450" t="s">
        <v>12021</v>
      </c>
      <c r="N4450" t="str">
        <f t="shared" si="401"/>
        <v>28-10-2020</v>
      </c>
      <c r="O4450" t="str">
        <f t="shared" si="403"/>
        <v>10</v>
      </c>
      <c r="P4450" t="str">
        <f t="shared" si="404"/>
        <v>2020</v>
      </c>
      <c r="Q4450" t="s">
        <v>12021</v>
      </c>
      <c r="R4450" t="str">
        <f t="shared" si="402"/>
        <v>18-11-2020</v>
      </c>
      <c r="S4450" t="str">
        <f t="shared" si="405"/>
        <v>11</v>
      </c>
    </row>
    <row r="4451" spans="1:19" x14ac:dyDescent="0.3">
      <c r="A4451" t="s">
        <v>9927</v>
      </c>
      <c r="B4451" t="s">
        <v>32</v>
      </c>
      <c r="C4451" t="s">
        <v>12021</v>
      </c>
      <c r="D4451" t="s">
        <v>33</v>
      </c>
      <c r="E4451" t="s">
        <v>34</v>
      </c>
      <c r="F4451" t="s">
        <v>5406</v>
      </c>
      <c r="G4451" t="s">
        <v>22</v>
      </c>
      <c r="H4451" s="1" t="s">
        <v>43</v>
      </c>
      <c r="I4451" s="3">
        <v>0.67650462962962965</v>
      </c>
      <c r="J4451" s="1" t="s">
        <v>12021</v>
      </c>
      <c r="K4451" s="2" t="s">
        <v>12021</v>
      </c>
      <c r="L4451" s="2" t="s">
        <v>12021</v>
      </c>
      <c r="M4451" t="s">
        <v>12021</v>
      </c>
      <c r="N4451" t="str">
        <f t="shared" si="401"/>
        <v>17-05-2024</v>
      </c>
      <c r="O4451" t="str">
        <f t="shared" si="403"/>
        <v>05</v>
      </c>
      <c r="P4451" t="str">
        <f t="shared" si="404"/>
        <v>2024</v>
      </c>
      <c r="Q4451" t="s">
        <v>12021</v>
      </c>
      <c r="R4451" t="str">
        <f t="shared" si="402"/>
        <v>-</v>
      </c>
      <c r="S4451" t="str">
        <f t="shared" si="405"/>
        <v/>
      </c>
    </row>
    <row r="4452" spans="1:19" x14ac:dyDescent="0.3">
      <c r="A4452" t="s">
        <v>9928</v>
      </c>
      <c r="B4452" t="s">
        <v>220</v>
      </c>
      <c r="C4452" t="s">
        <v>11885</v>
      </c>
      <c r="D4452" t="s">
        <v>12</v>
      </c>
      <c r="E4452" t="s">
        <v>174</v>
      </c>
      <c r="F4452" t="s">
        <v>9929</v>
      </c>
      <c r="G4452" t="s">
        <v>28</v>
      </c>
      <c r="H4452" s="1">
        <v>44506</v>
      </c>
      <c r="I4452" s="3">
        <v>0.79722222222222228</v>
      </c>
      <c r="J4452" s="1" t="s">
        <v>6928</v>
      </c>
      <c r="K4452" s="2">
        <v>0.79754629629629625</v>
      </c>
      <c r="L4452" s="2" t="s">
        <v>12021</v>
      </c>
      <c r="M4452" t="s">
        <v>12021</v>
      </c>
      <c r="N4452" t="str">
        <f t="shared" si="401"/>
        <v>06-11-2021</v>
      </c>
      <c r="O4452" t="str">
        <f t="shared" si="403"/>
        <v>11</v>
      </c>
      <c r="P4452" t="str">
        <f t="shared" si="404"/>
        <v>2021</v>
      </c>
      <c r="Q4452" t="s">
        <v>12021</v>
      </c>
      <c r="R4452" t="str">
        <f t="shared" si="402"/>
        <v>17-06-2021</v>
      </c>
      <c r="S4452" t="str">
        <f t="shared" si="405"/>
        <v>06</v>
      </c>
    </row>
    <row r="4453" spans="1:19" x14ac:dyDescent="0.3">
      <c r="A4453" t="s">
        <v>9930</v>
      </c>
      <c r="B4453" t="s">
        <v>25</v>
      </c>
      <c r="C4453" t="s">
        <v>12021</v>
      </c>
      <c r="D4453" t="s">
        <v>19</v>
      </c>
      <c r="E4453" t="s">
        <v>26</v>
      </c>
      <c r="F4453" t="s">
        <v>9931</v>
      </c>
      <c r="G4453" t="s">
        <v>22</v>
      </c>
      <c r="H4453" s="1" t="s">
        <v>9932</v>
      </c>
      <c r="I4453" s="3">
        <v>0.56921296296296298</v>
      </c>
      <c r="J4453" s="1" t="s">
        <v>12021</v>
      </c>
      <c r="K4453" s="2" t="s">
        <v>12021</v>
      </c>
      <c r="L4453" s="2" t="s">
        <v>12021</v>
      </c>
      <c r="M4453" t="s">
        <v>12021</v>
      </c>
      <c r="N4453" t="str">
        <f t="shared" si="401"/>
        <v>14-07-2023</v>
      </c>
      <c r="O4453" t="str">
        <f t="shared" si="403"/>
        <v>07</v>
      </c>
      <c r="P4453" t="str">
        <f t="shared" si="404"/>
        <v>2023</v>
      </c>
      <c r="Q4453" t="s">
        <v>12021</v>
      </c>
      <c r="R4453" t="str">
        <f t="shared" si="402"/>
        <v>-</v>
      </c>
      <c r="S4453" t="str">
        <f t="shared" si="405"/>
        <v/>
      </c>
    </row>
    <row r="4454" spans="1:19" x14ac:dyDescent="0.3">
      <c r="A4454" t="s">
        <v>9933</v>
      </c>
      <c r="B4454" t="s">
        <v>97</v>
      </c>
      <c r="C4454" t="s">
        <v>12021</v>
      </c>
      <c r="D4454" t="s">
        <v>19</v>
      </c>
      <c r="E4454" t="s">
        <v>20</v>
      </c>
      <c r="F4454" t="s">
        <v>2537</v>
      </c>
      <c r="G4454" t="s">
        <v>15</v>
      </c>
      <c r="H4454" s="1">
        <v>44053</v>
      </c>
      <c r="I4454" s="3">
        <v>0.46388888888888891</v>
      </c>
      <c r="J4454" s="1" t="s">
        <v>12021</v>
      </c>
      <c r="K4454" s="2" t="s">
        <v>12021</v>
      </c>
      <c r="L4454" s="2" t="s">
        <v>12021</v>
      </c>
      <c r="M4454" t="s">
        <v>12021</v>
      </c>
      <c r="N4454" t="str">
        <f t="shared" si="401"/>
        <v>10-08-2020</v>
      </c>
      <c r="O4454" t="str">
        <f t="shared" si="403"/>
        <v>08</v>
      </c>
      <c r="P4454" t="str">
        <f t="shared" si="404"/>
        <v>2020</v>
      </c>
      <c r="Q4454" t="s">
        <v>12021</v>
      </c>
      <c r="R4454" t="str">
        <f t="shared" si="402"/>
        <v>-</v>
      </c>
      <c r="S4454" t="str">
        <f t="shared" si="405"/>
        <v/>
      </c>
    </row>
    <row r="4455" spans="1:19" x14ac:dyDescent="0.3">
      <c r="A4455" t="s">
        <v>9934</v>
      </c>
      <c r="B4455" t="s">
        <v>37</v>
      </c>
      <c r="C4455" t="s">
        <v>12021</v>
      </c>
      <c r="D4455" t="s">
        <v>33</v>
      </c>
      <c r="E4455" t="s">
        <v>38</v>
      </c>
      <c r="F4455" t="s">
        <v>9935</v>
      </c>
      <c r="G4455" t="s">
        <v>15</v>
      </c>
      <c r="H4455" s="1" t="s">
        <v>3541</v>
      </c>
      <c r="I4455" s="3">
        <v>0.23631944444444444</v>
      </c>
      <c r="J4455" s="1" t="s">
        <v>12021</v>
      </c>
      <c r="K4455" s="2" t="s">
        <v>12021</v>
      </c>
      <c r="L4455" s="2" t="s">
        <v>12021</v>
      </c>
      <c r="M4455" t="s">
        <v>12021</v>
      </c>
      <c r="N4455" t="str">
        <f t="shared" si="401"/>
        <v>29-05-2024</v>
      </c>
      <c r="O4455" t="str">
        <f t="shared" si="403"/>
        <v>05</v>
      </c>
      <c r="P4455" t="str">
        <f t="shared" si="404"/>
        <v>2024</v>
      </c>
      <c r="Q4455" t="s">
        <v>12021</v>
      </c>
      <c r="R4455" t="str">
        <f t="shared" si="402"/>
        <v>-</v>
      </c>
      <c r="S4455" t="str">
        <f t="shared" si="405"/>
        <v/>
      </c>
    </row>
    <row r="4456" spans="1:19" x14ac:dyDescent="0.3">
      <c r="A4456" t="s">
        <v>9936</v>
      </c>
      <c r="B4456" t="s">
        <v>135</v>
      </c>
      <c r="C4456" t="s">
        <v>12021</v>
      </c>
      <c r="D4456" t="s">
        <v>33</v>
      </c>
      <c r="E4456" t="s">
        <v>38</v>
      </c>
      <c r="F4456" t="s">
        <v>9937</v>
      </c>
      <c r="G4456" t="s">
        <v>15</v>
      </c>
      <c r="H4456" s="1" t="s">
        <v>1418</v>
      </c>
      <c r="I4456" s="3">
        <v>0.3740162037037037</v>
      </c>
      <c r="J4456" s="1" t="s">
        <v>12021</v>
      </c>
      <c r="K4456" s="2" t="s">
        <v>12021</v>
      </c>
      <c r="L4456" s="2" t="s">
        <v>12021</v>
      </c>
      <c r="M4456" t="s">
        <v>12021</v>
      </c>
      <c r="N4456" t="str">
        <f t="shared" si="401"/>
        <v>21-01-2024</v>
      </c>
      <c r="O4456" t="str">
        <f t="shared" si="403"/>
        <v>01</v>
      </c>
      <c r="P4456" t="str">
        <f t="shared" si="404"/>
        <v>2024</v>
      </c>
      <c r="Q4456" t="s">
        <v>12021</v>
      </c>
      <c r="R4456" t="str">
        <f t="shared" si="402"/>
        <v>-</v>
      </c>
      <c r="S4456" t="str">
        <f t="shared" si="405"/>
        <v/>
      </c>
    </row>
    <row r="4457" spans="1:19" x14ac:dyDescent="0.3">
      <c r="A4457" t="s">
        <v>9938</v>
      </c>
      <c r="B4457" t="s">
        <v>126</v>
      </c>
      <c r="C4457" s="4">
        <v>45606.043749999997</v>
      </c>
      <c r="D4457" t="s">
        <v>33</v>
      </c>
      <c r="E4457" t="s">
        <v>127</v>
      </c>
      <c r="F4457" t="s">
        <v>9939</v>
      </c>
      <c r="G4457" t="s">
        <v>28</v>
      </c>
      <c r="H4457" s="1" t="s">
        <v>2075</v>
      </c>
      <c r="I4457" s="3">
        <v>4.4120370370370372E-2</v>
      </c>
      <c r="J4457" s="1">
        <v>45606</v>
      </c>
      <c r="K4457" s="2">
        <v>4.3749999999999997E-2</v>
      </c>
      <c r="L4457" s="2" t="s">
        <v>12021</v>
      </c>
      <c r="M4457" t="s">
        <v>12021</v>
      </c>
      <c r="N4457" t="str">
        <f t="shared" si="401"/>
        <v>29-09-2024</v>
      </c>
      <c r="O4457" t="str">
        <f t="shared" si="403"/>
        <v>09</v>
      </c>
      <c r="P4457" t="str">
        <f t="shared" si="404"/>
        <v>2024</v>
      </c>
      <c r="Q4457" t="s">
        <v>12021</v>
      </c>
      <c r="R4457" t="str">
        <f t="shared" si="402"/>
        <v>10-11-2024</v>
      </c>
      <c r="S4457" t="str">
        <f t="shared" si="405"/>
        <v>11</v>
      </c>
    </row>
    <row r="4458" spans="1:19" x14ac:dyDescent="0.3">
      <c r="A4458" t="s">
        <v>9940</v>
      </c>
      <c r="B4458" t="s">
        <v>126</v>
      </c>
      <c r="C4458" s="4">
        <v>44692.60833333333</v>
      </c>
      <c r="D4458" t="s">
        <v>33</v>
      </c>
      <c r="E4458" t="s">
        <v>127</v>
      </c>
      <c r="F4458" t="s">
        <v>9941</v>
      </c>
      <c r="G4458" t="s">
        <v>28</v>
      </c>
      <c r="H4458" s="1" t="s">
        <v>1080</v>
      </c>
      <c r="I4458" s="3">
        <v>0.60883101851851851</v>
      </c>
      <c r="J4458" s="1">
        <v>44692</v>
      </c>
      <c r="K4458" s="2">
        <v>0.60833333333333328</v>
      </c>
      <c r="L4458" s="2" t="s">
        <v>12021</v>
      </c>
      <c r="M4458" t="s">
        <v>12021</v>
      </c>
      <c r="N4458" t="str">
        <f t="shared" si="401"/>
        <v>14-10-2022</v>
      </c>
      <c r="O4458" t="str">
        <f t="shared" si="403"/>
        <v>10</v>
      </c>
      <c r="P4458" t="str">
        <f t="shared" si="404"/>
        <v>2022</v>
      </c>
      <c r="Q4458" t="s">
        <v>12021</v>
      </c>
      <c r="R4458" t="str">
        <f t="shared" si="402"/>
        <v>11-05-2022</v>
      </c>
      <c r="S4458" t="str">
        <f t="shared" si="405"/>
        <v>05</v>
      </c>
    </row>
    <row r="4459" spans="1:19" x14ac:dyDescent="0.3">
      <c r="A4459" t="s">
        <v>9942</v>
      </c>
      <c r="B4459" t="s">
        <v>93</v>
      </c>
      <c r="C4459" t="s">
        <v>12021</v>
      </c>
      <c r="D4459" t="s">
        <v>19</v>
      </c>
      <c r="E4459" t="s">
        <v>26</v>
      </c>
      <c r="F4459" t="s">
        <v>9943</v>
      </c>
      <c r="G4459" t="s">
        <v>15</v>
      </c>
      <c r="H4459" s="1" t="s">
        <v>3033</v>
      </c>
      <c r="I4459" s="3">
        <v>0.35554398148148147</v>
      </c>
      <c r="J4459" s="1" t="s">
        <v>12021</v>
      </c>
      <c r="K4459" s="2" t="s">
        <v>12021</v>
      </c>
      <c r="L4459" s="2" t="s">
        <v>12021</v>
      </c>
      <c r="M4459" t="s">
        <v>12021</v>
      </c>
      <c r="N4459" t="str">
        <f t="shared" si="401"/>
        <v>18-03-2022</v>
      </c>
      <c r="O4459" t="str">
        <f t="shared" si="403"/>
        <v>03</v>
      </c>
      <c r="P4459" t="str">
        <f t="shared" si="404"/>
        <v>2022</v>
      </c>
      <c r="Q4459" t="s">
        <v>12021</v>
      </c>
      <c r="R4459" t="str">
        <f t="shared" si="402"/>
        <v>-</v>
      </c>
      <c r="S4459" t="str">
        <f t="shared" si="405"/>
        <v/>
      </c>
    </row>
    <row r="4460" spans="1:19" x14ac:dyDescent="0.3">
      <c r="A4460" t="s">
        <v>9944</v>
      </c>
      <c r="B4460" t="s">
        <v>68</v>
      </c>
      <c r="C4460" t="s">
        <v>12021</v>
      </c>
      <c r="D4460" t="s">
        <v>49</v>
      </c>
      <c r="E4460" t="s">
        <v>69</v>
      </c>
      <c r="F4460" t="s">
        <v>9945</v>
      </c>
      <c r="G4460" t="s">
        <v>22</v>
      </c>
      <c r="H4460" s="1">
        <v>44936</v>
      </c>
      <c r="I4460" s="3">
        <v>0.58958333333333335</v>
      </c>
      <c r="J4460" s="1" t="s">
        <v>12021</v>
      </c>
      <c r="K4460" s="2" t="s">
        <v>12021</v>
      </c>
      <c r="L4460" s="2" t="s">
        <v>12021</v>
      </c>
      <c r="M4460" t="s">
        <v>12021</v>
      </c>
      <c r="N4460" t="str">
        <f t="shared" si="401"/>
        <v>10-01-2023</v>
      </c>
      <c r="O4460" t="str">
        <f t="shared" si="403"/>
        <v>01</v>
      </c>
      <c r="P4460" t="str">
        <f t="shared" si="404"/>
        <v>2023</v>
      </c>
      <c r="Q4460" t="s">
        <v>12021</v>
      </c>
      <c r="R4460" t="str">
        <f t="shared" si="402"/>
        <v>-</v>
      </c>
      <c r="S4460" t="str">
        <f t="shared" si="405"/>
        <v/>
      </c>
    </row>
    <row r="4461" spans="1:19" x14ac:dyDescent="0.3">
      <c r="A4461" t="s">
        <v>9946</v>
      </c>
      <c r="B4461" t="s">
        <v>73</v>
      </c>
      <c r="C4461" t="s">
        <v>12021</v>
      </c>
      <c r="D4461" t="s">
        <v>49</v>
      </c>
      <c r="E4461" t="s">
        <v>50</v>
      </c>
      <c r="F4461" t="s">
        <v>9947</v>
      </c>
      <c r="G4461" t="s">
        <v>15</v>
      </c>
      <c r="H4461" s="1" t="s">
        <v>913</v>
      </c>
      <c r="I4461" s="3">
        <v>1.2662037037037038E-2</v>
      </c>
      <c r="J4461" s="1" t="s">
        <v>12021</v>
      </c>
      <c r="K4461" s="2" t="s">
        <v>12021</v>
      </c>
      <c r="L4461" s="2" t="s">
        <v>12021</v>
      </c>
      <c r="M4461" t="s">
        <v>12021</v>
      </c>
      <c r="N4461" t="str">
        <f t="shared" si="401"/>
        <v>23-11-2022</v>
      </c>
      <c r="O4461" t="str">
        <f t="shared" si="403"/>
        <v>11</v>
      </c>
      <c r="P4461" t="str">
        <f t="shared" si="404"/>
        <v>2022</v>
      </c>
      <c r="Q4461" t="s">
        <v>12021</v>
      </c>
      <c r="R4461" t="str">
        <f t="shared" si="402"/>
        <v>-</v>
      </c>
      <c r="S4461" t="str">
        <f t="shared" si="405"/>
        <v/>
      </c>
    </row>
    <row r="4462" spans="1:19" x14ac:dyDescent="0.3">
      <c r="A4462" t="s">
        <v>9948</v>
      </c>
      <c r="B4462" t="s">
        <v>68</v>
      </c>
      <c r="C4462" t="s">
        <v>12021</v>
      </c>
      <c r="D4462" t="s">
        <v>49</v>
      </c>
      <c r="E4462" t="s">
        <v>69</v>
      </c>
      <c r="F4462" t="s">
        <v>9949</v>
      </c>
      <c r="G4462" t="s">
        <v>22</v>
      </c>
      <c r="H4462" s="1" t="s">
        <v>3669</v>
      </c>
      <c r="I4462" s="3">
        <v>0.42972222222222223</v>
      </c>
      <c r="J4462" s="1" t="s">
        <v>12021</v>
      </c>
      <c r="K4462" s="2" t="s">
        <v>12021</v>
      </c>
      <c r="L4462" s="2" t="s">
        <v>12021</v>
      </c>
      <c r="M4462" t="s">
        <v>12021</v>
      </c>
      <c r="N4462" t="str">
        <f t="shared" si="401"/>
        <v>27-12-2023</v>
      </c>
      <c r="O4462" t="str">
        <f t="shared" si="403"/>
        <v>12</v>
      </c>
      <c r="P4462" t="str">
        <f t="shared" si="404"/>
        <v>2023</v>
      </c>
      <c r="Q4462" t="s">
        <v>12021</v>
      </c>
      <c r="R4462" t="str">
        <f t="shared" si="402"/>
        <v>-</v>
      </c>
      <c r="S4462" t="str">
        <f t="shared" si="405"/>
        <v/>
      </c>
    </row>
    <row r="4463" spans="1:19" x14ac:dyDescent="0.3">
      <c r="A4463" t="s">
        <v>9950</v>
      </c>
      <c r="B4463" t="s">
        <v>249</v>
      </c>
      <c r="C4463" t="s">
        <v>12021</v>
      </c>
      <c r="D4463" t="s">
        <v>19</v>
      </c>
      <c r="E4463" t="s">
        <v>26</v>
      </c>
      <c r="F4463" t="s">
        <v>9951</v>
      </c>
      <c r="G4463" t="s">
        <v>15</v>
      </c>
      <c r="H4463" s="1" t="s">
        <v>3493</v>
      </c>
      <c r="I4463" s="3">
        <v>0.63810185185185186</v>
      </c>
      <c r="J4463" s="1" t="s">
        <v>12021</v>
      </c>
      <c r="K4463" s="2" t="s">
        <v>12021</v>
      </c>
      <c r="L4463" s="2" t="s">
        <v>12021</v>
      </c>
      <c r="M4463" t="s">
        <v>12021</v>
      </c>
      <c r="N4463" t="str">
        <f t="shared" si="401"/>
        <v>15-02-2021</v>
      </c>
      <c r="O4463" t="str">
        <f t="shared" si="403"/>
        <v>02</v>
      </c>
      <c r="P4463" t="str">
        <f t="shared" si="404"/>
        <v>2021</v>
      </c>
      <c r="Q4463" t="s">
        <v>12021</v>
      </c>
      <c r="R4463" t="str">
        <f t="shared" si="402"/>
        <v>-</v>
      </c>
      <c r="S4463" t="str">
        <f t="shared" si="405"/>
        <v/>
      </c>
    </row>
    <row r="4464" spans="1:19" x14ac:dyDescent="0.3">
      <c r="A4464" t="s">
        <v>9952</v>
      </c>
      <c r="B4464" t="s">
        <v>139</v>
      </c>
      <c r="C4464" s="4">
        <v>45542.72152777778</v>
      </c>
      <c r="D4464" t="s">
        <v>19</v>
      </c>
      <c r="E4464" t="s">
        <v>140</v>
      </c>
      <c r="F4464" t="s">
        <v>9953</v>
      </c>
      <c r="G4464" t="s">
        <v>28</v>
      </c>
      <c r="H4464" s="1" t="s">
        <v>5804</v>
      </c>
      <c r="I4464" s="3">
        <v>0.72165509259259264</v>
      </c>
      <c r="J4464" s="1">
        <v>45542</v>
      </c>
      <c r="K4464" s="2">
        <v>0.72152777777777777</v>
      </c>
      <c r="L4464" s="2" t="s">
        <v>12021</v>
      </c>
      <c r="M4464" t="s">
        <v>12021</v>
      </c>
      <c r="N4464" t="str">
        <f t="shared" si="401"/>
        <v>29-06-2024</v>
      </c>
      <c r="O4464" t="str">
        <f t="shared" si="403"/>
        <v>06</v>
      </c>
      <c r="P4464" t="str">
        <f t="shared" si="404"/>
        <v>2024</v>
      </c>
      <c r="Q4464" t="s">
        <v>12021</v>
      </c>
      <c r="R4464" t="str">
        <f t="shared" si="402"/>
        <v>07-09-2024</v>
      </c>
      <c r="S4464" t="str">
        <f t="shared" si="405"/>
        <v>09</v>
      </c>
    </row>
    <row r="4465" spans="1:19" x14ac:dyDescent="0.3">
      <c r="A4465" t="s">
        <v>9954</v>
      </c>
      <c r="B4465" t="s">
        <v>123</v>
      </c>
      <c r="C4465" t="s">
        <v>12021</v>
      </c>
      <c r="D4465" t="s">
        <v>33</v>
      </c>
      <c r="E4465" t="s">
        <v>34</v>
      </c>
      <c r="F4465" t="s">
        <v>9955</v>
      </c>
      <c r="G4465" t="s">
        <v>22</v>
      </c>
      <c r="H4465" s="1" t="s">
        <v>6962</v>
      </c>
      <c r="I4465" s="3">
        <v>0.43240740740740741</v>
      </c>
      <c r="J4465" s="1" t="s">
        <v>12021</v>
      </c>
      <c r="K4465" s="2" t="s">
        <v>12021</v>
      </c>
      <c r="L4465" s="2" t="s">
        <v>12021</v>
      </c>
      <c r="M4465" t="s">
        <v>12021</v>
      </c>
      <c r="N4465" t="str">
        <f t="shared" si="401"/>
        <v>30-04-2021</v>
      </c>
      <c r="O4465" t="str">
        <f t="shared" si="403"/>
        <v>04</v>
      </c>
      <c r="P4465" t="str">
        <f t="shared" si="404"/>
        <v>2021</v>
      </c>
      <c r="Q4465" t="s">
        <v>12021</v>
      </c>
      <c r="R4465" t="str">
        <f t="shared" si="402"/>
        <v>-</v>
      </c>
      <c r="S4465" t="str">
        <f t="shared" si="405"/>
        <v/>
      </c>
    </row>
    <row r="4466" spans="1:19" x14ac:dyDescent="0.3">
      <c r="A4466" t="s">
        <v>9956</v>
      </c>
      <c r="B4466" t="s">
        <v>139</v>
      </c>
      <c r="C4466" t="s">
        <v>12021</v>
      </c>
      <c r="D4466" t="s">
        <v>19</v>
      </c>
      <c r="E4466" t="s">
        <v>140</v>
      </c>
      <c r="F4466" t="s">
        <v>9957</v>
      </c>
      <c r="G4466" t="s">
        <v>22</v>
      </c>
      <c r="H4466" s="1" t="s">
        <v>4839</v>
      </c>
      <c r="I4466" s="3">
        <v>0.62512731481481476</v>
      </c>
      <c r="J4466" s="1" t="s">
        <v>12021</v>
      </c>
      <c r="K4466" s="2" t="s">
        <v>12021</v>
      </c>
      <c r="L4466" s="2" t="s">
        <v>12021</v>
      </c>
      <c r="M4466" t="s">
        <v>12021</v>
      </c>
      <c r="N4466" t="str">
        <f t="shared" si="401"/>
        <v>27-04-2021</v>
      </c>
      <c r="O4466" t="str">
        <f t="shared" si="403"/>
        <v>04</v>
      </c>
      <c r="P4466" t="str">
        <f t="shared" si="404"/>
        <v>2021</v>
      </c>
      <c r="Q4466" t="s">
        <v>12021</v>
      </c>
      <c r="R4466" t="str">
        <f t="shared" si="402"/>
        <v>-</v>
      </c>
      <c r="S4466" t="str">
        <f t="shared" si="405"/>
        <v/>
      </c>
    </row>
    <row r="4467" spans="1:19" x14ac:dyDescent="0.3">
      <c r="A4467" t="s">
        <v>9958</v>
      </c>
      <c r="B4467" t="s">
        <v>126</v>
      </c>
      <c r="C4467" t="s">
        <v>12021</v>
      </c>
      <c r="D4467" t="s">
        <v>33</v>
      </c>
      <c r="E4467" t="s">
        <v>127</v>
      </c>
      <c r="F4467" t="s">
        <v>9959</v>
      </c>
      <c r="G4467" t="s">
        <v>15</v>
      </c>
      <c r="H4467" s="1" t="s">
        <v>328</v>
      </c>
      <c r="I4467" s="3">
        <v>0.94267361111111114</v>
      </c>
      <c r="J4467" s="1" t="s">
        <v>12021</v>
      </c>
      <c r="K4467" s="2" t="s">
        <v>12021</v>
      </c>
      <c r="L4467" s="2" t="s">
        <v>12021</v>
      </c>
      <c r="M4467" t="s">
        <v>12021</v>
      </c>
      <c r="N4467" t="str">
        <f t="shared" si="401"/>
        <v>28-04-2021</v>
      </c>
      <c r="O4467" t="str">
        <f t="shared" si="403"/>
        <v>04</v>
      </c>
      <c r="P4467" t="str">
        <f t="shared" si="404"/>
        <v>2021</v>
      </c>
      <c r="Q4467" t="s">
        <v>12021</v>
      </c>
      <c r="R4467" t="str">
        <f t="shared" si="402"/>
        <v>-</v>
      </c>
      <c r="S4467" t="str">
        <f t="shared" si="405"/>
        <v/>
      </c>
    </row>
    <row r="4468" spans="1:19" x14ac:dyDescent="0.3">
      <c r="A4468" t="s">
        <v>9960</v>
      </c>
      <c r="B4468" t="s">
        <v>301</v>
      </c>
      <c r="C4468" s="4">
        <v>44328.183333333334</v>
      </c>
      <c r="D4468" t="s">
        <v>49</v>
      </c>
      <c r="E4468" t="s">
        <v>50</v>
      </c>
      <c r="F4468" t="s">
        <v>9961</v>
      </c>
      <c r="G4468" t="s">
        <v>28</v>
      </c>
      <c r="H4468" s="1" t="s">
        <v>1156</v>
      </c>
      <c r="I4468" s="3">
        <v>0.18388888888888888</v>
      </c>
      <c r="J4468" s="1">
        <v>44328</v>
      </c>
      <c r="K4468" s="2">
        <v>0.18333333333333332</v>
      </c>
      <c r="L4468" s="2" t="s">
        <v>12021</v>
      </c>
      <c r="M4468" t="s">
        <v>12021</v>
      </c>
      <c r="N4468" t="str">
        <f t="shared" si="401"/>
        <v>21-11-2021</v>
      </c>
      <c r="O4468" t="str">
        <f t="shared" si="403"/>
        <v>11</v>
      </c>
      <c r="P4468" t="str">
        <f t="shared" si="404"/>
        <v>2021</v>
      </c>
      <c r="Q4468" t="s">
        <v>12021</v>
      </c>
      <c r="R4468" t="str">
        <f t="shared" si="402"/>
        <v>12-05-2021</v>
      </c>
      <c r="S4468" t="str">
        <f t="shared" si="405"/>
        <v>05</v>
      </c>
    </row>
    <row r="4469" spans="1:19" x14ac:dyDescent="0.3">
      <c r="A4469" t="s">
        <v>9962</v>
      </c>
      <c r="B4469" t="s">
        <v>194</v>
      </c>
      <c r="C4469" t="s">
        <v>12021</v>
      </c>
      <c r="D4469" t="s">
        <v>49</v>
      </c>
      <c r="E4469" t="s">
        <v>65</v>
      </c>
      <c r="F4469" t="s">
        <v>9963</v>
      </c>
      <c r="G4469" t="s">
        <v>22</v>
      </c>
      <c r="H4469" s="1">
        <v>44931</v>
      </c>
      <c r="I4469" s="3">
        <v>0.30277777777777776</v>
      </c>
      <c r="J4469" s="1" t="s">
        <v>12021</v>
      </c>
      <c r="K4469" s="2" t="s">
        <v>12021</v>
      </c>
      <c r="L4469" s="2" t="s">
        <v>12021</v>
      </c>
      <c r="M4469" t="s">
        <v>12021</v>
      </c>
      <c r="N4469" t="str">
        <f t="shared" si="401"/>
        <v>05-01-2023</v>
      </c>
      <c r="O4469" t="str">
        <f t="shared" si="403"/>
        <v>01</v>
      </c>
      <c r="P4469" t="str">
        <f t="shared" si="404"/>
        <v>2023</v>
      </c>
      <c r="Q4469" t="s">
        <v>12021</v>
      </c>
      <c r="R4469" t="str">
        <f t="shared" si="402"/>
        <v>-</v>
      </c>
      <c r="S4469" t="str">
        <f t="shared" si="405"/>
        <v/>
      </c>
    </row>
    <row r="4470" spans="1:19" x14ac:dyDescent="0.3">
      <c r="A4470" t="s">
        <v>9964</v>
      </c>
      <c r="B4470" t="s">
        <v>202</v>
      </c>
      <c r="C4470" t="s">
        <v>12021</v>
      </c>
      <c r="D4470" t="s">
        <v>33</v>
      </c>
      <c r="E4470" t="s">
        <v>127</v>
      </c>
      <c r="F4470" t="s">
        <v>9965</v>
      </c>
      <c r="G4470" t="s">
        <v>15</v>
      </c>
      <c r="H4470" s="1">
        <v>44539</v>
      </c>
      <c r="I4470" s="3">
        <v>0.61944444444444446</v>
      </c>
      <c r="J4470" s="1" t="s">
        <v>12021</v>
      </c>
      <c r="K4470" s="2" t="s">
        <v>12021</v>
      </c>
      <c r="L4470" s="2" t="s">
        <v>12021</v>
      </c>
      <c r="M4470" t="s">
        <v>12021</v>
      </c>
      <c r="N4470" t="str">
        <f t="shared" si="401"/>
        <v>09-12-2021</v>
      </c>
      <c r="O4470" t="str">
        <f t="shared" si="403"/>
        <v>12</v>
      </c>
      <c r="P4470" t="str">
        <f t="shared" si="404"/>
        <v>2021</v>
      </c>
      <c r="Q4470" t="s">
        <v>12021</v>
      </c>
      <c r="R4470" t="str">
        <f t="shared" si="402"/>
        <v>-</v>
      </c>
      <c r="S4470" t="str">
        <f t="shared" si="405"/>
        <v/>
      </c>
    </row>
    <row r="4471" spans="1:19" x14ac:dyDescent="0.3">
      <c r="A4471" t="s">
        <v>9966</v>
      </c>
      <c r="B4471" t="s">
        <v>205</v>
      </c>
      <c r="C4471" t="s">
        <v>12021</v>
      </c>
      <c r="D4471" t="s">
        <v>19</v>
      </c>
      <c r="E4471" t="s">
        <v>140</v>
      </c>
      <c r="F4471" t="s">
        <v>9967</v>
      </c>
      <c r="G4471" t="s">
        <v>22</v>
      </c>
      <c r="H4471" s="1" t="s">
        <v>4384</v>
      </c>
      <c r="I4471" s="3">
        <v>0.79662037037037037</v>
      </c>
      <c r="J4471" s="1" t="s">
        <v>12021</v>
      </c>
      <c r="K4471" s="2" t="s">
        <v>12021</v>
      </c>
      <c r="L4471" s="2" t="s">
        <v>12021</v>
      </c>
      <c r="M4471" t="s">
        <v>12021</v>
      </c>
      <c r="N4471" t="str">
        <f t="shared" si="401"/>
        <v>19-06-2020</v>
      </c>
      <c r="O4471" t="str">
        <f t="shared" si="403"/>
        <v>06</v>
      </c>
      <c r="P4471" t="str">
        <f t="shared" si="404"/>
        <v>2020</v>
      </c>
      <c r="Q4471" t="s">
        <v>12021</v>
      </c>
      <c r="R4471" t="str">
        <f t="shared" si="402"/>
        <v>-</v>
      </c>
      <c r="S4471" t="str">
        <f t="shared" si="405"/>
        <v/>
      </c>
    </row>
    <row r="4472" spans="1:19" x14ac:dyDescent="0.3">
      <c r="A4472" t="s">
        <v>9968</v>
      </c>
      <c r="B4472" t="s">
        <v>48</v>
      </c>
      <c r="C4472" t="s">
        <v>12021</v>
      </c>
      <c r="D4472" t="s">
        <v>49</v>
      </c>
      <c r="E4472" t="s">
        <v>50</v>
      </c>
      <c r="F4472" t="s">
        <v>9969</v>
      </c>
      <c r="G4472" t="s">
        <v>22</v>
      </c>
      <c r="H4472" s="1" t="s">
        <v>7352</v>
      </c>
      <c r="I4472" s="3">
        <v>0.63686342592592593</v>
      </c>
      <c r="J4472" s="1" t="s">
        <v>12021</v>
      </c>
      <c r="K4472" s="2" t="s">
        <v>12021</v>
      </c>
      <c r="L4472" s="2" t="s">
        <v>12021</v>
      </c>
      <c r="M4472" t="s">
        <v>12021</v>
      </c>
      <c r="N4472" t="str">
        <f t="shared" si="401"/>
        <v>16-07-2022</v>
      </c>
      <c r="O4472" t="str">
        <f t="shared" si="403"/>
        <v>07</v>
      </c>
      <c r="P4472" t="str">
        <f t="shared" si="404"/>
        <v>2022</v>
      </c>
      <c r="Q4472" t="s">
        <v>12021</v>
      </c>
      <c r="R4472" t="str">
        <f t="shared" si="402"/>
        <v>-</v>
      </c>
      <c r="S4472" t="str">
        <f t="shared" si="405"/>
        <v/>
      </c>
    </row>
    <row r="4473" spans="1:19" x14ac:dyDescent="0.3">
      <c r="A4473" t="s">
        <v>9970</v>
      </c>
      <c r="B4473" t="s">
        <v>158</v>
      </c>
      <c r="C4473" t="s">
        <v>12021</v>
      </c>
      <c r="D4473" t="s">
        <v>33</v>
      </c>
      <c r="E4473" t="s">
        <v>127</v>
      </c>
      <c r="F4473" t="s">
        <v>9971</v>
      </c>
      <c r="G4473" t="s">
        <v>15</v>
      </c>
      <c r="H4473" s="1" t="s">
        <v>4036</v>
      </c>
      <c r="I4473" s="3">
        <v>0.45815972222222223</v>
      </c>
      <c r="J4473" s="1" t="s">
        <v>12021</v>
      </c>
      <c r="K4473" s="2" t="s">
        <v>12021</v>
      </c>
      <c r="L4473" s="2" t="s">
        <v>12021</v>
      </c>
      <c r="M4473" t="s">
        <v>12021</v>
      </c>
      <c r="N4473" t="str">
        <f t="shared" si="401"/>
        <v>19-02-2023</v>
      </c>
      <c r="O4473" t="str">
        <f t="shared" si="403"/>
        <v>02</v>
      </c>
      <c r="P4473" t="str">
        <f t="shared" si="404"/>
        <v>2023</v>
      </c>
      <c r="Q4473" t="s">
        <v>12021</v>
      </c>
      <c r="R4473" t="str">
        <f t="shared" si="402"/>
        <v>-</v>
      </c>
      <c r="S4473" t="str">
        <f t="shared" si="405"/>
        <v/>
      </c>
    </row>
    <row r="4474" spans="1:19" x14ac:dyDescent="0.3">
      <c r="A4474" t="s">
        <v>9972</v>
      </c>
      <c r="B4474" t="s">
        <v>110</v>
      </c>
      <c r="C4474" s="4">
        <v>45261.524305555555</v>
      </c>
      <c r="D4474" t="s">
        <v>33</v>
      </c>
      <c r="E4474" t="s">
        <v>34</v>
      </c>
      <c r="F4474" t="s">
        <v>9973</v>
      </c>
      <c r="G4474" t="s">
        <v>28</v>
      </c>
      <c r="H4474" s="1" t="s">
        <v>9662</v>
      </c>
      <c r="I4474" s="3">
        <v>0.52479166666666666</v>
      </c>
      <c r="J4474" s="1">
        <v>45261</v>
      </c>
      <c r="K4474" s="2">
        <v>0.52430555555555558</v>
      </c>
      <c r="L4474" s="2" t="s">
        <v>12021</v>
      </c>
      <c r="M4474" t="s">
        <v>12021</v>
      </c>
      <c r="N4474" t="str">
        <f t="shared" si="401"/>
        <v>15-12-2022</v>
      </c>
      <c r="O4474" t="str">
        <f t="shared" si="403"/>
        <v>12</v>
      </c>
      <c r="P4474" t="str">
        <f t="shared" si="404"/>
        <v>2022</v>
      </c>
      <c r="Q4474" t="s">
        <v>12021</v>
      </c>
      <c r="R4474" t="str">
        <f t="shared" si="402"/>
        <v>01-12-2023</v>
      </c>
      <c r="S4474" t="str">
        <f t="shared" si="405"/>
        <v>12</v>
      </c>
    </row>
    <row r="4475" spans="1:19" x14ac:dyDescent="0.3">
      <c r="A4475" t="s">
        <v>9974</v>
      </c>
      <c r="B4475" t="s">
        <v>25</v>
      </c>
      <c r="C4475" t="s">
        <v>12021</v>
      </c>
      <c r="D4475" t="s">
        <v>19</v>
      </c>
      <c r="E4475" t="s">
        <v>26</v>
      </c>
      <c r="F4475" t="s">
        <v>9975</v>
      </c>
      <c r="G4475" t="s">
        <v>15</v>
      </c>
      <c r="H4475" s="1">
        <v>44206</v>
      </c>
      <c r="I4475" s="3">
        <v>0.11458333333333333</v>
      </c>
      <c r="J4475" s="1" t="s">
        <v>12021</v>
      </c>
      <c r="K4475" s="2" t="s">
        <v>12021</v>
      </c>
      <c r="L4475" s="2" t="s">
        <v>12021</v>
      </c>
      <c r="M4475" t="s">
        <v>12021</v>
      </c>
      <c r="N4475" t="str">
        <f t="shared" si="401"/>
        <v>10-01-2021</v>
      </c>
      <c r="O4475" t="str">
        <f t="shared" si="403"/>
        <v>01</v>
      </c>
      <c r="P4475" t="str">
        <f t="shared" si="404"/>
        <v>2021</v>
      </c>
      <c r="Q4475" t="s">
        <v>12021</v>
      </c>
      <c r="R4475" t="str">
        <f t="shared" si="402"/>
        <v>-</v>
      </c>
      <c r="S4475" t="str">
        <f t="shared" si="405"/>
        <v/>
      </c>
    </row>
    <row r="4476" spans="1:19" x14ac:dyDescent="0.3">
      <c r="A4476" t="s">
        <v>9976</v>
      </c>
      <c r="B4476" t="s">
        <v>68</v>
      </c>
      <c r="C4476" t="s">
        <v>12021</v>
      </c>
      <c r="D4476" t="s">
        <v>49</v>
      </c>
      <c r="E4476" t="s">
        <v>69</v>
      </c>
      <c r="F4476" t="s">
        <v>9977</v>
      </c>
      <c r="G4476" t="s">
        <v>22</v>
      </c>
      <c r="H4476" s="1">
        <v>44537</v>
      </c>
      <c r="I4476" s="3">
        <v>0.89930555555555558</v>
      </c>
      <c r="J4476" s="1" t="s">
        <v>12021</v>
      </c>
      <c r="K4476" s="2" t="s">
        <v>12021</v>
      </c>
      <c r="L4476" s="2" t="s">
        <v>12021</v>
      </c>
      <c r="M4476" t="s">
        <v>12021</v>
      </c>
      <c r="N4476" t="str">
        <f t="shared" si="401"/>
        <v>07-12-2021</v>
      </c>
      <c r="O4476" t="str">
        <f t="shared" si="403"/>
        <v>12</v>
      </c>
      <c r="P4476" t="str">
        <f t="shared" si="404"/>
        <v>2021</v>
      </c>
      <c r="Q4476" t="s">
        <v>12021</v>
      </c>
      <c r="R4476" t="str">
        <f t="shared" si="402"/>
        <v>-</v>
      </c>
      <c r="S4476" t="str">
        <f t="shared" si="405"/>
        <v/>
      </c>
    </row>
    <row r="4477" spans="1:19" x14ac:dyDescent="0.3">
      <c r="A4477" t="s">
        <v>9978</v>
      </c>
      <c r="B4477" t="s">
        <v>139</v>
      </c>
      <c r="C4477" t="s">
        <v>11886</v>
      </c>
      <c r="D4477" t="s">
        <v>19</v>
      </c>
      <c r="E4477" t="s">
        <v>140</v>
      </c>
      <c r="F4477" t="s">
        <v>9979</v>
      </c>
      <c r="G4477" t="s">
        <v>28</v>
      </c>
      <c r="H4477" s="1">
        <v>45261</v>
      </c>
      <c r="I4477" s="3">
        <v>0.58263888888888893</v>
      </c>
      <c r="J4477" s="1" t="s">
        <v>1989</v>
      </c>
      <c r="K4477" s="2">
        <v>0.58278935185185188</v>
      </c>
      <c r="L4477" s="2" t="s">
        <v>12021</v>
      </c>
      <c r="M4477" t="s">
        <v>12021</v>
      </c>
      <c r="N4477" t="str">
        <f t="shared" si="401"/>
        <v>01-12-2023</v>
      </c>
      <c r="O4477" t="str">
        <f t="shared" si="403"/>
        <v>12</v>
      </c>
      <c r="P4477" t="str">
        <f t="shared" si="404"/>
        <v>2023</v>
      </c>
      <c r="Q4477" t="s">
        <v>12021</v>
      </c>
      <c r="R4477" t="str">
        <f t="shared" si="402"/>
        <v>18-01-2023</v>
      </c>
      <c r="S4477" t="str">
        <f t="shared" si="405"/>
        <v>01</v>
      </c>
    </row>
    <row r="4478" spans="1:19" x14ac:dyDescent="0.3">
      <c r="A4478" t="s">
        <v>9980</v>
      </c>
      <c r="B4478" t="s">
        <v>139</v>
      </c>
      <c r="C4478" t="s">
        <v>12021</v>
      </c>
      <c r="D4478" t="s">
        <v>19</v>
      </c>
      <c r="E4478" t="s">
        <v>140</v>
      </c>
      <c r="F4478" t="s">
        <v>9981</v>
      </c>
      <c r="G4478" t="s">
        <v>22</v>
      </c>
      <c r="H4478" s="1">
        <v>45388</v>
      </c>
      <c r="I4478" s="3">
        <v>0.86041666666666672</v>
      </c>
      <c r="J4478" s="1" t="s">
        <v>12021</v>
      </c>
      <c r="K4478" s="2" t="s">
        <v>12021</v>
      </c>
      <c r="L4478" s="2" t="s">
        <v>12021</v>
      </c>
      <c r="M4478" t="s">
        <v>12021</v>
      </c>
      <c r="N4478" t="str">
        <f t="shared" si="401"/>
        <v>06-04-2024</v>
      </c>
      <c r="O4478" t="str">
        <f t="shared" si="403"/>
        <v>04</v>
      </c>
      <c r="P4478" t="str">
        <f t="shared" si="404"/>
        <v>2024</v>
      </c>
      <c r="Q4478" t="s">
        <v>12021</v>
      </c>
      <c r="R4478" t="str">
        <f t="shared" si="402"/>
        <v>-</v>
      </c>
      <c r="S4478" t="str">
        <f t="shared" si="405"/>
        <v/>
      </c>
    </row>
    <row r="4479" spans="1:19" x14ac:dyDescent="0.3">
      <c r="A4479" t="s">
        <v>9982</v>
      </c>
      <c r="B4479" t="s">
        <v>73</v>
      </c>
      <c r="C4479" t="s">
        <v>12021</v>
      </c>
      <c r="D4479" t="s">
        <v>49</v>
      </c>
      <c r="E4479" t="s">
        <v>50</v>
      </c>
      <c r="F4479" t="s">
        <v>9983</v>
      </c>
      <c r="G4479" t="s">
        <v>22</v>
      </c>
      <c r="H4479" s="1" t="s">
        <v>3922</v>
      </c>
      <c r="I4479" s="3">
        <v>1.8344907407407407E-2</v>
      </c>
      <c r="J4479" s="1" t="s">
        <v>12021</v>
      </c>
      <c r="K4479" s="2" t="s">
        <v>12021</v>
      </c>
      <c r="L4479" s="2" t="s">
        <v>12021</v>
      </c>
      <c r="M4479" t="s">
        <v>12021</v>
      </c>
      <c r="N4479" t="str">
        <f t="shared" si="401"/>
        <v>17-08-2024</v>
      </c>
      <c r="O4479" t="str">
        <f t="shared" si="403"/>
        <v>08</v>
      </c>
      <c r="P4479" t="str">
        <f t="shared" si="404"/>
        <v>2024</v>
      </c>
      <c r="Q4479" t="s">
        <v>12021</v>
      </c>
      <c r="R4479" t="str">
        <f t="shared" si="402"/>
        <v>-</v>
      </c>
      <c r="S4479" t="str">
        <f t="shared" si="405"/>
        <v/>
      </c>
    </row>
    <row r="4480" spans="1:19" x14ac:dyDescent="0.3">
      <c r="A4480" t="s">
        <v>9984</v>
      </c>
      <c r="B4480" t="s">
        <v>11</v>
      </c>
      <c r="C4480" t="s">
        <v>12021</v>
      </c>
      <c r="D4480" t="s">
        <v>12</v>
      </c>
      <c r="E4480" t="s">
        <v>13</v>
      </c>
      <c r="F4480" t="s">
        <v>9985</v>
      </c>
      <c r="G4480" t="s">
        <v>22</v>
      </c>
      <c r="H4480" s="1" t="s">
        <v>462</v>
      </c>
      <c r="I4480" s="3">
        <v>0.12254629629629629</v>
      </c>
      <c r="J4480" s="1" t="s">
        <v>12021</v>
      </c>
      <c r="K4480" s="2" t="s">
        <v>12021</v>
      </c>
      <c r="L4480" s="2" t="s">
        <v>12021</v>
      </c>
      <c r="M4480" t="s">
        <v>12021</v>
      </c>
      <c r="N4480" t="str">
        <f t="shared" si="401"/>
        <v>16-04-2021</v>
      </c>
      <c r="O4480" t="str">
        <f t="shared" si="403"/>
        <v>04</v>
      </c>
      <c r="P4480" t="str">
        <f t="shared" si="404"/>
        <v>2021</v>
      </c>
      <c r="Q4480" t="s">
        <v>12021</v>
      </c>
      <c r="R4480" t="str">
        <f t="shared" si="402"/>
        <v>-</v>
      </c>
      <c r="S4480" t="str">
        <f t="shared" si="405"/>
        <v/>
      </c>
    </row>
    <row r="4481" spans="1:19" x14ac:dyDescent="0.3">
      <c r="A4481" t="s">
        <v>9986</v>
      </c>
      <c r="B4481" t="s">
        <v>158</v>
      </c>
      <c r="C4481" t="s">
        <v>12021</v>
      </c>
      <c r="D4481" t="s">
        <v>33</v>
      </c>
      <c r="E4481" t="s">
        <v>127</v>
      </c>
      <c r="F4481" t="s">
        <v>9987</v>
      </c>
      <c r="G4481" t="s">
        <v>22</v>
      </c>
      <c r="H4481" s="1">
        <v>45058</v>
      </c>
      <c r="I4481" s="3">
        <v>0.71597222222222223</v>
      </c>
      <c r="J4481" s="1" t="s">
        <v>12021</v>
      </c>
      <c r="K4481" s="2" t="s">
        <v>12021</v>
      </c>
      <c r="L4481" s="2" t="s">
        <v>12021</v>
      </c>
      <c r="M4481" t="s">
        <v>12021</v>
      </c>
      <c r="N4481" t="str">
        <f t="shared" si="401"/>
        <v>12-05-2023</v>
      </c>
      <c r="O4481" t="str">
        <f t="shared" si="403"/>
        <v>05</v>
      </c>
      <c r="P4481" t="str">
        <f t="shared" si="404"/>
        <v>2023</v>
      </c>
      <c r="Q4481" t="s">
        <v>12021</v>
      </c>
      <c r="R4481" t="str">
        <f t="shared" si="402"/>
        <v>-</v>
      </c>
      <c r="S4481" t="str">
        <f t="shared" si="405"/>
        <v/>
      </c>
    </row>
    <row r="4482" spans="1:19" x14ac:dyDescent="0.3">
      <c r="A4482" t="s">
        <v>9988</v>
      </c>
      <c r="B4482" t="s">
        <v>249</v>
      </c>
      <c r="C4482" t="s">
        <v>12021</v>
      </c>
      <c r="D4482" t="s">
        <v>19</v>
      </c>
      <c r="E4482" t="s">
        <v>26</v>
      </c>
      <c r="F4482" t="s">
        <v>9989</v>
      </c>
      <c r="G4482" t="s">
        <v>15</v>
      </c>
      <c r="H4482" s="1" t="s">
        <v>459</v>
      </c>
      <c r="I4482" s="3">
        <v>0.58247685185185183</v>
      </c>
      <c r="J4482" s="1" t="s">
        <v>12021</v>
      </c>
      <c r="K4482" s="2" t="s">
        <v>12021</v>
      </c>
      <c r="L4482" s="2" t="s">
        <v>12021</v>
      </c>
      <c r="M4482" t="s">
        <v>12021</v>
      </c>
      <c r="N4482" t="str">
        <f t="shared" ref="N4482:N4545" si="406">TEXT(H4482,"DD-MM-YYYY")</f>
        <v>18-05-2021</v>
      </c>
      <c r="O4482" t="str">
        <f t="shared" si="403"/>
        <v>05</v>
      </c>
      <c r="P4482" t="str">
        <f t="shared" si="404"/>
        <v>2021</v>
      </c>
      <c r="Q4482" t="s">
        <v>12021</v>
      </c>
      <c r="R4482" t="str">
        <f t="shared" ref="R4482:R4545" si="407">TEXT(J4482,"DD-MM-YYYY")</f>
        <v>-</v>
      </c>
      <c r="S4482" t="str">
        <f t="shared" si="405"/>
        <v/>
      </c>
    </row>
    <row r="4483" spans="1:19" x14ac:dyDescent="0.3">
      <c r="A4483" t="s">
        <v>9990</v>
      </c>
      <c r="B4483" t="s">
        <v>280</v>
      </c>
      <c r="C4483" t="s">
        <v>11887</v>
      </c>
      <c r="D4483" t="s">
        <v>49</v>
      </c>
      <c r="E4483" t="s">
        <v>65</v>
      </c>
      <c r="F4483" t="s">
        <v>9991</v>
      </c>
      <c r="G4483" t="s">
        <v>28</v>
      </c>
      <c r="H4483" s="1" t="s">
        <v>1983</v>
      </c>
      <c r="I4483" s="3">
        <v>0.29527777777777775</v>
      </c>
      <c r="J4483" s="1" t="s">
        <v>9440</v>
      </c>
      <c r="K4483" s="2">
        <v>0.29527777777777775</v>
      </c>
      <c r="L4483" s="2" t="s">
        <v>12021</v>
      </c>
      <c r="M4483" t="s">
        <v>12021</v>
      </c>
      <c r="N4483" t="str">
        <f t="shared" si="406"/>
        <v>27-11-2021</v>
      </c>
      <c r="O4483" t="str">
        <f t="shared" ref="O4483:O4546" si="408">MID(N4483,4,2)</f>
        <v>11</v>
      </c>
      <c r="P4483" t="str">
        <f t="shared" ref="P4483:P4546" si="409">RIGHT(N4483,4)</f>
        <v>2021</v>
      </c>
      <c r="Q4483" t="s">
        <v>12021</v>
      </c>
      <c r="R4483" t="str">
        <f t="shared" si="407"/>
        <v>18-12-2021</v>
      </c>
      <c r="S4483" t="str">
        <f t="shared" ref="S4483:S4546" si="410">MID(R4483,4,2)</f>
        <v>12</v>
      </c>
    </row>
    <row r="4484" spans="1:19" x14ac:dyDescent="0.3">
      <c r="A4484" t="s">
        <v>9992</v>
      </c>
      <c r="B4484" t="s">
        <v>139</v>
      </c>
      <c r="C4484" t="s">
        <v>12021</v>
      </c>
      <c r="D4484" t="s">
        <v>19</v>
      </c>
      <c r="E4484" t="s">
        <v>140</v>
      </c>
      <c r="F4484" t="s">
        <v>9993</v>
      </c>
      <c r="G4484" t="s">
        <v>22</v>
      </c>
      <c r="H4484" s="1" t="s">
        <v>5370</v>
      </c>
      <c r="I4484" s="3">
        <v>0.87084490740740739</v>
      </c>
      <c r="J4484" s="1" t="s">
        <v>12021</v>
      </c>
      <c r="K4484" s="2" t="s">
        <v>12021</v>
      </c>
      <c r="L4484" s="2" t="s">
        <v>12021</v>
      </c>
      <c r="M4484" t="s">
        <v>12021</v>
      </c>
      <c r="N4484" t="str">
        <f t="shared" si="406"/>
        <v>22-06-2023</v>
      </c>
      <c r="O4484" t="str">
        <f t="shared" si="408"/>
        <v>06</v>
      </c>
      <c r="P4484" t="str">
        <f t="shared" si="409"/>
        <v>2023</v>
      </c>
      <c r="Q4484" t="s">
        <v>12021</v>
      </c>
      <c r="R4484" t="str">
        <f t="shared" si="407"/>
        <v>-</v>
      </c>
      <c r="S4484" t="str">
        <f t="shared" si="410"/>
        <v/>
      </c>
    </row>
    <row r="4485" spans="1:19" x14ac:dyDescent="0.3">
      <c r="A4485" t="s">
        <v>9994</v>
      </c>
      <c r="B4485" t="s">
        <v>97</v>
      </c>
      <c r="C4485" t="s">
        <v>12021</v>
      </c>
      <c r="D4485" t="s">
        <v>19</v>
      </c>
      <c r="E4485" t="s">
        <v>20</v>
      </c>
      <c r="F4485" t="s">
        <v>9995</v>
      </c>
      <c r="G4485" t="s">
        <v>15</v>
      </c>
      <c r="H4485" s="1" t="s">
        <v>3732</v>
      </c>
      <c r="I4485" s="3">
        <v>0.50245370370370368</v>
      </c>
      <c r="J4485" s="1" t="s">
        <v>12021</v>
      </c>
      <c r="K4485" s="2" t="s">
        <v>12021</v>
      </c>
      <c r="L4485" s="2" t="s">
        <v>12021</v>
      </c>
      <c r="M4485" t="s">
        <v>12021</v>
      </c>
      <c r="N4485" t="str">
        <f t="shared" si="406"/>
        <v>31-12-2020</v>
      </c>
      <c r="O4485" t="str">
        <f t="shared" si="408"/>
        <v>12</v>
      </c>
      <c r="P4485" t="str">
        <f t="shared" si="409"/>
        <v>2020</v>
      </c>
      <c r="Q4485" t="s">
        <v>12021</v>
      </c>
      <c r="R4485" t="str">
        <f t="shared" si="407"/>
        <v>-</v>
      </c>
      <c r="S4485" t="str">
        <f t="shared" si="410"/>
        <v/>
      </c>
    </row>
    <row r="4486" spans="1:19" x14ac:dyDescent="0.3">
      <c r="A4486" t="s">
        <v>9996</v>
      </c>
      <c r="B4486" t="s">
        <v>280</v>
      </c>
      <c r="C4486" t="s">
        <v>11888</v>
      </c>
      <c r="D4486" t="s">
        <v>49</v>
      </c>
      <c r="E4486" t="s">
        <v>65</v>
      </c>
      <c r="F4486" t="s">
        <v>9997</v>
      </c>
      <c r="G4486" t="s">
        <v>28</v>
      </c>
      <c r="H4486" s="1" t="s">
        <v>2684</v>
      </c>
      <c r="I4486" s="3">
        <v>0.5178356481481482</v>
      </c>
      <c r="J4486" s="1" t="s">
        <v>2273</v>
      </c>
      <c r="K4486" s="2">
        <v>0.5178356481481482</v>
      </c>
      <c r="L4486" s="2" t="s">
        <v>12021</v>
      </c>
      <c r="M4486" t="s">
        <v>12021</v>
      </c>
      <c r="N4486" t="str">
        <f t="shared" si="406"/>
        <v>25-06-2023</v>
      </c>
      <c r="O4486" t="str">
        <f t="shared" si="408"/>
        <v>06</v>
      </c>
      <c r="P4486" t="str">
        <f t="shared" si="409"/>
        <v>2023</v>
      </c>
      <c r="Q4486" t="s">
        <v>12021</v>
      </c>
      <c r="R4486" t="str">
        <f t="shared" si="407"/>
        <v>19-07-2023</v>
      </c>
      <c r="S4486" t="str">
        <f t="shared" si="410"/>
        <v>07</v>
      </c>
    </row>
    <row r="4487" spans="1:19" x14ac:dyDescent="0.3">
      <c r="A4487" t="s">
        <v>9998</v>
      </c>
      <c r="B4487" t="s">
        <v>135</v>
      </c>
      <c r="C4487" s="4">
        <v>44388.473611111112</v>
      </c>
      <c r="D4487" t="s">
        <v>33</v>
      </c>
      <c r="E4487" t="s">
        <v>38</v>
      </c>
      <c r="F4487" t="s">
        <v>9999</v>
      </c>
      <c r="G4487" t="s">
        <v>28</v>
      </c>
      <c r="H4487" s="1">
        <v>44327</v>
      </c>
      <c r="I4487" s="3">
        <v>0.47361111111111109</v>
      </c>
      <c r="J4487" s="1">
        <v>44388</v>
      </c>
      <c r="K4487" s="2">
        <v>0.47361111111111109</v>
      </c>
      <c r="L4487" s="2" t="s">
        <v>12021</v>
      </c>
      <c r="M4487" t="s">
        <v>12021</v>
      </c>
      <c r="N4487" t="str">
        <f t="shared" si="406"/>
        <v>11-05-2021</v>
      </c>
      <c r="O4487" t="str">
        <f t="shared" si="408"/>
        <v>05</v>
      </c>
      <c r="P4487" t="str">
        <f t="shared" si="409"/>
        <v>2021</v>
      </c>
      <c r="Q4487" t="s">
        <v>12021</v>
      </c>
      <c r="R4487" t="str">
        <f t="shared" si="407"/>
        <v>11-07-2021</v>
      </c>
      <c r="S4487" t="str">
        <f t="shared" si="410"/>
        <v>07</v>
      </c>
    </row>
    <row r="4488" spans="1:19" x14ac:dyDescent="0.3">
      <c r="A4488" t="s">
        <v>10000</v>
      </c>
      <c r="B4488" t="s">
        <v>280</v>
      </c>
      <c r="C4488" t="s">
        <v>11889</v>
      </c>
      <c r="D4488" t="s">
        <v>49</v>
      </c>
      <c r="E4488" t="s">
        <v>65</v>
      </c>
      <c r="F4488" t="s">
        <v>10001</v>
      </c>
      <c r="G4488" t="s">
        <v>28</v>
      </c>
      <c r="H4488" s="1">
        <v>45604</v>
      </c>
      <c r="I4488" s="3">
        <v>0.10486111111111111</v>
      </c>
      <c r="J4488" s="1" t="s">
        <v>6149</v>
      </c>
      <c r="K4488" s="2">
        <v>0.1053125</v>
      </c>
      <c r="L4488" s="2" t="s">
        <v>12021</v>
      </c>
      <c r="M4488" t="s">
        <v>12021</v>
      </c>
      <c r="N4488" t="str">
        <f t="shared" si="406"/>
        <v>08-11-2024</v>
      </c>
      <c r="O4488" t="str">
        <f t="shared" si="408"/>
        <v>11</v>
      </c>
      <c r="P4488" t="str">
        <f t="shared" si="409"/>
        <v>2024</v>
      </c>
      <c r="Q4488" t="s">
        <v>12021</v>
      </c>
      <c r="R4488" t="str">
        <f t="shared" si="407"/>
        <v>26-08-2024</v>
      </c>
      <c r="S4488" t="str">
        <f t="shared" si="410"/>
        <v>08</v>
      </c>
    </row>
    <row r="4489" spans="1:19" x14ac:dyDescent="0.3">
      <c r="A4489" t="s">
        <v>10002</v>
      </c>
      <c r="B4489" t="s">
        <v>123</v>
      </c>
      <c r="C4489" t="s">
        <v>11890</v>
      </c>
      <c r="D4489" t="s">
        <v>33</v>
      </c>
      <c r="E4489" t="s">
        <v>34</v>
      </c>
      <c r="F4489" t="s">
        <v>10003</v>
      </c>
      <c r="G4489" t="s">
        <v>28</v>
      </c>
      <c r="H4489" s="1">
        <v>44562</v>
      </c>
      <c r="I4489" s="3">
        <v>0.11805555555555555</v>
      </c>
      <c r="J4489" s="1" t="s">
        <v>2345</v>
      </c>
      <c r="K4489" s="2">
        <v>0.1182175925925926</v>
      </c>
      <c r="L4489" s="2" t="s">
        <v>12021</v>
      </c>
      <c r="M4489" t="s">
        <v>12021</v>
      </c>
      <c r="N4489" t="str">
        <f t="shared" si="406"/>
        <v>01-01-2022</v>
      </c>
      <c r="O4489" t="str">
        <f t="shared" si="408"/>
        <v>01</v>
      </c>
      <c r="P4489" t="str">
        <f t="shared" si="409"/>
        <v>2022</v>
      </c>
      <c r="Q4489" t="s">
        <v>12021</v>
      </c>
      <c r="R4489" t="str">
        <f t="shared" si="407"/>
        <v>16-01-2022</v>
      </c>
      <c r="S4489" t="str">
        <f t="shared" si="410"/>
        <v>01</v>
      </c>
    </row>
    <row r="4490" spans="1:19" x14ac:dyDescent="0.3">
      <c r="A4490" t="s">
        <v>10004</v>
      </c>
      <c r="B4490" t="s">
        <v>18</v>
      </c>
      <c r="C4490" t="s">
        <v>12021</v>
      </c>
      <c r="D4490" t="s">
        <v>19</v>
      </c>
      <c r="E4490" t="s">
        <v>20</v>
      </c>
      <c r="F4490" t="s">
        <v>10005</v>
      </c>
      <c r="G4490" t="s">
        <v>15</v>
      </c>
      <c r="H4490" s="1" t="s">
        <v>1040</v>
      </c>
      <c r="I4490" s="3">
        <v>0.98432870370370373</v>
      </c>
      <c r="J4490" s="1" t="s">
        <v>12021</v>
      </c>
      <c r="K4490" s="2" t="s">
        <v>12021</v>
      </c>
      <c r="L4490" s="2" t="s">
        <v>12021</v>
      </c>
      <c r="M4490" t="s">
        <v>12021</v>
      </c>
      <c r="N4490" t="str">
        <f t="shared" si="406"/>
        <v>22-07-2021</v>
      </c>
      <c r="O4490" t="str">
        <f t="shared" si="408"/>
        <v>07</v>
      </c>
      <c r="P4490" t="str">
        <f t="shared" si="409"/>
        <v>2021</v>
      </c>
      <c r="Q4490" t="s">
        <v>12021</v>
      </c>
      <c r="R4490" t="str">
        <f t="shared" si="407"/>
        <v>-</v>
      </c>
      <c r="S4490" t="str">
        <f t="shared" si="410"/>
        <v/>
      </c>
    </row>
    <row r="4491" spans="1:19" x14ac:dyDescent="0.3">
      <c r="A4491" t="s">
        <v>10006</v>
      </c>
      <c r="B4491" t="s">
        <v>185</v>
      </c>
      <c r="C4491" t="s">
        <v>11891</v>
      </c>
      <c r="D4491" t="s">
        <v>12</v>
      </c>
      <c r="E4491" t="s">
        <v>13</v>
      </c>
      <c r="F4491" t="s">
        <v>10007</v>
      </c>
      <c r="G4491" t="s">
        <v>28</v>
      </c>
      <c r="H4491" s="1">
        <v>45422</v>
      </c>
      <c r="I4491" s="3">
        <v>0.45416666666666666</v>
      </c>
      <c r="J4491" s="1" t="s">
        <v>987</v>
      </c>
      <c r="K4491" s="2">
        <v>0.4543402777777778</v>
      </c>
      <c r="L4491" s="2" t="s">
        <v>12021</v>
      </c>
      <c r="M4491" t="s">
        <v>12021</v>
      </c>
      <c r="N4491" t="str">
        <f t="shared" si="406"/>
        <v>10-05-2024</v>
      </c>
      <c r="O4491" t="str">
        <f t="shared" si="408"/>
        <v>05</v>
      </c>
      <c r="P4491" t="str">
        <f t="shared" si="409"/>
        <v>2024</v>
      </c>
      <c r="Q4491" t="s">
        <v>12021</v>
      </c>
      <c r="R4491" t="str">
        <f t="shared" si="407"/>
        <v>18-10-2024</v>
      </c>
      <c r="S4491" t="str">
        <f t="shared" si="410"/>
        <v>10</v>
      </c>
    </row>
    <row r="4492" spans="1:19" x14ac:dyDescent="0.3">
      <c r="A4492" t="s">
        <v>10008</v>
      </c>
      <c r="B4492" t="s">
        <v>301</v>
      </c>
      <c r="C4492" t="s">
        <v>11892</v>
      </c>
      <c r="D4492" t="s">
        <v>49</v>
      </c>
      <c r="E4492" t="s">
        <v>50</v>
      </c>
      <c r="F4492" t="s">
        <v>10009</v>
      </c>
      <c r="G4492" t="s">
        <v>28</v>
      </c>
      <c r="H4492" s="1" t="s">
        <v>283</v>
      </c>
      <c r="I4492" s="3">
        <v>0.49663194444444442</v>
      </c>
      <c r="J4492" s="1" t="s">
        <v>2005</v>
      </c>
      <c r="K4492" s="2">
        <v>0.49663194444444442</v>
      </c>
      <c r="L4492" s="2" t="s">
        <v>12021</v>
      </c>
      <c r="M4492" t="s">
        <v>12021</v>
      </c>
      <c r="N4492" t="str">
        <f t="shared" si="406"/>
        <v>13-12-2021</v>
      </c>
      <c r="O4492" t="str">
        <f t="shared" si="408"/>
        <v>12</v>
      </c>
      <c r="P4492" t="str">
        <f t="shared" si="409"/>
        <v>2021</v>
      </c>
      <c r="Q4492" t="s">
        <v>12021</v>
      </c>
      <c r="R4492" t="str">
        <f t="shared" si="407"/>
        <v>29-12-2021</v>
      </c>
      <c r="S4492" t="str">
        <f t="shared" si="410"/>
        <v>12</v>
      </c>
    </row>
    <row r="4493" spans="1:19" x14ac:dyDescent="0.3">
      <c r="A4493" t="s">
        <v>10010</v>
      </c>
      <c r="B4493" t="s">
        <v>404</v>
      </c>
      <c r="C4493" s="4">
        <v>44048.434027777781</v>
      </c>
      <c r="D4493" t="s">
        <v>12</v>
      </c>
      <c r="E4493" t="s">
        <v>174</v>
      </c>
      <c r="F4493" t="s">
        <v>10011</v>
      </c>
      <c r="G4493" t="s">
        <v>28</v>
      </c>
      <c r="H4493" s="1" t="s">
        <v>2544</v>
      </c>
      <c r="I4493" s="3">
        <v>0.43451388888888887</v>
      </c>
      <c r="J4493" s="1">
        <v>44048</v>
      </c>
      <c r="K4493" s="2">
        <v>0.43402777777777779</v>
      </c>
      <c r="L4493" s="2" t="s">
        <v>12021</v>
      </c>
      <c r="M4493" t="s">
        <v>12021</v>
      </c>
      <c r="N4493" t="str">
        <f t="shared" si="406"/>
        <v>14-04-2020</v>
      </c>
      <c r="O4493" t="str">
        <f t="shared" si="408"/>
        <v>04</v>
      </c>
      <c r="P4493" t="str">
        <f t="shared" si="409"/>
        <v>2020</v>
      </c>
      <c r="Q4493" t="s">
        <v>12021</v>
      </c>
      <c r="R4493" t="str">
        <f t="shared" si="407"/>
        <v>05-08-2020</v>
      </c>
      <c r="S4493" t="str">
        <f t="shared" si="410"/>
        <v>08</v>
      </c>
    </row>
    <row r="4494" spans="1:19" x14ac:dyDescent="0.3">
      <c r="A4494" t="s">
        <v>10012</v>
      </c>
      <c r="B4494" t="s">
        <v>301</v>
      </c>
      <c r="C4494" t="s">
        <v>11893</v>
      </c>
      <c r="D4494" t="s">
        <v>49</v>
      </c>
      <c r="E4494" t="s">
        <v>50</v>
      </c>
      <c r="F4494" t="s">
        <v>10013</v>
      </c>
      <c r="G4494" t="s">
        <v>28</v>
      </c>
      <c r="H4494" s="1" t="s">
        <v>8868</v>
      </c>
      <c r="I4494" s="3">
        <v>0.10435185185185185</v>
      </c>
      <c r="J4494" s="1" t="s">
        <v>1617</v>
      </c>
      <c r="K4494" s="2">
        <v>0.10435185185185185</v>
      </c>
      <c r="L4494" s="2" t="s">
        <v>12021</v>
      </c>
      <c r="M4494" t="s">
        <v>12021</v>
      </c>
      <c r="N4494" t="str">
        <f t="shared" si="406"/>
        <v>28-10-2023</v>
      </c>
      <c r="O4494" t="str">
        <f t="shared" si="408"/>
        <v>10</v>
      </c>
      <c r="P4494" t="str">
        <f t="shared" si="409"/>
        <v>2023</v>
      </c>
      <c r="Q4494" t="s">
        <v>12021</v>
      </c>
      <c r="R4494" t="str">
        <f t="shared" si="407"/>
        <v>25-11-2023</v>
      </c>
      <c r="S4494" t="str">
        <f t="shared" si="410"/>
        <v>11</v>
      </c>
    </row>
    <row r="4495" spans="1:19" x14ac:dyDescent="0.3">
      <c r="A4495" t="s">
        <v>10014</v>
      </c>
      <c r="B4495" t="s">
        <v>135</v>
      </c>
      <c r="C4495" t="s">
        <v>12021</v>
      </c>
      <c r="D4495" t="s">
        <v>33</v>
      </c>
      <c r="E4495" t="s">
        <v>38</v>
      </c>
      <c r="F4495" t="s">
        <v>10015</v>
      </c>
      <c r="G4495" t="s">
        <v>22</v>
      </c>
      <c r="H4495" s="1">
        <v>43838</v>
      </c>
      <c r="I4495" s="3">
        <v>0.88402777777777775</v>
      </c>
      <c r="J4495" s="1" t="s">
        <v>12021</v>
      </c>
      <c r="K4495" s="2" t="s">
        <v>12021</v>
      </c>
      <c r="L4495" s="2" t="s">
        <v>12021</v>
      </c>
      <c r="M4495" t="s">
        <v>12021</v>
      </c>
      <c r="N4495" t="str">
        <f t="shared" si="406"/>
        <v>08-01-2020</v>
      </c>
      <c r="O4495" t="str">
        <f t="shared" si="408"/>
        <v>01</v>
      </c>
      <c r="P4495" t="str">
        <f t="shared" si="409"/>
        <v>2020</v>
      </c>
      <c r="Q4495" t="s">
        <v>12021</v>
      </c>
      <c r="R4495" t="str">
        <f t="shared" si="407"/>
        <v>-</v>
      </c>
      <c r="S4495" t="str">
        <f t="shared" si="410"/>
        <v/>
      </c>
    </row>
    <row r="4496" spans="1:19" x14ac:dyDescent="0.3">
      <c r="A4496" t="s">
        <v>10016</v>
      </c>
      <c r="B4496" t="s">
        <v>87</v>
      </c>
      <c r="C4496" t="s">
        <v>12021</v>
      </c>
      <c r="D4496" t="s">
        <v>33</v>
      </c>
      <c r="E4496" t="s">
        <v>38</v>
      </c>
      <c r="F4496" t="s">
        <v>10017</v>
      </c>
      <c r="G4496" t="s">
        <v>15</v>
      </c>
      <c r="H4496" s="1" t="s">
        <v>2070</v>
      </c>
      <c r="I4496" s="3">
        <v>0.73700231481481482</v>
      </c>
      <c r="J4496" s="1" t="s">
        <v>12021</v>
      </c>
      <c r="K4496" s="2" t="s">
        <v>12021</v>
      </c>
      <c r="L4496" s="2" t="s">
        <v>12021</v>
      </c>
      <c r="M4496" t="s">
        <v>12021</v>
      </c>
      <c r="N4496" t="str">
        <f t="shared" si="406"/>
        <v>13-08-2021</v>
      </c>
      <c r="O4496" t="str">
        <f t="shared" si="408"/>
        <v>08</v>
      </c>
      <c r="P4496" t="str">
        <f t="shared" si="409"/>
        <v>2021</v>
      </c>
      <c r="Q4496" t="s">
        <v>12021</v>
      </c>
      <c r="R4496" t="str">
        <f t="shared" si="407"/>
        <v>-</v>
      </c>
      <c r="S4496" t="str">
        <f t="shared" si="410"/>
        <v/>
      </c>
    </row>
    <row r="4497" spans="1:19" x14ac:dyDescent="0.3">
      <c r="A4497" t="s">
        <v>10018</v>
      </c>
      <c r="B4497" t="s">
        <v>188</v>
      </c>
      <c r="C4497" s="4">
        <v>45505.739583333336</v>
      </c>
      <c r="D4497" t="s">
        <v>12</v>
      </c>
      <c r="E4497" t="s">
        <v>114</v>
      </c>
      <c r="F4497" t="s">
        <v>10019</v>
      </c>
      <c r="G4497" t="s">
        <v>28</v>
      </c>
      <c r="H4497" s="1">
        <v>45181</v>
      </c>
      <c r="I4497" s="3">
        <v>0.73958333333333337</v>
      </c>
      <c r="J4497" s="1">
        <v>45505</v>
      </c>
      <c r="K4497" s="2">
        <v>0.73958333333333337</v>
      </c>
      <c r="L4497" s="2" t="s">
        <v>12021</v>
      </c>
      <c r="M4497" t="s">
        <v>12021</v>
      </c>
      <c r="N4497" t="str">
        <f t="shared" si="406"/>
        <v>12-09-2023</v>
      </c>
      <c r="O4497" t="str">
        <f t="shared" si="408"/>
        <v>09</v>
      </c>
      <c r="P4497" t="str">
        <f t="shared" si="409"/>
        <v>2023</v>
      </c>
      <c r="Q4497" t="s">
        <v>12021</v>
      </c>
      <c r="R4497" t="str">
        <f t="shared" si="407"/>
        <v>01-08-2024</v>
      </c>
      <c r="S4497" t="str">
        <f t="shared" si="410"/>
        <v>08</v>
      </c>
    </row>
    <row r="4498" spans="1:19" x14ac:dyDescent="0.3">
      <c r="A4498" t="s">
        <v>10020</v>
      </c>
      <c r="B4498" t="s">
        <v>301</v>
      </c>
      <c r="C4498" t="s">
        <v>12021</v>
      </c>
      <c r="D4498" t="s">
        <v>49</v>
      </c>
      <c r="E4498" t="s">
        <v>50</v>
      </c>
      <c r="F4498" t="s">
        <v>10021</v>
      </c>
      <c r="G4498" t="s">
        <v>15</v>
      </c>
      <c r="H4498" s="1">
        <v>45211</v>
      </c>
      <c r="I4498" s="3">
        <v>0.94722222222222219</v>
      </c>
      <c r="J4498" s="1" t="s">
        <v>12021</v>
      </c>
      <c r="K4498" s="2" t="s">
        <v>12021</v>
      </c>
      <c r="L4498" s="2" t="s">
        <v>12021</v>
      </c>
      <c r="M4498" t="s">
        <v>12021</v>
      </c>
      <c r="N4498" t="str">
        <f t="shared" si="406"/>
        <v>12-10-2023</v>
      </c>
      <c r="O4498" t="str">
        <f t="shared" si="408"/>
        <v>10</v>
      </c>
      <c r="P4498" t="str">
        <f t="shared" si="409"/>
        <v>2023</v>
      </c>
      <c r="Q4498" t="s">
        <v>12021</v>
      </c>
      <c r="R4498" t="str">
        <f t="shared" si="407"/>
        <v>-</v>
      </c>
      <c r="S4498" t="str">
        <f t="shared" si="410"/>
        <v/>
      </c>
    </row>
    <row r="4499" spans="1:19" x14ac:dyDescent="0.3">
      <c r="A4499" t="s">
        <v>10022</v>
      </c>
      <c r="B4499" t="s">
        <v>18</v>
      </c>
      <c r="C4499" t="s">
        <v>12021</v>
      </c>
      <c r="D4499" t="s">
        <v>19</v>
      </c>
      <c r="E4499" t="s">
        <v>20</v>
      </c>
      <c r="F4499" t="s">
        <v>10023</v>
      </c>
      <c r="G4499" t="s">
        <v>15</v>
      </c>
      <c r="H4499" s="1" t="s">
        <v>4476</v>
      </c>
      <c r="I4499" s="3">
        <v>0.81958333333333333</v>
      </c>
      <c r="J4499" s="1" t="s">
        <v>12021</v>
      </c>
      <c r="K4499" s="2" t="s">
        <v>12021</v>
      </c>
      <c r="L4499" s="2" t="s">
        <v>12021</v>
      </c>
      <c r="M4499" t="s">
        <v>12021</v>
      </c>
      <c r="N4499" t="str">
        <f t="shared" si="406"/>
        <v>29-11-2020</v>
      </c>
      <c r="O4499" t="str">
        <f t="shared" si="408"/>
        <v>11</v>
      </c>
      <c r="P4499" t="str">
        <f t="shared" si="409"/>
        <v>2020</v>
      </c>
      <c r="Q4499" t="s">
        <v>12021</v>
      </c>
      <c r="R4499" t="str">
        <f t="shared" si="407"/>
        <v>-</v>
      </c>
      <c r="S4499" t="str">
        <f t="shared" si="410"/>
        <v/>
      </c>
    </row>
    <row r="4500" spans="1:19" x14ac:dyDescent="0.3">
      <c r="A4500" t="s">
        <v>10024</v>
      </c>
      <c r="B4500" t="s">
        <v>188</v>
      </c>
      <c r="C4500" t="s">
        <v>12021</v>
      </c>
      <c r="D4500" t="s">
        <v>12</v>
      </c>
      <c r="E4500" t="s">
        <v>114</v>
      </c>
      <c r="F4500" t="s">
        <v>10025</v>
      </c>
      <c r="G4500" t="s">
        <v>15</v>
      </c>
      <c r="H4500" s="1" t="s">
        <v>1858</v>
      </c>
      <c r="I4500" s="3">
        <v>0.62016203703703698</v>
      </c>
      <c r="J4500" s="1" t="s">
        <v>12021</v>
      </c>
      <c r="K4500" s="2" t="s">
        <v>12021</v>
      </c>
      <c r="L4500" s="2" t="s">
        <v>12021</v>
      </c>
      <c r="M4500" t="s">
        <v>12021</v>
      </c>
      <c r="N4500" t="str">
        <f t="shared" si="406"/>
        <v>16-02-2021</v>
      </c>
      <c r="O4500" t="str">
        <f t="shared" si="408"/>
        <v>02</v>
      </c>
      <c r="P4500" t="str">
        <f t="shared" si="409"/>
        <v>2021</v>
      </c>
      <c r="Q4500" t="s">
        <v>12021</v>
      </c>
      <c r="R4500" t="str">
        <f t="shared" si="407"/>
        <v>-</v>
      </c>
      <c r="S4500" t="str">
        <f t="shared" si="410"/>
        <v/>
      </c>
    </row>
    <row r="4501" spans="1:19" x14ac:dyDescent="0.3">
      <c r="A4501" t="s">
        <v>10026</v>
      </c>
      <c r="B4501" t="s">
        <v>126</v>
      </c>
      <c r="C4501" t="s">
        <v>12021</v>
      </c>
      <c r="D4501" t="s">
        <v>33</v>
      </c>
      <c r="E4501" t="s">
        <v>127</v>
      </c>
      <c r="F4501" t="s">
        <v>10027</v>
      </c>
      <c r="G4501" t="s">
        <v>22</v>
      </c>
      <c r="H4501" s="1" t="s">
        <v>3672</v>
      </c>
      <c r="I4501" s="3">
        <v>0.84311342592592597</v>
      </c>
      <c r="J4501" s="1" t="s">
        <v>12021</v>
      </c>
      <c r="K4501" s="2" t="s">
        <v>12021</v>
      </c>
      <c r="L4501" s="2" t="s">
        <v>12021</v>
      </c>
      <c r="M4501" t="s">
        <v>12021</v>
      </c>
      <c r="N4501" t="str">
        <f t="shared" si="406"/>
        <v>23-05-2023</v>
      </c>
      <c r="O4501" t="str">
        <f t="shared" si="408"/>
        <v>05</v>
      </c>
      <c r="P4501" t="str">
        <f t="shared" si="409"/>
        <v>2023</v>
      </c>
      <c r="Q4501" t="s">
        <v>12021</v>
      </c>
      <c r="R4501" t="str">
        <f t="shared" si="407"/>
        <v>-</v>
      </c>
      <c r="S4501" t="str">
        <f t="shared" si="410"/>
        <v/>
      </c>
    </row>
    <row r="4502" spans="1:19" x14ac:dyDescent="0.3">
      <c r="A4502" t="s">
        <v>10028</v>
      </c>
      <c r="B4502" t="s">
        <v>73</v>
      </c>
      <c r="C4502" t="s">
        <v>12021</v>
      </c>
      <c r="D4502" t="s">
        <v>49</v>
      </c>
      <c r="E4502" t="s">
        <v>50</v>
      </c>
      <c r="F4502" t="s">
        <v>10029</v>
      </c>
      <c r="G4502" t="s">
        <v>22</v>
      </c>
      <c r="H4502" s="1">
        <v>45206</v>
      </c>
      <c r="I4502" s="3">
        <v>0.85138888888888886</v>
      </c>
      <c r="J4502" s="1" t="s">
        <v>12021</v>
      </c>
      <c r="K4502" s="2" t="s">
        <v>12021</v>
      </c>
      <c r="L4502" s="2" t="s">
        <v>12021</v>
      </c>
      <c r="M4502" t="s">
        <v>12021</v>
      </c>
      <c r="N4502" t="str">
        <f t="shared" si="406"/>
        <v>07-10-2023</v>
      </c>
      <c r="O4502" t="str">
        <f t="shared" si="408"/>
        <v>10</v>
      </c>
      <c r="P4502" t="str">
        <f t="shared" si="409"/>
        <v>2023</v>
      </c>
      <c r="Q4502" t="s">
        <v>12021</v>
      </c>
      <c r="R4502" t="str">
        <f t="shared" si="407"/>
        <v>-</v>
      </c>
      <c r="S4502" t="str">
        <f t="shared" si="410"/>
        <v/>
      </c>
    </row>
    <row r="4503" spans="1:19" x14ac:dyDescent="0.3">
      <c r="A4503" t="s">
        <v>10030</v>
      </c>
      <c r="B4503" t="s">
        <v>131</v>
      </c>
      <c r="C4503" t="s">
        <v>11894</v>
      </c>
      <c r="D4503" t="s">
        <v>12</v>
      </c>
      <c r="E4503" t="s">
        <v>114</v>
      </c>
      <c r="F4503" t="s">
        <v>10031</v>
      </c>
      <c r="G4503" t="s">
        <v>28</v>
      </c>
      <c r="H4503" s="1">
        <v>43923</v>
      </c>
      <c r="I4503" s="3">
        <v>0.45347222222222222</v>
      </c>
      <c r="J4503" s="1" t="s">
        <v>1772</v>
      </c>
      <c r="K4503" s="2">
        <v>0.45355324074074072</v>
      </c>
      <c r="L4503" s="2" t="s">
        <v>12021</v>
      </c>
      <c r="M4503" t="s">
        <v>12021</v>
      </c>
      <c r="N4503" t="str">
        <f t="shared" si="406"/>
        <v>02-04-2020</v>
      </c>
      <c r="O4503" t="str">
        <f t="shared" si="408"/>
        <v>04</v>
      </c>
      <c r="P4503" t="str">
        <f t="shared" si="409"/>
        <v>2020</v>
      </c>
      <c r="Q4503" t="s">
        <v>12021</v>
      </c>
      <c r="R4503" t="str">
        <f t="shared" si="407"/>
        <v>23-02-2020</v>
      </c>
      <c r="S4503" t="str">
        <f t="shared" si="410"/>
        <v>02</v>
      </c>
    </row>
    <row r="4504" spans="1:19" x14ac:dyDescent="0.3">
      <c r="A4504" t="s">
        <v>10032</v>
      </c>
      <c r="B4504" t="s">
        <v>25</v>
      </c>
      <c r="C4504" t="s">
        <v>12021</v>
      </c>
      <c r="D4504" t="s">
        <v>19</v>
      </c>
      <c r="E4504" t="s">
        <v>26</v>
      </c>
      <c r="F4504" t="s">
        <v>10033</v>
      </c>
      <c r="G4504" t="s">
        <v>15</v>
      </c>
      <c r="H4504" s="1" t="s">
        <v>6149</v>
      </c>
      <c r="I4504" s="3">
        <v>1.4490740740740742E-2</v>
      </c>
      <c r="J4504" s="1" t="s">
        <v>12021</v>
      </c>
      <c r="K4504" s="2" t="s">
        <v>12021</v>
      </c>
      <c r="L4504" s="2" t="s">
        <v>12021</v>
      </c>
      <c r="M4504" t="s">
        <v>12021</v>
      </c>
      <c r="N4504" t="str">
        <f t="shared" si="406"/>
        <v>26-08-2024</v>
      </c>
      <c r="O4504" t="str">
        <f t="shared" si="408"/>
        <v>08</v>
      </c>
      <c r="P4504" t="str">
        <f t="shared" si="409"/>
        <v>2024</v>
      </c>
      <c r="Q4504" t="s">
        <v>12021</v>
      </c>
      <c r="R4504" t="str">
        <f t="shared" si="407"/>
        <v>-</v>
      </c>
      <c r="S4504" t="str">
        <f t="shared" si="410"/>
        <v/>
      </c>
    </row>
    <row r="4505" spans="1:19" x14ac:dyDescent="0.3">
      <c r="A4505" t="s">
        <v>10034</v>
      </c>
      <c r="B4505" t="s">
        <v>149</v>
      </c>
      <c r="C4505" t="s">
        <v>12021</v>
      </c>
      <c r="D4505" t="s">
        <v>49</v>
      </c>
      <c r="E4505" t="s">
        <v>69</v>
      </c>
      <c r="F4505" t="s">
        <v>10035</v>
      </c>
      <c r="G4505" t="s">
        <v>22</v>
      </c>
      <c r="H4505" s="1">
        <v>43831</v>
      </c>
      <c r="I4505" s="3">
        <v>0.48125000000000001</v>
      </c>
      <c r="J4505" s="1" t="s">
        <v>12021</v>
      </c>
      <c r="K4505" s="2" t="s">
        <v>12021</v>
      </c>
      <c r="L4505" s="2" t="s">
        <v>12021</v>
      </c>
      <c r="M4505" t="s">
        <v>12021</v>
      </c>
      <c r="N4505" t="str">
        <f t="shared" si="406"/>
        <v>01-01-2020</v>
      </c>
      <c r="O4505" t="str">
        <f t="shared" si="408"/>
        <v>01</v>
      </c>
      <c r="P4505" t="str">
        <f t="shared" si="409"/>
        <v>2020</v>
      </c>
      <c r="Q4505" t="s">
        <v>12021</v>
      </c>
      <c r="R4505" t="str">
        <f t="shared" si="407"/>
        <v>-</v>
      </c>
      <c r="S4505" t="str">
        <f t="shared" si="410"/>
        <v/>
      </c>
    </row>
    <row r="4506" spans="1:19" x14ac:dyDescent="0.3">
      <c r="A4506" t="s">
        <v>10036</v>
      </c>
      <c r="B4506" t="s">
        <v>249</v>
      </c>
      <c r="C4506" t="s">
        <v>12021</v>
      </c>
      <c r="D4506" t="s">
        <v>19</v>
      </c>
      <c r="E4506" t="s">
        <v>26</v>
      </c>
      <c r="F4506" t="s">
        <v>10037</v>
      </c>
      <c r="G4506" t="s">
        <v>22</v>
      </c>
      <c r="H4506" s="1">
        <v>45083</v>
      </c>
      <c r="I4506" s="3">
        <v>0.17152777777777778</v>
      </c>
      <c r="J4506" s="1" t="s">
        <v>12021</v>
      </c>
      <c r="K4506" s="2" t="s">
        <v>12021</v>
      </c>
      <c r="L4506" s="2" t="s">
        <v>12021</v>
      </c>
      <c r="M4506" t="s">
        <v>12021</v>
      </c>
      <c r="N4506" t="str">
        <f t="shared" si="406"/>
        <v>06-06-2023</v>
      </c>
      <c r="O4506" t="str">
        <f t="shared" si="408"/>
        <v>06</v>
      </c>
      <c r="P4506" t="str">
        <f t="shared" si="409"/>
        <v>2023</v>
      </c>
      <c r="Q4506" t="s">
        <v>12021</v>
      </c>
      <c r="R4506" t="str">
        <f t="shared" si="407"/>
        <v>-</v>
      </c>
      <c r="S4506" t="str">
        <f t="shared" si="410"/>
        <v/>
      </c>
    </row>
    <row r="4507" spans="1:19" x14ac:dyDescent="0.3">
      <c r="A4507" t="s">
        <v>10038</v>
      </c>
      <c r="B4507" t="s">
        <v>32</v>
      </c>
      <c r="C4507" s="4">
        <v>44927.865277777775</v>
      </c>
      <c r="D4507" t="s">
        <v>33</v>
      </c>
      <c r="E4507" t="s">
        <v>34</v>
      </c>
      <c r="F4507" t="s">
        <v>10039</v>
      </c>
      <c r="G4507" t="s">
        <v>28</v>
      </c>
      <c r="H4507" s="1">
        <v>44724</v>
      </c>
      <c r="I4507" s="3">
        <v>0.86527777777777781</v>
      </c>
      <c r="J4507" s="1">
        <v>44927</v>
      </c>
      <c r="K4507" s="2">
        <v>0.86527777777777781</v>
      </c>
      <c r="L4507" s="2" t="s">
        <v>12021</v>
      </c>
      <c r="M4507" t="s">
        <v>12021</v>
      </c>
      <c r="N4507" t="str">
        <f t="shared" si="406"/>
        <v>12-06-2022</v>
      </c>
      <c r="O4507" t="str">
        <f t="shared" si="408"/>
        <v>06</v>
      </c>
      <c r="P4507" t="str">
        <f t="shared" si="409"/>
        <v>2022</v>
      </c>
      <c r="Q4507" t="s">
        <v>12021</v>
      </c>
      <c r="R4507" t="str">
        <f t="shared" si="407"/>
        <v>01-01-2023</v>
      </c>
      <c r="S4507" t="str">
        <f t="shared" si="410"/>
        <v>01</v>
      </c>
    </row>
    <row r="4508" spans="1:19" x14ac:dyDescent="0.3">
      <c r="A4508" t="s">
        <v>10040</v>
      </c>
      <c r="B4508" t="s">
        <v>87</v>
      </c>
      <c r="C4508" t="s">
        <v>12021</v>
      </c>
      <c r="D4508" t="s">
        <v>33</v>
      </c>
      <c r="E4508" t="s">
        <v>38</v>
      </c>
      <c r="F4508" t="s">
        <v>10041</v>
      </c>
      <c r="G4508" t="s">
        <v>15</v>
      </c>
      <c r="H4508" s="1">
        <v>44542</v>
      </c>
      <c r="I4508" s="3">
        <v>0.8833333333333333</v>
      </c>
      <c r="J4508" s="1" t="s">
        <v>12021</v>
      </c>
      <c r="K4508" s="2" t="s">
        <v>12021</v>
      </c>
      <c r="L4508" s="2" t="s">
        <v>12021</v>
      </c>
      <c r="M4508" t="s">
        <v>12021</v>
      </c>
      <c r="N4508" t="str">
        <f t="shared" si="406"/>
        <v>12-12-2021</v>
      </c>
      <c r="O4508" t="str">
        <f t="shared" si="408"/>
        <v>12</v>
      </c>
      <c r="P4508" t="str">
        <f t="shared" si="409"/>
        <v>2021</v>
      </c>
      <c r="Q4508" t="s">
        <v>12021</v>
      </c>
      <c r="R4508" t="str">
        <f t="shared" si="407"/>
        <v>-</v>
      </c>
      <c r="S4508" t="str">
        <f t="shared" si="410"/>
        <v/>
      </c>
    </row>
    <row r="4509" spans="1:19" x14ac:dyDescent="0.3">
      <c r="A4509" t="s">
        <v>10042</v>
      </c>
      <c r="B4509" t="s">
        <v>158</v>
      </c>
      <c r="C4509" t="s">
        <v>12021</v>
      </c>
      <c r="D4509" t="s">
        <v>33</v>
      </c>
      <c r="E4509" t="s">
        <v>127</v>
      </c>
      <c r="F4509" t="s">
        <v>10043</v>
      </c>
      <c r="G4509" t="s">
        <v>22</v>
      </c>
      <c r="H4509" s="1" t="s">
        <v>513</v>
      </c>
      <c r="I4509" s="3">
        <v>5.2962962962962962E-2</v>
      </c>
      <c r="J4509" s="1" t="s">
        <v>12021</v>
      </c>
      <c r="K4509" s="2" t="s">
        <v>12021</v>
      </c>
      <c r="L4509" s="2" t="s">
        <v>12021</v>
      </c>
      <c r="M4509" t="s">
        <v>12021</v>
      </c>
      <c r="N4509" t="str">
        <f t="shared" si="406"/>
        <v>15-09-2020</v>
      </c>
      <c r="O4509" t="str">
        <f t="shared" si="408"/>
        <v>09</v>
      </c>
      <c r="P4509" t="str">
        <f t="shared" si="409"/>
        <v>2020</v>
      </c>
      <c r="Q4509" t="s">
        <v>12021</v>
      </c>
      <c r="R4509" t="str">
        <f t="shared" si="407"/>
        <v>-</v>
      </c>
      <c r="S4509" t="str">
        <f t="shared" si="410"/>
        <v/>
      </c>
    </row>
    <row r="4510" spans="1:19" x14ac:dyDescent="0.3">
      <c r="A4510" t="s">
        <v>10044</v>
      </c>
      <c r="B4510" t="s">
        <v>73</v>
      </c>
      <c r="C4510" t="s">
        <v>12021</v>
      </c>
      <c r="D4510" t="s">
        <v>49</v>
      </c>
      <c r="E4510" t="s">
        <v>50</v>
      </c>
      <c r="F4510" t="s">
        <v>10045</v>
      </c>
      <c r="G4510" t="s">
        <v>22</v>
      </c>
      <c r="H4510" s="1">
        <v>44565</v>
      </c>
      <c r="I4510" s="3">
        <v>0.66805555555555551</v>
      </c>
      <c r="J4510" s="1" t="s">
        <v>12021</v>
      </c>
      <c r="K4510" s="2" t="s">
        <v>12021</v>
      </c>
      <c r="L4510" s="2" t="s">
        <v>12021</v>
      </c>
      <c r="M4510" t="s">
        <v>12021</v>
      </c>
      <c r="N4510" t="str">
        <f t="shared" si="406"/>
        <v>04-01-2022</v>
      </c>
      <c r="O4510" t="str">
        <f t="shared" si="408"/>
        <v>01</v>
      </c>
      <c r="P4510" t="str">
        <f t="shared" si="409"/>
        <v>2022</v>
      </c>
      <c r="Q4510" t="s">
        <v>12021</v>
      </c>
      <c r="R4510" t="str">
        <f t="shared" si="407"/>
        <v>-</v>
      </c>
      <c r="S4510" t="str">
        <f t="shared" si="410"/>
        <v/>
      </c>
    </row>
    <row r="4511" spans="1:19" x14ac:dyDescent="0.3">
      <c r="A4511" t="s">
        <v>10046</v>
      </c>
      <c r="B4511" t="s">
        <v>188</v>
      </c>
      <c r="C4511" t="s">
        <v>11895</v>
      </c>
      <c r="D4511" t="s">
        <v>12</v>
      </c>
      <c r="E4511" t="s">
        <v>114</v>
      </c>
      <c r="F4511" t="s">
        <v>10047</v>
      </c>
      <c r="G4511" t="s">
        <v>28</v>
      </c>
      <c r="H4511" s="1" t="s">
        <v>1748</v>
      </c>
      <c r="I4511" s="3">
        <v>0.66421296296296295</v>
      </c>
      <c r="J4511" s="1" t="s">
        <v>1294</v>
      </c>
      <c r="K4511" s="2">
        <v>0.66421296296296295</v>
      </c>
      <c r="L4511" s="2" t="s">
        <v>12021</v>
      </c>
      <c r="M4511" t="s">
        <v>12021</v>
      </c>
      <c r="N4511" t="str">
        <f t="shared" si="406"/>
        <v>25-03-2024</v>
      </c>
      <c r="O4511" t="str">
        <f t="shared" si="408"/>
        <v>03</v>
      </c>
      <c r="P4511" t="str">
        <f t="shared" si="409"/>
        <v>2024</v>
      </c>
      <c r="Q4511" t="s">
        <v>12021</v>
      </c>
      <c r="R4511" t="str">
        <f t="shared" si="407"/>
        <v>24-04-2024</v>
      </c>
      <c r="S4511" t="str">
        <f t="shared" si="410"/>
        <v>04</v>
      </c>
    </row>
    <row r="4512" spans="1:19" x14ac:dyDescent="0.3">
      <c r="A4512" t="s">
        <v>10048</v>
      </c>
      <c r="B4512" t="s">
        <v>188</v>
      </c>
      <c r="C4512" t="s">
        <v>11896</v>
      </c>
      <c r="D4512" t="s">
        <v>12</v>
      </c>
      <c r="E4512" t="s">
        <v>114</v>
      </c>
      <c r="F4512" t="s">
        <v>10049</v>
      </c>
      <c r="G4512" t="s">
        <v>28</v>
      </c>
      <c r="H4512" s="1">
        <v>45333</v>
      </c>
      <c r="I4512" s="3">
        <v>0.81111111111111112</v>
      </c>
      <c r="J4512" s="1" t="s">
        <v>688</v>
      </c>
      <c r="K4512" s="2">
        <v>0.8112731481481481</v>
      </c>
      <c r="L4512" s="2" t="s">
        <v>12021</v>
      </c>
      <c r="M4512" t="s">
        <v>12021</v>
      </c>
      <c r="N4512" t="str">
        <f t="shared" si="406"/>
        <v>11-02-2024</v>
      </c>
      <c r="O4512" t="str">
        <f t="shared" si="408"/>
        <v>02</v>
      </c>
      <c r="P4512" t="str">
        <f t="shared" si="409"/>
        <v>2024</v>
      </c>
      <c r="Q4512" t="s">
        <v>12021</v>
      </c>
      <c r="R4512" t="str">
        <f t="shared" si="407"/>
        <v>20-11-2024</v>
      </c>
      <c r="S4512" t="str">
        <f t="shared" si="410"/>
        <v>11</v>
      </c>
    </row>
    <row r="4513" spans="1:19" x14ac:dyDescent="0.3">
      <c r="A4513" t="s">
        <v>10050</v>
      </c>
      <c r="B4513" t="s">
        <v>158</v>
      </c>
      <c r="C4513" t="s">
        <v>12021</v>
      </c>
      <c r="D4513" t="s">
        <v>33</v>
      </c>
      <c r="E4513" t="s">
        <v>127</v>
      </c>
      <c r="F4513" t="s">
        <v>10051</v>
      </c>
      <c r="G4513" t="s">
        <v>22</v>
      </c>
      <c r="H4513" s="1" t="s">
        <v>7362</v>
      </c>
      <c r="I4513" s="3">
        <v>0.79363425925925923</v>
      </c>
      <c r="J4513" s="1" t="s">
        <v>12021</v>
      </c>
      <c r="K4513" s="2" t="s">
        <v>12021</v>
      </c>
      <c r="L4513" s="2" t="s">
        <v>12021</v>
      </c>
      <c r="M4513" t="s">
        <v>12021</v>
      </c>
      <c r="N4513" t="str">
        <f t="shared" si="406"/>
        <v>26-11-2022</v>
      </c>
      <c r="O4513" t="str">
        <f t="shared" si="408"/>
        <v>11</v>
      </c>
      <c r="P4513" t="str">
        <f t="shared" si="409"/>
        <v>2022</v>
      </c>
      <c r="Q4513" t="s">
        <v>12021</v>
      </c>
      <c r="R4513" t="str">
        <f t="shared" si="407"/>
        <v>-</v>
      </c>
      <c r="S4513" t="str">
        <f t="shared" si="410"/>
        <v/>
      </c>
    </row>
    <row r="4514" spans="1:19" x14ac:dyDescent="0.3">
      <c r="A4514" t="s">
        <v>10052</v>
      </c>
      <c r="B4514" t="s">
        <v>301</v>
      </c>
      <c r="C4514" t="s">
        <v>12021</v>
      </c>
      <c r="D4514" t="s">
        <v>49</v>
      </c>
      <c r="E4514" t="s">
        <v>50</v>
      </c>
      <c r="F4514" t="s">
        <v>10053</v>
      </c>
      <c r="G4514" t="s">
        <v>15</v>
      </c>
      <c r="H4514" s="1" t="s">
        <v>1418</v>
      </c>
      <c r="I4514" s="3">
        <v>0.51561342592592596</v>
      </c>
      <c r="J4514" s="1" t="s">
        <v>12021</v>
      </c>
      <c r="K4514" s="2" t="s">
        <v>12021</v>
      </c>
      <c r="L4514" s="2" t="s">
        <v>12021</v>
      </c>
      <c r="M4514" t="s">
        <v>12021</v>
      </c>
      <c r="N4514" t="str">
        <f t="shared" si="406"/>
        <v>21-01-2024</v>
      </c>
      <c r="O4514" t="str">
        <f t="shared" si="408"/>
        <v>01</v>
      </c>
      <c r="P4514" t="str">
        <f t="shared" si="409"/>
        <v>2024</v>
      </c>
      <c r="Q4514" t="s">
        <v>12021</v>
      </c>
      <c r="R4514" t="str">
        <f t="shared" si="407"/>
        <v>-</v>
      </c>
      <c r="S4514" t="str">
        <f t="shared" si="410"/>
        <v/>
      </c>
    </row>
    <row r="4515" spans="1:19" x14ac:dyDescent="0.3">
      <c r="A4515" t="s">
        <v>10054</v>
      </c>
      <c r="B4515" t="s">
        <v>48</v>
      </c>
      <c r="C4515" t="s">
        <v>12021</v>
      </c>
      <c r="D4515" t="s">
        <v>49</v>
      </c>
      <c r="E4515" t="s">
        <v>50</v>
      </c>
      <c r="F4515" t="s">
        <v>10055</v>
      </c>
      <c r="G4515" t="s">
        <v>15</v>
      </c>
      <c r="H4515" s="1" t="s">
        <v>1999</v>
      </c>
      <c r="I4515" s="3">
        <v>0.84849537037037037</v>
      </c>
      <c r="J4515" s="1" t="s">
        <v>12021</v>
      </c>
      <c r="K4515" s="2" t="s">
        <v>12021</v>
      </c>
      <c r="L4515" s="2" t="s">
        <v>12021</v>
      </c>
      <c r="M4515" t="s">
        <v>12021</v>
      </c>
      <c r="N4515" t="str">
        <f t="shared" si="406"/>
        <v>25-06-2024</v>
      </c>
      <c r="O4515" t="str">
        <f t="shared" si="408"/>
        <v>06</v>
      </c>
      <c r="P4515" t="str">
        <f t="shared" si="409"/>
        <v>2024</v>
      </c>
      <c r="Q4515" t="s">
        <v>12021</v>
      </c>
      <c r="R4515" t="str">
        <f t="shared" si="407"/>
        <v>-</v>
      </c>
      <c r="S4515" t="str">
        <f t="shared" si="410"/>
        <v/>
      </c>
    </row>
    <row r="4516" spans="1:19" x14ac:dyDescent="0.3">
      <c r="A4516" t="s">
        <v>10056</v>
      </c>
      <c r="B4516" t="s">
        <v>205</v>
      </c>
      <c r="C4516" t="s">
        <v>11897</v>
      </c>
      <c r="D4516" t="s">
        <v>19</v>
      </c>
      <c r="E4516" t="s">
        <v>140</v>
      </c>
      <c r="F4516" t="s">
        <v>10057</v>
      </c>
      <c r="G4516" t="s">
        <v>28</v>
      </c>
      <c r="H4516" s="1">
        <v>45026</v>
      </c>
      <c r="I4516" s="3">
        <v>0.79236111111111107</v>
      </c>
      <c r="J4516" s="1" t="s">
        <v>1793</v>
      </c>
      <c r="K4516" s="2">
        <v>0.79296296296296298</v>
      </c>
      <c r="L4516" s="2" t="s">
        <v>12021</v>
      </c>
      <c r="M4516" t="s">
        <v>12021</v>
      </c>
      <c r="N4516" t="str">
        <f t="shared" si="406"/>
        <v>10-04-2023</v>
      </c>
      <c r="O4516" t="str">
        <f t="shared" si="408"/>
        <v>04</v>
      </c>
      <c r="P4516" t="str">
        <f t="shared" si="409"/>
        <v>2023</v>
      </c>
      <c r="Q4516" t="s">
        <v>12021</v>
      </c>
      <c r="R4516" t="str">
        <f t="shared" si="407"/>
        <v>20-10-2023</v>
      </c>
      <c r="S4516" t="str">
        <f t="shared" si="410"/>
        <v>10</v>
      </c>
    </row>
    <row r="4517" spans="1:19" x14ac:dyDescent="0.3">
      <c r="A4517" t="s">
        <v>10058</v>
      </c>
      <c r="B4517" t="s">
        <v>110</v>
      </c>
      <c r="C4517" t="s">
        <v>12021</v>
      </c>
      <c r="D4517" t="s">
        <v>33</v>
      </c>
      <c r="E4517" t="s">
        <v>34</v>
      </c>
      <c r="F4517" t="s">
        <v>10059</v>
      </c>
      <c r="G4517" t="s">
        <v>22</v>
      </c>
      <c r="H4517" s="1">
        <v>45020</v>
      </c>
      <c r="I4517" s="3">
        <v>0.64166666666666672</v>
      </c>
      <c r="J4517" s="1" t="s">
        <v>12021</v>
      </c>
      <c r="K4517" s="2" t="s">
        <v>12021</v>
      </c>
      <c r="L4517" s="2" t="s">
        <v>12021</v>
      </c>
      <c r="M4517" t="s">
        <v>12021</v>
      </c>
      <c r="N4517" t="str">
        <f t="shared" si="406"/>
        <v>04-04-2023</v>
      </c>
      <c r="O4517" t="str">
        <f t="shared" si="408"/>
        <v>04</v>
      </c>
      <c r="P4517" t="str">
        <f t="shared" si="409"/>
        <v>2023</v>
      </c>
      <c r="Q4517" t="s">
        <v>12021</v>
      </c>
      <c r="R4517" t="str">
        <f t="shared" si="407"/>
        <v>-</v>
      </c>
      <c r="S4517" t="str">
        <f t="shared" si="410"/>
        <v/>
      </c>
    </row>
    <row r="4518" spans="1:19" x14ac:dyDescent="0.3">
      <c r="A4518" t="s">
        <v>10060</v>
      </c>
      <c r="B4518" t="s">
        <v>158</v>
      </c>
      <c r="C4518" s="4">
        <v>44715.118750000001</v>
      </c>
      <c r="D4518" t="s">
        <v>33</v>
      </c>
      <c r="E4518" t="s">
        <v>127</v>
      </c>
      <c r="F4518" t="s">
        <v>10061</v>
      </c>
      <c r="G4518" t="s">
        <v>28</v>
      </c>
      <c r="H4518" s="1">
        <v>44897</v>
      </c>
      <c r="I4518" s="3">
        <v>0.11874999999999999</v>
      </c>
      <c r="J4518" s="1">
        <v>44715</v>
      </c>
      <c r="K4518" s="2">
        <v>0.11874999999999999</v>
      </c>
      <c r="L4518" s="2" t="s">
        <v>12021</v>
      </c>
      <c r="M4518" t="s">
        <v>12021</v>
      </c>
      <c r="N4518" t="str">
        <f t="shared" si="406"/>
        <v>02-12-2022</v>
      </c>
      <c r="O4518" t="str">
        <f t="shared" si="408"/>
        <v>12</v>
      </c>
      <c r="P4518" t="str">
        <f t="shared" si="409"/>
        <v>2022</v>
      </c>
      <c r="Q4518" t="s">
        <v>12021</v>
      </c>
      <c r="R4518" t="str">
        <f t="shared" si="407"/>
        <v>03-06-2022</v>
      </c>
      <c r="S4518" t="str">
        <f t="shared" si="410"/>
        <v>06</v>
      </c>
    </row>
    <row r="4519" spans="1:19" x14ac:dyDescent="0.3">
      <c r="A4519" t="s">
        <v>10062</v>
      </c>
      <c r="B4519" t="s">
        <v>97</v>
      </c>
      <c r="C4519" t="s">
        <v>12021</v>
      </c>
      <c r="D4519" t="s">
        <v>19</v>
      </c>
      <c r="E4519" t="s">
        <v>20</v>
      </c>
      <c r="F4519" t="s">
        <v>10063</v>
      </c>
      <c r="G4519" t="s">
        <v>22</v>
      </c>
      <c r="H4519" s="1" t="s">
        <v>2987</v>
      </c>
      <c r="I4519" s="3">
        <v>0.88915509259259262</v>
      </c>
      <c r="J4519" s="1" t="s">
        <v>12021</v>
      </c>
      <c r="K4519" s="2" t="s">
        <v>12021</v>
      </c>
      <c r="L4519" s="2" t="s">
        <v>12021</v>
      </c>
      <c r="M4519" t="s">
        <v>12021</v>
      </c>
      <c r="N4519" t="str">
        <f t="shared" si="406"/>
        <v>20-10-2022</v>
      </c>
      <c r="O4519" t="str">
        <f t="shared" si="408"/>
        <v>10</v>
      </c>
      <c r="P4519" t="str">
        <f t="shared" si="409"/>
        <v>2022</v>
      </c>
      <c r="Q4519" t="s">
        <v>12021</v>
      </c>
      <c r="R4519" t="str">
        <f t="shared" si="407"/>
        <v>-</v>
      </c>
      <c r="S4519" t="str">
        <f t="shared" si="410"/>
        <v/>
      </c>
    </row>
    <row r="4520" spans="1:19" x14ac:dyDescent="0.3">
      <c r="A4520" t="s">
        <v>10064</v>
      </c>
      <c r="B4520" t="s">
        <v>185</v>
      </c>
      <c r="C4520" s="4">
        <v>43835.705555555556</v>
      </c>
      <c r="D4520" t="s">
        <v>12</v>
      </c>
      <c r="E4520" t="s">
        <v>13</v>
      </c>
      <c r="F4520" t="s">
        <v>10065</v>
      </c>
      <c r="G4520" t="s">
        <v>28</v>
      </c>
      <c r="H4520" s="1">
        <v>44169</v>
      </c>
      <c r="I4520" s="3">
        <v>0.7055555555555556</v>
      </c>
      <c r="J4520" s="1">
        <v>43835</v>
      </c>
      <c r="K4520" s="2">
        <v>0.7055555555555556</v>
      </c>
      <c r="L4520" s="2" t="s">
        <v>12021</v>
      </c>
      <c r="M4520" t="s">
        <v>12021</v>
      </c>
      <c r="N4520" t="str">
        <f t="shared" si="406"/>
        <v>04-12-2020</v>
      </c>
      <c r="O4520" t="str">
        <f t="shared" si="408"/>
        <v>12</v>
      </c>
      <c r="P4520" t="str">
        <f t="shared" si="409"/>
        <v>2020</v>
      </c>
      <c r="Q4520" t="s">
        <v>12021</v>
      </c>
      <c r="R4520" t="str">
        <f t="shared" si="407"/>
        <v>05-01-2020</v>
      </c>
      <c r="S4520" t="str">
        <f t="shared" si="410"/>
        <v>01</v>
      </c>
    </row>
    <row r="4521" spans="1:19" x14ac:dyDescent="0.3">
      <c r="A4521" t="s">
        <v>10066</v>
      </c>
      <c r="B4521" t="s">
        <v>131</v>
      </c>
      <c r="C4521" t="s">
        <v>12021</v>
      </c>
      <c r="D4521" t="s">
        <v>12</v>
      </c>
      <c r="E4521" t="s">
        <v>114</v>
      </c>
      <c r="F4521" t="s">
        <v>10067</v>
      </c>
      <c r="G4521" t="s">
        <v>22</v>
      </c>
      <c r="H4521" s="1" t="s">
        <v>5299</v>
      </c>
      <c r="I4521" s="3">
        <v>6.5856481481481478E-3</v>
      </c>
      <c r="J4521" s="1" t="s">
        <v>12021</v>
      </c>
      <c r="K4521" s="2" t="s">
        <v>12021</v>
      </c>
      <c r="L4521" s="2" t="s">
        <v>12021</v>
      </c>
      <c r="M4521" t="s">
        <v>12021</v>
      </c>
      <c r="N4521" t="str">
        <f t="shared" si="406"/>
        <v>31-05-2024</v>
      </c>
      <c r="O4521" t="str">
        <f t="shared" si="408"/>
        <v>05</v>
      </c>
      <c r="P4521" t="str">
        <f t="shared" si="409"/>
        <v>2024</v>
      </c>
      <c r="Q4521" t="s">
        <v>12021</v>
      </c>
      <c r="R4521" t="str">
        <f t="shared" si="407"/>
        <v>-</v>
      </c>
      <c r="S4521" t="str">
        <f t="shared" si="410"/>
        <v/>
      </c>
    </row>
    <row r="4522" spans="1:19" x14ac:dyDescent="0.3">
      <c r="A4522" t="s">
        <v>10068</v>
      </c>
      <c r="B4522" t="s">
        <v>404</v>
      </c>
      <c r="C4522" s="4" t="s">
        <v>12021</v>
      </c>
      <c r="D4522" t="s">
        <v>12</v>
      </c>
      <c r="E4522" t="s">
        <v>174</v>
      </c>
      <c r="F4522" t="s">
        <v>10069</v>
      </c>
      <c r="G4522" t="s">
        <v>22</v>
      </c>
      <c r="H4522" s="1">
        <v>45238</v>
      </c>
      <c r="I4522" s="3">
        <v>0.77569444444444446</v>
      </c>
      <c r="J4522" s="1" t="s">
        <v>12021</v>
      </c>
      <c r="K4522" s="2" t="s">
        <v>12021</v>
      </c>
      <c r="L4522" s="2" t="s">
        <v>12021</v>
      </c>
      <c r="M4522" t="s">
        <v>12021</v>
      </c>
      <c r="N4522" t="str">
        <f t="shared" si="406"/>
        <v>08-11-2023</v>
      </c>
      <c r="O4522" t="str">
        <f t="shared" si="408"/>
        <v>11</v>
      </c>
      <c r="P4522" t="str">
        <f t="shared" si="409"/>
        <v>2023</v>
      </c>
      <c r="Q4522" t="s">
        <v>12021</v>
      </c>
      <c r="R4522" t="str">
        <f t="shared" si="407"/>
        <v>-</v>
      </c>
      <c r="S4522" t="str">
        <f t="shared" si="410"/>
        <v/>
      </c>
    </row>
    <row r="4523" spans="1:19" x14ac:dyDescent="0.3">
      <c r="A4523" t="s">
        <v>10070</v>
      </c>
      <c r="B4523" t="s">
        <v>25</v>
      </c>
      <c r="C4523" t="s">
        <v>11898</v>
      </c>
      <c r="D4523" t="s">
        <v>19</v>
      </c>
      <c r="E4523" t="s">
        <v>26</v>
      </c>
      <c r="F4523" t="s">
        <v>10071</v>
      </c>
      <c r="G4523" t="s">
        <v>28</v>
      </c>
      <c r="H4523" s="1">
        <v>45082</v>
      </c>
      <c r="I4523" s="3">
        <v>0.65972222222222221</v>
      </c>
      <c r="J4523" s="1" t="s">
        <v>3672</v>
      </c>
      <c r="K4523" s="2">
        <v>0.6599652777777778</v>
      </c>
      <c r="L4523" s="2" t="s">
        <v>12021</v>
      </c>
      <c r="M4523" t="s">
        <v>12021</v>
      </c>
      <c r="N4523" t="str">
        <f t="shared" si="406"/>
        <v>05-06-2023</v>
      </c>
      <c r="O4523" t="str">
        <f t="shared" si="408"/>
        <v>06</v>
      </c>
      <c r="P4523" t="str">
        <f t="shared" si="409"/>
        <v>2023</v>
      </c>
      <c r="Q4523" t="s">
        <v>12021</v>
      </c>
      <c r="R4523" t="str">
        <f t="shared" si="407"/>
        <v>23-05-2023</v>
      </c>
      <c r="S4523" t="str">
        <f t="shared" si="410"/>
        <v>05</v>
      </c>
    </row>
    <row r="4524" spans="1:19" x14ac:dyDescent="0.3">
      <c r="A4524" t="s">
        <v>10072</v>
      </c>
      <c r="B4524" t="s">
        <v>11</v>
      </c>
      <c r="C4524" s="4" t="s">
        <v>12021</v>
      </c>
      <c r="D4524" t="s">
        <v>12</v>
      </c>
      <c r="E4524" t="s">
        <v>13</v>
      </c>
      <c r="F4524" t="s">
        <v>10073</v>
      </c>
      <c r="G4524" t="s">
        <v>22</v>
      </c>
      <c r="H4524" s="1" t="s">
        <v>1023</v>
      </c>
      <c r="I4524" s="3">
        <v>0.57701388888888894</v>
      </c>
      <c r="J4524" s="1" t="s">
        <v>12021</v>
      </c>
      <c r="K4524" s="2" t="s">
        <v>12021</v>
      </c>
      <c r="L4524" s="2" t="s">
        <v>12021</v>
      </c>
      <c r="M4524" t="s">
        <v>12021</v>
      </c>
      <c r="N4524" t="str">
        <f t="shared" si="406"/>
        <v>30-09-2024</v>
      </c>
      <c r="O4524" t="str">
        <f t="shared" si="408"/>
        <v>09</v>
      </c>
      <c r="P4524" t="str">
        <f t="shared" si="409"/>
        <v>2024</v>
      </c>
      <c r="Q4524" t="s">
        <v>12021</v>
      </c>
      <c r="R4524" t="str">
        <f t="shared" si="407"/>
        <v>-</v>
      </c>
      <c r="S4524" t="str">
        <f t="shared" si="410"/>
        <v/>
      </c>
    </row>
    <row r="4525" spans="1:19" x14ac:dyDescent="0.3">
      <c r="A4525" t="s">
        <v>10074</v>
      </c>
      <c r="B4525" t="s">
        <v>280</v>
      </c>
      <c r="C4525" t="s">
        <v>12021</v>
      </c>
      <c r="D4525" t="s">
        <v>49</v>
      </c>
      <c r="E4525" t="s">
        <v>65</v>
      </c>
      <c r="F4525" t="s">
        <v>10075</v>
      </c>
      <c r="G4525" t="s">
        <v>22</v>
      </c>
      <c r="H4525" s="1" t="s">
        <v>666</v>
      </c>
      <c r="I4525" s="3">
        <v>0.95233796296296291</v>
      </c>
      <c r="J4525" s="1" t="s">
        <v>12021</v>
      </c>
      <c r="K4525" s="2" t="s">
        <v>12021</v>
      </c>
      <c r="L4525" s="2" t="s">
        <v>12021</v>
      </c>
      <c r="M4525" t="s">
        <v>12021</v>
      </c>
      <c r="N4525" t="str">
        <f t="shared" si="406"/>
        <v>29-02-2024</v>
      </c>
      <c r="O4525" t="str">
        <f t="shared" si="408"/>
        <v>02</v>
      </c>
      <c r="P4525" t="str">
        <f t="shared" si="409"/>
        <v>2024</v>
      </c>
      <c r="Q4525" t="s">
        <v>12021</v>
      </c>
      <c r="R4525" t="str">
        <f t="shared" si="407"/>
        <v>-</v>
      </c>
      <c r="S4525" t="str">
        <f t="shared" si="410"/>
        <v/>
      </c>
    </row>
    <row r="4526" spans="1:19" x14ac:dyDescent="0.3">
      <c r="A4526" t="s">
        <v>10076</v>
      </c>
      <c r="B4526" t="s">
        <v>280</v>
      </c>
      <c r="C4526" s="4">
        <v>44386.500694444447</v>
      </c>
      <c r="D4526" t="s">
        <v>49</v>
      </c>
      <c r="E4526" t="s">
        <v>65</v>
      </c>
      <c r="F4526" t="s">
        <v>10077</v>
      </c>
      <c r="G4526" t="s">
        <v>28</v>
      </c>
      <c r="H4526" s="1" t="s">
        <v>2448</v>
      </c>
      <c r="I4526" s="3">
        <v>0.50096064814814811</v>
      </c>
      <c r="J4526" s="1">
        <v>44386</v>
      </c>
      <c r="K4526" s="2">
        <v>0.50069444444444444</v>
      </c>
      <c r="L4526" s="2" t="s">
        <v>12021</v>
      </c>
      <c r="M4526" t="s">
        <v>12021</v>
      </c>
      <c r="N4526" t="str">
        <f t="shared" si="406"/>
        <v>19-08-2021</v>
      </c>
      <c r="O4526" t="str">
        <f t="shared" si="408"/>
        <v>08</v>
      </c>
      <c r="P4526" t="str">
        <f t="shared" si="409"/>
        <v>2021</v>
      </c>
      <c r="Q4526" t="s">
        <v>12021</v>
      </c>
      <c r="R4526" t="str">
        <f t="shared" si="407"/>
        <v>09-07-2021</v>
      </c>
      <c r="S4526" t="str">
        <f t="shared" si="410"/>
        <v>07</v>
      </c>
    </row>
    <row r="4527" spans="1:19" x14ac:dyDescent="0.3">
      <c r="A4527" t="s">
        <v>10078</v>
      </c>
      <c r="B4527" t="s">
        <v>123</v>
      </c>
      <c r="C4527" s="4">
        <v>44141.115972222222</v>
      </c>
      <c r="D4527" t="s">
        <v>33</v>
      </c>
      <c r="E4527" t="s">
        <v>34</v>
      </c>
      <c r="F4527" t="s">
        <v>10079</v>
      </c>
      <c r="G4527" t="s">
        <v>28</v>
      </c>
      <c r="H4527" s="1">
        <v>44110</v>
      </c>
      <c r="I4527" s="3">
        <v>0.11597222222222223</v>
      </c>
      <c r="J4527" s="1">
        <v>44141</v>
      </c>
      <c r="K4527" s="2">
        <v>0.11597222222222223</v>
      </c>
      <c r="L4527" s="2" t="s">
        <v>12021</v>
      </c>
      <c r="M4527" t="s">
        <v>12021</v>
      </c>
      <c r="N4527" t="str">
        <f t="shared" si="406"/>
        <v>06-10-2020</v>
      </c>
      <c r="O4527" t="str">
        <f t="shared" si="408"/>
        <v>10</v>
      </c>
      <c r="P4527" t="str">
        <f t="shared" si="409"/>
        <v>2020</v>
      </c>
      <c r="Q4527" t="s">
        <v>12021</v>
      </c>
      <c r="R4527" t="str">
        <f t="shared" si="407"/>
        <v>06-11-2020</v>
      </c>
      <c r="S4527" t="str">
        <f t="shared" si="410"/>
        <v>11</v>
      </c>
    </row>
    <row r="4528" spans="1:19" x14ac:dyDescent="0.3">
      <c r="A4528" t="s">
        <v>10080</v>
      </c>
      <c r="B4528" t="s">
        <v>126</v>
      </c>
      <c r="C4528" s="4">
        <v>44510.168749999997</v>
      </c>
      <c r="D4528" t="s">
        <v>33</v>
      </c>
      <c r="E4528" t="s">
        <v>127</v>
      </c>
      <c r="F4528" t="s">
        <v>10081</v>
      </c>
      <c r="G4528" t="s">
        <v>28</v>
      </c>
      <c r="H4528" s="1" t="s">
        <v>1578</v>
      </c>
      <c r="I4528" s="3">
        <v>0.16939814814814816</v>
      </c>
      <c r="J4528" s="1">
        <v>44510</v>
      </c>
      <c r="K4528" s="2">
        <v>0.16875000000000001</v>
      </c>
      <c r="L4528" s="2" t="s">
        <v>12021</v>
      </c>
      <c r="M4528" t="s">
        <v>12021</v>
      </c>
      <c r="N4528" t="str">
        <f t="shared" si="406"/>
        <v>23-09-2021</v>
      </c>
      <c r="O4528" t="str">
        <f t="shared" si="408"/>
        <v>09</v>
      </c>
      <c r="P4528" t="str">
        <f t="shared" si="409"/>
        <v>2021</v>
      </c>
      <c r="Q4528" t="s">
        <v>12021</v>
      </c>
      <c r="R4528" t="str">
        <f t="shared" si="407"/>
        <v>10-11-2021</v>
      </c>
      <c r="S4528" t="str">
        <f t="shared" si="410"/>
        <v>11</v>
      </c>
    </row>
    <row r="4529" spans="1:19" x14ac:dyDescent="0.3">
      <c r="A4529" t="s">
        <v>10082</v>
      </c>
      <c r="B4529" t="s">
        <v>188</v>
      </c>
      <c r="C4529" t="s">
        <v>12021</v>
      </c>
      <c r="D4529" t="s">
        <v>12</v>
      </c>
      <c r="E4529" t="s">
        <v>114</v>
      </c>
      <c r="F4529" t="s">
        <v>10083</v>
      </c>
      <c r="G4529" t="s">
        <v>22</v>
      </c>
      <c r="H4529" s="1" t="s">
        <v>3378</v>
      </c>
      <c r="I4529" s="3">
        <v>0.99944444444444447</v>
      </c>
      <c r="J4529" s="1" t="s">
        <v>12021</v>
      </c>
      <c r="K4529" s="2" t="s">
        <v>12021</v>
      </c>
      <c r="L4529" s="2" t="s">
        <v>12021</v>
      </c>
      <c r="M4529" t="s">
        <v>12021</v>
      </c>
      <c r="N4529" t="str">
        <f t="shared" si="406"/>
        <v>16-05-2022</v>
      </c>
      <c r="O4529" t="str">
        <f t="shared" si="408"/>
        <v>05</v>
      </c>
      <c r="P4529" t="str">
        <f t="shared" si="409"/>
        <v>2022</v>
      </c>
      <c r="Q4529" t="s">
        <v>12021</v>
      </c>
      <c r="R4529" t="str">
        <f t="shared" si="407"/>
        <v>-</v>
      </c>
      <c r="S4529" t="str">
        <f t="shared" si="410"/>
        <v/>
      </c>
    </row>
    <row r="4530" spans="1:19" x14ac:dyDescent="0.3">
      <c r="A4530" t="s">
        <v>10084</v>
      </c>
      <c r="B4530" t="s">
        <v>32</v>
      </c>
      <c r="C4530" t="s">
        <v>12021</v>
      </c>
      <c r="D4530" t="s">
        <v>33</v>
      </c>
      <c r="E4530" t="s">
        <v>34</v>
      </c>
      <c r="F4530" t="s">
        <v>10085</v>
      </c>
      <c r="G4530" t="s">
        <v>22</v>
      </c>
      <c r="H4530" s="1" t="s">
        <v>9605</v>
      </c>
      <c r="I4530" s="3">
        <v>0.2414236111111111</v>
      </c>
      <c r="J4530" s="1" t="s">
        <v>12021</v>
      </c>
      <c r="K4530" s="2" t="s">
        <v>12021</v>
      </c>
      <c r="L4530" s="2" t="s">
        <v>12021</v>
      </c>
      <c r="M4530" t="s">
        <v>12021</v>
      </c>
      <c r="N4530" t="str">
        <f t="shared" si="406"/>
        <v>13-05-2022</v>
      </c>
      <c r="O4530" t="str">
        <f t="shared" si="408"/>
        <v>05</v>
      </c>
      <c r="P4530" t="str">
        <f t="shared" si="409"/>
        <v>2022</v>
      </c>
      <c r="Q4530" t="s">
        <v>12021</v>
      </c>
      <c r="R4530" t="str">
        <f t="shared" si="407"/>
        <v>-</v>
      </c>
      <c r="S4530" t="str">
        <f t="shared" si="410"/>
        <v/>
      </c>
    </row>
    <row r="4531" spans="1:19" x14ac:dyDescent="0.3">
      <c r="A4531" t="s">
        <v>10086</v>
      </c>
      <c r="B4531" t="s">
        <v>93</v>
      </c>
      <c r="C4531" t="s">
        <v>12021</v>
      </c>
      <c r="D4531" t="s">
        <v>19</v>
      </c>
      <c r="E4531" t="s">
        <v>26</v>
      </c>
      <c r="F4531" t="s">
        <v>10087</v>
      </c>
      <c r="G4531" t="s">
        <v>15</v>
      </c>
      <c r="H4531" s="1">
        <v>44842</v>
      </c>
      <c r="I4531" s="3">
        <v>0.66527777777777775</v>
      </c>
      <c r="J4531" s="1" t="s">
        <v>12021</v>
      </c>
      <c r="K4531" s="2" t="s">
        <v>12021</v>
      </c>
      <c r="L4531" s="2" t="s">
        <v>12021</v>
      </c>
      <c r="M4531" t="s">
        <v>12021</v>
      </c>
      <c r="N4531" t="str">
        <f t="shared" si="406"/>
        <v>08-10-2022</v>
      </c>
      <c r="O4531" t="str">
        <f t="shared" si="408"/>
        <v>10</v>
      </c>
      <c r="P4531" t="str">
        <f t="shared" si="409"/>
        <v>2022</v>
      </c>
      <c r="Q4531" t="s">
        <v>12021</v>
      </c>
      <c r="R4531" t="str">
        <f t="shared" si="407"/>
        <v>-</v>
      </c>
      <c r="S4531" t="str">
        <f t="shared" si="410"/>
        <v/>
      </c>
    </row>
    <row r="4532" spans="1:19" x14ac:dyDescent="0.3">
      <c r="A4532" t="s">
        <v>10088</v>
      </c>
      <c r="B4532" t="s">
        <v>220</v>
      </c>
      <c r="C4532" t="s">
        <v>12021</v>
      </c>
      <c r="D4532" t="s">
        <v>12</v>
      </c>
      <c r="E4532" t="s">
        <v>174</v>
      </c>
      <c r="F4532" t="s">
        <v>10089</v>
      </c>
      <c r="G4532" t="s">
        <v>15</v>
      </c>
      <c r="H4532" s="1" t="s">
        <v>3911</v>
      </c>
      <c r="I4532" s="3">
        <v>0.47268518518518521</v>
      </c>
      <c r="J4532" s="1" t="s">
        <v>12021</v>
      </c>
      <c r="K4532" s="2" t="s">
        <v>12021</v>
      </c>
      <c r="L4532" s="2" t="s">
        <v>12021</v>
      </c>
      <c r="M4532" t="s">
        <v>12021</v>
      </c>
      <c r="N4532" t="str">
        <f t="shared" si="406"/>
        <v>27-02-2024</v>
      </c>
      <c r="O4532" t="str">
        <f t="shared" si="408"/>
        <v>02</v>
      </c>
      <c r="P4532" t="str">
        <f t="shared" si="409"/>
        <v>2024</v>
      </c>
      <c r="Q4532" t="s">
        <v>12021</v>
      </c>
      <c r="R4532" t="str">
        <f t="shared" si="407"/>
        <v>-</v>
      </c>
      <c r="S4532" t="str">
        <f t="shared" si="410"/>
        <v/>
      </c>
    </row>
    <row r="4533" spans="1:19" x14ac:dyDescent="0.3">
      <c r="A4533" t="s">
        <v>10090</v>
      </c>
      <c r="B4533" t="s">
        <v>73</v>
      </c>
      <c r="C4533" t="s">
        <v>11899</v>
      </c>
      <c r="D4533" t="s">
        <v>49</v>
      </c>
      <c r="E4533" t="s">
        <v>50</v>
      </c>
      <c r="F4533" t="s">
        <v>10091</v>
      </c>
      <c r="G4533" t="s">
        <v>28</v>
      </c>
      <c r="H4533" s="1">
        <v>44659</v>
      </c>
      <c r="I4533" s="3">
        <v>0.53472222222222221</v>
      </c>
      <c r="J4533" s="1" t="s">
        <v>1335</v>
      </c>
      <c r="K4533" s="2">
        <v>0.53523148148148147</v>
      </c>
      <c r="L4533" s="2" t="s">
        <v>12021</v>
      </c>
      <c r="M4533" t="s">
        <v>12021</v>
      </c>
      <c r="N4533" t="str">
        <f t="shared" si="406"/>
        <v>08-04-2022</v>
      </c>
      <c r="O4533" t="str">
        <f t="shared" si="408"/>
        <v>04</v>
      </c>
      <c r="P4533" t="str">
        <f t="shared" si="409"/>
        <v>2022</v>
      </c>
      <c r="Q4533" t="s">
        <v>12021</v>
      </c>
      <c r="R4533" t="str">
        <f t="shared" si="407"/>
        <v>19-08-2022</v>
      </c>
      <c r="S4533" t="str">
        <f t="shared" si="410"/>
        <v>08</v>
      </c>
    </row>
    <row r="4534" spans="1:19" x14ac:dyDescent="0.3">
      <c r="A4534" t="s">
        <v>10092</v>
      </c>
      <c r="B4534" t="s">
        <v>289</v>
      </c>
      <c r="C4534" t="s">
        <v>11900</v>
      </c>
      <c r="D4534" t="s">
        <v>49</v>
      </c>
      <c r="E4534" t="s">
        <v>69</v>
      </c>
      <c r="F4534" t="s">
        <v>10093</v>
      </c>
      <c r="G4534" t="s">
        <v>28</v>
      </c>
      <c r="H4534" s="1">
        <v>45635</v>
      </c>
      <c r="I4534" s="3">
        <v>0.97499999999999998</v>
      </c>
      <c r="J4534" s="1" t="s">
        <v>1032</v>
      </c>
      <c r="K4534" s="2">
        <v>0.97563657407407411</v>
      </c>
      <c r="L4534" s="2" t="s">
        <v>12021</v>
      </c>
      <c r="M4534" t="s">
        <v>12021</v>
      </c>
      <c r="N4534" t="str">
        <f t="shared" si="406"/>
        <v>09-12-2024</v>
      </c>
      <c r="O4534" t="str">
        <f t="shared" si="408"/>
        <v>12</v>
      </c>
      <c r="P4534" t="str">
        <f t="shared" si="409"/>
        <v>2024</v>
      </c>
      <c r="Q4534" t="s">
        <v>12021</v>
      </c>
      <c r="R4534" t="str">
        <f t="shared" si="407"/>
        <v>23-09-2024</v>
      </c>
      <c r="S4534" t="str">
        <f t="shared" si="410"/>
        <v>09</v>
      </c>
    </row>
    <row r="4535" spans="1:19" x14ac:dyDescent="0.3">
      <c r="A4535" t="s">
        <v>10094</v>
      </c>
      <c r="B4535" t="s">
        <v>126</v>
      </c>
      <c r="C4535" t="s">
        <v>12021</v>
      </c>
      <c r="D4535" t="s">
        <v>33</v>
      </c>
      <c r="E4535" t="s">
        <v>127</v>
      </c>
      <c r="F4535" t="s">
        <v>10095</v>
      </c>
      <c r="G4535" t="s">
        <v>22</v>
      </c>
      <c r="H4535" s="1">
        <v>44080</v>
      </c>
      <c r="I4535" s="3">
        <v>0.5854166666666667</v>
      </c>
      <c r="J4535" s="1" t="s">
        <v>12021</v>
      </c>
      <c r="K4535" s="2" t="s">
        <v>12021</v>
      </c>
      <c r="L4535" s="2" t="s">
        <v>12021</v>
      </c>
      <c r="M4535" t="s">
        <v>12021</v>
      </c>
      <c r="N4535" t="str">
        <f t="shared" si="406"/>
        <v>06-09-2020</v>
      </c>
      <c r="O4535" t="str">
        <f t="shared" si="408"/>
        <v>09</v>
      </c>
      <c r="P4535" t="str">
        <f t="shared" si="409"/>
        <v>2020</v>
      </c>
      <c r="Q4535" t="s">
        <v>12021</v>
      </c>
      <c r="R4535" t="str">
        <f t="shared" si="407"/>
        <v>-</v>
      </c>
      <c r="S4535" t="str">
        <f t="shared" si="410"/>
        <v/>
      </c>
    </row>
    <row r="4536" spans="1:19" x14ac:dyDescent="0.3">
      <c r="A4536" t="s">
        <v>10096</v>
      </c>
      <c r="B4536" t="s">
        <v>53</v>
      </c>
      <c r="C4536" t="s">
        <v>12021</v>
      </c>
      <c r="D4536" t="s">
        <v>12</v>
      </c>
      <c r="E4536" t="s">
        <v>13</v>
      </c>
      <c r="F4536" t="s">
        <v>10097</v>
      </c>
      <c r="G4536" t="s">
        <v>22</v>
      </c>
      <c r="H4536" s="1" t="s">
        <v>1858</v>
      </c>
      <c r="I4536" s="3">
        <v>0.87548611111111108</v>
      </c>
      <c r="J4536" s="1" t="s">
        <v>12021</v>
      </c>
      <c r="K4536" s="2" t="s">
        <v>12021</v>
      </c>
      <c r="L4536" s="2" t="s">
        <v>12021</v>
      </c>
      <c r="M4536" t="s">
        <v>12021</v>
      </c>
      <c r="N4536" t="str">
        <f t="shared" si="406"/>
        <v>16-02-2021</v>
      </c>
      <c r="O4536" t="str">
        <f t="shared" si="408"/>
        <v>02</v>
      </c>
      <c r="P4536" t="str">
        <f t="shared" si="409"/>
        <v>2021</v>
      </c>
      <c r="Q4536" t="s">
        <v>12021</v>
      </c>
      <c r="R4536" t="str">
        <f t="shared" si="407"/>
        <v>-</v>
      </c>
      <c r="S4536" t="str">
        <f t="shared" si="410"/>
        <v/>
      </c>
    </row>
    <row r="4537" spans="1:19" x14ac:dyDescent="0.3">
      <c r="A4537" t="s">
        <v>10098</v>
      </c>
      <c r="B4537" t="s">
        <v>149</v>
      </c>
      <c r="C4537" s="4">
        <v>45537.28125</v>
      </c>
      <c r="D4537" t="s">
        <v>49</v>
      </c>
      <c r="E4537" t="s">
        <v>69</v>
      </c>
      <c r="F4537" t="s">
        <v>10099</v>
      </c>
      <c r="G4537" t="s">
        <v>28</v>
      </c>
      <c r="H4537" s="1" t="s">
        <v>2421</v>
      </c>
      <c r="I4537" s="3">
        <v>0.28131944444444446</v>
      </c>
      <c r="J4537" s="1">
        <v>45537</v>
      </c>
      <c r="K4537" s="2">
        <v>0.28125</v>
      </c>
      <c r="L4537" s="2" t="s">
        <v>12021</v>
      </c>
      <c r="M4537" t="s">
        <v>12021</v>
      </c>
      <c r="N4537" t="str">
        <f t="shared" si="406"/>
        <v>22-01-2024</v>
      </c>
      <c r="O4537" t="str">
        <f t="shared" si="408"/>
        <v>01</v>
      </c>
      <c r="P4537" t="str">
        <f t="shared" si="409"/>
        <v>2024</v>
      </c>
      <c r="Q4537" t="s">
        <v>12021</v>
      </c>
      <c r="R4537" t="str">
        <f t="shared" si="407"/>
        <v>02-09-2024</v>
      </c>
      <c r="S4537" t="str">
        <f t="shared" si="410"/>
        <v>09</v>
      </c>
    </row>
    <row r="4538" spans="1:19" x14ac:dyDescent="0.3">
      <c r="A4538" t="s">
        <v>10100</v>
      </c>
      <c r="B4538" t="s">
        <v>249</v>
      </c>
      <c r="C4538" t="s">
        <v>12021</v>
      </c>
      <c r="D4538" t="s">
        <v>19</v>
      </c>
      <c r="E4538" t="s">
        <v>26</v>
      </c>
      <c r="F4538" t="s">
        <v>10101</v>
      </c>
      <c r="G4538" t="s">
        <v>22</v>
      </c>
      <c r="H4538" s="1">
        <v>45238</v>
      </c>
      <c r="I4538" s="3">
        <v>0.18402777777777779</v>
      </c>
      <c r="J4538" s="1" t="s">
        <v>12021</v>
      </c>
      <c r="K4538" s="2" t="s">
        <v>12021</v>
      </c>
      <c r="L4538" s="2" t="s">
        <v>12021</v>
      </c>
      <c r="M4538" t="s">
        <v>12021</v>
      </c>
      <c r="N4538" t="str">
        <f t="shared" si="406"/>
        <v>08-11-2023</v>
      </c>
      <c r="O4538" t="str">
        <f t="shared" si="408"/>
        <v>11</v>
      </c>
      <c r="P4538" t="str">
        <f t="shared" si="409"/>
        <v>2023</v>
      </c>
      <c r="Q4538" t="s">
        <v>12021</v>
      </c>
      <c r="R4538" t="str">
        <f t="shared" si="407"/>
        <v>-</v>
      </c>
      <c r="S4538" t="str">
        <f t="shared" si="410"/>
        <v/>
      </c>
    </row>
    <row r="4539" spans="1:19" x14ac:dyDescent="0.3">
      <c r="A4539" t="s">
        <v>10102</v>
      </c>
      <c r="B4539" t="s">
        <v>220</v>
      </c>
      <c r="C4539" t="s">
        <v>11901</v>
      </c>
      <c r="D4539" t="s">
        <v>12</v>
      </c>
      <c r="E4539" t="s">
        <v>174</v>
      </c>
      <c r="F4539" t="s">
        <v>5091</v>
      </c>
      <c r="G4539" t="s">
        <v>28</v>
      </c>
      <c r="H4539" s="1" t="s">
        <v>4082</v>
      </c>
      <c r="I4539" s="3">
        <v>0.58972222222222226</v>
      </c>
      <c r="J4539" s="1" t="s">
        <v>6877</v>
      </c>
      <c r="K4539" s="2">
        <v>0.58972222222222226</v>
      </c>
      <c r="L4539" s="2" t="s">
        <v>12021</v>
      </c>
      <c r="M4539" t="s">
        <v>12021</v>
      </c>
      <c r="N4539" t="str">
        <f t="shared" si="406"/>
        <v>22-02-2023</v>
      </c>
      <c r="O4539" t="str">
        <f t="shared" si="408"/>
        <v>02</v>
      </c>
      <c r="P4539" t="str">
        <f t="shared" si="409"/>
        <v>2023</v>
      </c>
      <c r="Q4539" t="s">
        <v>12021</v>
      </c>
      <c r="R4539" t="str">
        <f t="shared" si="407"/>
        <v>26-02-2023</v>
      </c>
      <c r="S4539" t="str">
        <f t="shared" si="410"/>
        <v>02</v>
      </c>
    </row>
    <row r="4540" spans="1:19" x14ac:dyDescent="0.3">
      <c r="A4540" t="s">
        <v>10103</v>
      </c>
      <c r="B4540" t="s">
        <v>135</v>
      </c>
      <c r="C4540" s="4">
        <v>44749.416666666664</v>
      </c>
      <c r="D4540" t="s">
        <v>33</v>
      </c>
      <c r="E4540" t="s">
        <v>38</v>
      </c>
      <c r="F4540" t="s">
        <v>10104</v>
      </c>
      <c r="G4540" t="s">
        <v>28</v>
      </c>
      <c r="H4540" s="1" t="s">
        <v>308</v>
      </c>
      <c r="I4540" s="3">
        <v>0.41708333333333331</v>
      </c>
      <c r="J4540" s="1">
        <v>44749</v>
      </c>
      <c r="K4540" s="2">
        <v>0.41666666666666669</v>
      </c>
      <c r="L4540" s="2" t="s">
        <v>12021</v>
      </c>
      <c r="M4540" t="s">
        <v>12021</v>
      </c>
      <c r="N4540" t="str">
        <f t="shared" si="406"/>
        <v>22-06-2022</v>
      </c>
      <c r="O4540" t="str">
        <f t="shared" si="408"/>
        <v>06</v>
      </c>
      <c r="P4540" t="str">
        <f t="shared" si="409"/>
        <v>2022</v>
      </c>
      <c r="Q4540" t="s">
        <v>12021</v>
      </c>
      <c r="R4540" t="str">
        <f t="shared" si="407"/>
        <v>07-07-2022</v>
      </c>
      <c r="S4540" t="str">
        <f t="shared" si="410"/>
        <v>07</v>
      </c>
    </row>
    <row r="4541" spans="1:19" x14ac:dyDescent="0.3">
      <c r="A4541" t="s">
        <v>712</v>
      </c>
      <c r="B4541" t="s">
        <v>289</v>
      </c>
      <c r="C4541" t="s">
        <v>12021</v>
      </c>
      <c r="D4541" t="s">
        <v>49</v>
      </c>
      <c r="E4541" t="s">
        <v>69</v>
      </c>
      <c r="F4541" t="s">
        <v>10105</v>
      </c>
      <c r="G4541" t="s">
        <v>15</v>
      </c>
      <c r="H4541" s="1" t="s">
        <v>7872</v>
      </c>
      <c r="I4541" s="3">
        <v>0.85631944444444441</v>
      </c>
      <c r="J4541" s="1" t="s">
        <v>12021</v>
      </c>
      <c r="K4541" s="2" t="s">
        <v>12021</v>
      </c>
      <c r="L4541" s="2" t="s">
        <v>12021</v>
      </c>
      <c r="M4541" t="s">
        <v>12021</v>
      </c>
      <c r="N4541" t="str">
        <f t="shared" si="406"/>
        <v>28-03-2020</v>
      </c>
      <c r="O4541" t="str">
        <f t="shared" si="408"/>
        <v>03</v>
      </c>
      <c r="P4541" t="str">
        <f t="shared" si="409"/>
        <v>2020</v>
      </c>
      <c r="Q4541" t="s">
        <v>12021</v>
      </c>
      <c r="R4541" t="str">
        <f t="shared" si="407"/>
        <v>-</v>
      </c>
      <c r="S4541" t="str">
        <f t="shared" si="410"/>
        <v/>
      </c>
    </row>
    <row r="4542" spans="1:19" x14ac:dyDescent="0.3">
      <c r="A4542" t="s">
        <v>10106</v>
      </c>
      <c r="B4542" t="s">
        <v>249</v>
      </c>
      <c r="C4542" t="s">
        <v>12021</v>
      </c>
      <c r="D4542" t="s">
        <v>19</v>
      </c>
      <c r="E4542" t="s">
        <v>26</v>
      </c>
      <c r="F4542" t="s">
        <v>10107</v>
      </c>
      <c r="G4542" t="s">
        <v>15</v>
      </c>
      <c r="H4542" s="1" t="s">
        <v>3906</v>
      </c>
      <c r="I4542" s="3">
        <v>0.74892361111111116</v>
      </c>
      <c r="J4542" s="1" t="s">
        <v>12021</v>
      </c>
      <c r="K4542" s="2" t="s">
        <v>12021</v>
      </c>
      <c r="L4542" s="2" t="s">
        <v>12021</v>
      </c>
      <c r="M4542" t="s">
        <v>12021</v>
      </c>
      <c r="N4542" t="str">
        <f t="shared" si="406"/>
        <v>16-06-2020</v>
      </c>
      <c r="O4542" t="str">
        <f t="shared" si="408"/>
        <v>06</v>
      </c>
      <c r="P4542" t="str">
        <f t="shared" si="409"/>
        <v>2020</v>
      </c>
      <c r="Q4542" t="s">
        <v>12021</v>
      </c>
      <c r="R4542" t="str">
        <f t="shared" si="407"/>
        <v>-</v>
      </c>
      <c r="S4542" t="str">
        <f t="shared" si="410"/>
        <v/>
      </c>
    </row>
    <row r="4543" spans="1:19" x14ac:dyDescent="0.3">
      <c r="A4543" t="s">
        <v>10108</v>
      </c>
      <c r="B4543" t="s">
        <v>131</v>
      </c>
      <c r="C4543" t="s">
        <v>11902</v>
      </c>
      <c r="D4543" t="s">
        <v>12</v>
      </c>
      <c r="E4543" t="s">
        <v>114</v>
      </c>
      <c r="F4543" t="s">
        <v>10109</v>
      </c>
      <c r="G4543" t="s">
        <v>28</v>
      </c>
      <c r="H4543" s="1" t="s">
        <v>9097</v>
      </c>
      <c r="I4543" s="3">
        <v>0.83412037037037035</v>
      </c>
      <c r="J4543" s="1" t="s">
        <v>1037</v>
      </c>
      <c r="K4543" s="2">
        <v>0.83412037037037035</v>
      </c>
      <c r="L4543" s="2" t="s">
        <v>12021</v>
      </c>
      <c r="M4543" t="s">
        <v>12021</v>
      </c>
      <c r="N4543" t="str">
        <f t="shared" si="406"/>
        <v>23-09-2023</v>
      </c>
      <c r="O4543" t="str">
        <f t="shared" si="408"/>
        <v>09</v>
      </c>
      <c r="P4543" t="str">
        <f t="shared" si="409"/>
        <v>2023</v>
      </c>
      <c r="Q4543" t="s">
        <v>12021</v>
      </c>
      <c r="R4543" t="str">
        <f t="shared" si="407"/>
        <v>21-10-2023</v>
      </c>
      <c r="S4543" t="str">
        <f t="shared" si="410"/>
        <v>10</v>
      </c>
    </row>
    <row r="4544" spans="1:19" x14ac:dyDescent="0.3">
      <c r="A4544" t="s">
        <v>10110</v>
      </c>
      <c r="B4544" t="s">
        <v>53</v>
      </c>
      <c r="C4544" t="s">
        <v>12021</v>
      </c>
      <c r="D4544" t="s">
        <v>12</v>
      </c>
      <c r="E4544" t="s">
        <v>13</v>
      </c>
      <c r="F4544" t="s">
        <v>10111</v>
      </c>
      <c r="G4544" t="s">
        <v>15</v>
      </c>
      <c r="H4544" s="1" t="s">
        <v>5586</v>
      </c>
      <c r="I4544" s="3">
        <v>0.34682870370370372</v>
      </c>
      <c r="J4544" s="1" t="s">
        <v>12021</v>
      </c>
      <c r="K4544" s="2" t="s">
        <v>12021</v>
      </c>
      <c r="L4544" s="2" t="s">
        <v>12021</v>
      </c>
      <c r="M4544" t="s">
        <v>12021</v>
      </c>
      <c r="N4544" t="str">
        <f t="shared" si="406"/>
        <v>28-12-2022</v>
      </c>
      <c r="O4544" t="str">
        <f t="shared" si="408"/>
        <v>12</v>
      </c>
      <c r="P4544" t="str">
        <f t="shared" si="409"/>
        <v>2022</v>
      </c>
      <c r="Q4544" t="s">
        <v>12021</v>
      </c>
      <c r="R4544" t="str">
        <f t="shared" si="407"/>
        <v>-</v>
      </c>
      <c r="S4544" t="str">
        <f t="shared" si="410"/>
        <v/>
      </c>
    </row>
    <row r="4545" spans="1:19" x14ac:dyDescent="0.3">
      <c r="A4545" t="s">
        <v>10112</v>
      </c>
      <c r="B4545" t="s">
        <v>87</v>
      </c>
      <c r="C4545" t="s">
        <v>12021</v>
      </c>
      <c r="D4545" t="s">
        <v>33</v>
      </c>
      <c r="E4545" t="s">
        <v>38</v>
      </c>
      <c r="F4545" t="s">
        <v>8776</v>
      </c>
      <c r="G4545" t="s">
        <v>22</v>
      </c>
      <c r="H4545" s="1">
        <v>45603</v>
      </c>
      <c r="I4545" s="3">
        <v>0.62430555555555556</v>
      </c>
      <c r="J4545" s="1" t="s">
        <v>12021</v>
      </c>
      <c r="K4545" s="2" t="s">
        <v>12021</v>
      </c>
      <c r="L4545" s="2" t="s">
        <v>12021</v>
      </c>
      <c r="M4545" t="s">
        <v>12021</v>
      </c>
      <c r="N4545" t="str">
        <f t="shared" si="406"/>
        <v>07-11-2024</v>
      </c>
      <c r="O4545" t="str">
        <f t="shared" si="408"/>
        <v>11</v>
      </c>
      <c r="P4545" t="str">
        <f t="shared" si="409"/>
        <v>2024</v>
      </c>
      <c r="Q4545" t="s">
        <v>12021</v>
      </c>
      <c r="R4545" t="str">
        <f t="shared" si="407"/>
        <v>-</v>
      </c>
      <c r="S4545" t="str">
        <f t="shared" si="410"/>
        <v/>
      </c>
    </row>
    <row r="4546" spans="1:19" x14ac:dyDescent="0.3">
      <c r="A4546" t="s">
        <v>10113</v>
      </c>
      <c r="B4546" t="s">
        <v>68</v>
      </c>
      <c r="C4546" t="s">
        <v>11903</v>
      </c>
      <c r="D4546" t="s">
        <v>49</v>
      </c>
      <c r="E4546" t="s">
        <v>69</v>
      </c>
      <c r="F4546" t="s">
        <v>10114</v>
      </c>
      <c r="G4546" t="s">
        <v>28</v>
      </c>
      <c r="H4546" s="1" t="s">
        <v>3800</v>
      </c>
      <c r="I4546" s="3">
        <v>3.3368055555555554E-2</v>
      </c>
      <c r="J4546" s="1" t="s">
        <v>452</v>
      </c>
      <c r="K4546" s="2">
        <v>3.3368055555555554E-2</v>
      </c>
      <c r="L4546" s="2" t="s">
        <v>12021</v>
      </c>
      <c r="M4546" t="s">
        <v>12021</v>
      </c>
      <c r="N4546" t="str">
        <f t="shared" ref="N4546:N4609" si="411">TEXT(H4546,"DD-MM-YYYY")</f>
        <v>27-06-2022</v>
      </c>
      <c r="O4546" t="str">
        <f t="shared" si="408"/>
        <v>06</v>
      </c>
      <c r="P4546" t="str">
        <f t="shared" si="409"/>
        <v>2022</v>
      </c>
      <c r="Q4546" t="s">
        <v>12021</v>
      </c>
      <c r="R4546" t="str">
        <f t="shared" ref="R4546:R4609" si="412">TEXT(J4546,"DD-MM-YYYY")</f>
        <v>25-07-2022</v>
      </c>
      <c r="S4546" t="str">
        <f t="shared" si="410"/>
        <v>07</v>
      </c>
    </row>
    <row r="4547" spans="1:19" x14ac:dyDescent="0.3">
      <c r="A4547" t="s">
        <v>10115</v>
      </c>
      <c r="B4547" t="s">
        <v>280</v>
      </c>
      <c r="C4547" t="s">
        <v>12021</v>
      </c>
      <c r="D4547" t="s">
        <v>49</v>
      </c>
      <c r="E4547" t="s">
        <v>65</v>
      </c>
      <c r="F4547" t="s">
        <v>10116</v>
      </c>
      <c r="G4547" t="s">
        <v>15</v>
      </c>
      <c r="H4547" s="1" t="s">
        <v>1264</v>
      </c>
      <c r="I4547" s="3">
        <v>0.65523148148148147</v>
      </c>
      <c r="J4547" s="1" t="s">
        <v>12021</v>
      </c>
      <c r="K4547" s="2" t="s">
        <v>12021</v>
      </c>
      <c r="L4547" s="2" t="s">
        <v>12021</v>
      </c>
      <c r="M4547" t="s">
        <v>12021</v>
      </c>
      <c r="N4547" t="str">
        <f t="shared" si="411"/>
        <v>16-09-2021</v>
      </c>
      <c r="O4547" t="str">
        <f t="shared" ref="O4547:O4610" si="413">MID(N4547,4,2)</f>
        <v>09</v>
      </c>
      <c r="P4547" t="str">
        <f t="shared" ref="P4547:P4610" si="414">RIGHT(N4547,4)</f>
        <v>2021</v>
      </c>
      <c r="Q4547" t="s">
        <v>12021</v>
      </c>
      <c r="R4547" t="str">
        <f t="shared" si="412"/>
        <v>-</v>
      </c>
      <c r="S4547" t="str">
        <f t="shared" ref="S4547:S4610" si="415">MID(R4547,4,2)</f>
        <v/>
      </c>
    </row>
    <row r="4548" spans="1:19" x14ac:dyDescent="0.3">
      <c r="A4548" t="s">
        <v>10117</v>
      </c>
      <c r="B4548" t="s">
        <v>110</v>
      </c>
      <c r="C4548" t="s">
        <v>11904</v>
      </c>
      <c r="D4548" t="s">
        <v>33</v>
      </c>
      <c r="E4548" t="s">
        <v>34</v>
      </c>
      <c r="F4548" t="s">
        <v>10118</v>
      </c>
      <c r="G4548" t="s">
        <v>28</v>
      </c>
      <c r="H4548" s="1">
        <v>45203</v>
      </c>
      <c r="I4548" s="3">
        <v>0.87847222222222221</v>
      </c>
      <c r="J4548" s="1" t="s">
        <v>2754</v>
      </c>
      <c r="K4548" s="2">
        <v>0.87875000000000003</v>
      </c>
      <c r="L4548" s="2" t="s">
        <v>12021</v>
      </c>
      <c r="M4548" t="s">
        <v>12021</v>
      </c>
      <c r="N4548" t="str">
        <f t="shared" si="411"/>
        <v>04-10-2023</v>
      </c>
      <c r="O4548" t="str">
        <f t="shared" si="413"/>
        <v>10</v>
      </c>
      <c r="P4548" t="str">
        <f t="shared" si="414"/>
        <v>2023</v>
      </c>
      <c r="Q4548" t="s">
        <v>12021</v>
      </c>
      <c r="R4548" t="str">
        <f t="shared" si="412"/>
        <v>14-04-2023</v>
      </c>
      <c r="S4548" t="str">
        <f t="shared" si="415"/>
        <v>04</v>
      </c>
    </row>
    <row r="4549" spans="1:19" x14ac:dyDescent="0.3">
      <c r="A4549" t="s">
        <v>10119</v>
      </c>
      <c r="B4549" t="s">
        <v>73</v>
      </c>
      <c r="C4549" t="s">
        <v>12021</v>
      </c>
      <c r="D4549" t="s">
        <v>49</v>
      </c>
      <c r="E4549" t="s">
        <v>50</v>
      </c>
      <c r="F4549" t="s">
        <v>10120</v>
      </c>
      <c r="G4549" t="s">
        <v>22</v>
      </c>
      <c r="H4549" s="1" t="s">
        <v>5370</v>
      </c>
      <c r="I4549" s="3">
        <v>0.37966435185185188</v>
      </c>
      <c r="J4549" s="1" t="s">
        <v>12021</v>
      </c>
      <c r="K4549" s="2" t="s">
        <v>12021</v>
      </c>
      <c r="L4549" s="2" t="s">
        <v>12021</v>
      </c>
      <c r="M4549" t="s">
        <v>12021</v>
      </c>
      <c r="N4549" t="str">
        <f t="shared" si="411"/>
        <v>22-06-2023</v>
      </c>
      <c r="O4549" t="str">
        <f t="shared" si="413"/>
        <v>06</v>
      </c>
      <c r="P4549" t="str">
        <f t="shared" si="414"/>
        <v>2023</v>
      </c>
      <c r="Q4549" t="s">
        <v>12021</v>
      </c>
      <c r="R4549" t="str">
        <f t="shared" si="412"/>
        <v>-</v>
      </c>
      <c r="S4549" t="str">
        <f t="shared" si="415"/>
        <v/>
      </c>
    </row>
    <row r="4550" spans="1:19" x14ac:dyDescent="0.3">
      <c r="A4550" t="s">
        <v>10121</v>
      </c>
      <c r="B4550" t="s">
        <v>249</v>
      </c>
      <c r="C4550" t="s">
        <v>12021</v>
      </c>
      <c r="D4550" t="s">
        <v>19</v>
      </c>
      <c r="E4550" t="s">
        <v>26</v>
      </c>
      <c r="F4550" t="s">
        <v>10122</v>
      </c>
      <c r="G4550" t="s">
        <v>22</v>
      </c>
      <c r="H4550" s="1" t="s">
        <v>55</v>
      </c>
      <c r="I4550" s="3">
        <v>0.12443287037037037</v>
      </c>
      <c r="J4550" s="1" t="s">
        <v>12021</v>
      </c>
      <c r="K4550" s="2" t="s">
        <v>12021</v>
      </c>
      <c r="L4550" s="2" t="s">
        <v>12021</v>
      </c>
      <c r="M4550" t="s">
        <v>12021</v>
      </c>
      <c r="N4550" t="str">
        <f t="shared" si="411"/>
        <v>28-11-2020</v>
      </c>
      <c r="O4550" t="str">
        <f t="shared" si="413"/>
        <v>11</v>
      </c>
      <c r="P4550" t="str">
        <f t="shared" si="414"/>
        <v>2020</v>
      </c>
      <c r="Q4550" t="s">
        <v>12021</v>
      </c>
      <c r="R4550" t="str">
        <f t="shared" si="412"/>
        <v>-</v>
      </c>
      <c r="S4550" t="str">
        <f t="shared" si="415"/>
        <v/>
      </c>
    </row>
    <row r="4551" spans="1:19" x14ac:dyDescent="0.3">
      <c r="A4551" t="s">
        <v>10123</v>
      </c>
      <c r="B4551" t="s">
        <v>110</v>
      </c>
      <c r="C4551" s="4">
        <v>45394.445833333331</v>
      </c>
      <c r="D4551" t="s">
        <v>33</v>
      </c>
      <c r="E4551" t="s">
        <v>34</v>
      </c>
      <c r="F4551" t="s">
        <v>10124</v>
      </c>
      <c r="G4551" t="s">
        <v>28</v>
      </c>
      <c r="H4551" s="1">
        <v>45546</v>
      </c>
      <c r="I4551" s="3">
        <v>0.44583333333333336</v>
      </c>
      <c r="J4551" s="1">
        <v>45394</v>
      </c>
      <c r="K4551" s="2">
        <v>0.44583333333333336</v>
      </c>
      <c r="L4551" s="2" t="s">
        <v>12021</v>
      </c>
      <c r="M4551" t="s">
        <v>12021</v>
      </c>
      <c r="N4551" t="str">
        <f t="shared" si="411"/>
        <v>11-09-2024</v>
      </c>
      <c r="O4551" t="str">
        <f t="shared" si="413"/>
        <v>09</v>
      </c>
      <c r="P4551" t="str">
        <f t="shared" si="414"/>
        <v>2024</v>
      </c>
      <c r="Q4551" t="s">
        <v>12021</v>
      </c>
      <c r="R4551" t="str">
        <f t="shared" si="412"/>
        <v>12-04-2024</v>
      </c>
      <c r="S4551" t="str">
        <f t="shared" si="415"/>
        <v>04</v>
      </c>
    </row>
    <row r="4552" spans="1:19" x14ac:dyDescent="0.3">
      <c r="A4552" t="s">
        <v>10125</v>
      </c>
      <c r="B4552" t="s">
        <v>110</v>
      </c>
      <c r="C4552" t="s">
        <v>12021</v>
      </c>
      <c r="D4552" t="s">
        <v>33</v>
      </c>
      <c r="E4552" t="s">
        <v>34</v>
      </c>
      <c r="F4552" t="s">
        <v>10126</v>
      </c>
      <c r="G4552" t="s">
        <v>22</v>
      </c>
      <c r="H4552" s="1" t="s">
        <v>5186</v>
      </c>
      <c r="I4552" s="3">
        <v>0.71053240740740742</v>
      </c>
      <c r="J4552" s="1" t="s">
        <v>12021</v>
      </c>
      <c r="K4552" s="2" t="s">
        <v>12021</v>
      </c>
      <c r="L4552" s="2" t="s">
        <v>12021</v>
      </c>
      <c r="M4552" t="s">
        <v>12021</v>
      </c>
      <c r="N4552" t="str">
        <f t="shared" si="411"/>
        <v>30-09-2021</v>
      </c>
      <c r="O4552" t="str">
        <f t="shared" si="413"/>
        <v>09</v>
      </c>
      <c r="P4552" t="str">
        <f t="shared" si="414"/>
        <v>2021</v>
      </c>
      <c r="Q4552" t="s">
        <v>12021</v>
      </c>
      <c r="R4552" t="str">
        <f t="shared" si="412"/>
        <v>-</v>
      </c>
      <c r="S4552" t="str">
        <f t="shared" si="415"/>
        <v/>
      </c>
    </row>
    <row r="4553" spans="1:19" x14ac:dyDescent="0.3">
      <c r="A4553" t="s">
        <v>10127</v>
      </c>
      <c r="B4553" t="s">
        <v>135</v>
      </c>
      <c r="C4553" t="s">
        <v>12021</v>
      </c>
      <c r="D4553" t="s">
        <v>33</v>
      </c>
      <c r="E4553" t="s">
        <v>38</v>
      </c>
      <c r="F4553" t="s">
        <v>10128</v>
      </c>
      <c r="G4553" t="s">
        <v>22</v>
      </c>
      <c r="H4553" s="1">
        <v>45017</v>
      </c>
      <c r="I4553" s="3">
        <v>0.99791666666666667</v>
      </c>
      <c r="J4553" s="1" t="s">
        <v>12021</v>
      </c>
      <c r="K4553" s="2" t="s">
        <v>12021</v>
      </c>
      <c r="L4553" s="2" t="s">
        <v>12021</v>
      </c>
      <c r="M4553" t="s">
        <v>12021</v>
      </c>
      <c r="N4553" t="str">
        <f t="shared" si="411"/>
        <v>01-04-2023</v>
      </c>
      <c r="O4553" t="str">
        <f t="shared" si="413"/>
        <v>04</v>
      </c>
      <c r="P4553" t="str">
        <f t="shared" si="414"/>
        <v>2023</v>
      </c>
      <c r="Q4553" t="s">
        <v>12021</v>
      </c>
      <c r="R4553" t="str">
        <f t="shared" si="412"/>
        <v>-</v>
      </c>
      <c r="S4553" t="str">
        <f t="shared" si="415"/>
        <v/>
      </c>
    </row>
    <row r="4554" spans="1:19" x14ac:dyDescent="0.3">
      <c r="A4554" t="s">
        <v>10129</v>
      </c>
      <c r="B4554" t="s">
        <v>32</v>
      </c>
      <c r="C4554" t="s">
        <v>11905</v>
      </c>
      <c r="D4554" t="s">
        <v>33</v>
      </c>
      <c r="E4554" t="s">
        <v>34</v>
      </c>
      <c r="F4554" t="s">
        <v>10130</v>
      </c>
      <c r="G4554" t="s">
        <v>28</v>
      </c>
      <c r="H4554" s="1" t="s">
        <v>229</v>
      </c>
      <c r="I4554" s="3">
        <v>4.7997685185185185E-2</v>
      </c>
      <c r="J4554" s="1" t="s">
        <v>1882</v>
      </c>
      <c r="K4554" s="2">
        <v>4.7997685185185185E-2</v>
      </c>
      <c r="L4554" s="2" t="s">
        <v>12021</v>
      </c>
      <c r="M4554" t="s">
        <v>12021</v>
      </c>
      <c r="N4554" t="str">
        <f t="shared" si="411"/>
        <v>19-09-2022</v>
      </c>
      <c r="O4554" t="str">
        <f t="shared" si="413"/>
        <v>09</v>
      </c>
      <c r="P4554" t="str">
        <f t="shared" si="414"/>
        <v>2022</v>
      </c>
      <c r="Q4554" t="s">
        <v>12021</v>
      </c>
      <c r="R4554" t="str">
        <f t="shared" si="412"/>
        <v>30-09-2022</v>
      </c>
      <c r="S4554" t="str">
        <f t="shared" si="415"/>
        <v>09</v>
      </c>
    </row>
    <row r="4555" spans="1:19" x14ac:dyDescent="0.3">
      <c r="A4555" t="s">
        <v>10131</v>
      </c>
      <c r="B4555" t="s">
        <v>37</v>
      </c>
      <c r="C4555" s="4">
        <v>44571.132638888892</v>
      </c>
      <c r="D4555" t="s">
        <v>33</v>
      </c>
      <c r="E4555" t="s">
        <v>38</v>
      </c>
      <c r="F4555" t="s">
        <v>10132</v>
      </c>
      <c r="G4555" t="s">
        <v>28</v>
      </c>
      <c r="H4555" s="1" t="s">
        <v>3401</v>
      </c>
      <c r="I4555" s="3">
        <v>0.13273148148148148</v>
      </c>
      <c r="J4555" s="1">
        <v>44571</v>
      </c>
      <c r="K4555" s="2">
        <v>0.13263888888888889</v>
      </c>
      <c r="L4555" s="2" t="s">
        <v>12021</v>
      </c>
      <c r="M4555" t="s">
        <v>12021</v>
      </c>
      <c r="N4555" t="str">
        <f t="shared" si="411"/>
        <v>28-09-2022</v>
      </c>
      <c r="O4555" t="str">
        <f t="shared" si="413"/>
        <v>09</v>
      </c>
      <c r="P4555" t="str">
        <f t="shared" si="414"/>
        <v>2022</v>
      </c>
      <c r="Q4555" t="s">
        <v>12021</v>
      </c>
      <c r="R4555" t="str">
        <f t="shared" si="412"/>
        <v>10-01-2022</v>
      </c>
      <c r="S4555" t="str">
        <f t="shared" si="415"/>
        <v>01</v>
      </c>
    </row>
    <row r="4556" spans="1:19" x14ac:dyDescent="0.3">
      <c r="A4556" t="s">
        <v>10133</v>
      </c>
      <c r="B4556" t="s">
        <v>301</v>
      </c>
      <c r="C4556" t="s">
        <v>12021</v>
      </c>
      <c r="D4556" t="s">
        <v>49</v>
      </c>
      <c r="E4556" t="s">
        <v>50</v>
      </c>
      <c r="F4556" t="s">
        <v>10134</v>
      </c>
      <c r="G4556" t="s">
        <v>22</v>
      </c>
      <c r="H4556" s="1" t="s">
        <v>3869</v>
      </c>
      <c r="I4556" s="3">
        <v>6.5254629629629635E-2</v>
      </c>
      <c r="J4556" s="1" t="s">
        <v>12021</v>
      </c>
      <c r="K4556" s="2" t="s">
        <v>12021</v>
      </c>
      <c r="L4556" s="2" t="s">
        <v>12021</v>
      </c>
      <c r="M4556" t="s">
        <v>12021</v>
      </c>
      <c r="N4556" t="str">
        <f t="shared" si="411"/>
        <v>18-11-2024</v>
      </c>
      <c r="O4556" t="str">
        <f t="shared" si="413"/>
        <v>11</v>
      </c>
      <c r="P4556" t="str">
        <f t="shared" si="414"/>
        <v>2024</v>
      </c>
      <c r="Q4556" t="s">
        <v>12021</v>
      </c>
      <c r="R4556" t="str">
        <f t="shared" si="412"/>
        <v>-</v>
      </c>
      <c r="S4556" t="str">
        <f t="shared" si="415"/>
        <v/>
      </c>
    </row>
    <row r="4557" spans="1:19" x14ac:dyDescent="0.3">
      <c r="A4557" t="s">
        <v>10135</v>
      </c>
      <c r="B4557" t="s">
        <v>126</v>
      </c>
      <c r="C4557" t="s">
        <v>12021</v>
      </c>
      <c r="D4557" t="s">
        <v>33</v>
      </c>
      <c r="E4557" t="s">
        <v>127</v>
      </c>
      <c r="F4557" t="s">
        <v>10136</v>
      </c>
      <c r="G4557" t="s">
        <v>15</v>
      </c>
      <c r="H4557" s="1">
        <v>43868</v>
      </c>
      <c r="I4557" s="3">
        <v>0.96875</v>
      </c>
      <c r="J4557" s="1" t="s">
        <v>12021</v>
      </c>
      <c r="K4557" s="2" t="s">
        <v>12021</v>
      </c>
      <c r="L4557" s="2" t="s">
        <v>12021</v>
      </c>
      <c r="M4557" t="s">
        <v>12021</v>
      </c>
      <c r="N4557" t="str">
        <f t="shared" si="411"/>
        <v>07-02-2020</v>
      </c>
      <c r="O4557" t="str">
        <f t="shared" si="413"/>
        <v>02</v>
      </c>
      <c r="P4557" t="str">
        <f t="shared" si="414"/>
        <v>2020</v>
      </c>
      <c r="Q4557" t="s">
        <v>12021</v>
      </c>
      <c r="R4557" t="str">
        <f t="shared" si="412"/>
        <v>-</v>
      </c>
      <c r="S4557" t="str">
        <f t="shared" si="415"/>
        <v/>
      </c>
    </row>
    <row r="4558" spans="1:19" x14ac:dyDescent="0.3">
      <c r="A4558" t="s">
        <v>10137</v>
      </c>
      <c r="B4558" t="s">
        <v>146</v>
      </c>
      <c r="C4558" s="4">
        <v>44632.120138888888</v>
      </c>
      <c r="D4558" t="s">
        <v>19</v>
      </c>
      <c r="E4558" t="s">
        <v>140</v>
      </c>
      <c r="F4558" t="s">
        <v>10138</v>
      </c>
      <c r="G4558" t="s">
        <v>28</v>
      </c>
      <c r="H4558" s="1" t="s">
        <v>2947</v>
      </c>
      <c r="I4558" s="3">
        <v>0.1203587962962963</v>
      </c>
      <c r="J4558" s="1">
        <v>44632</v>
      </c>
      <c r="K4558" s="2">
        <v>0.12013888888888889</v>
      </c>
      <c r="L4558" s="2" t="s">
        <v>12021</v>
      </c>
      <c r="M4558" t="s">
        <v>12021</v>
      </c>
      <c r="N4558" t="str">
        <f t="shared" si="411"/>
        <v>16-11-2022</v>
      </c>
      <c r="O4558" t="str">
        <f t="shared" si="413"/>
        <v>11</v>
      </c>
      <c r="P4558" t="str">
        <f t="shared" si="414"/>
        <v>2022</v>
      </c>
      <c r="Q4558" t="s">
        <v>12021</v>
      </c>
      <c r="R4558" t="str">
        <f t="shared" si="412"/>
        <v>12-03-2022</v>
      </c>
      <c r="S4558" t="str">
        <f t="shared" si="415"/>
        <v>03</v>
      </c>
    </row>
    <row r="4559" spans="1:19" x14ac:dyDescent="0.3">
      <c r="A4559" t="s">
        <v>10139</v>
      </c>
      <c r="B4559" t="s">
        <v>202</v>
      </c>
      <c r="C4559" t="s">
        <v>12021</v>
      </c>
      <c r="D4559" t="s">
        <v>33</v>
      </c>
      <c r="E4559" t="s">
        <v>127</v>
      </c>
      <c r="F4559" t="s">
        <v>10140</v>
      </c>
      <c r="G4559" t="s">
        <v>22</v>
      </c>
      <c r="H4559" s="1" t="s">
        <v>2448</v>
      </c>
      <c r="I4559" s="3">
        <v>0.57525462962962959</v>
      </c>
      <c r="J4559" s="1" t="s">
        <v>12021</v>
      </c>
      <c r="K4559" s="2" t="s">
        <v>12021</v>
      </c>
      <c r="L4559" s="2" t="s">
        <v>12021</v>
      </c>
      <c r="M4559" t="s">
        <v>12021</v>
      </c>
      <c r="N4559" t="str">
        <f t="shared" si="411"/>
        <v>19-08-2021</v>
      </c>
      <c r="O4559" t="str">
        <f t="shared" si="413"/>
        <v>08</v>
      </c>
      <c r="P4559" t="str">
        <f t="shared" si="414"/>
        <v>2021</v>
      </c>
      <c r="Q4559" t="s">
        <v>12021</v>
      </c>
      <c r="R4559" t="str">
        <f t="shared" si="412"/>
        <v>-</v>
      </c>
      <c r="S4559" t="str">
        <f t="shared" si="415"/>
        <v/>
      </c>
    </row>
    <row r="4560" spans="1:19" x14ac:dyDescent="0.3">
      <c r="A4560" t="s">
        <v>10141</v>
      </c>
      <c r="B4560" t="s">
        <v>135</v>
      </c>
      <c r="C4560" t="s">
        <v>12021</v>
      </c>
      <c r="D4560" t="s">
        <v>33</v>
      </c>
      <c r="E4560" t="s">
        <v>38</v>
      </c>
      <c r="F4560" t="s">
        <v>10142</v>
      </c>
      <c r="G4560" t="s">
        <v>22</v>
      </c>
      <c r="H4560" s="1" t="s">
        <v>1886</v>
      </c>
      <c r="I4560" s="3">
        <v>0.84157407407407403</v>
      </c>
      <c r="J4560" s="1" t="s">
        <v>12021</v>
      </c>
      <c r="K4560" s="2" t="s">
        <v>12021</v>
      </c>
      <c r="L4560" s="2" t="s">
        <v>12021</v>
      </c>
      <c r="M4560" t="s">
        <v>12021</v>
      </c>
      <c r="N4560" t="str">
        <f t="shared" si="411"/>
        <v>28-05-2022</v>
      </c>
      <c r="O4560" t="str">
        <f t="shared" si="413"/>
        <v>05</v>
      </c>
      <c r="P4560" t="str">
        <f t="shared" si="414"/>
        <v>2022</v>
      </c>
      <c r="Q4560" t="s">
        <v>12021</v>
      </c>
      <c r="R4560" t="str">
        <f t="shared" si="412"/>
        <v>-</v>
      </c>
      <c r="S4560" t="str">
        <f t="shared" si="415"/>
        <v/>
      </c>
    </row>
    <row r="4561" spans="1:19" x14ac:dyDescent="0.3">
      <c r="A4561" t="s">
        <v>10143</v>
      </c>
      <c r="B4561" t="s">
        <v>73</v>
      </c>
      <c r="C4561" t="s">
        <v>12021</v>
      </c>
      <c r="D4561" t="s">
        <v>49</v>
      </c>
      <c r="E4561" t="s">
        <v>50</v>
      </c>
      <c r="F4561" t="s">
        <v>10144</v>
      </c>
      <c r="G4561" t="s">
        <v>15</v>
      </c>
      <c r="H4561" s="1" t="s">
        <v>5663</v>
      </c>
      <c r="I4561" s="3">
        <v>0.29394675925925928</v>
      </c>
      <c r="J4561" s="1" t="s">
        <v>12021</v>
      </c>
      <c r="K4561" s="2" t="s">
        <v>12021</v>
      </c>
      <c r="L4561" s="2" t="s">
        <v>12021</v>
      </c>
      <c r="M4561" t="s">
        <v>12021</v>
      </c>
      <c r="N4561" t="str">
        <f t="shared" si="411"/>
        <v>23-07-2021</v>
      </c>
      <c r="O4561" t="str">
        <f t="shared" si="413"/>
        <v>07</v>
      </c>
      <c r="P4561" t="str">
        <f t="shared" si="414"/>
        <v>2021</v>
      </c>
      <c r="Q4561" t="s">
        <v>12021</v>
      </c>
      <c r="R4561" t="str">
        <f t="shared" si="412"/>
        <v>-</v>
      </c>
      <c r="S4561" t="str">
        <f t="shared" si="415"/>
        <v/>
      </c>
    </row>
    <row r="4562" spans="1:19" x14ac:dyDescent="0.3">
      <c r="A4562" t="s">
        <v>10145</v>
      </c>
      <c r="B4562" t="s">
        <v>73</v>
      </c>
      <c r="C4562" t="s">
        <v>11906</v>
      </c>
      <c r="D4562" t="s">
        <v>49</v>
      </c>
      <c r="E4562" t="s">
        <v>50</v>
      </c>
      <c r="F4562" t="s">
        <v>10146</v>
      </c>
      <c r="G4562" t="s">
        <v>28</v>
      </c>
      <c r="H4562" s="1" t="s">
        <v>2075</v>
      </c>
      <c r="I4562" s="3">
        <v>3.4143518518518517E-2</v>
      </c>
      <c r="J4562" s="1" t="s">
        <v>2302</v>
      </c>
      <c r="K4562" s="2">
        <v>3.4143518518518517E-2</v>
      </c>
      <c r="L4562" s="2" t="s">
        <v>12021</v>
      </c>
      <c r="M4562" t="s">
        <v>12021</v>
      </c>
      <c r="N4562" t="str">
        <f t="shared" si="411"/>
        <v>29-09-2024</v>
      </c>
      <c r="O4562" t="str">
        <f t="shared" si="413"/>
        <v>09</v>
      </c>
      <c r="P4562" t="str">
        <f t="shared" si="414"/>
        <v>2024</v>
      </c>
      <c r="Q4562" t="s">
        <v>12021</v>
      </c>
      <c r="R4562" t="str">
        <f t="shared" si="412"/>
        <v>15-10-2024</v>
      </c>
      <c r="S4562" t="str">
        <f t="shared" si="415"/>
        <v>10</v>
      </c>
    </row>
    <row r="4563" spans="1:19" x14ac:dyDescent="0.3">
      <c r="A4563" t="s">
        <v>10147</v>
      </c>
      <c r="B4563" t="s">
        <v>139</v>
      </c>
      <c r="C4563" t="s">
        <v>12021</v>
      </c>
      <c r="D4563" t="s">
        <v>19</v>
      </c>
      <c r="E4563" t="s">
        <v>140</v>
      </c>
      <c r="F4563" t="s">
        <v>10148</v>
      </c>
      <c r="G4563" t="s">
        <v>22</v>
      </c>
      <c r="H4563" s="1">
        <v>44716</v>
      </c>
      <c r="I4563" s="3">
        <v>9.166666666666666E-2</v>
      </c>
      <c r="J4563" s="1" t="s">
        <v>12021</v>
      </c>
      <c r="K4563" s="2" t="s">
        <v>12021</v>
      </c>
      <c r="L4563" s="2" t="s">
        <v>12021</v>
      </c>
      <c r="M4563" t="s">
        <v>12021</v>
      </c>
      <c r="N4563" t="str">
        <f t="shared" si="411"/>
        <v>04-06-2022</v>
      </c>
      <c r="O4563" t="str">
        <f t="shared" si="413"/>
        <v>06</v>
      </c>
      <c r="P4563" t="str">
        <f t="shared" si="414"/>
        <v>2022</v>
      </c>
      <c r="Q4563" t="s">
        <v>12021</v>
      </c>
      <c r="R4563" t="str">
        <f t="shared" si="412"/>
        <v>-</v>
      </c>
      <c r="S4563" t="str">
        <f t="shared" si="415"/>
        <v/>
      </c>
    </row>
    <row r="4564" spans="1:19" x14ac:dyDescent="0.3">
      <c r="A4564" t="s">
        <v>10149</v>
      </c>
      <c r="B4564" t="s">
        <v>73</v>
      </c>
      <c r="C4564" t="s">
        <v>11907</v>
      </c>
      <c r="D4564" t="s">
        <v>49</v>
      </c>
      <c r="E4564" t="s">
        <v>50</v>
      </c>
      <c r="F4564" t="s">
        <v>10150</v>
      </c>
      <c r="G4564" t="s">
        <v>28</v>
      </c>
      <c r="H4564" s="1">
        <v>44621</v>
      </c>
      <c r="I4564" s="3">
        <v>0.85833333333333328</v>
      </c>
      <c r="J4564" s="1" t="s">
        <v>1517</v>
      </c>
      <c r="K4564" s="2">
        <v>0.85855324074074069</v>
      </c>
      <c r="L4564" s="2" t="s">
        <v>12021</v>
      </c>
      <c r="M4564" t="s">
        <v>12021</v>
      </c>
      <c r="N4564" t="str">
        <f t="shared" si="411"/>
        <v>01-03-2022</v>
      </c>
      <c r="O4564" t="str">
        <f t="shared" si="413"/>
        <v>03</v>
      </c>
      <c r="P4564" t="str">
        <f t="shared" si="414"/>
        <v>2022</v>
      </c>
      <c r="Q4564" t="s">
        <v>12021</v>
      </c>
      <c r="R4564" t="str">
        <f t="shared" si="412"/>
        <v>31-01-2022</v>
      </c>
      <c r="S4564" t="str">
        <f t="shared" si="415"/>
        <v>01</v>
      </c>
    </row>
    <row r="4565" spans="1:19" x14ac:dyDescent="0.3">
      <c r="A4565" t="s">
        <v>10151</v>
      </c>
      <c r="B4565" t="s">
        <v>32</v>
      </c>
      <c r="C4565" t="s">
        <v>12021</v>
      </c>
      <c r="D4565" t="s">
        <v>33</v>
      </c>
      <c r="E4565" t="s">
        <v>34</v>
      </c>
      <c r="F4565" t="s">
        <v>10152</v>
      </c>
      <c r="G4565" t="s">
        <v>22</v>
      </c>
      <c r="H4565" s="1" t="s">
        <v>1156</v>
      </c>
      <c r="I4565" s="3">
        <v>9.3645833333333331E-2</v>
      </c>
      <c r="J4565" s="1" t="s">
        <v>12021</v>
      </c>
      <c r="K4565" s="2" t="s">
        <v>12021</v>
      </c>
      <c r="L4565" s="2" t="s">
        <v>12021</v>
      </c>
      <c r="M4565" t="s">
        <v>12021</v>
      </c>
      <c r="N4565" t="str">
        <f t="shared" si="411"/>
        <v>21-11-2021</v>
      </c>
      <c r="O4565" t="str">
        <f t="shared" si="413"/>
        <v>11</v>
      </c>
      <c r="P4565" t="str">
        <f t="shared" si="414"/>
        <v>2021</v>
      </c>
      <c r="Q4565" t="s">
        <v>12021</v>
      </c>
      <c r="R4565" t="str">
        <f t="shared" si="412"/>
        <v>-</v>
      </c>
      <c r="S4565" t="str">
        <f t="shared" si="415"/>
        <v/>
      </c>
    </row>
    <row r="4566" spans="1:19" x14ac:dyDescent="0.3">
      <c r="A4566" t="s">
        <v>10153</v>
      </c>
      <c r="B4566" t="s">
        <v>93</v>
      </c>
      <c r="C4566" t="s">
        <v>12021</v>
      </c>
      <c r="D4566" t="s">
        <v>19</v>
      </c>
      <c r="E4566" t="s">
        <v>26</v>
      </c>
      <c r="F4566" t="s">
        <v>10154</v>
      </c>
      <c r="G4566" t="s">
        <v>15</v>
      </c>
      <c r="H4566" s="1" t="s">
        <v>3829</v>
      </c>
      <c r="I4566" s="3">
        <v>0.6131712962962963</v>
      </c>
      <c r="J4566" s="1" t="s">
        <v>12021</v>
      </c>
      <c r="K4566" s="2" t="s">
        <v>12021</v>
      </c>
      <c r="L4566" s="2" t="s">
        <v>12021</v>
      </c>
      <c r="M4566" t="s">
        <v>12021</v>
      </c>
      <c r="N4566" t="str">
        <f t="shared" si="411"/>
        <v>31-05-2021</v>
      </c>
      <c r="O4566" t="str">
        <f t="shared" si="413"/>
        <v>05</v>
      </c>
      <c r="P4566" t="str">
        <f t="shared" si="414"/>
        <v>2021</v>
      </c>
      <c r="Q4566" t="s">
        <v>12021</v>
      </c>
      <c r="R4566" t="str">
        <f t="shared" si="412"/>
        <v>-</v>
      </c>
      <c r="S4566" t="str">
        <f t="shared" si="415"/>
        <v/>
      </c>
    </row>
    <row r="4567" spans="1:19" x14ac:dyDescent="0.3">
      <c r="A4567" t="s">
        <v>10155</v>
      </c>
      <c r="B4567" t="s">
        <v>205</v>
      </c>
      <c r="C4567" t="s">
        <v>12021</v>
      </c>
      <c r="D4567" t="s">
        <v>19</v>
      </c>
      <c r="E4567" t="s">
        <v>140</v>
      </c>
      <c r="F4567" t="s">
        <v>10156</v>
      </c>
      <c r="G4567" t="s">
        <v>22</v>
      </c>
      <c r="H4567" s="1" t="s">
        <v>5521</v>
      </c>
      <c r="I4567" s="3">
        <v>0.31570601851851854</v>
      </c>
      <c r="J4567" s="1" t="s">
        <v>12021</v>
      </c>
      <c r="K4567" s="2" t="s">
        <v>12021</v>
      </c>
      <c r="L4567" s="2" t="s">
        <v>12021</v>
      </c>
      <c r="M4567" t="s">
        <v>12021</v>
      </c>
      <c r="N4567" t="str">
        <f t="shared" si="411"/>
        <v>26-05-2022</v>
      </c>
      <c r="O4567" t="str">
        <f t="shared" si="413"/>
        <v>05</v>
      </c>
      <c r="P4567" t="str">
        <f t="shared" si="414"/>
        <v>2022</v>
      </c>
      <c r="Q4567" t="s">
        <v>12021</v>
      </c>
      <c r="R4567" t="str">
        <f t="shared" si="412"/>
        <v>-</v>
      </c>
      <c r="S4567" t="str">
        <f t="shared" si="415"/>
        <v/>
      </c>
    </row>
    <row r="4568" spans="1:19" x14ac:dyDescent="0.3">
      <c r="A4568" t="s">
        <v>10157</v>
      </c>
      <c r="B4568" t="s">
        <v>32</v>
      </c>
      <c r="C4568" t="s">
        <v>12021</v>
      </c>
      <c r="D4568" t="s">
        <v>33</v>
      </c>
      <c r="E4568" t="s">
        <v>34</v>
      </c>
      <c r="F4568" t="s">
        <v>10158</v>
      </c>
      <c r="G4568" t="s">
        <v>15</v>
      </c>
      <c r="H4568" s="1" t="s">
        <v>1164</v>
      </c>
      <c r="I4568" s="3">
        <v>9.5972222222222223E-2</v>
      </c>
      <c r="J4568" s="1" t="s">
        <v>12021</v>
      </c>
      <c r="K4568" s="2" t="s">
        <v>12021</v>
      </c>
      <c r="L4568" s="2" t="s">
        <v>12021</v>
      </c>
      <c r="M4568" t="s">
        <v>12021</v>
      </c>
      <c r="N4568" t="str">
        <f t="shared" si="411"/>
        <v>13-01-2023</v>
      </c>
      <c r="O4568" t="str">
        <f t="shared" si="413"/>
        <v>01</v>
      </c>
      <c r="P4568" t="str">
        <f t="shared" si="414"/>
        <v>2023</v>
      </c>
      <c r="Q4568" t="s">
        <v>12021</v>
      </c>
      <c r="R4568" t="str">
        <f t="shared" si="412"/>
        <v>-</v>
      </c>
      <c r="S4568" t="str">
        <f t="shared" si="415"/>
        <v/>
      </c>
    </row>
    <row r="4569" spans="1:19" x14ac:dyDescent="0.3">
      <c r="A4569" t="s">
        <v>10159</v>
      </c>
      <c r="B4569" t="s">
        <v>256</v>
      </c>
      <c r="C4569" t="s">
        <v>12021</v>
      </c>
      <c r="D4569" t="s">
        <v>19</v>
      </c>
      <c r="E4569" t="s">
        <v>20</v>
      </c>
      <c r="F4569" t="s">
        <v>10160</v>
      </c>
      <c r="G4569" t="s">
        <v>22</v>
      </c>
      <c r="H4569" s="1">
        <v>44110</v>
      </c>
      <c r="I4569" s="3">
        <v>0.70694444444444449</v>
      </c>
      <c r="J4569" s="1" t="s">
        <v>12021</v>
      </c>
      <c r="K4569" s="2" t="s">
        <v>12021</v>
      </c>
      <c r="L4569" s="2" t="s">
        <v>12021</v>
      </c>
      <c r="M4569" t="s">
        <v>12021</v>
      </c>
      <c r="N4569" t="str">
        <f t="shared" si="411"/>
        <v>06-10-2020</v>
      </c>
      <c r="O4569" t="str">
        <f t="shared" si="413"/>
        <v>10</v>
      </c>
      <c r="P4569" t="str">
        <f t="shared" si="414"/>
        <v>2020</v>
      </c>
      <c r="Q4569" t="s">
        <v>12021</v>
      </c>
      <c r="R4569" t="str">
        <f t="shared" si="412"/>
        <v>-</v>
      </c>
      <c r="S4569" t="str">
        <f t="shared" si="415"/>
        <v/>
      </c>
    </row>
    <row r="4570" spans="1:19" x14ac:dyDescent="0.3">
      <c r="A4570" t="s">
        <v>10161</v>
      </c>
      <c r="B4570" t="s">
        <v>173</v>
      </c>
      <c r="C4570" s="4">
        <v>45141.78125</v>
      </c>
      <c r="D4570" t="s">
        <v>12</v>
      </c>
      <c r="E4570" t="s">
        <v>174</v>
      </c>
      <c r="F4570" t="s">
        <v>10162</v>
      </c>
      <c r="G4570" t="s">
        <v>28</v>
      </c>
      <c r="H4570" s="1" t="s">
        <v>6877</v>
      </c>
      <c r="I4570" s="3">
        <v>0.7814699074074074</v>
      </c>
      <c r="J4570" s="1">
        <v>45141</v>
      </c>
      <c r="K4570" s="2">
        <v>0.78125</v>
      </c>
      <c r="L4570" s="2" t="s">
        <v>12021</v>
      </c>
      <c r="M4570" t="s">
        <v>12021</v>
      </c>
      <c r="N4570" t="str">
        <f t="shared" si="411"/>
        <v>26-02-2023</v>
      </c>
      <c r="O4570" t="str">
        <f t="shared" si="413"/>
        <v>02</v>
      </c>
      <c r="P4570" t="str">
        <f t="shared" si="414"/>
        <v>2023</v>
      </c>
      <c r="Q4570" t="s">
        <v>12021</v>
      </c>
      <c r="R4570" t="str">
        <f t="shared" si="412"/>
        <v>03-08-2023</v>
      </c>
      <c r="S4570" t="str">
        <f t="shared" si="415"/>
        <v>08</v>
      </c>
    </row>
    <row r="4571" spans="1:19" x14ac:dyDescent="0.3">
      <c r="A4571" t="s">
        <v>10163</v>
      </c>
      <c r="B4571" t="s">
        <v>220</v>
      </c>
      <c r="C4571" t="s">
        <v>12021</v>
      </c>
      <c r="D4571" t="s">
        <v>12</v>
      </c>
      <c r="E4571" t="s">
        <v>174</v>
      </c>
      <c r="F4571" t="s">
        <v>10164</v>
      </c>
      <c r="G4571" t="s">
        <v>15</v>
      </c>
      <c r="H4571" s="1" t="s">
        <v>1408</v>
      </c>
      <c r="I4571" s="3">
        <v>0.24987268518518518</v>
      </c>
      <c r="J4571" s="1" t="s">
        <v>12021</v>
      </c>
      <c r="K4571" s="2" t="s">
        <v>12021</v>
      </c>
      <c r="L4571" s="2" t="s">
        <v>12021</v>
      </c>
      <c r="M4571" t="s">
        <v>12021</v>
      </c>
      <c r="N4571" t="str">
        <f t="shared" si="411"/>
        <v>16-11-2024</v>
      </c>
      <c r="O4571" t="str">
        <f t="shared" si="413"/>
        <v>11</v>
      </c>
      <c r="P4571" t="str">
        <f t="shared" si="414"/>
        <v>2024</v>
      </c>
      <c r="Q4571" t="s">
        <v>12021</v>
      </c>
      <c r="R4571" t="str">
        <f t="shared" si="412"/>
        <v>-</v>
      </c>
      <c r="S4571" t="str">
        <f t="shared" si="415"/>
        <v/>
      </c>
    </row>
    <row r="4572" spans="1:19" x14ac:dyDescent="0.3">
      <c r="A4572" t="s">
        <v>10165</v>
      </c>
      <c r="B4572" t="s">
        <v>135</v>
      </c>
      <c r="C4572" t="s">
        <v>12021</v>
      </c>
      <c r="D4572" t="s">
        <v>33</v>
      </c>
      <c r="E4572" t="s">
        <v>38</v>
      </c>
      <c r="F4572" t="s">
        <v>10166</v>
      </c>
      <c r="G4572" t="s">
        <v>15</v>
      </c>
      <c r="H4572" s="1">
        <v>44835</v>
      </c>
      <c r="I4572" s="3">
        <v>0.31597222222222221</v>
      </c>
      <c r="J4572" s="1" t="s">
        <v>12021</v>
      </c>
      <c r="K4572" s="2" t="s">
        <v>12021</v>
      </c>
      <c r="L4572" s="2" t="s">
        <v>12021</v>
      </c>
      <c r="M4572" t="s">
        <v>12021</v>
      </c>
      <c r="N4572" t="str">
        <f t="shared" si="411"/>
        <v>01-10-2022</v>
      </c>
      <c r="O4572" t="str">
        <f t="shared" si="413"/>
        <v>10</v>
      </c>
      <c r="P4572" t="str">
        <f t="shared" si="414"/>
        <v>2022</v>
      </c>
      <c r="Q4572" t="s">
        <v>12021</v>
      </c>
      <c r="R4572" t="str">
        <f t="shared" si="412"/>
        <v>-</v>
      </c>
      <c r="S4572" t="str">
        <f t="shared" si="415"/>
        <v/>
      </c>
    </row>
    <row r="4573" spans="1:19" x14ac:dyDescent="0.3">
      <c r="A4573" t="s">
        <v>10167</v>
      </c>
      <c r="B4573" t="s">
        <v>139</v>
      </c>
      <c r="C4573" t="s">
        <v>12021</v>
      </c>
      <c r="D4573" t="s">
        <v>19</v>
      </c>
      <c r="E4573" t="s">
        <v>140</v>
      </c>
      <c r="F4573" t="s">
        <v>10168</v>
      </c>
      <c r="G4573" t="s">
        <v>22</v>
      </c>
      <c r="H4573" s="1">
        <v>44987</v>
      </c>
      <c r="I4573" s="3">
        <v>0.27013888888888887</v>
      </c>
      <c r="J4573" s="1" t="s">
        <v>12021</v>
      </c>
      <c r="K4573" s="2" t="s">
        <v>12021</v>
      </c>
      <c r="L4573" s="2" t="s">
        <v>12021</v>
      </c>
      <c r="M4573" t="s">
        <v>12021</v>
      </c>
      <c r="N4573" t="str">
        <f t="shared" si="411"/>
        <v>02-03-2023</v>
      </c>
      <c r="O4573" t="str">
        <f t="shared" si="413"/>
        <v>03</v>
      </c>
      <c r="P4573" t="str">
        <f t="shared" si="414"/>
        <v>2023</v>
      </c>
      <c r="Q4573" t="s">
        <v>12021</v>
      </c>
      <c r="R4573" t="str">
        <f t="shared" si="412"/>
        <v>-</v>
      </c>
      <c r="S4573" t="str">
        <f t="shared" si="415"/>
        <v/>
      </c>
    </row>
    <row r="4574" spans="1:19" x14ac:dyDescent="0.3">
      <c r="A4574" t="s">
        <v>10169</v>
      </c>
      <c r="B4574" t="s">
        <v>131</v>
      </c>
      <c r="C4574" s="4">
        <v>44083.281944444447</v>
      </c>
      <c r="D4574" t="s">
        <v>12</v>
      </c>
      <c r="E4574" t="s">
        <v>114</v>
      </c>
      <c r="F4574" t="s">
        <v>10170</v>
      </c>
      <c r="G4574" t="s">
        <v>28</v>
      </c>
      <c r="H4574" s="1" t="s">
        <v>62</v>
      </c>
      <c r="I4574" s="3">
        <v>0.28225694444444444</v>
      </c>
      <c r="J4574" s="1">
        <v>44083</v>
      </c>
      <c r="K4574" s="2">
        <v>0.28194444444444444</v>
      </c>
      <c r="L4574" s="2" t="s">
        <v>12021</v>
      </c>
      <c r="M4574" t="s">
        <v>12021</v>
      </c>
      <c r="N4574" t="str">
        <f t="shared" si="411"/>
        <v>15-08-2020</v>
      </c>
      <c r="O4574" t="str">
        <f t="shared" si="413"/>
        <v>08</v>
      </c>
      <c r="P4574" t="str">
        <f t="shared" si="414"/>
        <v>2020</v>
      </c>
      <c r="Q4574" t="s">
        <v>12021</v>
      </c>
      <c r="R4574" t="str">
        <f t="shared" si="412"/>
        <v>09-09-2020</v>
      </c>
      <c r="S4574" t="str">
        <f t="shared" si="415"/>
        <v>09</v>
      </c>
    </row>
    <row r="4575" spans="1:19" x14ac:dyDescent="0.3">
      <c r="A4575" t="s">
        <v>10171</v>
      </c>
      <c r="B4575" t="s">
        <v>93</v>
      </c>
      <c r="C4575" t="s">
        <v>12021</v>
      </c>
      <c r="D4575" t="s">
        <v>19</v>
      </c>
      <c r="E4575" t="s">
        <v>26</v>
      </c>
      <c r="F4575" t="s">
        <v>10172</v>
      </c>
      <c r="G4575" t="s">
        <v>22</v>
      </c>
      <c r="H4575" s="1" t="s">
        <v>3227</v>
      </c>
      <c r="I4575" s="3">
        <v>0.55355324074074075</v>
      </c>
      <c r="J4575" s="1" t="s">
        <v>12021</v>
      </c>
      <c r="K4575" s="2" t="s">
        <v>12021</v>
      </c>
      <c r="L4575" s="2" t="s">
        <v>12021</v>
      </c>
      <c r="M4575" t="s">
        <v>12021</v>
      </c>
      <c r="N4575" t="str">
        <f t="shared" si="411"/>
        <v>16-10-2020</v>
      </c>
      <c r="O4575" t="str">
        <f t="shared" si="413"/>
        <v>10</v>
      </c>
      <c r="P4575" t="str">
        <f t="shared" si="414"/>
        <v>2020</v>
      </c>
      <c r="Q4575" t="s">
        <v>12021</v>
      </c>
      <c r="R4575" t="str">
        <f t="shared" si="412"/>
        <v>-</v>
      </c>
      <c r="S4575" t="str">
        <f t="shared" si="415"/>
        <v/>
      </c>
    </row>
    <row r="4576" spans="1:19" x14ac:dyDescent="0.3">
      <c r="A4576" t="s">
        <v>10173</v>
      </c>
      <c r="B4576" t="s">
        <v>123</v>
      </c>
      <c r="C4576" t="s">
        <v>11908</v>
      </c>
      <c r="D4576" t="s">
        <v>33</v>
      </c>
      <c r="E4576" t="s">
        <v>34</v>
      </c>
      <c r="F4576" t="s">
        <v>10174</v>
      </c>
      <c r="G4576" t="s">
        <v>28</v>
      </c>
      <c r="H4576" s="1">
        <v>44359</v>
      </c>
      <c r="I4576" s="3">
        <v>0.88749999999999996</v>
      </c>
      <c r="J4576" s="1" t="s">
        <v>1278</v>
      </c>
      <c r="K4576" s="2">
        <v>0.88804398148148145</v>
      </c>
      <c r="L4576" s="2" t="s">
        <v>12021</v>
      </c>
      <c r="M4576" t="s">
        <v>12021</v>
      </c>
      <c r="N4576" t="str">
        <f t="shared" si="411"/>
        <v>12-06-2021</v>
      </c>
      <c r="O4576" t="str">
        <f t="shared" si="413"/>
        <v>06</v>
      </c>
      <c r="P4576" t="str">
        <f t="shared" si="414"/>
        <v>2021</v>
      </c>
      <c r="Q4576" t="s">
        <v>12021</v>
      </c>
      <c r="R4576" t="str">
        <f t="shared" si="412"/>
        <v>16-12-2021</v>
      </c>
      <c r="S4576" t="str">
        <f t="shared" si="415"/>
        <v>12</v>
      </c>
    </row>
    <row r="4577" spans="1:19" x14ac:dyDescent="0.3">
      <c r="A4577" t="s">
        <v>10175</v>
      </c>
      <c r="B4577" t="s">
        <v>249</v>
      </c>
      <c r="C4577" t="s">
        <v>11909</v>
      </c>
      <c r="D4577" t="s">
        <v>19</v>
      </c>
      <c r="E4577" t="s">
        <v>26</v>
      </c>
      <c r="F4577" t="s">
        <v>10176</v>
      </c>
      <c r="G4577" t="s">
        <v>28</v>
      </c>
      <c r="H4577" s="1">
        <v>43954</v>
      </c>
      <c r="I4577" s="3">
        <v>0.61388888888888893</v>
      </c>
      <c r="J4577" s="1" t="s">
        <v>183</v>
      </c>
      <c r="K4577" s="2">
        <v>0.61421296296296302</v>
      </c>
      <c r="L4577" s="2" t="s">
        <v>12021</v>
      </c>
      <c r="M4577" t="s">
        <v>12021</v>
      </c>
      <c r="N4577" t="str">
        <f t="shared" si="411"/>
        <v>03-05-2020</v>
      </c>
      <c r="O4577" t="str">
        <f t="shared" si="413"/>
        <v>05</v>
      </c>
      <c r="P4577" t="str">
        <f t="shared" si="414"/>
        <v>2020</v>
      </c>
      <c r="Q4577" t="s">
        <v>12021</v>
      </c>
      <c r="R4577" t="str">
        <f t="shared" si="412"/>
        <v>15-03-2020</v>
      </c>
      <c r="S4577" t="str">
        <f t="shared" si="415"/>
        <v>03</v>
      </c>
    </row>
    <row r="4578" spans="1:19" x14ac:dyDescent="0.3">
      <c r="A4578" t="s">
        <v>10177</v>
      </c>
      <c r="B4578" t="s">
        <v>25</v>
      </c>
      <c r="C4578" t="s">
        <v>11910</v>
      </c>
      <c r="D4578" t="s">
        <v>19</v>
      </c>
      <c r="E4578" t="s">
        <v>26</v>
      </c>
      <c r="F4578" t="s">
        <v>10178</v>
      </c>
      <c r="G4578" t="s">
        <v>28</v>
      </c>
      <c r="H4578" s="1" t="s">
        <v>3812</v>
      </c>
      <c r="I4578" s="3">
        <v>0.50418981481481484</v>
      </c>
      <c r="J4578" s="1" t="s">
        <v>1055</v>
      </c>
      <c r="K4578" s="2">
        <v>0.50418981481481484</v>
      </c>
      <c r="L4578" s="2" t="s">
        <v>12021</v>
      </c>
      <c r="M4578" t="s">
        <v>12021</v>
      </c>
      <c r="N4578" t="str">
        <f t="shared" si="411"/>
        <v>13-03-2020</v>
      </c>
      <c r="O4578" t="str">
        <f t="shared" si="413"/>
        <v>03</v>
      </c>
      <c r="P4578" t="str">
        <f t="shared" si="414"/>
        <v>2020</v>
      </c>
      <c r="Q4578" t="s">
        <v>12021</v>
      </c>
      <c r="R4578" t="str">
        <f t="shared" si="412"/>
        <v>24-03-2020</v>
      </c>
      <c r="S4578" t="str">
        <f t="shared" si="415"/>
        <v>03</v>
      </c>
    </row>
    <row r="4579" spans="1:19" x14ac:dyDescent="0.3">
      <c r="A4579" t="s">
        <v>10179</v>
      </c>
      <c r="B4579" t="s">
        <v>158</v>
      </c>
      <c r="C4579" t="s">
        <v>12021</v>
      </c>
      <c r="D4579" t="s">
        <v>33</v>
      </c>
      <c r="E4579" t="s">
        <v>127</v>
      </c>
      <c r="F4579" t="s">
        <v>10180</v>
      </c>
      <c r="G4579" t="s">
        <v>15</v>
      </c>
      <c r="H4579" s="1">
        <v>43928</v>
      </c>
      <c r="I4579" s="3">
        <v>2.4305555555555556E-2</v>
      </c>
      <c r="J4579" s="1" t="s">
        <v>12021</v>
      </c>
      <c r="K4579" s="2" t="s">
        <v>12021</v>
      </c>
      <c r="L4579" s="2" t="s">
        <v>12021</v>
      </c>
      <c r="M4579" t="s">
        <v>12021</v>
      </c>
      <c r="N4579" t="str">
        <f t="shared" si="411"/>
        <v>07-04-2020</v>
      </c>
      <c r="O4579" t="str">
        <f t="shared" si="413"/>
        <v>04</v>
      </c>
      <c r="P4579" t="str">
        <f t="shared" si="414"/>
        <v>2020</v>
      </c>
      <c r="Q4579" t="s">
        <v>12021</v>
      </c>
      <c r="R4579" t="str">
        <f t="shared" si="412"/>
        <v>-</v>
      </c>
      <c r="S4579" t="str">
        <f t="shared" si="415"/>
        <v/>
      </c>
    </row>
    <row r="4580" spans="1:19" x14ac:dyDescent="0.3">
      <c r="A4580" t="s">
        <v>10181</v>
      </c>
      <c r="B4580" t="s">
        <v>301</v>
      </c>
      <c r="C4580" t="s">
        <v>12021</v>
      </c>
      <c r="D4580" t="s">
        <v>49</v>
      </c>
      <c r="E4580" t="s">
        <v>50</v>
      </c>
      <c r="F4580" t="s">
        <v>10182</v>
      </c>
      <c r="G4580" t="s">
        <v>15</v>
      </c>
      <c r="H4580" s="1" t="s">
        <v>949</v>
      </c>
      <c r="I4580" s="3">
        <v>0.59265046296296298</v>
      </c>
      <c r="J4580" s="1" t="s">
        <v>12021</v>
      </c>
      <c r="K4580" s="2" t="s">
        <v>12021</v>
      </c>
      <c r="L4580" s="2" t="s">
        <v>12021</v>
      </c>
      <c r="M4580" t="s">
        <v>12021</v>
      </c>
      <c r="N4580" t="str">
        <f t="shared" si="411"/>
        <v>14-08-2023</v>
      </c>
      <c r="O4580" t="str">
        <f t="shared" si="413"/>
        <v>08</v>
      </c>
      <c r="P4580" t="str">
        <f t="shared" si="414"/>
        <v>2023</v>
      </c>
      <c r="Q4580" t="s">
        <v>12021</v>
      </c>
      <c r="R4580" t="str">
        <f t="shared" si="412"/>
        <v>-</v>
      </c>
      <c r="S4580" t="str">
        <f t="shared" si="415"/>
        <v/>
      </c>
    </row>
    <row r="4581" spans="1:19" x14ac:dyDescent="0.3">
      <c r="A4581" t="s">
        <v>1638</v>
      </c>
      <c r="B4581" t="s">
        <v>301</v>
      </c>
      <c r="C4581" t="s">
        <v>12021</v>
      </c>
      <c r="D4581" t="s">
        <v>49</v>
      </c>
      <c r="E4581" t="s">
        <v>50</v>
      </c>
      <c r="F4581" t="s">
        <v>10183</v>
      </c>
      <c r="G4581" t="s">
        <v>15</v>
      </c>
      <c r="H4581" s="1" t="s">
        <v>3523</v>
      </c>
      <c r="I4581" s="3">
        <v>0.34053240740740742</v>
      </c>
      <c r="J4581" s="1" t="s">
        <v>12021</v>
      </c>
      <c r="K4581" s="2" t="s">
        <v>12021</v>
      </c>
      <c r="L4581" s="2" t="s">
        <v>12021</v>
      </c>
      <c r="M4581" t="s">
        <v>12021</v>
      </c>
      <c r="N4581" t="str">
        <f t="shared" si="411"/>
        <v>13-06-2022</v>
      </c>
      <c r="O4581" t="str">
        <f t="shared" si="413"/>
        <v>06</v>
      </c>
      <c r="P4581" t="str">
        <f t="shared" si="414"/>
        <v>2022</v>
      </c>
      <c r="Q4581" t="s">
        <v>12021</v>
      </c>
      <c r="R4581" t="str">
        <f t="shared" si="412"/>
        <v>-</v>
      </c>
      <c r="S4581" t="str">
        <f t="shared" si="415"/>
        <v/>
      </c>
    </row>
    <row r="4582" spans="1:19" x14ac:dyDescent="0.3">
      <c r="A4582" t="s">
        <v>10184</v>
      </c>
      <c r="B4582" t="s">
        <v>280</v>
      </c>
      <c r="C4582" t="s">
        <v>12021</v>
      </c>
      <c r="D4582" t="s">
        <v>49</v>
      </c>
      <c r="E4582" t="s">
        <v>65</v>
      </c>
      <c r="F4582" t="s">
        <v>10185</v>
      </c>
      <c r="G4582" t="s">
        <v>22</v>
      </c>
      <c r="H4582" s="1">
        <v>44232</v>
      </c>
      <c r="I4582" s="3">
        <v>0.96875</v>
      </c>
      <c r="J4582" s="1" t="s">
        <v>12021</v>
      </c>
      <c r="K4582" s="2" t="s">
        <v>12021</v>
      </c>
      <c r="L4582" s="2" t="s">
        <v>12021</v>
      </c>
      <c r="M4582" t="s">
        <v>12021</v>
      </c>
      <c r="N4582" t="str">
        <f t="shared" si="411"/>
        <v>05-02-2021</v>
      </c>
      <c r="O4582" t="str">
        <f t="shared" si="413"/>
        <v>02</v>
      </c>
      <c r="P4582" t="str">
        <f t="shared" si="414"/>
        <v>2021</v>
      </c>
      <c r="Q4582" t="s">
        <v>12021</v>
      </c>
      <c r="R4582" t="str">
        <f t="shared" si="412"/>
        <v>-</v>
      </c>
      <c r="S4582" t="str">
        <f t="shared" si="415"/>
        <v/>
      </c>
    </row>
    <row r="4583" spans="1:19" x14ac:dyDescent="0.3">
      <c r="A4583" t="s">
        <v>10186</v>
      </c>
      <c r="B4583" t="s">
        <v>280</v>
      </c>
      <c r="C4583" t="s">
        <v>12021</v>
      </c>
      <c r="D4583" t="s">
        <v>49</v>
      </c>
      <c r="E4583" t="s">
        <v>65</v>
      </c>
      <c r="F4583" t="s">
        <v>10187</v>
      </c>
      <c r="G4583" t="s">
        <v>15</v>
      </c>
      <c r="H4583" s="1" t="s">
        <v>1088</v>
      </c>
      <c r="I4583" s="3">
        <v>0.52222222222222225</v>
      </c>
      <c r="J4583" s="1" t="s">
        <v>12021</v>
      </c>
      <c r="K4583" s="2" t="s">
        <v>12021</v>
      </c>
      <c r="L4583" s="2" t="s">
        <v>12021</v>
      </c>
      <c r="M4583" t="s">
        <v>12021</v>
      </c>
      <c r="N4583" t="str">
        <f t="shared" si="411"/>
        <v>27-09-2021</v>
      </c>
      <c r="O4583" t="str">
        <f t="shared" si="413"/>
        <v>09</v>
      </c>
      <c r="P4583" t="str">
        <f t="shared" si="414"/>
        <v>2021</v>
      </c>
      <c r="Q4583" t="s">
        <v>12021</v>
      </c>
      <c r="R4583" t="str">
        <f t="shared" si="412"/>
        <v>-</v>
      </c>
      <c r="S4583" t="str">
        <f t="shared" si="415"/>
        <v/>
      </c>
    </row>
    <row r="4584" spans="1:19" x14ac:dyDescent="0.3">
      <c r="A4584" t="s">
        <v>10188</v>
      </c>
      <c r="B4584" t="s">
        <v>135</v>
      </c>
      <c r="C4584" t="s">
        <v>12021</v>
      </c>
      <c r="D4584" t="s">
        <v>33</v>
      </c>
      <c r="E4584" t="s">
        <v>38</v>
      </c>
      <c r="F4584" t="s">
        <v>10189</v>
      </c>
      <c r="G4584" t="s">
        <v>22</v>
      </c>
      <c r="H4584" s="1" t="s">
        <v>6622</v>
      </c>
      <c r="I4584" s="3">
        <v>0.65363425925925922</v>
      </c>
      <c r="J4584" s="1" t="s">
        <v>12021</v>
      </c>
      <c r="K4584" s="2" t="s">
        <v>12021</v>
      </c>
      <c r="L4584" s="2" t="s">
        <v>12021</v>
      </c>
      <c r="M4584" t="s">
        <v>12021</v>
      </c>
      <c r="N4584" t="str">
        <f t="shared" si="411"/>
        <v>23-01-2023</v>
      </c>
      <c r="O4584" t="str">
        <f t="shared" si="413"/>
        <v>01</v>
      </c>
      <c r="P4584" t="str">
        <f t="shared" si="414"/>
        <v>2023</v>
      </c>
      <c r="Q4584" t="s">
        <v>12021</v>
      </c>
      <c r="R4584" t="str">
        <f t="shared" si="412"/>
        <v>-</v>
      </c>
      <c r="S4584" t="str">
        <f t="shared" si="415"/>
        <v/>
      </c>
    </row>
    <row r="4585" spans="1:19" x14ac:dyDescent="0.3">
      <c r="A4585" t="s">
        <v>10190</v>
      </c>
      <c r="B4585" t="s">
        <v>301</v>
      </c>
      <c r="C4585" t="s">
        <v>11911</v>
      </c>
      <c r="D4585" t="s">
        <v>49</v>
      </c>
      <c r="E4585" t="s">
        <v>50</v>
      </c>
      <c r="F4585" t="s">
        <v>10191</v>
      </c>
      <c r="G4585" t="s">
        <v>28</v>
      </c>
      <c r="H4585" s="1">
        <v>44683</v>
      </c>
      <c r="I4585" s="3">
        <v>0.72569444444444442</v>
      </c>
      <c r="J4585" s="1" t="s">
        <v>10192</v>
      </c>
      <c r="K4585" s="2">
        <v>0.72621527777777772</v>
      </c>
      <c r="L4585" s="2" t="s">
        <v>12021</v>
      </c>
      <c r="M4585" t="s">
        <v>12021</v>
      </c>
      <c r="N4585" t="str">
        <f t="shared" si="411"/>
        <v>02-05-2022</v>
      </c>
      <c r="O4585" t="str">
        <f t="shared" si="413"/>
        <v>05</v>
      </c>
      <c r="P4585" t="str">
        <f t="shared" si="414"/>
        <v>2022</v>
      </c>
      <c r="Q4585" t="s">
        <v>12021</v>
      </c>
      <c r="R4585" t="str">
        <f t="shared" si="412"/>
        <v>13-02-2022</v>
      </c>
      <c r="S4585" t="str">
        <f t="shared" si="415"/>
        <v>02</v>
      </c>
    </row>
    <row r="4586" spans="1:19" x14ac:dyDescent="0.3">
      <c r="A4586" t="s">
        <v>10193</v>
      </c>
      <c r="B4586" t="s">
        <v>149</v>
      </c>
      <c r="C4586" t="s">
        <v>11912</v>
      </c>
      <c r="D4586" t="s">
        <v>49</v>
      </c>
      <c r="E4586" t="s">
        <v>69</v>
      </c>
      <c r="F4586" t="s">
        <v>10194</v>
      </c>
      <c r="G4586" t="s">
        <v>28</v>
      </c>
      <c r="H4586" s="1">
        <v>44239</v>
      </c>
      <c r="I4586" s="3">
        <v>0.13263888888888889</v>
      </c>
      <c r="J4586" s="1" t="s">
        <v>1278</v>
      </c>
      <c r="K4586" s="2">
        <v>0.13277777777777777</v>
      </c>
      <c r="L4586" s="2" t="s">
        <v>12021</v>
      </c>
      <c r="M4586" t="s">
        <v>12021</v>
      </c>
      <c r="N4586" t="str">
        <f t="shared" si="411"/>
        <v>12-02-2021</v>
      </c>
      <c r="O4586" t="str">
        <f t="shared" si="413"/>
        <v>02</v>
      </c>
      <c r="P4586" t="str">
        <f t="shared" si="414"/>
        <v>2021</v>
      </c>
      <c r="Q4586" t="s">
        <v>12021</v>
      </c>
      <c r="R4586" t="str">
        <f t="shared" si="412"/>
        <v>16-12-2021</v>
      </c>
      <c r="S4586" t="str">
        <f t="shared" si="415"/>
        <v>12</v>
      </c>
    </row>
    <row r="4587" spans="1:19" x14ac:dyDescent="0.3">
      <c r="A4587" t="s">
        <v>10195</v>
      </c>
      <c r="B4587" t="s">
        <v>301</v>
      </c>
      <c r="C4587" t="s">
        <v>11913</v>
      </c>
      <c r="D4587" t="s">
        <v>49</v>
      </c>
      <c r="E4587" t="s">
        <v>50</v>
      </c>
      <c r="F4587" t="s">
        <v>10196</v>
      </c>
      <c r="G4587" t="s">
        <v>28</v>
      </c>
      <c r="H4587" s="1">
        <v>43926</v>
      </c>
      <c r="I4587" s="3">
        <v>0.45763888888888887</v>
      </c>
      <c r="J4587" s="1" t="s">
        <v>5269</v>
      </c>
      <c r="K4587" s="2">
        <v>0.45824074074074073</v>
      </c>
      <c r="L4587" s="2" t="s">
        <v>12021</v>
      </c>
      <c r="M4587" t="s">
        <v>12021</v>
      </c>
      <c r="N4587" t="str">
        <f t="shared" si="411"/>
        <v>05-04-2020</v>
      </c>
      <c r="O4587" t="str">
        <f t="shared" si="413"/>
        <v>04</v>
      </c>
      <c r="P4587" t="str">
        <f t="shared" si="414"/>
        <v>2020</v>
      </c>
      <c r="Q4587" t="s">
        <v>12021</v>
      </c>
      <c r="R4587" t="str">
        <f t="shared" si="412"/>
        <v>15-05-2020</v>
      </c>
      <c r="S4587" t="str">
        <f t="shared" si="415"/>
        <v>05</v>
      </c>
    </row>
    <row r="4588" spans="1:19" x14ac:dyDescent="0.3">
      <c r="A4588" t="s">
        <v>10197</v>
      </c>
      <c r="B4588" t="s">
        <v>113</v>
      </c>
      <c r="C4588" s="4">
        <v>45326.207638888889</v>
      </c>
      <c r="D4588" t="s">
        <v>12</v>
      </c>
      <c r="E4588" t="s">
        <v>114</v>
      </c>
      <c r="F4588" t="s">
        <v>10198</v>
      </c>
      <c r="G4588" t="s">
        <v>28</v>
      </c>
      <c r="H4588" s="1" t="s">
        <v>6172</v>
      </c>
      <c r="I4588" s="3">
        <v>0.20773148148148149</v>
      </c>
      <c r="J4588" s="1">
        <v>45326</v>
      </c>
      <c r="K4588" s="2">
        <v>0.2076388888888889</v>
      </c>
      <c r="L4588" s="2" t="s">
        <v>12021</v>
      </c>
      <c r="M4588" t="s">
        <v>12021</v>
      </c>
      <c r="N4588" t="str">
        <f t="shared" si="411"/>
        <v>28-03-2024</v>
      </c>
      <c r="O4588" t="str">
        <f t="shared" si="413"/>
        <v>03</v>
      </c>
      <c r="P4588" t="str">
        <f t="shared" si="414"/>
        <v>2024</v>
      </c>
      <c r="Q4588" t="s">
        <v>12021</v>
      </c>
      <c r="R4588" t="str">
        <f t="shared" si="412"/>
        <v>04-02-2024</v>
      </c>
      <c r="S4588" t="str">
        <f t="shared" si="415"/>
        <v>02</v>
      </c>
    </row>
    <row r="4589" spans="1:19" x14ac:dyDescent="0.3">
      <c r="A4589" t="s">
        <v>10199</v>
      </c>
      <c r="B4589" t="s">
        <v>37</v>
      </c>
      <c r="C4589" t="s">
        <v>12021</v>
      </c>
      <c r="D4589" t="s">
        <v>33</v>
      </c>
      <c r="E4589" t="s">
        <v>38</v>
      </c>
      <c r="F4589" t="s">
        <v>10200</v>
      </c>
      <c r="G4589" t="s">
        <v>15</v>
      </c>
      <c r="H4589" s="1" t="s">
        <v>1299</v>
      </c>
      <c r="I4589" s="3">
        <v>0.61947916666666669</v>
      </c>
      <c r="J4589" s="1" t="s">
        <v>12021</v>
      </c>
      <c r="K4589" s="2" t="s">
        <v>12021</v>
      </c>
      <c r="L4589" s="2" t="s">
        <v>12021</v>
      </c>
      <c r="M4589" t="s">
        <v>12021</v>
      </c>
      <c r="N4589" t="str">
        <f t="shared" si="411"/>
        <v>16-03-2022</v>
      </c>
      <c r="O4589" t="str">
        <f t="shared" si="413"/>
        <v>03</v>
      </c>
      <c r="P4589" t="str">
        <f t="shared" si="414"/>
        <v>2022</v>
      </c>
      <c r="Q4589" t="s">
        <v>12021</v>
      </c>
      <c r="R4589" t="str">
        <f t="shared" si="412"/>
        <v>-</v>
      </c>
      <c r="S4589" t="str">
        <f t="shared" si="415"/>
        <v/>
      </c>
    </row>
    <row r="4590" spans="1:19" x14ac:dyDescent="0.3">
      <c r="A4590" t="s">
        <v>10201</v>
      </c>
      <c r="B4590" t="s">
        <v>256</v>
      </c>
      <c r="C4590" t="s">
        <v>12021</v>
      </c>
      <c r="D4590" t="s">
        <v>19</v>
      </c>
      <c r="E4590" t="s">
        <v>20</v>
      </c>
      <c r="F4590" t="s">
        <v>10202</v>
      </c>
      <c r="G4590" t="s">
        <v>22</v>
      </c>
      <c r="H4590" s="1" t="s">
        <v>8062</v>
      </c>
      <c r="I4590" s="3">
        <v>0.76523148148148146</v>
      </c>
      <c r="J4590" s="1" t="s">
        <v>12021</v>
      </c>
      <c r="K4590" s="2" t="s">
        <v>12021</v>
      </c>
      <c r="L4590" s="2" t="s">
        <v>12021</v>
      </c>
      <c r="M4590" t="s">
        <v>12021</v>
      </c>
      <c r="N4590" t="str">
        <f t="shared" si="411"/>
        <v>25-07-2023</v>
      </c>
      <c r="O4590" t="str">
        <f t="shared" si="413"/>
        <v>07</v>
      </c>
      <c r="P4590" t="str">
        <f t="shared" si="414"/>
        <v>2023</v>
      </c>
      <c r="Q4590" t="s">
        <v>12021</v>
      </c>
      <c r="R4590" t="str">
        <f t="shared" si="412"/>
        <v>-</v>
      </c>
      <c r="S4590" t="str">
        <f t="shared" si="415"/>
        <v/>
      </c>
    </row>
    <row r="4591" spans="1:19" x14ac:dyDescent="0.3">
      <c r="A4591" t="s">
        <v>10203</v>
      </c>
      <c r="B4591" t="s">
        <v>93</v>
      </c>
      <c r="C4591" t="s">
        <v>12021</v>
      </c>
      <c r="D4591" t="s">
        <v>19</v>
      </c>
      <c r="E4591" t="s">
        <v>26</v>
      </c>
      <c r="F4591" t="s">
        <v>10204</v>
      </c>
      <c r="G4591" t="s">
        <v>15</v>
      </c>
      <c r="H4591" s="1">
        <v>44781</v>
      </c>
      <c r="I4591" s="3">
        <v>0.52847222222222223</v>
      </c>
      <c r="J4591" s="1" t="s">
        <v>12021</v>
      </c>
      <c r="K4591" s="2" t="s">
        <v>12021</v>
      </c>
      <c r="L4591" s="2" t="s">
        <v>12021</v>
      </c>
      <c r="M4591" t="s">
        <v>12021</v>
      </c>
      <c r="N4591" t="str">
        <f t="shared" si="411"/>
        <v>08-08-2022</v>
      </c>
      <c r="O4591" t="str">
        <f t="shared" si="413"/>
        <v>08</v>
      </c>
      <c r="P4591" t="str">
        <f t="shared" si="414"/>
        <v>2022</v>
      </c>
      <c r="Q4591" t="s">
        <v>12021</v>
      </c>
      <c r="R4591" t="str">
        <f t="shared" si="412"/>
        <v>-</v>
      </c>
      <c r="S4591" t="str">
        <f t="shared" si="415"/>
        <v/>
      </c>
    </row>
    <row r="4592" spans="1:19" x14ac:dyDescent="0.3">
      <c r="A4592" t="s">
        <v>10205</v>
      </c>
      <c r="B4592" t="s">
        <v>146</v>
      </c>
      <c r="C4592" t="s">
        <v>12021</v>
      </c>
      <c r="D4592" t="s">
        <v>19</v>
      </c>
      <c r="E4592" t="s">
        <v>140</v>
      </c>
      <c r="F4592" t="s">
        <v>10206</v>
      </c>
      <c r="G4592" t="s">
        <v>15</v>
      </c>
      <c r="H4592" s="1" t="s">
        <v>3490</v>
      </c>
      <c r="I4592" s="3">
        <v>0.32469907407407406</v>
      </c>
      <c r="J4592" s="1" t="s">
        <v>12021</v>
      </c>
      <c r="K4592" s="2" t="s">
        <v>12021</v>
      </c>
      <c r="L4592" s="2" t="s">
        <v>12021</v>
      </c>
      <c r="M4592" t="s">
        <v>12021</v>
      </c>
      <c r="N4592" t="str">
        <f t="shared" si="411"/>
        <v>29-09-2020</v>
      </c>
      <c r="O4592" t="str">
        <f t="shared" si="413"/>
        <v>09</v>
      </c>
      <c r="P4592" t="str">
        <f t="shared" si="414"/>
        <v>2020</v>
      </c>
      <c r="Q4592" t="s">
        <v>12021</v>
      </c>
      <c r="R4592" t="str">
        <f t="shared" si="412"/>
        <v>-</v>
      </c>
      <c r="S4592" t="str">
        <f t="shared" si="415"/>
        <v/>
      </c>
    </row>
    <row r="4593" spans="1:19" x14ac:dyDescent="0.3">
      <c r="A4593" t="s">
        <v>10207</v>
      </c>
      <c r="B4593" t="s">
        <v>158</v>
      </c>
      <c r="C4593" t="s">
        <v>12021</v>
      </c>
      <c r="D4593" t="s">
        <v>33</v>
      </c>
      <c r="E4593" t="s">
        <v>127</v>
      </c>
      <c r="F4593" t="s">
        <v>10208</v>
      </c>
      <c r="G4593" t="s">
        <v>15</v>
      </c>
      <c r="H4593" s="1" t="s">
        <v>3427</v>
      </c>
      <c r="I4593" s="3">
        <v>0.3326736111111111</v>
      </c>
      <c r="J4593" s="1" t="s">
        <v>12021</v>
      </c>
      <c r="K4593" s="2" t="s">
        <v>12021</v>
      </c>
      <c r="L4593" s="2" t="s">
        <v>12021</v>
      </c>
      <c r="M4593" t="s">
        <v>12021</v>
      </c>
      <c r="N4593" t="str">
        <f t="shared" si="411"/>
        <v>21-08-2024</v>
      </c>
      <c r="O4593" t="str">
        <f t="shared" si="413"/>
        <v>08</v>
      </c>
      <c r="P4593" t="str">
        <f t="shared" si="414"/>
        <v>2024</v>
      </c>
      <c r="Q4593" t="s">
        <v>12021</v>
      </c>
      <c r="R4593" t="str">
        <f t="shared" si="412"/>
        <v>-</v>
      </c>
      <c r="S4593" t="str">
        <f t="shared" si="415"/>
        <v/>
      </c>
    </row>
    <row r="4594" spans="1:19" x14ac:dyDescent="0.3">
      <c r="A4594" t="s">
        <v>10209</v>
      </c>
      <c r="B4594" t="s">
        <v>113</v>
      </c>
      <c r="C4594" t="s">
        <v>12021</v>
      </c>
      <c r="D4594" t="s">
        <v>12</v>
      </c>
      <c r="E4594" t="s">
        <v>114</v>
      </c>
      <c r="F4594" t="s">
        <v>10210</v>
      </c>
      <c r="G4594" t="s">
        <v>15</v>
      </c>
      <c r="H4594" s="1" t="s">
        <v>2190</v>
      </c>
      <c r="I4594" s="3">
        <v>0.42355324074074074</v>
      </c>
      <c r="J4594" s="1" t="s">
        <v>12021</v>
      </c>
      <c r="K4594" s="2" t="s">
        <v>12021</v>
      </c>
      <c r="L4594" s="2" t="s">
        <v>12021</v>
      </c>
      <c r="M4594" t="s">
        <v>12021</v>
      </c>
      <c r="N4594" t="str">
        <f t="shared" si="411"/>
        <v>30-04-2022</v>
      </c>
      <c r="O4594" t="str">
        <f t="shared" si="413"/>
        <v>04</v>
      </c>
      <c r="P4594" t="str">
        <f t="shared" si="414"/>
        <v>2022</v>
      </c>
      <c r="Q4594" t="s">
        <v>12021</v>
      </c>
      <c r="R4594" t="str">
        <f t="shared" si="412"/>
        <v>-</v>
      </c>
      <c r="S4594" t="str">
        <f t="shared" si="415"/>
        <v/>
      </c>
    </row>
    <row r="4595" spans="1:19" x14ac:dyDescent="0.3">
      <c r="A4595" t="s">
        <v>10211</v>
      </c>
      <c r="B4595" t="s">
        <v>32</v>
      </c>
      <c r="C4595" t="s">
        <v>12021</v>
      </c>
      <c r="D4595" t="s">
        <v>33</v>
      </c>
      <c r="E4595" t="s">
        <v>34</v>
      </c>
      <c r="F4595" t="s">
        <v>10212</v>
      </c>
      <c r="G4595" t="s">
        <v>22</v>
      </c>
      <c r="H4595" s="1" t="s">
        <v>2997</v>
      </c>
      <c r="I4595" s="3">
        <v>0.60393518518518519</v>
      </c>
      <c r="J4595" s="1" t="s">
        <v>12021</v>
      </c>
      <c r="K4595" s="2" t="s">
        <v>12021</v>
      </c>
      <c r="L4595" s="2" t="s">
        <v>12021</v>
      </c>
      <c r="M4595" t="s">
        <v>12021</v>
      </c>
      <c r="N4595" t="str">
        <f t="shared" si="411"/>
        <v>22-01-2020</v>
      </c>
      <c r="O4595" t="str">
        <f t="shared" si="413"/>
        <v>01</v>
      </c>
      <c r="P4595" t="str">
        <f t="shared" si="414"/>
        <v>2020</v>
      </c>
      <c r="Q4595" t="s">
        <v>12021</v>
      </c>
      <c r="R4595" t="str">
        <f t="shared" si="412"/>
        <v>-</v>
      </c>
      <c r="S4595" t="str">
        <f t="shared" si="415"/>
        <v/>
      </c>
    </row>
    <row r="4596" spans="1:19" x14ac:dyDescent="0.3">
      <c r="A4596" t="s">
        <v>10213</v>
      </c>
      <c r="B4596" t="s">
        <v>53</v>
      </c>
      <c r="C4596" s="4">
        <v>43954.337500000001</v>
      </c>
      <c r="D4596" t="s">
        <v>12</v>
      </c>
      <c r="E4596" t="s">
        <v>13</v>
      </c>
      <c r="F4596" t="s">
        <v>10214</v>
      </c>
      <c r="G4596" t="s">
        <v>28</v>
      </c>
      <c r="H4596" s="1">
        <v>43893</v>
      </c>
      <c r="I4596" s="3">
        <v>0.33750000000000002</v>
      </c>
      <c r="J4596" s="1">
        <v>43954</v>
      </c>
      <c r="K4596" s="2">
        <v>0.33750000000000002</v>
      </c>
      <c r="L4596" s="2" t="s">
        <v>12021</v>
      </c>
      <c r="M4596" t="s">
        <v>12021</v>
      </c>
      <c r="N4596" t="str">
        <f t="shared" si="411"/>
        <v>03-03-2020</v>
      </c>
      <c r="O4596" t="str">
        <f t="shared" si="413"/>
        <v>03</v>
      </c>
      <c r="P4596" t="str">
        <f t="shared" si="414"/>
        <v>2020</v>
      </c>
      <c r="Q4596" t="s">
        <v>12021</v>
      </c>
      <c r="R4596" t="str">
        <f t="shared" si="412"/>
        <v>03-05-2020</v>
      </c>
      <c r="S4596" t="str">
        <f t="shared" si="415"/>
        <v>05</v>
      </c>
    </row>
    <row r="4597" spans="1:19" x14ac:dyDescent="0.3">
      <c r="A4597" t="s">
        <v>10215</v>
      </c>
      <c r="B4597" t="s">
        <v>280</v>
      </c>
      <c r="C4597" s="4">
        <v>45052.59652777778</v>
      </c>
      <c r="D4597" t="s">
        <v>49</v>
      </c>
      <c r="E4597" t="s">
        <v>65</v>
      </c>
      <c r="F4597" t="s">
        <v>10216</v>
      </c>
      <c r="G4597" t="s">
        <v>28</v>
      </c>
      <c r="H4597" s="1" t="s">
        <v>8005</v>
      </c>
      <c r="I4597" s="3">
        <v>0.5971643518518519</v>
      </c>
      <c r="J4597" s="1">
        <v>45052</v>
      </c>
      <c r="K4597" s="2">
        <v>0.59652777777777777</v>
      </c>
      <c r="L4597" s="2" t="s">
        <v>12021</v>
      </c>
      <c r="M4597" t="s">
        <v>12021</v>
      </c>
      <c r="N4597" t="str">
        <f t="shared" si="411"/>
        <v>18-05-2023</v>
      </c>
      <c r="O4597" t="str">
        <f t="shared" si="413"/>
        <v>05</v>
      </c>
      <c r="P4597" t="str">
        <f t="shared" si="414"/>
        <v>2023</v>
      </c>
      <c r="Q4597" t="s">
        <v>12021</v>
      </c>
      <c r="R4597" t="str">
        <f t="shared" si="412"/>
        <v>06-05-2023</v>
      </c>
      <c r="S4597" t="str">
        <f t="shared" si="415"/>
        <v>05</v>
      </c>
    </row>
    <row r="4598" spans="1:19" x14ac:dyDescent="0.3">
      <c r="A4598" t="s">
        <v>10217</v>
      </c>
      <c r="B4598" t="s">
        <v>220</v>
      </c>
      <c r="C4598" t="s">
        <v>12021</v>
      </c>
      <c r="D4598" t="s">
        <v>12</v>
      </c>
      <c r="E4598" t="s">
        <v>174</v>
      </c>
      <c r="F4598" t="s">
        <v>10218</v>
      </c>
      <c r="G4598" t="s">
        <v>22</v>
      </c>
      <c r="H4598" s="1">
        <v>44689</v>
      </c>
      <c r="I4598" s="3">
        <v>0.82361111111111107</v>
      </c>
      <c r="J4598" s="1" t="s">
        <v>12021</v>
      </c>
      <c r="K4598" s="2" t="s">
        <v>12021</v>
      </c>
      <c r="L4598" s="2" t="s">
        <v>12021</v>
      </c>
      <c r="M4598" t="s">
        <v>12021</v>
      </c>
      <c r="N4598" t="str">
        <f t="shared" si="411"/>
        <v>08-05-2022</v>
      </c>
      <c r="O4598" t="str">
        <f t="shared" si="413"/>
        <v>05</v>
      </c>
      <c r="P4598" t="str">
        <f t="shared" si="414"/>
        <v>2022</v>
      </c>
      <c r="Q4598" t="s">
        <v>12021</v>
      </c>
      <c r="R4598" t="str">
        <f t="shared" si="412"/>
        <v>-</v>
      </c>
      <c r="S4598" t="str">
        <f t="shared" si="415"/>
        <v/>
      </c>
    </row>
    <row r="4599" spans="1:19" x14ac:dyDescent="0.3">
      <c r="A4599" t="s">
        <v>10219</v>
      </c>
      <c r="B4599" t="s">
        <v>301</v>
      </c>
      <c r="C4599" t="s">
        <v>12021</v>
      </c>
      <c r="D4599" t="s">
        <v>49</v>
      </c>
      <c r="E4599" t="s">
        <v>50</v>
      </c>
      <c r="F4599" t="s">
        <v>10220</v>
      </c>
      <c r="G4599" t="s">
        <v>15</v>
      </c>
      <c r="H4599" s="1">
        <v>44293</v>
      </c>
      <c r="I4599" s="3">
        <v>5.347222222222222E-2</v>
      </c>
      <c r="J4599" s="1" t="s">
        <v>12021</v>
      </c>
      <c r="K4599" s="2" t="s">
        <v>12021</v>
      </c>
      <c r="L4599" s="2" t="s">
        <v>12021</v>
      </c>
      <c r="M4599" t="s">
        <v>12021</v>
      </c>
      <c r="N4599" t="str">
        <f t="shared" si="411"/>
        <v>07-04-2021</v>
      </c>
      <c r="O4599" t="str">
        <f t="shared" si="413"/>
        <v>04</v>
      </c>
      <c r="P4599" t="str">
        <f t="shared" si="414"/>
        <v>2021</v>
      </c>
      <c r="Q4599" t="s">
        <v>12021</v>
      </c>
      <c r="R4599" t="str">
        <f t="shared" si="412"/>
        <v>-</v>
      </c>
      <c r="S4599" t="str">
        <f t="shared" si="415"/>
        <v/>
      </c>
    </row>
    <row r="4600" spans="1:19" x14ac:dyDescent="0.3">
      <c r="A4600" t="s">
        <v>10221</v>
      </c>
      <c r="B4600" t="s">
        <v>113</v>
      </c>
      <c r="C4600" t="s">
        <v>12021</v>
      </c>
      <c r="D4600" t="s">
        <v>12</v>
      </c>
      <c r="E4600" t="s">
        <v>114</v>
      </c>
      <c r="F4600" t="s">
        <v>10222</v>
      </c>
      <c r="G4600" t="s">
        <v>22</v>
      </c>
      <c r="H4600" s="1" t="s">
        <v>3493</v>
      </c>
      <c r="I4600" s="3">
        <v>0.66878472222222218</v>
      </c>
      <c r="J4600" s="1" t="s">
        <v>12021</v>
      </c>
      <c r="K4600" s="2" t="s">
        <v>12021</v>
      </c>
      <c r="L4600" s="2" t="s">
        <v>12021</v>
      </c>
      <c r="M4600" t="s">
        <v>12021</v>
      </c>
      <c r="N4600" t="str">
        <f t="shared" si="411"/>
        <v>15-02-2021</v>
      </c>
      <c r="O4600" t="str">
        <f t="shared" si="413"/>
        <v>02</v>
      </c>
      <c r="P4600" t="str">
        <f t="shared" si="414"/>
        <v>2021</v>
      </c>
      <c r="Q4600" t="s">
        <v>12021</v>
      </c>
      <c r="R4600" t="str">
        <f t="shared" si="412"/>
        <v>-</v>
      </c>
      <c r="S4600" t="str">
        <f t="shared" si="415"/>
        <v/>
      </c>
    </row>
    <row r="4601" spans="1:19" x14ac:dyDescent="0.3">
      <c r="A4601" t="s">
        <v>10223</v>
      </c>
      <c r="B4601" t="s">
        <v>146</v>
      </c>
      <c r="C4601" t="s">
        <v>12021</v>
      </c>
      <c r="D4601" t="s">
        <v>19</v>
      </c>
      <c r="E4601" t="s">
        <v>140</v>
      </c>
      <c r="F4601" t="s">
        <v>9618</v>
      </c>
      <c r="G4601" t="s">
        <v>15</v>
      </c>
      <c r="H4601" s="1" t="s">
        <v>2122</v>
      </c>
      <c r="I4601" s="3">
        <v>0.38016203703703705</v>
      </c>
      <c r="J4601" s="1" t="s">
        <v>12021</v>
      </c>
      <c r="K4601" s="2" t="s">
        <v>12021</v>
      </c>
      <c r="L4601" s="2" t="s">
        <v>12021</v>
      </c>
      <c r="M4601" t="s">
        <v>12021</v>
      </c>
      <c r="N4601" t="str">
        <f t="shared" si="411"/>
        <v>24-02-2020</v>
      </c>
      <c r="O4601" t="str">
        <f t="shared" si="413"/>
        <v>02</v>
      </c>
      <c r="P4601" t="str">
        <f t="shared" si="414"/>
        <v>2020</v>
      </c>
      <c r="Q4601" t="s">
        <v>12021</v>
      </c>
      <c r="R4601" t="str">
        <f t="shared" si="412"/>
        <v>-</v>
      </c>
      <c r="S4601" t="str">
        <f t="shared" si="415"/>
        <v/>
      </c>
    </row>
    <row r="4602" spans="1:19" x14ac:dyDescent="0.3">
      <c r="A4602" t="s">
        <v>10224</v>
      </c>
      <c r="B4602" t="s">
        <v>113</v>
      </c>
      <c r="C4602" t="s">
        <v>12021</v>
      </c>
      <c r="D4602" t="s">
        <v>12</v>
      </c>
      <c r="E4602" t="s">
        <v>114</v>
      </c>
      <c r="F4602" t="s">
        <v>10225</v>
      </c>
      <c r="G4602" t="s">
        <v>22</v>
      </c>
      <c r="H4602" s="1" t="s">
        <v>2048</v>
      </c>
      <c r="I4602" s="3">
        <v>0.33533564814814815</v>
      </c>
      <c r="J4602" s="1" t="s">
        <v>12021</v>
      </c>
      <c r="K4602" s="2" t="s">
        <v>12021</v>
      </c>
      <c r="L4602" s="2" t="s">
        <v>12021</v>
      </c>
      <c r="M4602" t="s">
        <v>12021</v>
      </c>
      <c r="N4602" t="str">
        <f t="shared" si="411"/>
        <v>15-10-2023</v>
      </c>
      <c r="O4602" t="str">
        <f t="shared" si="413"/>
        <v>10</v>
      </c>
      <c r="P4602" t="str">
        <f t="shared" si="414"/>
        <v>2023</v>
      </c>
      <c r="Q4602" t="s">
        <v>12021</v>
      </c>
      <c r="R4602" t="str">
        <f t="shared" si="412"/>
        <v>-</v>
      </c>
      <c r="S4602" t="str">
        <f t="shared" si="415"/>
        <v/>
      </c>
    </row>
    <row r="4603" spans="1:19" x14ac:dyDescent="0.3">
      <c r="A4603" t="s">
        <v>10226</v>
      </c>
      <c r="B4603" t="s">
        <v>97</v>
      </c>
      <c r="C4603" t="s">
        <v>12021</v>
      </c>
      <c r="D4603" t="s">
        <v>19</v>
      </c>
      <c r="E4603" t="s">
        <v>20</v>
      </c>
      <c r="F4603" t="s">
        <v>10227</v>
      </c>
      <c r="G4603" t="s">
        <v>22</v>
      </c>
      <c r="H4603" s="1">
        <v>44754</v>
      </c>
      <c r="I4603" s="3">
        <v>0.95694444444444449</v>
      </c>
      <c r="J4603" s="1" t="s">
        <v>12021</v>
      </c>
      <c r="K4603" s="2" t="s">
        <v>12021</v>
      </c>
      <c r="L4603" s="2" t="s">
        <v>12021</v>
      </c>
      <c r="M4603" t="s">
        <v>12021</v>
      </c>
      <c r="N4603" t="str">
        <f t="shared" si="411"/>
        <v>12-07-2022</v>
      </c>
      <c r="O4603" t="str">
        <f t="shared" si="413"/>
        <v>07</v>
      </c>
      <c r="P4603" t="str">
        <f t="shared" si="414"/>
        <v>2022</v>
      </c>
      <c r="Q4603" t="s">
        <v>12021</v>
      </c>
      <c r="R4603" t="str">
        <f t="shared" si="412"/>
        <v>-</v>
      </c>
      <c r="S4603" t="str">
        <f t="shared" si="415"/>
        <v/>
      </c>
    </row>
    <row r="4604" spans="1:19" x14ac:dyDescent="0.3">
      <c r="A4604" t="s">
        <v>10228</v>
      </c>
      <c r="B4604" t="s">
        <v>18</v>
      </c>
      <c r="C4604" t="s">
        <v>12021</v>
      </c>
      <c r="D4604" t="s">
        <v>19</v>
      </c>
      <c r="E4604" t="s">
        <v>20</v>
      </c>
      <c r="F4604" t="s">
        <v>10229</v>
      </c>
      <c r="G4604" t="s">
        <v>22</v>
      </c>
      <c r="H4604" s="1" t="s">
        <v>2932</v>
      </c>
      <c r="I4604" s="3">
        <v>0.10818287037037037</v>
      </c>
      <c r="J4604" s="1" t="s">
        <v>12021</v>
      </c>
      <c r="K4604" s="2" t="s">
        <v>12021</v>
      </c>
      <c r="L4604" s="2" t="s">
        <v>12021</v>
      </c>
      <c r="M4604" t="s">
        <v>12021</v>
      </c>
      <c r="N4604" t="str">
        <f t="shared" si="411"/>
        <v>18-07-2023</v>
      </c>
      <c r="O4604" t="str">
        <f t="shared" si="413"/>
        <v>07</v>
      </c>
      <c r="P4604" t="str">
        <f t="shared" si="414"/>
        <v>2023</v>
      </c>
      <c r="Q4604" t="s">
        <v>12021</v>
      </c>
      <c r="R4604" t="str">
        <f t="shared" si="412"/>
        <v>-</v>
      </c>
      <c r="S4604" t="str">
        <f t="shared" si="415"/>
        <v/>
      </c>
    </row>
    <row r="4605" spans="1:19" x14ac:dyDescent="0.3">
      <c r="A4605" t="s">
        <v>10230</v>
      </c>
      <c r="B4605" t="s">
        <v>97</v>
      </c>
      <c r="C4605" t="s">
        <v>12021</v>
      </c>
      <c r="D4605" t="s">
        <v>19</v>
      </c>
      <c r="E4605" t="s">
        <v>20</v>
      </c>
      <c r="F4605" t="s">
        <v>10231</v>
      </c>
      <c r="G4605" t="s">
        <v>22</v>
      </c>
      <c r="H4605" s="1" t="s">
        <v>4312</v>
      </c>
      <c r="I4605" s="3">
        <v>5.334490740740741E-2</v>
      </c>
      <c r="J4605" s="1" t="s">
        <v>12021</v>
      </c>
      <c r="K4605" s="2" t="s">
        <v>12021</v>
      </c>
      <c r="L4605" s="2" t="s">
        <v>12021</v>
      </c>
      <c r="M4605" t="s">
        <v>12021</v>
      </c>
      <c r="N4605" t="str">
        <f t="shared" si="411"/>
        <v>14-09-2024</v>
      </c>
      <c r="O4605" t="str">
        <f t="shared" si="413"/>
        <v>09</v>
      </c>
      <c r="P4605" t="str">
        <f t="shared" si="414"/>
        <v>2024</v>
      </c>
      <c r="Q4605" t="s">
        <v>12021</v>
      </c>
      <c r="R4605" t="str">
        <f t="shared" si="412"/>
        <v>-</v>
      </c>
      <c r="S4605" t="str">
        <f t="shared" si="415"/>
        <v/>
      </c>
    </row>
    <row r="4606" spans="1:19" x14ac:dyDescent="0.3">
      <c r="A4606" t="s">
        <v>10232</v>
      </c>
      <c r="B4606" t="s">
        <v>25</v>
      </c>
      <c r="C4606" t="s">
        <v>11914</v>
      </c>
      <c r="D4606" t="s">
        <v>19</v>
      </c>
      <c r="E4606" t="s">
        <v>26</v>
      </c>
      <c r="F4606" t="s">
        <v>10233</v>
      </c>
      <c r="G4606" t="s">
        <v>28</v>
      </c>
      <c r="H4606" s="1" t="s">
        <v>3304</v>
      </c>
      <c r="I4606" s="3">
        <v>0.14070601851851852</v>
      </c>
      <c r="J4606" s="1" t="s">
        <v>7525</v>
      </c>
      <c r="K4606" s="2">
        <v>0.14070601851851852</v>
      </c>
      <c r="L4606" s="2" t="s">
        <v>12021</v>
      </c>
      <c r="M4606" t="s">
        <v>12021</v>
      </c>
      <c r="N4606" t="str">
        <f t="shared" si="411"/>
        <v>30-05-2020</v>
      </c>
      <c r="O4606" t="str">
        <f t="shared" si="413"/>
        <v>05</v>
      </c>
      <c r="P4606" t="str">
        <f t="shared" si="414"/>
        <v>2020</v>
      </c>
      <c r="Q4606" t="s">
        <v>12021</v>
      </c>
      <c r="R4606" t="str">
        <f t="shared" si="412"/>
        <v>20-06-2020</v>
      </c>
      <c r="S4606" t="str">
        <f t="shared" si="415"/>
        <v>06</v>
      </c>
    </row>
    <row r="4607" spans="1:19" x14ac:dyDescent="0.3">
      <c r="A4607" t="s">
        <v>10234</v>
      </c>
      <c r="B4607" t="s">
        <v>194</v>
      </c>
      <c r="C4607" s="4">
        <v>45506.446527777778</v>
      </c>
      <c r="D4607" t="s">
        <v>49</v>
      </c>
      <c r="E4607" t="s">
        <v>65</v>
      </c>
      <c r="F4607" t="s">
        <v>10235</v>
      </c>
      <c r="G4607" t="s">
        <v>28</v>
      </c>
      <c r="H4607" s="1">
        <v>45414</v>
      </c>
      <c r="I4607" s="3">
        <v>0.4465277777777778</v>
      </c>
      <c r="J4607" s="1">
        <v>45506</v>
      </c>
      <c r="K4607" s="2">
        <v>0.4465277777777778</v>
      </c>
      <c r="L4607" s="2" t="s">
        <v>12021</v>
      </c>
      <c r="M4607" t="s">
        <v>12021</v>
      </c>
      <c r="N4607" t="str">
        <f t="shared" si="411"/>
        <v>02-05-2024</v>
      </c>
      <c r="O4607" t="str">
        <f t="shared" si="413"/>
        <v>05</v>
      </c>
      <c r="P4607" t="str">
        <f t="shared" si="414"/>
        <v>2024</v>
      </c>
      <c r="Q4607" t="s">
        <v>12021</v>
      </c>
      <c r="R4607" t="str">
        <f t="shared" si="412"/>
        <v>02-08-2024</v>
      </c>
      <c r="S4607" t="str">
        <f t="shared" si="415"/>
        <v>08</v>
      </c>
    </row>
    <row r="4608" spans="1:19" x14ac:dyDescent="0.3">
      <c r="A4608" t="s">
        <v>10236</v>
      </c>
      <c r="B4608" t="s">
        <v>131</v>
      </c>
      <c r="C4608" t="s">
        <v>12021</v>
      </c>
      <c r="D4608" t="s">
        <v>12</v>
      </c>
      <c r="E4608" t="s">
        <v>114</v>
      </c>
      <c r="F4608" t="s">
        <v>10237</v>
      </c>
      <c r="G4608" t="s">
        <v>15</v>
      </c>
      <c r="H4608" s="1" t="s">
        <v>469</v>
      </c>
      <c r="I4608" s="3">
        <v>0.99553240740740745</v>
      </c>
      <c r="J4608" s="1" t="s">
        <v>12021</v>
      </c>
      <c r="K4608" s="2" t="s">
        <v>12021</v>
      </c>
      <c r="L4608" s="2" t="s">
        <v>12021</v>
      </c>
      <c r="M4608" t="s">
        <v>12021</v>
      </c>
      <c r="N4608" t="str">
        <f t="shared" si="411"/>
        <v>18-09-2021</v>
      </c>
      <c r="O4608" t="str">
        <f t="shared" si="413"/>
        <v>09</v>
      </c>
      <c r="P4608" t="str">
        <f t="shared" si="414"/>
        <v>2021</v>
      </c>
      <c r="Q4608" t="s">
        <v>12021</v>
      </c>
      <c r="R4608" t="str">
        <f t="shared" si="412"/>
        <v>-</v>
      </c>
      <c r="S4608" t="str">
        <f t="shared" si="415"/>
        <v/>
      </c>
    </row>
    <row r="4609" spans="1:19" x14ac:dyDescent="0.3">
      <c r="A4609" t="s">
        <v>10238</v>
      </c>
      <c r="B4609" t="s">
        <v>32</v>
      </c>
      <c r="C4609" t="s">
        <v>12021</v>
      </c>
      <c r="D4609" t="s">
        <v>33</v>
      </c>
      <c r="E4609" t="s">
        <v>34</v>
      </c>
      <c r="F4609" t="s">
        <v>10239</v>
      </c>
      <c r="G4609" t="s">
        <v>15</v>
      </c>
      <c r="H4609" s="1" t="s">
        <v>4952</v>
      </c>
      <c r="I4609" s="3">
        <v>0.23967592592592593</v>
      </c>
      <c r="J4609" s="1" t="s">
        <v>12021</v>
      </c>
      <c r="K4609" s="2" t="s">
        <v>12021</v>
      </c>
      <c r="L4609" s="2" t="s">
        <v>12021</v>
      </c>
      <c r="M4609" t="s">
        <v>12021</v>
      </c>
      <c r="N4609" t="str">
        <f t="shared" si="411"/>
        <v>20-04-2023</v>
      </c>
      <c r="O4609" t="str">
        <f t="shared" si="413"/>
        <v>04</v>
      </c>
      <c r="P4609" t="str">
        <f t="shared" si="414"/>
        <v>2023</v>
      </c>
      <c r="Q4609" t="s">
        <v>12021</v>
      </c>
      <c r="R4609" t="str">
        <f t="shared" si="412"/>
        <v>-</v>
      </c>
      <c r="S4609" t="str">
        <f t="shared" si="415"/>
        <v/>
      </c>
    </row>
    <row r="4610" spans="1:19" x14ac:dyDescent="0.3">
      <c r="A4610" t="s">
        <v>10240</v>
      </c>
      <c r="B4610" t="s">
        <v>220</v>
      </c>
      <c r="C4610" t="s">
        <v>12021</v>
      </c>
      <c r="D4610" t="s">
        <v>12</v>
      </c>
      <c r="E4610" t="s">
        <v>174</v>
      </c>
      <c r="F4610" t="s">
        <v>10241</v>
      </c>
      <c r="G4610" t="s">
        <v>15</v>
      </c>
      <c r="H4610" s="1">
        <v>44261</v>
      </c>
      <c r="I4610" s="3">
        <v>0.30486111111111114</v>
      </c>
      <c r="J4610" s="1" t="s">
        <v>12021</v>
      </c>
      <c r="K4610" s="2" t="s">
        <v>12021</v>
      </c>
      <c r="L4610" s="2" t="s">
        <v>12021</v>
      </c>
      <c r="M4610" t="s">
        <v>12021</v>
      </c>
      <c r="N4610" t="str">
        <f t="shared" ref="N4610:N4673" si="416">TEXT(H4610,"DD-MM-YYYY")</f>
        <v>06-03-2021</v>
      </c>
      <c r="O4610" t="str">
        <f t="shared" si="413"/>
        <v>03</v>
      </c>
      <c r="P4610" t="str">
        <f t="shared" si="414"/>
        <v>2021</v>
      </c>
      <c r="Q4610" t="s">
        <v>12021</v>
      </c>
      <c r="R4610" t="str">
        <f t="shared" ref="R4610:R4673" si="417">TEXT(J4610,"DD-MM-YYYY")</f>
        <v>-</v>
      </c>
      <c r="S4610" t="str">
        <f t="shared" si="415"/>
        <v/>
      </c>
    </row>
    <row r="4611" spans="1:19" x14ac:dyDescent="0.3">
      <c r="A4611" t="s">
        <v>10242</v>
      </c>
      <c r="B4611" t="s">
        <v>249</v>
      </c>
      <c r="C4611" t="s">
        <v>12021</v>
      </c>
      <c r="D4611" t="s">
        <v>19</v>
      </c>
      <c r="E4611" t="s">
        <v>26</v>
      </c>
      <c r="F4611" t="s">
        <v>10243</v>
      </c>
      <c r="G4611" t="s">
        <v>22</v>
      </c>
      <c r="H4611" s="1" t="s">
        <v>3672</v>
      </c>
      <c r="I4611" s="3">
        <v>0.89884259259259258</v>
      </c>
      <c r="J4611" s="1" t="s">
        <v>12021</v>
      </c>
      <c r="K4611" s="2" t="s">
        <v>12021</v>
      </c>
      <c r="L4611" s="2" t="s">
        <v>12021</v>
      </c>
      <c r="M4611" t="s">
        <v>12021</v>
      </c>
      <c r="N4611" t="str">
        <f t="shared" si="416"/>
        <v>23-05-2023</v>
      </c>
      <c r="O4611" t="str">
        <f t="shared" ref="O4611:O4674" si="418">MID(N4611,4,2)</f>
        <v>05</v>
      </c>
      <c r="P4611" t="str">
        <f t="shared" ref="P4611:P4674" si="419">RIGHT(N4611,4)</f>
        <v>2023</v>
      </c>
      <c r="Q4611" t="s">
        <v>12021</v>
      </c>
      <c r="R4611" t="str">
        <f t="shared" si="417"/>
        <v>-</v>
      </c>
      <c r="S4611" t="str">
        <f t="shared" ref="S4611:S4674" si="420">MID(R4611,4,2)</f>
        <v/>
      </c>
    </row>
    <row r="4612" spans="1:19" x14ac:dyDescent="0.3">
      <c r="A4612" t="s">
        <v>10244</v>
      </c>
      <c r="B4612" t="s">
        <v>188</v>
      </c>
      <c r="C4612" t="s">
        <v>12021</v>
      </c>
      <c r="D4612" t="s">
        <v>12</v>
      </c>
      <c r="E4612" t="s">
        <v>114</v>
      </c>
      <c r="F4612" t="s">
        <v>10245</v>
      </c>
      <c r="G4612" t="s">
        <v>15</v>
      </c>
      <c r="H4612" s="1" t="s">
        <v>1724</v>
      </c>
      <c r="I4612" s="3">
        <v>0.71668981481481486</v>
      </c>
      <c r="J4612" s="1" t="s">
        <v>12021</v>
      </c>
      <c r="K4612" s="2" t="s">
        <v>12021</v>
      </c>
      <c r="L4612" s="2" t="s">
        <v>12021</v>
      </c>
      <c r="M4612" t="s">
        <v>12021</v>
      </c>
      <c r="N4612" t="str">
        <f t="shared" si="416"/>
        <v>21-09-2020</v>
      </c>
      <c r="O4612" t="str">
        <f t="shared" si="418"/>
        <v>09</v>
      </c>
      <c r="P4612" t="str">
        <f t="shared" si="419"/>
        <v>2020</v>
      </c>
      <c r="Q4612" t="s">
        <v>12021</v>
      </c>
      <c r="R4612" t="str">
        <f t="shared" si="417"/>
        <v>-</v>
      </c>
      <c r="S4612" t="str">
        <f t="shared" si="420"/>
        <v/>
      </c>
    </row>
    <row r="4613" spans="1:19" x14ac:dyDescent="0.3">
      <c r="A4613" t="s">
        <v>10246</v>
      </c>
      <c r="B4613" t="s">
        <v>11</v>
      </c>
      <c r="C4613" t="s">
        <v>12021</v>
      </c>
      <c r="D4613" t="s">
        <v>12</v>
      </c>
      <c r="E4613" t="s">
        <v>13</v>
      </c>
      <c r="F4613" t="s">
        <v>10247</v>
      </c>
      <c r="G4613" t="s">
        <v>15</v>
      </c>
      <c r="H4613" s="1" t="s">
        <v>1045</v>
      </c>
      <c r="I4613" s="3">
        <v>0.63430555555555557</v>
      </c>
      <c r="J4613" s="1" t="s">
        <v>12021</v>
      </c>
      <c r="K4613" s="2" t="s">
        <v>12021</v>
      </c>
      <c r="L4613" s="2" t="s">
        <v>12021</v>
      </c>
      <c r="M4613" t="s">
        <v>12021</v>
      </c>
      <c r="N4613" t="str">
        <f t="shared" si="416"/>
        <v>31-10-2023</v>
      </c>
      <c r="O4613" t="str">
        <f t="shared" si="418"/>
        <v>10</v>
      </c>
      <c r="P4613" t="str">
        <f t="shared" si="419"/>
        <v>2023</v>
      </c>
      <c r="Q4613" t="s">
        <v>12021</v>
      </c>
      <c r="R4613" t="str">
        <f t="shared" si="417"/>
        <v>-</v>
      </c>
      <c r="S4613" t="str">
        <f t="shared" si="420"/>
        <v/>
      </c>
    </row>
    <row r="4614" spans="1:19" x14ac:dyDescent="0.3">
      <c r="A4614" t="s">
        <v>10248</v>
      </c>
      <c r="B4614" t="s">
        <v>194</v>
      </c>
      <c r="C4614" s="4">
        <v>45632.933333333334</v>
      </c>
      <c r="D4614" t="s">
        <v>49</v>
      </c>
      <c r="E4614" t="s">
        <v>65</v>
      </c>
      <c r="F4614" t="s">
        <v>10249</v>
      </c>
      <c r="G4614" t="s">
        <v>28</v>
      </c>
      <c r="H4614" s="1" t="s">
        <v>43</v>
      </c>
      <c r="I4614" s="3">
        <v>0.93384259259259261</v>
      </c>
      <c r="J4614" s="1">
        <v>45632</v>
      </c>
      <c r="K4614" s="2">
        <v>0.93333333333333335</v>
      </c>
      <c r="L4614" s="2" t="s">
        <v>12021</v>
      </c>
      <c r="M4614" t="s">
        <v>12021</v>
      </c>
      <c r="N4614" t="str">
        <f t="shared" si="416"/>
        <v>17-05-2024</v>
      </c>
      <c r="O4614" t="str">
        <f t="shared" si="418"/>
        <v>05</v>
      </c>
      <c r="P4614" t="str">
        <f t="shared" si="419"/>
        <v>2024</v>
      </c>
      <c r="Q4614" t="s">
        <v>12021</v>
      </c>
      <c r="R4614" t="str">
        <f t="shared" si="417"/>
        <v>06-12-2024</v>
      </c>
      <c r="S4614" t="str">
        <f t="shared" si="420"/>
        <v>12</v>
      </c>
    </row>
    <row r="4615" spans="1:19" x14ac:dyDescent="0.3">
      <c r="A4615" t="s">
        <v>10250</v>
      </c>
      <c r="B4615" t="s">
        <v>185</v>
      </c>
      <c r="C4615" t="s">
        <v>12021</v>
      </c>
      <c r="D4615" t="s">
        <v>12</v>
      </c>
      <c r="E4615" t="s">
        <v>13</v>
      </c>
      <c r="F4615" t="s">
        <v>10251</v>
      </c>
      <c r="G4615" t="s">
        <v>15</v>
      </c>
      <c r="H4615" s="1" t="s">
        <v>6469</v>
      </c>
      <c r="I4615" s="3">
        <v>0.22846064814814815</v>
      </c>
      <c r="J4615" s="1" t="s">
        <v>12021</v>
      </c>
      <c r="K4615" s="2" t="s">
        <v>12021</v>
      </c>
      <c r="L4615" s="2" t="s">
        <v>12021</v>
      </c>
      <c r="M4615" t="s">
        <v>12021</v>
      </c>
      <c r="N4615" t="str">
        <f t="shared" si="416"/>
        <v>29-06-2020</v>
      </c>
      <c r="O4615" t="str">
        <f t="shared" si="418"/>
        <v>06</v>
      </c>
      <c r="P4615" t="str">
        <f t="shared" si="419"/>
        <v>2020</v>
      </c>
      <c r="Q4615" t="s">
        <v>12021</v>
      </c>
      <c r="R4615" t="str">
        <f t="shared" si="417"/>
        <v>-</v>
      </c>
      <c r="S4615" t="str">
        <f t="shared" si="420"/>
        <v/>
      </c>
    </row>
    <row r="4616" spans="1:19" x14ac:dyDescent="0.3">
      <c r="A4616" t="s">
        <v>10252</v>
      </c>
      <c r="B4616" t="s">
        <v>139</v>
      </c>
      <c r="C4616" t="s">
        <v>12021</v>
      </c>
      <c r="D4616" t="s">
        <v>19</v>
      </c>
      <c r="E4616" t="s">
        <v>140</v>
      </c>
      <c r="F4616" t="s">
        <v>10253</v>
      </c>
      <c r="G4616" t="s">
        <v>22</v>
      </c>
      <c r="H4616" s="1">
        <v>44689</v>
      </c>
      <c r="I4616" s="3">
        <v>0.62083333333333335</v>
      </c>
      <c r="J4616" s="1" t="s">
        <v>12021</v>
      </c>
      <c r="K4616" s="2" t="s">
        <v>12021</v>
      </c>
      <c r="L4616" s="2" t="s">
        <v>12021</v>
      </c>
      <c r="M4616" t="s">
        <v>12021</v>
      </c>
      <c r="N4616" t="str">
        <f t="shared" si="416"/>
        <v>08-05-2022</v>
      </c>
      <c r="O4616" t="str">
        <f t="shared" si="418"/>
        <v>05</v>
      </c>
      <c r="P4616" t="str">
        <f t="shared" si="419"/>
        <v>2022</v>
      </c>
      <c r="Q4616" t="s">
        <v>12021</v>
      </c>
      <c r="R4616" t="str">
        <f t="shared" si="417"/>
        <v>-</v>
      </c>
      <c r="S4616" t="str">
        <f t="shared" si="420"/>
        <v/>
      </c>
    </row>
    <row r="4617" spans="1:19" x14ac:dyDescent="0.3">
      <c r="A4617" t="s">
        <v>10254</v>
      </c>
      <c r="B4617" t="s">
        <v>249</v>
      </c>
      <c r="C4617" t="s">
        <v>11915</v>
      </c>
      <c r="D4617" t="s">
        <v>19</v>
      </c>
      <c r="E4617" t="s">
        <v>26</v>
      </c>
      <c r="F4617" t="s">
        <v>10255</v>
      </c>
      <c r="G4617" t="s">
        <v>28</v>
      </c>
      <c r="H4617" s="1" t="s">
        <v>363</v>
      </c>
      <c r="I4617" s="3">
        <v>0.96840277777777772</v>
      </c>
      <c r="J4617" s="1" t="s">
        <v>6284</v>
      </c>
      <c r="K4617" s="2">
        <v>0.96840277777777772</v>
      </c>
      <c r="L4617" s="2" t="s">
        <v>12021</v>
      </c>
      <c r="M4617" t="s">
        <v>12021</v>
      </c>
      <c r="N4617" t="str">
        <f t="shared" si="416"/>
        <v>18-01-2020</v>
      </c>
      <c r="O4617" t="str">
        <f t="shared" si="418"/>
        <v>01</v>
      </c>
      <c r="P4617" t="str">
        <f t="shared" si="419"/>
        <v>2020</v>
      </c>
      <c r="Q4617" t="s">
        <v>12021</v>
      </c>
      <c r="R4617" t="str">
        <f t="shared" si="417"/>
        <v>17-02-2020</v>
      </c>
      <c r="S4617" t="str">
        <f t="shared" si="420"/>
        <v>02</v>
      </c>
    </row>
    <row r="4618" spans="1:19" x14ac:dyDescent="0.3">
      <c r="A4618" t="s">
        <v>10256</v>
      </c>
      <c r="B4618" t="s">
        <v>93</v>
      </c>
      <c r="C4618" t="s">
        <v>12021</v>
      </c>
      <c r="D4618" t="s">
        <v>19</v>
      </c>
      <c r="E4618" t="s">
        <v>26</v>
      </c>
      <c r="F4618" t="s">
        <v>10257</v>
      </c>
      <c r="G4618" t="s">
        <v>22</v>
      </c>
      <c r="H4618" s="1" t="s">
        <v>5299</v>
      </c>
      <c r="I4618" s="3">
        <v>0.25993055555555555</v>
      </c>
      <c r="J4618" s="1" t="s">
        <v>12021</v>
      </c>
      <c r="K4618" s="2" t="s">
        <v>12021</v>
      </c>
      <c r="L4618" s="2" t="s">
        <v>12021</v>
      </c>
      <c r="M4618" t="s">
        <v>12021</v>
      </c>
      <c r="N4618" t="str">
        <f t="shared" si="416"/>
        <v>31-05-2024</v>
      </c>
      <c r="O4618" t="str">
        <f t="shared" si="418"/>
        <v>05</v>
      </c>
      <c r="P4618" t="str">
        <f t="shared" si="419"/>
        <v>2024</v>
      </c>
      <c r="Q4618" t="s">
        <v>12021</v>
      </c>
      <c r="R4618" t="str">
        <f t="shared" si="417"/>
        <v>-</v>
      </c>
      <c r="S4618" t="str">
        <f t="shared" si="420"/>
        <v/>
      </c>
    </row>
    <row r="4619" spans="1:19" x14ac:dyDescent="0.3">
      <c r="A4619" t="s">
        <v>10258</v>
      </c>
      <c r="B4619" t="s">
        <v>126</v>
      </c>
      <c r="C4619" t="s">
        <v>12021</v>
      </c>
      <c r="D4619" t="s">
        <v>33</v>
      </c>
      <c r="E4619" t="s">
        <v>127</v>
      </c>
      <c r="F4619" t="s">
        <v>10259</v>
      </c>
      <c r="G4619" t="s">
        <v>22</v>
      </c>
      <c r="H4619" s="1" t="s">
        <v>5370</v>
      </c>
      <c r="I4619" s="3">
        <v>0.15009259259259258</v>
      </c>
      <c r="J4619" s="1" t="s">
        <v>12021</v>
      </c>
      <c r="K4619" s="2" t="s">
        <v>12021</v>
      </c>
      <c r="L4619" s="2" t="s">
        <v>12021</v>
      </c>
      <c r="M4619" t="s">
        <v>12021</v>
      </c>
      <c r="N4619" t="str">
        <f t="shared" si="416"/>
        <v>22-06-2023</v>
      </c>
      <c r="O4619" t="str">
        <f t="shared" si="418"/>
        <v>06</v>
      </c>
      <c r="P4619" t="str">
        <f t="shared" si="419"/>
        <v>2023</v>
      </c>
      <c r="Q4619" t="s">
        <v>12021</v>
      </c>
      <c r="R4619" t="str">
        <f t="shared" si="417"/>
        <v>-</v>
      </c>
      <c r="S4619" t="str">
        <f t="shared" si="420"/>
        <v/>
      </c>
    </row>
    <row r="4620" spans="1:19" x14ac:dyDescent="0.3">
      <c r="A4620" t="s">
        <v>10260</v>
      </c>
      <c r="B4620" t="s">
        <v>48</v>
      </c>
      <c r="C4620" t="s">
        <v>12021</v>
      </c>
      <c r="D4620" t="s">
        <v>49</v>
      </c>
      <c r="E4620" t="s">
        <v>50</v>
      </c>
      <c r="F4620" t="s">
        <v>10261</v>
      </c>
      <c r="G4620" t="s">
        <v>22</v>
      </c>
      <c r="H4620" s="1">
        <v>44479</v>
      </c>
      <c r="I4620" s="3">
        <v>0.25763888888888886</v>
      </c>
      <c r="J4620" s="1" t="s">
        <v>12021</v>
      </c>
      <c r="K4620" s="2" t="s">
        <v>12021</v>
      </c>
      <c r="L4620" s="2" t="s">
        <v>12021</v>
      </c>
      <c r="M4620" t="s">
        <v>12021</v>
      </c>
      <c r="N4620" t="str">
        <f t="shared" si="416"/>
        <v>10-10-2021</v>
      </c>
      <c r="O4620" t="str">
        <f t="shared" si="418"/>
        <v>10</v>
      </c>
      <c r="P4620" t="str">
        <f t="shared" si="419"/>
        <v>2021</v>
      </c>
      <c r="Q4620" t="s">
        <v>12021</v>
      </c>
      <c r="R4620" t="str">
        <f t="shared" si="417"/>
        <v>-</v>
      </c>
      <c r="S4620" t="str">
        <f t="shared" si="420"/>
        <v/>
      </c>
    </row>
    <row r="4621" spans="1:19" x14ac:dyDescent="0.3">
      <c r="A4621" t="s">
        <v>10262</v>
      </c>
      <c r="B4621" t="s">
        <v>202</v>
      </c>
      <c r="C4621" t="s">
        <v>12021</v>
      </c>
      <c r="D4621" t="s">
        <v>33</v>
      </c>
      <c r="E4621" t="s">
        <v>127</v>
      </c>
      <c r="F4621" t="s">
        <v>10263</v>
      </c>
      <c r="G4621" t="s">
        <v>15</v>
      </c>
      <c r="H4621" s="1">
        <v>43932</v>
      </c>
      <c r="I4621" s="3">
        <v>0.6791666666666667</v>
      </c>
      <c r="J4621" s="1" t="s">
        <v>12021</v>
      </c>
      <c r="K4621" s="2" t="s">
        <v>12021</v>
      </c>
      <c r="L4621" s="2" t="s">
        <v>12021</v>
      </c>
      <c r="M4621" t="s">
        <v>12021</v>
      </c>
      <c r="N4621" t="str">
        <f t="shared" si="416"/>
        <v>11-04-2020</v>
      </c>
      <c r="O4621" t="str">
        <f t="shared" si="418"/>
        <v>04</v>
      </c>
      <c r="P4621" t="str">
        <f t="shared" si="419"/>
        <v>2020</v>
      </c>
      <c r="Q4621" t="s">
        <v>12021</v>
      </c>
      <c r="R4621" t="str">
        <f t="shared" si="417"/>
        <v>-</v>
      </c>
      <c r="S4621" t="str">
        <f t="shared" si="420"/>
        <v/>
      </c>
    </row>
    <row r="4622" spans="1:19" x14ac:dyDescent="0.3">
      <c r="A4622" t="s">
        <v>10264</v>
      </c>
      <c r="B4622" t="s">
        <v>205</v>
      </c>
      <c r="C4622" t="s">
        <v>11916</v>
      </c>
      <c r="D4622" t="s">
        <v>19</v>
      </c>
      <c r="E4622" t="s">
        <v>140</v>
      </c>
      <c r="F4622" t="s">
        <v>10265</v>
      </c>
      <c r="G4622" t="s">
        <v>28</v>
      </c>
      <c r="H4622" s="1" t="s">
        <v>4481</v>
      </c>
      <c r="I4622" s="3">
        <v>0.86581018518518515</v>
      </c>
      <c r="J4622" s="1" t="s">
        <v>2255</v>
      </c>
      <c r="K4622" s="2">
        <v>0.86581018518518515</v>
      </c>
      <c r="L4622" s="2" t="s">
        <v>12021</v>
      </c>
      <c r="M4622" t="s">
        <v>12021</v>
      </c>
      <c r="N4622" t="str">
        <f t="shared" si="416"/>
        <v>26-12-2023</v>
      </c>
      <c r="O4622" t="str">
        <f t="shared" si="418"/>
        <v>12</v>
      </c>
      <c r="P4622" t="str">
        <f t="shared" si="419"/>
        <v>2023</v>
      </c>
      <c r="Q4622" t="s">
        <v>12021</v>
      </c>
      <c r="R4622" t="str">
        <f t="shared" si="417"/>
        <v>19-01-2024</v>
      </c>
      <c r="S4622" t="str">
        <f t="shared" si="420"/>
        <v>01</v>
      </c>
    </row>
    <row r="4623" spans="1:19" x14ac:dyDescent="0.3">
      <c r="A4623" t="s">
        <v>10266</v>
      </c>
      <c r="B4623" t="s">
        <v>37</v>
      </c>
      <c r="C4623" t="s">
        <v>12021</v>
      </c>
      <c r="D4623" t="s">
        <v>33</v>
      </c>
      <c r="E4623" t="s">
        <v>38</v>
      </c>
      <c r="F4623" t="s">
        <v>10267</v>
      </c>
      <c r="G4623" t="s">
        <v>22</v>
      </c>
      <c r="H4623" s="1">
        <v>44783</v>
      </c>
      <c r="I4623" s="3">
        <v>0.24166666666666667</v>
      </c>
      <c r="J4623" s="1" t="s">
        <v>12021</v>
      </c>
      <c r="K4623" s="2" t="s">
        <v>12021</v>
      </c>
      <c r="L4623" s="2" t="s">
        <v>12021</v>
      </c>
      <c r="M4623" t="s">
        <v>12021</v>
      </c>
      <c r="N4623" t="str">
        <f t="shared" si="416"/>
        <v>10-08-2022</v>
      </c>
      <c r="O4623" t="str">
        <f t="shared" si="418"/>
        <v>08</v>
      </c>
      <c r="P4623" t="str">
        <f t="shared" si="419"/>
        <v>2022</v>
      </c>
      <c r="Q4623" t="s">
        <v>12021</v>
      </c>
      <c r="R4623" t="str">
        <f t="shared" si="417"/>
        <v>-</v>
      </c>
      <c r="S4623" t="str">
        <f t="shared" si="420"/>
        <v/>
      </c>
    </row>
    <row r="4624" spans="1:19" x14ac:dyDescent="0.3">
      <c r="A4624" t="s">
        <v>10268</v>
      </c>
      <c r="B4624" t="s">
        <v>64</v>
      </c>
      <c r="C4624" t="s">
        <v>12021</v>
      </c>
      <c r="D4624" t="s">
        <v>49</v>
      </c>
      <c r="E4624" t="s">
        <v>65</v>
      </c>
      <c r="F4624" t="s">
        <v>10269</v>
      </c>
      <c r="G4624" t="s">
        <v>22</v>
      </c>
      <c r="H4624" s="1" t="s">
        <v>5198</v>
      </c>
      <c r="I4624" s="3">
        <v>0.2736689814814815</v>
      </c>
      <c r="J4624" s="1" t="s">
        <v>12021</v>
      </c>
      <c r="K4624" s="2" t="s">
        <v>12021</v>
      </c>
      <c r="L4624" s="2" t="s">
        <v>12021</v>
      </c>
      <c r="M4624" t="s">
        <v>12021</v>
      </c>
      <c r="N4624" t="str">
        <f t="shared" si="416"/>
        <v>28-05-2024</v>
      </c>
      <c r="O4624" t="str">
        <f t="shared" si="418"/>
        <v>05</v>
      </c>
      <c r="P4624" t="str">
        <f t="shared" si="419"/>
        <v>2024</v>
      </c>
      <c r="Q4624" t="s">
        <v>12021</v>
      </c>
      <c r="R4624" t="str">
        <f t="shared" si="417"/>
        <v>-</v>
      </c>
      <c r="S4624" t="str">
        <f t="shared" si="420"/>
        <v/>
      </c>
    </row>
    <row r="4625" spans="1:19" x14ac:dyDescent="0.3">
      <c r="A4625" t="s">
        <v>10270</v>
      </c>
      <c r="B4625" t="s">
        <v>188</v>
      </c>
      <c r="C4625" t="s">
        <v>11917</v>
      </c>
      <c r="D4625" t="s">
        <v>12</v>
      </c>
      <c r="E4625" t="s">
        <v>114</v>
      </c>
      <c r="F4625" t="s">
        <v>10271</v>
      </c>
      <c r="G4625" t="s">
        <v>28</v>
      </c>
      <c r="H4625" s="1" t="s">
        <v>521</v>
      </c>
      <c r="I4625" s="3">
        <v>0.79197916666666668</v>
      </c>
      <c r="J4625" s="1" t="s">
        <v>9605</v>
      </c>
      <c r="K4625" s="2">
        <v>0.79197916666666668</v>
      </c>
      <c r="L4625" s="2" t="s">
        <v>12021</v>
      </c>
      <c r="M4625" t="s">
        <v>12021</v>
      </c>
      <c r="N4625" t="str">
        <f t="shared" si="416"/>
        <v>14-04-2022</v>
      </c>
      <c r="O4625" t="str">
        <f t="shared" si="418"/>
        <v>04</v>
      </c>
      <c r="P4625" t="str">
        <f t="shared" si="419"/>
        <v>2022</v>
      </c>
      <c r="Q4625" t="s">
        <v>12021</v>
      </c>
      <c r="R4625" t="str">
        <f t="shared" si="417"/>
        <v>13-05-2022</v>
      </c>
      <c r="S4625" t="str">
        <f t="shared" si="420"/>
        <v>05</v>
      </c>
    </row>
    <row r="4626" spans="1:19" x14ac:dyDescent="0.3">
      <c r="A4626" t="s">
        <v>10272</v>
      </c>
      <c r="B4626" t="s">
        <v>123</v>
      </c>
      <c r="C4626" t="s">
        <v>12021</v>
      </c>
      <c r="D4626" t="s">
        <v>33</v>
      </c>
      <c r="E4626" t="s">
        <v>34</v>
      </c>
      <c r="F4626" t="s">
        <v>10273</v>
      </c>
      <c r="G4626" t="s">
        <v>15</v>
      </c>
      <c r="H4626" s="1" t="s">
        <v>6665</v>
      </c>
      <c r="I4626" s="3">
        <v>4.2222222222222223E-2</v>
      </c>
      <c r="J4626" s="1" t="s">
        <v>12021</v>
      </c>
      <c r="K4626" s="2" t="s">
        <v>12021</v>
      </c>
      <c r="L4626" s="2" t="s">
        <v>12021</v>
      </c>
      <c r="M4626" t="s">
        <v>12021</v>
      </c>
      <c r="N4626" t="str">
        <f t="shared" si="416"/>
        <v>16-03-2024</v>
      </c>
      <c r="O4626" t="str">
        <f t="shared" si="418"/>
        <v>03</v>
      </c>
      <c r="P4626" t="str">
        <f t="shared" si="419"/>
        <v>2024</v>
      </c>
      <c r="Q4626" t="s">
        <v>12021</v>
      </c>
      <c r="R4626" t="str">
        <f t="shared" si="417"/>
        <v>-</v>
      </c>
      <c r="S4626" t="str">
        <f t="shared" si="420"/>
        <v/>
      </c>
    </row>
    <row r="4627" spans="1:19" x14ac:dyDescent="0.3">
      <c r="A4627" t="s">
        <v>10274</v>
      </c>
      <c r="B4627" t="s">
        <v>146</v>
      </c>
      <c r="C4627" t="s">
        <v>11918</v>
      </c>
      <c r="D4627" t="s">
        <v>19</v>
      </c>
      <c r="E4627" t="s">
        <v>140</v>
      </c>
      <c r="F4627" t="s">
        <v>10275</v>
      </c>
      <c r="G4627" t="s">
        <v>28</v>
      </c>
      <c r="H4627" s="1" t="s">
        <v>741</v>
      </c>
      <c r="I4627" s="3">
        <v>0.94456018518518514</v>
      </c>
      <c r="J4627" s="1" t="s">
        <v>479</v>
      </c>
      <c r="K4627" s="2">
        <v>0.94456018518518514</v>
      </c>
      <c r="L4627" s="2" t="s">
        <v>12021</v>
      </c>
      <c r="M4627" t="s">
        <v>12021</v>
      </c>
      <c r="N4627" t="str">
        <f t="shared" si="416"/>
        <v>23-11-2020</v>
      </c>
      <c r="O4627" t="str">
        <f t="shared" si="418"/>
        <v>11</v>
      </c>
      <c r="P4627" t="str">
        <f t="shared" si="419"/>
        <v>2020</v>
      </c>
      <c r="Q4627" t="s">
        <v>12021</v>
      </c>
      <c r="R4627" t="str">
        <f t="shared" si="417"/>
        <v>21-12-2020</v>
      </c>
      <c r="S4627" t="str">
        <f t="shared" si="420"/>
        <v>12</v>
      </c>
    </row>
    <row r="4628" spans="1:19" x14ac:dyDescent="0.3">
      <c r="A4628" t="s">
        <v>10276</v>
      </c>
      <c r="B4628" t="s">
        <v>93</v>
      </c>
      <c r="C4628" t="s">
        <v>12021</v>
      </c>
      <c r="D4628" t="s">
        <v>19</v>
      </c>
      <c r="E4628" t="s">
        <v>26</v>
      </c>
      <c r="F4628" t="s">
        <v>10277</v>
      </c>
      <c r="G4628" t="s">
        <v>22</v>
      </c>
      <c r="H4628" s="1" t="s">
        <v>2556</v>
      </c>
      <c r="I4628" s="3">
        <v>0.63968749999999996</v>
      </c>
      <c r="J4628" s="1" t="s">
        <v>12021</v>
      </c>
      <c r="K4628" s="2" t="s">
        <v>12021</v>
      </c>
      <c r="L4628" s="2" t="s">
        <v>12021</v>
      </c>
      <c r="M4628" t="s">
        <v>12021</v>
      </c>
      <c r="N4628" t="str">
        <f t="shared" si="416"/>
        <v>13-03-2023</v>
      </c>
      <c r="O4628" t="str">
        <f t="shared" si="418"/>
        <v>03</v>
      </c>
      <c r="P4628" t="str">
        <f t="shared" si="419"/>
        <v>2023</v>
      </c>
      <c r="Q4628" t="s">
        <v>12021</v>
      </c>
      <c r="R4628" t="str">
        <f t="shared" si="417"/>
        <v>-</v>
      </c>
      <c r="S4628" t="str">
        <f t="shared" si="420"/>
        <v/>
      </c>
    </row>
    <row r="4629" spans="1:19" x14ac:dyDescent="0.3">
      <c r="A4629" t="s">
        <v>10278</v>
      </c>
      <c r="B4629" t="s">
        <v>64</v>
      </c>
      <c r="C4629" t="s">
        <v>12021</v>
      </c>
      <c r="D4629" t="s">
        <v>49</v>
      </c>
      <c r="E4629" t="s">
        <v>65</v>
      </c>
      <c r="F4629" t="s">
        <v>10279</v>
      </c>
      <c r="G4629" t="s">
        <v>22</v>
      </c>
      <c r="H4629" s="1" t="s">
        <v>5494</v>
      </c>
      <c r="I4629" s="3">
        <v>0.33721064814814816</v>
      </c>
      <c r="J4629" s="1" t="s">
        <v>12021</v>
      </c>
      <c r="K4629" s="2" t="s">
        <v>12021</v>
      </c>
      <c r="L4629" s="2" t="s">
        <v>12021</v>
      </c>
      <c r="M4629" t="s">
        <v>12021</v>
      </c>
      <c r="N4629" t="str">
        <f t="shared" si="416"/>
        <v>14-09-2022</v>
      </c>
      <c r="O4629" t="str">
        <f t="shared" si="418"/>
        <v>09</v>
      </c>
      <c r="P4629" t="str">
        <f t="shared" si="419"/>
        <v>2022</v>
      </c>
      <c r="Q4629" t="s">
        <v>12021</v>
      </c>
      <c r="R4629" t="str">
        <f t="shared" si="417"/>
        <v>-</v>
      </c>
      <c r="S4629" t="str">
        <f t="shared" si="420"/>
        <v/>
      </c>
    </row>
    <row r="4630" spans="1:19" x14ac:dyDescent="0.3">
      <c r="A4630" t="s">
        <v>10280</v>
      </c>
      <c r="B4630" t="s">
        <v>149</v>
      </c>
      <c r="C4630" t="s">
        <v>12021</v>
      </c>
      <c r="D4630" t="s">
        <v>49</v>
      </c>
      <c r="E4630" t="s">
        <v>69</v>
      </c>
      <c r="F4630" t="s">
        <v>10281</v>
      </c>
      <c r="G4630" t="s">
        <v>15</v>
      </c>
      <c r="H4630" s="1">
        <v>45574</v>
      </c>
      <c r="I4630" s="3">
        <v>0.1111111111111111</v>
      </c>
      <c r="J4630" s="1" t="s">
        <v>12021</v>
      </c>
      <c r="K4630" s="2" t="s">
        <v>12021</v>
      </c>
      <c r="L4630" s="2" t="s">
        <v>12021</v>
      </c>
      <c r="M4630" t="s">
        <v>12021</v>
      </c>
      <c r="N4630" t="str">
        <f t="shared" si="416"/>
        <v>09-10-2024</v>
      </c>
      <c r="O4630" t="str">
        <f t="shared" si="418"/>
        <v>10</v>
      </c>
      <c r="P4630" t="str">
        <f t="shared" si="419"/>
        <v>2024</v>
      </c>
      <c r="Q4630" t="s">
        <v>12021</v>
      </c>
      <c r="R4630" t="str">
        <f t="shared" si="417"/>
        <v>-</v>
      </c>
      <c r="S4630" t="str">
        <f t="shared" si="420"/>
        <v/>
      </c>
    </row>
    <row r="4631" spans="1:19" x14ac:dyDescent="0.3">
      <c r="A4631" t="s">
        <v>10282</v>
      </c>
      <c r="B4631" t="s">
        <v>249</v>
      </c>
      <c r="C4631" t="s">
        <v>11919</v>
      </c>
      <c r="D4631" t="s">
        <v>19</v>
      </c>
      <c r="E4631" t="s">
        <v>26</v>
      </c>
      <c r="F4631" t="s">
        <v>10283</v>
      </c>
      <c r="G4631" t="s">
        <v>28</v>
      </c>
      <c r="H4631" s="1">
        <v>45209</v>
      </c>
      <c r="I4631" s="3">
        <v>9.930555555555555E-2</v>
      </c>
      <c r="J4631" s="1" t="s">
        <v>144</v>
      </c>
      <c r="K4631" s="2">
        <v>9.947916666666666E-2</v>
      </c>
      <c r="L4631" s="2" t="s">
        <v>12021</v>
      </c>
      <c r="M4631" t="s">
        <v>12021</v>
      </c>
      <c r="N4631" t="str">
        <f t="shared" si="416"/>
        <v>10-10-2023</v>
      </c>
      <c r="O4631" t="str">
        <f t="shared" si="418"/>
        <v>10</v>
      </c>
      <c r="P4631" t="str">
        <f t="shared" si="419"/>
        <v>2023</v>
      </c>
      <c r="Q4631" t="s">
        <v>12021</v>
      </c>
      <c r="R4631" t="str">
        <f t="shared" si="417"/>
        <v>17-10-2023</v>
      </c>
      <c r="S4631" t="str">
        <f t="shared" si="420"/>
        <v>10</v>
      </c>
    </row>
    <row r="4632" spans="1:19" x14ac:dyDescent="0.3">
      <c r="A4632" t="s">
        <v>10284</v>
      </c>
      <c r="B4632" t="s">
        <v>149</v>
      </c>
      <c r="C4632" t="s">
        <v>12021</v>
      </c>
      <c r="D4632" t="s">
        <v>49</v>
      </c>
      <c r="E4632" t="s">
        <v>69</v>
      </c>
      <c r="F4632" t="s">
        <v>10285</v>
      </c>
      <c r="G4632" t="s">
        <v>22</v>
      </c>
      <c r="H4632" s="1">
        <v>44021</v>
      </c>
      <c r="I4632" s="3">
        <v>0.91388888888888886</v>
      </c>
      <c r="J4632" s="1" t="s">
        <v>12021</v>
      </c>
      <c r="K4632" s="2" t="s">
        <v>12021</v>
      </c>
      <c r="L4632" s="2" t="s">
        <v>12021</v>
      </c>
      <c r="M4632" t="s">
        <v>12021</v>
      </c>
      <c r="N4632" t="str">
        <f t="shared" si="416"/>
        <v>09-07-2020</v>
      </c>
      <c r="O4632" t="str">
        <f t="shared" si="418"/>
        <v>07</v>
      </c>
      <c r="P4632" t="str">
        <f t="shared" si="419"/>
        <v>2020</v>
      </c>
      <c r="Q4632" t="s">
        <v>12021</v>
      </c>
      <c r="R4632" t="str">
        <f t="shared" si="417"/>
        <v>-</v>
      </c>
      <c r="S4632" t="str">
        <f t="shared" si="420"/>
        <v/>
      </c>
    </row>
    <row r="4633" spans="1:19" x14ac:dyDescent="0.3">
      <c r="A4633" t="s">
        <v>10286</v>
      </c>
      <c r="B4633" t="s">
        <v>37</v>
      </c>
      <c r="C4633" t="s">
        <v>11920</v>
      </c>
      <c r="D4633" t="s">
        <v>33</v>
      </c>
      <c r="E4633" t="s">
        <v>38</v>
      </c>
      <c r="F4633" t="s">
        <v>10287</v>
      </c>
      <c r="G4633" t="s">
        <v>28</v>
      </c>
      <c r="H4633" s="1">
        <v>44564</v>
      </c>
      <c r="I4633" s="3">
        <v>0.52013888888888893</v>
      </c>
      <c r="J4633" s="1" t="s">
        <v>3033</v>
      </c>
      <c r="K4633" s="2">
        <v>0.52052083333333332</v>
      </c>
      <c r="L4633" s="2" t="s">
        <v>12021</v>
      </c>
      <c r="M4633" t="s">
        <v>12021</v>
      </c>
      <c r="N4633" t="str">
        <f t="shared" si="416"/>
        <v>03-01-2022</v>
      </c>
      <c r="O4633" t="str">
        <f t="shared" si="418"/>
        <v>01</v>
      </c>
      <c r="P4633" t="str">
        <f t="shared" si="419"/>
        <v>2022</v>
      </c>
      <c r="Q4633" t="s">
        <v>12021</v>
      </c>
      <c r="R4633" t="str">
        <f t="shared" si="417"/>
        <v>18-03-2022</v>
      </c>
      <c r="S4633" t="str">
        <f t="shared" si="420"/>
        <v>03</v>
      </c>
    </row>
    <row r="4634" spans="1:19" x14ac:dyDescent="0.3">
      <c r="A4634" t="s">
        <v>10288</v>
      </c>
      <c r="B4634" t="s">
        <v>146</v>
      </c>
      <c r="C4634" s="4">
        <v>44481.762499999997</v>
      </c>
      <c r="D4634" t="s">
        <v>19</v>
      </c>
      <c r="E4634" t="s">
        <v>140</v>
      </c>
      <c r="F4634" t="s">
        <v>10289</v>
      </c>
      <c r="G4634" t="s">
        <v>28</v>
      </c>
      <c r="H4634" s="1" t="s">
        <v>1983</v>
      </c>
      <c r="I4634" s="3">
        <v>0.76295138888888892</v>
      </c>
      <c r="J4634" s="1">
        <v>44481</v>
      </c>
      <c r="K4634" s="2">
        <v>0.76249999999999996</v>
      </c>
      <c r="L4634" s="2" t="s">
        <v>12021</v>
      </c>
      <c r="M4634" t="s">
        <v>12021</v>
      </c>
      <c r="N4634" t="str">
        <f t="shared" si="416"/>
        <v>27-11-2021</v>
      </c>
      <c r="O4634" t="str">
        <f t="shared" si="418"/>
        <v>11</v>
      </c>
      <c r="P4634" t="str">
        <f t="shared" si="419"/>
        <v>2021</v>
      </c>
      <c r="Q4634" t="s">
        <v>12021</v>
      </c>
      <c r="R4634" t="str">
        <f t="shared" si="417"/>
        <v>12-10-2021</v>
      </c>
      <c r="S4634" t="str">
        <f t="shared" si="420"/>
        <v>10</v>
      </c>
    </row>
    <row r="4635" spans="1:19" x14ac:dyDescent="0.3">
      <c r="A4635" t="s">
        <v>10290</v>
      </c>
      <c r="B4635" t="s">
        <v>139</v>
      </c>
      <c r="C4635" t="s">
        <v>12021</v>
      </c>
      <c r="D4635" t="s">
        <v>19</v>
      </c>
      <c r="E4635" t="s">
        <v>140</v>
      </c>
      <c r="F4635" t="s">
        <v>10291</v>
      </c>
      <c r="G4635" t="s">
        <v>22</v>
      </c>
      <c r="H4635" s="1" t="s">
        <v>521</v>
      </c>
      <c r="I4635" s="3">
        <v>0.8707407407407407</v>
      </c>
      <c r="J4635" s="1" t="s">
        <v>12021</v>
      </c>
      <c r="K4635" s="2" t="s">
        <v>12021</v>
      </c>
      <c r="L4635" s="2" t="s">
        <v>12021</v>
      </c>
      <c r="M4635" t="s">
        <v>12021</v>
      </c>
      <c r="N4635" t="str">
        <f t="shared" si="416"/>
        <v>14-04-2022</v>
      </c>
      <c r="O4635" t="str">
        <f t="shared" si="418"/>
        <v>04</v>
      </c>
      <c r="P4635" t="str">
        <f t="shared" si="419"/>
        <v>2022</v>
      </c>
      <c r="Q4635" t="s">
        <v>12021</v>
      </c>
      <c r="R4635" t="str">
        <f t="shared" si="417"/>
        <v>-</v>
      </c>
      <c r="S4635" t="str">
        <f t="shared" si="420"/>
        <v/>
      </c>
    </row>
    <row r="4636" spans="1:19" x14ac:dyDescent="0.3">
      <c r="A4636" t="s">
        <v>10292</v>
      </c>
      <c r="B4636" t="s">
        <v>64</v>
      </c>
      <c r="C4636" t="s">
        <v>12021</v>
      </c>
      <c r="D4636" t="s">
        <v>49</v>
      </c>
      <c r="E4636" t="s">
        <v>65</v>
      </c>
      <c r="F4636" t="s">
        <v>2944</v>
      </c>
      <c r="G4636" t="s">
        <v>22</v>
      </c>
      <c r="H4636" s="1">
        <v>44259</v>
      </c>
      <c r="I4636" s="3">
        <v>0.60138888888888886</v>
      </c>
      <c r="J4636" s="1" t="s">
        <v>12021</v>
      </c>
      <c r="K4636" s="2" t="s">
        <v>12021</v>
      </c>
      <c r="L4636" s="2" t="s">
        <v>12021</v>
      </c>
      <c r="M4636" t="s">
        <v>12021</v>
      </c>
      <c r="N4636" t="str">
        <f t="shared" si="416"/>
        <v>04-03-2021</v>
      </c>
      <c r="O4636" t="str">
        <f t="shared" si="418"/>
        <v>03</v>
      </c>
      <c r="P4636" t="str">
        <f t="shared" si="419"/>
        <v>2021</v>
      </c>
      <c r="Q4636" t="s">
        <v>12021</v>
      </c>
      <c r="R4636" t="str">
        <f t="shared" si="417"/>
        <v>-</v>
      </c>
      <c r="S4636" t="str">
        <f t="shared" si="420"/>
        <v/>
      </c>
    </row>
    <row r="4637" spans="1:19" x14ac:dyDescent="0.3">
      <c r="A4637" t="s">
        <v>10293</v>
      </c>
      <c r="B4637" t="s">
        <v>256</v>
      </c>
      <c r="C4637" t="s">
        <v>12021</v>
      </c>
      <c r="D4637" t="s">
        <v>19</v>
      </c>
      <c r="E4637" t="s">
        <v>20</v>
      </c>
      <c r="F4637" t="s">
        <v>10294</v>
      </c>
      <c r="G4637" t="s">
        <v>15</v>
      </c>
      <c r="H4637" s="1" t="s">
        <v>6315</v>
      </c>
      <c r="I4637" s="3">
        <v>0.82186342592592587</v>
      </c>
      <c r="J4637" s="1" t="s">
        <v>12021</v>
      </c>
      <c r="K4637" s="2" t="s">
        <v>12021</v>
      </c>
      <c r="L4637" s="2" t="s">
        <v>12021</v>
      </c>
      <c r="M4637" t="s">
        <v>12021</v>
      </c>
      <c r="N4637" t="str">
        <f t="shared" si="416"/>
        <v>25-02-2022</v>
      </c>
      <c r="O4637" t="str">
        <f t="shared" si="418"/>
        <v>02</v>
      </c>
      <c r="P4637" t="str">
        <f t="shared" si="419"/>
        <v>2022</v>
      </c>
      <c r="Q4637" t="s">
        <v>12021</v>
      </c>
      <c r="R4637" t="str">
        <f t="shared" si="417"/>
        <v>-</v>
      </c>
      <c r="S4637" t="str">
        <f t="shared" si="420"/>
        <v/>
      </c>
    </row>
    <row r="4638" spans="1:19" x14ac:dyDescent="0.3">
      <c r="A4638" t="s">
        <v>10295</v>
      </c>
      <c r="B4638" t="s">
        <v>131</v>
      </c>
      <c r="C4638" t="s">
        <v>11921</v>
      </c>
      <c r="D4638" t="s">
        <v>12</v>
      </c>
      <c r="E4638" t="s">
        <v>114</v>
      </c>
      <c r="F4638" t="s">
        <v>6488</v>
      </c>
      <c r="G4638" t="s">
        <v>28</v>
      </c>
      <c r="H4638" s="1" t="s">
        <v>1055</v>
      </c>
      <c r="I4638" s="3">
        <v>0.42712962962962964</v>
      </c>
      <c r="J4638" s="1" t="s">
        <v>6442</v>
      </c>
      <c r="K4638" s="2">
        <v>0.42712962962962964</v>
      </c>
      <c r="L4638" s="2" t="s">
        <v>12021</v>
      </c>
      <c r="M4638" t="s">
        <v>12021</v>
      </c>
      <c r="N4638" t="str">
        <f t="shared" si="416"/>
        <v>24-03-2020</v>
      </c>
      <c r="O4638" t="str">
        <f t="shared" si="418"/>
        <v>03</v>
      </c>
      <c r="P4638" t="str">
        <f t="shared" si="419"/>
        <v>2020</v>
      </c>
      <c r="Q4638" t="s">
        <v>12021</v>
      </c>
      <c r="R4638" t="str">
        <f t="shared" si="417"/>
        <v>17-04-2020</v>
      </c>
      <c r="S4638" t="str">
        <f t="shared" si="420"/>
        <v>04</v>
      </c>
    </row>
    <row r="4639" spans="1:19" x14ac:dyDescent="0.3">
      <c r="A4639" t="s">
        <v>10296</v>
      </c>
      <c r="B4639" t="s">
        <v>131</v>
      </c>
      <c r="C4639" t="s">
        <v>12021</v>
      </c>
      <c r="D4639" t="s">
        <v>12</v>
      </c>
      <c r="E4639" t="s">
        <v>114</v>
      </c>
      <c r="F4639" t="s">
        <v>4992</v>
      </c>
      <c r="G4639" t="s">
        <v>22</v>
      </c>
      <c r="H4639" s="1" t="s">
        <v>998</v>
      </c>
      <c r="I4639" s="3">
        <v>0.62722222222222224</v>
      </c>
      <c r="J4639" s="1" t="s">
        <v>12021</v>
      </c>
      <c r="K4639" s="2" t="s">
        <v>12021</v>
      </c>
      <c r="L4639" s="2" t="s">
        <v>12021</v>
      </c>
      <c r="M4639" t="s">
        <v>12021</v>
      </c>
      <c r="N4639" t="str">
        <f t="shared" si="416"/>
        <v>30-11-2024</v>
      </c>
      <c r="O4639" t="str">
        <f t="shared" si="418"/>
        <v>11</v>
      </c>
      <c r="P4639" t="str">
        <f t="shared" si="419"/>
        <v>2024</v>
      </c>
      <c r="Q4639" t="s">
        <v>12021</v>
      </c>
      <c r="R4639" t="str">
        <f t="shared" si="417"/>
        <v>-</v>
      </c>
      <c r="S4639" t="str">
        <f t="shared" si="420"/>
        <v/>
      </c>
    </row>
    <row r="4640" spans="1:19" x14ac:dyDescent="0.3">
      <c r="A4640" t="s">
        <v>10297</v>
      </c>
      <c r="B4640" t="s">
        <v>146</v>
      </c>
      <c r="C4640" t="s">
        <v>12021</v>
      </c>
      <c r="D4640" t="s">
        <v>19</v>
      </c>
      <c r="E4640" t="s">
        <v>140</v>
      </c>
      <c r="F4640" t="s">
        <v>10298</v>
      </c>
      <c r="G4640" t="s">
        <v>15</v>
      </c>
      <c r="H4640" s="1">
        <v>45173</v>
      </c>
      <c r="I4640" s="3">
        <v>0.95138888888888884</v>
      </c>
      <c r="J4640" s="1" t="s">
        <v>12021</v>
      </c>
      <c r="K4640" s="2" t="s">
        <v>12021</v>
      </c>
      <c r="L4640" s="2" t="s">
        <v>12021</v>
      </c>
      <c r="M4640" t="s">
        <v>12021</v>
      </c>
      <c r="N4640" t="str">
        <f t="shared" si="416"/>
        <v>04-09-2023</v>
      </c>
      <c r="O4640" t="str">
        <f t="shared" si="418"/>
        <v>09</v>
      </c>
      <c r="P4640" t="str">
        <f t="shared" si="419"/>
        <v>2023</v>
      </c>
      <c r="Q4640" t="s">
        <v>12021</v>
      </c>
      <c r="R4640" t="str">
        <f t="shared" si="417"/>
        <v>-</v>
      </c>
      <c r="S4640" t="str">
        <f t="shared" si="420"/>
        <v/>
      </c>
    </row>
    <row r="4641" spans="1:19" x14ac:dyDescent="0.3">
      <c r="A4641" t="s">
        <v>10299</v>
      </c>
      <c r="B4641" t="s">
        <v>64</v>
      </c>
      <c r="C4641" t="s">
        <v>12021</v>
      </c>
      <c r="D4641" t="s">
        <v>49</v>
      </c>
      <c r="E4641" t="s">
        <v>65</v>
      </c>
      <c r="F4641" t="s">
        <v>10300</v>
      </c>
      <c r="G4641" t="s">
        <v>15</v>
      </c>
      <c r="H4641" s="1" t="s">
        <v>2428</v>
      </c>
      <c r="I4641" s="3">
        <v>0.31810185185185186</v>
      </c>
      <c r="J4641" s="1" t="s">
        <v>12021</v>
      </c>
      <c r="K4641" s="2" t="s">
        <v>12021</v>
      </c>
      <c r="L4641" s="2" t="s">
        <v>12021</v>
      </c>
      <c r="M4641" t="s">
        <v>12021</v>
      </c>
      <c r="N4641" t="str">
        <f t="shared" si="416"/>
        <v>22-10-2024</v>
      </c>
      <c r="O4641" t="str">
        <f t="shared" si="418"/>
        <v>10</v>
      </c>
      <c r="P4641" t="str">
        <f t="shared" si="419"/>
        <v>2024</v>
      </c>
      <c r="Q4641" t="s">
        <v>12021</v>
      </c>
      <c r="R4641" t="str">
        <f t="shared" si="417"/>
        <v>-</v>
      </c>
      <c r="S4641" t="str">
        <f t="shared" si="420"/>
        <v/>
      </c>
    </row>
    <row r="4642" spans="1:19" x14ac:dyDescent="0.3">
      <c r="A4642" t="s">
        <v>10301</v>
      </c>
      <c r="B4642" t="s">
        <v>37</v>
      </c>
      <c r="C4642" t="s">
        <v>12021</v>
      </c>
      <c r="D4642" t="s">
        <v>33</v>
      </c>
      <c r="E4642" t="s">
        <v>38</v>
      </c>
      <c r="F4642" t="s">
        <v>10302</v>
      </c>
      <c r="G4642" t="s">
        <v>22</v>
      </c>
      <c r="H4642" s="1">
        <v>45268</v>
      </c>
      <c r="I4642" s="3">
        <v>0.69513888888888886</v>
      </c>
      <c r="J4642" s="1" t="s">
        <v>12021</v>
      </c>
      <c r="K4642" s="2" t="s">
        <v>12021</v>
      </c>
      <c r="L4642" s="2" t="s">
        <v>12021</v>
      </c>
      <c r="M4642" t="s">
        <v>12021</v>
      </c>
      <c r="N4642" t="str">
        <f t="shared" si="416"/>
        <v>08-12-2023</v>
      </c>
      <c r="O4642" t="str">
        <f t="shared" si="418"/>
        <v>12</v>
      </c>
      <c r="P4642" t="str">
        <f t="shared" si="419"/>
        <v>2023</v>
      </c>
      <c r="Q4642" t="s">
        <v>12021</v>
      </c>
      <c r="R4642" t="str">
        <f t="shared" si="417"/>
        <v>-</v>
      </c>
      <c r="S4642" t="str">
        <f t="shared" si="420"/>
        <v/>
      </c>
    </row>
    <row r="4643" spans="1:19" x14ac:dyDescent="0.3">
      <c r="A4643" t="s">
        <v>10303</v>
      </c>
      <c r="B4643" t="s">
        <v>48</v>
      </c>
      <c r="C4643" t="s">
        <v>12021</v>
      </c>
      <c r="D4643" t="s">
        <v>49</v>
      </c>
      <c r="E4643" t="s">
        <v>50</v>
      </c>
      <c r="F4643" t="s">
        <v>7950</v>
      </c>
      <c r="G4643" t="s">
        <v>22</v>
      </c>
      <c r="H4643" s="1">
        <v>44564</v>
      </c>
      <c r="I4643" s="3">
        <v>0.77152777777777781</v>
      </c>
      <c r="J4643" s="1" t="s">
        <v>12021</v>
      </c>
      <c r="K4643" s="2" t="s">
        <v>12021</v>
      </c>
      <c r="L4643" s="2" t="s">
        <v>12021</v>
      </c>
      <c r="M4643" t="s">
        <v>12021</v>
      </c>
      <c r="N4643" t="str">
        <f t="shared" si="416"/>
        <v>03-01-2022</v>
      </c>
      <c r="O4643" t="str">
        <f t="shared" si="418"/>
        <v>01</v>
      </c>
      <c r="P4643" t="str">
        <f t="shared" si="419"/>
        <v>2022</v>
      </c>
      <c r="Q4643" t="s">
        <v>12021</v>
      </c>
      <c r="R4643" t="str">
        <f t="shared" si="417"/>
        <v>-</v>
      </c>
      <c r="S4643" t="str">
        <f t="shared" si="420"/>
        <v/>
      </c>
    </row>
    <row r="4644" spans="1:19" x14ac:dyDescent="0.3">
      <c r="A4644" t="s">
        <v>10304</v>
      </c>
      <c r="B4644" t="s">
        <v>25</v>
      </c>
      <c r="C4644" t="s">
        <v>12021</v>
      </c>
      <c r="D4644" t="s">
        <v>19</v>
      </c>
      <c r="E4644" t="s">
        <v>26</v>
      </c>
      <c r="F4644" t="s">
        <v>10305</v>
      </c>
      <c r="G4644" t="s">
        <v>15</v>
      </c>
      <c r="H4644" s="1">
        <v>44114</v>
      </c>
      <c r="I4644" s="3">
        <v>0.95763888888888893</v>
      </c>
      <c r="J4644" s="1" t="s">
        <v>12021</v>
      </c>
      <c r="K4644" s="2" t="s">
        <v>12021</v>
      </c>
      <c r="L4644" s="2" t="s">
        <v>12021</v>
      </c>
      <c r="M4644" t="s">
        <v>12021</v>
      </c>
      <c r="N4644" t="str">
        <f t="shared" si="416"/>
        <v>10-10-2020</v>
      </c>
      <c r="O4644" t="str">
        <f t="shared" si="418"/>
        <v>10</v>
      </c>
      <c r="P4644" t="str">
        <f t="shared" si="419"/>
        <v>2020</v>
      </c>
      <c r="Q4644" t="s">
        <v>12021</v>
      </c>
      <c r="R4644" t="str">
        <f t="shared" si="417"/>
        <v>-</v>
      </c>
      <c r="S4644" t="str">
        <f t="shared" si="420"/>
        <v/>
      </c>
    </row>
    <row r="4645" spans="1:19" x14ac:dyDescent="0.3">
      <c r="A4645" t="s">
        <v>10306</v>
      </c>
      <c r="B4645" t="s">
        <v>113</v>
      </c>
      <c r="C4645" t="s">
        <v>12021</v>
      </c>
      <c r="D4645" t="s">
        <v>12</v>
      </c>
      <c r="E4645" t="s">
        <v>114</v>
      </c>
      <c r="F4645" t="s">
        <v>10307</v>
      </c>
      <c r="G4645" t="s">
        <v>22</v>
      </c>
      <c r="H4645" s="1" t="s">
        <v>995</v>
      </c>
      <c r="I4645" s="3">
        <v>0.86288194444444444</v>
      </c>
      <c r="J4645" s="1" t="s">
        <v>12021</v>
      </c>
      <c r="K4645" s="2" t="s">
        <v>12021</v>
      </c>
      <c r="L4645" s="2" t="s">
        <v>12021</v>
      </c>
      <c r="M4645" t="s">
        <v>12021</v>
      </c>
      <c r="N4645" t="str">
        <f t="shared" si="416"/>
        <v>25-09-2024</v>
      </c>
      <c r="O4645" t="str">
        <f t="shared" si="418"/>
        <v>09</v>
      </c>
      <c r="P4645" t="str">
        <f t="shared" si="419"/>
        <v>2024</v>
      </c>
      <c r="Q4645" t="s">
        <v>12021</v>
      </c>
      <c r="R4645" t="str">
        <f t="shared" si="417"/>
        <v>-</v>
      </c>
      <c r="S4645" t="str">
        <f t="shared" si="420"/>
        <v/>
      </c>
    </row>
    <row r="4646" spans="1:19" x14ac:dyDescent="0.3">
      <c r="A4646" t="s">
        <v>10308</v>
      </c>
      <c r="B4646" t="s">
        <v>289</v>
      </c>
      <c r="C4646" t="s">
        <v>12021</v>
      </c>
      <c r="D4646" t="s">
        <v>49</v>
      </c>
      <c r="E4646" t="s">
        <v>69</v>
      </c>
      <c r="F4646" t="s">
        <v>10309</v>
      </c>
      <c r="G4646" t="s">
        <v>15</v>
      </c>
      <c r="H4646" s="1" t="s">
        <v>2115</v>
      </c>
      <c r="I4646" s="3">
        <v>0.21487268518518518</v>
      </c>
      <c r="J4646" s="1" t="s">
        <v>12021</v>
      </c>
      <c r="K4646" s="2" t="s">
        <v>12021</v>
      </c>
      <c r="L4646" s="2" t="s">
        <v>12021</v>
      </c>
      <c r="M4646" t="s">
        <v>12021</v>
      </c>
      <c r="N4646" t="str">
        <f t="shared" si="416"/>
        <v>20-12-2022</v>
      </c>
      <c r="O4646" t="str">
        <f t="shared" si="418"/>
        <v>12</v>
      </c>
      <c r="P4646" t="str">
        <f t="shared" si="419"/>
        <v>2022</v>
      </c>
      <c r="Q4646" t="s">
        <v>12021</v>
      </c>
      <c r="R4646" t="str">
        <f t="shared" si="417"/>
        <v>-</v>
      </c>
      <c r="S4646" t="str">
        <f t="shared" si="420"/>
        <v/>
      </c>
    </row>
    <row r="4647" spans="1:19" x14ac:dyDescent="0.3">
      <c r="A4647" t="s">
        <v>10310</v>
      </c>
      <c r="B4647" t="s">
        <v>37</v>
      </c>
      <c r="C4647" t="s">
        <v>12021</v>
      </c>
      <c r="D4647" t="s">
        <v>33</v>
      </c>
      <c r="E4647" t="s">
        <v>38</v>
      </c>
      <c r="F4647" t="s">
        <v>10311</v>
      </c>
      <c r="G4647" t="s">
        <v>15</v>
      </c>
      <c r="H4647" s="1" t="s">
        <v>2080</v>
      </c>
      <c r="I4647" s="3">
        <v>0.27285879629629628</v>
      </c>
      <c r="J4647" s="1" t="s">
        <v>12021</v>
      </c>
      <c r="K4647" s="2" t="s">
        <v>12021</v>
      </c>
      <c r="L4647" s="2" t="s">
        <v>12021</v>
      </c>
      <c r="M4647" t="s">
        <v>12021</v>
      </c>
      <c r="N4647" t="str">
        <f t="shared" si="416"/>
        <v>17-12-2021</v>
      </c>
      <c r="O4647" t="str">
        <f t="shared" si="418"/>
        <v>12</v>
      </c>
      <c r="P4647" t="str">
        <f t="shared" si="419"/>
        <v>2021</v>
      </c>
      <c r="Q4647" t="s">
        <v>12021</v>
      </c>
      <c r="R4647" t="str">
        <f t="shared" si="417"/>
        <v>-</v>
      </c>
      <c r="S4647" t="str">
        <f t="shared" si="420"/>
        <v/>
      </c>
    </row>
    <row r="4648" spans="1:19" x14ac:dyDescent="0.3">
      <c r="A4648" t="s">
        <v>10312</v>
      </c>
      <c r="B4648" t="s">
        <v>202</v>
      </c>
      <c r="C4648" t="s">
        <v>12021</v>
      </c>
      <c r="D4648" t="s">
        <v>33</v>
      </c>
      <c r="E4648" t="s">
        <v>127</v>
      </c>
      <c r="F4648" t="s">
        <v>10313</v>
      </c>
      <c r="G4648" t="s">
        <v>15</v>
      </c>
      <c r="H4648" s="1">
        <v>44174</v>
      </c>
      <c r="I4648" s="3">
        <v>0.85069444444444442</v>
      </c>
      <c r="J4648" s="1" t="s">
        <v>12021</v>
      </c>
      <c r="K4648" s="2" t="s">
        <v>12021</v>
      </c>
      <c r="L4648" s="2" t="s">
        <v>12021</v>
      </c>
      <c r="M4648" t="s">
        <v>12021</v>
      </c>
      <c r="N4648" t="str">
        <f t="shared" si="416"/>
        <v>09-12-2020</v>
      </c>
      <c r="O4648" t="str">
        <f t="shared" si="418"/>
        <v>12</v>
      </c>
      <c r="P4648" t="str">
        <f t="shared" si="419"/>
        <v>2020</v>
      </c>
      <c r="Q4648" t="s">
        <v>12021</v>
      </c>
      <c r="R4648" t="str">
        <f t="shared" si="417"/>
        <v>-</v>
      </c>
      <c r="S4648" t="str">
        <f t="shared" si="420"/>
        <v/>
      </c>
    </row>
    <row r="4649" spans="1:19" x14ac:dyDescent="0.3">
      <c r="A4649" t="s">
        <v>10314</v>
      </c>
      <c r="B4649" t="s">
        <v>73</v>
      </c>
      <c r="C4649" s="4">
        <v>44722.469444444447</v>
      </c>
      <c r="D4649" t="s">
        <v>49</v>
      </c>
      <c r="E4649" t="s">
        <v>50</v>
      </c>
      <c r="F4649" t="s">
        <v>10315</v>
      </c>
      <c r="G4649" t="s">
        <v>28</v>
      </c>
      <c r="H4649" s="1" t="s">
        <v>5494</v>
      </c>
      <c r="I4649" s="3">
        <v>0.47009259259259262</v>
      </c>
      <c r="J4649" s="1">
        <v>44722</v>
      </c>
      <c r="K4649" s="2">
        <v>0.46944444444444444</v>
      </c>
      <c r="L4649" s="2" t="s">
        <v>12021</v>
      </c>
      <c r="M4649" t="s">
        <v>12021</v>
      </c>
      <c r="N4649" t="str">
        <f t="shared" si="416"/>
        <v>14-09-2022</v>
      </c>
      <c r="O4649" t="str">
        <f t="shared" si="418"/>
        <v>09</v>
      </c>
      <c r="P4649" t="str">
        <f t="shared" si="419"/>
        <v>2022</v>
      </c>
      <c r="Q4649" t="s">
        <v>12021</v>
      </c>
      <c r="R4649" t="str">
        <f t="shared" si="417"/>
        <v>10-06-2022</v>
      </c>
      <c r="S4649" t="str">
        <f t="shared" si="420"/>
        <v>06</v>
      </c>
    </row>
    <row r="4650" spans="1:19" x14ac:dyDescent="0.3">
      <c r="A4650" t="s">
        <v>10316</v>
      </c>
      <c r="B4650" t="s">
        <v>220</v>
      </c>
      <c r="C4650" t="s">
        <v>12021</v>
      </c>
      <c r="D4650" t="s">
        <v>12</v>
      </c>
      <c r="E4650" t="s">
        <v>174</v>
      </c>
      <c r="F4650" t="s">
        <v>10317</v>
      </c>
      <c r="G4650" t="s">
        <v>15</v>
      </c>
      <c r="H4650" s="1" t="s">
        <v>3938</v>
      </c>
      <c r="I4650" s="3">
        <v>9.1111111111111115E-2</v>
      </c>
      <c r="J4650" s="1" t="s">
        <v>12021</v>
      </c>
      <c r="K4650" s="2" t="s">
        <v>12021</v>
      </c>
      <c r="L4650" s="2" t="s">
        <v>12021</v>
      </c>
      <c r="M4650" t="s">
        <v>12021</v>
      </c>
      <c r="N4650" t="str">
        <f t="shared" si="416"/>
        <v>18-11-2023</v>
      </c>
      <c r="O4650" t="str">
        <f t="shared" si="418"/>
        <v>11</v>
      </c>
      <c r="P4650" t="str">
        <f t="shared" si="419"/>
        <v>2023</v>
      </c>
      <c r="Q4650" t="s">
        <v>12021</v>
      </c>
      <c r="R4650" t="str">
        <f t="shared" si="417"/>
        <v>-</v>
      </c>
      <c r="S4650" t="str">
        <f t="shared" si="420"/>
        <v/>
      </c>
    </row>
    <row r="4651" spans="1:19" x14ac:dyDescent="0.3">
      <c r="A4651" t="s">
        <v>10318</v>
      </c>
      <c r="B4651" t="s">
        <v>25</v>
      </c>
      <c r="C4651" t="s">
        <v>12021</v>
      </c>
      <c r="D4651" t="s">
        <v>19</v>
      </c>
      <c r="E4651" t="s">
        <v>26</v>
      </c>
      <c r="F4651" t="s">
        <v>10319</v>
      </c>
      <c r="G4651" t="s">
        <v>15</v>
      </c>
      <c r="H4651" s="1" t="s">
        <v>3922</v>
      </c>
      <c r="I4651" s="3">
        <v>0.11771990740740741</v>
      </c>
      <c r="J4651" s="1" t="s">
        <v>12021</v>
      </c>
      <c r="K4651" s="2" t="s">
        <v>12021</v>
      </c>
      <c r="L4651" s="2" t="s">
        <v>12021</v>
      </c>
      <c r="M4651" t="s">
        <v>12021</v>
      </c>
      <c r="N4651" t="str">
        <f t="shared" si="416"/>
        <v>17-08-2024</v>
      </c>
      <c r="O4651" t="str">
        <f t="shared" si="418"/>
        <v>08</v>
      </c>
      <c r="P4651" t="str">
        <f t="shared" si="419"/>
        <v>2024</v>
      </c>
      <c r="Q4651" t="s">
        <v>12021</v>
      </c>
      <c r="R4651" t="str">
        <f t="shared" si="417"/>
        <v>-</v>
      </c>
      <c r="S4651" t="str">
        <f t="shared" si="420"/>
        <v/>
      </c>
    </row>
    <row r="4652" spans="1:19" x14ac:dyDescent="0.3">
      <c r="A4652" t="s">
        <v>10320</v>
      </c>
      <c r="B4652" t="s">
        <v>158</v>
      </c>
      <c r="C4652" t="s">
        <v>12021</v>
      </c>
      <c r="D4652" t="s">
        <v>33</v>
      </c>
      <c r="E4652" t="s">
        <v>127</v>
      </c>
      <c r="F4652" t="s">
        <v>10321</v>
      </c>
      <c r="G4652" t="s">
        <v>22</v>
      </c>
      <c r="H4652" s="1" t="s">
        <v>1676</v>
      </c>
      <c r="I4652" s="3">
        <v>0.40409722222222222</v>
      </c>
      <c r="J4652" s="1" t="s">
        <v>12021</v>
      </c>
      <c r="K4652" s="2" t="s">
        <v>12021</v>
      </c>
      <c r="L4652" s="2" t="s">
        <v>12021</v>
      </c>
      <c r="M4652" t="s">
        <v>12021</v>
      </c>
      <c r="N4652" t="str">
        <f t="shared" si="416"/>
        <v>19-04-2024</v>
      </c>
      <c r="O4652" t="str">
        <f t="shared" si="418"/>
        <v>04</v>
      </c>
      <c r="P4652" t="str">
        <f t="shared" si="419"/>
        <v>2024</v>
      </c>
      <c r="Q4652" t="s">
        <v>12021</v>
      </c>
      <c r="R4652" t="str">
        <f t="shared" si="417"/>
        <v>-</v>
      </c>
      <c r="S4652" t="str">
        <f t="shared" si="420"/>
        <v/>
      </c>
    </row>
    <row r="4653" spans="1:19" x14ac:dyDescent="0.3">
      <c r="A4653" t="s">
        <v>10322</v>
      </c>
      <c r="B4653" t="s">
        <v>126</v>
      </c>
      <c r="C4653" t="s">
        <v>12021</v>
      </c>
      <c r="D4653" t="s">
        <v>33</v>
      </c>
      <c r="E4653" t="s">
        <v>127</v>
      </c>
      <c r="F4653" t="s">
        <v>10323</v>
      </c>
      <c r="G4653" t="s">
        <v>15</v>
      </c>
      <c r="H4653" s="1" t="s">
        <v>1212</v>
      </c>
      <c r="I4653" s="3">
        <v>0.61206018518518523</v>
      </c>
      <c r="J4653" s="1" t="s">
        <v>12021</v>
      </c>
      <c r="K4653" s="2" t="s">
        <v>12021</v>
      </c>
      <c r="L4653" s="2" t="s">
        <v>12021</v>
      </c>
      <c r="M4653" t="s">
        <v>12021</v>
      </c>
      <c r="N4653" t="str">
        <f t="shared" si="416"/>
        <v>21-08-2023</v>
      </c>
      <c r="O4653" t="str">
        <f t="shared" si="418"/>
        <v>08</v>
      </c>
      <c r="P4653" t="str">
        <f t="shared" si="419"/>
        <v>2023</v>
      </c>
      <c r="Q4653" t="s">
        <v>12021</v>
      </c>
      <c r="R4653" t="str">
        <f t="shared" si="417"/>
        <v>-</v>
      </c>
      <c r="S4653" t="str">
        <f t="shared" si="420"/>
        <v/>
      </c>
    </row>
    <row r="4654" spans="1:19" x14ac:dyDescent="0.3">
      <c r="A4654" t="s">
        <v>10324</v>
      </c>
      <c r="B4654" t="s">
        <v>205</v>
      </c>
      <c r="C4654" t="s">
        <v>12021</v>
      </c>
      <c r="D4654" t="s">
        <v>19</v>
      </c>
      <c r="E4654" t="s">
        <v>140</v>
      </c>
      <c r="F4654" t="s">
        <v>10325</v>
      </c>
      <c r="G4654" t="s">
        <v>15</v>
      </c>
      <c r="H4654" s="1" t="s">
        <v>1742</v>
      </c>
      <c r="I4654" s="3">
        <v>0.25765046296296296</v>
      </c>
      <c r="J4654" s="1" t="s">
        <v>12021</v>
      </c>
      <c r="K4654" s="2" t="s">
        <v>12021</v>
      </c>
      <c r="L4654" s="2" t="s">
        <v>12021</v>
      </c>
      <c r="M4654" t="s">
        <v>12021</v>
      </c>
      <c r="N4654" t="str">
        <f t="shared" si="416"/>
        <v>27-01-2023</v>
      </c>
      <c r="O4654" t="str">
        <f t="shared" si="418"/>
        <v>01</v>
      </c>
      <c r="P4654" t="str">
        <f t="shared" si="419"/>
        <v>2023</v>
      </c>
      <c r="Q4654" t="s">
        <v>12021</v>
      </c>
      <c r="R4654" t="str">
        <f t="shared" si="417"/>
        <v>-</v>
      </c>
      <c r="S4654" t="str">
        <f t="shared" si="420"/>
        <v/>
      </c>
    </row>
    <row r="4655" spans="1:19" x14ac:dyDescent="0.3">
      <c r="A4655" t="s">
        <v>10326</v>
      </c>
      <c r="B4655" t="s">
        <v>185</v>
      </c>
      <c r="C4655" t="s">
        <v>11922</v>
      </c>
      <c r="D4655" t="s">
        <v>12</v>
      </c>
      <c r="E4655" t="s">
        <v>13</v>
      </c>
      <c r="F4655" t="s">
        <v>10327</v>
      </c>
      <c r="G4655" t="s">
        <v>28</v>
      </c>
      <c r="H4655" s="1" t="s">
        <v>1647</v>
      </c>
      <c r="I4655" s="3">
        <v>0.45989583333333334</v>
      </c>
      <c r="J4655" s="1" t="s">
        <v>7525</v>
      </c>
      <c r="K4655" s="2">
        <v>0.45989583333333334</v>
      </c>
      <c r="L4655" s="2" t="s">
        <v>12021</v>
      </c>
      <c r="M4655" t="s">
        <v>12021</v>
      </c>
      <c r="N4655" t="str">
        <f t="shared" si="416"/>
        <v>15-06-2020</v>
      </c>
      <c r="O4655" t="str">
        <f t="shared" si="418"/>
        <v>06</v>
      </c>
      <c r="P4655" t="str">
        <f t="shared" si="419"/>
        <v>2020</v>
      </c>
      <c r="Q4655" t="s">
        <v>12021</v>
      </c>
      <c r="R4655" t="str">
        <f t="shared" si="417"/>
        <v>20-06-2020</v>
      </c>
      <c r="S4655" t="str">
        <f t="shared" si="420"/>
        <v>06</v>
      </c>
    </row>
    <row r="4656" spans="1:19" x14ac:dyDescent="0.3">
      <c r="A4656" t="s">
        <v>10328</v>
      </c>
      <c r="B4656" t="s">
        <v>280</v>
      </c>
      <c r="C4656" t="s">
        <v>12021</v>
      </c>
      <c r="D4656" t="s">
        <v>49</v>
      </c>
      <c r="E4656" t="s">
        <v>65</v>
      </c>
      <c r="F4656" t="s">
        <v>10329</v>
      </c>
      <c r="G4656" t="s">
        <v>15</v>
      </c>
      <c r="H4656" s="1" t="s">
        <v>1671</v>
      </c>
      <c r="I4656" s="3">
        <v>0.85093750000000001</v>
      </c>
      <c r="J4656" s="1" t="s">
        <v>12021</v>
      </c>
      <c r="K4656" s="2" t="s">
        <v>12021</v>
      </c>
      <c r="L4656" s="2" t="s">
        <v>12021</v>
      </c>
      <c r="M4656" t="s">
        <v>12021</v>
      </c>
      <c r="N4656" t="str">
        <f t="shared" si="416"/>
        <v>13-10-2021</v>
      </c>
      <c r="O4656" t="str">
        <f t="shared" si="418"/>
        <v>10</v>
      </c>
      <c r="P4656" t="str">
        <f t="shared" si="419"/>
        <v>2021</v>
      </c>
      <c r="Q4656" t="s">
        <v>12021</v>
      </c>
      <c r="R4656" t="str">
        <f t="shared" si="417"/>
        <v>-</v>
      </c>
      <c r="S4656" t="str">
        <f t="shared" si="420"/>
        <v/>
      </c>
    </row>
    <row r="4657" spans="1:19" x14ac:dyDescent="0.3">
      <c r="A4657" t="s">
        <v>10330</v>
      </c>
      <c r="B4657" t="s">
        <v>25</v>
      </c>
      <c r="C4657" t="s">
        <v>12021</v>
      </c>
      <c r="D4657" t="s">
        <v>19</v>
      </c>
      <c r="E4657" t="s">
        <v>26</v>
      </c>
      <c r="F4657" t="s">
        <v>10331</v>
      </c>
      <c r="G4657" t="s">
        <v>22</v>
      </c>
      <c r="H4657" s="1">
        <v>45508</v>
      </c>
      <c r="I4657" s="3">
        <v>0.55555555555555558</v>
      </c>
      <c r="J4657" s="1" t="s">
        <v>12021</v>
      </c>
      <c r="K4657" s="2" t="s">
        <v>12021</v>
      </c>
      <c r="L4657" s="2" t="s">
        <v>12021</v>
      </c>
      <c r="M4657" t="s">
        <v>12021</v>
      </c>
      <c r="N4657" t="str">
        <f t="shared" si="416"/>
        <v>04-08-2024</v>
      </c>
      <c r="O4657" t="str">
        <f t="shared" si="418"/>
        <v>08</v>
      </c>
      <c r="P4657" t="str">
        <f t="shared" si="419"/>
        <v>2024</v>
      </c>
      <c r="Q4657" t="s">
        <v>12021</v>
      </c>
      <c r="R4657" t="str">
        <f t="shared" si="417"/>
        <v>-</v>
      </c>
      <c r="S4657" t="str">
        <f t="shared" si="420"/>
        <v/>
      </c>
    </row>
    <row r="4658" spans="1:19" x14ac:dyDescent="0.3">
      <c r="A4658" t="s">
        <v>10332</v>
      </c>
      <c r="B4658" t="s">
        <v>205</v>
      </c>
      <c r="C4658" t="s">
        <v>12021</v>
      </c>
      <c r="D4658" t="s">
        <v>19</v>
      </c>
      <c r="E4658" t="s">
        <v>140</v>
      </c>
      <c r="F4658" t="s">
        <v>10333</v>
      </c>
      <c r="G4658" t="s">
        <v>22</v>
      </c>
      <c r="H4658" s="1" t="s">
        <v>3485</v>
      </c>
      <c r="I4658" s="3">
        <v>0.70708333333333329</v>
      </c>
      <c r="J4658" s="1" t="s">
        <v>12021</v>
      </c>
      <c r="K4658" s="2" t="s">
        <v>12021</v>
      </c>
      <c r="L4658" s="2" t="s">
        <v>12021</v>
      </c>
      <c r="M4658" t="s">
        <v>12021</v>
      </c>
      <c r="N4658" t="str">
        <f t="shared" si="416"/>
        <v>13-11-2021</v>
      </c>
      <c r="O4658" t="str">
        <f t="shared" si="418"/>
        <v>11</v>
      </c>
      <c r="P4658" t="str">
        <f t="shared" si="419"/>
        <v>2021</v>
      </c>
      <c r="Q4658" t="s">
        <v>12021</v>
      </c>
      <c r="R4658" t="str">
        <f t="shared" si="417"/>
        <v>-</v>
      </c>
      <c r="S4658" t="str">
        <f t="shared" si="420"/>
        <v/>
      </c>
    </row>
    <row r="4659" spans="1:19" x14ac:dyDescent="0.3">
      <c r="A4659" t="s">
        <v>10334</v>
      </c>
      <c r="B4659" t="s">
        <v>280</v>
      </c>
      <c r="C4659" t="s">
        <v>12021</v>
      </c>
      <c r="D4659" t="s">
        <v>49</v>
      </c>
      <c r="E4659" t="s">
        <v>65</v>
      </c>
      <c r="F4659" t="s">
        <v>10335</v>
      </c>
      <c r="G4659" t="s">
        <v>15</v>
      </c>
      <c r="H4659" s="1">
        <v>45573</v>
      </c>
      <c r="I4659" s="3">
        <v>0.29305555555555557</v>
      </c>
      <c r="J4659" s="1" t="s">
        <v>12021</v>
      </c>
      <c r="K4659" s="2" t="s">
        <v>12021</v>
      </c>
      <c r="L4659" s="2" t="s">
        <v>12021</v>
      </c>
      <c r="M4659" t="s">
        <v>12021</v>
      </c>
      <c r="N4659" t="str">
        <f t="shared" si="416"/>
        <v>08-10-2024</v>
      </c>
      <c r="O4659" t="str">
        <f t="shared" si="418"/>
        <v>10</v>
      </c>
      <c r="P4659" t="str">
        <f t="shared" si="419"/>
        <v>2024</v>
      </c>
      <c r="Q4659" t="s">
        <v>12021</v>
      </c>
      <c r="R4659" t="str">
        <f t="shared" si="417"/>
        <v>-</v>
      </c>
      <c r="S4659" t="str">
        <f t="shared" si="420"/>
        <v/>
      </c>
    </row>
    <row r="4660" spans="1:19" x14ac:dyDescent="0.3">
      <c r="A4660" t="s">
        <v>10336</v>
      </c>
      <c r="B4660" t="s">
        <v>149</v>
      </c>
      <c r="C4660" t="s">
        <v>12021</v>
      </c>
      <c r="D4660" t="s">
        <v>49</v>
      </c>
      <c r="E4660" t="s">
        <v>69</v>
      </c>
      <c r="F4660" t="s">
        <v>1238</v>
      </c>
      <c r="G4660" t="s">
        <v>15</v>
      </c>
      <c r="H4660" s="1">
        <v>45385</v>
      </c>
      <c r="I4660" s="3">
        <v>8.611111111111111E-2</v>
      </c>
      <c r="J4660" s="1" t="s">
        <v>12021</v>
      </c>
      <c r="K4660" s="2" t="s">
        <v>12021</v>
      </c>
      <c r="L4660" s="2" t="s">
        <v>12021</v>
      </c>
      <c r="M4660" t="s">
        <v>12021</v>
      </c>
      <c r="N4660" t="str">
        <f t="shared" si="416"/>
        <v>03-04-2024</v>
      </c>
      <c r="O4660" t="str">
        <f t="shared" si="418"/>
        <v>04</v>
      </c>
      <c r="P4660" t="str">
        <f t="shared" si="419"/>
        <v>2024</v>
      </c>
      <c r="Q4660" t="s">
        <v>12021</v>
      </c>
      <c r="R4660" t="str">
        <f t="shared" si="417"/>
        <v>-</v>
      </c>
      <c r="S4660" t="str">
        <f t="shared" si="420"/>
        <v/>
      </c>
    </row>
    <row r="4661" spans="1:19" x14ac:dyDescent="0.3">
      <c r="A4661" t="s">
        <v>10337</v>
      </c>
      <c r="B4661" t="s">
        <v>202</v>
      </c>
      <c r="C4661" t="s">
        <v>12021</v>
      </c>
      <c r="D4661" t="s">
        <v>33</v>
      </c>
      <c r="E4661" t="s">
        <v>127</v>
      </c>
      <c r="F4661" t="s">
        <v>10338</v>
      </c>
      <c r="G4661" t="s">
        <v>15</v>
      </c>
      <c r="H4661" s="1">
        <v>45454</v>
      </c>
      <c r="I4661" s="3">
        <v>0.84166666666666667</v>
      </c>
      <c r="J4661" s="1" t="s">
        <v>12021</v>
      </c>
      <c r="K4661" s="2" t="s">
        <v>12021</v>
      </c>
      <c r="L4661" s="2" t="s">
        <v>12021</v>
      </c>
      <c r="M4661" t="s">
        <v>12021</v>
      </c>
      <c r="N4661" t="str">
        <f t="shared" si="416"/>
        <v>11-06-2024</v>
      </c>
      <c r="O4661" t="str">
        <f t="shared" si="418"/>
        <v>06</v>
      </c>
      <c r="P4661" t="str">
        <f t="shared" si="419"/>
        <v>2024</v>
      </c>
      <c r="Q4661" t="s">
        <v>12021</v>
      </c>
      <c r="R4661" t="str">
        <f t="shared" si="417"/>
        <v>-</v>
      </c>
      <c r="S4661" t="str">
        <f t="shared" si="420"/>
        <v/>
      </c>
    </row>
    <row r="4662" spans="1:19" x14ac:dyDescent="0.3">
      <c r="A4662" t="s">
        <v>10339</v>
      </c>
      <c r="B4662" t="s">
        <v>220</v>
      </c>
      <c r="C4662" t="s">
        <v>12021</v>
      </c>
      <c r="D4662" t="s">
        <v>12</v>
      </c>
      <c r="E4662" t="s">
        <v>174</v>
      </c>
      <c r="F4662" t="s">
        <v>10340</v>
      </c>
      <c r="G4662" t="s">
        <v>15</v>
      </c>
      <c r="H4662" s="1" t="s">
        <v>2498</v>
      </c>
      <c r="I4662" s="3">
        <v>0.10726851851851851</v>
      </c>
      <c r="J4662" s="1" t="s">
        <v>12021</v>
      </c>
      <c r="K4662" s="2" t="s">
        <v>12021</v>
      </c>
      <c r="L4662" s="2" t="s">
        <v>12021</v>
      </c>
      <c r="M4662" t="s">
        <v>12021</v>
      </c>
      <c r="N4662" t="str">
        <f t="shared" si="416"/>
        <v>18-05-2020</v>
      </c>
      <c r="O4662" t="str">
        <f t="shared" si="418"/>
        <v>05</v>
      </c>
      <c r="P4662" t="str">
        <f t="shared" si="419"/>
        <v>2020</v>
      </c>
      <c r="Q4662" t="s">
        <v>12021</v>
      </c>
      <c r="R4662" t="str">
        <f t="shared" si="417"/>
        <v>-</v>
      </c>
      <c r="S4662" t="str">
        <f t="shared" si="420"/>
        <v/>
      </c>
    </row>
    <row r="4663" spans="1:19" x14ac:dyDescent="0.3">
      <c r="A4663" t="s">
        <v>10341</v>
      </c>
      <c r="B4663" t="s">
        <v>301</v>
      </c>
      <c r="C4663" t="s">
        <v>12021</v>
      </c>
      <c r="D4663" t="s">
        <v>49</v>
      </c>
      <c r="E4663" t="s">
        <v>50</v>
      </c>
      <c r="F4663" t="s">
        <v>10342</v>
      </c>
      <c r="G4663" t="s">
        <v>22</v>
      </c>
      <c r="H4663" s="1">
        <v>45568</v>
      </c>
      <c r="I4663" s="3">
        <v>0.21388888888888888</v>
      </c>
      <c r="J4663" s="1" t="s">
        <v>12021</v>
      </c>
      <c r="K4663" s="2" t="s">
        <v>12021</v>
      </c>
      <c r="L4663" s="2" t="s">
        <v>12021</v>
      </c>
      <c r="M4663" t="s">
        <v>12021</v>
      </c>
      <c r="N4663" t="str">
        <f t="shared" si="416"/>
        <v>03-10-2024</v>
      </c>
      <c r="O4663" t="str">
        <f t="shared" si="418"/>
        <v>10</v>
      </c>
      <c r="P4663" t="str">
        <f t="shared" si="419"/>
        <v>2024</v>
      </c>
      <c r="Q4663" t="s">
        <v>12021</v>
      </c>
      <c r="R4663" t="str">
        <f t="shared" si="417"/>
        <v>-</v>
      </c>
      <c r="S4663" t="str">
        <f t="shared" si="420"/>
        <v/>
      </c>
    </row>
    <row r="4664" spans="1:19" x14ac:dyDescent="0.3">
      <c r="A4664" t="s">
        <v>10343</v>
      </c>
      <c r="B4664" t="s">
        <v>220</v>
      </c>
      <c r="C4664" t="s">
        <v>12021</v>
      </c>
      <c r="D4664" t="s">
        <v>12</v>
      </c>
      <c r="E4664" t="s">
        <v>174</v>
      </c>
      <c r="F4664" t="s">
        <v>10344</v>
      </c>
      <c r="G4664" t="s">
        <v>15</v>
      </c>
      <c r="H4664" s="1">
        <v>45301</v>
      </c>
      <c r="I4664" s="3">
        <v>0.79166666666666663</v>
      </c>
      <c r="J4664" s="1" t="s">
        <v>12021</v>
      </c>
      <c r="K4664" s="2" t="s">
        <v>12021</v>
      </c>
      <c r="L4664" s="2" t="s">
        <v>12021</v>
      </c>
      <c r="M4664" t="s">
        <v>12021</v>
      </c>
      <c r="N4664" t="str">
        <f t="shared" si="416"/>
        <v>10-01-2024</v>
      </c>
      <c r="O4664" t="str">
        <f t="shared" si="418"/>
        <v>01</v>
      </c>
      <c r="P4664" t="str">
        <f t="shared" si="419"/>
        <v>2024</v>
      </c>
      <c r="Q4664" t="s">
        <v>12021</v>
      </c>
      <c r="R4664" t="str">
        <f t="shared" si="417"/>
        <v>-</v>
      </c>
      <c r="S4664" t="str">
        <f t="shared" si="420"/>
        <v/>
      </c>
    </row>
    <row r="4665" spans="1:19" x14ac:dyDescent="0.3">
      <c r="A4665" t="s">
        <v>10345</v>
      </c>
      <c r="B4665" t="s">
        <v>220</v>
      </c>
      <c r="C4665" t="s">
        <v>12021</v>
      </c>
      <c r="D4665" t="s">
        <v>12</v>
      </c>
      <c r="E4665" t="s">
        <v>174</v>
      </c>
      <c r="F4665" t="s">
        <v>10346</v>
      </c>
      <c r="G4665" t="s">
        <v>15</v>
      </c>
      <c r="H4665" s="1">
        <v>43866</v>
      </c>
      <c r="I4665" s="3">
        <v>0.99513888888888891</v>
      </c>
      <c r="J4665" s="1" t="s">
        <v>12021</v>
      </c>
      <c r="K4665" s="2" t="s">
        <v>12021</v>
      </c>
      <c r="L4665" s="2" t="s">
        <v>12021</v>
      </c>
      <c r="M4665" t="s">
        <v>12021</v>
      </c>
      <c r="N4665" t="str">
        <f t="shared" si="416"/>
        <v>05-02-2020</v>
      </c>
      <c r="O4665" t="str">
        <f t="shared" si="418"/>
        <v>02</v>
      </c>
      <c r="P4665" t="str">
        <f t="shared" si="419"/>
        <v>2020</v>
      </c>
      <c r="Q4665" t="s">
        <v>12021</v>
      </c>
      <c r="R4665" t="str">
        <f t="shared" si="417"/>
        <v>-</v>
      </c>
      <c r="S4665" t="str">
        <f t="shared" si="420"/>
        <v/>
      </c>
    </row>
    <row r="4666" spans="1:19" x14ac:dyDescent="0.3">
      <c r="A4666" t="s">
        <v>10347</v>
      </c>
      <c r="B4666" t="s">
        <v>53</v>
      </c>
      <c r="C4666" t="s">
        <v>11923</v>
      </c>
      <c r="D4666" t="s">
        <v>12</v>
      </c>
      <c r="E4666" t="s">
        <v>13</v>
      </c>
      <c r="F4666" t="s">
        <v>10348</v>
      </c>
      <c r="G4666" t="s">
        <v>28</v>
      </c>
      <c r="H4666" s="1" t="s">
        <v>7081</v>
      </c>
      <c r="I4666" s="3">
        <v>0.33287037037037037</v>
      </c>
      <c r="J4666" s="1" t="s">
        <v>946</v>
      </c>
      <c r="K4666" s="2">
        <v>0.33287037037037037</v>
      </c>
      <c r="L4666" s="2" t="s">
        <v>12021</v>
      </c>
      <c r="M4666" t="s">
        <v>12021</v>
      </c>
      <c r="N4666" t="str">
        <f t="shared" si="416"/>
        <v>30-04-2023</v>
      </c>
      <c r="O4666" t="str">
        <f t="shared" si="418"/>
        <v>04</v>
      </c>
      <c r="P4666" t="str">
        <f t="shared" si="419"/>
        <v>2023</v>
      </c>
      <c r="Q4666" t="s">
        <v>12021</v>
      </c>
      <c r="R4666" t="str">
        <f t="shared" si="417"/>
        <v>27-05-2023</v>
      </c>
      <c r="S4666" t="str">
        <f t="shared" si="420"/>
        <v>05</v>
      </c>
    </row>
    <row r="4667" spans="1:19" x14ac:dyDescent="0.3">
      <c r="A4667" t="s">
        <v>10349</v>
      </c>
      <c r="B4667" t="s">
        <v>188</v>
      </c>
      <c r="C4667" t="s">
        <v>12021</v>
      </c>
      <c r="D4667" t="s">
        <v>12</v>
      </c>
      <c r="E4667" t="s">
        <v>114</v>
      </c>
      <c r="F4667" t="s">
        <v>10350</v>
      </c>
      <c r="G4667" t="s">
        <v>15</v>
      </c>
      <c r="H4667" s="1" t="s">
        <v>3010</v>
      </c>
      <c r="I4667" s="3">
        <v>0.30437500000000001</v>
      </c>
      <c r="J4667" s="1" t="s">
        <v>12021</v>
      </c>
      <c r="K4667" s="2" t="s">
        <v>12021</v>
      </c>
      <c r="L4667" s="2" t="s">
        <v>12021</v>
      </c>
      <c r="M4667" t="s">
        <v>12021</v>
      </c>
      <c r="N4667" t="str">
        <f t="shared" si="416"/>
        <v>31-10-2022</v>
      </c>
      <c r="O4667" t="str">
        <f t="shared" si="418"/>
        <v>10</v>
      </c>
      <c r="P4667" t="str">
        <f t="shared" si="419"/>
        <v>2022</v>
      </c>
      <c r="Q4667" t="s">
        <v>12021</v>
      </c>
      <c r="R4667" t="str">
        <f t="shared" si="417"/>
        <v>-</v>
      </c>
      <c r="S4667" t="str">
        <f t="shared" si="420"/>
        <v/>
      </c>
    </row>
    <row r="4668" spans="1:19" x14ac:dyDescent="0.3">
      <c r="A4668" t="s">
        <v>10351</v>
      </c>
      <c r="B4668" t="s">
        <v>32</v>
      </c>
      <c r="C4668" t="s">
        <v>12021</v>
      </c>
      <c r="D4668" t="s">
        <v>33</v>
      </c>
      <c r="E4668" t="s">
        <v>34</v>
      </c>
      <c r="F4668" t="s">
        <v>10352</v>
      </c>
      <c r="G4668" t="s">
        <v>15</v>
      </c>
      <c r="H4668" s="1" t="s">
        <v>598</v>
      </c>
      <c r="I4668" s="3">
        <v>0.12979166666666667</v>
      </c>
      <c r="J4668" s="1" t="s">
        <v>12021</v>
      </c>
      <c r="K4668" s="2" t="s">
        <v>12021</v>
      </c>
      <c r="L4668" s="2" t="s">
        <v>12021</v>
      </c>
      <c r="M4668" t="s">
        <v>12021</v>
      </c>
      <c r="N4668" t="str">
        <f t="shared" si="416"/>
        <v>18-04-2024</v>
      </c>
      <c r="O4668" t="str">
        <f t="shared" si="418"/>
        <v>04</v>
      </c>
      <c r="P4668" t="str">
        <f t="shared" si="419"/>
        <v>2024</v>
      </c>
      <c r="Q4668" t="s">
        <v>12021</v>
      </c>
      <c r="R4668" t="str">
        <f t="shared" si="417"/>
        <v>-</v>
      </c>
      <c r="S4668" t="str">
        <f t="shared" si="420"/>
        <v/>
      </c>
    </row>
    <row r="4669" spans="1:19" x14ac:dyDescent="0.3">
      <c r="A4669" t="s">
        <v>10353</v>
      </c>
      <c r="B4669" t="s">
        <v>220</v>
      </c>
      <c r="C4669" t="s">
        <v>11924</v>
      </c>
      <c r="D4669" t="s">
        <v>12</v>
      </c>
      <c r="E4669" t="s">
        <v>174</v>
      </c>
      <c r="F4669" t="s">
        <v>10354</v>
      </c>
      <c r="G4669" t="s">
        <v>28</v>
      </c>
      <c r="H4669" s="1">
        <v>45352</v>
      </c>
      <c r="I4669" s="3">
        <v>0.59861111111111109</v>
      </c>
      <c r="J4669" s="1" t="s">
        <v>8994</v>
      </c>
      <c r="K4669" s="2">
        <v>0.59873842592592597</v>
      </c>
      <c r="L4669" s="2" t="s">
        <v>12021</v>
      </c>
      <c r="M4669" t="s">
        <v>12021</v>
      </c>
      <c r="N4669" t="str">
        <f t="shared" si="416"/>
        <v>01-03-2024</v>
      </c>
      <c r="O4669" t="str">
        <f t="shared" si="418"/>
        <v>03</v>
      </c>
      <c r="P4669" t="str">
        <f t="shared" si="419"/>
        <v>2024</v>
      </c>
      <c r="Q4669" t="s">
        <v>12021</v>
      </c>
      <c r="R4669" t="str">
        <f t="shared" si="417"/>
        <v>18-01-2024</v>
      </c>
      <c r="S4669" t="str">
        <f t="shared" si="420"/>
        <v>01</v>
      </c>
    </row>
    <row r="4670" spans="1:19" x14ac:dyDescent="0.3">
      <c r="A4670" t="s">
        <v>10355</v>
      </c>
      <c r="B4670" t="s">
        <v>135</v>
      </c>
      <c r="C4670" t="s">
        <v>12021</v>
      </c>
      <c r="D4670" t="s">
        <v>33</v>
      </c>
      <c r="E4670" t="s">
        <v>38</v>
      </c>
      <c r="F4670" t="s">
        <v>10356</v>
      </c>
      <c r="G4670" t="s">
        <v>22</v>
      </c>
      <c r="H4670" s="1" t="s">
        <v>4683</v>
      </c>
      <c r="I4670" s="3">
        <v>0.44953703703703701</v>
      </c>
      <c r="J4670" s="1" t="s">
        <v>12021</v>
      </c>
      <c r="K4670" s="2" t="s">
        <v>12021</v>
      </c>
      <c r="L4670" s="2" t="s">
        <v>12021</v>
      </c>
      <c r="M4670" t="s">
        <v>12021</v>
      </c>
      <c r="N4670" t="str">
        <f t="shared" si="416"/>
        <v>30-07-2020</v>
      </c>
      <c r="O4670" t="str">
        <f t="shared" si="418"/>
        <v>07</v>
      </c>
      <c r="P4670" t="str">
        <f t="shared" si="419"/>
        <v>2020</v>
      </c>
      <c r="Q4670" t="s">
        <v>12021</v>
      </c>
      <c r="R4670" t="str">
        <f t="shared" si="417"/>
        <v>-</v>
      </c>
      <c r="S4670" t="str">
        <f t="shared" si="420"/>
        <v/>
      </c>
    </row>
    <row r="4671" spans="1:19" x14ac:dyDescent="0.3">
      <c r="A4671" t="s">
        <v>10357</v>
      </c>
      <c r="B4671" t="s">
        <v>185</v>
      </c>
      <c r="C4671" t="s">
        <v>11925</v>
      </c>
      <c r="D4671" t="s">
        <v>12</v>
      </c>
      <c r="E4671" t="s">
        <v>13</v>
      </c>
      <c r="F4671" t="s">
        <v>10358</v>
      </c>
      <c r="G4671" t="s">
        <v>28</v>
      </c>
      <c r="H4671" s="1">
        <v>44079</v>
      </c>
      <c r="I4671" s="3">
        <v>0.59444444444444444</v>
      </c>
      <c r="J4671" s="1" t="s">
        <v>9903</v>
      </c>
      <c r="K4671" s="2">
        <v>0.59466435185185185</v>
      </c>
      <c r="L4671" s="2" t="s">
        <v>12021</v>
      </c>
      <c r="M4671" t="s">
        <v>12021</v>
      </c>
      <c r="N4671" t="str">
        <f t="shared" si="416"/>
        <v>05-09-2020</v>
      </c>
      <c r="O4671" t="str">
        <f t="shared" si="418"/>
        <v>09</v>
      </c>
      <c r="P4671" t="str">
        <f t="shared" si="419"/>
        <v>2020</v>
      </c>
      <c r="Q4671" t="s">
        <v>12021</v>
      </c>
      <c r="R4671" t="str">
        <f t="shared" si="417"/>
        <v>21-05-2020</v>
      </c>
      <c r="S4671" t="str">
        <f t="shared" si="420"/>
        <v>05</v>
      </c>
    </row>
    <row r="4672" spans="1:19" x14ac:dyDescent="0.3">
      <c r="A4672" t="s">
        <v>10359</v>
      </c>
      <c r="B4672" t="s">
        <v>289</v>
      </c>
      <c r="C4672" t="s">
        <v>11926</v>
      </c>
      <c r="D4672" t="s">
        <v>49</v>
      </c>
      <c r="E4672" t="s">
        <v>69</v>
      </c>
      <c r="F4672" t="s">
        <v>10360</v>
      </c>
      <c r="G4672" t="s">
        <v>28</v>
      </c>
      <c r="H4672" s="1">
        <v>45085</v>
      </c>
      <c r="I4672" s="3">
        <v>0.87777777777777777</v>
      </c>
      <c r="J4672" s="1" t="s">
        <v>265</v>
      </c>
      <c r="K4672" s="2">
        <v>0.87788194444444445</v>
      </c>
      <c r="L4672" s="2" t="s">
        <v>12021</v>
      </c>
      <c r="M4672" t="s">
        <v>12021</v>
      </c>
      <c r="N4672" t="str">
        <f t="shared" si="416"/>
        <v>08-06-2023</v>
      </c>
      <c r="O4672" t="str">
        <f t="shared" si="418"/>
        <v>06</v>
      </c>
      <c r="P4672" t="str">
        <f t="shared" si="419"/>
        <v>2023</v>
      </c>
      <c r="Q4672" t="s">
        <v>12021</v>
      </c>
      <c r="R4672" t="str">
        <f t="shared" si="417"/>
        <v>19-08-2023</v>
      </c>
      <c r="S4672" t="str">
        <f t="shared" si="420"/>
        <v>08</v>
      </c>
    </row>
    <row r="4673" spans="1:19" x14ac:dyDescent="0.3">
      <c r="A4673" t="s">
        <v>10361</v>
      </c>
      <c r="B4673" t="s">
        <v>68</v>
      </c>
      <c r="C4673" t="s">
        <v>12021</v>
      </c>
      <c r="D4673" t="s">
        <v>49</v>
      </c>
      <c r="E4673" t="s">
        <v>69</v>
      </c>
      <c r="F4673" t="s">
        <v>10362</v>
      </c>
      <c r="G4673" t="s">
        <v>15</v>
      </c>
      <c r="H4673" s="1" t="s">
        <v>6627</v>
      </c>
      <c r="I4673" s="3">
        <v>0.44064814814814812</v>
      </c>
      <c r="J4673" s="1" t="s">
        <v>12021</v>
      </c>
      <c r="K4673" s="2" t="s">
        <v>12021</v>
      </c>
      <c r="L4673" s="2" t="s">
        <v>12021</v>
      </c>
      <c r="M4673" t="s">
        <v>12021</v>
      </c>
      <c r="N4673" t="str">
        <f t="shared" si="416"/>
        <v>27-06-2020</v>
      </c>
      <c r="O4673" t="str">
        <f t="shared" si="418"/>
        <v>06</v>
      </c>
      <c r="P4673" t="str">
        <f t="shared" si="419"/>
        <v>2020</v>
      </c>
      <c r="Q4673" t="s">
        <v>12021</v>
      </c>
      <c r="R4673" t="str">
        <f t="shared" si="417"/>
        <v>-</v>
      </c>
      <c r="S4673" t="str">
        <f t="shared" si="420"/>
        <v/>
      </c>
    </row>
    <row r="4674" spans="1:19" x14ac:dyDescent="0.3">
      <c r="A4674" t="s">
        <v>10363</v>
      </c>
      <c r="B4674" t="s">
        <v>194</v>
      </c>
      <c r="C4674" s="4">
        <v>43902.794444444444</v>
      </c>
      <c r="D4674" t="s">
        <v>49</v>
      </c>
      <c r="E4674" t="s">
        <v>65</v>
      </c>
      <c r="F4674" t="s">
        <v>10364</v>
      </c>
      <c r="G4674" t="s">
        <v>28</v>
      </c>
      <c r="H4674" s="1">
        <v>44085</v>
      </c>
      <c r="I4674" s="3">
        <v>0.7944444444444444</v>
      </c>
      <c r="J4674" s="1">
        <v>43902</v>
      </c>
      <c r="K4674" s="2">
        <v>0.7944444444444444</v>
      </c>
      <c r="L4674" s="2" t="s">
        <v>12021</v>
      </c>
      <c r="M4674" t="s">
        <v>12021</v>
      </c>
      <c r="N4674" t="str">
        <f t="shared" ref="N4674:N4737" si="421">TEXT(H4674,"DD-MM-YYYY")</f>
        <v>11-09-2020</v>
      </c>
      <c r="O4674" t="str">
        <f t="shared" si="418"/>
        <v>09</v>
      </c>
      <c r="P4674" t="str">
        <f t="shared" si="419"/>
        <v>2020</v>
      </c>
      <c r="Q4674" t="s">
        <v>12021</v>
      </c>
      <c r="R4674" t="str">
        <f t="shared" ref="R4674:R4737" si="422">TEXT(J4674,"DD-MM-YYYY")</f>
        <v>12-03-2020</v>
      </c>
      <c r="S4674" t="str">
        <f t="shared" si="420"/>
        <v>03</v>
      </c>
    </row>
    <row r="4675" spans="1:19" x14ac:dyDescent="0.3">
      <c r="A4675" t="s">
        <v>10365</v>
      </c>
      <c r="B4675" t="s">
        <v>256</v>
      </c>
      <c r="C4675" t="s">
        <v>12021</v>
      </c>
      <c r="D4675" t="s">
        <v>19</v>
      </c>
      <c r="E4675" t="s">
        <v>20</v>
      </c>
      <c r="F4675" t="s">
        <v>10366</v>
      </c>
      <c r="G4675" t="s">
        <v>22</v>
      </c>
      <c r="H4675" s="1" t="s">
        <v>5186</v>
      </c>
      <c r="I4675" s="3">
        <v>0.36724537037037036</v>
      </c>
      <c r="J4675" s="1" t="s">
        <v>12021</v>
      </c>
      <c r="K4675" s="2" t="s">
        <v>12021</v>
      </c>
      <c r="L4675" s="2" t="s">
        <v>12021</v>
      </c>
      <c r="M4675" t="s">
        <v>12021</v>
      </c>
      <c r="N4675" t="str">
        <f t="shared" si="421"/>
        <v>30-09-2021</v>
      </c>
      <c r="O4675" t="str">
        <f t="shared" ref="O4675:O4738" si="423">MID(N4675,4,2)</f>
        <v>09</v>
      </c>
      <c r="P4675" t="str">
        <f t="shared" ref="P4675:P4738" si="424">RIGHT(N4675,4)</f>
        <v>2021</v>
      </c>
      <c r="Q4675" t="s">
        <v>12021</v>
      </c>
      <c r="R4675" t="str">
        <f t="shared" si="422"/>
        <v>-</v>
      </c>
      <c r="S4675" t="str">
        <f t="shared" ref="S4675:S4738" si="425">MID(R4675,4,2)</f>
        <v/>
      </c>
    </row>
    <row r="4676" spans="1:19" x14ac:dyDescent="0.3">
      <c r="A4676" t="s">
        <v>10367</v>
      </c>
      <c r="B4676" t="s">
        <v>202</v>
      </c>
      <c r="C4676" t="s">
        <v>12021</v>
      </c>
      <c r="D4676" t="s">
        <v>33</v>
      </c>
      <c r="E4676" t="s">
        <v>127</v>
      </c>
      <c r="F4676" t="s">
        <v>10368</v>
      </c>
      <c r="G4676" t="s">
        <v>15</v>
      </c>
      <c r="H4676" s="1">
        <v>44412</v>
      </c>
      <c r="I4676" s="3">
        <v>0.73263888888888884</v>
      </c>
      <c r="J4676" s="1" t="s">
        <v>12021</v>
      </c>
      <c r="K4676" s="2" t="s">
        <v>12021</v>
      </c>
      <c r="L4676" s="2" t="s">
        <v>12021</v>
      </c>
      <c r="M4676" t="s">
        <v>12021</v>
      </c>
      <c r="N4676" t="str">
        <f t="shared" si="421"/>
        <v>04-08-2021</v>
      </c>
      <c r="O4676" t="str">
        <f t="shared" si="423"/>
        <v>08</v>
      </c>
      <c r="P4676" t="str">
        <f t="shared" si="424"/>
        <v>2021</v>
      </c>
      <c r="Q4676" t="s">
        <v>12021</v>
      </c>
      <c r="R4676" t="str">
        <f t="shared" si="422"/>
        <v>-</v>
      </c>
      <c r="S4676" t="str">
        <f t="shared" si="425"/>
        <v/>
      </c>
    </row>
    <row r="4677" spans="1:19" x14ac:dyDescent="0.3">
      <c r="A4677" t="s">
        <v>10369</v>
      </c>
      <c r="B4677" t="s">
        <v>18</v>
      </c>
      <c r="C4677" t="s">
        <v>12021</v>
      </c>
      <c r="D4677" t="s">
        <v>19</v>
      </c>
      <c r="E4677" t="s">
        <v>20</v>
      </c>
      <c r="F4677" t="s">
        <v>10370</v>
      </c>
      <c r="G4677" t="s">
        <v>15</v>
      </c>
      <c r="H4677" s="1" t="s">
        <v>1734</v>
      </c>
      <c r="I4677" s="3">
        <v>2.3923611111111111E-2</v>
      </c>
      <c r="J4677" s="1" t="s">
        <v>12021</v>
      </c>
      <c r="K4677" s="2" t="s">
        <v>12021</v>
      </c>
      <c r="L4677" s="2" t="s">
        <v>12021</v>
      </c>
      <c r="M4677" t="s">
        <v>12021</v>
      </c>
      <c r="N4677" t="str">
        <f t="shared" si="421"/>
        <v>18-10-2021</v>
      </c>
      <c r="O4677" t="str">
        <f t="shared" si="423"/>
        <v>10</v>
      </c>
      <c r="P4677" t="str">
        <f t="shared" si="424"/>
        <v>2021</v>
      </c>
      <c r="Q4677" t="s">
        <v>12021</v>
      </c>
      <c r="R4677" t="str">
        <f t="shared" si="422"/>
        <v>-</v>
      </c>
      <c r="S4677" t="str">
        <f t="shared" si="425"/>
        <v/>
      </c>
    </row>
    <row r="4678" spans="1:19" x14ac:dyDescent="0.3">
      <c r="A4678" t="s">
        <v>10371</v>
      </c>
      <c r="B4678" t="s">
        <v>97</v>
      </c>
      <c r="C4678" s="4">
        <v>44288.258333333331</v>
      </c>
      <c r="D4678" t="s">
        <v>19</v>
      </c>
      <c r="E4678" t="s">
        <v>20</v>
      </c>
      <c r="F4678" t="s">
        <v>10372</v>
      </c>
      <c r="G4678" t="s">
        <v>28</v>
      </c>
      <c r="H4678" s="1">
        <v>44501</v>
      </c>
      <c r="I4678" s="3">
        <v>0.25833333333333336</v>
      </c>
      <c r="J4678" s="1">
        <v>44288</v>
      </c>
      <c r="K4678" s="2">
        <v>0.25833333333333336</v>
      </c>
      <c r="L4678" s="2" t="s">
        <v>12021</v>
      </c>
      <c r="M4678" t="s">
        <v>12021</v>
      </c>
      <c r="N4678" t="str">
        <f t="shared" si="421"/>
        <v>01-11-2021</v>
      </c>
      <c r="O4678" t="str">
        <f t="shared" si="423"/>
        <v>11</v>
      </c>
      <c r="P4678" t="str">
        <f t="shared" si="424"/>
        <v>2021</v>
      </c>
      <c r="Q4678" t="s">
        <v>12021</v>
      </c>
      <c r="R4678" t="str">
        <f t="shared" si="422"/>
        <v>02-04-2021</v>
      </c>
      <c r="S4678" t="str">
        <f t="shared" si="425"/>
        <v>04</v>
      </c>
    </row>
    <row r="4679" spans="1:19" x14ac:dyDescent="0.3">
      <c r="A4679" t="s">
        <v>10373</v>
      </c>
      <c r="B4679" t="s">
        <v>289</v>
      </c>
      <c r="C4679" t="s">
        <v>12021</v>
      </c>
      <c r="D4679" t="s">
        <v>49</v>
      </c>
      <c r="E4679" t="s">
        <v>69</v>
      </c>
      <c r="F4679" t="s">
        <v>10374</v>
      </c>
      <c r="G4679" t="s">
        <v>15</v>
      </c>
      <c r="H4679" s="1" t="s">
        <v>1294</v>
      </c>
      <c r="I4679" s="3">
        <v>6.9780092592592588E-2</v>
      </c>
      <c r="J4679" s="1" t="s">
        <v>12021</v>
      </c>
      <c r="K4679" s="2" t="s">
        <v>12021</v>
      </c>
      <c r="L4679" s="2" t="s">
        <v>12021</v>
      </c>
      <c r="M4679" t="s">
        <v>12021</v>
      </c>
      <c r="N4679" t="str">
        <f t="shared" si="421"/>
        <v>24-04-2024</v>
      </c>
      <c r="O4679" t="str">
        <f t="shared" si="423"/>
        <v>04</v>
      </c>
      <c r="P4679" t="str">
        <f t="shared" si="424"/>
        <v>2024</v>
      </c>
      <c r="Q4679" t="s">
        <v>12021</v>
      </c>
      <c r="R4679" t="str">
        <f t="shared" si="422"/>
        <v>-</v>
      </c>
      <c r="S4679" t="str">
        <f t="shared" si="425"/>
        <v/>
      </c>
    </row>
    <row r="4680" spans="1:19" x14ac:dyDescent="0.3">
      <c r="A4680" t="s">
        <v>10375</v>
      </c>
      <c r="B4680" t="s">
        <v>194</v>
      </c>
      <c r="C4680" t="s">
        <v>11927</v>
      </c>
      <c r="D4680" t="s">
        <v>49</v>
      </c>
      <c r="E4680" t="s">
        <v>65</v>
      </c>
      <c r="F4680" t="s">
        <v>10376</v>
      </c>
      <c r="G4680" t="s">
        <v>28</v>
      </c>
      <c r="H4680" s="1">
        <v>44055</v>
      </c>
      <c r="I4680" s="3">
        <v>0.32708333333333334</v>
      </c>
      <c r="J4680" s="1" t="s">
        <v>56</v>
      </c>
      <c r="K4680" s="2">
        <v>0.32755787037037037</v>
      </c>
      <c r="L4680" s="2" t="s">
        <v>12021</v>
      </c>
      <c r="M4680" t="s">
        <v>12021</v>
      </c>
      <c r="N4680" t="str">
        <f t="shared" si="421"/>
        <v>12-08-2020</v>
      </c>
      <c r="O4680" t="str">
        <f t="shared" si="423"/>
        <v>08</v>
      </c>
      <c r="P4680" t="str">
        <f t="shared" si="424"/>
        <v>2020</v>
      </c>
      <c r="Q4680" t="s">
        <v>12021</v>
      </c>
      <c r="R4680" t="str">
        <f t="shared" si="422"/>
        <v>15-12-2020</v>
      </c>
      <c r="S4680" t="str">
        <f t="shared" si="425"/>
        <v>12</v>
      </c>
    </row>
    <row r="4681" spans="1:19" x14ac:dyDescent="0.3">
      <c r="A4681" t="s">
        <v>10377</v>
      </c>
      <c r="B4681" t="s">
        <v>185</v>
      </c>
      <c r="C4681" t="s">
        <v>12021</v>
      </c>
      <c r="D4681" t="s">
        <v>12</v>
      </c>
      <c r="E4681" t="s">
        <v>13</v>
      </c>
      <c r="F4681" t="s">
        <v>10378</v>
      </c>
      <c r="G4681" t="s">
        <v>22</v>
      </c>
      <c r="H4681" s="1" t="s">
        <v>1598</v>
      </c>
      <c r="I4681" s="3">
        <v>0.2159375</v>
      </c>
      <c r="J4681" s="1" t="s">
        <v>12021</v>
      </c>
      <c r="K4681" s="2" t="s">
        <v>12021</v>
      </c>
      <c r="L4681" s="2" t="s">
        <v>12021</v>
      </c>
      <c r="M4681" t="s">
        <v>12021</v>
      </c>
      <c r="N4681" t="str">
        <f t="shared" si="421"/>
        <v>14-03-2020</v>
      </c>
      <c r="O4681" t="str">
        <f t="shared" si="423"/>
        <v>03</v>
      </c>
      <c r="P4681" t="str">
        <f t="shared" si="424"/>
        <v>2020</v>
      </c>
      <c r="Q4681" t="s">
        <v>12021</v>
      </c>
      <c r="R4681" t="str">
        <f t="shared" si="422"/>
        <v>-</v>
      </c>
      <c r="S4681" t="str">
        <f t="shared" si="425"/>
        <v/>
      </c>
    </row>
    <row r="4682" spans="1:19" x14ac:dyDescent="0.3">
      <c r="A4682" t="s">
        <v>10379</v>
      </c>
      <c r="B4682" t="s">
        <v>220</v>
      </c>
      <c r="C4682" t="s">
        <v>12021</v>
      </c>
      <c r="D4682" t="s">
        <v>12</v>
      </c>
      <c r="E4682" t="s">
        <v>174</v>
      </c>
      <c r="F4682" t="s">
        <v>10380</v>
      </c>
      <c r="G4682" t="s">
        <v>22</v>
      </c>
      <c r="H4682" s="1" t="s">
        <v>30</v>
      </c>
      <c r="I4682" s="3">
        <v>0.60032407407407407</v>
      </c>
      <c r="J4682" s="1" t="s">
        <v>12021</v>
      </c>
      <c r="K4682" s="2" t="s">
        <v>12021</v>
      </c>
      <c r="L4682" s="2" t="s">
        <v>12021</v>
      </c>
      <c r="M4682" t="s">
        <v>12021</v>
      </c>
      <c r="N4682" t="str">
        <f t="shared" si="421"/>
        <v>16-02-2024</v>
      </c>
      <c r="O4682" t="str">
        <f t="shared" si="423"/>
        <v>02</v>
      </c>
      <c r="P4682" t="str">
        <f t="shared" si="424"/>
        <v>2024</v>
      </c>
      <c r="Q4682" t="s">
        <v>12021</v>
      </c>
      <c r="R4682" t="str">
        <f t="shared" si="422"/>
        <v>-</v>
      </c>
      <c r="S4682" t="str">
        <f t="shared" si="425"/>
        <v/>
      </c>
    </row>
    <row r="4683" spans="1:19" x14ac:dyDescent="0.3">
      <c r="A4683" t="s">
        <v>10381</v>
      </c>
      <c r="B4683" t="s">
        <v>249</v>
      </c>
      <c r="C4683" t="s">
        <v>12021</v>
      </c>
      <c r="D4683" t="s">
        <v>19</v>
      </c>
      <c r="E4683" t="s">
        <v>26</v>
      </c>
      <c r="F4683" t="s">
        <v>10382</v>
      </c>
      <c r="G4683" t="s">
        <v>15</v>
      </c>
      <c r="H4683" s="1" t="s">
        <v>6594</v>
      </c>
      <c r="I4683" s="3">
        <v>0.83138888888888884</v>
      </c>
      <c r="J4683" s="1" t="s">
        <v>12021</v>
      </c>
      <c r="K4683" s="2" t="s">
        <v>12021</v>
      </c>
      <c r="L4683" s="2" t="s">
        <v>12021</v>
      </c>
      <c r="M4683" t="s">
        <v>12021</v>
      </c>
      <c r="N4683" t="str">
        <f t="shared" si="421"/>
        <v>30-12-2020</v>
      </c>
      <c r="O4683" t="str">
        <f t="shared" si="423"/>
        <v>12</v>
      </c>
      <c r="P4683" t="str">
        <f t="shared" si="424"/>
        <v>2020</v>
      </c>
      <c r="Q4683" t="s">
        <v>12021</v>
      </c>
      <c r="R4683" t="str">
        <f t="shared" si="422"/>
        <v>-</v>
      </c>
      <c r="S4683" t="str">
        <f t="shared" si="425"/>
        <v/>
      </c>
    </row>
    <row r="4684" spans="1:19" x14ac:dyDescent="0.3">
      <c r="A4684" t="s">
        <v>10383</v>
      </c>
      <c r="B4684" t="s">
        <v>301</v>
      </c>
      <c r="C4684" t="s">
        <v>11928</v>
      </c>
      <c r="D4684" t="s">
        <v>49</v>
      </c>
      <c r="E4684" t="s">
        <v>50</v>
      </c>
      <c r="F4684" t="s">
        <v>10384</v>
      </c>
      <c r="G4684" t="s">
        <v>28</v>
      </c>
      <c r="H4684" s="1">
        <v>45600</v>
      </c>
      <c r="I4684" s="3">
        <v>0.13680555555555557</v>
      </c>
      <c r="J4684" s="1" t="s">
        <v>1293</v>
      </c>
      <c r="K4684" s="2">
        <v>0.1371412037037037</v>
      </c>
      <c r="L4684" s="2" t="s">
        <v>12021</v>
      </c>
      <c r="M4684" t="s">
        <v>12021</v>
      </c>
      <c r="N4684" t="str">
        <f t="shared" si="421"/>
        <v>04-11-2024</v>
      </c>
      <c r="O4684" t="str">
        <f t="shared" si="423"/>
        <v>11</v>
      </c>
      <c r="P4684" t="str">
        <f t="shared" si="424"/>
        <v>2024</v>
      </c>
      <c r="Q4684" t="s">
        <v>12021</v>
      </c>
      <c r="R4684" t="str">
        <f t="shared" si="422"/>
        <v>15-04-2024</v>
      </c>
      <c r="S4684" t="str">
        <f t="shared" si="425"/>
        <v>04</v>
      </c>
    </row>
    <row r="4685" spans="1:19" x14ac:dyDescent="0.3">
      <c r="A4685" t="s">
        <v>10385</v>
      </c>
      <c r="B4685" t="s">
        <v>32</v>
      </c>
      <c r="C4685" s="4">
        <v>45360.932638888888</v>
      </c>
      <c r="D4685" t="s">
        <v>33</v>
      </c>
      <c r="E4685" t="s">
        <v>34</v>
      </c>
      <c r="F4685" t="s">
        <v>10386</v>
      </c>
      <c r="G4685" t="s">
        <v>28</v>
      </c>
      <c r="H4685" s="1">
        <v>45300</v>
      </c>
      <c r="I4685" s="3">
        <v>0.93263888888888891</v>
      </c>
      <c r="J4685" s="1">
        <v>45360</v>
      </c>
      <c r="K4685" s="2">
        <v>0.93263888888888891</v>
      </c>
      <c r="L4685" s="2" t="s">
        <v>12021</v>
      </c>
      <c r="M4685" t="s">
        <v>12021</v>
      </c>
      <c r="N4685" t="str">
        <f t="shared" si="421"/>
        <v>09-01-2024</v>
      </c>
      <c r="O4685" t="str">
        <f t="shared" si="423"/>
        <v>01</v>
      </c>
      <c r="P4685" t="str">
        <f t="shared" si="424"/>
        <v>2024</v>
      </c>
      <c r="Q4685" t="s">
        <v>12021</v>
      </c>
      <c r="R4685" t="str">
        <f t="shared" si="422"/>
        <v>09-03-2024</v>
      </c>
      <c r="S4685" t="str">
        <f t="shared" si="425"/>
        <v>03</v>
      </c>
    </row>
    <row r="4686" spans="1:19" x14ac:dyDescent="0.3">
      <c r="A4686" t="s">
        <v>10387</v>
      </c>
      <c r="B4686" t="s">
        <v>110</v>
      </c>
      <c r="C4686" t="s">
        <v>12021</v>
      </c>
      <c r="D4686" t="s">
        <v>33</v>
      </c>
      <c r="E4686" t="s">
        <v>34</v>
      </c>
      <c r="F4686" t="s">
        <v>10388</v>
      </c>
      <c r="G4686" t="s">
        <v>15</v>
      </c>
      <c r="H4686" s="1" t="s">
        <v>524</v>
      </c>
      <c r="I4686" s="3">
        <v>0.77089120370370368</v>
      </c>
      <c r="J4686" s="1" t="s">
        <v>12021</v>
      </c>
      <c r="K4686" s="2" t="s">
        <v>12021</v>
      </c>
      <c r="L4686" s="2" t="s">
        <v>12021</v>
      </c>
      <c r="M4686" t="s">
        <v>12021</v>
      </c>
      <c r="N4686" t="str">
        <f t="shared" si="421"/>
        <v>25-10-2023</v>
      </c>
      <c r="O4686" t="str">
        <f t="shared" si="423"/>
        <v>10</v>
      </c>
      <c r="P4686" t="str">
        <f t="shared" si="424"/>
        <v>2023</v>
      </c>
      <c r="Q4686" t="s">
        <v>12021</v>
      </c>
      <c r="R4686" t="str">
        <f t="shared" si="422"/>
        <v>-</v>
      </c>
      <c r="S4686" t="str">
        <f t="shared" si="425"/>
        <v/>
      </c>
    </row>
    <row r="4687" spans="1:19" x14ac:dyDescent="0.3">
      <c r="A4687" t="s">
        <v>10389</v>
      </c>
      <c r="B4687" t="s">
        <v>280</v>
      </c>
      <c r="C4687" t="s">
        <v>12021</v>
      </c>
      <c r="D4687" t="s">
        <v>49</v>
      </c>
      <c r="E4687" t="s">
        <v>65</v>
      </c>
      <c r="F4687" t="s">
        <v>10390</v>
      </c>
      <c r="G4687" t="s">
        <v>15</v>
      </c>
      <c r="H4687" s="1">
        <v>45607</v>
      </c>
      <c r="I4687" s="3">
        <v>0.9291666666666667</v>
      </c>
      <c r="J4687" s="1" t="s">
        <v>12021</v>
      </c>
      <c r="K4687" s="2" t="s">
        <v>12021</v>
      </c>
      <c r="L4687" s="2" t="s">
        <v>12021</v>
      </c>
      <c r="M4687" t="s">
        <v>12021</v>
      </c>
      <c r="N4687" t="str">
        <f t="shared" si="421"/>
        <v>11-11-2024</v>
      </c>
      <c r="O4687" t="str">
        <f t="shared" si="423"/>
        <v>11</v>
      </c>
      <c r="P4687" t="str">
        <f t="shared" si="424"/>
        <v>2024</v>
      </c>
      <c r="Q4687" t="s">
        <v>12021</v>
      </c>
      <c r="R4687" t="str">
        <f t="shared" si="422"/>
        <v>-</v>
      </c>
      <c r="S4687" t="str">
        <f t="shared" si="425"/>
        <v/>
      </c>
    </row>
    <row r="4688" spans="1:19" x14ac:dyDescent="0.3">
      <c r="A4688" t="s">
        <v>10391</v>
      </c>
      <c r="B4688" t="s">
        <v>202</v>
      </c>
      <c r="C4688" t="s">
        <v>12021</v>
      </c>
      <c r="D4688" t="s">
        <v>33</v>
      </c>
      <c r="E4688" t="s">
        <v>127</v>
      </c>
      <c r="F4688" t="s">
        <v>10392</v>
      </c>
      <c r="G4688" t="s">
        <v>15</v>
      </c>
      <c r="H4688" s="1">
        <v>44356</v>
      </c>
      <c r="I4688" s="3">
        <v>0.79652777777777772</v>
      </c>
      <c r="J4688" s="1" t="s">
        <v>12021</v>
      </c>
      <c r="K4688" s="2" t="s">
        <v>12021</v>
      </c>
      <c r="L4688" s="2" t="s">
        <v>12021</v>
      </c>
      <c r="M4688" t="s">
        <v>12021</v>
      </c>
      <c r="N4688" t="str">
        <f t="shared" si="421"/>
        <v>09-06-2021</v>
      </c>
      <c r="O4688" t="str">
        <f t="shared" si="423"/>
        <v>06</v>
      </c>
      <c r="P4688" t="str">
        <f t="shared" si="424"/>
        <v>2021</v>
      </c>
      <c r="Q4688" t="s">
        <v>12021</v>
      </c>
      <c r="R4688" t="str">
        <f t="shared" si="422"/>
        <v>-</v>
      </c>
      <c r="S4688" t="str">
        <f t="shared" si="425"/>
        <v/>
      </c>
    </row>
    <row r="4689" spans="1:19" x14ac:dyDescent="0.3">
      <c r="A4689" t="s">
        <v>10393</v>
      </c>
      <c r="B4689" t="s">
        <v>146</v>
      </c>
      <c r="C4689" t="s">
        <v>11929</v>
      </c>
      <c r="D4689" t="s">
        <v>19</v>
      </c>
      <c r="E4689" t="s">
        <v>140</v>
      </c>
      <c r="F4689" t="s">
        <v>10394</v>
      </c>
      <c r="G4689" t="s">
        <v>28</v>
      </c>
      <c r="H4689" s="1" t="s">
        <v>2002</v>
      </c>
      <c r="I4689" s="3">
        <v>0.40380787037037036</v>
      </c>
      <c r="J4689" s="1" t="s">
        <v>4147</v>
      </c>
      <c r="K4689" s="2">
        <v>0.40380787037037036</v>
      </c>
      <c r="L4689" s="2" t="s">
        <v>12021</v>
      </c>
      <c r="M4689" t="s">
        <v>12021</v>
      </c>
      <c r="N4689" t="str">
        <f t="shared" si="421"/>
        <v>23-01-2021</v>
      </c>
      <c r="O4689" t="str">
        <f t="shared" si="423"/>
        <v>01</v>
      </c>
      <c r="P4689" t="str">
        <f t="shared" si="424"/>
        <v>2021</v>
      </c>
      <c r="Q4689" t="s">
        <v>12021</v>
      </c>
      <c r="R4689" t="str">
        <f t="shared" si="422"/>
        <v>26-01-2021</v>
      </c>
      <c r="S4689" t="str">
        <f t="shared" si="425"/>
        <v>01</v>
      </c>
    </row>
    <row r="4690" spans="1:19" x14ac:dyDescent="0.3">
      <c r="A4690" t="s">
        <v>10395</v>
      </c>
      <c r="B4690" t="s">
        <v>48</v>
      </c>
      <c r="C4690" t="s">
        <v>12021</v>
      </c>
      <c r="D4690" t="s">
        <v>49</v>
      </c>
      <c r="E4690" t="s">
        <v>50</v>
      </c>
      <c r="F4690" t="s">
        <v>10396</v>
      </c>
      <c r="G4690" t="s">
        <v>22</v>
      </c>
      <c r="H4690" s="1">
        <v>45352</v>
      </c>
      <c r="I4690" s="3">
        <v>0.93819444444444444</v>
      </c>
      <c r="J4690" s="1" t="s">
        <v>12021</v>
      </c>
      <c r="K4690" s="2" t="s">
        <v>12021</v>
      </c>
      <c r="L4690" s="2" t="s">
        <v>12021</v>
      </c>
      <c r="M4690" t="s">
        <v>12021</v>
      </c>
      <c r="N4690" t="str">
        <f t="shared" si="421"/>
        <v>01-03-2024</v>
      </c>
      <c r="O4690" t="str">
        <f t="shared" si="423"/>
        <v>03</v>
      </c>
      <c r="P4690" t="str">
        <f t="shared" si="424"/>
        <v>2024</v>
      </c>
      <c r="Q4690" t="s">
        <v>12021</v>
      </c>
      <c r="R4690" t="str">
        <f t="shared" si="422"/>
        <v>-</v>
      </c>
      <c r="S4690" t="str">
        <f t="shared" si="425"/>
        <v/>
      </c>
    </row>
    <row r="4691" spans="1:19" x14ac:dyDescent="0.3">
      <c r="A4691" t="s">
        <v>10397</v>
      </c>
      <c r="B4691" t="s">
        <v>404</v>
      </c>
      <c r="C4691" t="s">
        <v>12021</v>
      </c>
      <c r="D4691" t="s">
        <v>12</v>
      </c>
      <c r="E4691" t="s">
        <v>174</v>
      </c>
      <c r="F4691" t="s">
        <v>10398</v>
      </c>
      <c r="G4691" t="s">
        <v>15</v>
      </c>
      <c r="H4691" s="1" t="s">
        <v>4402</v>
      </c>
      <c r="I4691" s="3">
        <v>0.3755324074074074</v>
      </c>
      <c r="J4691" s="1" t="s">
        <v>12021</v>
      </c>
      <c r="K4691" s="2" t="s">
        <v>12021</v>
      </c>
      <c r="L4691" s="2" t="s">
        <v>12021</v>
      </c>
      <c r="M4691" t="s">
        <v>12021</v>
      </c>
      <c r="N4691" t="str">
        <f t="shared" si="421"/>
        <v>21-01-2021</v>
      </c>
      <c r="O4691" t="str">
        <f t="shared" si="423"/>
        <v>01</v>
      </c>
      <c r="P4691" t="str">
        <f t="shared" si="424"/>
        <v>2021</v>
      </c>
      <c r="Q4691" t="s">
        <v>12021</v>
      </c>
      <c r="R4691" t="str">
        <f t="shared" si="422"/>
        <v>-</v>
      </c>
      <c r="S4691" t="str">
        <f t="shared" si="425"/>
        <v/>
      </c>
    </row>
    <row r="4692" spans="1:19" x14ac:dyDescent="0.3">
      <c r="A4692" t="s">
        <v>10399</v>
      </c>
      <c r="B4692" t="s">
        <v>97</v>
      </c>
      <c r="C4692" t="s">
        <v>12021</v>
      </c>
      <c r="D4692" t="s">
        <v>19</v>
      </c>
      <c r="E4692" t="s">
        <v>20</v>
      </c>
      <c r="F4692" t="s">
        <v>10400</v>
      </c>
      <c r="G4692" t="s">
        <v>15</v>
      </c>
      <c r="H4692" s="1">
        <v>44504</v>
      </c>
      <c r="I4692" s="3">
        <v>0.22638888888888889</v>
      </c>
      <c r="J4692" s="1" t="s">
        <v>12021</v>
      </c>
      <c r="K4692" s="2" t="s">
        <v>12021</v>
      </c>
      <c r="L4692" s="2" t="s">
        <v>12021</v>
      </c>
      <c r="M4692" t="s">
        <v>12021</v>
      </c>
      <c r="N4692" t="str">
        <f t="shared" si="421"/>
        <v>04-11-2021</v>
      </c>
      <c r="O4692" t="str">
        <f t="shared" si="423"/>
        <v>11</v>
      </c>
      <c r="P4692" t="str">
        <f t="shared" si="424"/>
        <v>2021</v>
      </c>
      <c r="Q4692" t="s">
        <v>12021</v>
      </c>
      <c r="R4692" t="str">
        <f t="shared" si="422"/>
        <v>-</v>
      </c>
      <c r="S4692" t="str">
        <f t="shared" si="425"/>
        <v/>
      </c>
    </row>
    <row r="4693" spans="1:19" x14ac:dyDescent="0.3">
      <c r="A4693" t="s">
        <v>10401</v>
      </c>
      <c r="B4693" t="s">
        <v>37</v>
      </c>
      <c r="C4693" t="s">
        <v>11930</v>
      </c>
      <c r="D4693" t="s">
        <v>33</v>
      </c>
      <c r="E4693" t="s">
        <v>38</v>
      </c>
      <c r="F4693" t="s">
        <v>10402</v>
      </c>
      <c r="G4693" t="s">
        <v>28</v>
      </c>
      <c r="H4693" s="1">
        <v>45513</v>
      </c>
      <c r="I4693" s="3">
        <v>0.28819444444444442</v>
      </c>
      <c r="J4693" s="1" t="s">
        <v>1023</v>
      </c>
      <c r="K4693" s="2">
        <v>0.28862268518518519</v>
      </c>
      <c r="L4693" s="2" t="s">
        <v>12021</v>
      </c>
      <c r="M4693" t="s">
        <v>12021</v>
      </c>
      <c r="N4693" t="str">
        <f t="shared" si="421"/>
        <v>09-08-2024</v>
      </c>
      <c r="O4693" t="str">
        <f t="shared" si="423"/>
        <v>08</v>
      </c>
      <c r="P4693" t="str">
        <f t="shared" si="424"/>
        <v>2024</v>
      </c>
      <c r="Q4693" t="s">
        <v>12021</v>
      </c>
      <c r="R4693" t="str">
        <f t="shared" si="422"/>
        <v>30-09-2024</v>
      </c>
      <c r="S4693" t="str">
        <f t="shared" si="425"/>
        <v>09</v>
      </c>
    </row>
    <row r="4694" spans="1:19" x14ac:dyDescent="0.3">
      <c r="A4694" t="s">
        <v>10403</v>
      </c>
      <c r="B4694" t="s">
        <v>32</v>
      </c>
      <c r="C4694" t="s">
        <v>12021</v>
      </c>
      <c r="D4694" t="s">
        <v>33</v>
      </c>
      <c r="E4694" t="s">
        <v>34</v>
      </c>
      <c r="F4694" t="s">
        <v>10404</v>
      </c>
      <c r="G4694" t="s">
        <v>15</v>
      </c>
      <c r="H4694" s="1">
        <v>44046</v>
      </c>
      <c r="I4694" s="3">
        <v>0.87916666666666665</v>
      </c>
      <c r="J4694" s="1" t="s">
        <v>12021</v>
      </c>
      <c r="K4694" s="2" t="s">
        <v>12021</v>
      </c>
      <c r="L4694" s="2" t="s">
        <v>12021</v>
      </c>
      <c r="M4694" t="s">
        <v>12021</v>
      </c>
      <c r="N4694" t="str">
        <f t="shared" si="421"/>
        <v>03-08-2020</v>
      </c>
      <c r="O4694" t="str">
        <f t="shared" si="423"/>
        <v>08</v>
      </c>
      <c r="P4694" t="str">
        <f t="shared" si="424"/>
        <v>2020</v>
      </c>
      <c r="Q4694" t="s">
        <v>12021</v>
      </c>
      <c r="R4694" t="str">
        <f t="shared" si="422"/>
        <v>-</v>
      </c>
      <c r="S4694" t="str">
        <f t="shared" si="425"/>
        <v/>
      </c>
    </row>
    <row r="4695" spans="1:19" x14ac:dyDescent="0.3">
      <c r="A4695" t="s">
        <v>10405</v>
      </c>
      <c r="B4695" t="s">
        <v>73</v>
      </c>
      <c r="C4695" s="4">
        <v>45385.224305555559</v>
      </c>
      <c r="D4695" t="s">
        <v>49</v>
      </c>
      <c r="E4695" t="s">
        <v>50</v>
      </c>
      <c r="F4695" t="s">
        <v>10406</v>
      </c>
      <c r="G4695" t="s">
        <v>28</v>
      </c>
      <c r="H4695" s="1" t="s">
        <v>680</v>
      </c>
      <c r="I4695" s="3">
        <v>0.2245486111111111</v>
      </c>
      <c r="J4695" s="1">
        <v>45385</v>
      </c>
      <c r="K4695" s="2">
        <v>0.22430555555555556</v>
      </c>
      <c r="L4695" s="2" t="s">
        <v>12021</v>
      </c>
      <c r="M4695" t="s">
        <v>12021</v>
      </c>
      <c r="N4695" t="str">
        <f t="shared" si="421"/>
        <v>19-02-2024</v>
      </c>
      <c r="O4695" t="str">
        <f t="shared" si="423"/>
        <v>02</v>
      </c>
      <c r="P4695" t="str">
        <f t="shared" si="424"/>
        <v>2024</v>
      </c>
      <c r="Q4695" t="s">
        <v>12021</v>
      </c>
      <c r="R4695" t="str">
        <f t="shared" si="422"/>
        <v>03-04-2024</v>
      </c>
      <c r="S4695" t="str">
        <f t="shared" si="425"/>
        <v>04</v>
      </c>
    </row>
    <row r="4696" spans="1:19" x14ac:dyDescent="0.3">
      <c r="A4696" t="s">
        <v>10407</v>
      </c>
      <c r="B4696" t="s">
        <v>93</v>
      </c>
      <c r="C4696" t="s">
        <v>12021</v>
      </c>
      <c r="D4696" t="s">
        <v>19</v>
      </c>
      <c r="E4696" t="s">
        <v>26</v>
      </c>
      <c r="F4696" t="s">
        <v>10408</v>
      </c>
      <c r="G4696" t="s">
        <v>22</v>
      </c>
      <c r="H4696" s="1" t="s">
        <v>799</v>
      </c>
      <c r="I4696" s="3">
        <v>0.15157407407407408</v>
      </c>
      <c r="J4696" s="1" t="s">
        <v>12021</v>
      </c>
      <c r="K4696" s="2" t="s">
        <v>12021</v>
      </c>
      <c r="L4696" s="2" t="s">
        <v>12021</v>
      </c>
      <c r="M4696" t="s">
        <v>12021</v>
      </c>
      <c r="N4696" t="str">
        <f t="shared" si="421"/>
        <v>23-06-2020</v>
      </c>
      <c r="O4696" t="str">
        <f t="shared" si="423"/>
        <v>06</v>
      </c>
      <c r="P4696" t="str">
        <f t="shared" si="424"/>
        <v>2020</v>
      </c>
      <c r="Q4696" t="s">
        <v>12021</v>
      </c>
      <c r="R4696" t="str">
        <f t="shared" si="422"/>
        <v>-</v>
      </c>
      <c r="S4696" t="str">
        <f t="shared" si="425"/>
        <v/>
      </c>
    </row>
    <row r="4697" spans="1:19" x14ac:dyDescent="0.3">
      <c r="A4697" t="s">
        <v>10409</v>
      </c>
      <c r="B4697" t="s">
        <v>53</v>
      </c>
      <c r="C4697" t="s">
        <v>12021</v>
      </c>
      <c r="D4697" t="s">
        <v>12</v>
      </c>
      <c r="E4697" t="s">
        <v>13</v>
      </c>
      <c r="F4697" t="s">
        <v>10410</v>
      </c>
      <c r="G4697" t="s">
        <v>15</v>
      </c>
      <c r="H4697" s="1" t="s">
        <v>6962</v>
      </c>
      <c r="I4697" s="3">
        <v>0.40062500000000001</v>
      </c>
      <c r="J4697" s="1" t="s">
        <v>12021</v>
      </c>
      <c r="K4697" s="2" t="s">
        <v>12021</v>
      </c>
      <c r="L4697" s="2" t="s">
        <v>12021</v>
      </c>
      <c r="M4697" t="s">
        <v>12021</v>
      </c>
      <c r="N4697" t="str">
        <f t="shared" si="421"/>
        <v>30-04-2021</v>
      </c>
      <c r="O4697" t="str">
        <f t="shared" si="423"/>
        <v>04</v>
      </c>
      <c r="P4697" t="str">
        <f t="shared" si="424"/>
        <v>2021</v>
      </c>
      <c r="Q4697" t="s">
        <v>12021</v>
      </c>
      <c r="R4697" t="str">
        <f t="shared" si="422"/>
        <v>-</v>
      </c>
      <c r="S4697" t="str">
        <f t="shared" si="425"/>
        <v/>
      </c>
    </row>
    <row r="4698" spans="1:19" x14ac:dyDescent="0.3">
      <c r="A4698" t="s">
        <v>10411</v>
      </c>
      <c r="B4698" t="s">
        <v>256</v>
      </c>
      <c r="C4698" t="s">
        <v>11931</v>
      </c>
      <c r="D4698" t="s">
        <v>19</v>
      </c>
      <c r="E4698" t="s">
        <v>20</v>
      </c>
      <c r="F4698" t="s">
        <v>10412</v>
      </c>
      <c r="G4698" t="s">
        <v>28</v>
      </c>
      <c r="H4698" s="1" t="s">
        <v>5314</v>
      </c>
      <c r="I4698" s="3">
        <v>0.37998842592592591</v>
      </c>
      <c r="J4698" s="1" t="s">
        <v>2817</v>
      </c>
      <c r="K4698" s="2">
        <v>0.37998842592592591</v>
      </c>
      <c r="L4698" s="2" t="s">
        <v>12021</v>
      </c>
      <c r="M4698" t="s">
        <v>12021</v>
      </c>
      <c r="N4698" t="str">
        <f t="shared" si="421"/>
        <v>29-01-2022</v>
      </c>
      <c r="O4698" t="str">
        <f t="shared" si="423"/>
        <v>01</v>
      </c>
      <c r="P4698" t="str">
        <f t="shared" si="424"/>
        <v>2022</v>
      </c>
      <c r="Q4698" t="s">
        <v>12021</v>
      </c>
      <c r="R4698" t="str">
        <f t="shared" si="422"/>
        <v>16-02-2022</v>
      </c>
      <c r="S4698" t="str">
        <f t="shared" si="425"/>
        <v>02</v>
      </c>
    </row>
    <row r="4699" spans="1:19" x14ac:dyDescent="0.3">
      <c r="A4699" t="s">
        <v>10413</v>
      </c>
      <c r="B4699" t="s">
        <v>53</v>
      </c>
      <c r="C4699" t="s">
        <v>12021</v>
      </c>
      <c r="D4699" t="s">
        <v>12</v>
      </c>
      <c r="E4699" t="s">
        <v>13</v>
      </c>
      <c r="F4699" t="s">
        <v>10414</v>
      </c>
      <c r="G4699" t="s">
        <v>15</v>
      </c>
      <c r="H4699" s="1" t="s">
        <v>4054</v>
      </c>
      <c r="I4699" s="3">
        <v>0.11016203703703703</v>
      </c>
      <c r="J4699" s="1" t="s">
        <v>12021</v>
      </c>
      <c r="K4699" s="2" t="s">
        <v>12021</v>
      </c>
      <c r="L4699" s="2" t="s">
        <v>12021</v>
      </c>
      <c r="M4699" t="s">
        <v>12021</v>
      </c>
      <c r="N4699" t="str">
        <f t="shared" si="421"/>
        <v>30-06-2022</v>
      </c>
      <c r="O4699" t="str">
        <f t="shared" si="423"/>
        <v>06</v>
      </c>
      <c r="P4699" t="str">
        <f t="shared" si="424"/>
        <v>2022</v>
      </c>
      <c r="Q4699" t="s">
        <v>12021</v>
      </c>
      <c r="R4699" t="str">
        <f t="shared" si="422"/>
        <v>-</v>
      </c>
      <c r="S4699" t="str">
        <f t="shared" si="425"/>
        <v/>
      </c>
    </row>
    <row r="4700" spans="1:19" x14ac:dyDescent="0.3">
      <c r="A4700" t="s">
        <v>10415</v>
      </c>
      <c r="B4700" t="s">
        <v>256</v>
      </c>
      <c r="C4700" t="s">
        <v>12021</v>
      </c>
      <c r="D4700" t="s">
        <v>19</v>
      </c>
      <c r="E4700" t="s">
        <v>20</v>
      </c>
      <c r="F4700" t="s">
        <v>10416</v>
      </c>
      <c r="G4700" t="s">
        <v>22</v>
      </c>
      <c r="H4700" s="1">
        <v>45018</v>
      </c>
      <c r="I4700" s="3">
        <v>0.65972222222222221</v>
      </c>
      <c r="J4700" s="1" t="s">
        <v>12021</v>
      </c>
      <c r="K4700" s="2" t="s">
        <v>12021</v>
      </c>
      <c r="L4700" s="2" t="s">
        <v>12021</v>
      </c>
      <c r="M4700" t="s">
        <v>12021</v>
      </c>
      <c r="N4700" t="str">
        <f t="shared" si="421"/>
        <v>02-04-2023</v>
      </c>
      <c r="O4700" t="str">
        <f t="shared" si="423"/>
        <v>04</v>
      </c>
      <c r="P4700" t="str">
        <f t="shared" si="424"/>
        <v>2023</v>
      </c>
      <c r="Q4700" t="s">
        <v>12021</v>
      </c>
      <c r="R4700" t="str">
        <f t="shared" si="422"/>
        <v>-</v>
      </c>
      <c r="S4700" t="str">
        <f t="shared" si="425"/>
        <v/>
      </c>
    </row>
    <row r="4701" spans="1:19" x14ac:dyDescent="0.3">
      <c r="A4701" t="s">
        <v>10417</v>
      </c>
      <c r="B4701" t="s">
        <v>97</v>
      </c>
      <c r="C4701" t="s">
        <v>12021</v>
      </c>
      <c r="D4701" t="s">
        <v>19</v>
      </c>
      <c r="E4701" t="s">
        <v>20</v>
      </c>
      <c r="F4701" t="s">
        <v>10418</v>
      </c>
      <c r="G4701" t="s">
        <v>22</v>
      </c>
      <c r="H4701" s="1" t="s">
        <v>1462</v>
      </c>
      <c r="I4701" s="3">
        <v>0.76372685185185185</v>
      </c>
      <c r="J4701" s="1" t="s">
        <v>12021</v>
      </c>
      <c r="K4701" s="2" t="s">
        <v>12021</v>
      </c>
      <c r="L4701" s="2" t="s">
        <v>12021</v>
      </c>
      <c r="M4701" t="s">
        <v>12021</v>
      </c>
      <c r="N4701" t="str">
        <f t="shared" si="421"/>
        <v>27-08-2024</v>
      </c>
      <c r="O4701" t="str">
        <f t="shared" si="423"/>
        <v>08</v>
      </c>
      <c r="P4701" t="str">
        <f t="shared" si="424"/>
        <v>2024</v>
      </c>
      <c r="Q4701" t="s">
        <v>12021</v>
      </c>
      <c r="R4701" t="str">
        <f t="shared" si="422"/>
        <v>-</v>
      </c>
      <c r="S4701" t="str">
        <f t="shared" si="425"/>
        <v/>
      </c>
    </row>
    <row r="4702" spans="1:19" x14ac:dyDescent="0.3">
      <c r="A4702" t="s">
        <v>10419</v>
      </c>
      <c r="B4702" t="s">
        <v>53</v>
      </c>
      <c r="C4702" t="s">
        <v>12021</v>
      </c>
      <c r="D4702" t="s">
        <v>12</v>
      </c>
      <c r="E4702" t="s">
        <v>13</v>
      </c>
      <c r="F4702" t="s">
        <v>10420</v>
      </c>
      <c r="G4702" t="s">
        <v>15</v>
      </c>
      <c r="H4702" s="1" t="s">
        <v>4258</v>
      </c>
      <c r="I4702" s="3">
        <v>0.54946759259259259</v>
      </c>
      <c r="J4702" s="1" t="s">
        <v>12021</v>
      </c>
      <c r="K4702" s="2" t="s">
        <v>12021</v>
      </c>
      <c r="L4702" s="2" t="s">
        <v>12021</v>
      </c>
      <c r="M4702" t="s">
        <v>12021</v>
      </c>
      <c r="N4702" t="str">
        <f t="shared" si="421"/>
        <v>13-07-2020</v>
      </c>
      <c r="O4702" t="str">
        <f t="shared" si="423"/>
        <v>07</v>
      </c>
      <c r="P4702" t="str">
        <f t="shared" si="424"/>
        <v>2020</v>
      </c>
      <c r="Q4702" t="s">
        <v>12021</v>
      </c>
      <c r="R4702" t="str">
        <f t="shared" si="422"/>
        <v>-</v>
      </c>
      <c r="S4702" t="str">
        <f t="shared" si="425"/>
        <v/>
      </c>
    </row>
    <row r="4703" spans="1:19" x14ac:dyDescent="0.3">
      <c r="A4703" t="s">
        <v>10421</v>
      </c>
      <c r="B4703" t="s">
        <v>25</v>
      </c>
      <c r="C4703" t="s">
        <v>12021</v>
      </c>
      <c r="D4703" t="s">
        <v>19</v>
      </c>
      <c r="E4703" t="s">
        <v>26</v>
      </c>
      <c r="F4703" t="s">
        <v>10422</v>
      </c>
      <c r="G4703" t="s">
        <v>22</v>
      </c>
      <c r="H4703" s="1">
        <v>45050</v>
      </c>
      <c r="I4703" s="3">
        <v>0.37777777777777777</v>
      </c>
      <c r="J4703" s="1" t="s">
        <v>12021</v>
      </c>
      <c r="K4703" s="2" t="s">
        <v>12021</v>
      </c>
      <c r="L4703" s="2" t="s">
        <v>12021</v>
      </c>
      <c r="M4703" t="s">
        <v>12021</v>
      </c>
      <c r="N4703" t="str">
        <f t="shared" si="421"/>
        <v>04-05-2023</v>
      </c>
      <c r="O4703" t="str">
        <f t="shared" si="423"/>
        <v>05</v>
      </c>
      <c r="P4703" t="str">
        <f t="shared" si="424"/>
        <v>2023</v>
      </c>
      <c r="Q4703" t="s">
        <v>12021</v>
      </c>
      <c r="R4703" t="str">
        <f t="shared" si="422"/>
        <v>-</v>
      </c>
      <c r="S4703" t="str">
        <f t="shared" si="425"/>
        <v/>
      </c>
    </row>
    <row r="4704" spans="1:19" x14ac:dyDescent="0.3">
      <c r="A4704" t="s">
        <v>10423</v>
      </c>
      <c r="B4704" t="s">
        <v>194</v>
      </c>
      <c r="C4704" t="s">
        <v>12021</v>
      </c>
      <c r="D4704" t="s">
        <v>49</v>
      </c>
      <c r="E4704" t="s">
        <v>65</v>
      </c>
      <c r="F4704" t="s">
        <v>10424</v>
      </c>
      <c r="G4704" t="s">
        <v>22</v>
      </c>
      <c r="H4704" s="1" t="s">
        <v>4172</v>
      </c>
      <c r="I4704" s="3">
        <v>5.3090277777777778E-2</v>
      </c>
      <c r="J4704" s="1" t="s">
        <v>12021</v>
      </c>
      <c r="K4704" s="2" t="s">
        <v>12021</v>
      </c>
      <c r="L4704" s="2" t="s">
        <v>12021</v>
      </c>
      <c r="M4704" t="s">
        <v>12021</v>
      </c>
      <c r="N4704" t="str">
        <f t="shared" si="421"/>
        <v>16-01-2024</v>
      </c>
      <c r="O4704" t="str">
        <f t="shared" si="423"/>
        <v>01</v>
      </c>
      <c r="P4704" t="str">
        <f t="shared" si="424"/>
        <v>2024</v>
      </c>
      <c r="Q4704" t="s">
        <v>12021</v>
      </c>
      <c r="R4704" t="str">
        <f t="shared" si="422"/>
        <v>-</v>
      </c>
      <c r="S4704" t="str">
        <f t="shared" si="425"/>
        <v/>
      </c>
    </row>
    <row r="4705" spans="1:19" x14ac:dyDescent="0.3">
      <c r="A4705" t="s">
        <v>10425</v>
      </c>
      <c r="B4705" t="s">
        <v>404</v>
      </c>
      <c r="C4705" t="s">
        <v>12021</v>
      </c>
      <c r="D4705" t="s">
        <v>12</v>
      </c>
      <c r="E4705" t="s">
        <v>174</v>
      </c>
      <c r="F4705" t="s">
        <v>10426</v>
      </c>
      <c r="G4705" t="s">
        <v>15</v>
      </c>
      <c r="H4705" s="1">
        <v>45179</v>
      </c>
      <c r="I4705" s="3">
        <v>0.90416666666666667</v>
      </c>
      <c r="J4705" s="1" t="s">
        <v>12021</v>
      </c>
      <c r="K4705" s="2" t="s">
        <v>12021</v>
      </c>
      <c r="L4705" s="2" t="s">
        <v>12021</v>
      </c>
      <c r="M4705" t="s">
        <v>12021</v>
      </c>
      <c r="N4705" t="str">
        <f t="shared" si="421"/>
        <v>10-09-2023</v>
      </c>
      <c r="O4705" t="str">
        <f t="shared" si="423"/>
        <v>09</v>
      </c>
      <c r="P4705" t="str">
        <f t="shared" si="424"/>
        <v>2023</v>
      </c>
      <c r="Q4705" t="s">
        <v>12021</v>
      </c>
      <c r="R4705" t="str">
        <f t="shared" si="422"/>
        <v>-</v>
      </c>
      <c r="S4705" t="str">
        <f t="shared" si="425"/>
        <v/>
      </c>
    </row>
    <row r="4706" spans="1:19" x14ac:dyDescent="0.3">
      <c r="A4706" t="s">
        <v>10427</v>
      </c>
      <c r="B4706" t="s">
        <v>18</v>
      </c>
      <c r="C4706" t="s">
        <v>12021</v>
      </c>
      <c r="D4706" t="s">
        <v>19</v>
      </c>
      <c r="E4706" t="s">
        <v>20</v>
      </c>
      <c r="F4706" t="s">
        <v>10428</v>
      </c>
      <c r="G4706" t="s">
        <v>22</v>
      </c>
      <c r="H4706" s="1" t="s">
        <v>3377</v>
      </c>
      <c r="I4706" s="3">
        <v>8.1944444444444445E-2</v>
      </c>
      <c r="J4706" s="1" t="s">
        <v>12021</v>
      </c>
      <c r="K4706" s="2" t="s">
        <v>12021</v>
      </c>
      <c r="L4706" s="2" t="s">
        <v>12021</v>
      </c>
      <c r="M4706" t="s">
        <v>12021</v>
      </c>
      <c r="N4706" t="str">
        <f t="shared" si="421"/>
        <v>25-04-2022</v>
      </c>
      <c r="O4706" t="str">
        <f t="shared" si="423"/>
        <v>04</v>
      </c>
      <c r="P4706" t="str">
        <f t="shared" si="424"/>
        <v>2022</v>
      </c>
      <c r="Q4706" t="s">
        <v>12021</v>
      </c>
      <c r="R4706" t="str">
        <f t="shared" si="422"/>
        <v>-</v>
      </c>
      <c r="S4706" t="str">
        <f t="shared" si="425"/>
        <v/>
      </c>
    </row>
    <row r="4707" spans="1:19" x14ac:dyDescent="0.3">
      <c r="A4707" t="s">
        <v>10429</v>
      </c>
      <c r="B4707" t="s">
        <v>64</v>
      </c>
      <c r="C4707" t="s">
        <v>12021</v>
      </c>
      <c r="D4707" t="s">
        <v>49</v>
      </c>
      <c r="E4707" t="s">
        <v>65</v>
      </c>
      <c r="F4707" t="s">
        <v>10430</v>
      </c>
      <c r="G4707" t="s">
        <v>22</v>
      </c>
      <c r="H4707" s="1" t="s">
        <v>529</v>
      </c>
      <c r="I4707" s="3">
        <v>0.43260416666666668</v>
      </c>
      <c r="J4707" s="1" t="s">
        <v>12021</v>
      </c>
      <c r="K4707" s="2" t="s">
        <v>12021</v>
      </c>
      <c r="L4707" s="2" t="s">
        <v>12021</v>
      </c>
      <c r="M4707" t="s">
        <v>12021</v>
      </c>
      <c r="N4707" t="str">
        <f t="shared" si="421"/>
        <v>24-01-2023</v>
      </c>
      <c r="O4707" t="str">
        <f t="shared" si="423"/>
        <v>01</v>
      </c>
      <c r="P4707" t="str">
        <f t="shared" si="424"/>
        <v>2023</v>
      </c>
      <c r="Q4707" t="s">
        <v>12021</v>
      </c>
      <c r="R4707" t="str">
        <f t="shared" si="422"/>
        <v>-</v>
      </c>
      <c r="S4707" t="str">
        <f t="shared" si="425"/>
        <v/>
      </c>
    </row>
    <row r="4708" spans="1:19" x14ac:dyDescent="0.3">
      <c r="A4708" t="s">
        <v>10431</v>
      </c>
      <c r="B4708" t="s">
        <v>123</v>
      </c>
      <c r="C4708" t="s">
        <v>12021</v>
      </c>
      <c r="D4708" t="s">
        <v>33</v>
      </c>
      <c r="E4708" t="s">
        <v>34</v>
      </c>
      <c r="F4708" t="s">
        <v>10432</v>
      </c>
      <c r="G4708" t="s">
        <v>22</v>
      </c>
      <c r="H4708" s="1">
        <v>44843</v>
      </c>
      <c r="I4708" s="3">
        <v>0.79097222222222219</v>
      </c>
      <c r="J4708" s="1" t="s">
        <v>12021</v>
      </c>
      <c r="K4708" s="2" t="s">
        <v>12021</v>
      </c>
      <c r="L4708" s="2" t="s">
        <v>12021</v>
      </c>
      <c r="M4708" t="s">
        <v>12021</v>
      </c>
      <c r="N4708" t="str">
        <f t="shared" si="421"/>
        <v>09-10-2022</v>
      </c>
      <c r="O4708" t="str">
        <f t="shared" si="423"/>
        <v>10</v>
      </c>
      <c r="P4708" t="str">
        <f t="shared" si="424"/>
        <v>2022</v>
      </c>
      <c r="Q4708" t="s">
        <v>12021</v>
      </c>
      <c r="R4708" t="str">
        <f t="shared" si="422"/>
        <v>-</v>
      </c>
      <c r="S4708" t="str">
        <f t="shared" si="425"/>
        <v/>
      </c>
    </row>
    <row r="4709" spans="1:19" x14ac:dyDescent="0.3">
      <c r="A4709" t="s">
        <v>10433</v>
      </c>
      <c r="B4709" t="s">
        <v>146</v>
      </c>
      <c r="C4709" t="s">
        <v>12021</v>
      </c>
      <c r="D4709" t="s">
        <v>19</v>
      </c>
      <c r="E4709" t="s">
        <v>140</v>
      </c>
      <c r="F4709" t="s">
        <v>10434</v>
      </c>
      <c r="G4709" t="s">
        <v>15</v>
      </c>
      <c r="H4709" s="1">
        <v>44571</v>
      </c>
      <c r="I4709" s="3">
        <v>0.14861111111111111</v>
      </c>
      <c r="J4709" s="1" t="s">
        <v>12021</v>
      </c>
      <c r="K4709" s="2" t="s">
        <v>12021</v>
      </c>
      <c r="L4709" s="2" t="s">
        <v>12021</v>
      </c>
      <c r="M4709" t="s">
        <v>12021</v>
      </c>
      <c r="N4709" t="str">
        <f t="shared" si="421"/>
        <v>10-01-2022</v>
      </c>
      <c r="O4709" t="str">
        <f t="shared" si="423"/>
        <v>01</v>
      </c>
      <c r="P4709" t="str">
        <f t="shared" si="424"/>
        <v>2022</v>
      </c>
      <c r="Q4709" t="s">
        <v>12021</v>
      </c>
      <c r="R4709" t="str">
        <f t="shared" si="422"/>
        <v>-</v>
      </c>
      <c r="S4709" t="str">
        <f t="shared" si="425"/>
        <v/>
      </c>
    </row>
    <row r="4710" spans="1:19" x14ac:dyDescent="0.3">
      <c r="A4710" t="s">
        <v>10435</v>
      </c>
      <c r="B4710" t="s">
        <v>87</v>
      </c>
      <c r="C4710" t="s">
        <v>11932</v>
      </c>
      <c r="D4710" t="s">
        <v>33</v>
      </c>
      <c r="E4710" t="s">
        <v>38</v>
      </c>
      <c r="F4710" t="s">
        <v>10436</v>
      </c>
      <c r="G4710" t="s">
        <v>28</v>
      </c>
      <c r="H4710" s="1" t="s">
        <v>5983</v>
      </c>
      <c r="I4710" s="3">
        <v>0.48021990740740739</v>
      </c>
      <c r="J4710" s="1" t="s">
        <v>409</v>
      </c>
      <c r="K4710" s="2">
        <v>0.48021990740740739</v>
      </c>
      <c r="L4710" s="2" t="s">
        <v>12021</v>
      </c>
      <c r="M4710" t="s">
        <v>12021</v>
      </c>
      <c r="N4710" t="str">
        <f t="shared" si="421"/>
        <v>26-12-2024</v>
      </c>
      <c r="O4710" t="str">
        <f t="shared" si="423"/>
        <v>12</v>
      </c>
      <c r="P4710" t="str">
        <f t="shared" si="424"/>
        <v>2024</v>
      </c>
      <c r="Q4710" t="s">
        <v>12021</v>
      </c>
      <c r="R4710" t="str">
        <f t="shared" si="422"/>
        <v>31-12-2024</v>
      </c>
      <c r="S4710" t="str">
        <f t="shared" si="425"/>
        <v>12</v>
      </c>
    </row>
    <row r="4711" spans="1:19" x14ac:dyDescent="0.3">
      <c r="A4711" t="s">
        <v>10437</v>
      </c>
      <c r="B4711" t="s">
        <v>93</v>
      </c>
      <c r="C4711" t="s">
        <v>11933</v>
      </c>
      <c r="D4711" t="s">
        <v>19</v>
      </c>
      <c r="E4711" t="s">
        <v>26</v>
      </c>
      <c r="F4711" t="s">
        <v>10438</v>
      </c>
      <c r="G4711" t="s">
        <v>28</v>
      </c>
      <c r="H4711" s="1" t="s">
        <v>6864</v>
      </c>
      <c r="I4711" s="3">
        <v>0.81714120370370369</v>
      </c>
      <c r="J4711" s="1" t="s">
        <v>6098</v>
      </c>
      <c r="K4711" s="2">
        <v>0.81714120370370369</v>
      </c>
      <c r="L4711" s="2" t="s">
        <v>12021</v>
      </c>
      <c r="M4711" t="s">
        <v>12021</v>
      </c>
      <c r="N4711" t="str">
        <f t="shared" si="421"/>
        <v>30-05-2024</v>
      </c>
      <c r="O4711" t="str">
        <f t="shared" si="423"/>
        <v>05</v>
      </c>
      <c r="P4711" t="str">
        <f t="shared" si="424"/>
        <v>2024</v>
      </c>
      <c r="Q4711" t="s">
        <v>12021</v>
      </c>
      <c r="R4711" t="str">
        <f t="shared" si="422"/>
        <v>20-06-2024</v>
      </c>
      <c r="S4711" t="str">
        <f t="shared" si="425"/>
        <v>06</v>
      </c>
    </row>
    <row r="4712" spans="1:19" x14ac:dyDescent="0.3">
      <c r="A4712" t="s">
        <v>10439</v>
      </c>
      <c r="B4712" t="s">
        <v>11</v>
      </c>
      <c r="C4712" t="s">
        <v>12021</v>
      </c>
      <c r="D4712" t="s">
        <v>12</v>
      </c>
      <c r="E4712" t="s">
        <v>13</v>
      </c>
      <c r="F4712" t="s">
        <v>10440</v>
      </c>
      <c r="G4712" t="s">
        <v>15</v>
      </c>
      <c r="H4712" s="1">
        <v>44774</v>
      </c>
      <c r="I4712" s="3">
        <v>0.17152777777777778</v>
      </c>
      <c r="J4712" s="1" t="s">
        <v>12021</v>
      </c>
      <c r="K4712" s="2" t="s">
        <v>12021</v>
      </c>
      <c r="L4712" s="2" t="s">
        <v>12021</v>
      </c>
      <c r="M4712" t="s">
        <v>12021</v>
      </c>
      <c r="N4712" t="str">
        <f t="shared" si="421"/>
        <v>01-08-2022</v>
      </c>
      <c r="O4712" t="str">
        <f t="shared" si="423"/>
        <v>08</v>
      </c>
      <c r="P4712" t="str">
        <f t="shared" si="424"/>
        <v>2022</v>
      </c>
      <c r="Q4712" t="s">
        <v>12021</v>
      </c>
      <c r="R4712" t="str">
        <f t="shared" si="422"/>
        <v>-</v>
      </c>
      <c r="S4712" t="str">
        <f t="shared" si="425"/>
        <v/>
      </c>
    </row>
    <row r="4713" spans="1:19" x14ac:dyDescent="0.3">
      <c r="A4713" t="s">
        <v>10441</v>
      </c>
      <c r="B4713" t="s">
        <v>87</v>
      </c>
      <c r="C4713" s="4">
        <v>43994.061111111114</v>
      </c>
      <c r="D4713" t="s">
        <v>33</v>
      </c>
      <c r="E4713" t="s">
        <v>38</v>
      </c>
      <c r="F4713" t="s">
        <v>10442</v>
      </c>
      <c r="G4713" t="s">
        <v>28</v>
      </c>
      <c r="H4713" s="1" t="s">
        <v>215</v>
      </c>
      <c r="I4713" s="3">
        <v>6.173611111111111E-2</v>
      </c>
      <c r="J4713" s="1">
        <v>43994</v>
      </c>
      <c r="K4713" s="2">
        <v>6.1111111111111109E-2</v>
      </c>
      <c r="L4713" s="2" t="s">
        <v>12021</v>
      </c>
      <c r="M4713" t="s">
        <v>12021</v>
      </c>
      <c r="N4713" t="str">
        <f t="shared" si="421"/>
        <v>13-11-2020</v>
      </c>
      <c r="O4713" t="str">
        <f t="shared" si="423"/>
        <v>11</v>
      </c>
      <c r="P4713" t="str">
        <f t="shared" si="424"/>
        <v>2020</v>
      </c>
      <c r="Q4713" t="s">
        <v>12021</v>
      </c>
      <c r="R4713" t="str">
        <f t="shared" si="422"/>
        <v>12-06-2020</v>
      </c>
      <c r="S4713" t="str">
        <f t="shared" si="425"/>
        <v>06</v>
      </c>
    </row>
    <row r="4714" spans="1:19" x14ac:dyDescent="0.3">
      <c r="A4714" t="s">
        <v>10443</v>
      </c>
      <c r="B4714" t="s">
        <v>93</v>
      </c>
      <c r="C4714" t="s">
        <v>12021</v>
      </c>
      <c r="D4714" t="s">
        <v>19</v>
      </c>
      <c r="E4714" t="s">
        <v>26</v>
      </c>
      <c r="F4714" t="s">
        <v>10444</v>
      </c>
      <c r="G4714" t="s">
        <v>15</v>
      </c>
      <c r="H4714" s="1" t="s">
        <v>1376</v>
      </c>
      <c r="I4714" s="3">
        <v>0.45601851851851855</v>
      </c>
      <c r="J4714" s="1" t="s">
        <v>12021</v>
      </c>
      <c r="K4714" s="2" t="s">
        <v>12021</v>
      </c>
      <c r="L4714" s="2" t="s">
        <v>12021</v>
      </c>
      <c r="M4714" t="s">
        <v>12021</v>
      </c>
      <c r="N4714" t="str">
        <f t="shared" si="421"/>
        <v>14-03-2023</v>
      </c>
      <c r="O4714" t="str">
        <f t="shared" si="423"/>
        <v>03</v>
      </c>
      <c r="P4714" t="str">
        <f t="shared" si="424"/>
        <v>2023</v>
      </c>
      <c r="Q4714" t="s">
        <v>12021</v>
      </c>
      <c r="R4714" t="str">
        <f t="shared" si="422"/>
        <v>-</v>
      </c>
      <c r="S4714" t="str">
        <f t="shared" si="425"/>
        <v/>
      </c>
    </row>
    <row r="4715" spans="1:19" x14ac:dyDescent="0.3">
      <c r="A4715" t="s">
        <v>10445</v>
      </c>
      <c r="B4715" t="s">
        <v>301</v>
      </c>
      <c r="C4715" t="s">
        <v>12021</v>
      </c>
      <c r="D4715" t="s">
        <v>49</v>
      </c>
      <c r="E4715" t="s">
        <v>50</v>
      </c>
      <c r="F4715" t="s">
        <v>5121</v>
      </c>
      <c r="G4715" t="s">
        <v>15</v>
      </c>
      <c r="H4715" s="1">
        <v>45631</v>
      </c>
      <c r="I4715" s="3">
        <v>0.18333333333333332</v>
      </c>
      <c r="J4715" s="1" t="s">
        <v>12021</v>
      </c>
      <c r="K4715" s="2" t="s">
        <v>12021</v>
      </c>
      <c r="L4715" s="2" t="s">
        <v>12021</v>
      </c>
      <c r="M4715" t="s">
        <v>12021</v>
      </c>
      <c r="N4715" t="str">
        <f t="shared" si="421"/>
        <v>05-12-2024</v>
      </c>
      <c r="O4715" t="str">
        <f t="shared" si="423"/>
        <v>12</v>
      </c>
      <c r="P4715" t="str">
        <f t="shared" si="424"/>
        <v>2024</v>
      </c>
      <c r="Q4715" t="s">
        <v>12021</v>
      </c>
      <c r="R4715" t="str">
        <f t="shared" si="422"/>
        <v>-</v>
      </c>
      <c r="S4715" t="str">
        <f t="shared" si="425"/>
        <v/>
      </c>
    </row>
    <row r="4716" spans="1:19" x14ac:dyDescent="0.3">
      <c r="A4716" t="s">
        <v>10446</v>
      </c>
      <c r="B4716" t="s">
        <v>11</v>
      </c>
      <c r="C4716" t="s">
        <v>12021</v>
      </c>
      <c r="D4716" t="s">
        <v>12</v>
      </c>
      <c r="E4716" t="s">
        <v>13</v>
      </c>
      <c r="F4716" t="s">
        <v>10447</v>
      </c>
      <c r="G4716" t="s">
        <v>22</v>
      </c>
      <c r="H4716" s="1" t="s">
        <v>439</v>
      </c>
      <c r="I4716" s="3">
        <v>0.52785879629629628</v>
      </c>
      <c r="J4716" s="1" t="s">
        <v>12021</v>
      </c>
      <c r="K4716" s="2" t="s">
        <v>12021</v>
      </c>
      <c r="L4716" s="2" t="s">
        <v>12021</v>
      </c>
      <c r="M4716" t="s">
        <v>12021</v>
      </c>
      <c r="N4716" t="str">
        <f t="shared" si="421"/>
        <v>31-08-2021</v>
      </c>
      <c r="O4716" t="str">
        <f t="shared" si="423"/>
        <v>08</v>
      </c>
      <c r="P4716" t="str">
        <f t="shared" si="424"/>
        <v>2021</v>
      </c>
      <c r="Q4716" t="s">
        <v>12021</v>
      </c>
      <c r="R4716" t="str">
        <f t="shared" si="422"/>
        <v>-</v>
      </c>
      <c r="S4716" t="str">
        <f t="shared" si="425"/>
        <v/>
      </c>
    </row>
    <row r="4717" spans="1:19" x14ac:dyDescent="0.3">
      <c r="A4717" t="s">
        <v>10448</v>
      </c>
      <c r="B4717" t="s">
        <v>301</v>
      </c>
      <c r="C4717" t="s">
        <v>11934</v>
      </c>
      <c r="D4717" t="s">
        <v>49</v>
      </c>
      <c r="E4717" t="s">
        <v>50</v>
      </c>
      <c r="F4717" t="s">
        <v>10449</v>
      </c>
      <c r="G4717" t="s">
        <v>28</v>
      </c>
      <c r="H4717" s="1">
        <v>45178</v>
      </c>
      <c r="I4717" s="3">
        <v>0.55555555555555558</v>
      </c>
      <c r="J4717" s="1" t="s">
        <v>5087</v>
      </c>
      <c r="K4717" s="2">
        <v>0.55584490740740744</v>
      </c>
      <c r="L4717" s="2" t="s">
        <v>12021</v>
      </c>
      <c r="M4717" t="s">
        <v>12021</v>
      </c>
      <c r="N4717" t="str">
        <f t="shared" si="421"/>
        <v>09-09-2023</v>
      </c>
      <c r="O4717" t="str">
        <f t="shared" si="423"/>
        <v>09</v>
      </c>
      <c r="P4717" t="str">
        <f t="shared" si="424"/>
        <v>2023</v>
      </c>
      <c r="Q4717" t="s">
        <v>12021</v>
      </c>
      <c r="R4717" t="str">
        <f t="shared" si="422"/>
        <v>17-09-2023</v>
      </c>
      <c r="S4717" t="str">
        <f t="shared" si="425"/>
        <v>09</v>
      </c>
    </row>
    <row r="4718" spans="1:19" x14ac:dyDescent="0.3">
      <c r="A4718" t="s">
        <v>10450</v>
      </c>
      <c r="B4718" t="s">
        <v>93</v>
      </c>
      <c r="C4718" t="s">
        <v>12021</v>
      </c>
      <c r="D4718" t="s">
        <v>19</v>
      </c>
      <c r="E4718" t="s">
        <v>26</v>
      </c>
      <c r="F4718" t="s">
        <v>10451</v>
      </c>
      <c r="G4718" t="s">
        <v>15</v>
      </c>
      <c r="H4718" s="1">
        <v>44869</v>
      </c>
      <c r="I4718" s="3">
        <v>2.0833333333333332E-2</v>
      </c>
      <c r="J4718" s="1" t="s">
        <v>12021</v>
      </c>
      <c r="K4718" s="2" t="s">
        <v>12021</v>
      </c>
      <c r="L4718" s="2" t="s">
        <v>12021</v>
      </c>
      <c r="M4718" t="s">
        <v>12021</v>
      </c>
      <c r="N4718" t="str">
        <f t="shared" si="421"/>
        <v>04-11-2022</v>
      </c>
      <c r="O4718" t="str">
        <f t="shared" si="423"/>
        <v>11</v>
      </c>
      <c r="P4718" t="str">
        <f t="shared" si="424"/>
        <v>2022</v>
      </c>
      <c r="Q4718" t="s">
        <v>12021</v>
      </c>
      <c r="R4718" t="str">
        <f t="shared" si="422"/>
        <v>-</v>
      </c>
      <c r="S4718" t="str">
        <f t="shared" si="425"/>
        <v/>
      </c>
    </row>
    <row r="4719" spans="1:19" x14ac:dyDescent="0.3">
      <c r="A4719" t="s">
        <v>10452</v>
      </c>
      <c r="B4719" t="s">
        <v>220</v>
      </c>
      <c r="C4719" t="s">
        <v>11935</v>
      </c>
      <c r="D4719" t="s">
        <v>12</v>
      </c>
      <c r="E4719" t="s">
        <v>174</v>
      </c>
      <c r="F4719" t="s">
        <v>10453</v>
      </c>
      <c r="G4719" t="s">
        <v>28</v>
      </c>
      <c r="H4719" s="1">
        <v>44689</v>
      </c>
      <c r="I4719" s="3">
        <v>0.65138888888888891</v>
      </c>
      <c r="J4719" s="1" t="s">
        <v>10454</v>
      </c>
      <c r="K4719" s="2">
        <v>0.65152777777777782</v>
      </c>
      <c r="L4719" s="2" t="s">
        <v>12021</v>
      </c>
      <c r="M4719" t="s">
        <v>12021</v>
      </c>
      <c r="N4719" t="str">
        <f t="shared" si="421"/>
        <v>08-05-2022</v>
      </c>
      <c r="O4719" t="str">
        <f t="shared" si="423"/>
        <v>05</v>
      </c>
      <c r="P4719" t="str">
        <f t="shared" si="424"/>
        <v>2022</v>
      </c>
      <c r="Q4719" t="s">
        <v>12021</v>
      </c>
      <c r="R4719" t="str">
        <f t="shared" si="422"/>
        <v>14-08-2022</v>
      </c>
      <c r="S4719" t="str">
        <f t="shared" si="425"/>
        <v>08</v>
      </c>
    </row>
    <row r="4720" spans="1:19" x14ac:dyDescent="0.3">
      <c r="A4720" t="s">
        <v>10455</v>
      </c>
      <c r="B4720" t="s">
        <v>18</v>
      </c>
      <c r="C4720" t="s">
        <v>12021</v>
      </c>
      <c r="D4720" t="s">
        <v>19</v>
      </c>
      <c r="E4720" t="s">
        <v>20</v>
      </c>
      <c r="F4720" t="s">
        <v>10456</v>
      </c>
      <c r="G4720" t="s">
        <v>22</v>
      </c>
      <c r="H4720" s="1">
        <v>44075</v>
      </c>
      <c r="I4720" s="3">
        <v>0.30833333333333335</v>
      </c>
      <c r="J4720" s="1" t="s">
        <v>12021</v>
      </c>
      <c r="K4720" s="2" t="s">
        <v>12021</v>
      </c>
      <c r="L4720" s="2" t="s">
        <v>12021</v>
      </c>
      <c r="M4720" t="s">
        <v>12021</v>
      </c>
      <c r="N4720" t="str">
        <f t="shared" si="421"/>
        <v>01-09-2020</v>
      </c>
      <c r="O4720" t="str">
        <f t="shared" si="423"/>
        <v>09</v>
      </c>
      <c r="P4720" t="str">
        <f t="shared" si="424"/>
        <v>2020</v>
      </c>
      <c r="Q4720" t="s">
        <v>12021</v>
      </c>
      <c r="R4720" t="str">
        <f t="shared" si="422"/>
        <v>-</v>
      </c>
      <c r="S4720" t="str">
        <f t="shared" si="425"/>
        <v/>
      </c>
    </row>
    <row r="4721" spans="1:19" x14ac:dyDescent="0.3">
      <c r="A4721" t="s">
        <v>10457</v>
      </c>
      <c r="B4721" t="s">
        <v>139</v>
      </c>
      <c r="C4721" s="4">
        <v>45237.431944444441</v>
      </c>
      <c r="D4721" t="s">
        <v>19</v>
      </c>
      <c r="E4721" t="s">
        <v>140</v>
      </c>
      <c r="F4721" t="s">
        <v>10458</v>
      </c>
      <c r="G4721" t="s">
        <v>28</v>
      </c>
      <c r="H4721" s="1" t="s">
        <v>2684</v>
      </c>
      <c r="I4721" s="3">
        <v>0.4324189814814815</v>
      </c>
      <c r="J4721" s="1">
        <v>45237</v>
      </c>
      <c r="K4721" s="2">
        <v>0.43194444444444446</v>
      </c>
      <c r="L4721" s="2" t="s">
        <v>12021</v>
      </c>
      <c r="M4721" t="s">
        <v>12021</v>
      </c>
      <c r="N4721" t="str">
        <f t="shared" si="421"/>
        <v>25-06-2023</v>
      </c>
      <c r="O4721" t="str">
        <f t="shared" si="423"/>
        <v>06</v>
      </c>
      <c r="P4721" t="str">
        <f t="shared" si="424"/>
        <v>2023</v>
      </c>
      <c r="Q4721" t="s">
        <v>12021</v>
      </c>
      <c r="R4721" t="str">
        <f t="shared" si="422"/>
        <v>07-11-2023</v>
      </c>
      <c r="S4721" t="str">
        <f t="shared" si="425"/>
        <v>11</v>
      </c>
    </row>
    <row r="4722" spans="1:19" x14ac:dyDescent="0.3">
      <c r="A4722" t="s">
        <v>10459</v>
      </c>
      <c r="B4722" t="s">
        <v>113</v>
      </c>
      <c r="C4722" t="s">
        <v>12021</v>
      </c>
      <c r="D4722" t="s">
        <v>12</v>
      </c>
      <c r="E4722" t="s">
        <v>114</v>
      </c>
      <c r="F4722" t="s">
        <v>10460</v>
      </c>
      <c r="G4722" t="s">
        <v>15</v>
      </c>
      <c r="H4722" s="1">
        <v>44258</v>
      </c>
      <c r="I4722" s="3">
        <v>0.1875</v>
      </c>
      <c r="J4722" s="1" t="s">
        <v>12021</v>
      </c>
      <c r="K4722" s="2" t="s">
        <v>12021</v>
      </c>
      <c r="L4722" s="2" t="s">
        <v>12021</v>
      </c>
      <c r="M4722" t="s">
        <v>12021</v>
      </c>
      <c r="N4722" t="str">
        <f t="shared" si="421"/>
        <v>03-03-2021</v>
      </c>
      <c r="O4722" t="str">
        <f t="shared" si="423"/>
        <v>03</v>
      </c>
      <c r="P4722" t="str">
        <f t="shared" si="424"/>
        <v>2021</v>
      </c>
      <c r="Q4722" t="s">
        <v>12021</v>
      </c>
      <c r="R4722" t="str">
        <f t="shared" si="422"/>
        <v>-</v>
      </c>
      <c r="S4722" t="str">
        <f t="shared" si="425"/>
        <v/>
      </c>
    </row>
    <row r="4723" spans="1:19" x14ac:dyDescent="0.3">
      <c r="A4723" t="s">
        <v>10461</v>
      </c>
      <c r="B4723" t="s">
        <v>25</v>
      </c>
      <c r="C4723" t="s">
        <v>12021</v>
      </c>
      <c r="D4723" t="s">
        <v>19</v>
      </c>
      <c r="E4723" t="s">
        <v>26</v>
      </c>
      <c r="F4723" t="s">
        <v>10462</v>
      </c>
      <c r="G4723" t="s">
        <v>15</v>
      </c>
      <c r="H4723" s="1" t="s">
        <v>10463</v>
      </c>
      <c r="I4723" s="3">
        <v>0.13171296296296298</v>
      </c>
      <c r="J4723" s="1" t="s">
        <v>12021</v>
      </c>
      <c r="K4723" s="2" t="s">
        <v>12021</v>
      </c>
      <c r="L4723" s="2" t="s">
        <v>12021</v>
      </c>
      <c r="M4723" t="s">
        <v>12021</v>
      </c>
      <c r="N4723" t="str">
        <f t="shared" si="421"/>
        <v>22-01-2022</v>
      </c>
      <c r="O4723" t="str">
        <f t="shared" si="423"/>
        <v>01</v>
      </c>
      <c r="P4723" t="str">
        <f t="shared" si="424"/>
        <v>2022</v>
      </c>
      <c r="Q4723" t="s">
        <v>12021</v>
      </c>
      <c r="R4723" t="str">
        <f t="shared" si="422"/>
        <v>-</v>
      </c>
      <c r="S4723" t="str">
        <f t="shared" si="425"/>
        <v/>
      </c>
    </row>
    <row r="4724" spans="1:19" x14ac:dyDescent="0.3">
      <c r="A4724" t="s">
        <v>10464</v>
      </c>
      <c r="B4724" t="s">
        <v>301</v>
      </c>
      <c r="C4724" s="4">
        <v>45363.318055555559</v>
      </c>
      <c r="D4724" t="s">
        <v>49</v>
      </c>
      <c r="E4724" t="s">
        <v>50</v>
      </c>
      <c r="F4724" t="s">
        <v>10465</v>
      </c>
      <c r="G4724" t="s">
        <v>28</v>
      </c>
      <c r="H4724" s="1" t="s">
        <v>812</v>
      </c>
      <c r="I4724" s="3">
        <v>0.31831018518518517</v>
      </c>
      <c r="J4724" s="1">
        <v>45363</v>
      </c>
      <c r="K4724" s="2">
        <v>0.31805555555555554</v>
      </c>
      <c r="L4724" s="2" t="s">
        <v>12021</v>
      </c>
      <c r="M4724" t="s">
        <v>12021</v>
      </c>
      <c r="N4724" t="str">
        <f t="shared" si="421"/>
        <v>22-11-2024</v>
      </c>
      <c r="O4724" t="str">
        <f t="shared" si="423"/>
        <v>11</v>
      </c>
      <c r="P4724" t="str">
        <f t="shared" si="424"/>
        <v>2024</v>
      </c>
      <c r="Q4724" t="s">
        <v>12021</v>
      </c>
      <c r="R4724" t="str">
        <f t="shared" si="422"/>
        <v>12-03-2024</v>
      </c>
      <c r="S4724" t="str">
        <f t="shared" si="425"/>
        <v>03</v>
      </c>
    </row>
    <row r="4725" spans="1:19" x14ac:dyDescent="0.3">
      <c r="A4725" t="s">
        <v>10466</v>
      </c>
      <c r="B4725" t="s">
        <v>87</v>
      </c>
      <c r="C4725" t="s">
        <v>12021</v>
      </c>
      <c r="D4725" t="s">
        <v>33</v>
      </c>
      <c r="E4725" t="s">
        <v>38</v>
      </c>
      <c r="F4725" t="s">
        <v>10467</v>
      </c>
      <c r="G4725" t="s">
        <v>22</v>
      </c>
      <c r="H4725" s="1" t="s">
        <v>1345</v>
      </c>
      <c r="I4725" s="3">
        <v>0.635162037037037</v>
      </c>
      <c r="J4725" s="1" t="s">
        <v>12021</v>
      </c>
      <c r="K4725" s="2" t="s">
        <v>12021</v>
      </c>
      <c r="L4725" s="2" t="s">
        <v>12021</v>
      </c>
      <c r="M4725" t="s">
        <v>12021</v>
      </c>
      <c r="N4725" t="str">
        <f t="shared" si="421"/>
        <v>17-11-2020</v>
      </c>
      <c r="O4725" t="str">
        <f t="shared" si="423"/>
        <v>11</v>
      </c>
      <c r="P4725" t="str">
        <f t="shared" si="424"/>
        <v>2020</v>
      </c>
      <c r="Q4725" t="s">
        <v>12021</v>
      </c>
      <c r="R4725" t="str">
        <f t="shared" si="422"/>
        <v>-</v>
      </c>
      <c r="S4725" t="str">
        <f t="shared" si="425"/>
        <v/>
      </c>
    </row>
    <row r="4726" spans="1:19" x14ac:dyDescent="0.3">
      <c r="A4726" t="s">
        <v>10468</v>
      </c>
      <c r="B4726" t="s">
        <v>126</v>
      </c>
      <c r="C4726" s="4">
        <v>44905.609722222223</v>
      </c>
      <c r="D4726" t="s">
        <v>33</v>
      </c>
      <c r="E4726" t="s">
        <v>127</v>
      </c>
      <c r="F4726" t="s">
        <v>10469</v>
      </c>
      <c r="G4726" t="s">
        <v>28</v>
      </c>
      <c r="H4726" s="1">
        <v>44814</v>
      </c>
      <c r="I4726" s="3">
        <v>0.60972222222222228</v>
      </c>
      <c r="J4726" s="1">
        <v>44905</v>
      </c>
      <c r="K4726" s="2">
        <v>0.60972222222222228</v>
      </c>
      <c r="L4726" s="2" t="s">
        <v>12021</v>
      </c>
      <c r="M4726" t="s">
        <v>12021</v>
      </c>
      <c r="N4726" t="str">
        <f t="shared" si="421"/>
        <v>10-09-2022</v>
      </c>
      <c r="O4726" t="str">
        <f t="shared" si="423"/>
        <v>09</v>
      </c>
      <c r="P4726" t="str">
        <f t="shared" si="424"/>
        <v>2022</v>
      </c>
      <c r="Q4726" t="s">
        <v>12021</v>
      </c>
      <c r="R4726" t="str">
        <f t="shared" si="422"/>
        <v>10-12-2022</v>
      </c>
      <c r="S4726" t="str">
        <f t="shared" si="425"/>
        <v>12</v>
      </c>
    </row>
    <row r="4727" spans="1:19" x14ac:dyDescent="0.3">
      <c r="A4727" t="s">
        <v>10470</v>
      </c>
      <c r="B4727" t="s">
        <v>93</v>
      </c>
      <c r="C4727" t="s">
        <v>12021</v>
      </c>
      <c r="D4727" t="s">
        <v>19</v>
      </c>
      <c r="E4727" t="s">
        <v>26</v>
      </c>
      <c r="F4727" t="s">
        <v>10471</v>
      </c>
      <c r="G4727" t="s">
        <v>22</v>
      </c>
      <c r="H4727" s="1">
        <v>44568</v>
      </c>
      <c r="I4727" s="3">
        <v>0.4465277777777778</v>
      </c>
      <c r="J4727" s="1" t="s">
        <v>12021</v>
      </c>
      <c r="K4727" s="2" t="s">
        <v>12021</v>
      </c>
      <c r="L4727" s="2" t="s">
        <v>12021</v>
      </c>
      <c r="M4727" t="s">
        <v>12021</v>
      </c>
      <c r="N4727" t="str">
        <f t="shared" si="421"/>
        <v>07-01-2022</v>
      </c>
      <c r="O4727" t="str">
        <f t="shared" si="423"/>
        <v>01</v>
      </c>
      <c r="P4727" t="str">
        <f t="shared" si="424"/>
        <v>2022</v>
      </c>
      <c r="Q4727" t="s">
        <v>12021</v>
      </c>
      <c r="R4727" t="str">
        <f t="shared" si="422"/>
        <v>-</v>
      </c>
      <c r="S4727" t="str">
        <f t="shared" si="425"/>
        <v/>
      </c>
    </row>
    <row r="4728" spans="1:19" x14ac:dyDescent="0.3">
      <c r="A4728" t="s">
        <v>10472</v>
      </c>
      <c r="B4728" t="s">
        <v>173</v>
      </c>
      <c r="C4728" s="4" t="s">
        <v>12021</v>
      </c>
      <c r="D4728" t="s">
        <v>12</v>
      </c>
      <c r="E4728" t="s">
        <v>174</v>
      </c>
      <c r="F4728" t="s">
        <v>2965</v>
      </c>
      <c r="G4728" t="s">
        <v>22</v>
      </c>
      <c r="H4728" s="1">
        <v>45203</v>
      </c>
      <c r="I4728" s="3">
        <v>0.72361111111111109</v>
      </c>
      <c r="J4728" s="1" t="s">
        <v>12021</v>
      </c>
      <c r="K4728" s="2" t="s">
        <v>12021</v>
      </c>
      <c r="L4728" s="2" t="s">
        <v>12021</v>
      </c>
      <c r="M4728" t="s">
        <v>12021</v>
      </c>
      <c r="N4728" t="str">
        <f t="shared" si="421"/>
        <v>04-10-2023</v>
      </c>
      <c r="O4728" t="str">
        <f t="shared" si="423"/>
        <v>10</v>
      </c>
      <c r="P4728" t="str">
        <f t="shared" si="424"/>
        <v>2023</v>
      </c>
      <c r="Q4728" t="s">
        <v>12021</v>
      </c>
      <c r="R4728" t="str">
        <f t="shared" si="422"/>
        <v>-</v>
      </c>
      <c r="S4728" t="str">
        <f t="shared" si="425"/>
        <v/>
      </c>
    </row>
    <row r="4729" spans="1:19" x14ac:dyDescent="0.3">
      <c r="A4729" t="s">
        <v>10473</v>
      </c>
      <c r="B4729" t="s">
        <v>48</v>
      </c>
      <c r="C4729" t="s">
        <v>12021</v>
      </c>
      <c r="D4729" t="s">
        <v>49</v>
      </c>
      <c r="E4729" t="s">
        <v>50</v>
      </c>
      <c r="F4729" t="s">
        <v>10474</v>
      </c>
      <c r="G4729" t="s">
        <v>22</v>
      </c>
      <c r="H4729" s="1" t="s">
        <v>2010</v>
      </c>
      <c r="I4729" s="3">
        <v>0.21856481481481482</v>
      </c>
      <c r="J4729" s="1" t="s">
        <v>12021</v>
      </c>
      <c r="K4729" s="2" t="s">
        <v>12021</v>
      </c>
      <c r="L4729" s="2" t="s">
        <v>12021</v>
      </c>
      <c r="M4729" t="s">
        <v>12021</v>
      </c>
      <c r="N4729" t="str">
        <f t="shared" si="421"/>
        <v>31-03-2021</v>
      </c>
      <c r="O4729" t="str">
        <f t="shared" si="423"/>
        <v>03</v>
      </c>
      <c r="P4729" t="str">
        <f t="shared" si="424"/>
        <v>2021</v>
      </c>
      <c r="Q4729" t="s">
        <v>12021</v>
      </c>
      <c r="R4729" t="str">
        <f t="shared" si="422"/>
        <v>-</v>
      </c>
      <c r="S4729" t="str">
        <f t="shared" si="425"/>
        <v/>
      </c>
    </row>
    <row r="4730" spans="1:19" x14ac:dyDescent="0.3">
      <c r="A4730" t="s">
        <v>10475</v>
      </c>
      <c r="B4730" t="s">
        <v>25</v>
      </c>
      <c r="C4730" s="4" t="s">
        <v>12021</v>
      </c>
      <c r="D4730" t="s">
        <v>19</v>
      </c>
      <c r="E4730" t="s">
        <v>26</v>
      </c>
      <c r="F4730" t="s">
        <v>10476</v>
      </c>
      <c r="G4730" t="s">
        <v>15</v>
      </c>
      <c r="H4730" s="1" t="s">
        <v>6962</v>
      </c>
      <c r="I4730" s="3">
        <v>1.8715277777777779E-2</v>
      </c>
      <c r="J4730" s="1" t="s">
        <v>12021</v>
      </c>
      <c r="K4730" s="2" t="s">
        <v>12021</v>
      </c>
      <c r="L4730" s="2" t="s">
        <v>12021</v>
      </c>
      <c r="M4730" t="s">
        <v>12021</v>
      </c>
      <c r="N4730" t="str">
        <f t="shared" si="421"/>
        <v>30-04-2021</v>
      </c>
      <c r="O4730" t="str">
        <f t="shared" si="423"/>
        <v>04</v>
      </c>
      <c r="P4730" t="str">
        <f t="shared" si="424"/>
        <v>2021</v>
      </c>
      <c r="Q4730" t="s">
        <v>12021</v>
      </c>
      <c r="R4730" t="str">
        <f t="shared" si="422"/>
        <v>-</v>
      </c>
      <c r="S4730" t="str">
        <f t="shared" si="425"/>
        <v/>
      </c>
    </row>
    <row r="4731" spans="1:19" x14ac:dyDescent="0.3">
      <c r="A4731" t="s">
        <v>10477</v>
      </c>
      <c r="B4731" t="s">
        <v>135</v>
      </c>
      <c r="C4731" t="s">
        <v>12021</v>
      </c>
      <c r="D4731" t="s">
        <v>33</v>
      </c>
      <c r="E4731" t="s">
        <v>38</v>
      </c>
      <c r="F4731" t="s">
        <v>10478</v>
      </c>
      <c r="G4731" t="s">
        <v>15</v>
      </c>
      <c r="H4731" s="1" t="s">
        <v>3957</v>
      </c>
      <c r="I4731" s="3">
        <v>0.37192129629629628</v>
      </c>
      <c r="J4731" s="1" t="s">
        <v>12021</v>
      </c>
      <c r="K4731" s="2" t="s">
        <v>12021</v>
      </c>
      <c r="L4731" s="2" t="s">
        <v>12021</v>
      </c>
      <c r="M4731" t="s">
        <v>12021</v>
      </c>
      <c r="N4731" t="str">
        <f t="shared" si="421"/>
        <v>24-04-2023</v>
      </c>
      <c r="O4731" t="str">
        <f t="shared" si="423"/>
        <v>04</v>
      </c>
      <c r="P4731" t="str">
        <f t="shared" si="424"/>
        <v>2023</v>
      </c>
      <c r="Q4731" t="s">
        <v>12021</v>
      </c>
      <c r="R4731" t="str">
        <f t="shared" si="422"/>
        <v>-</v>
      </c>
      <c r="S4731" t="str">
        <f t="shared" si="425"/>
        <v/>
      </c>
    </row>
    <row r="4732" spans="1:19" x14ac:dyDescent="0.3">
      <c r="A4732" t="s">
        <v>10479</v>
      </c>
      <c r="B4732" t="s">
        <v>139</v>
      </c>
      <c r="C4732" s="4" t="s">
        <v>12021</v>
      </c>
      <c r="D4732" t="s">
        <v>19</v>
      </c>
      <c r="E4732" t="s">
        <v>140</v>
      </c>
      <c r="F4732" t="s">
        <v>10480</v>
      </c>
      <c r="G4732" t="s">
        <v>22</v>
      </c>
      <c r="H4732" s="1" t="s">
        <v>3589</v>
      </c>
      <c r="I4732" s="3">
        <v>0.19876157407407408</v>
      </c>
      <c r="J4732" s="1" t="s">
        <v>12021</v>
      </c>
      <c r="K4732" s="2" t="s">
        <v>12021</v>
      </c>
      <c r="L4732" s="2" t="s">
        <v>12021</v>
      </c>
      <c r="M4732" t="s">
        <v>12021</v>
      </c>
      <c r="N4732" t="str">
        <f t="shared" si="421"/>
        <v>14-06-2022</v>
      </c>
      <c r="O4732" t="str">
        <f t="shared" si="423"/>
        <v>06</v>
      </c>
      <c r="P4732" t="str">
        <f t="shared" si="424"/>
        <v>2022</v>
      </c>
      <c r="Q4732" t="s">
        <v>12021</v>
      </c>
      <c r="R4732" t="str">
        <f t="shared" si="422"/>
        <v>-</v>
      </c>
      <c r="S4732" t="str">
        <f t="shared" si="425"/>
        <v/>
      </c>
    </row>
    <row r="4733" spans="1:19" x14ac:dyDescent="0.3">
      <c r="A4733" t="s">
        <v>10481</v>
      </c>
      <c r="B4733" t="s">
        <v>37</v>
      </c>
      <c r="C4733" t="s">
        <v>12021</v>
      </c>
      <c r="D4733" t="s">
        <v>33</v>
      </c>
      <c r="E4733" t="s">
        <v>38</v>
      </c>
      <c r="F4733" t="s">
        <v>10482</v>
      </c>
      <c r="G4733" t="s">
        <v>22</v>
      </c>
      <c r="H4733" s="1" t="s">
        <v>1840</v>
      </c>
      <c r="I4733" s="3">
        <v>0.94519675925925928</v>
      </c>
      <c r="J4733" s="1" t="s">
        <v>12021</v>
      </c>
      <c r="K4733" s="2" t="s">
        <v>12021</v>
      </c>
      <c r="L4733" s="2" t="s">
        <v>12021</v>
      </c>
      <c r="M4733" t="s">
        <v>12021</v>
      </c>
      <c r="N4733" t="str">
        <f t="shared" si="421"/>
        <v>20-07-2021</v>
      </c>
      <c r="O4733" t="str">
        <f t="shared" si="423"/>
        <v>07</v>
      </c>
      <c r="P4733" t="str">
        <f t="shared" si="424"/>
        <v>2021</v>
      </c>
      <c r="Q4733" t="s">
        <v>12021</v>
      </c>
      <c r="R4733" t="str">
        <f t="shared" si="422"/>
        <v>-</v>
      </c>
      <c r="S4733" t="str">
        <f t="shared" si="425"/>
        <v/>
      </c>
    </row>
    <row r="4734" spans="1:19" x14ac:dyDescent="0.3">
      <c r="A4734" t="s">
        <v>10483</v>
      </c>
      <c r="B4734" t="s">
        <v>53</v>
      </c>
      <c r="C4734" t="s">
        <v>11936</v>
      </c>
      <c r="D4734" t="s">
        <v>12</v>
      </c>
      <c r="E4734" t="s">
        <v>13</v>
      </c>
      <c r="F4734" t="s">
        <v>10484</v>
      </c>
      <c r="G4734" t="s">
        <v>28</v>
      </c>
      <c r="H4734" s="1">
        <v>44621</v>
      </c>
      <c r="I4734" s="3">
        <v>0.44583333333333336</v>
      </c>
      <c r="J4734" s="1" t="s">
        <v>5314</v>
      </c>
      <c r="K4734" s="2">
        <v>0.44596064814814818</v>
      </c>
      <c r="L4734" s="2" t="s">
        <v>12021</v>
      </c>
      <c r="M4734" t="s">
        <v>12021</v>
      </c>
      <c r="N4734" t="str">
        <f t="shared" si="421"/>
        <v>01-03-2022</v>
      </c>
      <c r="O4734" t="str">
        <f t="shared" si="423"/>
        <v>03</v>
      </c>
      <c r="P4734" t="str">
        <f t="shared" si="424"/>
        <v>2022</v>
      </c>
      <c r="Q4734" t="s">
        <v>12021</v>
      </c>
      <c r="R4734" t="str">
        <f t="shared" si="422"/>
        <v>29-01-2022</v>
      </c>
      <c r="S4734" t="str">
        <f t="shared" si="425"/>
        <v>01</v>
      </c>
    </row>
    <row r="4735" spans="1:19" x14ac:dyDescent="0.3">
      <c r="A4735" t="s">
        <v>10485</v>
      </c>
      <c r="B4735" t="s">
        <v>53</v>
      </c>
      <c r="C4735" t="s">
        <v>12021</v>
      </c>
      <c r="D4735" t="s">
        <v>12</v>
      </c>
      <c r="E4735" t="s">
        <v>13</v>
      </c>
      <c r="F4735" t="s">
        <v>10486</v>
      </c>
      <c r="G4735" t="s">
        <v>22</v>
      </c>
      <c r="H4735" s="1" t="s">
        <v>2563</v>
      </c>
      <c r="I4735" s="3">
        <v>0.62392361111111116</v>
      </c>
      <c r="J4735" s="1" t="s">
        <v>12021</v>
      </c>
      <c r="K4735" s="2" t="s">
        <v>12021</v>
      </c>
      <c r="L4735" s="2" t="s">
        <v>12021</v>
      </c>
      <c r="M4735" t="s">
        <v>12021</v>
      </c>
      <c r="N4735" t="str">
        <f t="shared" si="421"/>
        <v>13-04-2021</v>
      </c>
      <c r="O4735" t="str">
        <f t="shared" si="423"/>
        <v>04</v>
      </c>
      <c r="P4735" t="str">
        <f t="shared" si="424"/>
        <v>2021</v>
      </c>
      <c r="Q4735" t="s">
        <v>12021</v>
      </c>
      <c r="R4735" t="str">
        <f t="shared" si="422"/>
        <v>-</v>
      </c>
      <c r="S4735" t="str">
        <f t="shared" si="425"/>
        <v/>
      </c>
    </row>
    <row r="4736" spans="1:19" x14ac:dyDescent="0.3">
      <c r="A4736" t="s">
        <v>10487</v>
      </c>
      <c r="B4736" t="s">
        <v>185</v>
      </c>
      <c r="C4736" t="s">
        <v>12021</v>
      </c>
      <c r="D4736" t="s">
        <v>12</v>
      </c>
      <c r="E4736" t="s">
        <v>13</v>
      </c>
      <c r="F4736" t="s">
        <v>10488</v>
      </c>
      <c r="G4736" t="s">
        <v>15</v>
      </c>
      <c r="H4736" s="1">
        <v>44441</v>
      </c>
      <c r="I4736" s="3">
        <v>0.92013888888888884</v>
      </c>
      <c r="J4736" s="1" t="s">
        <v>12021</v>
      </c>
      <c r="K4736" s="2" t="s">
        <v>12021</v>
      </c>
      <c r="L4736" s="2" t="s">
        <v>12021</v>
      </c>
      <c r="M4736" t="s">
        <v>12021</v>
      </c>
      <c r="N4736" t="str">
        <f t="shared" si="421"/>
        <v>02-09-2021</v>
      </c>
      <c r="O4736" t="str">
        <f t="shared" si="423"/>
        <v>09</v>
      </c>
      <c r="P4736" t="str">
        <f t="shared" si="424"/>
        <v>2021</v>
      </c>
      <c r="Q4736" t="s">
        <v>12021</v>
      </c>
      <c r="R4736" t="str">
        <f t="shared" si="422"/>
        <v>-</v>
      </c>
      <c r="S4736" t="str">
        <f t="shared" si="425"/>
        <v/>
      </c>
    </row>
    <row r="4737" spans="1:19" x14ac:dyDescent="0.3">
      <c r="A4737" t="s">
        <v>10489</v>
      </c>
      <c r="B4737" t="s">
        <v>18</v>
      </c>
      <c r="C4737" t="s">
        <v>12021</v>
      </c>
      <c r="D4737" t="s">
        <v>19</v>
      </c>
      <c r="E4737" t="s">
        <v>20</v>
      </c>
      <c r="F4737" t="s">
        <v>10490</v>
      </c>
      <c r="G4737" t="s">
        <v>22</v>
      </c>
      <c r="H4737" s="1">
        <v>45241</v>
      </c>
      <c r="I4737" s="3">
        <v>0.84305555555555556</v>
      </c>
      <c r="J4737" s="1" t="s">
        <v>12021</v>
      </c>
      <c r="K4737" s="2" t="s">
        <v>12021</v>
      </c>
      <c r="L4737" s="2" t="s">
        <v>12021</v>
      </c>
      <c r="M4737" t="s">
        <v>12021</v>
      </c>
      <c r="N4737" t="str">
        <f t="shared" si="421"/>
        <v>11-11-2023</v>
      </c>
      <c r="O4737" t="str">
        <f t="shared" si="423"/>
        <v>11</v>
      </c>
      <c r="P4737" t="str">
        <f t="shared" si="424"/>
        <v>2023</v>
      </c>
      <c r="Q4737" t="s">
        <v>12021</v>
      </c>
      <c r="R4737" t="str">
        <f t="shared" si="422"/>
        <v>-</v>
      </c>
      <c r="S4737" t="str">
        <f t="shared" si="425"/>
        <v/>
      </c>
    </row>
    <row r="4738" spans="1:19" x14ac:dyDescent="0.3">
      <c r="A4738" t="s">
        <v>10491</v>
      </c>
      <c r="B4738" t="s">
        <v>249</v>
      </c>
      <c r="C4738" t="s">
        <v>12021</v>
      </c>
      <c r="D4738" t="s">
        <v>19</v>
      </c>
      <c r="E4738" t="s">
        <v>26</v>
      </c>
      <c r="F4738" t="s">
        <v>10492</v>
      </c>
      <c r="G4738" t="s">
        <v>15</v>
      </c>
      <c r="H4738" s="1" t="s">
        <v>4411</v>
      </c>
      <c r="I4738" s="3">
        <v>0.72930555555555554</v>
      </c>
      <c r="J4738" s="1" t="s">
        <v>12021</v>
      </c>
      <c r="K4738" s="2" t="s">
        <v>12021</v>
      </c>
      <c r="L4738" s="2" t="s">
        <v>12021</v>
      </c>
      <c r="M4738" t="s">
        <v>12021</v>
      </c>
      <c r="N4738" t="str">
        <f t="shared" ref="N4738:N4801" si="426">TEXT(H4738,"DD-MM-YYYY")</f>
        <v>29-11-2024</v>
      </c>
      <c r="O4738" t="str">
        <f t="shared" si="423"/>
        <v>11</v>
      </c>
      <c r="P4738" t="str">
        <f t="shared" si="424"/>
        <v>2024</v>
      </c>
      <c r="Q4738" t="s">
        <v>12021</v>
      </c>
      <c r="R4738" t="str">
        <f t="shared" ref="R4738:R4801" si="427">TEXT(J4738,"DD-MM-YYYY")</f>
        <v>-</v>
      </c>
      <c r="S4738" t="str">
        <f t="shared" si="425"/>
        <v/>
      </c>
    </row>
    <row r="4739" spans="1:19" x14ac:dyDescent="0.3">
      <c r="A4739" t="s">
        <v>10493</v>
      </c>
      <c r="B4739" t="s">
        <v>135</v>
      </c>
      <c r="C4739" t="s">
        <v>12021</v>
      </c>
      <c r="D4739" t="s">
        <v>33</v>
      </c>
      <c r="E4739" t="s">
        <v>38</v>
      </c>
      <c r="F4739" t="s">
        <v>10494</v>
      </c>
      <c r="G4739" t="s">
        <v>22</v>
      </c>
      <c r="H4739" s="1" t="s">
        <v>1938</v>
      </c>
      <c r="I4739" s="3">
        <v>0.77781250000000002</v>
      </c>
      <c r="J4739" s="1" t="s">
        <v>12021</v>
      </c>
      <c r="K4739" s="2" t="s">
        <v>12021</v>
      </c>
      <c r="L4739" s="2" t="s">
        <v>12021</v>
      </c>
      <c r="M4739" t="s">
        <v>12021</v>
      </c>
      <c r="N4739" t="str">
        <f t="shared" si="426"/>
        <v>24-04-2021</v>
      </c>
      <c r="O4739" t="str">
        <f t="shared" ref="O4739:O4802" si="428">MID(N4739,4,2)</f>
        <v>04</v>
      </c>
      <c r="P4739" t="str">
        <f t="shared" ref="P4739:P4802" si="429">RIGHT(N4739,4)</f>
        <v>2021</v>
      </c>
      <c r="Q4739" t="s">
        <v>12021</v>
      </c>
      <c r="R4739" t="str">
        <f t="shared" si="427"/>
        <v>-</v>
      </c>
      <c r="S4739" t="str">
        <f t="shared" ref="S4739:S4802" si="430">MID(R4739,4,2)</f>
        <v/>
      </c>
    </row>
    <row r="4740" spans="1:19" x14ac:dyDescent="0.3">
      <c r="A4740" t="s">
        <v>10495</v>
      </c>
      <c r="B4740" t="s">
        <v>173</v>
      </c>
      <c r="C4740" s="4">
        <v>44936.876388888886</v>
      </c>
      <c r="D4740" t="s">
        <v>12</v>
      </c>
      <c r="E4740" t="s">
        <v>174</v>
      </c>
      <c r="F4740" t="s">
        <v>10496</v>
      </c>
      <c r="G4740" t="s">
        <v>28</v>
      </c>
      <c r="H4740" s="1">
        <v>45086</v>
      </c>
      <c r="I4740" s="3">
        <v>0.87638888888888888</v>
      </c>
      <c r="J4740" s="1">
        <v>44936</v>
      </c>
      <c r="K4740" s="2">
        <v>0.87638888888888888</v>
      </c>
      <c r="L4740" s="2" t="s">
        <v>12021</v>
      </c>
      <c r="M4740" t="s">
        <v>12021</v>
      </c>
      <c r="N4740" t="str">
        <f t="shared" si="426"/>
        <v>09-06-2023</v>
      </c>
      <c r="O4740" t="str">
        <f t="shared" si="428"/>
        <v>06</v>
      </c>
      <c r="P4740" t="str">
        <f t="shared" si="429"/>
        <v>2023</v>
      </c>
      <c r="Q4740" t="s">
        <v>12021</v>
      </c>
      <c r="R4740" t="str">
        <f t="shared" si="427"/>
        <v>10-01-2023</v>
      </c>
      <c r="S4740" t="str">
        <f t="shared" si="430"/>
        <v>01</v>
      </c>
    </row>
    <row r="4741" spans="1:19" x14ac:dyDescent="0.3">
      <c r="A4741" t="s">
        <v>10497</v>
      </c>
      <c r="B4741" t="s">
        <v>135</v>
      </c>
      <c r="C4741" t="s">
        <v>12021</v>
      </c>
      <c r="D4741" t="s">
        <v>33</v>
      </c>
      <c r="E4741" t="s">
        <v>38</v>
      </c>
      <c r="F4741" t="s">
        <v>10498</v>
      </c>
      <c r="G4741" t="s">
        <v>15</v>
      </c>
      <c r="H4741" s="1" t="s">
        <v>1622</v>
      </c>
      <c r="I4741" s="3">
        <v>0.15504629629629629</v>
      </c>
      <c r="J4741" s="1" t="s">
        <v>12021</v>
      </c>
      <c r="K4741" s="2" t="s">
        <v>12021</v>
      </c>
      <c r="L4741" s="2" t="s">
        <v>12021</v>
      </c>
      <c r="M4741" t="s">
        <v>12021</v>
      </c>
      <c r="N4741" t="str">
        <f t="shared" si="426"/>
        <v>20-05-2024</v>
      </c>
      <c r="O4741" t="str">
        <f t="shared" si="428"/>
        <v>05</v>
      </c>
      <c r="P4741" t="str">
        <f t="shared" si="429"/>
        <v>2024</v>
      </c>
      <c r="Q4741" t="s">
        <v>12021</v>
      </c>
      <c r="R4741" t="str">
        <f t="shared" si="427"/>
        <v>-</v>
      </c>
      <c r="S4741" t="str">
        <f t="shared" si="430"/>
        <v/>
      </c>
    </row>
    <row r="4742" spans="1:19" x14ac:dyDescent="0.3">
      <c r="A4742" t="s">
        <v>10499</v>
      </c>
      <c r="B4742" t="s">
        <v>25</v>
      </c>
      <c r="C4742" t="s">
        <v>11937</v>
      </c>
      <c r="D4742" t="s">
        <v>19</v>
      </c>
      <c r="E4742" t="s">
        <v>26</v>
      </c>
      <c r="F4742" t="s">
        <v>10500</v>
      </c>
      <c r="G4742" t="s">
        <v>28</v>
      </c>
      <c r="H4742" s="1" t="s">
        <v>1595</v>
      </c>
      <c r="I4742" s="3">
        <v>2.4386574074074074E-2</v>
      </c>
      <c r="J4742" s="1" t="s">
        <v>363</v>
      </c>
      <c r="K4742" s="2">
        <v>2.4386574074074074E-2</v>
      </c>
      <c r="L4742" s="2" t="s">
        <v>12021</v>
      </c>
      <c r="M4742" t="s">
        <v>12021</v>
      </c>
      <c r="N4742" t="str">
        <f t="shared" si="426"/>
        <v>16-01-2020</v>
      </c>
      <c r="O4742" t="str">
        <f t="shared" si="428"/>
        <v>01</v>
      </c>
      <c r="P4742" t="str">
        <f t="shared" si="429"/>
        <v>2020</v>
      </c>
      <c r="Q4742" t="s">
        <v>12021</v>
      </c>
      <c r="R4742" t="str">
        <f t="shared" si="427"/>
        <v>18-01-2020</v>
      </c>
      <c r="S4742" t="str">
        <f t="shared" si="430"/>
        <v>01</v>
      </c>
    </row>
    <row r="4743" spans="1:19" x14ac:dyDescent="0.3">
      <c r="A4743" t="s">
        <v>10501</v>
      </c>
      <c r="B4743" t="s">
        <v>37</v>
      </c>
      <c r="C4743" t="s">
        <v>12021</v>
      </c>
      <c r="D4743" t="s">
        <v>33</v>
      </c>
      <c r="E4743" t="s">
        <v>38</v>
      </c>
      <c r="F4743" t="s">
        <v>10502</v>
      </c>
      <c r="G4743" t="s">
        <v>22</v>
      </c>
      <c r="H4743" s="1">
        <v>44052</v>
      </c>
      <c r="I4743" s="3">
        <v>0.29097222222222224</v>
      </c>
      <c r="J4743" s="1" t="s">
        <v>12021</v>
      </c>
      <c r="K4743" s="2" t="s">
        <v>12021</v>
      </c>
      <c r="L4743" s="2" t="s">
        <v>12021</v>
      </c>
      <c r="M4743" t="s">
        <v>12021</v>
      </c>
      <c r="N4743" t="str">
        <f t="shared" si="426"/>
        <v>09-08-2020</v>
      </c>
      <c r="O4743" t="str">
        <f t="shared" si="428"/>
        <v>08</v>
      </c>
      <c r="P4743" t="str">
        <f t="shared" si="429"/>
        <v>2020</v>
      </c>
      <c r="Q4743" t="s">
        <v>12021</v>
      </c>
      <c r="R4743" t="str">
        <f t="shared" si="427"/>
        <v>-</v>
      </c>
      <c r="S4743" t="str">
        <f t="shared" si="430"/>
        <v/>
      </c>
    </row>
    <row r="4744" spans="1:19" x14ac:dyDescent="0.3">
      <c r="A4744" t="s">
        <v>10503</v>
      </c>
      <c r="B4744" t="s">
        <v>205</v>
      </c>
      <c r="C4744" t="s">
        <v>12021</v>
      </c>
      <c r="D4744" t="s">
        <v>19</v>
      </c>
      <c r="E4744" t="s">
        <v>140</v>
      </c>
      <c r="F4744" t="s">
        <v>10504</v>
      </c>
      <c r="G4744" t="s">
        <v>15</v>
      </c>
      <c r="H4744" s="1" t="s">
        <v>6594</v>
      </c>
      <c r="I4744" s="3">
        <v>0.11416666666666667</v>
      </c>
      <c r="J4744" s="1" t="s">
        <v>12021</v>
      </c>
      <c r="K4744" s="2" t="s">
        <v>12021</v>
      </c>
      <c r="L4744" s="2" t="s">
        <v>12021</v>
      </c>
      <c r="M4744" t="s">
        <v>12021</v>
      </c>
      <c r="N4744" t="str">
        <f t="shared" si="426"/>
        <v>30-12-2020</v>
      </c>
      <c r="O4744" t="str">
        <f t="shared" si="428"/>
        <v>12</v>
      </c>
      <c r="P4744" t="str">
        <f t="shared" si="429"/>
        <v>2020</v>
      </c>
      <c r="Q4744" t="s">
        <v>12021</v>
      </c>
      <c r="R4744" t="str">
        <f t="shared" si="427"/>
        <v>-</v>
      </c>
      <c r="S4744" t="str">
        <f t="shared" si="430"/>
        <v/>
      </c>
    </row>
    <row r="4745" spans="1:19" x14ac:dyDescent="0.3">
      <c r="A4745" t="s">
        <v>10505</v>
      </c>
      <c r="B4745" t="s">
        <v>404</v>
      </c>
      <c r="C4745" t="s">
        <v>12021</v>
      </c>
      <c r="D4745" t="s">
        <v>12</v>
      </c>
      <c r="E4745" t="s">
        <v>174</v>
      </c>
      <c r="F4745" t="s">
        <v>10506</v>
      </c>
      <c r="G4745" t="s">
        <v>22</v>
      </c>
      <c r="H4745" s="1">
        <v>45265</v>
      </c>
      <c r="I4745" s="3">
        <v>0.65138888888888891</v>
      </c>
      <c r="J4745" s="1" t="s">
        <v>12021</v>
      </c>
      <c r="K4745" s="2" t="s">
        <v>12021</v>
      </c>
      <c r="L4745" s="2" t="s">
        <v>12021</v>
      </c>
      <c r="M4745" t="s">
        <v>12021</v>
      </c>
      <c r="N4745" t="str">
        <f t="shared" si="426"/>
        <v>05-12-2023</v>
      </c>
      <c r="O4745" t="str">
        <f t="shared" si="428"/>
        <v>12</v>
      </c>
      <c r="P4745" t="str">
        <f t="shared" si="429"/>
        <v>2023</v>
      </c>
      <c r="Q4745" t="s">
        <v>12021</v>
      </c>
      <c r="R4745" t="str">
        <f t="shared" si="427"/>
        <v>-</v>
      </c>
      <c r="S4745" t="str">
        <f t="shared" si="430"/>
        <v/>
      </c>
    </row>
    <row r="4746" spans="1:19" x14ac:dyDescent="0.3">
      <c r="A4746" t="s">
        <v>10507</v>
      </c>
      <c r="B4746" t="s">
        <v>113</v>
      </c>
      <c r="C4746" t="s">
        <v>12021</v>
      </c>
      <c r="D4746" t="s">
        <v>12</v>
      </c>
      <c r="E4746" t="s">
        <v>114</v>
      </c>
      <c r="F4746" t="s">
        <v>8695</v>
      </c>
      <c r="G4746" t="s">
        <v>15</v>
      </c>
      <c r="H4746" s="1" t="s">
        <v>452</v>
      </c>
      <c r="I4746" s="3">
        <v>0.10296296296296296</v>
      </c>
      <c r="J4746" s="1" t="s">
        <v>12021</v>
      </c>
      <c r="K4746" s="2" t="s">
        <v>12021</v>
      </c>
      <c r="L4746" s="2" t="s">
        <v>12021</v>
      </c>
      <c r="M4746" t="s">
        <v>12021</v>
      </c>
      <c r="N4746" t="str">
        <f t="shared" si="426"/>
        <v>25-07-2022</v>
      </c>
      <c r="O4746" t="str">
        <f t="shared" si="428"/>
        <v>07</v>
      </c>
      <c r="P4746" t="str">
        <f t="shared" si="429"/>
        <v>2022</v>
      </c>
      <c r="Q4746" t="s">
        <v>12021</v>
      </c>
      <c r="R4746" t="str">
        <f t="shared" si="427"/>
        <v>-</v>
      </c>
      <c r="S4746" t="str">
        <f t="shared" si="430"/>
        <v/>
      </c>
    </row>
    <row r="4747" spans="1:19" x14ac:dyDescent="0.3">
      <c r="A4747" t="s">
        <v>10508</v>
      </c>
      <c r="B4747" t="s">
        <v>37</v>
      </c>
      <c r="C4747" t="s">
        <v>12021</v>
      </c>
      <c r="D4747" t="s">
        <v>33</v>
      </c>
      <c r="E4747" t="s">
        <v>38</v>
      </c>
      <c r="F4747" t="s">
        <v>10509</v>
      </c>
      <c r="G4747" t="s">
        <v>22</v>
      </c>
      <c r="H4747" s="1" t="s">
        <v>1389</v>
      </c>
      <c r="I4747" s="3">
        <v>0.10282407407407407</v>
      </c>
      <c r="J4747" s="1" t="s">
        <v>12021</v>
      </c>
      <c r="K4747" s="2" t="s">
        <v>12021</v>
      </c>
      <c r="L4747" s="2" t="s">
        <v>12021</v>
      </c>
      <c r="M4747" t="s">
        <v>12021</v>
      </c>
      <c r="N4747" t="str">
        <f t="shared" si="426"/>
        <v>29-03-2021</v>
      </c>
      <c r="O4747" t="str">
        <f t="shared" si="428"/>
        <v>03</v>
      </c>
      <c r="P4747" t="str">
        <f t="shared" si="429"/>
        <v>2021</v>
      </c>
      <c r="Q4747" t="s">
        <v>12021</v>
      </c>
      <c r="R4747" t="str">
        <f t="shared" si="427"/>
        <v>-</v>
      </c>
      <c r="S4747" t="str">
        <f t="shared" si="430"/>
        <v/>
      </c>
    </row>
    <row r="4748" spans="1:19" x14ac:dyDescent="0.3">
      <c r="A4748" t="s">
        <v>10510</v>
      </c>
      <c r="B4748" t="s">
        <v>32</v>
      </c>
      <c r="C4748" s="4">
        <v>44445.064583333333</v>
      </c>
      <c r="D4748" t="s">
        <v>33</v>
      </c>
      <c r="E4748" t="s">
        <v>34</v>
      </c>
      <c r="F4748" t="s">
        <v>10511</v>
      </c>
      <c r="G4748" t="s">
        <v>28</v>
      </c>
      <c r="H4748" s="1" t="s">
        <v>1931</v>
      </c>
      <c r="I4748" s="3">
        <v>6.4953703703703708E-2</v>
      </c>
      <c r="J4748" s="1">
        <v>44445</v>
      </c>
      <c r="K4748" s="2">
        <v>6.458333333333334E-2</v>
      </c>
      <c r="L4748" s="2" t="s">
        <v>12021</v>
      </c>
      <c r="M4748" t="s">
        <v>12021</v>
      </c>
      <c r="N4748" t="str">
        <f t="shared" si="426"/>
        <v>25-05-2021</v>
      </c>
      <c r="O4748" t="str">
        <f t="shared" si="428"/>
        <v>05</v>
      </c>
      <c r="P4748" t="str">
        <f t="shared" si="429"/>
        <v>2021</v>
      </c>
      <c r="Q4748" t="s">
        <v>12021</v>
      </c>
      <c r="R4748" t="str">
        <f t="shared" si="427"/>
        <v>06-09-2021</v>
      </c>
      <c r="S4748" t="str">
        <f t="shared" si="430"/>
        <v>09</v>
      </c>
    </row>
    <row r="4749" spans="1:19" x14ac:dyDescent="0.3">
      <c r="A4749" t="s">
        <v>10512</v>
      </c>
      <c r="B4749" t="s">
        <v>48</v>
      </c>
      <c r="C4749" t="s">
        <v>12021</v>
      </c>
      <c r="D4749" t="s">
        <v>49</v>
      </c>
      <c r="E4749" t="s">
        <v>50</v>
      </c>
      <c r="F4749" t="s">
        <v>10513</v>
      </c>
      <c r="G4749" t="s">
        <v>15</v>
      </c>
      <c r="H4749" s="1">
        <v>45111</v>
      </c>
      <c r="I4749" s="3">
        <v>0.59166666666666667</v>
      </c>
      <c r="J4749" s="1" t="s">
        <v>12021</v>
      </c>
      <c r="K4749" s="2" t="s">
        <v>12021</v>
      </c>
      <c r="L4749" s="2" t="s">
        <v>12021</v>
      </c>
      <c r="M4749" t="s">
        <v>12021</v>
      </c>
      <c r="N4749" t="str">
        <f t="shared" si="426"/>
        <v>04-07-2023</v>
      </c>
      <c r="O4749" t="str">
        <f t="shared" si="428"/>
        <v>07</v>
      </c>
      <c r="P4749" t="str">
        <f t="shared" si="429"/>
        <v>2023</v>
      </c>
      <c r="Q4749" t="s">
        <v>12021</v>
      </c>
      <c r="R4749" t="str">
        <f t="shared" si="427"/>
        <v>-</v>
      </c>
      <c r="S4749" t="str">
        <f t="shared" si="430"/>
        <v/>
      </c>
    </row>
    <row r="4750" spans="1:19" x14ac:dyDescent="0.3">
      <c r="A4750" t="s">
        <v>10514</v>
      </c>
      <c r="B4750" t="s">
        <v>25</v>
      </c>
      <c r="C4750" t="s">
        <v>12021</v>
      </c>
      <c r="D4750" t="s">
        <v>19</v>
      </c>
      <c r="E4750" t="s">
        <v>26</v>
      </c>
      <c r="F4750" t="s">
        <v>10515</v>
      </c>
      <c r="G4750" t="s">
        <v>15</v>
      </c>
      <c r="H4750" s="1" t="s">
        <v>5635</v>
      </c>
      <c r="I4750" s="3">
        <v>0.91495370370370366</v>
      </c>
      <c r="J4750" s="1" t="s">
        <v>12021</v>
      </c>
      <c r="K4750" s="2" t="s">
        <v>12021</v>
      </c>
      <c r="L4750" s="2" t="s">
        <v>12021</v>
      </c>
      <c r="M4750" t="s">
        <v>12021</v>
      </c>
      <c r="N4750" t="str">
        <f t="shared" si="426"/>
        <v>13-09-2021</v>
      </c>
      <c r="O4750" t="str">
        <f t="shared" si="428"/>
        <v>09</v>
      </c>
      <c r="P4750" t="str">
        <f t="shared" si="429"/>
        <v>2021</v>
      </c>
      <c r="Q4750" t="s">
        <v>12021</v>
      </c>
      <c r="R4750" t="str">
        <f t="shared" si="427"/>
        <v>-</v>
      </c>
      <c r="S4750" t="str">
        <f t="shared" si="430"/>
        <v/>
      </c>
    </row>
    <row r="4751" spans="1:19" x14ac:dyDescent="0.3">
      <c r="A4751" t="s">
        <v>10516</v>
      </c>
      <c r="B4751" t="s">
        <v>25</v>
      </c>
      <c r="C4751" t="s">
        <v>12021</v>
      </c>
      <c r="D4751" t="s">
        <v>19</v>
      </c>
      <c r="E4751" t="s">
        <v>26</v>
      </c>
      <c r="F4751" t="s">
        <v>10517</v>
      </c>
      <c r="G4751" t="s">
        <v>15</v>
      </c>
      <c r="H4751" s="1">
        <v>45055</v>
      </c>
      <c r="I4751" s="3">
        <v>0.19166666666666668</v>
      </c>
      <c r="J4751" s="1" t="s">
        <v>12021</v>
      </c>
      <c r="K4751" s="2" t="s">
        <v>12021</v>
      </c>
      <c r="L4751" s="2" t="s">
        <v>12021</v>
      </c>
      <c r="M4751" t="s">
        <v>12021</v>
      </c>
      <c r="N4751" t="str">
        <f t="shared" si="426"/>
        <v>09-05-2023</v>
      </c>
      <c r="O4751" t="str">
        <f t="shared" si="428"/>
        <v>05</v>
      </c>
      <c r="P4751" t="str">
        <f t="shared" si="429"/>
        <v>2023</v>
      </c>
      <c r="Q4751" t="s">
        <v>12021</v>
      </c>
      <c r="R4751" t="str">
        <f t="shared" si="427"/>
        <v>-</v>
      </c>
      <c r="S4751" t="str">
        <f t="shared" si="430"/>
        <v/>
      </c>
    </row>
    <row r="4752" spans="1:19" x14ac:dyDescent="0.3">
      <c r="A4752" t="s">
        <v>10518</v>
      </c>
      <c r="B4752" t="s">
        <v>135</v>
      </c>
      <c r="C4752" s="4">
        <v>45542.145138888889</v>
      </c>
      <c r="D4752" t="s">
        <v>33</v>
      </c>
      <c r="E4752" t="s">
        <v>38</v>
      </c>
      <c r="F4752" t="s">
        <v>10519</v>
      </c>
      <c r="G4752" t="s">
        <v>28</v>
      </c>
      <c r="H4752" s="1" t="s">
        <v>3646</v>
      </c>
      <c r="I4752" s="3">
        <v>0.14524305555555556</v>
      </c>
      <c r="J4752" s="1">
        <v>45542</v>
      </c>
      <c r="K4752" s="2">
        <v>0.1451388888888889</v>
      </c>
      <c r="L4752" s="2" t="s">
        <v>12021</v>
      </c>
      <c r="M4752" t="s">
        <v>12021</v>
      </c>
      <c r="N4752" t="str">
        <f t="shared" si="426"/>
        <v>13-06-2024</v>
      </c>
      <c r="O4752" t="str">
        <f t="shared" si="428"/>
        <v>06</v>
      </c>
      <c r="P4752" t="str">
        <f t="shared" si="429"/>
        <v>2024</v>
      </c>
      <c r="Q4752" t="s">
        <v>12021</v>
      </c>
      <c r="R4752" t="str">
        <f t="shared" si="427"/>
        <v>07-09-2024</v>
      </c>
      <c r="S4752" t="str">
        <f t="shared" si="430"/>
        <v>09</v>
      </c>
    </row>
    <row r="4753" spans="1:19" x14ac:dyDescent="0.3">
      <c r="A4753" t="s">
        <v>10520</v>
      </c>
      <c r="B4753" t="s">
        <v>32</v>
      </c>
      <c r="C4753" t="s">
        <v>11938</v>
      </c>
      <c r="D4753" t="s">
        <v>33</v>
      </c>
      <c r="E4753" t="s">
        <v>34</v>
      </c>
      <c r="F4753" t="s">
        <v>10521</v>
      </c>
      <c r="G4753" t="s">
        <v>28</v>
      </c>
      <c r="H4753" s="1" t="s">
        <v>3847</v>
      </c>
      <c r="I4753" s="3">
        <v>0.32822916666666668</v>
      </c>
      <c r="J4753" s="1" t="s">
        <v>4012</v>
      </c>
      <c r="K4753" s="2">
        <v>0.32822916666666668</v>
      </c>
      <c r="L4753" s="2" t="s">
        <v>12021</v>
      </c>
      <c r="M4753" t="s">
        <v>12021</v>
      </c>
      <c r="N4753" t="str">
        <f t="shared" si="426"/>
        <v>13-04-2023</v>
      </c>
      <c r="O4753" t="str">
        <f t="shared" si="428"/>
        <v>04</v>
      </c>
      <c r="P4753" t="str">
        <f t="shared" si="429"/>
        <v>2023</v>
      </c>
      <c r="Q4753" t="s">
        <v>12021</v>
      </c>
      <c r="R4753" t="str">
        <f t="shared" si="427"/>
        <v>17-04-2023</v>
      </c>
      <c r="S4753" t="str">
        <f t="shared" si="430"/>
        <v>04</v>
      </c>
    </row>
    <row r="4754" spans="1:19" x14ac:dyDescent="0.3">
      <c r="A4754" t="s">
        <v>10522</v>
      </c>
      <c r="B4754" t="s">
        <v>131</v>
      </c>
      <c r="C4754" t="s">
        <v>12021</v>
      </c>
      <c r="D4754" t="s">
        <v>12</v>
      </c>
      <c r="E4754" t="s">
        <v>114</v>
      </c>
      <c r="F4754" t="s">
        <v>10523</v>
      </c>
      <c r="G4754" t="s">
        <v>22</v>
      </c>
      <c r="H4754" s="1" t="s">
        <v>5455</v>
      </c>
      <c r="I4754" s="3">
        <v>0.1133912037037037</v>
      </c>
      <c r="J4754" s="1" t="s">
        <v>12021</v>
      </c>
      <c r="K4754" s="2" t="s">
        <v>12021</v>
      </c>
      <c r="L4754" s="2" t="s">
        <v>12021</v>
      </c>
      <c r="M4754" t="s">
        <v>12021</v>
      </c>
      <c r="N4754" t="str">
        <f t="shared" si="426"/>
        <v>25-09-2020</v>
      </c>
      <c r="O4754" t="str">
        <f t="shared" si="428"/>
        <v>09</v>
      </c>
      <c r="P4754" t="str">
        <f t="shared" si="429"/>
        <v>2020</v>
      </c>
      <c r="Q4754" t="s">
        <v>12021</v>
      </c>
      <c r="R4754" t="str">
        <f t="shared" si="427"/>
        <v>-</v>
      </c>
      <c r="S4754" t="str">
        <f t="shared" si="430"/>
        <v/>
      </c>
    </row>
    <row r="4755" spans="1:19" x14ac:dyDescent="0.3">
      <c r="A4755" t="s">
        <v>10524</v>
      </c>
      <c r="B4755" t="s">
        <v>123</v>
      </c>
      <c r="C4755" s="4">
        <v>44570.422222222223</v>
      </c>
      <c r="D4755" t="s">
        <v>33</v>
      </c>
      <c r="E4755" t="s">
        <v>34</v>
      </c>
      <c r="F4755" t="s">
        <v>10525</v>
      </c>
      <c r="G4755" t="s">
        <v>28</v>
      </c>
      <c r="H4755" s="1" t="s">
        <v>903</v>
      </c>
      <c r="I4755" s="3">
        <v>0.42273148148148149</v>
      </c>
      <c r="J4755" s="1">
        <v>44570</v>
      </c>
      <c r="K4755" s="2">
        <v>0.42222222222222222</v>
      </c>
      <c r="L4755" s="2" t="s">
        <v>12021</v>
      </c>
      <c r="M4755" t="s">
        <v>12021</v>
      </c>
      <c r="N4755" t="str">
        <f t="shared" si="426"/>
        <v>18-08-2022</v>
      </c>
      <c r="O4755" t="str">
        <f t="shared" si="428"/>
        <v>08</v>
      </c>
      <c r="P4755" t="str">
        <f t="shared" si="429"/>
        <v>2022</v>
      </c>
      <c r="Q4755" t="s">
        <v>12021</v>
      </c>
      <c r="R4755" t="str">
        <f t="shared" si="427"/>
        <v>09-01-2022</v>
      </c>
      <c r="S4755" t="str">
        <f t="shared" si="430"/>
        <v>01</v>
      </c>
    </row>
    <row r="4756" spans="1:19" x14ac:dyDescent="0.3">
      <c r="A4756" t="s">
        <v>10526</v>
      </c>
      <c r="B4756" t="s">
        <v>48</v>
      </c>
      <c r="C4756" t="s">
        <v>12021</v>
      </c>
      <c r="D4756" t="s">
        <v>49</v>
      </c>
      <c r="E4756" t="s">
        <v>50</v>
      </c>
      <c r="F4756" t="s">
        <v>10527</v>
      </c>
      <c r="G4756" t="s">
        <v>22</v>
      </c>
      <c r="H4756" s="1" t="s">
        <v>1052</v>
      </c>
      <c r="I4756" s="3">
        <v>2.3449074074074074E-2</v>
      </c>
      <c r="J4756" s="1" t="s">
        <v>12021</v>
      </c>
      <c r="K4756" s="2" t="s">
        <v>12021</v>
      </c>
      <c r="L4756" s="2" t="s">
        <v>12021</v>
      </c>
      <c r="M4756" t="s">
        <v>12021</v>
      </c>
      <c r="N4756" t="str">
        <f t="shared" si="426"/>
        <v>22-01-2023</v>
      </c>
      <c r="O4756" t="str">
        <f t="shared" si="428"/>
        <v>01</v>
      </c>
      <c r="P4756" t="str">
        <f t="shared" si="429"/>
        <v>2023</v>
      </c>
      <c r="Q4756" t="s">
        <v>12021</v>
      </c>
      <c r="R4756" t="str">
        <f t="shared" si="427"/>
        <v>-</v>
      </c>
      <c r="S4756" t="str">
        <f t="shared" si="430"/>
        <v/>
      </c>
    </row>
    <row r="4757" spans="1:19" x14ac:dyDescent="0.3">
      <c r="A4757" t="s">
        <v>10528</v>
      </c>
      <c r="B4757" t="s">
        <v>173</v>
      </c>
      <c r="C4757" t="s">
        <v>12021</v>
      </c>
      <c r="D4757" t="s">
        <v>12</v>
      </c>
      <c r="E4757" t="s">
        <v>174</v>
      </c>
      <c r="F4757" t="s">
        <v>10529</v>
      </c>
      <c r="G4757" t="s">
        <v>15</v>
      </c>
      <c r="H4757" s="1" t="s">
        <v>8508</v>
      </c>
      <c r="I4757" s="3">
        <v>0.14851851851851852</v>
      </c>
      <c r="J4757" s="1" t="s">
        <v>12021</v>
      </c>
      <c r="K4757" s="2" t="s">
        <v>12021</v>
      </c>
      <c r="L4757" s="2" t="s">
        <v>12021</v>
      </c>
      <c r="M4757" t="s">
        <v>12021</v>
      </c>
      <c r="N4757" t="str">
        <f t="shared" si="426"/>
        <v>22-09-2022</v>
      </c>
      <c r="O4757" t="str">
        <f t="shared" si="428"/>
        <v>09</v>
      </c>
      <c r="P4757" t="str">
        <f t="shared" si="429"/>
        <v>2022</v>
      </c>
      <c r="Q4757" t="s">
        <v>12021</v>
      </c>
      <c r="R4757" t="str">
        <f t="shared" si="427"/>
        <v>-</v>
      </c>
      <c r="S4757" t="str">
        <f t="shared" si="430"/>
        <v/>
      </c>
    </row>
    <row r="4758" spans="1:19" x14ac:dyDescent="0.3">
      <c r="A4758" t="s">
        <v>10530</v>
      </c>
      <c r="B4758" t="s">
        <v>256</v>
      </c>
      <c r="C4758" t="s">
        <v>12021</v>
      </c>
      <c r="D4758" t="s">
        <v>19</v>
      </c>
      <c r="E4758" t="s">
        <v>20</v>
      </c>
      <c r="F4758" t="s">
        <v>10531</v>
      </c>
      <c r="G4758" t="s">
        <v>15</v>
      </c>
      <c r="H4758" s="1" t="s">
        <v>4714</v>
      </c>
      <c r="I4758" s="3">
        <v>0.8403356481481481</v>
      </c>
      <c r="J4758" s="1" t="s">
        <v>12021</v>
      </c>
      <c r="K4758" s="2" t="s">
        <v>12021</v>
      </c>
      <c r="L4758" s="2" t="s">
        <v>12021</v>
      </c>
      <c r="M4758" t="s">
        <v>12021</v>
      </c>
      <c r="N4758" t="str">
        <f t="shared" si="426"/>
        <v>16-10-2024</v>
      </c>
      <c r="O4758" t="str">
        <f t="shared" si="428"/>
        <v>10</v>
      </c>
      <c r="P4758" t="str">
        <f t="shared" si="429"/>
        <v>2024</v>
      </c>
      <c r="Q4758" t="s">
        <v>12021</v>
      </c>
      <c r="R4758" t="str">
        <f t="shared" si="427"/>
        <v>-</v>
      </c>
      <c r="S4758" t="str">
        <f t="shared" si="430"/>
        <v/>
      </c>
    </row>
    <row r="4759" spans="1:19" x14ac:dyDescent="0.3">
      <c r="A4759" t="s">
        <v>10532</v>
      </c>
      <c r="B4759" t="s">
        <v>64</v>
      </c>
      <c r="C4759" t="s">
        <v>12021</v>
      </c>
      <c r="D4759" t="s">
        <v>49</v>
      </c>
      <c r="E4759" t="s">
        <v>65</v>
      </c>
      <c r="F4759" t="s">
        <v>10533</v>
      </c>
      <c r="G4759" t="s">
        <v>15</v>
      </c>
      <c r="H4759" s="1" t="s">
        <v>3248</v>
      </c>
      <c r="I4759" s="3">
        <v>0.67564814814814811</v>
      </c>
      <c r="J4759" s="1" t="s">
        <v>12021</v>
      </c>
      <c r="K4759" s="2" t="s">
        <v>12021</v>
      </c>
      <c r="L4759" s="2" t="s">
        <v>12021</v>
      </c>
      <c r="M4759" t="s">
        <v>12021</v>
      </c>
      <c r="N4759" t="str">
        <f t="shared" si="426"/>
        <v>27-04-2020</v>
      </c>
      <c r="O4759" t="str">
        <f t="shared" si="428"/>
        <v>04</v>
      </c>
      <c r="P4759" t="str">
        <f t="shared" si="429"/>
        <v>2020</v>
      </c>
      <c r="Q4759" t="s">
        <v>12021</v>
      </c>
      <c r="R4759" t="str">
        <f t="shared" si="427"/>
        <v>-</v>
      </c>
      <c r="S4759" t="str">
        <f t="shared" si="430"/>
        <v/>
      </c>
    </row>
    <row r="4760" spans="1:19" x14ac:dyDescent="0.3">
      <c r="A4760" t="s">
        <v>10534</v>
      </c>
      <c r="B4760" t="s">
        <v>64</v>
      </c>
      <c r="C4760" t="s">
        <v>12021</v>
      </c>
      <c r="D4760" t="s">
        <v>49</v>
      </c>
      <c r="E4760" t="s">
        <v>65</v>
      </c>
      <c r="F4760" t="s">
        <v>10535</v>
      </c>
      <c r="G4760" t="s">
        <v>22</v>
      </c>
      <c r="H4760" s="1">
        <v>44958</v>
      </c>
      <c r="I4760" s="3">
        <v>0.30833333333333335</v>
      </c>
      <c r="J4760" s="1" t="s">
        <v>12021</v>
      </c>
      <c r="K4760" s="2" t="s">
        <v>12021</v>
      </c>
      <c r="L4760" s="2" t="s">
        <v>12021</v>
      </c>
      <c r="M4760" t="s">
        <v>12021</v>
      </c>
      <c r="N4760" t="str">
        <f t="shared" si="426"/>
        <v>01-02-2023</v>
      </c>
      <c r="O4760" t="str">
        <f t="shared" si="428"/>
        <v>02</v>
      </c>
      <c r="P4760" t="str">
        <f t="shared" si="429"/>
        <v>2023</v>
      </c>
      <c r="Q4760" t="s">
        <v>12021</v>
      </c>
      <c r="R4760" t="str">
        <f t="shared" si="427"/>
        <v>-</v>
      </c>
      <c r="S4760" t="str">
        <f t="shared" si="430"/>
        <v/>
      </c>
    </row>
    <row r="4761" spans="1:19" x14ac:dyDescent="0.3">
      <c r="A4761" t="s">
        <v>10536</v>
      </c>
      <c r="B4761" t="s">
        <v>205</v>
      </c>
      <c r="C4761" t="s">
        <v>12021</v>
      </c>
      <c r="D4761" t="s">
        <v>19</v>
      </c>
      <c r="E4761" t="s">
        <v>140</v>
      </c>
      <c r="F4761" t="s">
        <v>10537</v>
      </c>
      <c r="G4761" t="s">
        <v>22</v>
      </c>
      <c r="H4761" s="1">
        <v>45205</v>
      </c>
      <c r="I4761" s="3">
        <v>0.44236111111111109</v>
      </c>
      <c r="J4761" s="1" t="s">
        <v>12021</v>
      </c>
      <c r="K4761" s="2" t="s">
        <v>12021</v>
      </c>
      <c r="L4761" s="2" t="s">
        <v>12021</v>
      </c>
      <c r="M4761" t="s">
        <v>12021</v>
      </c>
      <c r="N4761" t="str">
        <f t="shared" si="426"/>
        <v>06-10-2023</v>
      </c>
      <c r="O4761" t="str">
        <f t="shared" si="428"/>
        <v>10</v>
      </c>
      <c r="P4761" t="str">
        <f t="shared" si="429"/>
        <v>2023</v>
      </c>
      <c r="Q4761" t="s">
        <v>12021</v>
      </c>
      <c r="R4761" t="str">
        <f t="shared" si="427"/>
        <v>-</v>
      </c>
      <c r="S4761" t="str">
        <f t="shared" si="430"/>
        <v/>
      </c>
    </row>
    <row r="4762" spans="1:19" x14ac:dyDescent="0.3">
      <c r="A4762" t="s">
        <v>10538</v>
      </c>
      <c r="B4762" t="s">
        <v>149</v>
      </c>
      <c r="C4762" t="s">
        <v>12021</v>
      </c>
      <c r="D4762" t="s">
        <v>49</v>
      </c>
      <c r="E4762" t="s">
        <v>69</v>
      </c>
      <c r="F4762" t="s">
        <v>10539</v>
      </c>
      <c r="G4762" t="s">
        <v>22</v>
      </c>
      <c r="H4762" s="1">
        <v>44014</v>
      </c>
      <c r="I4762" s="3">
        <v>0.55902777777777779</v>
      </c>
      <c r="J4762" s="1" t="s">
        <v>12021</v>
      </c>
      <c r="K4762" s="2" t="s">
        <v>12021</v>
      </c>
      <c r="L4762" s="2" t="s">
        <v>12021</v>
      </c>
      <c r="M4762" t="s">
        <v>12021</v>
      </c>
      <c r="N4762" t="str">
        <f t="shared" si="426"/>
        <v>02-07-2020</v>
      </c>
      <c r="O4762" t="str">
        <f t="shared" si="428"/>
        <v>07</v>
      </c>
      <c r="P4762" t="str">
        <f t="shared" si="429"/>
        <v>2020</v>
      </c>
      <c r="Q4762" t="s">
        <v>12021</v>
      </c>
      <c r="R4762" t="str">
        <f t="shared" si="427"/>
        <v>-</v>
      </c>
      <c r="S4762" t="str">
        <f t="shared" si="430"/>
        <v/>
      </c>
    </row>
    <row r="4763" spans="1:19" x14ac:dyDescent="0.3">
      <c r="A4763" t="s">
        <v>10540</v>
      </c>
      <c r="B4763" t="s">
        <v>205</v>
      </c>
      <c r="C4763" s="4">
        <v>44415.060416666667</v>
      </c>
      <c r="D4763" t="s">
        <v>19</v>
      </c>
      <c r="E4763" t="s">
        <v>140</v>
      </c>
      <c r="F4763" t="s">
        <v>10541</v>
      </c>
      <c r="G4763" t="s">
        <v>28</v>
      </c>
      <c r="H4763" s="1">
        <v>44475</v>
      </c>
      <c r="I4763" s="3">
        <v>6.0416666666666667E-2</v>
      </c>
      <c r="J4763" s="1">
        <v>44415</v>
      </c>
      <c r="K4763" s="2">
        <v>6.0416666666666667E-2</v>
      </c>
      <c r="L4763" s="2" t="s">
        <v>12021</v>
      </c>
      <c r="M4763" t="s">
        <v>12021</v>
      </c>
      <c r="N4763" t="str">
        <f t="shared" si="426"/>
        <v>06-10-2021</v>
      </c>
      <c r="O4763" t="str">
        <f t="shared" si="428"/>
        <v>10</v>
      </c>
      <c r="P4763" t="str">
        <f t="shared" si="429"/>
        <v>2021</v>
      </c>
      <c r="Q4763" t="s">
        <v>12021</v>
      </c>
      <c r="R4763" t="str">
        <f t="shared" si="427"/>
        <v>07-08-2021</v>
      </c>
      <c r="S4763" t="str">
        <f t="shared" si="430"/>
        <v>08</v>
      </c>
    </row>
    <row r="4764" spans="1:19" x14ac:dyDescent="0.3">
      <c r="A4764" t="s">
        <v>10542</v>
      </c>
      <c r="B4764" t="s">
        <v>73</v>
      </c>
      <c r="C4764" t="s">
        <v>12021</v>
      </c>
      <c r="D4764" t="s">
        <v>49</v>
      </c>
      <c r="E4764" t="s">
        <v>50</v>
      </c>
      <c r="F4764" t="s">
        <v>10543</v>
      </c>
      <c r="G4764" t="s">
        <v>15</v>
      </c>
      <c r="H4764" s="1" t="s">
        <v>7420</v>
      </c>
      <c r="I4764" s="3">
        <v>0.59750000000000003</v>
      </c>
      <c r="J4764" s="1" t="s">
        <v>12021</v>
      </c>
      <c r="K4764" s="2" t="s">
        <v>12021</v>
      </c>
      <c r="L4764" s="2" t="s">
        <v>12021</v>
      </c>
      <c r="M4764" t="s">
        <v>12021</v>
      </c>
      <c r="N4764" t="str">
        <f t="shared" si="426"/>
        <v>22-02-2022</v>
      </c>
      <c r="O4764" t="str">
        <f t="shared" si="428"/>
        <v>02</v>
      </c>
      <c r="P4764" t="str">
        <f t="shared" si="429"/>
        <v>2022</v>
      </c>
      <c r="Q4764" t="s">
        <v>12021</v>
      </c>
      <c r="R4764" t="str">
        <f t="shared" si="427"/>
        <v>-</v>
      </c>
      <c r="S4764" t="str">
        <f t="shared" si="430"/>
        <v/>
      </c>
    </row>
    <row r="4765" spans="1:19" x14ac:dyDescent="0.3">
      <c r="A4765" t="s">
        <v>10544</v>
      </c>
      <c r="B4765" t="s">
        <v>37</v>
      </c>
      <c r="C4765" t="s">
        <v>12021</v>
      </c>
      <c r="D4765" t="s">
        <v>33</v>
      </c>
      <c r="E4765" t="s">
        <v>38</v>
      </c>
      <c r="F4765" t="s">
        <v>10545</v>
      </c>
      <c r="G4765" t="s">
        <v>15</v>
      </c>
      <c r="H4765" s="1" t="s">
        <v>1469</v>
      </c>
      <c r="I4765" s="3">
        <v>0.15563657407407408</v>
      </c>
      <c r="J4765" s="1" t="s">
        <v>12021</v>
      </c>
      <c r="K4765" s="2" t="s">
        <v>12021</v>
      </c>
      <c r="L4765" s="2" t="s">
        <v>12021</v>
      </c>
      <c r="M4765" t="s">
        <v>12021</v>
      </c>
      <c r="N4765" t="str">
        <f t="shared" si="426"/>
        <v>31-12-2023</v>
      </c>
      <c r="O4765" t="str">
        <f t="shared" si="428"/>
        <v>12</v>
      </c>
      <c r="P4765" t="str">
        <f t="shared" si="429"/>
        <v>2023</v>
      </c>
      <c r="Q4765" t="s">
        <v>12021</v>
      </c>
      <c r="R4765" t="str">
        <f t="shared" si="427"/>
        <v>-</v>
      </c>
      <c r="S4765" t="str">
        <f t="shared" si="430"/>
        <v/>
      </c>
    </row>
    <row r="4766" spans="1:19" x14ac:dyDescent="0.3">
      <c r="A4766" t="s">
        <v>10546</v>
      </c>
      <c r="B4766" t="s">
        <v>73</v>
      </c>
      <c r="C4766" t="s">
        <v>12021</v>
      </c>
      <c r="D4766" t="s">
        <v>49</v>
      </c>
      <c r="E4766" t="s">
        <v>50</v>
      </c>
      <c r="F4766" t="s">
        <v>10547</v>
      </c>
      <c r="G4766" t="s">
        <v>22</v>
      </c>
      <c r="H4766" s="1" t="s">
        <v>3352</v>
      </c>
      <c r="I4766" s="3">
        <v>0.55440972222222218</v>
      </c>
      <c r="J4766" s="1" t="s">
        <v>12021</v>
      </c>
      <c r="K4766" s="2" t="s">
        <v>12021</v>
      </c>
      <c r="L4766" s="2" t="s">
        <v>12021</v>
      </c>
      <c r="M4766" t="s">
        <v>12021</v>
      </c>
      <c r="N4766" t="str">
        <f t="shared" si="426"/>
        <v>30-01-2024</v>
      </c>
      <c r="O4766" t="str">
        <f t="shared" si="428"/>
        <v>01</v>
      </c>
      <c r="P4766" t="str">
        <f t="shared" si="429"/>
        <v>2024</v>
      </c>
      <c r="Q4766" t="s">
        <v>12021</v>
      </c>
      <c r="R4766" t="str">
        <f t="shared" si="427"/>
        <v>-</v>
      </c>
      <c r="S4766" t="str">
        <f t="shared" si="430"/>
        <v/>
      </c>
    </row>
    <row r="4767" spans="1:19" x14ac:dyDescent="0.3">
      <c r="A4767" t="s">
        <v>10548</v>
      </c>
      <c r="B4767" t="s">
        <v>131</v>
      </c>
      <c r="C4767" t="s">
        <v>12021</v>
      </c>
      <c r="D4767" t="s">
        <v>12</v>
      </c>
      <c r="E4767" t="s">
        <v>114</v>
      </c>
      <c r="F4767" t="s">
        <v>10549</v>
      </c>
      <c r="G4767" t="s">
        <v>22</v>
      </c>
      <c r="H4767" s="1" t="s">
        <v>2062</v>
      </c>
      <c r="I4767" s="3">
        <v>0.77729166666666671</v>
      </c>
      <c r="J4767" s="1" t="s">
        <v>12021</v>
      </c>
      <c r="K4767" s="2" t="s">
        <v>12021</v>
      </c>
      <c r="L4767" s="2" t="s">
        <v>12021</v>
      </c>
      <c r="M4767" t="s">
        <v>12021</v>
      </c>
      <c r="N4767" t="str">
        <f t="shared" si="426"/>
        <v>17-03-2020</v>
      </c>
      <c r="O4767" t="str">
        <f t="shared" si="428"/>
        <v>03</v>
      </c>
      <c r="P4767" t="str">
        <f t="shared" si="429"/>
        <v>2020</v>
      </c>
      <c r="Q4767" t="s">
        <v>12021</v>
      </c>
      <c r="R4767" t="str">
        <f t="shared" si="427"/>
        <v>-</v>
      </c>
      <c r="S4767" t="str">
        <f t="shared" si="430"/>
        <v/>
      </c>
    </row>
    <row r="4768" spans="1:19" x14ac:dyDescent="0.3">
      <c r="A4768" t="s">
        <v>10550</v>
      </c>
      <c r="B4768" t="s">
        <v>146</v>
      </c>
      <c r="C4768" t="s">
        <v>12021</v>
      </c>
      <c r="D4768" t="s">
        <v>19</v>
      </c>
      <c r="E4768" t="s">
        <v>140</v>
      </c>
      <c r="F4768" t="s">
        <v>10551</v>
      </c>
      <c r="G4768" t="s">
        <v>22</v>
      </c>
      <c r="H4768" s="1" t="s">
        <v>1847</v>
      </c>
      <c r="I4768" s="3">
        <v>0.92160879629629633</v>
      </c>
      <c r="J4768" s="1" t="s">
        <v>12021</v>
      </c>
      <c r="K4768" s="2" t="s">
        <v>12021</v>
      </c>
      <c r="L4768" s="2" t="s">
        <v>12021</v>
      </c>
      <c r="M4768" t="s">
        <v>12021</v>
      </c>
      <c r="N4768" t="str">
        <f t="shared" si="426"/>
        <v>20-09-2024</v>
      </c>
      <c r="O4768" t="str">
        <f t="shared" si="428"/>
        <v>09</v>
      </c>
      <c r="P4768" t="str">
        <f t="shared" si="429"/>
        <v>2024</v>
      </c>
      <c r="Q4768" t="s">
        <v>12021</v>
      </c>
      <c r="R4768" t="str">
        <f t="shared" si="427"/>
        <v>-</v>
      </c>
      <c r="S4768" t="str">
        <f t="shared" si="430"/>
        <v/>
      </c>
    </row>
    <row r="4769" spans="1:19" x14ac:dyDescent="0.3">
      <c r="A4769" t="s">
        <v>10552</v>
      </c>
      <c r="B4769" t="s">
        <v>188</v>
      </c>
      <c r="C4769" s="4">
        <v>45630.509722222225</v>
      </c>
      <c r="D4769" t="s">
        <v>12</v>
      </c>
      <c r="E4769" t="s">
        <v>114</v>
      </c>
      <c r="F4769" t="s">
        <v>10553</v>
      </c>
      <c r="G4769" t="s">
        <v>28</v>
      </c>
      <c r="H4769" s="1" t="s">
        <v>6172</v>
      </c>
      <c r="I4769" s="3">
        <v>0.51027777777777783</v>
      </c>
      <c r="J4769" s="1">
        <v>45630</v>
      </c>
      <c r="K4769" s="2">
        <v>0.50972222222222219</v>
      </c>
      <c r="L4769" s="2" t="s">
        <v>12021</v>
      </c>
      <c r="M4769" t="s">
        <v>12021</v>
      </c>
      <c r="N4769" t="str">
        <f t="shared" si="426"/>
        <v>28-03-2024</v>
      </c>
      <c r="O4769" t="str">
        <f t="shared" si="428"/>
        <v>03</v>
      </c>
      <c r="P4769" t="str">
        <f t="shared" si="429"/>
        <v>2024</v>
      </c>
      <c r="Q4769" t="s">
        <v>12021</v>
      </c>
      <c r="R4769" t="str">
        <f t="shared" si="427"/>
        <v>04-12-2024</v>
      </c>
      <c r="S4769" t="str">
        <f t="shared" si="430"/>
        <v>12</v>
      </c>
    </row>
    <row r="4770" spans="1:19" x14ac:dyDescent="0.3">
      <c r="A4770" t="s">
        <v>10554</v>
      </c>
      <c r="B4770" t="s">
        <v>87</v>
      </c>
      <c r="C4770" t="s">
        <v>12021</v>
      </c>
      <c r="D4770" t="s">
        <v>33</v>
      </c>
      <c r="E4770" t="s">
        <v>38</v>
      </c>
      <c r="F4770" t="s">
        <v>10555</v>
      </c>
      <c r="G4770" t="s">
        <v>15</v>
      </c>
      <c r="H4770" s="1">
        <v>44600</v>
      </c>
      <c r="I4770" s="3">
        <v>0.95833333333333337</v>
      </c>
      <c r="J4770" s="1" t="s">
        <v>12021</v>
      </c>
      <c r="K4770" s="2" t="s">
        <v>12021</v>
      </c>
      <c r="L4770" s="2" t="s">
        <v>12021</v>
      </c>
      <c r="M4770" t="s">
        <v>12021</v>
      </c>
      <c r="N4770" t="str">
        <f t="shared" si="426"/>
        <v>08-02-2022</v>
      </c>
      <c r="O4770" t="str">
        <f t="shared" si="428"/>
        <v>02</v>
      </c>
      <c r="P4770" t="str">
        <f t="shared" si="429"/>
        <v>2022</v>
      </c>
      <c r="Q4770" t="s">
        <v>12021</v>
      </c>
      <c r="R4770" t="str">
        <f t="shared" si="427"/>
        <v>-</v>
      </c>
      <c r="S4770" t="str">
        <f t="shared" si="430"/>
        <v/>
      </c>
    </row>
    <row r="4771" spans="1:19" x14ac:dyDescent="0.3">
      <c r="A4771" t="s">
        <v>10556</v>
      </c>
      <c r="B4771" t="s">
        <v>73</v>
      </c>
      <c r="C4771" s="4">
        <v>44326.536111111112</v>
      </c>
      <c r="D4771" t="s">
        <v>49</v>
      </c>
      <c r="E4771" t="s">
        <v>50</v>
      </c>
      <c r="F4771" t="s">
        <v>10557</v>
      </c>
      <c r="G4771" t="s">
        <v>28</v>
      </c>
      <c r="H4771" s="1">
        <v>44265</v>
      </c>
      <c r="I4771" s="3">
        <v>0.53611111111111109</v>
      </c>
      <c r="J4771" s="1">
        <v>44326</v>
      </c>
      <c r="K4771" s="2">
        <v>0.53611111111111109</v>
      </c>
      <c r="L4771" s="2" t="s">
        <v>12021</v>
      </c>
      <c r="M4771" t="s">
        <v>12021</v>
      </c>
      <c r="N4771" t="str">
        <f t="shared" si="426"/>
        <v>10-03-2021</v>
      </c>
      <c r="O4771" t="str">
        <f t="shared" si="428"/>
        <v>03</v>
      </c>
      <c r="P4771" t="str">
        <f t="shared" si="429"/>
        <v>2021</v>
      </c>
      <c r="Q4771" t="s">
        <v>12021</v>
      </c>
      <c r="R4771" t="str">
        <f t="shared" si="427"/>
        <v>10-05-2021</v>
      </c>
      <c r="S4771" t="str">
        <f t="shared" si="430"/>
        <v>05</v>
      </c>
    </row>
    <row r="4772" spans="1:19" x14ac:dyDescent="0.3">
      <c r="A4772" t="s">
        <v>10558</v>
      </c>
      <c r="B4772" t="s">
        <v>110</v>
      </c>
      <c r="C4772" s="4">
        <v>44602.579861111109</v>
      </c>
      <c r="D4772" t="s">
        <v>33</v>
      </c>
      <c r="E4772" t="s">
        <v>34</v>
      </c>
      <c r="F4772" t="s">
        <v>1185</v>
      </c>
      <c r="G4772" t="s">
        <v>28</v>
      </c>
      <c r="H4772" s="1">
        <v>44904</v>
      </c>
      <c r="I4772" s="3">
        <v>0.57986111111111116</v>
      </c>
      <c r="J4772" s="1">
        <v>44602</v>
      </c>
      <c r="K4772" s="2">
        <v>0.57986111111111116</v>
      </c>
      <c r="L4772" s="2" t="s">
        <v>12021</v>
      </c>
      <c r="M4772" t="s">
        <v>12021</v>
      </c>
      <c r="N4772" t="str">
        <f t="shared" si="426"/>
        <v>09-12-2022</v>
      </c>
      <c r="O4772" t="str">
        <f t="shared" si="428"/>
        <v>12</v>
      </c>
      <c r="P4772" t="str">
        <f t="shared" si="429"/>
        <v>2022</v>
      </c>
      <c r="Q4772" t="s">
        <v>12021</v>
      </c>
      <c r="R4772" t="str">
        <f t="shared" si="427"/>
        <v>10-02-2022</v>
      </c>
      <c r="S4772" t="str">
        <f t="shared" si="430"/>
        <v>02</v>
      </c>
    </row>
    <row r="4773" spans="1:19" x14ac:dyDescent="0.3">
      <c r="A4773" t="s">
        <v>10559</v>
      </c>
      <c r="B4773" t="s">
        <v>173</v>
      </c>
      <c r="C4773" t="s">
        <v>12021</v>
      </c>
      <c r="D4773" t="s">
        <v>12</v>
      </c>
      <c r="E4773" t="s">
        <v>174</v>
      </c>
      <c r="F4773" t="s">
        <v>10560</v>
      </c>
      <c r="G4773" t="s">
        <v>15</v>
      </c>
      <c r="H4773" s="1">
        <v>45361</v>
      </c>
      <c r="I4773" s="3">
        <v>0.91111111111111109</v>
      </c>
      <c r="J4773" s="1" t="s">
        <v>12021</v>
      </c>
      <c r="K4773" s="2" t="s">
        <v>12021</v>
      </c>
      <c r="L4773" s="2" t="s">
        <v>12021</v>
      </c>
      <c r="M4773" t="s">
        <v>12021</v>
      </c>
      <c r="N4773" t="str">
        <f t="shared" si="426"/>
        <v>10-03-2024</v>
      </c>
      <c r="O4773" t="str">
        <f t="shared" si="428"/>
        <v>03</v>
      </c>
      <c r="P4773" t="str">
        <f t="shared" si="429"/>
        <v>2024</v>
      </c>
      <c r="Q4773" t="s">
        <v>12021</v>
      </c>
      <c r="R4773" t="str">
        <f t="shared" si="427"/>
        <v>-</v>
      </c>
      <c r="S4773" t="str">
        <f t="shared" si="430"/>
        <v/>
      </c>
    </row>
    <row r="4774" spans="1:19" x14ac:dyDescent="0.3">
      <c r="A4774" t="s">
        <v>10561</v>
      </c>
      <c r="B4774" t="s">
        <v>205</v>
      </c>
      <c r="C4774" t="s">
        <v>11939</v>
      </c>
      <c r="D4774" t="s">
        <v>19</v>
      </c>
      <c r="E4774" t="s">
        <v>140</v>
      </c>
      <c r="F4774" t="s">
        <v>10562</v>
      </c>
      <c r="G4774" t="s">
        <v>28</v>
      </c>
      <c r="H4774" s="1">
        <v>45391</v>
      </c>
      <c r="I4774" s="3">
        <v>0.56736111111111109</v>
      </c>
      <c r="J4774" s="1" t="s">
        <v>1032</v>
      </c>
      <c r="K4774" s="2">
        <v>0.56753472222222223</v>
      </c>
      <c r="L4774" s="2" t="s">
        <v>12021</v>
      </c>
      <c r="M4774" t="s">
        <v>12021</v>
      </c>
      <c r="N4774" t="str">
        <f t="shared" si="426"/>
        <v>09-04-2024</v>
      </c>
      <c r="O4774" t="str">
        <f t="shared" si="428"/>
        <v>04</v>
      </c>
      <c r="P4774" t="str">
        <f t="shared" si="429"/>
        <v>2024</v>
      </c>
      <c r="Q4774" t="s">
        <v>12021</v>
      </c>
      <c r="R4774" t="str">
        <f t="shared" si="427"/>
        <v>23-09-2024</v>
      </c>
      <c r="S4774" t="str">
        <f t="shared" si="430"/>
        <v>09</v>
      </c>
    </row>
    <row r="4775" spans="1:19" x14ac:dyDescent="0.3">
      <c r="A4775" t="s">
        <v>10563</v>
      </c>
      <c r="B4775" t="s">
        <v>123</v>
      </c>
      <c r="C4775" t="s">
        <v>11940</v>
      </c>
      <c r="D4775" t="s">
        <v>33</v>
      </c>
      <c r="E4775" t="s">
        <v>34</v>
      </c>
      <c r="F4775" t="s">
        <v>10564</v>
      </c>
      <c r="G4775" t="s">
        <v>28</v>
      </c>
      <c r="H4775" s="1">
        <v>43839</v>
      </c>
      <c r="I4775" s="3">
        <v>5.7638888888888892E-2</v>
      </c>
      <c r="J4775" s="1" t="s">
        <v>7278</v>
      </c>
      <c r="K4775" s="2">
        <v>5.8067129629629628E-2</v>
      </c>
      <c r="L4775" s="2" t="s">
        <v>12021</v>
      </c>
      <c r="M4775" t="s">
        <v>12021</v>
      </c>
      <c r="N4775" t="str">
        <f t="shared" si="426"/>
        <v>09-01-2020</v>
      </c>
      <c r="O4775" t="str">
        <f t="shared" si="428"/>
        <v>01</v>
      </c>
      <c r="P4775" t="str">
        <f t="shared" si="429"/>
        <v>2020</v>
      </c>
      <c r="Q4775" t="s">
        <v>12021</v>
      </c>
      <c r="R4775" t="str">
        <f t="shared" si="427"/>
        <v>20-09-2020</v>
      </c>
      <c r="S4775" t="str">
        <f t="shared" si="430"/>
        <v>09</v>
      </c>
    </row>
    <row r="4776" spans="1:19" x14ac:dyDescent="0.3">
      <c r="A4776" t="s">
        <v>10565</v>
      </c>
      <c r="B4776" t="s">
        <v>110</v>
      </c>
      <c r="C4776" s="4">
        <v>44319.602083333331</v>
      </c>
      <c r="D4776" t="s">
        <v>33</v>
      </c>
      <c r="E4776" t="s">
        <v>34</v>
      </c>
      <c r="F4776" t="s">
        <v>10566</v>
      </c>
      <c r="G4776" t="s">
        <v>28</v>
      </c>
      <c r="H4776" s="1" t="s">
        <v>1486</v>
      </c>
      <c r="I4776" s="3">
        <v>0.60222222222222221</v>
      </c>
      <c r="J4776" s="1">
        <v>44319</v>
      </c>
      <c r="K4776" s="2">
        <v>0.6020833333333333</v>
      </c>
      <c r="L4776" s="2" t="s">
        <v>12021</v>
      </c>
      <c r="M4776" t="s">
        <v>12021</v>
      </c>
      <c r="N4776" t="str">
        <f t="shared" si="426"/>
        <v>25-02-2021</v>
      </c>
      <c r="O4776" t="str">
        <f t="shared" si="428"/>
        <v>02</v>
      </c>
      <c r="P4776" t="str">
        <f t="shared" si="429"/>
        <v>2021</v>
      </c>
      <c r="Q4776" t="s">
        <v>12021</v>
      </c>
      <c r="R4776" t="str">
        <f t="shared" si="427"/>
        <v>03-05-2021</v>
      </c>
      <c r="S4776" t="str">
        <f t="shared" si="430"/>
        <v>05</v>
      </c>
    </row>
    <row r="4777" spans="1:19" x14ac:dyDescent="0.3">
      <c r="A4777" t="s">
        <v>10567</v>
      </c>
      <c r="B4777" t="s">
        <v>135</v>
      </c>
      <c r="C4777" s="4">
        <v>45413.177777777775</v>
      </c>
      <c r="D4777" t="s">
        <v>33</v>
      </c>
      <c r="E4777" t="s">
        <v>38</v>
      </c>
      <c r="F4777" t="s">
        <v>10132</v>
      </c>
      <c r="G4777" t="s">
        <v>28</v>
      </c>
      <c r="H4777" s="1">
        <v>45242</v>
      </c>
      <c r="I4777" s="3">
        <v>0.17777777777777778</v>
      </c>
      <c r="J4777" s="1">
        <v>45413</v>
      </c>
      <c r="K4777" s="2">
        <v>0.17777777777777778</v>
      </c>
      <c r="L4777" s="2" t="s">
        <v>12021</v>
      </c>
      <c r="M4777" t="s">
        <v>12021</v>
      </c>
      <c r="N4777" t="str">
        <f t="shared" si="426"/>
        <v>12-11-2023</v>
      </c>
      <c r="O4777" t="str">
        <f t="shared" si="428"/>
        <v>11</v>
      </c>
      <c r="P4777" t="str">
        <f t="shared" si="429"/>
        <v>2023</v>
      </c>
      <c r="Q4777" t="s">
        <v>12021</v>
      </c>
      <c r="R4777" t="str">
        <f t="shared" si="427"/>
        <v>01-05-2024</v>
      </c>
      <c r="S4777" t="str">
        <f t="shared" si="430"/>
        <v>05</v>
      </c>
    </row>
    <row r="4778" spans="1:19" x14ac:dyDescent="0.3">
      <c r="A4778" t="s">
        <v>10568</v>
      </c>
      <c r="B4778" t="s">
        <v>64</v>
      </c>
      <c r="C4778" t="s">
        <v>12021</v>
      </c>
      <c r="D4778" t="s">
        <v>49</v>
      </c>
      <c r="E4778" t="s">
        <v>65</v>
      </c>
      <c r="F4778" t="s">
        <v>10569</v>
      </c>
      <c r="G4778" t="s">
        <v>15</v>
      </c>
      <c r="H4778" s="1" t="s">
        <v>199</v>
      </c>
      <c r="I4778" s="3">
        <v>0.84782407407407412</v>
      </c>
      <c r="J4778" s="1" t="s">
        <v>12021</v>
      </c>
      <c r="K4778" s="2" t="s">
        <v>12021</v>
      </c>
      <c r="L4778" s="2" t="s">
        <v>12021</v>
      </c>
      <c r="M4778" t="s">
        <v>12021</v>
      </c>
      <c r="N4778" t="str">
        <f t="shared" si="426"/>
        <v>16-07-2021</v>
      </c>
      <c r="O4778" t="str">
        <f t="shared" si="428"/>
        <v>07</v>
      </c>
      <c r="P4778" t="str">
        <f t="shared" si="429"/>
        <v>2021</v>
      </c>
      <c r="Q4778" t="s">
        <v>12021</v>
      </c>
      <c r="R4778" t="str">
        <f t="shared" si="427"/>
        <v>-</v>
      </c>
      <c r="S4778" t="str">
        <f t="shared" si="430"/>
        <v/>
      </c>
    </row>
    <row r="4779" spans="1:19" x14ac:dyDescent="0.3">
      <c r="A4779" t="s">
        <v>10570</v>
      </c>
      <c r="B4779" t="s">
        <v>110</v>
      </c>
      <c r="C4779" t="s">
        <v>12021</v>
      </c>
      <c r="D4779" t="s">
        <v>33</v>
      </c>
      <c r="E4779" t="s">
        <v>34</v>
      </c>
      <c r="F4779" t="s">
        <v>10571</v>
      </c>
      <c r="G4779" t="s">
        <v>22</v>
      </c>
      <c r="H4779" s="1">
        <v>45268</v>
      </c>
      <c r="I4779" s="3">
        <v>0.5444444444444444</v>
      </c>
      <c r="J4779" s="1" t="s">
        <v>12021</v>
      </c>
      <c r="K4779" s="2" t="s">
        <v>12021</v>
      </c>
      <c r="L4779" s="2" t="s">
        <v>12021</v>
      </c>
      <c r="M4779" t="s">
        <v>12021</v>
      </c>
      <c r="N4779" t="str">
        <f t="shared" si="426"/>
        <v>08-12-2023</v>
      </c>
      <c r="O4779" t="str">
        <f t="shared" si="428"/>
        <v>12</v>
      </c>
      <c r="P4779" t="str">
        <f t="shared" si="429"/>
        <v>2023</v>
      </c>
      <c r="Q4779" t="s">
        <v>12021</v>
      </c>
      <c r="R4779" t="str">
        <f t="shared" si="427"/>
        <v>-</v>
      </c>
      <c r="S4779" t="str">
        <f t="shared" si="430"/>
        <v/>
      </c>
    </row>
    <row r="4780" spans="1:19" x14ac:dyDescent="0.3">
      <c r="A4780" t="s">
        <v>10572</v>
      </c>
      <c r="B4780" t="s">
        <v>93</v>
      </c>
      <c r="C4780" t="s">
        <v>12021</v>
      </c>
      <c r="D4780" t="s">
        <v>19</v>
      </c>
      <c r="E4780" t="s">
        <v>26</v>
      </c>
      <c r="F4780" t="s">
        <v>10573</v>
      </c>
      <c r="G4780" t="s">
        <v>15</v>
      </c>
      <c r="H4780" s="1" t="s">
        <v>3501</v>
      </c>
      <c r="I4780" s="3">
        <v>8.1990740740740739E-2</v>
      </c>
      <c r="J4780" s="1" t="s">
        <v>12021</v>
      </c>
      <c r="K4780" s="2" t="s">
        <v>12021</v>
      </c>
      <c r="L4780" s="2" t="s">
        <v>12021</v>
      </c>
      <c r="M4780" t="s">
        <v>12021</v>
      </c>
      <c r="N4780" t="str">
        <f t="shared" si="426"/>
        <v>16-08-2021</v>
      </c>
      <c r="O4780" t="str">
        <f t="shared" si="428"/>
        <v>08</v>
      </c>
      <c r="P4780" t="str">
        <f t="shared" si="429"/>
        <v>2021</v>
      </c>
      <c r="Q4780" t="s">
        <v>12021</v>
      </c>
      <c r="R4780" t="str">
        <f t="shared" si="427"/>
        <v>-</v>
      </c>
      <c r="S4780" t="str">
        <f t="shared" si="430"/>
        <v/>
      </c>
    </row>
    <row r="4781" spans="1:19" x14ac:dyDescent="0.3">
      <c r="A4781" t="s">
        <v>10574</v>
      </c>
      <c r="B4781" t="s">
        <v>249</v>
      </c>
      <c r="C4781" t="s">
        <v>12021</v>
      </c>
      <c r="D4781" t="s">
        <v>19</v>
      </c>
      <c r="E4781" t="s">
        <v>26</v>
      </c>
      <c r="F4781" t="s">
        <v>10575</v>
      </c>
      <c r="G4781" t="s">
        <v>15</v>
      </c>
      <c r="H4781" s="1" t="s">
        <v>1729</v>
      </c>
      <c r="I4781" s="3">
        <v>0.9742939814814815</v>
      </c>
      <c r="J4781" s="1" t="s">
        <v>12021</v>
      </c>
      <c r="K4781" s="2" t="s">
        <v>12021</v>
      </c>
      <c r="L4781" s="2" t="s">
        <v>12021</v>
      </c>
      <c r="M4781" t="s">
        <v>12021</v>
      </c>
      <c r="N4781" t="str">
        <f t="shared" si="426"/>
        <v>25-05-2022</v>
      </c>
      <c r="O4781" t="str">
        <f t="shared" si="428"/>
        <v>05</v>
      </c>
      <c r="P4781" t="str">
        <f t="shared" si="429"/>
        <v>2022</v>
      </c>
      <c r="Q4781" t="s">
        <v>12021</v>
      </c>
      <c r="R4781" t="str">
        <f t="shared" si="427"/>
        <v>-</v>
      </c>
      <c r="S4781" t="str">
        <f t="shared" si="430"/>
        <v/>
      </c>
    </row>
    <row r="4782" spans="1:19" x14ac:dyDescent="0.3">
      <c r="A4782" t="s">
        <v>10576</v>
      </c>
      <c r="B4782" t="s">
        <v>113</v>
      </c>
      <c r="C4782" t="s">
        <v>12021</v>
      </c>
      <c r="D4782" t="s">
        <v>12</v>
      </c>
      <c r="E4782" t="s">
        <v>114</v>
      </c>
      <c r="F4782" t="s">
        <v>10577</v>
      </c>
      <c r="G4782" t="s">
        <v>22</v>
      </c>
      <c r="H4782" s="1" t="s">
        <v>466</v>
      </c>
      <c r="I4782" s="3">
        <v>9.2268518518518514E-2</v>
      </c>
      <c r="J4782" s="1" t="s">
        <v>12021</v>
      </c>
      <c r="K4782" s="2" t="s">
        <v>12021</v>
      </c>
      <c r="L4782" s="2" t="s">
        <v>12021</v>
      </c>
      <c r="M4782" t="s">
        <v>12021</v>
      </c>
      <c r="N4782" t="str">
        <f t="shared" si="426"/>
        <v>21-11-2020</v>
      </c>
      <c r="O4782" t="str">
        <f t="shared" si="428"/>
        <v>11</v>
      </c>
      <c r="P4782" t="str">
        <f t="shared" si="429"/>
        <v>2020</v>
      </c>
      <c r="Q4782" t="s">
        <v>12021</v>
      </c>
      <c r="R4782" t="str">
        <f t="shared" si="427"/>
        <v>-</v>
      </c>
      <c r="S4782" t="str">
        <f t="shared" si="430"/>
        <v/>
      </c>
    </row>
    <row r="4783" spans="1:19" x14ac:dyDescent="0.3">
      <c r="A4783" t="s">
        <v>10578</v>
      </c>
      <c r="B4783" t="s">
        <v>11</v>
      </c>
      <c r="C4783" t="s">
        <v>11941</v>
      </c>
      <c r="D4783" t="s">
        <v>12</v>
      </c>
      <c r="E4783" t="s">
        <v>13</v>
      </c>
      <c r="F4783" t="s">
        <v>10579</v>
      </c>
      <c r="G4783" t="s">
        <v>28</v>
      </c>
      <c r="H4783" s="1" t="s">
        <v>438</v>
      </c>
      <c r="I4783" s="3">
        <v>0.8185069444444445</v>
      </c>
      <c r="J4783" s="1" t="s">
        <v>5635</v>
      </c>
      <c r="K4783" s="2">
        <v>0.8185069444444445</v>
      </c>
      <c r="L4783" s="2" t="s">
        <v>12021</v>
      </c>
      <c r="M4783" t="s">
        <v>12021</v>
      </c>
      <c r="N4783" t="str">
        <f t="shared" si="426"/>
        <v>23-08-2021</v>
      </c>
      <c r="O4783" t="str">
        <f t="shared" si="428"/>
        <v>08</v>
      </c>
      <c r="P4783" t="str">
        <f t="shared" si="429"/>
        <v>2021</v>
      </c>
      <c r="Q4783" t="s">
        <v>12021</v>
      </c>
      <c r="R4783" t="str">
        <f t="shared" si="427"/>
        <v>13-09-2021</v>
      </c>
      <c r="S4783" t="str">
        <f t="shared" si="430"/>
        <v>09</v>
      </c>
    </row>
    <row r="4784" spans="1:19" x14ac:dyDescent="0.3">
      <c r="A4784" t="s">
        <v>10580</v>
      </c>
      <c r="B4784" t="s">
        <v>64</v>
      </c>
      <c r="C4784" t="s">
        <v>12021</v>
      </c>
      <c r="D4784" t="s">
        <v>49</v>
      </c>
      <c r="E4784" t="s">
        <v>65</v>
      </c>
      <c r="F4784" t="s">
        <v>10581</v>
      </c>
      <c r="G4784" t="s">
        <v>22</v>
      </c>
      <c r="H4784" s="1">
        <v>44659</v>
      </c>
      <c r="I4784" s="3">
        <v>0.37916666666666665</v>
      </c>
      <c r="J4784" s="1" t="s">
        <v>12021</v>
      </c>
      <c r="K4784" s="2" t="s">
        <v>12021</v>
      </c>
      <c r="L4784" s="2" t="s">
        <v>12021</v>
      </c>
      <c r="M4784" t="s">
        <v>12021</v>
      </c>
      <c r="N4784" t="str">
        <f t="shared" si="426"/>
        <v>08-04-2022</v>
      </c>
      <c r="O4784" t="str">
        <f t="shared" si="428"/>
        <v>04</v>
      </c>
      <c r="P4784" t="str">
        <f t="shared" si="429"/>
        <v>2022</v>
      </c>
      <c r="Q4784" t="s">
        <v>12021</v>
      </c>
      <c r="R4784" t="str">
        <f t="shared" si="427"/>
        <v>-</v>
      </c>
      <c r="S4784" t="str">
        <f t="shared" si="430"/>
        <v/>
      </c>
    </row>
    <row r="4785" spans="1:19" x14ac:dyDescent="0.3">
      <c r="A4785" t="s">
        <v>10582</v>
      </c>
      <c r="B4785" t="s">
        <v>139</v>
      </c>
      <c r="C4785" t="s">
        <v>12021</v>
      </c>
      <c r="D4785" t="s">
        <v>19</v>
      </c>
      <c r="E4785" t="s">
        <v>140</v>
      </c>
      <c r="F4785" t="s">
        <v>10583</v>
      </c>
      <c r="G4785" t="s">
        <v>22</v>
      </c>
      <c r="H4785" s="1" t="s">
        <v>331</v>
      </c>
      <c r="I4785" s="3">
        <v>0.2742013888888889</v>
      </c>
      <c r="J4785" s="1" t="s">
        <v>12021</v>
      </c>
      <c r="K4785" s="2" t="s">
        <v>12021</v>
      </c>
      <c r="L4785" s="2" t="s">
        <v>12021</v>
      </c>
      <c r="M4785" t="s">
        <v>12021</v>
      </c>
      <c r="N4785" t="str">
        <f t="shared" si="426"/>
        <v>14-01-2020</v>
      </c>
      <c r="O4785" t="str">
        <f t="shared" si="428"/>
        <v>01</v>
      </c>
      <c r="P4785" t="str">
        <f t="shared" si="429"/>
        <v>2020</v>
      </c>
      <c r="Q4785" t="s">
        <v>12021</v>
      </c>
      <c r="R4785" t="str">
        <f t="shared" si="427"/>
        <v>-</v>
      </c>
      <c r="S4785" t="str">
        <f t="shared" si="430"/>
        <v/>
      </c>
    </row>
    <row r="4786" spans="1:19" x14ac:dyDescent="0.3">
      <c r="A4786" t="s">
        <v>10584</v>
      </c>
      <c r="B4786" t="s">
        <v>158</v>
      </c>
      <c r="C4786" t="s">
        <v>12021</v>
      </c>
      <c r="D4786" t="s">
        <v>33</v>
      </c>
      <c r="E4786" t="s">
        <v>127</v>
      </c>
      <c r="F4786" t="s">
        <v>10585</v>
      </c>
      <c r="G4786" t="s">
        <v>22</v>
      </c>
      <c r="H4786" s="1">
        <v>45601</v>
      </c>
      <c r="I4786" s="3">
        <v>0.28333333333333333</v>
      </c>
      <c r="J4786" s="1" t="s">
        <v>12021</v>
      </c>
      <c r="K4786" s="2" t="s">
        <v>12021</v>
      </c>
      <c r="L4786" s="2" t="s">
        <v>12021</v>
      </c>
      <c r="M4786" t="s">
        <v>12021</v>
      </c>
      <c r="N4786" t="str">
        <f t="shared" si="426"/>
        <v>05-11-2024</v>
      </c>
      <c r="O4786" t="str">
        <f t="shared" si="428"/>
        <v>11</v>
      </c>
      <c r="P4786" t="str">
        <f t="shared" si="429"/>
        <v>2024</v>
      </c>
      <c r="Q4786" t="s">
        <v>12021</v>
      </c>
      <c r="R4786" t="str">
        <f t="shared" si="427"/>
        <v>-</v>
      </c>
      <c r="S4786" t="str">
        <f t="shared" si="430"/>
        <v/>
      </c>
    </row>
    <row r="4787" spans="1:19" x14ac:dyDescent="0.3">
      <c r="A4787" t="s">
        <v>10586</v>
      </c>
      <c r="B4787" t="s">
        <v>188</v>
      </c>
      <c r="C4787" t="s">
        <v>12021</v>
      </c>
      <c r="D4787" t="s">
        <v>12</v>
      </c>
      <c r="E4787" t="s">
        <v>114</v>
      </c>
      <c r="F4787" t="s">
        <v>10587</v>
      </c>
      <c r="G4787" t="s">
        <v>15</v>
      </c>
      <c r="H4787" s="1">
        <v>45115</v>
      </c>
      <c r="I4787" s="3">
        <v>0.28958333333333336</v>
      </c>
      <c r="J4787" s="1" t="s">
        <v>12021</v>
      </c>
      <c r="K4787" s="2" t="s">
        <v>12021</v>
      </c>
      <c r="L4787" s="2" t="s">
        <v>12021</v>
      </c>
      <c r="M4787" t="s">
        <v>12021</v>
      </c>
      <c r="N4787" t="str">
        <f t="shared" si="426"/>
        <v>08-07-2023</v>
      </c>
      <c r="O4787" t="str">
        <f t="shared" si="428"/>
        <v>07</v>
      </c>
      <c r="P4787" t="str">
        <f t="shared" si="429"/>
        <v>2023</v>
      </c>
      <c r="Q4787" t="s">
        <v>12021</v>
      </c>
      <c r="R4787" t="str">
        <f t="shared" si="427"/>
        <v>-</v>
      </c>
      <c r="S4787" t="str">
        <f t="shared" si="430"/>
        <v/>
      </c>
    </row>
    <row r="4788" spans="1:19" x14ac:dyDescent="0.3">
      <c r="A4788" t="s">
        <v>10588</v>
      </c>
      <c r="B4788" t="s">
        <v>404</v>
      </c>
      <c r="C4788" t="s">
        <v>12021</v>
      </c>
      <c r="D4788" t="s">
        <v>12</v>
      </c>
      <c r="E4788" t="s">
        <v>174</v>
      </c>
      <c r="F4788" t="s">
        <v>10589</v>
      </c>
      <c r="G4788" t="s">
        <v>15</v>
      </c>
      <c r="H4788" s="1" t="s">
        <v>1702</v>
      </c>
      <c r="I4788" s="3">
        <v>0.4112615740740741</v>
      </c>
      <c r="J4788" s="1" t="s">
        <v>12021</v>
      </c>
      <c r="K4788" s="2" t="s">
        <v>12021</v>
      </c>
      <c r="L4788" s="2" t="s">
        <v>12021</v>
      </c>
      <c r="M4788" t="s">
        <v>12021</v>
      </c>
      <c r="N4788" t="str">
        <f t="shared" si="426"/>
        <v>18-01-2021</v>
      </c>
      <c r="O4788" t="str">
        <f t="shared" si="428"/>
        <v>01</v>
      </c>
      <c r="P4788" t="str">
        <f t="shared" si="429"/>
        <v>2021</v>
      </c>
      <c r="Q4788" t="s">
        <v>12021</v>
      </c>
      <c r="R4788" t="str">
        <f t="shared" si="427"/>
        <v>-</v>
      </c>
      <c r="S4788" t="str">
        <f t="shared" si="430"/>
        <v/>
      </c>
    </row>
    <row r="4789" spans="1:19" x14ac:dyDescent="0.3">
      <c r="A4789" t="s">
        <v>10590</v>
      </c>
      <c r="B4789" t="s">
        <v>123</v>
      </c>
      <c r="C4789" t="s">
        <v>12021</v>
      </c>
      <c r="D4789" t="s">
        <v>33</v>
      </c>
      <c r="E4789" t="s">
        <v>34</v>
      </c>
      <c r="F4789" t="s">
        <v>2746</v>
      </c>
      <c r="G4789" t="s">
        <v>22</v>
      </c>
      <c r="H4789" s="1">
        <v>44051</v>
      </c>
      <c r="I4789" s="3">
        <v>0.6645833333333333</v>
      </c>
      <c r="J4789" s="1" t="s">
        <v>12021</v>
      </c>
      <c r="K4789" s="2" t="s">
        <v>12021</v>
      </c>
      <c r="L4789" s="2" t="s">
        <v>12021</v>
      </c>
      <c r="M4789" t="s">
        <v>12021</v>
      </c>
      <c r="N4789" t="str">
        <f t="shared" si="426"/>
        <v>08-08-2020</v>
      </c>
      <c r="O4789" t="str">
        <f t="shared" si="428"/>
        <v>08</v>
      </c>
      <c r="P4789" t="str">
        <f t="shared" si="429"/>
        <v>2020</v>
      </c>
      <c r="Q4789" t="s">
        <v>12021</v>
      </c>
      <c r="R4789" t="str">
        <f t="shared" si="427"/>
        <v>-</v>
      </c>
      <c r="S4789" t="str">
        <f t="shared" si="430"/>
        <v/>
      </c>
    </row>
    <row r="4790" spans="1:19" x14ac:dyDescent="0.3">
      <c r="A4790" t="s">
        <v>10591</v>
      </c>
      <c r="B4790" t="s">
        <v>280</v>
      </c>
      <c r="C4790" s="4">
        <v>44259.849305555559</v>
      </c>
      <c r="D4790" t="s">
        <v>49</v>
      </c>
      <c r="E4790" t="s">
        <v>65</v>
      </c>
      <c r="F4790" t="s">
        <v>10592</v>
      </c>
      <c r="G4790" t="s">
        <v>28</v>
      </c>
      <c r="H4790" s="1">
        <v>44533</v>
      </c>
      <c r="I4790" s="3">
        <v>0.84930555555555554</v>
      </c>
      <c r="J4790" s="1">
        <v>44259</v>
      </c>
      <c r="K4790" s="2">
        <v>0.84930555555555554</v>
      </c>
      <c r="L4790" s="2" t="s">
        <v>12021</v>
      </c>
      <c r="M4790" t="s">
        <v>12021</v>
      </c>
      <c r="N4790" t="str">
        <f t="shared" si="426"/>
        <v>03-12-2021</v>
      </c>
      <c r="O4790" t="str">
        <f t="shared" si="428"/>
        <v>12</v>
      </c>
      <c r="P4790" t="str">
        <f t="shared" si="429"/>
        <v>2021</v>
      </c>
      <c r="Q4790" t="s">
        <v>12021</v>
      </c>
      <c r="R4790" t="str">
        <f t="shared" si="427"/>
        <v>04-03-2021</v>
      </c>
      <c r="S4790" t="str">
        <f t="shared" si="430"/>
        <v>03</v>
      </c>
    </row>
    <row r="4791" spans="1:19" x14ac:dyDescent="0.3">
      <c r="A4791" t="s">
        <v>10593</v>
      </c>
      <c r="B4791" t="s">
        <v>139</v>
      </c>
      <c r="C4791" t="s">
        <v>12021</v>
      </c>
      <c r="D4791" t="s">
        <v>19</v>
      </c>
      <c r="E4791" t="s">
        <v>140</v>
      </c>
      <c r="F4791" t="s">
        <v>10594</v>
      </c>
      <c r="G4791" t="s">
        <v>15</v>
      </c>
      <c r="H4791" s="1">
        <v>45328</v>
      </c>
      <c r="I4791" s="3">
        <v>0.18611111111111112</v>
      </c>
      <c r="J4791" s="1" t="s">
        <v>12021</v>
      </c>
      <c r="K4791" s="2" t="s">
        <v>12021</v>
      </c>
      <c r="L4791" s="2" t="s">
        <v>12021</v>
      </c>
      <c r="M4791" t="s">
        <v>12021</v>
      </c>
      <c r="N4791" t="str">
        <f t="shared" si="426"/>
        <v>06-02-2024</v>
      </c>
      <c r="O4791" t="str">
        <f t="shared" si="428"/>
        <v>02</v>
      </c>
      <c r="P4791" t="str">
        <f t="shared" si="429"/>
        <v>2024</v>
      </c>
      <c r="Q4791" t="s">
        <v>12021</v>
      </c>
      <c r="R4791" t="str">
        <f t="shared" si="427"/>
        <v>-</v>
      </c>
      <c r="S4791" t="str">
        <f t="shared" si="430"/>
        <v/>
      </c>
    </row>
    <row r="4792" spans="1:19" x14ac:dyDescent="0.3">
      <c r="A4792" t="s">
        <v>10595</v>
      </c>
      <c r="B4792" t="s">
        <v>202</v>
      </c>
      <c r="C4792" t="s">
        <v>12021</v>
      </c>
      <c r="D4792" t="s">
        <v>33</v>
      </c>
      <c r="E4792" t="s">
        <v>127</v>
      </c>
      <c r="F4792" t="s">
        <v>10596</v>
      </c>
      <c r="G4792" t="s">
        <v>15</v>
      </c>
      <c r="H4792" s="1">
        <v>44600</v>
      </c>
      <c r="I4792" s="3">
        <v>0.52361111111111114</v>
      </c>
      <c r="J4792" s="1" t="s">
        <v>12021</v>
      </c>
      <c r="K4792" s="2" t="s">
        <v>12021</v>
      </c>
      <c r="L4792" s="2" t="s">
        <v>12021</v>
      </c>
      <c r="M4792" t="s">
        <v>12021</v>
      </c>
      <c r="N4792" t="str">
        <f t="shared" si="426"/>
        <v>08-02-2022</v>
      </c>
      <c r="O4792" t="str">
        <f t="shared" si="428"/>
        <v>02</v>
      </c>
      <c r="P4792" t="str">
        <f t="shared" si="429"/>
        <v>2022</v>
      </c>
      <c r="Q4792" t="s">
        <v>12021</v>
      </c>
      <c r="R4792" t="str">
        <f t="shared" si="427"/>
        <v>-</v>
      </c>
      <c r="S4792" t="str">
        <f t="shared" si="430"/>
        <v/>
      </c>
    </row>
    <row r="4793" spans="1:19" x14ac:dyDescent="0.3">
      <c r="A4793" t="s">
        <v>10597</v>
      </c>
      <c r="B4793" t="s">
        <v>135</v>
      </c>
      <c r="C4793" t="s">
        <v>12021</v>
      </c>
      <c r="D4793" t="s">
        <v>33</v>
      </c>
      <c r="E4793" t="s">
        <v>38</v>
      </c>
      <c r="F4793" t="s">
        <v>10598</v>
      </c>
      <c r="G4793" t="s">
        <v>15</v>
      </c>
      <c r="H4793" s="1" t="s">
        <v>6610</v>
      </c>
      <c r="I4793" s="3">
        <v>0.896087962962963</v>
      </c>
      <c r="J4793" s="1" t="s">
        <v>12021</v>
      </c>
      <c r="K4793" s="2" t="s">
        <v>12021</v>
      </c>
      <c r="L4793" s="2" t="s">
        <v>12021</v>
      </c>
      <c r="M4793" t="s">
        <v>12021</v>
      </c>
      <c r="N4793" t="str">
        <f t="shared" si="426"/>
        <v>16-04-2022</v>
      </c>
      <c r="O4793" t="str">
        <f t="shared" si="428"/>
        <v>04</v>
      </c>
      <c r="P4793" t="str">
        <f t="shared" si="429"/>
        <v>2022</v>
      </c>
      <c r="Q4793" t="s">
        <v>12021</v>
      </c>
      <c r="R4793" t="str">
        <f t="shared" si="427"/>
        <v>-</v>
      </c>
      <c r="S4793" t="str">
        <f t="shared" si="430"/>
        <v/>
      </c>
    </row>
    <row r="4794" spans="1:19" x14ac:dyDescent="0.3">
      <c r="A4794" t="s">
        <v>10599</v>
      </c>
      <c r="B4794" t="s">
        <v>64</v>
      </c>
      <c r="C4794" t="s">
        <v>12021</v>
      </c>
      <c r="D4794" t="s">
        <v>49</v>
      </c>
      <c r="E4794" t="s">
        <v>65</v>
      </c>
      <c r="F4794" t="s">
        <v>4709</v>
      </c>
      <c r="G4794" t="s">
        <v>15</v>
      </c>
      <c r="H4794" s="1">
        <v>44290</v>
      </c>
      <c r="I4794" s="3">
        <v>0.4826388888888889</v>
      </c>
      <c r="J4794" s="1" t="s">
        <v>12021</v>
      </c>
      <c r="K4794" s="2" t="s">
        <v>12021</v>
      </c>
      <c r="L4794" s="2" t="s">
        <v>12021</v>
      </c>
      <c r="M4794" t="s">
        <v>12021</v>
      </c>
      <c r="N4794" t="str">
        <f t="shared" si="426"/>
        <v>04-04-2021</v>
      </c>
      <c r="O4794" t="str">
        <f t="shared" si="428"/>
        <v>04</v>
      </c>
      <c r="P4794" t="str">
        <f t="shared" si="429"/>
        <v>2021</v>
      </c>
      <c r="Q4794" t="s">
        <v>12021</v>
      </c>
      <c r="R4794" t="str">
        <f t="shared" si="427"/>
        <v>-</v>
      </c>
      <c r="S4794" t="str">
        <f t="shared" si="430"/>
        <v/>
      </c>
    </row>
    <row r="4795" spans="1:19" x14ac:dyDescent="0.3">
      <c r="A4795" t="s">
        <v>10600</v>
      </c>
      <c r="B4795" t="s">
        <v>280</v>
      </c>
      <c r="C4795" t="s">
        <v>11942</v>
      </c>
      <c r="D4795" t="s">
        <v>49</v>
      </c>
      <c r="E4795" t="s">
        <v>65</v>
      </c>
      <c r="F4795" t="s">
        <v>10601</v>
      </c>
      <c r="G4795" t="s">
        <v>28</v>
      </c>
      <c r="H4795" s="1" t="s">
        <v>10192</v>
      </c>
      <c r="I4795" s="3">
        <v>0.29053240740740743</v>
      </c>
      <c r="J4795" s="1" t="s">
        <v>3622</v>
      </c>
      <c r="K4795" s="2">
        <v>0.29053240740740743</v>
      </c>
      <c r="L4795" s="2" t="s">
        <v>12021</v>
      </c>
      <c r="M4795" t="s">
        <v>12021</v>
      </c>
      <c r="N4795" t="str">
        <f t="shared" si="426"/>
        <v>13-02-2022</v>
      </c>
      <c r="O4795" t="str">
        <f t="shared" si="428"/>
        <v>02</v>
      </c>
      <c r="P4795" t="str">
        <f t="shared" si="429"/>
        <v>2022</v>
      </c>
      <c r="Q4795" t="s">
        <v>12021</v>
      </c>
      <c r="R4795" t="str">
        <f t="shared" si="427"/>
        <v>20-02-2022</v>
      </c>
      <c r="S4795" t="str">
        <f t="shared" si="430"/>
        <v>02</v>
      </c>
    </row>
    <row r="4796" spans="1:19" x14ac:dyDescent="0.3">
      <c r="A4796" t="s">
        <v>10602</v>
      </c>
      <c r="B4796" t="s">
        <v>113</v>
      </c>
      <c r="C4796" t="s">
        <v>12021</v>
      </c>
      <c r="D4796" t="s">
        <v>12</v>
      </c>
      <c r="E4796" t="s">
        <v>114</v>
      </c>
      <c r="F4796" t="s">
        <v>3599</v>
      </c>
      <c r="G4796" t="s">
        <v>22</v>
      </c>
      <c r="H4796" s="1" t="s">
        <v>2070</v>
      </c>
      <c r="I4796" s="3">
        <v>0.93226851851851855</v>
      </c>
      <c r="J4796" s="1" t="s">
        <v>12021</v>
      </c>
      <c r="K4796" s="2" t="s">
        <v>12021</v>
      </c>
      <c r="L4796" s="2" t="s">
        <v>12021</v>
      </c>
      <c r="M4796" t="s">
        <v>12021</v>
      </c>
      <c r="N4796" t="str">
        <f t="shared" si="426"/>
        <v>13-08-2021</v>
      </c>
      <c r="O4796" t="str">
        <f t="shared" si="428"/>
        <v>08</v>
      </c>
      <c r="P4796" t="str">
        <f t="shared" si="429"/>
        <v>2021</v>
      </c>
      <c r="Q4796" t="s">
        <v>12021</v>
      </c>
      <c r="R4796" t="str">
        <f t="shared" si="427"/>
        <v>-</v>
      </c>
      <c r="S4796" t="str">
        <f t="shared" si="430"/>
        <v/>
      </c>
    </row>
    <row r="4797" spans="1:19" x14ac:dyDescent="0.3">
      <c r="A4797" t="s">
        <v>10603</v>
      </c>
      <c r="B4797" t="s">
        <v>73</v>
      </c>
      <c r="C4797" t="s">
        <v>11943</v>
      </c>
      <c r="D4797" t="s">
        <v>49</v>
      </c>
      <c r="E4797" t="s">
        <v>50</v>
      </c>
      <c r="F4797" t="s">
        <v>10604</v>
      </c>
      <c r="G4797" t="s">
        <v>28</v>
      </c>
      <c r="H4797" s="1" t="s">
        <v>1598</v>
      </c>
      <c r="I4797" s="3">
        <v>0.52284722222222224</v>
      </c>
      <c r="J4797" s="1" t="s">
        <v>2198</v>
      </c>
      <c r="K4797" s="2">
        <v>0.52284722222222224</v>
      </c>
      <c r="L4797" s="2" t="s">
        <v>12021</v>
      </c>
      <c r="M4797" t="s">
        <v>12021</v>
      </c>
      <c r="N4797" t="str">
        <f t="shared" si="426"/>
        <v>14-03-2020</v>
      </c>
      <c r="O4797" t="str">
        <f t="shared" si="428"/>
        <v>03</v>
      </c>
      <c r="P4797" t="str">
        <f t="shared" si="429"/>
        <v>2020</v>
      </c>
      <c r="Q4797" t="s">
        <v>12021</v>
      </c>
      <c r="R4797" t="str">
        <f t="shared" si="427"/>
        <v>25-03-2020</v>
      </c>
      <c r="S4797" t="str">
        <f t="shared" si="430"/>
        <v>03</v>
      </c>
    </row>
    <row r="4798" spans="1:19" x14ac:dyDescent="0.3">
      <c r="A4798" t="s">
        <v>10605</v>
      </c>
      <c r="B4798" t="s">
        <v>64</v>
      </c>
      <c r="C4798" t="s">
        <v>12021</v>
      </c>
      <c r="D4798" t="s">
        <v>49</v>
      </c>
      <c r="E4798" t="s">
        <v>65</v>
      </c>
      <c r="F4798" t="s">
        <v>10606</v>
      </c>
      <c r="G4798" t="s">
        <v>15</v>
      </c>
      <c r="H4798" s="1" t="s">
        <v>7620</v>
      </c>
      <c r="I4798" s="3">
        <v>0.48623842592592592</v>
      </c>
      <c r="J4798" s="1" t="s">
        <v>12021</v>
      </c>
      <c r="K4798" s="2" t="s">
        <v>12021</v>
      </c>
      <c r="L4798" s="2" t="s">
        <v>12021</v>
      </c>
      <c r="M4798" t="s">
        <v>12021</v>
      </c>
      <c r="N4798" t="str">
        <f t="shared" si="426"/>
        <v>27-06-2021</v>
      </c>
      <c r="O4798" t="str">
        <f t="shared" si="428"/>
        <v>06</v>
      </c>
      <c r="P4798" t="str">
        <f t="shared" si="429"/>
        <v>2021</v>
      </c>
      <c r="Q4798" t="s">
        <v>12021</v>
      </c>
      <c r="R4798" t="str">
        <f t="shared" si="427"/>
        <v>-</v>
      </c>
      <c r="S4798" t="str">
        <f t="shared" si="430"/>
        <v/>
      </c>
    </row>
    <row r="4799" spans="1:19" x14ac:dyDescent="0.3">
      <c r="A4799" t="s">
        <v>10607</v>
      </c>
      <c r="B4799" t="s">
        <v>110</v>
      </c>
      <c r="C4799" t="s">
        <v>12021</v>
      </c>
      <c r="D4799" t="s">
        <v>33</v>
      </c>
      <c r="E4799" t="s">
        <v>34</v>
      </c>
      <c r="F4799" t="s">
        <v>10608</v>
      </c>
      <c r="G4799" t="s">
        <v>15</v>
      </c>
      <c r="H4799" s="1">
        <v>44318</v>
      </c>
      <c r="I4799" s="3">
        <v>0.72083333333333333</v>
      </c>
      <c r="J4799" s="1" t="s">
        <v>12021</v>
      </c>
      <c r="K4799" s="2" t="s">
        <v>12021</v>
      </c>
      <c r="L4799" s="2" t="s">
        <v>12021</v>
      </c>
      <c r="M4799" t="s">
        <v>12021</v>
      </c>
      <c r="N4799" t="str">
        <f t="shared" si="426"/>
        <v>02-05-2021</v>
      </c>
      <c r="O4799" t="str">
        <f t="shared" si="428"/>
        <v>05</v>
      </c>
      <c r="P4799" t="str">
        <f t="shared" si="429"/>
        <v>2021</v>
      </c>
      <c r="Q4799" t="s">
        <v>12021</v>
      </c>
      <c r="R4799" t="str">
        <f t="shared" si="427"/>
        <v>-</v>
      </c>
      <c r="S4799" t="str">
        <f t="shared" si="430"/>
        <v/>
      </c>
    </row>
    <row r="4800" spans="1:19" x14ac:dyDescent="0.3">
      <c r="A4800" t="s">
        <v>10609</v>
      </c>
      <c r="B4800" t="s">
        <v>194</v>
      </c>
      <c r="C4800" t="s">
        <v>12021</v>
      </c>
      <c r="D4800" t="s">
        <v>49</v>
      </c>
      <c r="E4800" t="s">
        <v>65</v>
      </c>
      <c r="F4800" t="s">
        <v>10610</v>
      </c>
      <c r="G4800" t="s">
        <v>15</v>
      </c>
      <c r="H4800" s="1">
        <v>45232</v>
      </c>
      <c r="I4800" s="3">
        <v>0.42222222222222222</v>
      </c>
      <c r="J4800" s="1" t="s">
        <v>12021</v>
      </c>
      <c r="K4800" s="2" t="s">
        <v>12021</v>
      </c>
      <c r="L4800" s="2" t="s">
        <v>12021</v>
      </c>
      <c r="M4800" t="s">
        <v>12021</v>
      </c>
      <c r="N4800" t="str">
        <f t="shared" si="426"/>
        <v>02-11-2023</v>
      </c>
      <c r="O4800" t="str">
        <f t="shared" si="428"/>
        <v>11</v>
      </c>
      <c r="P4800" t="str">
        <f t="shared" si="429"/>
        <v>2023</v>
      </c>
      <c r="Q4800" t="s">
        <v>12021</v>
      </c>
      <c r="R4800" t="str">
        <f t="shared" si="427"/>
        <v>-</v>
      </c>
      <c r="S4800" t="str">
        <f t="shared" si="430"/>
        <v/>
      </c>
    </row>
    <row r="4801" spans="1:19" x14ac:dyDescent="0.3">
      <c r="A4801" t="s">
        <v>10611</v>
      </c>
      <c r="B4801" t="s">
        <v>93</v>
      </c>
      <c r="C4801" t="s">
        <v>11944</v>
      </c>
      <c r="D4801" t="s">
        <v>19</v>
      </c>
      <c r="E4801" t="s">
        <v>26</v>
      </c>
      <c r="F4801" t="s">
        <v>10612</v>
      </c>
      <c r="G4801" t="s">
        <v>28</v>
      </c>
      <c r="H4801" s="1" t="s">
        <v>3672</v>
      </c>
      <c r="I4801" s="3">
        <v>7.0717592592592596E-2</v>
      </c>
      <c r="J4801" s="1" t="s">
        <v>565</v>
      </c>
      <c r="K4801" s="2">
        <v>7.0717592592592596E-2</v>
      </c>
      <c r="L4801" s="2" t="s">
        <v>12021</v>
      </c>
      <c r="M4801" t="s">
        <v>12021</v>
      </c>
      <c r="N4801" t="str">
        <f t="shared" si="426"/>
        <v>23-05-2023</v>
      </c>
      <c r="O4801" t="str">
        <f t="shared" si="428"/>
        <v>05</v>
      </c>
      <c r="P4801" t="str">
        <f t="shared" si="429"/>
        <v>2023</v>
      </c>
      <c r="Q4801" t="s">
        <v>12021</v>
      </c>
      <c r="R4801" t="str">
        <f t="shared" si="427"/>
        <v>28-05-2023</v>
      </c>
      <c r="S4801" t="str">
        <f t="shared" si="430"/>
        <v>05</v>
      </c>
    </row>
    <row r="4802" spans="1:19" x14ac:dyDescent="0.3">
      <c r="A4802" t="s">
        <v>10613</v>
      </c>
      <c r="B4802" t="s">
        <v>48</v>
      </c>
      <c r="C4802" t="s">
        <v>12021</v>
      </c>
      <c r="D4802" t="s">
        <v>49</v>
      </c>
      <c r="E4802" t="s">
        <v>50</v>
      </c>
      <c r="F4802" t="s">
        <v>10614</v>
      </c>
      <c r="G4802" t="s">
        <v>15</v>
      </c>
      <c r="H4802" s="1">
        <v>44353</v>
      </c>
      <c r="I4802" s="3">
        <v>0.97013888888888888</v>
      </c>
      <c r="J4802" s="1" t="s">
        <v>12021</v>
      </c>
      <c r="K4802" s="2" t="s">
        <v>12021</v>
      </c>
      <c r="L4802" s="2" t="s">
        <v>12021</v>
      </c>
      <c r="M4802" t="s">
        <v>12021</v>
      </c>
      <c r="N4802" t="str">
        <f t="shared" ref="N4802:N4865" si="431">TEXT(H4802,"DD-MM-YYYY")</f>
        <v>06-06-2021</v>
      </c>
      <c r="O4802" t="str">
        <f t="shared" si="428"/>
        <v>06</v>
      </c>
      <c r="P4802" t="str">
        <f t="shared" si="429"/>
        <v>2021</v>
      </c>
      <c r="Q4802" t="s">
        <v>12021</v>
      </c>
      <c r="R4802" t="str">
        <f t="shared" ref="R4802:R4865" si="432">TEXT(J4802,"DD-MM-YYYY")</f>
        <v>-</v>
      </c>
      <c r="S4802" t="str">
        <f t="shared" si="430"/>
        <v/>
      </c>
    </row>
    <row r="4803" spans="1:19" x14ac:dyDescent="0.3">
      <c r="A4803" t="s">
        <v>10615</v>
      </c>
      <c r="B4803" t="s">
        <v>301</v>
      </c>
      <c r="C4803" t="s">
        <v>12021</v>
      </c>
      <c r="D4803" t="s">
        <v>49</v>
      </c>
      <c r="E4803" t="s">
        <v>50</v>
      </c>
      <c r="F4803" t="s">
        <v>10616</v>
      </c>
      <c r="G4803" t="s">
        <v>22</v>
      </c>
      <c r="H4803" s="1" t="s">
        <v>4471</v>
      </c>
      <c r="I4803" s="3">
        <v>0.52233796296296298</v>
      </c>
      <c r="J4803" s="1" t="s">
        <v>12021</v>
      </c>
      <c r="K4803" s="2" t="s">
        <v>12021</v>
      </c>
      <c r="L4803" s="2" t="s">
        <v>12021</v>
      </c>
      <c r="M4803" t="s">
        <v>12021</v>
      </c>
      <c r="N4803" t="str">
        <f t="shared" si="431"/>
        <v>18-12-2024</v>
      </c>
      <c r="O4803" t="str">
        <f t="shared" ref="O4803:O4866" si="433">MID(N4803,4,2)</f>
        <v>12</v>
      </c>
      <c r="P4803" t="str">
        <f t="shared" ref="P4803:P4866" si="434">RIGHT(N4803,4)</f>
        <v>2024</v>
      </c>
      <c r="Q4803" t="s">
        <v>12021</v>
      </c>
      <c r="R4803" t="str">
        <f t="shared" si="432"/>
        <v>-</v>
      </c>
      <c r="S4803" t="str">
        <f t="shared" ref="S4803:S4866" si="435">MID(R4803,4,2)</f>
        <v/>
      </c>
    </row>
    <row r="4804" spans="1:19" x14ac:dyDescent="0.3">
      <c r="A4804" t="s">
        <v>10617</v>
      </c>
      <c r="B4804" t="s">
        <v>126</v>
      </c>
      <c r="C4804" t="s">
        <v>12021</v>
      </c>
      <c r="D4804" t="s">
        <v>33</v>
      </c>
      <c r="E4804" t="s">
        <v>127</v>
      </c>
      <c r="F4804" t="s">
        <v>10618</v>
      </c>
      <c r="G4804" t="s">
        <v>15</v>
      </c>
      <c r="H4804" s="1">
        <v>44501</v>
      </c>
      <c r="I4804" s="3">
        <v>0.97291666666666665</v>
      </c>
      <c r="J4804" s="1" t="s">
        <v>12021</v>
      </c>
      <c r="K4804" s="2" t="s">
        <v>12021</v>
      </c>
      <c r="L4804" s="2" t="s">
        <v>12021</v>
      </c>
      <c r="M4804" t="s">
        <v>12021</v>
      </c>
      <c r="N4804" t="str">
        <f t="shared" si="431"/>
        <v>01-11-2021</v>
      </c>
      <c r="O4804" t="str">
        <f t="shared" si="433"/>
        <v>11</v>
      </c>
      <c r="P4804" t="str">
        <f t="shared" si="434"/>
        <v>2021</v>
      </c>
      <c r="Q4804" t="s">
        <v>12021</v>
      </c>
      <c r="R4804" t="str">
        <f t="shared" si="432"/>
        <v>-</v>
      </c>
      <c r="S4804" t="str">
        <f t="shared" si="435"/>
        <v/>
      </c>
    </row>
    <row r="4805" spans="1:19" x14ac:dyDescent="0.3">
      <c r="A4805" t="s">
        <v>10619</v>
      </c>
      <c r="B4805" t="s">
        <v>123</v>
      </c>
      <c r="C4805" s="4">
        <v>45394.704861111109</v>
      </c>
      <c r="D4805" t="s">
        <v>33</v>
      </c>
      <c r="E4805" t="s">
        <v>34</v>
      </c>
      <c r="F4805" t="s">
        <v>10620</v>
      </c>
      <c r="G4805" t="s">
        <v>28</v>
      </c>
      <c r="H4805" s="1">
        <v>45546</v>
      </c>
      <c r="I4805" s="3">
        <v>0.70486111111111116</v>
      </c>
      <c r="J4805" s="1">
        <v>45394</v>
      </c>
      <c r="K4805" s="2">
        <v>0.70486111111111116</v>
      </c>
      <c r="L4805" s="2" t="s">
        <v>12021</v>
      </c>
      <c r="M4805" t="s">
        <v>12021</v>
      </c>
      <c r="N4805" t="str">
        <f t="shared" si="431"/>
        <v>11-09-2024</v>
      </c>
      <c r="O4805" t="str">
        <f t="shared" si="433"/>
        <v>09</v>
      </c>
      <c r="P4805" t="str">
        <f t="shared" si="434"/>
        <v>2024</v>
      </c>
      <c r="Q4805" t="s">
        <v>12021</v>
      </c>
      <c r="R4805" t="str">
        <f t="shared" si="432"/>
        <v>12-04-2024</v>
      </c>
      <c r="S4805" t="str">
        <f t="shared" si="435"/>
        <v>04</v>
      </c>
    </row>
    <row r="4806" spans="1:19" x14ac:dyDescent="0.3">
      <c r="A4806" t="s">
        <v>10621</v>
      </c>
      <c r="B4806" t="s">
        <v>97</v>
      </c>
      <c r="C4806" t="s">
        <v>12021</v>
      </c>
      <c r="D4806" t="s">
        <v>19</v>
      </c>
      <c r="E4806" t="s">
        <v>20</v>
      </c>
      <c r="F4806" t="s">
        <v>10622</v>
      </c>
      <c r="G4806" t="s">
        <v>22</v>
      </c>
      <c r="H4806" s="1">
        <v>44959</v>
      </c>
      <c r="I4806" s="3">
        <v>0.42152777777777778</v>
      </c>
      <c r="J4806" s="1" t="s">
        <v>12021</v>
      </c>
      <c r="K4806" s="2" t="s">
        <v>12021</v>
      </c>
      <c r="L4806" s="2" t="s">
        <v>12021</v>
      </c>
      <c r="M4806" t="s">
        <v>12021</v>
      </c>
      <c r="N4806" t="str">
        <f t="shared" si="431"/>
        <v>02-02-2023</v>
      </c>
      <c r="O4806" t="str">
        <f t="shared" si="433"/>
        <v>02</v>
      </c>
      <c r="P4806" t="str">
        <f t="shared" si="434"/>
        <v>2023</v>
      </c>
      <c r="Q4806" t="s">
        <v>12021</v>
      </c>
      <c r="R4806" t="str">
        <f t="shared" si="432"/>
        <v>-</v>
      </c>
      <c r="S4806" t="str">
        <f t="shared" si="435"/>
        <v/>
      </c>
    </row>
    <row r="4807" spans="1:19" x14ac:dyDescent="0.3">
      <c r="A4807" t="s">
        <v>10623</v>
      </c>
      <c r="B4807" t="s">
        <v>249</v>
      </c>
      <c r="C4807" s="4">
        <v>45538.445833333331</v>
      </c>
      <c r="D4807" t="s">
        <v>19</v>
      </c>
      <c r="E4807" t="s">
        <v>26</v>
      </c>
      <c r="F4807" t="s">
        <v>10624</v>
      </c>
      <c r="G4807" t="s">
        <v>28</v>
      </c>
      <c r="H4807" s="1">
        <v>45507</v>
      </c>
      <c r="I4807" s="3">
        <v>0.44583333333333336</v>
      </c>
      <c r="J4807" s="1">
        <v>45538</v>
      </c>
      <c r="K4807" s="2">
        <v>0.44583333333333336</v>
      </c>
      <c r="L4807" s="2" t="s">
        <v>12021</v>
      </c>
      <c r="M4807" t="s">
        <v>12021</v>
      </c>
      <c r="N4807" t="str">
        <f t="shared" si="431"/>
        <v>03-08-2024</v>
      </c>
      <c r="O4807" t="str">
        <f t="shared" si="433"/>
        <v>08</v>
      </c>
      <c r="P4807" t="str">
        <f t="shared" si="434"/>
        <v>2024</v>
      </c>
      <c r="Q4807" t="s">
        <v>12021</v>
      </c>
      <c r="R4807" t="str">
        <f t="shared" si="432"/>
        <v>03-09-2024</v>
      </c>
      <c r="S4807" t="str">
        <f t="shared" si="435"/>
        <v>09</v>
      </c>
    </row>
    <row r="4808" spans="1:19" x14ac:dyDescent="0.3">
      <c r="A4808" t="s">
        <v>10625</v>
      </c>
      <c r="B4808" t="s">
        <v>73</v>
      </c>
      <c r="C4808" t="s">
        <v>12021</v>
      </c>
      <c r="D4808" t="s">
        <v>49</v>
      </c>
      <c r="E4808" t="s">
        <v>50</v>
      </c>
      <c r="F4808" t="s">
        <v>10626</v>
      </c>
      <c r="G4808" t="s">
        <v>22</v>
      </c>
      <c r="H4808" s="1">
        <v>44596</v>
      </c>
      <c r="I4808" s="3">
        <v>0.24236111111111111</v>
      </c>
      <c r="J4808" s="1" t="s">
        <v>12021</v>
      </c>
      <c r="K4808" s="2" t="s">
        <v>12021</v>
      </c>
      <c r="L4808" s="2" t="s">
        <v>12021</v>
      </c>
      <c r="M4808" t="s">
        <v>12021</v>
      </c>
      <c r="N4808" t="str">
        <f t="shared" si="431"/>
        <v>04-02-2022</v>
      </c>
      <c r="O4808" t="str">
        <f t="shared" si="433"/>
        <v>02</v>
      </c>
      <c r="P4808" t="str">
        <f t="shared" si="434"/>
        <v>2022</v>
      </c>
      <c r="Q4808" t="s">
        <v>12021</v>
      </c>
      <c r="R4808" t="str">
        <f t="shared" si="432"/>
        <v>-</v>
      </c>
      <c r="S4808" t="str">
        <f t="shared" si="435"/>
        <v/>
      </c>
    </row>
    <row r="4809" spans="1:19" x14ac:dyDescent="0.3">
      <c r="A4809" t="s">
        <v>10627</v>
      </c>
      <c r="B4809" t="s">
        <v>32</v>
      </c>
      <c r="C4809" s="4" t="s">
        <v>12021</v>
      </c>
      <c r="D4809" t="s">
        <v>33</v>
      </c>
      <c r="E4809" t="s">
        <v>34</v>
      </c>
      <c r="F4809" t="s">
        <v>10628</v>
      </c>
      <c r="G4809" t="s">
        <v>15</v>
      </c>
      <c r="H4809" s="1">
        <v>44690</v>
      </c>
      <c r="I4809" s="3">
        <v>0.8569444444444444</v>
      </c>
      <c r="J4809" s="1" t="s">
        <v>12021</v>
      </c>
      <c r="K4809" s="2" t="s">
        <v>12021</v>
      </c>
      <c r="L4809" s="2" t="s">
        <v>12021</v>
      </c>
      <c r="M4809" t="s">
        <v>12021</v>
      </c>
      <c r="N4809" t="str">
        <f t="shared" si="431"/>
        <v>09-05-2022</v>
      </c>
      <c r="O4809" t="str">
        <f t="shared" si="433"/>
        <v>05</v>
      </c>
      <c r="P4809" t="str">
        <f t="shared" si="434"/>
        <v>2022</v>
      </c>
      <c r="Q4809" t="s">
        <v>12021</v>
      </c>
      <c r="R4809" t="str">
        <f t="shared" si="432"/>
        <v>-</v>
      </c>
      <c r="S4809" t="str">
        <f t="shared" si="435"/>
        <v/>
      </c>
    </row>
    <row r="4810" spans="1:19" x14ac:dyDescent="0.3">
      <c r="A4810" t="s">
        <v>10629</v>
      </c>
      <c r="B4810" t="s">
        <v>48</v>
      </c>
      <c r="C4810" s="4">
        <v>44652.834027777775</v>
      </c>
      <c r="D4810" t="s">
        <v>49</v>
      </c>
      <c r="E4810" t="s">
        <v>50</v>
      </c>
      <c r="F4810" t="s">
        <v>10630</v>
      </c>
      <c r="G4810" t="s">
        <v>28</v>
      </c>
      <c r="H4810" s="1" t="s">
        <v>2630</v>
      </c>
      <c r="I4810" s="3">
        <v>0.83466435185185184</v>
      </c>
      <c r="J4810" s="1">
        <v>44652</v>
      </c>
      <c r="K4810" s="2">
        <v>0.83402777777777781</v>
      </c>
      <c r="L4810" s="2" t="s">
        <v>12021</v>
      </c>
      <c r="M4810" t="s">
        <v>12021</v>
      </c>
      <c r="N4810" t="str">
        <f t="shared" si="431"/>
        <v>19-12-2021</v>
      </c>
      <c r="O4810" t="str">
        <f t="shared" si="433"/>
        <v>12</v>
      </c>
      <c r="P4810" t="str">
        <f t="shared" si="434"/>
        <v>2021</v>
      </c>
      <c r="Q4810" t="s">
        <v>12021</v>
      </c>
      <c r="R4810" t="str">
        <f t="shared" si="432"/>
        <v>01-04-2022</v>
      </c>
      <c r="S4810" t="str">
        <f t="shared" si="435"/>
        <v>04</v>
      </c>
    </row>
    <row r="4811" spans="1:19" x14ac:dyDescent="0.3">
      <c r="A4811" t="s">
        <v>10631</v>
      </c>
      <c r="B4811" t="s">
        <v>25</v>
      </c>
      <c r="C4811" s="4" t="s">
        <v>12021</v>
      </c>
      <c r="D4811" t="s">
        <v>19</v>
      </c>
      <c r="E4811" t="s">
        <v>26</v>
      </c>
      <c r="F4811" t="s">
        <v>10632</v>
      </c>
      <c r="G4811" t="s">
        <v>22</v>
      </c>
      <c r="H4811" s="1">
        <v>44081</v>
      </c>
      <c r="I4811" s="3">
        <v>8.2638888888888887E-2</v>
      </c>
      <c r="J4811" s="1" t="s">
        <v>12021</v>
      </c>
      <c r="K4811" s="2" t="s">
        <v>12021</v>
      </c>
      <c r="L4811" s="2" t="s">
        <v>12021</v>
      </c>
      <c r="M4811" t="s">
        <v>12021</v>
      </c>
      <c r="N4811" t="str">
        <f t="shared" si="431"/>
        <v>07-09-2020</v>
      </c>
      <c r="O4811" t="str">
        <f t="shared" si="433"/>
        <v>09</v>
      </c>
      <c r="P4811" t="str">
        <f t="shared" si="434"/>
        <v>2020</v>
      </c>
      <c r="Q4811" t="s">
        <v>12021</v>
      </c>
      <c r="R4811" t="str">
        <f t="shared" si="432"/>
        <v>-</v>
      </c>
      <c r="S4811" t="str">
        <f t="shared" si="435"/>
        <v/>
      </c>
    </row>
    <row r="4812" spans="1:19" x14ac:dyDescent="0.3">
      <c r="A4812" t="s">
        <v>10633</v>
      </c>
      <c r="B4812" t="s">
        <v>280</v>
      </c>
      <c r="C4812" t="s">
        <v>11945</v>
      </c>
      <c r="D4812" t="s">
        <v>49</v>
      </c>
      <c r="E4812" t="s">
        <v>65</v>
      </c>
      <c r="F4812" t="s">
        <v>10634</v>
      </c>
      <c r="G4812" t="s">
        <v>28</v>
      </c>
      <c r="H4812" s="1" t="s">
        <v>2095</v>
      </c>
      <c r="I4812" s="3">
        <v>9.432870370370371E-3</v>
      </c>
      <c r="J4812" s="1" t="s">
        <v>3869</v>
      </c>
      <c r="K4812" s="2">
        <v>9.432870370370371E-3</v>
      </c>
      <c r="L4812" s="2" t="s">
        <v>12021</v>
      </c>
      <c r="M4812" t="s">
        <v>12021</v>
      </c>
      <c r="N4812" t="str">
        <f t="shared" si="431"/>
        <v>30-10-2024</v>
      </c>
      <c r="O4812" t="str">
        <f t="shared" si="433"/>
        <v>10</v>
      </c>
      <c r="P4812" t="str">
        <f t="shared" si="434"/>
        <v>2024</v>
      </c>
      <c r="Q4812" t="s">
        <v>12021</v>
      </c>
      <c r="R4812" t="str">
        <f t="shared" si="432"/>
        <v>18-11-2024</v>
      </c>
      <c r="S4812" t="str">
        <f t="shared" si="435"/>
        <v>11</v>
      </c>
    </row>
    <row r="4813" spans="1:19" x14ac:dyDescent="0.3">
      <c r="A4813" t="s">
        <v>10635</v>
      </c>
      <c r="B4813" t="s">
        <v>123</v>
      </c>
      <c r="C4813" s="4">
        <v>44501.734027777777</v>
      </c>
      <c r="D4813" t="s">
        <v>33</v>
      </c>
      <c r="E4813" t="s">
        <v>34</v>
      </c>
      <c r="F4813" t="s">
        <v>10636</v>
      </c>
      <c r="G4813" t="s">
        <v>28</v>
      </c>
      <c r="H4813" s="1">
        <v>44256</v>
      </c>
      <c r="I4813" s="3">
        <v>0.73402777777777772</v>
      </c>
      <c r="J4813" s="1">
        <v>44501</v>
      </c>
      <c r="K4813" s="2">
        <v>0.73402777777777772</v>
      </c>
      <c r="L4813" s="2" t="s">
        <v>12021</v>
      </c>
      <c r="M4813" t="s">
        <v>12021</v>
      </c>
      <c r="N4813" t="str">
        <f t="shared" si="431"/>
        <v>01-03-2021</v>
      </c>
      <c r="O4813" t="str">
        <f t="shared" si="433"/>
        <v>03</v>
      </c>
      <c r="P4813" t="str">
        <f t="shared" si="434"/>
        <v>2021</v>
      </c>
      <c r="Q4813" t="s">
        <v>12021</v>
      </c>
      <c r="R4813" t="str">
        <f t="shared" si="432"/>
        <v>01-11-2021</v>
      </c>
      <c r="S4813" t="str">
        <f t="shared" si="435"/>
        <v>11</v>
      </c>
    </row>
    <row r="4814" spans="1:19" x14ac:dyDescent="0.3">
      <c r="A4814" t="s">
        <v>10637</v>
      </c>
      <c r="B4814" t="s">
        <v>110</v>
      </c>
      <c r="C4814" s="4" t="s">
        <v>12021</v>
      </c>
      <c r="D4814" t="s">
        <v>33</v>
      </c>
      <c r="E4814" t="s">
        <v>34</v>
      </c>
      <c r="F4814" t="s">
        <v>10638</v>
      </c>
      <c r="G4814" t="s">
        <v>15</v>
      </c>
      <c r="H4814" s="1" t="s">
        <v>3281</v>
      </c>
      <c r="I4814" s="3">
        <v>0.24179398148148148</v>
      </c>
      <c r="J4814" s="1" t="s">
        <v>12021</v>
      </c>
      <c r="K4814" s="2" t="s">
        <v>12021</v>
      </c>
      <c r="L4814" s="2" t="s">
        <v>12021</v>
      </c>
      <c r="M4814" t="s">
        <v>12021</v>
      </c>
      <c r="N4814" t="str">
        <f t="shared" si="431"/>
        <v>23-08-2022</v>
      </c>
      <c r="O4814" t="str">
        <f t="shared" si="433"/>
        <v>08</v>
      </c>
      <c r="P4814" t="str">
        <f t="shared" si="434"/>
        <v>2022</v>
      </c>
      <c r="Q4814" t="s">
        <v>12021</v>
      </c>
      <c r="R4814" t="str">
        <f t="shared" si="432"/>
        <v>-</v>
      </c>
      <c r="S4814" t="str">
        <f t="shared" si="435"/>
        <v/>
      </c>
    </row>
    <row r="4815" spans="1:19" x14ac:dyDescent="0.3">
      <c r="A4815" t="s">
        <v>10639</v>
      </c>
      <c r="B4815" t="s">
        <v>146</v>
      </c>
      <c r="C4815" s="4" t="s">
        <v>12021</v>
      </c>
      <c r="D4815" t="s">
        <v>19</v>
      </c>
      <c r="E4815" t="s">
        <v>140</v>
      </c>
      <c r="F4815" t="s">
        <v>10640</v>
      </c>
      <c r="G4815" t="s">
        <v>15</v>
      </c>
      <c r="H4815" s="1">
        <v>45633</v>
      </c>
      <c r="I4815" s="3">
        <v>2.6388888888888889E-2</v>
      </c>
      <c r="J4815" s="1" t="s">
        <v>12021</v>
      </c>
      <c r="K4815" s="2" t="s">
        <v>12021</v>
      </c>
      <c r="L4815" s="2" t="s">
        <v>12021</v>
      </c>
      <c r="M4815" t="s">
        <v>12021</v>
      </c>
      <c r="N4815" t="str">
        <f t="shared" si="431"/>
        <v>07-12-2024</v>
      </c>
      <c r="O4815" t="str">
        <f t="shared" si="433"/>
        <v>12</v>
      </c>
      <c r="P4815" t="str">
        <f t="shared" si="434"/>
        <v>2024</v>
      </c>
      <c r="Q4815" t="s">
        <v>12021</v>
      </c>
      <c r="R4815" t="str">
        <f t="shared" si="432"/>
        <v>-</v>
      </c>
      <c r="S4815" t="str">
        <f t="shared" si="435"/>
        <v/>
      </c>
    </row>
    <row r="4816" spans="1:19" x14ac:dyDescent="0.3">
      <c r="A4816" t="s">
        <v>10641</v>
      </c>
      <c r="B4816" t="s">
        <v>256</v>
      </c>
      <c r="C4816" t="s">
        <v>11946</v>
      </c>
      <c r="D4816" t="s">
        <v>19</v>
      </c>
      <c r="E4816" t="s">
        <v>20</v>
      </c>
      <c r="F4816" t="s">
        <v>10642</v>
      </c>
      <c r="G4816" t="s">
        <v>28</v>
      </c>
      <c r="H4816" s="1">
        <v>44623</v>
      </c>
      <c r="I4816" s="3">
        <v>0.65208333333333335</v>
      </c>
      <c r="J4816" s="1" t="s">
        <v>1412</v>
      </c>
      <c r="K4816" s="2">
        <v>0.65251157407407412</v>
      </c>
      <c r="L4816" s="2" t="s">
        <v>12021</v>
      </c>
      <c r="M4816" t="s">
        <v>12021</v>
      </c>
      <c r="N4816" t="str">
        <f t="shared" si="431"/>
        <v>03-03-2022</v>
      </c>
      <c r="O4816" t="str">
        <f t="shared" si="433"/>
        <v>03</v>
      </c>
      <c r="P4816" t="str">
        <f t="shared" si="434"/>
        <v>2022</v>
      </c>
      <c r="Q4816" t="s">
        <v>12021</v>
      </c>
      <c r="R4816" t="str">
        <f t="shared" si="432"/>
        <v>14-03-2022</v>
      </c>
      <c r="S4816" t="str">
        <f t="shared" si="435"/>
        <v>03</v>
      </c>
    </row>
    <row r="4817" spans="1:19" x14ac:dyDescent="0.3">
      <c r="A4817" t="s">
        <v>10643</v>
      </c>
      <c r="B4817" t="s">
        <v>194</v>
      </c>
      <c r="C4817" s="4" t="s">
        <v>12021</v>
      </c>
      <c r="D4817" t="s">
        <v>49</v>
      </c>
      <c r="E4817" t="s">
        <v>65</v>
      </c>
      <c r="F4817" t="s">
        <v>10644</v>
      </c>
      <c r="G4817" t="s">
        <v>15</v>
      </c>
      <c r="H4817" s="1" t="s">
        <v>3792</v>
      </c>
      <c r="I4817" s="3">
        <v>0.65449074074074076</v>
      </c>
      <c r="J4817" s="1" t="s">
        <v>12021</v>
      </c>
      <c r="K4817" s="2" t="s">
        <v>12021</v>
      </c>
      <c r="L4817" s="2" t="s">
        <v>12021</v>
      </c>
      <c r="M4817" t="s">
        <v>12021</v>
      </c>
      <c r="N4817" t="str">
        <f t="shared" si="431"/>
        <v>23-01-2022</v>
      </c>
      <c r="O4817" t="str">
        <f t="shared" si="433"/>
        <v>01</v>
      </c>
      <c r="P4817" t="str">
        <f t="shared" si="434"/>
        <v>2022</v>
      </c>
      <c r="Q4817" t="s">
        <v>12021</v>
      </c>
      <c r="R4817" t="str">
        <f t="shared" si="432"/>
        <v>-</v>
      </c>
      <c r="S4817" t="str">
        <f t="shared" si="435"/>
        <v/>
      </c>
    </row>
    <row r="4818" spans="1:19" x14ac:dyDescent="0.3">
      <c r="A4818" t="s">
        <v>10645</v>
      </c>
      <c r="B4818" t="s">
        <v>68</v>
      </c>
      <c r="C4818" t="s">
        <v>11947</v>
      </c>
      <c r="D4818" t="s">
        <v>49</v>
      </c>
      <c r="E4818" t="s">
        <v>69</v>
      </c>
      <c r="F4818" t="s">
        <v>10646</v>
      </c>
      <c r="G4818" t="s">
        <v>28</v>
      </c>
      <c r="H4818" s="1" t="s">
        <v>1080</v>
      </c>
      <c r="I4818" s="3">
        <v>0.69776620370370368</v>
      </c>
      <c r="J4818" s="1" t="s">
        <v>6318</v>
      </c>
      <c r="K4818" s="2">
        <v>0.69776620370370368</v>
      </c>
      <c r="L4818" s="2" t="s">
        <v>12021</v>
      </c>
      <c r="M4818" t="s">
        <v>12021</v>
      </c>
      <c r="N4818" t="str">
        <f t="shared" si="431"/>
        <v>14-10-2022</v>
      </c>
      <c r="O4818" t="str">
        <f t="shared" si="433"/>
        <v>10</v>
      </c>
      <c r="P4818" t="str">
        <f t="shared" si="434"/>
        <v>2022</v>
      </c>
      <c r="Q4818" t="s">
        <v>12021</v>
      </c>
      <c r="R4818" t="str">
        <f t="shared" si="432"/>
        <v>25-10-2022</v>
      </c>
      <c r="S4818" t="str">
        <f t="shared" si="435"/>
        <v>10</v>
      </c>
    </row>
    <row r="4819" spans="1:19" x14ac:dyDescent="0.3">
      <c r="A4819" t="s">
        <v>10647</v>
      </c>
      <c r="B4819" t="s">
        <v>404</v>
      </c>
      <c r="C4819" s="4">
        <v>45569.609722222223</v>
      </c>
      <c r="D4819" t="s">
        <v>12</v>
      </c>
      <c r="E4819" t="s">
        <v>174</v>
      </c>
      <c r="F4819" t="s">
        <v>10648</v>
      </c>
      <c r="G4819" t="s">
        <v>28</v>
      </c>
      <c r="H4819" s="1">
        <v>45295</v>
      </c>
      <c r="I4819" s="3">
        <v>0.60972222222222228</v>
      </c>
      <c r="J4819" s="1">
        <v>45569</v>
      </c>
      <c r="K4819" s="2">
        <v>0.60972222222222228</v>
      </c>
      <c r="L4819" s="2" t="s">
        <v>12021</v>
      </c>
      <c r="M4819" t="s">
        <v>12021</v>
      </c>
      <c r="N4819" t="str">
        <f t="shared" si="431"/>
        <v>04-01-2024</v>
      </c>
      <c r="O4819" t="str">
        <f t="shared" si="433"/>
        <v>01</v>
      </c>
      <c r="P4819" t="str">
        <f t="shared" si="434"/>
        <v>2024</v>
      </c>
      <c r="Q4819" t="s">
        <v>12021</v>
      </c>
      <c r="R4819" t="str">
        <f t="shared" si="432"/>
        <v>04-10-2024</v>
      </c>
      <c r="S4819" t="str">
        <f t="shared" si="435"/>
        <v>10</v>
      </c>
    </row>
    <row r="4820" spans="1:19" x14ac:dyDescent="0.3">
      <c r="A4820" t="s">
        <v>10649</v>
      </c>
      <c r="B4820" t="s">
        <v>123</v>
      </c>
      <c r="C4820" t="s">
        <v>11948</v>
      </c>
      <c r="D4820" t="s">
        <v>33</v>
      </c>
      <c r="E4820" t="s">
        <v>34</v>
      </c>
      <c r="F4820" t="s">
        <v>10650</v>
      </c>
      <c r="G4820" t="s">
        <v>28</v>
      </c>
      <c r="H4820" s="1" t="s">
        <v>1029</v>
      </c>
      <c r="I4820" s="3">
        <v>0.29229166666666667</v>
      </c>
      <c r="J4820" s="1" t="s">
        <v>2002</v>
      </c>
      <c r="K4820" s="2">
        <v>0.29229166666666667</v>
      </c>
      <c r="L4820" s="2" t="s">
        <v>12021</v>
      </c>
      <c r="M4820" t="s">
        <v>12021</v>
      </c>
      <c r="N4820" t="str">
        <f t="shared" si="431"/>
        <v>20-01-2021</v>
      </c>
      <c r="O4820" t="str">
        <f t="shared" si="433"/>
        <v>01</v>
      </c>
      <c r="P4820" t="str">
        <f t="shared" si="434"/>
        <v>2021</v>
      </c>
      <c r="Q4820" t="s">
        <v>12021</v>
      </c>
      <c r="R4820" t="str">
        <f t="shared" si="432"/>
        <v>23-01-2021</v>
      </c>
      <c r="S4820" t="str">
        <f t="shared" si="435"/>
        <v>01</v>
      </c>
    </row>
    <row r="4821" spans="1:19" x14ac:dyDescent="0.3">
      <c r="A4821" t="s">
        <v>10651</v>
      </c>
      <c r="B4821" t="s">
        <v>139</v>
      </c>
      <c r="C4821" s="4" t="s">
        <v>12021</v>
      </c>
      <c r="D4821" t="s">
        <v>19</v>
      </c>
      <c r="E4821" t="s">
        <v>140</v>
      </c>
      <c r="F4821" t="s">
        <v>10652</v>
      </c>
      <c r="G4821" t="s">
        <v>22</v>
      </c>
      <c r="H4821" s="1">
        <v>44415</v>
      </c>
      <c r="I4821" s="3">
        <v>0.38611111111111113</v>
      </c>
      <c r="J4821" s="1" t="s">
        <v>12021</v>
      </c>
      <c r="K4821" s="2" t="s">
        <v>12021</v>
      </c>
      <c r="L4821" s="2" t="s">
        <v>12021</v>
      </c>
      <c r="M4821" t="s">
        <v>12021</v>
      </c>
      <c r="N4821" t="str">
        <f t="shared" si="431"/>
        <v>07-08-2021</v>
      </c>
      <c r="O4821" t="str">
        <f t="shared" si="433"/>
        <v>08</v>
      </c>
      <c r="P4821" t="str">
        <f t="shared" si="434"/>
        <v>2021</v>
      </c>
      <c r="Q4821" t="s">
        <v>12021</v>
      </c>
      <c r="R4821" t="str">
        <f t="shared" si="432"/>
        <v>-</v>
      </c>
      <c r="S4821" t="str">
        <f t="shared" si="435"/>
        <v/>
      </c>
    </row>
    <row r="4822" spans="1:19" x14ac:dyDescent="0.3">
      <c r="A4822" t="s">
        <v>10653</v>
      </c>
      <c r="B4822" t="s">
        <v>11</v>
      </c>
      <c r="C4822" t="s">
        <v>12021</v>
      </c>
      <c r="D4822" t="s">
        <v>12</v>
      </c>
      <c r="E4822" t="s">
        <v>13</v>
      </c>
      <c r="F4822" t="s">
        <v>10654</v>
      </c>
      <c r="G4822" t="s">
        <v>22</v>
      </c>
      <c r="H4822" s="1">
        <v>44784</v>
      </c>
      <c r="I4822" s="3">
        <v>0.63124999999999998</v>
      </c>
      <c r="J4822" s="1" t="s">
        <v>12021</v>
      </c>
      <c r="K4822" s="2" t="s">
        <v>12021</v>
      </c>
      <c r="L4822" s="2" t="s">
        <v>12021</v>
      </c>
      <c r="M4822" t="s">
        <v>12021</v>
      </c>
      <c r="N4822" t="str">
        <f t="shared" si="431"/>
        <v>11-08-2022</v>
      </c>
      <c r="O4822" t="str">
        <f t="shared" si="433"/>
        <v>08</v>
      </c>
      <c r="P4822" t="str">
        <f t="shared" si="434"/>
        <v>2022</v>
      </c>
      <c r="Q4822" t="s">
        <v>12021</v>
      </c>
      <c r="R4822" t="str">
        <f t="shared" si="432"/>
        <v>-</v>
      </c>
      <c r="S4822" t="str">
        <f t="shared" si="435"/>
        <v/>
      </c>
    </row>
    <row r="4823" spans="1:19" x14ac:dyDescent="0.3">
      <c r="A4823" t="s">
        <v>10655</v>
      </c>
      <c r="B4823" t="s">
        <v>256</v>
      </c>
      <c r="C4823" t="s">
        <v>11949</v>
      </c>
      <c r="D4823" t="s">
        <v>19</v>
      </c>
      <c r="E4823" t="s">
        <v>20</v>
      </c>
      <c r="F4823" t="s">
        <v>10656</v>
      </c>
      <c r="G4823" t="s">
        <v>28</v>
      </c>
      <c r="H4823" s="1" t="s">
        <v>5269</v>
      </c>
      <c r="I4823" s="3">
        <v>4.3136574074074077E-2</v>
      </c>
      <c r="J4823" s="1" t="s">
        <v>2498</v>
      </c>
      <c r="K4823" s="2">
        <v>4.3136574074074077E-2</v>
      </c>
      <c r="L4823" s="2" t="s">
        <v>12021</v>
      </c>
      <c r="M4823" t="s">
        <v>12021</v>
      </c>
      <c r="N4823" t="str">
        <f t="shared" si="431"/>
        <v>15-05-2020</v>
      </c>
      <c r="O4823" t="str">
        <f t="shared" si="433"/>
        <v>05</v>
      </c>
      <c r="P4823" t="str">
        <f t="shared" si="434"/>
        <v>2020</v>
      </c>
      <c r="Q4823" t="s">
        <v>12021</v>
      </c>
      <c r="R4823" t="str">
        <f t="shared" si="432"/>
        <v>18-05-2020</v>
      </c>
      <c r="S4823" t="str">
        <f t="shared" si="435"/>
        <v>05</v>
      </c>
    </row>
    <row r="4824" spans="1:19" x14ac:dyDescent="0.3">
      <c r="A4824" t="s">
        <v>10657</v>
      </c>
      <c r="B4824" t="s">
        <v>126</v>
      </c>
      <c r="C4824" t="s">
        <v>12021</v>
      </c>
      <c r="D4824" t="s">
        <v>33</v>
      </c>
      <c r="E4824" t="s">
        <v>127</v>
      </c>
      <c r="F4824" t="s">
        <v>10658</v>
      </c>
      <c r="G4824" t="s">
        <v>22</v>
      </c>
      <c r="H4824" s="1" t="s">
        <v>2576</v>
      </c>
      <c r="I4824" s="3">
        <v>0.5120717592592593</v>
      </c>
      <c r="J4824" s="1" t="s">
        <v>12021</v>
      </c>
      <c r="K4824" s="2" t="s">
        <v>12021</v>
      </c>
      <c r="L4824" s="2" t="s">
        <v>12021</v>
      </c>
      <c r="M4824" t="s">
        <v>12021</v>
      </c>
      <c r="N4824" t="str">
        <f t="shared" si="431"/>
        <v>27-03-2020</v>
      </c>
      <c r="O4824" t="str">
        <f t="shared" si="433"/>
        <v>03</v>
      </c>
      <c r="P4824" t="str">
        <f t="shared" si="434"/>
        <v>2020</v>
      </c>
      <c r="Q4824" t="s">
        <v>12021</v>
      </c>
      <c r="R4824" t="str">
        <f t="shared" si="432"/>
        <v>-</v>
      </c>
      <c r="S4824" t="str">
        <f t="shared" si="435"/>
        <v/>
      </c>
    </row>
    <row r="4825" spans="1:19" x14ac:dyDescent="0.3">
      <c r="A4825" t="s">
        <v>10659</v>
      </c>
      <c r="B4825" t="s">
        <v>93</v>
      </c>
      <c r="C4825" t="s">
        <v>12021</v>
      </c>
      <c r="D4825" t="s">
        <v>19</v>
      </c>
      <c r="E4825" t="s">
        <v>26</v>
      </c>
      <c r="F4825" t="s">
        <v>10660</v>
      </c>
      <c r="G4825" t="s">
        <v>15</v>
      </c>
      <c r="H4825" s="1" t="s">
        <v>9525</v>
      </c>
      <c r="I4825" s="3">
        <v>0.96260416666666671</v>
      </c>
      <c r="J4825" s="1" t="s">
        <v>12021</v>
      </c>
      <c r="K4825" s="2" t="s">
        <v>12021</v>
      </c>
      <c r="L4825" s="2" t="s">
        <v>12021</v>
      </c>
      <c r="M4825" t="s">
        <v>12021</v>
      </c>
      <c r="N4825" t="str">
        <f t="shared" si="431"/>
        <v>28-09-2020</v>
      </c>
      <c r="O4825" t="str">
        <f t="shared" si="433"/>
        <v>09</v>
      </c>
      <c r="P4825" t="str">
        <f t="shared" si="434"/>
        <v>2020</v>
      </c>
      <c r="Q4825" t="s">
        <v>12021</v>
      </c>
      <c r="R4825" t="str">
        <f t="shared" si="432"/>
        <v>-</v>
      </c>
      <c r="S4825" t="str">
        <f t="shared" si="435"/>
        <v/>
      </c>
    </row>
    <row r="4826" spans="1:19" x14ac:dyDescent="0.3">
      <c r="A4826" t="s">
        <v>10661</v>
      </c>
      <c r="B4826" t="s">
        <v>113</v>
      </c>
      <c r="C4826" t="s">
        <v>12021</v>
      </c>
      <c r="D4826" t="s">
        <v>12</v>
      </c>
      <c r="E4826" t="s">
        <v>114</v>
      </c>
      <c r="F4826" t="s">
        <v>10662</v>
      </c>
      <c r="G4826" t="s">
        <v>22</v>
      </c>
      <c r="H4826" s="1" t="s">
        <v>4846</v>
      </c>
      <c r="I4826" s="3">
        <v>0.60074074074074069</v>
      </c>
      <c r="J4826" s="1" t="s">
        <v>12021</v>
      </c>
      <c r="K4826" s="2" t="s">
        <v>12021</v>
      </c>
      <c r="L4826" s="2" t="s">
        <v>12021</v>
      </c>
      <c r="M4826" t="s">
        <v>12021</v>
      </c>
      <c r="N4826" t="str">
        <f t="shared" si="431"/>
        <v>13-07-2022</v>
      </c>
      <c r="O4826" t="str">
        <f t="shared" si="433"/>
        <v>07</v>
      </c>
      <c r="P4826" t="str">
        <f t="shared" si="434"/>
        <v>2022</v>
      </c>
      <c r="Q4826" t="s">
        <v>12021</v>
      </c>
      <c r="R4826" t="str">
        <f t="shared" si="432"/>
        <v>-</v>
      </c>
      <c r="S4826" t="str">
        <f t="shared" si="435"/>
        <v/>
      </c>
    </row>
    <row r="4827" spans="1:19" x14ac:dyDescent="0.3">
      <c r="A4827" t="s">
        <v>10663</v>
      </c>
      <c r="B4827" t="s">
        <v>135</v>
      </c>
      <c r="C4827" t="s">
        <v>11950</v>
      </c>
      <c r="D4827" t="s">
        <v>33</v>
      </c>
      <c r="E4827" t="s">
        <v>38</v>
      </c>
      <c r="F4827" t="s">
        <v>10664</v>
      </c>
      <c r="G4827" t="s">
        <v>28</v>
      </c>
      <c r="H4827" s="1">
        <v>44294</v>
      </c>
      <c r="I4827" s="3">
        <v>0.8354166666666667</v>
      </c>
      <c r="J4827" s="1" t="s">
        <v>4177</v>
      </c>
      <c r="K4827" s="2">
        <v>0.8354166666666667</v>
      </c>
      <c r="L4827" s="2" t="s">
        <v>12021</v>
      </c>
      <c r="M4827" t="s">
        <v>12021</v>
      </c>
      <c r="N4827" t="str">
        <f t="shared" si="431"/>
        <v>08-04-2021</v>
      </c>
      <c r="O4827" t="str">
        <f t="shared" si="433"/>
        <v>04</v>
      </c>
      <c r="P4827" t="str">
        <f t="shared" si="434"/>
        <v>2021</v>
      </c>
      <c r="Q4827" t="s">
        <v>12021</v>
      </c>
      <c r="R4827" t="str">
        <f t="shared" si="432"/>
        <v>25-08-2021</v>
      </c>
      <c r="S4827" t="str">
        <f t="shared" si="435"/>
        <v>08</v>
      </c>
    </row>
    <row r="4828" spans="1:19" x14ac:dyDescent="0.3">
      <c r="A4828" t="s">
        <v>10665</v>
      </c>
      <c r="B4828" t="s">
        <v>289</v>
      </c>
      <c r="C4828" t="s">
        <v>11951</v>
      </c>
      <c r="D4828" t="s">
        <v>49</v>
      </c>
      <c r="E4828" t="s">
        <v>69</v>
      </c>
      <c r="F4828" t="s">
        <v>10666</v>
      </c>
      <c r="G4828" t="s">
        <v>28</v>
      </c>
      <c r="H4828" s="1">
        <v>44114</v>
      </c>
      <c r="I4828" s="3">
        <v>0.38958333333333334</v>
      </c>
      <c r="J4828" s="1" t="s">
        <v>2549</v>
      </c>
      <c r="K4828" s="2">
        <v>0.38988425925925924</v>
      </c>
      <c r="L4828" s="2" t="s">
        <v>12021</v>
      </c>
      <c r="M4828" t="s">
        <v>12021</v>
      </c>
      <c r="N4828" t="str">
        <f t="shared" si="431"/>
        <v>10-10-2020</v>
      </c>
      <c r="O4828" t="str">
        <f t="shared" si="433"/>
        <v>10</v>
      </c>
      <c r="P4828" t="str">
        <f t="shared" si="434"/>
        <v>2020</v>
      </c>
      <c r="Q4828" t="s">
        <v>12021</v>
      </c>
      <c r="R4828" t="str">
        <f t="shared" si="432"/>
        <v>23-10-2020</v>
      </c>
      <c r="S4828" t="str">
        <f t="shared" si="435"/>
        <v>10</v>
      </c>
    </row>
    <row r="4829" spans="1:19" x14ac:dyDescent="0.3">
      <c r="A4829" t="s">
        <v>10667</v>
      </c>
      <c r="B4829" t="s">
        <v>249</v>
      </c>
      <c r="C4829" t="s">
        <v>12021</v>
      </c>
      <c r="D4829" t="s">
        <v>19</v>
      </c>
      <c r="E4829" t="s">
        <v>26</v>
      </c>
      <c r="F4829" t="s">
        <v>10668</v>
      </c>
      <c r="G4829" t="s">
        <v>15</v>
      </c>
      <c r="H4829" s="1">
        <v>44867</v>
      </c>
      <c r="I4829" s="3">
        <v>0.33263888888888887</v>
      </c>
      <c r="J4829" s="1" t="s">
        <v>12021</v>
      </c>
      <c r="K4829" s="2" t="s">
        <v>12021</v>
      </c>
      <c r="L4829" s="2" t="s">
        <v>12021</v>
      </c>
      <c r="M4829" t="s">
        <v>12021</v>
      </c>
      <c r="N4829" t="str">
        <f t="shared" si="431"/>
        <v>02-11-2022</v>
      </c>
      <c r="O4829" t="str">
        <f t="shared" si="433"/>
        <v>11</v>
      </c>
      <c r="P4829" t="str">
        <f t="shared" si="434"/>
        <v>2022</v>
      </c>
      <c r="Q4829" t="s">
        <v>12021</v>
      </c>
      <c r="R4829" t="str">
        <f t="shared" si="432"/>
        <v>-</v>
      </c>
      <c r="S4829" t="str">
        <f t="shared" si="435"/>
        <v/>
      </c>
    </row>
    <row r="4830" spans="1:19" x14ac:dyDescent="0.3">
      <c r="A4830" t="s">
        <v>10669</v>
      </c>
      <c r="B4830" t="s">
        <v>18</v>
      </c>
      <c r="C4830" t="s">
        <v>12021</v>
      </c>
      <c r="D4830" t="s">
        <v>19</v>
      </c>
      <c r="E4830" t="s">
        <v>20</v>
      </c>
      <c r="F4830" t="s">
        <v>10670</v>
      </c>
      <c r="G4830" t="s">
        <v>15</v>
      </c>
      <c r="H4830" s="1" t="s">
        <v>937</v>
      </c>
      <c r="I4830" s="3">
        <v>0.58906250000000004</v>
      </c>
      <c r="J4830" s="1" t="s">
        <v>12021</v>
      </c>
      <c r="K4830" s="2" t="s">
        <v>12021</v>
      </c>
      <c r="L4830" s="2" t="s">
        <v>12021</v>
      </c>
      <c r="M4830" t="s">
        <v>12021</v>
      </c>
      <c r="N4830" t="str">
        <f t="shared" si="431"/>
        <v>13-12-2024</v>
      </c>
      <c r="O4830" t="str">
        <f t="shared" si="433"/>
        <v>12</v>
      </c>
      <c r="P4830" t="str">
        <f t="shared" si="434"/>
        <v>2024</v>
      </c>
      <c r="Q4830" t="s">
        <v>12021</v>
      </c>
      <c r="R4830" t="str">
        <f t="shared" si="432"/>
        <v>-</v>
      </c>
      <c r="S4830" t="str">
        <f t="shared" si="435"/>
        <v/>
      </c>
    </row>
    <row r="4831" spans="1:19" x14ac:dyDescent="0.3">
      <c r="A4831" t="s">
        <v>10671</v>
      </c>
      <c r="B4831" t="s">
        <v>202</v>
      </c>
      <c r="C4831" t="s">
        <v>12021</v>
      </c>
      <c r="D4831" t="s">
        <v>33</v>
      </c>
      <c r="E4831" t="s">
        <v>127</v>
      </c>
      <c r="F4831" t="s">
        <v>10672</v>
      </c>
      <c r="G4831" t="s">
        <v>22</v>
      </c>
      <c r="H4831" s="1">
        <v>44568</v>
      </c>
      <c r="I4831" s="3">
        <v>0.6069444444444444</v>
      </c>
      <c r="J4831" s="1" t="s">
        <v>12021</v>
      </c>
      <c r="K4831" s="2" t="s">
        <v>12021</v>
      </c>
      <c r="L4831" s="2" t="s">
        <v>12021</v>
      </c>
      <c r="M4831" t="s">
        <v>12021</v>
      </c>
      <c r="N4831" t="str">
        <f t="shared" si="431"/>
        <v>07-01-2022</v>
      </c>
      <c r="O4831" t="str">
        <f t="shared" si="433"/>
        <v>01</v>
      </c>
      <c r="P4831" t="str">
        <f t="shared" si="434"/>
        <v>2022</v>
      </c>
      <c r="Q4831" t="s">
        <v>12021</v>
      </c>
      <c r="R4831" t="str">
        <f t="shared" si="432"/>
        <v>-</v>
      </c>
      <c r="S4831" t="str">
        <f t="shared" si="435"/>
        <v/>
      </c>
    </row>
    <row r="4832" spans="1:19" x14ac:dyDescent="0.3">
      <c r="A4832" t="s">
        <v>10673</v>
      </c>
      <c r="B4832" t="s">
        <v>97</v>
      </c>
      <c r="C4832" t="s">
        <v>12021</v>
      </c>
      <c r="D4832" t="s">
        <v>19</v>
      </c>
      <c r="E4832" t="s">
        <v>20</v>
      </c>
      <c r="F4832" t="s">
        <v>10674</v>
      </c>
      <c r="G4832" t="s">
        <v>22</v>
      </c>
      <c r="H4832" s="1" t="s">
        <v>2342</v>
      </c>
      <c r="I4832" s="3">
        <v>0.75797453703703699</v>
      </c>
      <c r="J4832" s="1" t="s">
        <v>12021</v>
      </c>
      <c r="K4832" s="2" t="s">
        <v>12021</v>
      </c>
      <c r="L4832" s="2" t="s">
        <v>12021</v>
      </c>
      <c r="M4832" t="s">
        <v>12021</v>
      </c>
      <c r="N4832" t="str">
        <f t="shared" si="431"/>
        <v>31-07-2024</v>
      </c>
      <c r="O4832" t="str">
        <f t="shared" si="433"/>
        <v>07</v>
      </c>
      <c r="P4832" t="str">
        <f t="shared" si="434"/>
        <v>2024</v>
      </c>
      <c r="Q4832" t="s">
        <v>12021</v>
      </c>
      <c r="R4832" t="str">
        <f t="shared" si="432"/>
        <v>-</v>
      </c>
      <c r="S4832" t="str">
        <f t="shared" si="435"/>
        <v/>
      </c>
    </row>
    <row r="4833" spans="1:19" x14ac:dyDescent="0.3">
      <c r="A4833" t="s">
        <v>10675</v>
      </c>
      <c r="B4833" t="s">
        <v>149</v>
      </c>
      <c r="C4833" t="s">
        <v>12021</v>
      </c>
      <c r="D4833" t="s">
        <v>49</v>
      </c>
      <c r="E4833" t="s">
        <v>69</v>
      </c>
      <c r="F4833" t="s">
        <v>10676</v>
      </c>
      <c r="G4833" t="s">
        <v>22</v>
      </c>
      <c r="H4833" s="1" t="s">
        <v>3377</v>
      </c>
      <c r="I4833" s="3">
        <v>0.19009259259259259</v>
      </c>
      <c r="J4833" s="1" t="s">
        <v>12021</v>
      </c>
      <c r="K4833" s="2" t="s">
        <v>12021</v>
      </c>
      <c r="L4833" s="2" t="s">
        <v>12021</v>
      </c>
      <c r="M4833" t="s">
        <v>12021</v>
      </c>
      <c r="N4833" t="str">
        <f t="shared" si="431"/>
        <v>25-04-2022</v>
      </c>
      <c r="O4833" t="str">
        <f t="shared" si="433"/>
        <v>04</v>
      </c>
      <c r="P4833" t="str">
        <f t="shared" si="434"/>
        <v>2022</v>
      </c>
      <c r="Q4833" t="s">
        <v>12021</v>
      </c>
      <c r="R4833" t="str">
        <f t="shared" si="432"/>
        <v>-</v>
      </c>
      <c r="S4833" t="str">
        <f t="shared" si="435"/>
        <v/>
      </c>
    </row>
    <row r="4834" spans="1:19" x14ac:dyDescent="0.3">
      <c r="A4834" t="s">
        <v>10677</v>
      </c>
      <c r="B4834" t="s">
        <v>194</v>
      </c>
      <c r="C4834" t="s">
        <v>12021</v>
      </c>
      <c r="D4834" t="s">
        <v>49</v>
      </c>
      <c r="E4834" t="s">
        <v>65</v>
      </c>
      <c r="F4834" t="s">
        <v>10678</v>
      </c>
      <c r="G4834" t="s">
        <v>15</v>
      </c>
      <c r="H4834" s="1" t="s">
        <v>807</v>
      </c>
      <c r="I4834" s="3">
        <v>0.59436342592592595</v>
      </c>
      <c r="J4834" s="1" t="s">
        <v>12021</v>
      </c>
      <c r="K4834" s="2" t="s">
        <v>12021</v>
      </c>
      <c r="L4834" s="2" t="s">
        <v>12021</v>
      </c>
      <c r="M4834" t="s">
        <v>12021</v>
      </c>
      <c r="N4834" t="str">
        <f t="shared" si="431"/>
        <v>21-10-2024</v>
      </c>
      <c r="O4834" t="str">
        <f t="shared" si="433"/>
        <v>10</v>
      </c>
      <c r="P4834" t="str">
        <f t="shared" si="434"/>
        <v>2024</v>
      </c>
      <c r="Q4834" t="s">
        <v>12021</v>
      </c>
      <c r="R4834" t="str">
        <f t="shared" si="432"/>
        <v>-</v>
      </c>
      <c r="S4834" t="str">
        <f t="shared" si="435"/>
        <v/>
      </c>
    </row>
    <row r="4835" spans="1:19" x14ac:dyDescent="0.3">
      <c r="A4835" t="s">
        <v>10679</v>
      </c>
      <c r="B4835" t="s">
        <v>53</v>
      </c>
      <c r="C4835" t="s">
        <v>11952</v>
      </c>
      <c r="D4835" t="s">
        <v>12</v>
      </c>
      <c r="E4835" t="s">
        <v>13</v>
      </c>
      <c r="F4835" t="s">
        <v>10680</v>
      </c>
      <c r="G4835" t="s">
        <v>28</v>
      </c>
      <c r="H4835" s="1" t="s">
        <v>2416</v>
      </c>
      <c r="I4835" s="3">
        <v>0.36459490740740741</v>
      </c>
      <c r="J4835" s="1" t="s">
        <v>6946</v>
      </c>
      <c r="K4835" s="2">
        <v>0.36459490740740741</v>
      </c>
      <c r="L4835" s="2" t="s">
        <v>12021</v>
      </c>
      <c r="M4835" t="s">
        <v>12021</v>
      </c>
      <c r="N4835" t="str">
        <f t="shared" si="431"/>
        <v>16-04-2023</v>
      </c>
      <c r="O4835" t="str">
        <f t="shared" si="433"/>
        <v>04</v>
      </c>
      <c r="P4835" t="str">
        <f t="shared" si="434"/>
        <v>2023</v>
      </c>
      <c r="Q4835" t="s">
        <v>12021</v>
      </c>
      <c r="R4835" t="str">
        <f t="shared" si="432"/>
        <v>13-05-2023</v>
      </c>
      <c r="S4835" t="str">
        <f t="shared" si="435"/>
        <v>05</v>
      </c>
    </row>
    <row r="4836" spans="1:19" x14ac:dyDescent="0.3">
      <c r="A4836" t="s">
        <v>10681</v>
      </c>
      <c r="B4836" t="s">
        <v>149</v>
      </c>
      <c r="C4836" t="s">
        <v>12021</v>
      </c>
      <c r="D4836" t="s">
        <v>49</v>
      </c>
      <c r="E4836" t="s">
        <v>69</v>
      </c>
      <c r="F4836" t="s">
        <v>10682</v>
      </c>
      <c r="G4836" t="s">
        <v>22</v>
      </c>
      <c r="H4836" s="1" t="s">
        <v>636</v>
      </c>
      <c r="I4836" s="3">
        <v>0.2510648148148148</v>
      </c>
      <c r="J4836" s="1" t="s">
        <v>12021</v>
      </c>
      <c r="K4836" s="2" t="s">
        <v>12021</v>
      </c>
      <c r="L4836" s="2" t="s">
        <v>12021</v>
      </c>
      <c r="M4836" t="s">
        <v>12021</v>
      </c>
      <c r="N4836" t="str">
        <f t="shared" si="431"/>
        <v>25-02-2023</v>
      </c>
      <c r="O4836" t="str">
        <f t="shared" si="433"/>
        <v>02</v>
      </c>
      <c r="P4836" t="str">
        <f t="shared" si="434"/>
        <v>2023</v>
      </c>
      <c r="Q4836" t="s">
        <v>12021</v>
      </c>
      <c r="R4836" t="str">
        <f t="shared" si="432"/>
        <v>-</v>
      </c>
      <c r="S4836" t="str">
        <f t="shared" si="435"/>
        <v/>
      </c>
    </row>
    <row r="4837" spans="1:19" x14ac:dyDescent="0.3">
      <c r="A4837" t="s">
        <v>10683</v>
      </c>
      <c r="B4837" t="s">
        <v>220</v>
      </c>
      <c r="C4837" t="s">
        <v>12021</v>
      </c>
      <c r="D4837" t="s">
        <v>12</v>
      </c>
      <c r="E4837" t="s">
        <v>174</v>
      </c>
      <c r="F4837" t="s">
        <v>10684</v>
      </c>
      <c r="G4837" t="s">
        <v>22</v>
      </c>
      <c r="H4837" s="1" t="s">
        <v>1587</v>
      </c>
      <c r="I4837" s="3">
        <v>0.14532407407407408</v>
      </c>
      <c r="J4837" s="1" t="s">
        <v>12021</v>
      </c>
      <c r="K4837" s="2" t="s">
        <v>12021</v>
      </c>
      <c r="L4837" s="2" t="s">
        <v>12021</v>
      </c>
      <c r="M4837" t="s">
        <v>12021</v>
      </c>
      <c r="N4837" t="str">
        <f t="shared" si="431"/>
        <v>28-01-2021</v>
      </c>
      <c r="O4837" t="str">
        <f t="shared" si="433"/>
        <v>01</v>
      </c>
      <c r="P4837" t="str">
        <f t="shared" si="434"/>
        <v>2021</v>
      </c>
      <c r="Q4837" t="s">
        <v>12021</v>
      </c>
      <c r="R4837" t="str">
        <f t="shared" si="432"/>
        <v>-</v>
      </c>
      <c r="S4837" t="str">
        <f t="shared" si="435"/>
        <v/>
      </c>
    </row>
    <row r="4838" spans="1:19" x14ac:dyDescent="0.3">
      <c r="A4838" t="s">
        <v>10685</v>
      </c>
      <c r="B4838" t="s">
        <v>194</v>
      </c>
      <c r="C4838" t="s">
        <v>12021</v>
      </c>
      <c r="D4838" t="s">
        <v>49</v>
      </c>
      <c r="E4838" t="s">
        <v>65</v>
      </c>
      <c r="F4838" t="s">
        <v>10686</v>
      </c>
      <c r="G4838" t="s">
        <v>15</v>
      </c>
      <c r="H4838" s="1" t="s">
        <v>1466</v>
      </c>
      <c r="I4838" s="3">
        <v>0.33622685185185186</v>
      </c>
      <c r="J4838" s="1" t="s">
        <v>12021</v>
      </c>
      <c r="K4838" s="2" t="s">
        <v>12021</v>
      </c>
      <c r="L4838" s="2" t="s">
        <v>12021</v>
      </c>
      <c r="M4838" t="s">
        <v>12021</v>
      </c>
      <c r="N4838" t="str">
        <f t="shared" si="431"/>
        <v>29-10-2020</v>
      </c>
      <c r="O4838" t="str">
        <f t="shared" si="433"/>
        <v>10</v>
      </c>
      <c r="P4838" t="str">
        <f t="shared" si="434"/>
        <v>2020</v>
      </c>
      <c r="Q4838" t="s">
        <v>12021</v>
      </c>
      <c r="R4838" t="str">
        <f t="shared" si="432"/>
        <v>-</v>
      </c>
      <c r="S4838" t="str">
        <f t="shared" si="435"/>
        <v/>
      </c>
    </row>
    <row r="4839" spans="1:19" x14ac:dyDescent="0.3">
      <c r="A4839" t="s">
        <v>10687</v>
      </c>
      <c r="B4839" t="s">
        <v>126</v>
      </c>
      <c r="C4839" t="s">
        <v>12021</v>
      </c>
      <c r="D4839" t="s">
        <v>33</v>
      </c>
      <c r="E4839" t="s">
        <v>127</v>
      </c>
      <c r="F4839" t="s">
        <v>10688</v>
      </c>
      <c r="G4839" t="s">
        <v>15</v>
      </c>
      <c r="H4839" s="1" t="s">
        <v>2607</v>
      </c>
      <c r="I4839" s="3">
        <v>0.68839120370370366</v>
      </c>
      <c r="J4839" s="1" t="s">
        <v>12021</v>
      </c>
      <c r="K4839" s="2" t="s">
        <v>12021</v>
      </c>
      <c r="L4839" s="2" t="s">
        <v>12021</v>
      </c>
      <c r="M4839" t="s">
        <v>12021</v>
      </c>
      <c r="N4839" t="str">
        <f t="shared" si="431"/>
        <v>28-04-2022</v>
      </c>
      <c r="O4839" t="str">
        <f t="shared" si="433"/>
        <v>04</v>
      </c>
      <c r="P4839" t="str">
        <f t="shared" si="434"/>
        <v>2022</v>
      </c>
      <c r="Q4839" t="s">
        <v>12021</v>
      </c>
      <c r="R4839" t="str">
        <f t="shared" si="432"/>
        <v>-</v>
      </c>
      <c r="S4839" t="str">
        <f t="shared" si="435"/>
        <v/>
      </c>
    </row>
    <row r="4840" spans="1:19" x14ac:dyDescent="0.3">
      <c r="A4840" t="s">
        <v>10689</v>
      </c>
      <c r="B4840" t="s">
        <v>146</v>
      </c>
      <c r="C4840" t="s">
        <v>12021</v>
      </c>
      <c r="D4840" t="s">
        <v>19</v>
      </c>
      <c r="E4840" t="s">
        <v>140</v>
      </c>
      <c r="F4840" t="s">
        <v>10690</v>
      </c>
      <c r="G4840" t="s">
        <v>22</v>
      </c>
      <c r="H4840" s="1" t="s">
        <v>2291</v>
      </c>
      <c r="I4840" s="3">
        <v>0.54001157407407407</v>
      </c>
      <c r="J4840" s="1" t="s">
        <v>12021</v>
      </c>
      <c r="K4840" s="2" t="s">
        <v>12021</v>
      </c>
      <c r="L4840" s="2" t="s">
        <v>12021</v>
      </c>
      <c r="M4840" t="s">
        <v>12021</v>
      </c>
      <c r="N4840" t="str">
        <f t="shared" si="431"/>
        <v>23-03-2022</v>
      </c>
      <c r="O4840" t="str">
        <f t="shared" si="433"/>
        <v>03</v>
      </c>
      <c r="P4840" t="str">
        <f t="shared" si="434"/>
        <v>2022</v>
      </c>
      <c r="Q4840" t="s">
        <v>12021</v>
      </c>
      <c r="R4840" t="str">
        <f t="shared" si="432"/>
        <v>-</v>
      </c>
      <c r="S4840" t="str">
        <f t="shared" si="435"/>
        <v/>
      </c>
    </row>
    <row r="4841" spans="1:19" x14ac:dyDescent="0.3">
      <c r="A4841" t="s">
        <v>10691</v>
      </c>
      <c r="B4841" t="s">
        <v>135</v>
      </c>
      <c r="C4841" t="s">
        <v>12021</v>
      </c>
      <c r="D4841" t="s">
        <v>33</v>
      </c>
      <c r="E4841" t="s">
        <v>38</v>
      </c>
      <c r="F4841" t="s">
        <v>10692</v>
      </c>
      <c r="G4841" t="s">
        <v>15</v>
      </c>
      <c r="H4841" s="1" t="s">
        <v>2579</v>
      </c>
      <c r="I4841" s="3">
        <v>0.94346064814814812</v>
      </c>
      <c r="J4841" s="1" t="s">
        <v>12021</v>
      </c>
      <c r="K4841" s="2" t="s">
        <v>12021</v>
      </c>
      <c r="L4841" s="2" t="s">
        <v>12021</v>
      </c>
      <c r="M4841" t="s">
        <v>12021</v>
      </c>
      <c r="N4841" t="str">
        <f t="shared" si="431"/>
        <v>15-07-2021</v>
      </c>
      <c r="O4841" t="str">
        <f t="shared" si="433"/>
        <v>07</v>
      </c>
      <c r="P4841" t="str">
        <f t="shared" si="434"/>
        <v>2021</v>
      </c>
      <c r="Q4841" t="s">
        <v>12021</v>
      </c>
      <c r="R4841" t="str">
        <f t="shared" si="432"/>
        <v>-</v>
      </c>
      <c r="S4841" t="str">
        <f t="shared" si="435"/>
        <v/>
      </c>
    </row>
    <row r="4842" spans="1:19" x14ac:dyDescent="0.3">
      <c r="A4842" t="s">
        <v>10693</v>
      </c>
      <c r="B4842" t="s">
        <v>301</v>
      </c>
      <c r="C4842" t="s">
        <v>12021</v>
      </c>
      <c r="D4842" t="s">
        <v>49</v>
      </c>
      <c r="E4842" t="s">
        <v>50</v>
      </c>
      <c r="F4842" t="s">
        <v>3435</v>
      </c>
      <c r="G4842" t="s">
        <v>15</v>
      </c>
      <c r="H4842" s="1">
        <v>45474</v>
      </c>
      <c r="I4842" s="3">
        <v>0.18055555555555555</v>
      </c>
      <c r="J4842" s="1" t="s">
        <v>12021</v>
      </c>
      <c r="K4842" s="2" t="s">
        <v>12021</v>
      </c>
      <c r="L4842" s="2" t="s">
        <v>12021</v>
      </c>
      <c r="M4842" t="s">
        <v>12021</v>
      </c>
      <c r="N4842" t="str">
        <f t="shared" si="431"/>
        <v>01-07-2024</v>
      </c>
      <c r="O4842" t="str">
        <f t="shared" si="433"/>
        <v>07</v>
      </c>
      <c r="P4842" t="str">
        <f t="shared" si="434"/>
        <v>2024</v>
      </c>
      <c r="Q4842" t="s">
        <v>12021</v>
      </c>
      <c r="R4842" t="str">
        <f t="shared" si="432"/>
        <v>-</v>
      </c>
      <c r="S4842" t="str">
        <f t="shared" si="435"/>
        <v/>
      </c>
    </row>
    <row r="4843" spans="1:19" x14ac:dyDescent="0.3">
      <c r="A4843" t="s">
        <v>10694</v>
      </c>
      <c r="B4843" t="s">
        <v>87</v>
      </c>
      <c r="C4843" t="s">
        <v>12021</v>
      </c>
      <c r="D4843" t="s">
        <v>33</v>
      </c>
      <c r="E4843" t="s">
        <v>38</v>
      </c>
      <c r="F4843" t="s">
        <v>10695</v>
      </c>
      <c r="G4843" t="s">
        <v>22</v>
      </c>
      <c r="H4843" s="1" t="s">
        <v>5189</v>
      </c>
      <c r="I4843" s="3">
        <v>0.7099537037037037</v>
      </c>
      <c r="J4843" s="1" t="s">
        <v>12021</v>
      </c>
      <c r="K4843" s="2" t="s">
        <v>12021</v>
      </c>
      <c r="L4843" s="2" t="s">
        <v>12021</v>
      </c>
      <c r="M4843" t="s">
        <v>12021</v>
      </c>
      <c r="N4843" t="str">
        <f t="shared" si="431"/>
        <v>20-11-2020</v>
      </c>
      <c r="O4843" t="str">
        <f t="shared" si="433"/>
        <v>11</v>
      </c>
      <c r="P4843" t="str">
        <f t="shared" si="434"/>
        <v>2020</v>
      </c>
      <c r="Q4843" t="s">
        <v>12021</v>
      </c>
      <c r="R4843" t="str">
        <f t="shared" si="432"/>
        <v>-</v>
      </c>
      <c r="S4843" t="str">
        <f t="shared" si="435"/>
        <v/>
      </c>
    </row>
    <row r="4844" spans="1:19" x14ac:dyDescent="0.3">
      <c r="A4844" t="s">
        <v>10696</v>
      </c>
      <c r="B4844" t="s">
        <v>146</v>
      </c>
      <c r="C4844" t="s">
        <v>11953</v>
      </c>
      <c r="D4844" t="s">
        <v>19</v>
      </c>
      <c r="E4844" t="s">
        <v>140</v>
      </c>
      <c r="F4844" t="s">
        <v>10697</v>
      </c>
      <c r="G4844" t="s">
        <v>28</v>
      </c>
      <c r="H4844" s="1">
        <v>44631</v>
      </c>
      <c r="I4844" s="3">
        <v>0.29791666666666666</v>
      </c>
      <c r="J4844" s="1" t="s">
        <v>1650</v>
      </c>
      <c r="K4844" s="2">
        <v>0.29821759259259262</v>
      </c>
      <c r="L4844" s="2" t="s">
        <v>12021</v>
      </c>
      <c r="M4844" t="s">
        <v>12021</v>
      </c>
      <c r="N4844" t="str">
        <f t="shared" si="431"/>
        <v>11-03-2022</v>
      </c>
      <c r="O4844" t="str">
        <f t="shared" si="433"/>
        <v>03</v>
      </c>
      <c r="P4844" t="str">
        <f t="shared" si="434"/>
        <v>2022</v>
      </c>
      <c r="Q4844" t="s">
        <v>12021</v>
      </c>
      <c r="R4844" t="str">
        <f t="shared" si="432"/>
        <v>15-11-2022</v>
      </c>
      <c r="S4844" t="str">
        <f t="shared" si="435"/>
        <v>11</v>
      </c>
    </row>
    <row r="4845" spans="1:19" x14ac:dyDescent="0.3">
      <c r="A4845" t="s">
        <v>10698</v>
      </c>
      <c r="B4845" t="s">
        <v>146</v>
      </c>
      <c r="C4845" t="s">
        <v>12021</v>
      </c>
      <c r="D4845" t="s">
        <v>19</v>
      </c>
      <c r="E4845" t="s">
        <v>140</v>
      </c>
      <c r="F4845" t="s">
        <v>10699</v>
      </c>
      <c r="G4845" t="s">
        <v>15</v>
      </c>
      <c r="H4845" s="1">
        <v>45635</v>
      </c>
      <c r="I4845" s="3">
        <v>0.24374999999999999</v>
      </c>
      <c r="J4845" s="1" t="s">
        <v>12021</v>
      </c>
      <c r="K4845" s="2" t="s">
        <v>12021</v>
      </c>
      <c r="L4845" s="2" t="s">
        <v>12021</v>
      </c>
      <c r="M4845" t="s">
        <v>12021</v>
      </c>
      <c r="N4845" t="str">
        <f t="shared" si="431"/>
        <v>09-12-2024</v>
      </c>
      <c r="O4845" t="str">
        <f t="shared" si="433"/>
        <v>12</v>
      </c>
      <c r="P4845" t="str">
        <f t="shared" si="434"/>
        <v>2024</v>
      </c>
      <c r="Q4845" t="s">
        <v>12021</v>
      </c>
      <c r="R4845" t="str">
        <f t="shared" si="432"/>
        <v>-</v>
      </c>
      <c r="S4845" t="str">
        <f t="shared" si="435"/>
        <v/>
      </c>
    </row>
    <row r="4846" spans="1:19" x14ac:dyDescent="0.3">
      <c r="A4846" t="s">
        <v>10700</v>
      </c>
      <c r="B4846" t="s">
        <v>97</v>
      </c>
      <c r="C4846" s="4">
        <v>45261.865277777775</v>
      </c>
      <c r="D4846" t="s">
        <v>19</v>
      </c>
      <c r="E4846" t="s">
        <v>20</v>
      </c>
      <c r="F4846" t="s">
        <v>10701</v>
      </c>
      <c r="G4846" t="s">
        <v>28</v>
      </c>
      <c r="H4846" s="1" t="s">
        <v>10702</v>
      </c>
      <c r="I4846" s="3">
        <v>0.86533564814814812</v>
      </c>
      <c r="J4846" s="1">
        <v>45261</v>
      </c>
      <c r="K4846" s="2">
        <v>0.86527777777777781</v>
      </c>
      <c r="L4846" s="2" t="s">
        <v>12021</v>
      </c>
      <c r="M4846" t="s">
        <v>12021</v>
      </c>
      <c r="N4846" t="str">
        <f t="shared" si="431"/>
        <v>29-12-2022</v>
      </c>
      <c r="O4846" t="str">
        <f t="shared" si="433"/>
        <v>12</v>
      </c>
      <c r="P4846" t="str">
        <f t="shared" si="434"/>
        <v>2022</v>
      </c>
      <c r="Q4846" t="s">
        <v>12021</v>
      </c>
      <c r="R4846" t="str">
        <f t="shared" si="432"/>
        <v>01-12-2023</v>
      </c>
      <c r="S4846" t="str">
        <f t="shared" si="435"/>
        <v>12</v>
      </c>
    </row>
    <row r="4847" spans="1:19" x14ac:dyDescent="0.3">
      <c r="A4847" t="s">
        <v>10703</v>
      </c>
      <c r="B4847" t="s">
        <v>149</v>
      </c>
      <c r="C4847" s="4">
        <v>44724.219444444447</v>
      </c>
      <c r="D4847" t="s">
        <v>49</v>
      </c>
      <c r="E4847" t="s">
        <v>69</v>
      </c>
      <c r="F4847" t="s">
        <v>10704</v>
      </c>
      <c r="G4847" t="s">
        <v>28</v>
      </c>
      <c r="H4847" s="1">
        <v>44723</v>
      </c>
      <c r="I4847" s="3">
        <v>0.21944444444444444</v>
      </c>
      <c r="J4847" s="1">
        <v>44724</v>
      </c>
      <c r="K4847" s="2">
        <v>0.21944444444444444</v>
      </c>
      <c r="L4847" s="2" t="s">
        <v>12021</v>
      </c>
      <c r="M4847" t="s">
        <v>12021</v>
      </c>
      <c r="N4847" t="str">
        <f t="shared" si="431"/>
        <v>11-06-2022</v>
      </c>
      <c r="O4847" t="str">
        <f t="shared" si="433"/>
        <v>06</v>
      </c>
      <c r="P4847" t="str">
        <f t="shared" si="434"/>
        <v>2022</v>
      </c>
      <c r="Q4847" t="s">
        <v>12021</v>
      </c>
      <c r="R4847" t="str">
        <f t="shared" si="432"/>
        <v>12-06-2022</v>
      </c>
      <c r="S4847" t="str">
        <f t="shared" si="435"/>
        <v>06</v>
      </c>
    </row>
    <row r="4848" spans="1:19" x14ac:dyDescent="0.3">
      <c r="A4848" t="s">
        <v>10705</v>
      </c>
      <c r="B4848" t="s">
        <v>93</v>
      </c>
      <c r="C4848" s="4">
        <v>44684.124305555553</v>
      </c>
      <c r="D4848" t="s">
        <v>19</v>
      </c>
      <c r="E4848" t="s">
        <v>26</v>
      </c>
      <c r="F4848" t="s">
        <v>10706</v>
      </c>
      <c r="G4848" t="s">
        <v>28</v>
      </c>
      <c r="H4848" s="1" t="s">
        <v>3622</v>
      </c>
      <c r="I4848" s="3">
        <v>0.12496527777777777</v>
      </c>
      <c r="J4848" s="1">
        <v>44684</v>
      </c>
      <c r="K4848" s="2">
        <v>0.12430555555555556</v>
      </c>
      <c r="L4848" s="2" t="s">
        <v>12021</v>
      </c>
      <c r="M4848" t="s">
        <v>12021</v>
      </c>
      <c r="N4848" t="str">
        <f t="shared" si="431"/>
        <v>20-02-2022</v>
      </c>
      <c r="O4848" t="str">
        <f t="shared" si="433"/>
        <v>02</v>
      </c>
      <c r="P4848" t="str">
        <f t="shared" si="434"/>
        <v>2022</v>
      </c>
      <c r="Q4848" t="s">
        <v>12021</v>
      </c>
      <c r="R4848" t="str">
        <f t="shared" si="432"/>
        <v>03-05-2022</v>
      </c>
      <c r="S4848" t="str">
        <f t="shared" si="435"/>
        <v>05</v>
      </c>
    </row>
    <row r="4849" spans="1:19" x14ac:dyDescent="0.3">
      <c r="A4849" t="s">
        <v>10707</v>
      </c>
      <c r="B4849" t="s">
        <v>139</v>
      </c>
      <c r="C4849" t="s">
        <v>12021</v>
      </c>
      <c r="D4849" t="s">
        <v>19</v>
      </c>
      <c r="E4849" t="s">
        <v>140</v>
      </c>
      <c r="F4849" t="s">
        <v>10708</v>
      </c>
      <c r="G4849" t="s">
        <v>15</v>
      </c>
      <c r="H4849" s="1">
        <v>45515</v>
      </c>
      <c r="I4849" s="3">
        <v>0.76249999999999996</v>
      </c>
      <c r="J4849" s="1" t="s">
        <v>12021</v>
      </c>
      <c r="K4849" s="2" t="s">
        <v>12021</v>
      </c>
      <c r="L4849" s="2" t="s">
        <v>12021</v>
      </c>
      <c r="M4849" t="s">
        <v>12021</v>
      </c>
      <c r="N4849" t="str">
        <f t="shared" si="431"/>
        <v>11-08-2024</v>
      </c>
      <c r="O4849" t="str">
        <f t="shared" si="433"/>
        <v>08</v>
      </c>
      <c r="P4849" t="str">
        <f t="shared" si="434"/>
        <v>2024</v>
      </c>
      <c r="Q4849" t="s">
        <v>12021</v>
      </c>
      <c r="R4849" t="str">
        <f t="shared" si="432"/>
        <v>-</v>
      </c>
      <c r="S4849" t="str">
        <f t="shared" si="435"/>
        <v/>
      </c>
    </row>
    <row r="4850" spans="1:19" x14ac:dyDescent="0.3">
      <c r="A4850" t="s">
        <v>10709</v>
      </c>
      <c r="B4850" t="s">
        <v>37</v>
      </c>
      <c r="C4850" t="s">
        <v>12021</v>
      </c>
      <c r="D4850" t="s">
        <v>33</v>
      </c>
      <c r="E4850" t="s">
        <v>38</v>
      </c>
      <c r="F4850" t="s">
        <v>10710</v>
      </c>
      <c r="G4850" t="s">
        <v>22</v>
      </c>
      <c r="H4850" s="1" t="s">
        <v>2958</v>
      </c>
      <c r="I4850" s="3">
        <v>0.71987268518518521</v>
      </c>
      <c r="J4850" s="1" t="s">
        <v>12021</v>
      </c>
      <c r="K4850" s="2" t="s">
        <v>12021</v>
      </c>
      <c r="L4850" s="2" t="s">
        <v>12021</v>
      </c>
      <c r="M4850" t="s">
        <v>12021</v>
      </c>
      <c r="N4850" t="str">
        <f t="shared" si="431"/>
        <v>25-08-2020</v>
      </c>
      <c r="O4850" t="str">
        <f t="shared" si="433"/>
        <v>08</v>
      </c>
      <c r="P4850" t="str">
        <f t="shared" si="434"/>
        <v>2020</v>
      </c>
      <c r="Q4850" t="s">
        <v>12021</v>
      </c>
      <c r="R4850" t="str">
        <f t="shared" si="432"/>
        <v>-</v>
      </c>
      <c r="S4850" t="str">
        <f t="shared" si="435"/>
        <v/>
      </c>
    </row>
    <row r="4851" spans="1:19" x14ac:dyDescent="0.3">
      <c r="A4851" t="s">
        <v>10711</v>
      </c>
      <c r="B4851" t="s">
        <v>48</v>
      </c>
      <c r="C4851" t="s">
        <v>12021</v>
      </c>
      <c r="D4851" t="s">
        <v>49</v>
      </c>
      <c r="E4851" t="s">
        <v>50</v>
      </c>
      <c r="F4851" t="s">
        <v>10712</v>
      </c>
      <c r="G4851" t="s">
        <v>22</v>
      </c>
      <c r="H4851" s="1" t="s">
        <v>316</v>
      </c>
      <c r="I4851" s="3">
        <v>0.95891203703703709</v>
      </c>
      <c r="J4851" s="1" t="s">
        <v>12021</v>
      </c>
      <c r="K4851" s="2" t="s">
        <v>12021</v>
      </c>
      <c r="L4851" s="2" t="s">
        <v>12021</v>
      </c>
      <c r="M4851" t="s">
        <v>12021</v>
      </c>
      <c r="N4851" t="str">
        <f t="shared" si="431"/>
        <v>13-03-2022</v>
      </c>
      <c r="O4851" t="str">
        <f t="shared" si="433"/>
        <v>03</v>
      </c>
      <c r="P4851" t="str">
        <f t="shared" si="434"/>
        <v>2022</v>
      </c>
      <c r="Q4851" t="s">
        <v>12021</v>
      </c>
      <c r="R4851" t="str">
        <f t="shared" si="432"/>
        <v>-</v>
      </c>
      <c r="S4851" t="str">
        <f t="shared" si="435"/>
        <v/>
      </c>
    </row>
    <row r="4852" spans="1:19" x14ac:dyDescent="0.3">
      <c r="A4852" t="s">
        <v>10713</v>
      </c>
      <c r="B4852" t="s">
        <v>131</v>
      </c>
      <c r="C4852" s="4">
        <v>43958.315972222219</v>
      </c>
      <c r="D4852" t="s">
        <v>12</v>
      </c>
      <c r="E4852" t="s">
        <v>114</v>
      </c>
      <c r="F4852" t="s">
        <v>10714</v>
      </c>
      <c r="G4852" t="s">
        <v>28</v>
      </c>
      <c r="H4852" s="1" t="s">
        <v>6627</v>
      </c>
      <c r="I4852" s="3">
        <v>0.31623842592592594</v>
      </c>
      <c r="J4852" s="1">
        <v>43958</v>
      </c>
      <c r="K4852" s="2">
        <v>0.31597222222222221</v>
      </c>
      <c r="L4852" s="2" t="s">
        <v>12021</v>
      </c>
      <c r="M4852" t="s">
        <v>12021</v>
      </c>
      <c r="N4852" t="str">
        <f t="shared" si="431"/>
        <v>27-06-2020</v>
      </c>
      <c r="O4852" t="str">
        <f t="shared" si="433"/>
        <v>06</v>
      </c>
      <c r="P4852" t="str">
        <f t="shared" si="434"/>
        <v>2020</v>
      </c>
      <c r="Q4852" t="s">
        <v>12021</v>
      </c>
      <c r="R4852" t="str">
        <f t="shared" si="432"/>
        <v>07-05-2020</v>
      </c>
      <c r="S4852" t="str">
        <f t="shared" si="435"/>
        <v>05</v>
      </c>
    </row>
    <row r="4853" spans="1:19" x14ac:dyDescent="0.3">
      <c r="A4853" t="s">
        <v>10715</v>
      </c>
      <c r="B4853" t="s">
        <v>48</v>
      </c>
      <c r="C4853" s="4">
        <v>44936.745833333334</v>
      </c>
      <c r="D4853" t="s">
        <v>49</v>
      </c>
      <c r="E4853" t="s">
        <v>50</v>
      </c>
      <c r="F4853" t="s">
        <v>10716</v>
      </c>
      <c r="G4853" t="s">
        <v>28</v>
      </c>
      <c r="H4853" s="1">
        <v>45025</v>
      </c>
      <c r="I4853" s="3">
        <v>0.74583333333333335</v>
      </c>
      <c r="J4853" s="1">
        <v>44936</v>
      </c>
      <c r="K4853" s="2">
        <v>0.74583333333333335</v>
      </c>
      <c r="L4853" s="2" t="s">
        <v>12021</v>
      </c>
      <c r="M4853" t="s">
        <v>12021</v>
      </c>
      <c r="N4853" t="str">
        <f t="shared" si="431"/>
        <v>09-04-2023</v>
      </c>
      <c r="O4853" t="str">
        <f t="shared" si="433"/>
        <v>04</v>
      </c>
      <c r="P4853" t="str">
        <f t="shared" si="434"/>
        <v>2023</v>
      </c>
      <c r="Q4853" t="s">
        <v>12021</v>
      </c>
      <c r="R4853" t="str">
        <f t="shared" si="432"/>
        <v>10-01-2023</v>
      </c>
      <c r="S4853" t="str">
        <f t="shared" si="435"/>
        <v>01</v>
      </c>
    </row>
    <row r="4854" spans="1:19" x14ac:dyDescent="0.3">
      <c r="A4854" t="s">
        <v>10717</v>
      </c>
      <c r="B4854" t="s">
        <v>32</v>
      </c>
      <c r="C4854" s="4">
        <v>45541.952777777777</v>
      </c>
      <c r="D4854" t="s">
        <v>33</v>
      </c>
      <c r="E4854" t="s">
        <v>34</v>
      </c>
      <c r="F4854" t="s">
        <v>10718</v>
      </c>
      <c r="G4854" t="s">
        <v>28</v>
      </c>
      <c r="H4854" s="1">
        <v>45328</v>
      </c>
      <c r="I4854" s="3">
        <v>0.95277777777777772</v>
      </c>
      <c r="J4854" s="1">
        <v>45541</v>
      </c>
      <c r="K4854" s="2">
        <v>0.95277777777777772</v>
      </c>
      <c r="L4854" s="2" t="s">
        <v>12021</v>
      </c>
      <c r="M4854" t="s">
        <v>12021</v>
      </c>
      <c r="N4854" t="str">
        <f t="shared" si="431"/>
        <v>06-02-2024</v>
      </c>
      <c r="O4854" t="str">
        <f t="shared" si="433"/>
        <v>02</v>
      </c>
      <c r="P4854" t="str">
        <f t="shared" si="434"/>
        <v>2024</v>
      </c>
      <c r="Q4854" t="s">
        <v>12021</v>
      </c>
      <c r="R4854" t="str">
        <f t="shared" si="432"/>
        <v>06-09-2024</v>
      </c>
      <c r="S4854" t="str">
        <f t="shared" si="435"/>
        <v>09</v>
      </c>
    </row>
    <row r="4855" spans="1:19" x14ac:dyDescent="0.3">
      <c r="A4855" t="s">
        <v>10719</v>
      </c>
      <c r="B4855" t="s">
        <v>173</v>
      </c>
      <c r="C4855" t="s">
        <v>12021</v>
      </c>
      <c r="D4855" t="s">
        <v>12</v>
      </c>
      <c r="E4855" t="s">
        <v>174</v>
      </c>
      <c r="F4855" t="s">
        <v>10720</v>
      </c>
      <c r="G4855" t="s">
        <v>22</v>
      </c>
      <c r="H4855" s="1">
        <v>44846</v>
      </c>
      <c r="I4855" s="3">
        <v>0.65833333333333333</v>
      </c>
      <c r="J4855" s="1" t="s">
        <v>12021</v>
      </c>
      <c r="K4855" s="2" t="s">
        <v>12021</v>
      </c>
      <c r="L4855" s="2" t="s">
        <v>12021</v>
      </c>
      <c r="M4855" t="s">
        <v>12021</v>
      </c>
      <c r="N4855" t="str">
        <f t="shared" si="431"/>
        <v>12-10-2022</v>
      </c>
      <c r="O4855" t="str">
        <f t="shared" si="433"/>
        <v>10</v>
      </c>
      <c r="P4855" t="str">
        <f t="shared" si="434"/>
        <v>2022</v>
      </c>
      <c r="Q4855" t="s">
        <v>12021</v>
      </c>
      <c r="R4855" t="str">
        <f t="shared" si="432"/>
        <v>-</v>
      </c>
      <c r="S4855" t="str">
        <f t="shared" si="435"/>
        <v/>
      </c>
    </row>
    <row r="4856" spans="1:19" x14ac:dyDescent="0.3">
      <c r="A4856" t="s">
        <v>10721</v>
      </c>
      <c r="B4856" t="s">
        <v>64</v>
      </c>
      <c r="C4856" t="s">
        <v>11954</v>
      </c>
      <c r="D4856" t="s">
        <v>49</v>
      </c>
      <c r="E4856" t="s">
        <v>65</v>
      </c>
      <c r="F4856" t="s">
        <v>10722</v>
      </c>
      <c r="G4856" t="s">
        <v>28</v>
      </c>
      <c r="H4856" s="1" t="s">
        <v>396</v>
      </c>
      <c r="I4856" s="3">
        <v>0.67150462962962965</v>
      </c>
      <c r="J4856" s="1" t="s">
        <v>108</v>
      </c>
      <c r="K4856" s="2">
        <v>0.67150462962962965</v>
      </c>
      <c r="L4856" s="2" t="s">
        <v>12021</v>
      </c>
      <c r="M4856" t="s">
        <v>12021</v>
      </c>
      <c r="N4856" t="str">
        <f t="shared" si="431"/>
        <v>31-01-2023</v>
      </c>
      <c r="O4856" t="str">
        <f t="shared" si="433"/>
        <v>01</v>
      </c>
      <c r="P4856" t="str">
        <f t="shared" si="434"/>
        <v>2023</v>
      </c>
      <c r="Q4856" t="s">
        <v>12021</v>
      </c>
      <c r="R4856" t="str">
        <f t="shared" si="432"/>
        <v>23-02-2023</v>
      </c>
      <c r="S4856" t="str">
        <f t="shared" si="435"/>
        <v>02</v>
      </c>
    </row>
    <row r="4857" spans="1:19" x14ac:dyDescent="0.3">
      <c r="A4857" t="s">
        <v>10723</v>
      </c>
      <c r="B4857" t="s">
        <v>188</v>
      </c>
      <c r="C4857" t="s">
        <v>12021</v>
      </c>
      <c r="D4857" t="s">
        <v>12</v>
      </c>
      <c r="E4857" t="s">
        <v>114</v>
      </c>
      <c r="F4857" t="s">
        <v>10724</v>
      </c>
      <c r="G4857" t="s">
        <v>22</v>
      </c>
      <c r="H4857" s="1" t="s">
        <v>1772</v>
      </c>
      <c r="I4857" s="3">
        <v>0.26519675925925928</v>
      </c>
      <c r="J4857" s="1" t="s">
        <v>12021</v>
      </c>
      <c r="K4857" s="2" t="s">
        <v>12021</v>
      </c>
      <c r="L4857" s="2" t="s">
        <v>12021</v>
      </c>
      <c r="M4857" t="s">
        <v>12021</v>
      </c>
      <c r="N4857" t="str">
        <f t="shared" si="431"/>
        <v>23-02-2020</v>
      </c>
      <c r="O4857" t="str">
        <f t="shared" si="433"/>
        <v>02</v>
      </c>
      <c r="P4857" t="str">
        <f t="shared" si="434"/>
        <v>2020</v>
      </c>
      <c r="Q4857" t="s">
        <v>12021</v>
      </c>
      <c r="R4857" t="str">
        <f t="shared" si="432"/>
        <v>-</v>
      </c>
      <c r="S4857" t="str">
        <f t="shared" si="435"/>
        <v/>
      </c>
    </row>
    <row r="4858" spans="1:19" x14ac:dyDescent="0.3">
      <c r="A4858" t="s">
        <v>10725</v>
      </c>
      <c r="B4858" t="s">
        <v>289</v>
      </c>
      <c r="C4858" t="s">
        <v>12021</v>
      </c>
      <c r="D4858" t="s">
        <v>49</v>
      </c>
      <c r="E4858" t="s">
        <v>69</v>
      </c>
      <c r="F4858" t="s">
        <v>10726</v>
      </c>
      <c r="G4858" t="s">
        <v>15</v>
      </c>
      <c r="H4858" s="1" t="s">
        <v>6665</v>
      </c>
      <c r="I4858" s="3">
        <v>5.8125000000000003E-2</v>
      </c>
      <c r="J4858" s="1" t="s">
        <v>12021</v>
      </c>
      <c r="K4858" s="2" t="s">
        <v>12021</v>
      </c>
      <c r="L4858" s="2" t="s">
        <v>12021</v>
      </c>
      <c r="M4858" t="s">
        <v>12021</v>
      </c>
      <c r="N4858" t="str">
        <f t="shared" si="431"/>
        <v>16-03-2024</v>
      </c>
      <c r="O4858" t="str">
        <f t="shared" si="433"/>
        <v>03</v>
      </c>
      <c r="P4858" t="str">
        <f t="shared" si="434"/>
        <v>2024</v>
      </c>
      <c r="Q4858" t="s">
        <v>12021</v>
      </c>
      <c r="R4858" t="str">
        <f t="shared" si="432"/>
        <v>-</v>
      </c>
      <c r="S4858" t="str">
        <f t="shared" si="435"/>
        <v/>
      </c>
    </row>
    <row r="4859" spans="1:19" x14ac:dyDescent="0.3">
      <c r="A4859" t="s">
        <v>10727</v>
      </c>
      <c r="B4859" t="s">
        <v>188</v>
      </c>
      <c r="C4859" s="4">
        <v>45573.770138888889</v>
      </c>
      <c r="D4859" t="s">
        <v>12</v>
      </c>
      <c r="E4859" t="s">
        <v>114</v>
      </c>
      <c r="F4859" t="s">
        <v>2864</v>
      </c>
      <c r="G4859" t="s">
        <v>28</v>
      </c>
      <c r="H4859" s="1">
        <v>45359</v>
      </c>
      <c r="I4859" s="3">
        <v>0.77013888888888893</v>
      </c>
      <c r="J4859" s="1">
        <v>45573</v>
      </c>
      <c r="K4859" s="2">
        <v>0.77013888888888893</v>
      </c>
      <c r="L4859" s="2" t="s">
        <v>12021</v>
      </c>
      <c r="M4859" t="s">
        <v>12021</v>
      </c>
      <c r="N4859" t="str">
        <f t="shared" si="431"/>
        <v>08-03-2024</v>
      </c>
      <c r="O4859" t="str">
        <f t="shared" si="433"/>
        <v>03</v>
      </c>
      <c r="P4859" t="str">
        <f t="shared" si="434"/>
        <v>2024</v>
      </c>
      <c r="Q4859" t="s">
        <v>12021</v>
      </c>
      <c r="R4859" t="str">
        <f t="shared" si="432"/>
        <v>08-10-2024</v>
      </c>
      <c r="S4859" t="str">
        <f t="shared" si="435"/>
        <v>10</v>
      </c>
    </row>
    <row r="4860" spans="1:19" x14ac:dyDescent="0.3">
      <c r="A4860" t="s">
        <v>10728</v>
      </c>
      <c r="B4860" t="s">
        <v>202</v>
      </c>
      <c r="C4860" t="s">
        <v>11955</v>
      </c>
      <c r="D4860" t="s">
        <v>33</v>
      </c>
      <c r="E4860" t="s">
        <v>127</v>
      </c>
      <c r="F4860" t="s">
        <v>10729</v>
      </c>
      <c r="G4860" t="s">
        <v>28</v>
      </c>
      <c r="H4860" s="1">
        <v>44169</v>
      </c>
      <c r="I4860" s="3">
        <v>0.62847222222222221</v>
      </c>
      <c r="J4860" s="1" t="s">
        <v>1994</v>
      </c>
      <c r="K4860" s="2">
        <v>0.62869212962962961</v>
      </c>
      <c r="L4860" s="2" t="s">
        <v>12021</v>
      </c>
      <c r="M4860" t="s">
        <v>12021</v>
      </c>
      <c r="N4860" t="str">
        <f t="shared" si="431"/>
        <v>04-12-2020</v>
      </c>
      <c r="O4860" t="str">
        <f t="shared" si="433"/>
        <v>12</v>
      </c>
      <c r="P4860" t="str">
        <f t="shared" si="434"/>
        <v>2020</v>
      </c>
      <c r="Q4860" t="s">
        <v>12021</v>
      </c>
      <c r="R4860" t="str">
        <f t="shared" si="432"/>
        <v>16-04-2020</v>
      </c>
      <c r="S4860" t="str">
        <f t="shared" si="435"/>
        <v>04</v>
      </c>
    </row>
    <row r="4861" spans="1:19" x14ac:dyDescent="0.3">
      <c r="A4861" t="s">
        <v>10730</v>
      </c>
      <c r="B4861" t="s">
        <v>194</v>
      </c>
      <c r="C4861" t="s">
        <v>11956</v>
      </c>
      <c r="D4861" t="s">
        <v>49</v>
      </c>
      <c r="E4861" t="s">
        <v>65</v>
      </c>
      <c r="F4861" t="s">
        <v>10731</v>
      </c>
      <c r="G4861" t="s">
        <v>28</v>
      </c>
      <c r="H4861" s="1">
        <v>45242</v>
      </c>
      <c r="I4861" s="3">
        <v>0.82152777777777775</v>
      </c>
      <c r="J4861" s="1" t="s">
        <v>3669</v>
      </c>
      <c r="K4861" s="2">
        <v>0.82194444444444448</v>
      </c>
      <c r="L4861" s="2" t="s">
        <v>12021</v>
      </c>
      <c r="M4861" t="s">
        <v>12021</v>
      </c>
      <c r="N4861" t="str">
        <f t="shared" si="431"/>
        <v>12-11-2023</v>
      </c>
      <c r="O4861" t="str">
        <f t="shared" si="433"/>
        <v>11</v>
      </c>
      <c r="P4861" t="str">
        <f t="shared" si="434"/>
        <v>2023</v>
      </c>
      <c r="Q4861" t="s">
        <v>12021</v>
      </c>
      <c r="R4861" t="str">
        <f t="shared" si="432"/>
        <v>27-12-2023</v>
      </c>
      <c r="S4861" t="str">
        <f t="shared" si="435"/>
        <v>12</v>
      </c>
    </row>
    <row r="4862" spans="1:19" x14ac:dyDescent="0.3">
      <c r="A4862" t="s">
        <v>10732</v>
      </c>
      <c r="B4862" t="s">
        <v>53</v>
      </c>
      <c r="C4862" t="s">
        <v>12021</v>
      </c>
      <c r="D4862" t="s">
        <v>12</v>
      </c>
      <c r="E4862" t="s">
        <v>13</v>
      </c>
      <c r="F4862" t="s">
        <v>10733</v>
      </c>
      <c r="G4862" t="s">
        <v>22</v>
      </c>
      <c r="H4862" s="1">
        <v>44075</v>
      </c>
      <c r="I4862" s="3">
        <v>0.58750000000000002</v>
      </c>
      <c r="J4862" s="1" t="s">
        <v>12021</v>
      </c>
      <c r="K4862" s="2" t="s">
        <v>12021</v>
      </c>
      <c r="L4862" s="2" t="s">
        <v>12021</v>
      </c>
      <c r="M4862" t="s">
        <v>12021</v>
      </c>
      <c r="N4862" t="str">
        <f t="shared" si="431"/>
        <v>01-09-2020</v>
      </c>
      <c r="O4862" t="str">
        <f t="shared" si="433"/>
        <v>09</v>
      </c>
      <c r="P4862" t="str">
        <f t="shared" si="434"/>
        <v>2020</v>
      </c>
      <c r="Q4862" t="s">
        <v>12021</v>
      </c>
      <c r="R4862" t="str">
        <f t="shared" si="432"/>
        <v>-</v>
      </c>
      <c r="S4862" t="str">
        <f t="shared" si="435"/>
        <v/>
      </c>
    </row>
    <row r="4863" spans="1:19" x14ac:dyDescent="0.3">
      <c r="A4863" t="s">
        <v>10734</v>
      </c>
      <c r="B4863" t="s">
        <v>185</v>
      </c>
      <c r="C4863" t="s">
        <v>11957</v>
      </c>
      <c r="D4863" t="s">
        <v>12</v>
      </c>
      <c r="E4863" t="s">
        <v>13</v>
      </c>
      <c r="F4863" t="s">
        <v>10735</v>
      </c>
      <c r="G4863" t="s">
        <v>28</v>
      </c>
      <c r="H4863" s="1" t="s">
        <v>1650</v>
      </c>
      <c r="I4863" s="3">
        <v>0.64498842592592598</v>
      </c>
      <c r="J4863" s="1" t="s">
        <v>3919</v>
      </c>
      <c r="K4863" s="2">
        <v>0.64498842592592598</v>
      </c>
      <c r="L4863" s="2" t="s">
        <v>12021</v>
      </c>
      <c r="M4863" t="s">
        <v>12021</v>
      </c>
      <c r="N4863" t="str">
        <f t="shared" si="431"/>
        <v>15-11-2022</v>
      </c>
      <c r="O4863" t="str">
        <f t="shared" si="433"/>
        <v>11</v>
      </c>
      <c r="P4863" t="str">
        <f t="shared" si="434"/>
        <v>2022</v>
      </c>
      <c r="Q4863" t="s">
        <v>12021</v>
      </c>
      <c r="R4863" t="str">
        <f t="shared" si="432"/>
        <v>30-11-2022</v>
      </c>
      <c r="S4863" t="str">
        <f t="shared" si="435"/>
        <v>11</v>
      </c>
    </row>
    <row r="4864" spans="1:19" x14ac:dyDescent="0.3">
      <c r="A4864" t="s">
        <v>10736</v>
      </c>
      <c r="B4864" t="s">
        <v>123</v>
      </c>
      <c r="C4864" t="s">
        <v>12021</v>
      </c>
      <c r="D4864" t="s">
        <v>33</v>
      </c>
      <c r="E4864" t="s">
        <v>34</v>
      </c>
      <c r="F4864" t="s">
        <v>10737</v>
      </c>
      <c r="G4864" t="s">
        <v>22</v>
      </c>
      <c r="H4864" s="1">
        <v>44076</v>
      </c>
      <c r="I4864" s="3">
        <v>0.89930555555555558</v>
      </c>
      <c r="J4864" s="1" t="s">
        <v>12021</v>
      </c>
      <c r="K4864" s="2" t="s">
        <v>12021</v>
      </c>
      <c r="L4864" s="2" t="s">
        <v>12021</v>
      </c>
      <c r="M4864" t="s">
        <v>12021</v>
      </c>
      <c r="N4864" t="str">
        <f t="shared" si="431"/>
        <v>02-09-2020</v>
      </c>
      <c r="O4864" t="str">
        <f t="shared" si="433"/>
        <v>09</v>
      </c>
      <c r="P4864" t="str">
        <f t="shared" si="434"/>
        <v>2020</v>
      </c>
      <c r="Q4864" t="s">
        <v>12021</v>
      </c>
      <c r="R4864" t="str">
        <f t="shared" si="432"/>
        <v>-</v>
      </c>
      <c r="S4864" t="str">
        <f t="shared" si="435"/>
        <v/>
      </c>
    </row>
    <row r="4865" spans="1:19" x14ac:dyDescent="0.3">
      <c r="A4865" t="s">
        <v>10738</v>
      </c>
      <c r="B4865" t="s">
        <v>289</v>
      </c>
      <c r="C4865" t="s">
        <v>12021</v>
      </c>
      <c r="D4865" t="s">
        <v>49</v>
      </c>
      <c r="E4865" t="s">
        <v>69</v>
      </c>
      <c r="F4865" t="s">
        <v>1233</v>
      </c>
      <c r="G4865" t="s">
        <v>22</v>
      </c>
      <c r="H4865" s="1">
        <v>45141</v>
      </c>
      <c r="I4865" s="3">
        <v>0.46388888888888891</v>
      </c>
      <c r="J4865" s="1" t="s">
        <v>12021</v>
      </c>
      <c r="K4865" s="2" t="s">
        <v>12021</v>
      </c>
      <c r="L4865" s="2" t="s">
        <v>12021</v>
      </c>
      <c r="M4865" t="s">
        <v>12021</v>
      </c>
      <c r="N4865" t="str">
        <f t="shared" si="431"/>
        <v>03-08-2023</v>
      </c>
      <c r="O4865" t="str">
        <f t="shared" si="433"/>
        <v>08</v>
      </c>
      <c r="P4865" t="str">
        <f t="shared" si="434"/>
        <v>2023</v>
      </c>
      <c r="Q4865" t="s">
        <v>12021</v>
      </c>
      <c r="R4865" t="str">
        <f t="shared" si="432"/>
        <v>-</v>
      </c>
      <c r="S4865" t="str">
        <f t="shared" si="435"/>
        <v/>
      </c>
    </row>
    <row r="4866" spans="1:19" x14ac:dyDescent="0.3">
      <c r="A4866" t="s">
        <v>10739</v>
      </c>
      <c r="B4866" t="s">
        <v>149</v>
      </c>
      <c r="C4866" t="s">
        <v>11958</v>
      </c>
      <c r="D4866" t="s">
        <v>49</v>
      </c>
      <c r="E4866" t="s">
        <v>69</v>
      </c>
      <c r="F4866" t="s">
        <v>10740</v>
      </c>
      <c r="G4866" t="s">
        <v>28</v>
      </c>
      <c r="H4866" s="1">
        <v>44082</v>
      </c>
      <c r="I4866" s="3">
        <v>0.73819444444444449</v>
      </c>
      <c r="J4866" s="1" t="s">
        <v>1986</v>
      </c>
      <c r="K4866" s="2">
        <v>0.73866898148148152</v>
      </c>
      <c r="L4866" s="2" t="s">
        <v>12021</v>
      </c>
      <c r="M4866" t="s">
        <v>12021</v>
      </c>
      <c r="N4866" t="str">
        <f t="shared" ref="N4866:N4929" si="436">TEXT(H4866,"DD-MM-YYYY")</f>
        <v>08-09-2020</v>
      </c>
      <c r="O4866" t="str">
        <f t="shared" si="433"/>
        <v>09</v>
      </c>
      <c r="P4866" t="str">
        <f t="shared" si="434"/>
        <v>2020</v>
      </c>
      <c r="Q4866" t="s">
        <v>12021</v>
      </c>
      <c r="R4866" t="str">
        <f t="shared" ref="R4866:R4929" si="437">TEXT(J4866,"DD-MM-YYYY")</f>
        <v>13-08-2020</v>
      </c>
      <c r="S4866" t="str">
        <f t="shared" si="435"/>
        <v>08</v>
      </c>
    </row>
    <row r="4867" spans="1:19" x14ac:dyDescent="0.3">
      <c r="A4867" t="s">
        <v>10741</v>
      </c>
      <c r="B4867" t="s">
        <v>149</v>
      </c>
      <c r="C4867" s="4">
        <v>45566.93472222222</v>
      </c>
      <c r="D4867" t="s">
        <v>49</v>
      </c>
      <c r="E4867" t="s">
        <v>69</v>
      </c>
      <c r="F4867" t="s">
        <v>10742</v>
      </c>
      <c r="G4867" t="s">
        <v>28</v>
      </c>
      <c r="H4867" s="1">
        <v>45292</v>
      </c>
      <c r="I4867" s="3">
        <v>0.93472222222222223</v>
      </c>
      <c r="J4867" s="1">
        <v>45566</v>
      </c>
      <c r="K4867" s="2">
        <v>0.93472222222222223</v>
      </c>
      <c r="L4867" s="2" t="s">
        <v>12021</v>
      </c>
      <c r="M4867" t="s">
        <v>12021</v>
      </c>
      <c r="N4867" t="str">
        <f t="shared" si="436"/>
        <v>01-01-2024</v>
      </c>
      <c r="O4867" t="str">
        <f t="shared" ref="O4867:O4930" si="438">MID(N4867,4,2)</f>
        <v>01</v>
      </c>
      <c r="P4867" t="str">
        <f t="shared" ref="P4867:P4930" si="439">RIGHT(N4867,4)</f>
        <v>2024</v>
      </c>
      <c r="Q4867" t="s">
        <v>12021</v>
      </c>
      <c r="R4867" t="str">
        <f t="shared" si="437"/>
        <v>01-10-2024</v>
      </c>
      <c r="S4867" t="str">
        <f t="shared" ref="S4867:S4930" si="440">MID(R4867,4,2)</f>
        <v>10</v>
      </c>
    </row>
    <row r="4868" spans="1:19" x14ac:dyDescent="0.3">
      <c r="A4868" t="s">
        <v>10743</v>
      </c>
      <c r="B4868" t="s">
        <v>32</v>
      </c>
      <c r="C4868" t="s">
        <v>11959</v>
      </c>
      <c r="D4868" t="s">
        <v>33</v>
      </c>
      <c r="E4868" t="s">
        <v>34</v>
      </c>
      <c r="F4868" t="s">
        <v>10744</v>
      </c>
      <c r="G4868" t="s">
        <v>28</v>
      </c>
      <c r="H4868" s="1" t="s">
        <v>3234</v>
      </c>
      <c r="I4868" s="3">
        <v>0.38067129629629631</v>
      </c>
      <c r="J4868" s="1" t="s">
        <v>3169</v>
      </c>
      <c r="K4868" s="2">
        <v>0.38067129629629631</v>
      </c>
      <c r="L4868" s="2" t="s">
        <v>12021</v>
      </c>
      <c r="M4868" t="s">
        <v>12021</v>
      </c>
      <c r="N4868" t="str">
        <f t="shared" si="436"/>
        <v>23-01-2020</v>
      </c>
      <c r="O4868" t="str">
        <f t="shared" si="438"/>
        <v>01</v>
      </c>
      <c r="P4868" t="str">
        <f t="shared" si="439"/>
        <v>2020</v>
      </c>
      <c r="Q4868" t="s">
        <v>12021</v>
      </c>
      <c r="R4868" t="str">
        <f t="shared" si="437"/>
        <v>20-02-2020</v>
      </c>
      <c r="S4868" t="str">
        <f t="shared" si="440"/>
        <v>02</v>
      </c>
    </row>
    <row r="4869" spans="1:19" x14ac:dyDescent="0.3">
      <c r="A4869" t="s">
        <v>10745</v>
      </c>
      <c r="B4869" t="s">
        <v>404</v>
      </c>
      <c r="C4869" t="s">
        <v>12021</v>
      </c>
      <c r="D4869" t="s">
        <v>12</v>
      </c>
      <c r="E4869" t="s">
        <v>174</v>
      </c>
      <c r="F4869" t="s">
        <v>10746</v>
      </c>
      <c r="G4869" t="s">
        <v>15</v>
      </c>
      <c r="H4869" s="1">
        <v>44021</v>
      </c>
      <c r="I4869" s="3">
        <v>0.12986111111111112</v>
      </c>
      <c r="J4869" s="1" t="s">
        <v>12021</v>
      </c>
      <c r="K4869" s="2" t="s">
        <v>12021</v>
      </c>
      <c r="L4869" s="2" t="s">
        <v>12021</v>
      </c>
      <c r="M4869" t="s">
        <v>12021</v>
      </c>
      <c r="N4869" t="str">
        <f t="shared" si="436"/>
        <v>09-07-2020</v>
      </c>
      <c r="O4869" t="str">
        <f t="shared" si="438"/>
        <v>07</v>
      </c>
      <c r="P4869" t="str">
        <f t="shared" si="439"/>
        <v>2020</v>
      </c>
      <c r="Q4869" t="s">
        <v>12021</v>
      </c>
      <c r="R4869" t="str">
        <f t="shared" si="437"/>
        <v>-</v>
      </c>
      <c r="S4869" t="str">
        <f t="shared" si="440"/>
        <v/>
      </c>
    </row>
    <row r="4870" spans="1:19" x14ac:dyDescent="0.3">
      <c r="A4870" t="s">
        <v>10747</v>
      </c>
      <c r="B4870" t="s">
        <v>25</v>
      </c>
      <c r="C4870" t="s">
        <v>12021</v>
      </c>
      <c r="D4870" t="s">
        <v>19</v>
      </c>
      <c r="E4870" t="s">
        <v>26</v>
      </c>
      <c r="F4870" t="s">
        <v>10748</v>
      </c>
      <c r="G4870" t="s">
        <v>15</v>
      </c>
      <c r="H4870" s="1" t="s">
        <v>6146</v>
      </c>
      <c r="I4870" s="3">
        <v>0.28192129629629631</v>
      </c>
      <c r="J4870" s="1" t="s">
        <v>12021</v>
      </c>
      <c r="K4870" s="2" t="s">
        <v>12021</v>
      </c>
      <c r="L4870" s="2" t="s">
        <v>12021</v>
      </c>
      <c r="M4870" t="s">
        <v>12021</v>
      </c>
      <c r="N4870" t="str">
        <f t="shared" si="436"/>
        <v>19-04-2021</v>
      </c>
      <c r="O4870" t="str">
        <f t="shared" si="438"/>
        <v>04</v>
      </c>
      <c r="P4870" t="str">
        <f t="shared" si="439"/>
        <v>2021</v>
      </c>
      <c r="Q4870" t="s">
        <v>12021</v>
      </c>
      <c r="R4870" t="str">
        <f t="shared" si="437"/>
        <v>-</v>
      </c>
      <c r="S4870" t="str">
        <f t="shared" si="440"/>
        <v/>
      </c>
    </row>
    <row r="4871" spans="1:19" x14ac:dyDescent="0.3">
      <c r="A4871" t="s">
        <v>10749</v>
      </c>
      <c r="B4871" t="s">
        <v>256</v>
      </c>
      <c r="C4871" t="s">
        <v>11960</v>
      </c>
      <c r="D4871" t="s">
        <v>19</v>
      </c>
      <c r="E4871" t="s">
        <v>20</v>
      </c>
      <c r="F4871" t="s">
        <v>10750</v>
      </c>
      <c r="G4871" t="s">
        <v>28</v>
      </c>
      <c r="H4871" s="1" t="s">
        <v>2556</v>
      </c>
      <c r="I4871" s="3">
        <v>0.37290509259259258</v>
      </c>
      <c r="J4871" s="1" t="s">
        <v>433</v>
      </c>
      <c r="K4871" s="2">
        <v>0.37290509259259258</v>
      </c>
      <c r="L4871" s="2" t="s">
        <v>12021</v>
      </c>
      <c r="M4871" t="s">
        <v>12021</v>
      </c>
      <c r="N4871" t="str">
        <f t="shared" si="436"/>
        <v>13-03-2023</v>
      </c>
      <c r="O4871" t="str">
        <f t="shared" si="438"/>
        <v>03</v>
      </c>
      <c r="P4871" t="str">
        <f t="shared" si="439"/>
        <v>2023</v>
      </c>
      <c r="Q4871" t="s">
        <v>12021</v>
      </c>
      <c r="R4871" t="str">
        <f t="shared" si="437"/>
        <v>19-03-2023</v>
      </c>
      <c r="S4871" t="str">
        <f t="shared" si="440"/>
        <v>03</v>
      </c>
    </row>
    <row r="4872" spans="1:19" x14ac:dyDescent="0.3">
      <c r="A4872" t="s">
        <v>10751</v>
      </c>
      <c r="B4872" t="s">
        <v>126</v>
      </c>
      <c r="C4872" t="s">
        <v>12021</v>
      </c>
      <c r="D4872" t="s">
        <v>33</v>
      </c>
      <c r="E4872" t="s">
        <v>127</v>
      </c>
      <c r="F4872" t="s">
        <v>10752</v>
      </c>
      <c r="G4872" t="s">
        <v>22</v>
      </c>
      <c r="H4872" s="1" t="s">
        <v>1943</v>
      </c>
      <c r="I4872" s="3">
        <v>0.48971064814814813</v>
      </c>
      <c r="J4872" s="1" t="s">
        <v>12021</v>
      </c>
      <c r="K4872" s="2" t="s">
        <v>12021</v>
      </c>
      <c r="L4872" s="2" t="s">
        <v>12021</v>
      </c>
      <c r="M4872" t="s">
        <v>12021</v>
      </c>
      <c r="N4872" t="str">
        <f t="shared" si="436"/>
        <v>24-12-2021</v>
      </c>
      <c r="O4872" t="str">
        <f t="shared" si="438"/>
        <v>12</v>
      </c>
      <c r="P4872" t="str">
        <f t="shared" si="439"/>
        <v>2021</v>
      </c>
      <c r="Q4872" t="s">
        <v>12021</v>
      </c>
      <c r="R4872" t="str">
        <f t="shared" si="437"/>
        <v>-</v>
      </c>
      <c r="S4872" t="str">
        <f t="shared" si="440"/>
        <v/>
      </c>
    </row>
    <row r="4873" spans="1:19" x14ac:dyDescent="0.3">
      <c r="A4873" t="s">
        <v>10753</v>
      </c>
      <c r="B4873" t="s">
        <v>64</v>
      </c>
      <c r="C4873" t="s">
        <v>12021</v>
      </c>
      <c r="D4873" t="s">
        <v>49</v>
      </c>
      <c r="E4873" t="s">
        <v>65</v>
      </c>
      <c r="F4873" t="s">
        <v>10754</v>
      </c>
      <c r="G4873" t="s">
        <v>15</v>
      </c>
      <c r="H4873" s="1" t="s">
        <v>10755</v>
      </c>
      <c r="I4873" s="3">
        <v>0.5910185185185185</v>
      </c>
      <c r="J4873" s="1" t="s">
        <v>12021</v>
      </c>
      <c r="K4873" s="2" t="s">
        <v>12021</v>
      </c>
      <c r="L4873" s="2" t="s">
        <v>12021</v>
      </c>
      <c r="M4873" t="s">
        <v>12021</v>
      </c>
      <c r="N4873" t="str">
        <f t="shared" si="436"/>
        <v>28-07-2024</v>
      </c>
      <c r="O4873" t="str">
        <f t="shared" si="438"/>
        <v>07</v>
      </c>
      <c r="P4873" t="str">
        <f t="shared" si="439"/>
        <v>2024</v>
      </c>
      <c r="Q4873" t="s">
        <v>12021</v>
      </c>
      <c r="R4873" t="str">
        <f t="shared" si="437"/>
        <v>-</v>
      </c>
      <c r="S4873" t="str">
        <f t="shared" si="440"/>
        <v/>
      </c>
    </row>
    <row r="4874" spans="1:19" x14ac:dyDescent="0.3">
      <c r="A4874" t="s">
        <v>10756</v>
      </c>
      <c r="B4874" t="s">
        <v>68</v>
      </c>
      <c r="C4874" t="s">
        <v>12021</v>
      </c>
      <c r="D4874" t="s">
        <v>49</v>
      </c>
      <c r="E4874" t="s">
        <v>69</v>
      </c>
      <c r="F4874" t="s">
        <v>10757</v>
      </c>
      <c r="G4874" t="s">
        <v>22</v>
      </c>
      <c r="H4874" s="1">
        <v>44234</v>
      </c>
      <c r="I4874" s="3">
        <v>0.15486111111111112</v>
      </c>
      <c r="J4874" s="1" t="s">
        <v>12021</v>
      </c>
      <c r="K4874" s="2" t="s">
        <v>12021</v>
      </c>
      <c r="L4874" s="2" t="s">
        <v>12021</v>
      </c>
      <c r="M4874" t="s">
        <v>12021</v>
      </c>
      <c r="N4874" t="str">
        <f t="shared" si="436"/>
        <v>07-02-2021</v>
      </c>
      <c r="O4874" t="str">
        <f t="shared" si="438"/>
        <v>02</v>
      </c>
      <c r="P4874" t="str">
        <f t="shared" si="439"/>
        <v>2021</v>
      </c>
      <c r="Q4874" t="s">
        <v>12021</v>
      </c>
      <c r="R4874" t="str">
        <f t="shared" si="437"/>
        <v>-</v>
      </c>
      <c r="S4874" t="str">
        <f t="shared" si="440"/>
        <v/>
      </c>
    </row>
    <row r="4875" spans="1:19" x14ac:dyDescent="0.3">
      <c r="A4875" t="s">
        <v>10758</v>
      </c>
      <c r="B4875" t="s">
        <v>64</v>
      </c>
      <c r="C4875" t="s">
        <v>12021</v>
      </c>
      <c r="D4875" t="s">
        <v>49</v>
      </c>
      <c r="E4875" t="s">
        <v>65</v>
      </c>
      <c r="F4875" t="s">
        <v>10759</v>
      </c>
      <c r="G4875" t="s">
        <v>22</v>
      </c>
      <c r="H4875" s="1">
        <v>44901</v>
      </c>
      <c r="I4875" s="3">
        <v>0.96180555555555558</v>
      </c>
      <c r="J4875" s="1" t="s">
        <v>12021</v>
      </c>
      <c r="K4875" s="2" t="s">
        <v>12021</v>
      </c>
      <c r="L4875" s="2" t="s">
        <v>12021</v>
      </c>
      <c r="M4875" t="s">
        <v>12021</v>
      </c>
      <c r="N4875" t="str">
        <f t="shared" si="436"/>
        <v>06-12-2022</v>
      </c>
      <c r="O4875" t="str">
        <f t="shared" si="438"/>
        <v>12</v>
      </c>
      <c r="P4875" t="str">
        <f t="shared" si="439"/>
        <v>2022</v>
      </c>
      <c r="Q4875" t="s">
        <v>12021</v>
      </c>
      <c r="R4875" t="str">
        <f t="shared" si="437"/>
        <v>-</v>
      </c>
      <c r="S4875" t="str">
        <f t="shared" si="440"/>
        <v/>
      </c>
    </row>
    <row r="4876" spans="1:19" x14ac:dyDescent="0.3">
      <c r="A4876" t="s">
        <v>10760</v>
      </c>
      <c r="B4876" t="s">
        <v>220</v>
      </c>
      <c r="C4876" t="s">
        <v>12021</v>
      </c>
      <c r="D4876" t="s">
        <v>12</v>
      </c>
      <c r="E4876" t="s">
        <v>174</v>
      </c>
      <c r="F4876" t="s">
        <v>10761</v>
      </c>
      <c r="G4876" t="s">
        <v>15</v>
      </c>
      <c r="H4876" s="1">
        <v>45048</v>
      </c>
      <c r="I4876" s="3">
        <v>0.68958333333333333</v>
      </c>
      <c r="J4876" s="1" t="s">
        <v>12021</v>
      </c>
      <c r="K4876" s="2" t="s">
        <v>12021</v>
      </c>
      <c r="L4876" s="2" t="s">
        <v>12021</v>
      </c>
      <c r="M4876" t="s">
        <v>12021</v>
      </c>
      <c r="N4876" t="str">
        <f t="shared" si="436"/>
        <v>02-05-2023</v>
      </c>
      <c r="O4876" t="str">
        <f t="shared" si="438"/>
        <v>05</v>
      </c>
      <c r="P4876" t="str">
        <f t="shared" si="439"/>
        <v>2023</v>
      </c>
      <c r="Q4876" t="s">
        <v>12021</v>
      </c>
      <c r="R4876" t="str">
        <f t="shared" si="437"/>
        <v>-</v>
      </c>
      <c r="S4876" t="str">
        <f t="shared" si="440"/>
        <v/>
      </c>
    </row>
    <row r="4877" spans="1:19" x14ac:dyDescent="0.3">
      <c r="A4877" t="s">
        <v>10762</v>
      </c>
      <c r="B4877" t="s">
        <v>188</v>
      </c>
      <c r="C4877" t="s">
        <v>12021</v>
      </c>
      <c r="D4877" t="s">
        <v>12</v>
      </c>
      <c r="E4877" t="s">
        <v>114</v>
      </c>
      <c r="F4877" t="s">
        <v>10763</v>
      </c>
      <c r="G4877" t="s">
        <v>15</v>
      </c>
      <c r="H4877" s="1">
        <v>44146</v>
      </c>
      <c r="I4877" s="3">
        <v>0.68402777777777779</v>
      </c>
      <c r="J4877" s="1" t="s">
        <v>12021</v>
      </c>
      <c r="K4877" s="2" t="s">
        <v>12021</v>
      </c>
      <c r="L4877" s="2" t="s">
        <v>12021</v>
      </c>
      <c r="M4877" t="s">
        <v>12021</v>
      </c>
      <c r="N4877" t="str">
        <f t="shared" si="436"/>
        <v>11-11-2020</v>
      </c>
      <c r="O4877" t="str">
        <f t="shared" si="438"/>
        <v>11</v>
      </c>
      <c r="P4877" t="str">
        <f t="shared" si="439"/>
        <v>2020</v>
      </c>
      <c r="Q4877" t="s">
        <v>12021</v>
      </c>
      <c r="R4877" t="str">
        <f t="shared" si="437"/>
        <v>-</v>
      </c>
      <c r="S4877" t="str">
        <f t="shared" si="440"/>
        <v/>
      </c>
    </row>
    <row r="4878" spans="1:19" x14ac:dyDescent="0.3">
      <c r="A4878" t="s">
        <v>10764</v>
      </c>
      <c r="B4878" t="s">
        <v>32</v>
      </c>
      <c r="C4878" t="s">
        <v>12021</v>
      </c>
      <c r="D4878" t="s">
        <v>33</v>
      </c>
      <c r="E4878" t="s">
        <v>34</v>
      </c>
      <c r="F4878" t="s">
        <v>10765</v>
      </c>
      <c r="G4878" t="s">
        <v>22</v>
      </c>
      <c r="H4878" s="1" t="s">
        <v>2294</v>
      </c>
      <c r="I4878" s="3">
        <v>7.0833333333333331E-2</v>
      </c>
      <c r="J4878" s="1" t="s">
        <v>12021</v>
      </c>
      <c r="K4878" s="2" t="s">
        <v>12021</v>
      </c>
      <c r="L4878" s="2" t="s">
        <v>12021</v>
      </c>
      <c r="M4878" t="s">
        <v>12021</v>
      </c>
      <c r="N4878" t="str">
        <f t="shared" si="436"/>
        <v>17-05-2022</v>
      </c>
      <c r="O4878" t="str">
        <f t="shared" si="438"/>
        <v>05</v>
      </c>
      <c r="P4878" t="str">
        <f t="shared" si="439"/>
        <v>2022</v>
      </c>
      <c r="Q4878" t="s">
        <v>12021</v>
      </c>
      <c r="R4878" t="str">
        <f t="shared" si="437"/>
        <v>-</v>
      </c>
      <c r="S4878" t="str">
        <f t="shared" si="440"/>
        <v/>
      </c>
    </row>
    <row r="4879" spans="1:19" x14ac:dyDescent="0.3">
      <c r="A4879" t="s">
        <v>10766</v>
      </c>
      <c r="B4879" t="s">
        <v>123</v>
      </c>
      <c r="C4879" t="s">
        <v>12021</v>
      </c>
      <c r="D4879" t="s">
        <v>33</v>
      </c>
      <c r="E4879" t="s">
        <v>34</v>
      </c>
      <c r="F4879" t="s">
        <v>10767</v>
      </c>
      <c r="G4879" t="s">
        <v>22</v>
      </c>
      <c r="H4879" s="1" t="s">
        <v>1200</v>
      </c>
      <c r="I4879" s="3">
        <v>0.21209490740740741</v>
      </c>
      <c r="J4879" s="1" t="s">
        <v>12021</v>
      </c>
      <c r="K4879" s="2" t="s">
        <v>12021</v>
      </c>
      <c r="L4879" s="2" t="s">
        <v>12021</v>
      </c>
      <c r="M4879" t="s">
        <v>12021</v>
      </c>
      <c r="N4879" t="str">
        <f t="shared" si="436"/>
        <v>14-05-2020</v>
      </c>
      <c r="O4879" t="str">
        <f t="shared" si="438"/>
        <v>05</v>
      </c>
      <c r="P4879" t="str">
        <f t="shared" si="439"/>
        <v>2020</v>
      </c>
      <c r="Q4879" t="s">
        <v>12021</v>
      </c>
      <c r="R4879" t="str">
        <f t="shared" si="437"/>
        <v>-</v>
      </c>
      <c r="S4879" t="str">
        <f t="shared" si="440"/>
        <v/>
      </c>
    </row>
    <row r="4880" spans="1:19" x14ac:dyDescent="0.3">
      <c r="A4880" t="s">
        <v>10768</v>
      </c>
      <c r="B4880" t="s">
        <v>404</v>
      </c>
      <c r="C4880" t="s">
        <v>12021</v>
      </c>
      <c r="D4880" t="s">
        <v>12</v>
      </c>
      <c r="E4880" t="s">
        <v>174</v>
      </c>
      <c r="F4880" t="s">
        <v>10769</v>
      </c>
      <c r="G4880" t="s">
        <v>15</v>
      </c>
      <c r="H4880" s="1" t="s">
        <v>5773</v>
      </c>
      <c r="I4880" s="3">
        <v>0.99045138888888884</v>
      </c>
      <c r="J4880" s="1" t="s">
        <v>12021</v>
      </c>
      <c r="K4880" s="2" t="s">
        <v>12021</v>
      </c>
      <c r="L4880" s="2" t="s">
        <v>12021</v>
      </c>
      <c r="M4880" t="s">
        <v>12021</v>
      </c>
      <c r="N4880" t="str">
        <f t="shared" si="436"/>
        <v>16-08-2020</v>
      </c>
      <c r="O4880" t="str">
        <f t="shared" si="438"/>
        <v>08</v>
      </c>
      <c r="P4880" t="str">
        <f t="shared" si="439"/>
        <v>2020</v>
      </c>
      <c r="Q4880" t="s">
        <v>12021</v>
      </c>
      <c r="R4880" t="str">
        <f t="shared" si="437"/>
        <v>-</v>
      </c>
      <c r="S4880" t="str">
        <f t="shared" si="440"/>
        <v/>
      </c>
    </row>
    <row r="4881" spans="1:19" x14ac:dyDescent="0.3">
      <c r="A4881" t="s">
        <v>10770</v>
      </c>
      <c r="B4881" t="s">
        <v>158</v>
      </c>
      <c r="C4881" t="s">
        <v>12021</v>
      </c>
      <c r="D4881" t="s">
        <v>33</v>
      </c>
      <c r="E4881" t="s">
        <v>127</v>
      </c>
      <c r="F4881" t="s">
        <v>10771</v>
      </c>
      <c r="G4881" t="s">
        <v>22</v>
      </c>
      <c r="H4881" s="1">
        <v>45415</v>
      </c>
      <c r="I4881" s="3">
        <v>0.96180555555555558</v>
      </c>
      <c r="J4881" s="1" t="s">
        <v>12021</v>
      </c>
      <c r="K4881" s="2" t="s">
        <v>12021</v>
      </c>
      <c r="L4881" s="2" t="s">
        <v>12021</v>
      </c>
      <c r="M4881" t="s">
        <v>12021</v>
      </c>
      <c r="N4881" t="str">
        <f t="shared" si="436"/>
        <v>03-05-2024</v>
      </c>
      <c r="O4881" t="str">
        <f t="shared" si="438"/>
        <v>05</v>
      </c>
      <c r="P4881" t="str">
        <f t="shared" si="439"/>
        <v>2024</v>
      </c>
      <c r="Q4881" t="s">
        <v>12021</v>
      </c>
      <c r="R4881" t="str">
        <f t="shared" si="437"/>
        <v>-</v>
      </c>
      <c r="S4881" t="str">
        <f t="shared" si="440"/>
        <v/>
      </c>
    </row>
    <row r="4882" spans="1:19" x14ac:dyDescent="0.3">
      <c r="A4882" t="s">
        <v>10772</v>
      </c>
      <c r="B4882" t="s">
        <v>25</v>
      </c>
      <c r="C4882" t="s">
        <v>12021</v>
      </c>
      <c r="D4882" t="s">
        <v>19</v>
      </c>
      <c r="E4882" t="s">
        <v>26</v>
      </c>
      <c r="F4882" t="s">
        <v>5770</v>
      </c>
      <c r="G4882" t="s">
        <v>22</v>
      </c>
      <c r="H4882" s="1" t="s">
        <v>3451</v>
      </c>
      <c r="I4882" s="3">
        <v>0.55885416666666665</v>
      </c>
      <c r="J4882" s="1" t="s">
        <v>12021</v>
      </c>
      <c r="K4882" s="2" t="s">
        <v>12021</v>
      </c>
      <c r="L4882" s="2" t="s">
        <v>12021</v>
      </c>
      <c r="M4882" t="s">
        <v>12021</v>
      </c>
      <c r="N4882" t="str">
        <f t="shared" si="436"/>
        <v>16-06-2021</v>
      </c>
      <c r="O4882" t="str">
        <f t="shared" si="438"/>
        <v>06</v>
      </c>
      <c r="P4882" t="str">
        <f t="shared" si="439"/>
        <v>2021</v>
      </c>
      <c r="Q4882" t="s">
        <v>12021</v>
      </c>
      <c r="R4882" t="str">
        <f t="shared" si="437"/>
        <v>-</v>
      </c>
      <c r="S4882" t="str">
        <f t="shared" si="440"/>
        <v/>
      </c>
    </row>
    <row r="4883" spans="1:19" x14ac:dyDescent="0.3">
      <c r="A4883" t="s">
        <v>10773</v>
      </c>
      <c r="B4883" t="s">
        <v>73</v>
      </c>
      <c r="C4883" t="s">
        <v>12021</v>
      </c>
      <c r="D4883" t="s">
        <v>49</v>
      </c>
      <c r="E4883" t="s">
        <v>50</v>
      </c>
      <c r="F4883" t="s">
        <v>10774</v>
      </c>
      <c r="G4883" t="s">
        <v>15</v>
      </c>
      <c r="H4883" s="1" t="s">
        <v>773</v>
      </c>
      <c r="I4883" s="3">
        <v>0.23890046296296297</v>
      </c>
      <c r="J4883" s="1" t="s">
        <v>12021</v>
      </c>
      <c r="K4883" s="2" t="s">
        <v>12021</v>
      </c>
      <c r="L4883" s="2" t="s">
        <v>12021</v>
      </c>
      <c r="M4883" t="s">
        <v>12021</v>
      </c>
      <c r="N4883" t="str">
        <f t="shared" si="436"/>
        <v>20-06-2023</v>
      </c>
      <c r="O4883" t="str">
        <f t="shared" si="438"/>
        <v>06</v>
      </c>
      <c r="P4883" t="str">
        <f t="shared" si="439"/>
        <v>2023</v>
      </c>
      <c r="Q4883" t="s">
        <v>12021</v>
      </c>
      <c r="R4883" t="str">
        <f t="shared" si="437"/>
        <v>-</v>
      </c>
      <c r="S4883" t="str">
        <f t="shared" si="440"/>
        <v/>
      </c>
    </row>
    <row r="4884" spans="1:19" x14ac:dyDescent="0.3">
      <c r="A4884" t="s">
        <v>10775</v>
      </c>
      <c r="B4884" t="s">
        <v>205</v>
      </c>
      <c r="C4884" t="s">
        <v>12021</v>
      </c>
      <c r="D4884" t="s">
        <v>19</v>
      </c>
      <c r="E4884" t="s">
        <v>140</v>
      </c>
      <c r="F4884" t="s">
        <v>10776</v>
      </c>
      <c r="G4884" t="s">
        <v>22</v>
      </c>
      <c r="H4884" s="1" t="s">
        <v>803</v>
      </c>
      <c r="I4884" s="3">
        <v>0.82587962962962957</v>
      </c>
      <c r="J4884" s="1" t="s">
        <v>12021</v>
      </c>
      <c r="K4884" s="2" t="s">
        <v>12021</v>
      </c>
      <c r="L4884" s="2" t="s">
        <v>12021</v>
      </c>
      <c r="M4884" t="s">
        <v>12021</v>
      </c>
      <c r="N4884" t="str">
        <f t="shared" si="436"/>
        <v>22-05-2023</v>
      </c>
      <c r="O4884" t="str">
        <f t="shared" si="438"/>
        <v>05</v>
      </c>
      <c r="P4884" t="str">
        <f t="shared" si="439"/>
        <v>2023</v>
      </c>
      <c r="Q4884" t="s">
        <v>12021</v>
      </c>
      <c r="R4884" t="str">
        <f t="shared" si="437"/>
        <v>-</v>
      </c>
      <c r="S4884" t="str">
        <f t="shared" si="440"/>
        <v/>
      </c>
    </row>
    <row r="4885" spans="1:19" x14ac:dyDescent="0.3">
      <c r="A4885" t="s">
        <v>10777</v>
      </c>
      <c r="B4885" t="s">
        <v>126</v>
      </c>
      <c r="C4885" t="s">
        <v>12021</v>
      </c>
      <c r="D4885" t="s">
        <v>33</v>
      </c>
      <c r="E4885" t="s">
        <v>127</v>
      </c>
      <c r="F4885" t="s">
        <v>10778</v>
      </c>
      <c r="G4885" t="s">
        <v>15</v>
      </c>
      <c r="H4885" s="1">
        <v>45632</v>
      </c>
      <c r="I4885" s="3">
        <v>0.77916666666666667</v>
      </c>
      <c r="J4885" s="1" t="s">
        <v>12021</v>
      </c>
      <c r="K4885" s="2" t="s">
        <v>12021</v>
      </c>
      <c r="L4885" s="2" t="s">
        <v>12021</v>
      </c>
      <c r="M4885" t="s">
        <v>12021</v>
      </c>
      <c r="N4885" t="str">
        <f t="shared" si="436"/>
        <v>06-12-2024</v>
      </c>
      <c r="O4885" t="str">
        <f t="shared" si="438"/>
        <v>12</v>
      </c>
      <c r="P4885" t="str">
        <f t="shared" si="439"/>
        <v>2024</v>
      </c>
      <c r="Q4885" t="s">
        <v>12021</v>
      </c>
      <c r="R4885" t="str">
        <f t="shared" si="437"/>
        <v>-</v>
      </c>
      <c r="S4885" t="str">
        <f t="shared" si="440"/>
        <v/>
      </c>
    </row>
    <row r="4886" spans="1:19" x14ac:dyDescent="0.3">
      <c r="A4886" t="s">
        <v>10779</v>
      </c>
      <c r="B4886" t="s">
        <v>301</v>
      </c>
      <c r="C4886" t="s">
        <v>12021</v>
      </c>
      <c r="D4886" t="s">
        <v>49</v>
      </c>
      <c r="E4886" t="s">
        <v>50</v>
      </c>
      <c r="F4886" t="s">
        <v>10780</v>
      </c>
      <c r="G4886" t="s">
        <v>22</v>
      </c>
      <c r="H4886" s="1">
        <v>45417</v>
      </c>
      <c r="I4886" s="3">
        <v>0.78125</v>
      </c>
      <c r="J4886" s="1" t="s">
        <v>12021</v>
      </c>
      <c r="K4886" s="2" t="s">
        <v>12021</v>
      </c>
      <c r="L4886" s="2" t="s">
        <v>12021</v>
      </c>
      <c r="M4886" t="s">
        <v>12021</v>
      </c>
      <c r="N4886" t="str">
        <f t="shared" si="436"/>
        <v>05-05-2024</v>
      </c>
      <c r="O4886" t="str">
        <f t="shared" si="438"/>
        <v>05</v>
      </c>
      <c r="P4886" t="str">
        <f t="shared" si="439"/>
        <v>2024</v>
      </c>
      <c r="Q4886" t="s">
        <v>12021</v>
      </c>
      <c r="R4886" t="str">
        <f t="shared" si="437"/>
        <v>-</v>
      </c>
      <c r="S4886" t="str">
        <f t="shared" si="440"/>
        <v/>
      </c>
    </row>
    <row r="4887" spans="1:19" x14ac:dyDescent="0.3">
      <c r="A4887" t="s">
        <v>10781</v>
      </c>
      <c r="B4887" t="s">
        <v>93</v>
      </c>
      <c r="C4887" s="4">
        <v>44355.306944444441</v>
      </c>
      <c r="D4887" t="s">
        <v>19</v>
      </c>
      <c r="E4887" t="s">
        <v>26</v>
      </c>
      <c r="F4887" t="s">
        <v>10782</v>
      </c>
      <c r="G4887" t="s">
        <v>28</v>
      </c>
      <c r="H4887" s="1">
        <v>44204</v>
      </c>
      <c r="I4887" s="3">
        <v>0.30694444444444446</v>
      </c>
      <c r="J4887" s="1">
        <v>44355</v>
      </c>
      <c r="K4887" s="2">
        <v>0.30694444444444446</v>
      </c>
      <c r="L4887" s="2" t="s">
        <v>12021</v>
      </c>
      <c r="M4887" t="s">
        <v>12021</v>
      </c>
      <c r="N4887" t="str">
        <f t="shared" si="436"/>
        <v>08-01-2021</v>
      </c>
      <c r="O4887" t="str">
        <f t="shared" si="438"/>
        <v>01</v>
      </c>
      <c r="P4887" t="str">
        <f t="shared" si="439"/>
        <v>2021</v>
      </c>
      <c r="Q4887" t="s">
        <v>12021</v>
      </c>
      <c r="R4887" t="str">
        <f t="shared" si="437"/>
        <v>08-06-2021</v>
      </c>
      <c r="S4887" t="str">
        <f t="shared" si="440"/>
        <v>06</v>
      </c>
    </row>
    <row r="4888" spans="1:19" x14ac:dyDescent="0.3">
      <c r="A4888" t="s">
        <v>10783</v>
      </c>
      <c r="B4888" t="s">
        <v>146</v>
      </c>
      <c r="C4888" t="s">
        <v>11961</v>
      </c>
      <c r="D4888" t="s">
        <v>19</v>
      </c>
      <c r="E4888" t="s">
        <v>140</v>
      </c>
      <c r="F4888" t="s">
        <v>10784</v>
      </c>
      <c r="G4888" t="s">
        <v>28</v>
      </c>
      <c r="H4888" s="1" t="s">
        <v>5494</v>
      </c>
      <c r="I4888" s="3">
        <v>0.30756944444444445</v>
      </c>
      <c r="J4888" s="1" t="s">
        <v>2710</v>
      </c>
      <c r="K4888" s="2">
        <v>0.30756944444444445</v>
      </c>
      <c r="L4888" s="2" t="s">
        <v>12021</v>
      </c>
      <c r="M4888" t="s">
        <v>12021</v>
      </c>
      <c r="N4888" t="str">
        <f t="shared" si="436"/>
        <v>14-09-2022</v>
      </c>
      <c r="O4888" t="str">
        <f t="shared" si="438"/>
        <v>09</v>
      </c>
      <c r="P4888" t="str">
        <f t="shared" si="439"/>
        <v>2022</v>
      </c>
      <c r="Q4888" t="s">
        <v>12021</v>
      </c>
      <c r="R4888" t="str">
        <f t="shared" si="437"/>
        <v>24-09-2022</v>
      </c>
      <c r="S4888" t="str">
        <f t="shared" si="440"/>
        <v>09</v>
      </c>
    </row>
    <row r="4889" spans="1:19" x14ac:dyDescent="0.3">
      <c r="A4889" t="s">
        <v>10785</v>
      </c>
      <c r="B4889" t="s">
        <v>220</v>
      </c>
      <c r="C4889" t="s">
        <v>11962</v>
      </c>
      <c r="D4889" t="s">
        <v>12</v>
      </c>
      <c r="E4889" t="s">
        <v>174</v>
      </c>
      <c r="F4889" t="s">
        <v>10786</v>
      </c>
      <c r="G4889" t="s">
        <v>28</v>
      </c>
      <c r="H4889" s="1" t="s">
        <v>906</v>
      </c>
      <c r="I4889" s="3">
        <v>0.92636574074074074</v>
      </c>
      <c r="J4889" s="1" t="s">
        <v>2592</v>
      </c>
      <c r="K4889" s="2">
        <v>0.92636574074074074</v>
      </c>
      <c r="L4889" s="2" t="s">
        <v>12021</v>
      </c>
      <c r="M4889" t="s">
        <v>12021</v>
      </c>
      <c r="N4889" t="str">
        <f t="shared" si="436"/>
        <v>29-01-2023</v>
      </c>
      <c r="O4889" t="str">
        <f t="shared" si="438"/>
        <v>01</v>
      </c>
      <c r="P4889" t="str">
        <f t="shared" si="439"/>
        <v>2023</v>
      </c>
      <c r="Q4889" t="s">
        <v>12021</v>
      </c>
      <c r="R4889" t="str">
        <f t="shared" si="437"/>
        <v>13-02-2023</v>
      </c>
      <c r="S4889" t="str">
        <f t="shared" si="440"/>
        <v>02</v>
      </c>
    </row>
    <row r="4890" spans="1:19" x14ac:dyDescent="0.3">
      <c r="A4890" t="s">
        <v>10787</v>
      </c>
      <c r="B4890" t="s">
        <v>37</v>
      </c>
      <c r="C4890" t="s">
        <v>11963</v>
      </c>
      <c r="D4890" t="s">
        <v>33</v>
      </c>
      <c r="E4890" t="s">
        <v>38</v>
      </c>
      <c r="F4890" t="s">
        <v>10788</v>
      </c>
      <c r="G4890" t="s">
        <v>28</v>
      </c>
      <c r="H4890" s="1" t="s">
        <v>3456</v>
      </c>
      <c r="I4890" s="3">
        <v>0.84805555555555556</v>
      </c>
      <c r="J4890" s="1" t="s">
        <v>9605</v>
      </c>
      <c r="K4890" s="2">
        <v>0.84805555555555556</v>
      </c>
      <c r="L4890" s="2" t="s">
        <v>12021</v>
      </c>
      <c r="M4890" t="s">
        <v>12021</v>
      </c>
      <c r="N4890" t="str">
        <f t="shared" si="436"/>
        <v>23-04-2022</v>
      </c>
      <c r="O4890" t="str">
        <f t="shared" si="438"/>
        <v>04</v>
      </c>
      <c r="P4890" t="str">
        <f t="shared" si="439"/>
        <v>2022</v>
      </c>
      <c r="Q4890" t="s">
        <v>12021</v>
      </c>
      <c r="R4890" t="str">
        <f t="shared" si="437"/>
        <v>13-05-2022</v>
      </c>
      <c r="S4890" t="str">
        <f t="shared" si="440"/>
        <v>05</v>
      </c>
    </row>
    <row r="4891" spans="1:19" x14ac:dyDescent="0.3">
      <c r="A4891" t="s">
        <v>10789</v>
      </c>
      <c r="B4891" t="s">
        <v>32</v>
      </c>
      <c r="C4891" t="s">
        <v>12021</v>
      </c>
      <c r="D4891" t="s">
        <v>33</v>
      </c>
      <c r="E4891" t="s">
        <v>34</v>
      </c>
      <c r="F4891" t="s">
        <v>10790</v>
      </c>
      <c r="G4891" t="s">
        <v>15</v>
      </c>
      <c r="H4891" s="1" t="s">
        <v>1023</v>
      </c>
      <c r="I4891" s="3">
        <v>0.97121527777777783</v>
      </c>
      <c r="J4891" s="1" t="s">
        <v>12021</v>
      </c>
      <c r="K4891" s="2" t="s">
        <v>12021</v>
      </c>
      <c r="L4891" s="2" t="s">
        <v>12021</v>
      </c>
      <c r="M4891" t="s">
        <v>12021</v>
      </c>
      <c r="N4891" t="str">
        <f t="shared" si="436"/>
        <v>30-09-2024</v>
      </c>
      <c r="O4891" t="str">
        <f t="shared" si="438"/>
        <v>09</v>
      </c>
      <c r="P4891" t="str">
        <f t="shared" si="439"/>
        <v>2024</v>
      </c>
      <c r="Q4891" t="s">
        <v>12021</v>
      </c>
      <c r="R4891" t="str">
        <f t="shared" si="437"/>
        <v>-</v>
      </c>
      <c r="S4891" t="str">
        <f t="shared" si="440"/>
        <v/>
      </c>
    </row>
    <row r="4892" spans="1:19" x14ac:dyDescent="0.3">
      <c r="A4892" t="s">
        <v>10791</v>
      </c>
      <c r="B4892" t="s">
        <v>93</v>
      </c>
      <c r="C4892" t="s">
        <v>12021</v>
      </c>
      <c r="D4892" t="s">
        <v>19</v>
      </c>
      <c r="E4892" t="s">
        <v>26</v>
      </c>
      <c r="F4892" t="s">
        <v>10792</v>
      </c>
      <c r="G4892" t="s">
        <v>15</v>
      </c>
      <c r="H4892" s="1" t="s">
        <v>1973</v>
      </c>
      <c r="I4892" s="3">
        <v>0.55001157407407408</v>
      </c>
      <c r="J4892" s="1" t="s">
        <v>12021</v>
      </c>
      <c r="K4892" s="2" t="s">
        <v>12021</v>
      </c>
      <c r="L4892" s="2" t="s">
        <v>12021</v>
      </c>
      <c r="M4892" t="s">
        <v>12021</v>
      </c>
      <c r="N4892" t="str">
        <f t="shared" si="436"/>
        <v>27-11-2023</v>
      </c>
      <c r="O4892" t="str">
        <f t="shared" si="438"/>
        <v>11</v>
      </c>
      <c r="P4892" t="str">
        <f t="shared" si="439"/>
        <v>2023</v>
      </c>
      <c r="Q4892" t="s">
        <v>12021</v>
      </c>
      <c r="R4892" t="str">
        <f t="shared" si="437"/>
        <v>-</v>
      </c>
      <c r="S4892" t="str">
        <f t="shared" si="440"/>
        <v/>
      </c>
    </row>
    <row r="4893" spans="1:19" x14ac:dyDescent="0.3">
      <c r="A4893" t="s">
        <v>10793</v>
      </c>
      <c r="B4893" t="s">
        <v>220</v>
      </c>
      <c r="C4893" t="s">
        <v>11964</v>
      </c>
      <c r="D4893" t="s">
        <v>12</v>
      </c>
      <c r="E4893" t="s">
        <v>174</v>
      </c>
      <c r="F4893" t="s">
        <v>10794</v>
      </c>
      <c r="G4893" t="s">
        <v>28</v>
      </c>
      <c r="H4893" s="1" t="s">
        <v>3079</v>
      </c>
      <c r="I4893" s="3">
        <v>0.27048611111111109</v>
      </c>
      <c r="J4893" s="1" t="s">
        <v>2249</v>
      </c>
      <c r="K4893" s="2">
        <v>0.27048611111111109</v>
      </c>
      <c r="L4893" s="2" t="s">
        <v>12021</v>
      </c>
      <c r="M4893" t="s">
        <v>12021</v>
      </c>
      <c r="N4893" t="str">
        <f t="shared" si="436"/>
        <v>27-05-2024</v>
      </c>
      <c r="O4893" t="str">
        <f t="shared" si="438"/>
        <v>05</v>
      </c>
      <c r="P4893" t="str">
        <f t="shared" si="439"/>
        <v>2024</v>
      </c>
      <c r="Q4893" t="s">
        <v>12021</v>
      </c>
      <c r="R4893" t="str">
        <f t="shared" si="437"/>
        <v>18-06-2024</v>
      </c>
      <c r="S4893" t="str">
        <f t="shared" si="440"/>
        <v>06</v>
      </c>
    </row>
    <row r="4894" spans="1:19" x14ac:dyDescent="0.3">
      <c r="A4894" t="s">
        <v>10795</v>
      </c>
      <c r="B4894" t="s">
        <v>123</v>
      </c>
      <c r="C4894" t="s">
        <v>12021</v>
      </c>
      <c r="D4894" t="s">
        <v>33</v>
      </c>
      <c r="E4894" t="s">
        <v>34</v>
      </c>
      <c r="F4894" t="s">
        <v>10796</v>
      </c>
      <c r="G4894" t="s">
        <v>22</v>
      </c>
      <c r="H4894" s="1">
        <v>44205</v>
      </c>
      <c r="I4894" s="3">
        <v>0.50763888888888886</v>
      </c>
      <c r="J4894" s="1" t="s">
        <v>12021</v>
      </c>
      <c r="K4894" s="2" t="s">
        <v>12021</v>
      </c>
      <c r="L4894" s="2" t="s">
        <v>12021</v>
      </c>
      <c r="M4894" t="s">
        <v>12021</v>
      </c>
      <c r="N4894" t="str">
        <f t="shared" si="436"/>
        <v>09-01-2021</v>
      </c>
      <c r="O4894" t="str">
        <f t="shared" si="438"/>
        <v>01</v>
      </c>
      <c r="P4894" t="str">
        <f t="shared" si="439"/>
        <v>2021</v>
      </c>
      <c r="Q4894" t="s">
        <v>12021</v>
      </c>
      <c r="R4894" t="str">
        <f t="shared" si="437"/>
        <v>-</v>
      </c>
      <c r="S4894" t="str">
        <f t="shared" si="440"/>
        <v/>
      </c>
    </row>
    <row r="4895" spans="1:19" x14ac:dyDescent="0.3">
      <c r="A4895" t="s">
        <v>10797</v>
      </c>
      <c r="B4895" t="s">
        <v>87</v>
      </c>
      <c r="C4895" t="s">
        <v>12021</v>
      </c>
      <c r="D4895" t="s">
        <v>33</v>
      </c>
      <c r="E4895" t="s">
        <v>38</v>
      </c>
      <c r="F4895" t="s">
        <v>10798</v>
      </c>
      <c r="G4895" t="s">
        <v>15</v>
      </c>
      <c r="H4895" s="1" t="s">
        <v>1926</v>
      </c>
      <c r="I4895" s="3">
        <v>1.4837962962962963E-2</v>
      </c>
      <c r="J4895" s="1" t="s">
        <v>12021</v>
      </c>
      <c r="K4895" s="2" t="s">
        <v>12021</v>
      </c>
      <c r="L4895" s="2" t="s">
        <v>12021</v>
      </c>
      <c r="M4895" t="s">
        <v>12021</v>
      </c>
      <c r="N4895" t="str">
        <f t="shared" si="436"/>
        <v>30-07-2024</v>
      </c>
      <c r="O4895" t="str">
        <f t="shared" si="438"/>
        <v>07</v>
      </c>
      <c r="P4895" t="str">
        <f t="shared" si="439"/>
        <v>2024</v>
      </c>
      <c r="Q4895" t="s">
        <v>12021</v>
      </c>
      <c r="R4895" t="str">
        <f t="shared" si="437"/>
        <v>-</v>
      </c>
      <c r="S4895" t="str">
        <f t="shared" si="440"/>
        <v/>
      </c>
    </row>
    <row r="4896" spans="1:19" x14ac:dyDescent="0.3">
      <c r="A4896" t="s">
        <v>10799</v>
      </c>
      <c r="B4896" t="s">
        <v>123</v>
      </c>
      <c r="C4896" t="s">
        <v>12021</v>
      </c>
      <c r="D4896" t="s">
        <v>33</v>
      </c>
      <c r="E4896" t="s">
        <v>34</v>
      </c>
      <c r="F4896" t="s">
        <v>10800</v>
      </c>
      <c r="G4896" t="s">
        <v>22</v>
      </c>
      <c r="H4896" s="1" t="s">
        <v>354</v>
      </c>
      <c r="I4896" s="3">
        <v>0.71263888888888893</v>
      </c>
      <c r="J4896" s="1" t="s">
        <v>12021</v>
      </c>
      <c r="K4896" s="2" t="s">
        <v>12021</v>
      </c>
      <c r="L4896" s="2" t="s">
        <v>12021</v>
      </c>
      <c r="M4896" t="s">
        <v>12021</v>
      </c>
      <c r="N4896" t="str">
        <f t="shared" si="436"/>
        <v>17-06-2022</v>
      </c>
      <c r="O4896" t="str">
        <f t="shared" si="438"/>
        <v>06</v>
      </c>
      <c r="P4896" t="str">
        <f t="shared" si="439"/>
        <v>2022</v>
      </c>
      <c r="Q4896" t="s">
        <v>12021</v>
      </c>
      <c r="R4896" t="str">
        <f t="shared" si="437"/>
        <v>-</v>
      </c>
      <c r="S4896" t="str">
        <f t="shared" si="440"/>
        <v/>
      </c>
    </row>
    <row r="4897" spans="1:19" x14ac:dyDescent="0.3">
      <c r="A4897" t="s">
        <v>10801</v>
      </c>
      <c r="B4897" t="s">
        <v>18</v>
      </c>
      <c r="C4897" t="s">
        <v>12021</v>
      </c>
      <c r="D4897" t="s">
        <v>19</v>
      </c>
      <c r="E4897" t="s">
        <v>20</v>
      </c>
      <c r="F4897" t="s">
        <v>10802</v>
      </c>
      <c r="G4897" t="s">
        <v>22</v>
      </c>
      <c r="H4897" s="1">
        <v>45235</v>
      </c>
      <c r="I4897" s="3">
        <v>0.36666666666666664</v>
      </c>
      <c r="J4897" s="1" t="s">
        <v>12021</v>
      </c>
      <c r="K4897" s="2" t="s">
        <v>12021</v>
      </c>
      <c r="L4897" s="2" t="s">
        <v>12021</v>
      </c>
      <c r="M4897" t="s">
        <v>12021</v>
      </c>
      <c r="N4897" t="str">
        <f t="shared" si="436"/>
        <v>05-11-2023</v>
      </c>
      <c r="O4897" t="str">
        <f t="shared" si="438"/>
        <v>11</v>
      </c>
      <c r="P4897" t="str">
        <f t="shared" si="439"/>
        <v>2023</v>
      </c>
      <c r="Q4897" t="s">
        <v>12021</v>
      </c>
      <c r="R4897" t="str">
        <f t="shared" si="437"/>
        <v>-</v>
      </c>
      <c r="S4897" t="str">
        <f t="shared" si="440"/>
        <v/>
      </c>
    </row>
    <row r="4898" spans="1:19" x14ac:dyDescent="0.3">
      <c r="A4898" t="s">
        <v>10803</v>
      </c>
      <c r="B4898" t="s">
        <v>97</v>
      </c>
      <c r="C4898" s="4">
        <v>44083.510416666664</v>
      </c>
      <c r="D4898" t="s">
        <v>19</v>
      </c>
      <c r="E4898" t="s">
        <v>20</v>
      </c>
      <c r="F4898" t="s">
        <v>10804</v>
      </c>
      <c r="G4898" t="s">
        <v>28</v>
      </c>
      <c r="H4898" s="1">
        <v>43930</v>
      </c>
      <c r="I4898" s="3">
        <v>0.51041666666666663</v>
      </c>
      <c r="J4898" s="1">
        <v>44083</v>
      </c>
      <c r="K4898" s="2">
        <v>0.51041666666666663</v>
      </c>
      <c r="L4898" s="2" t="s">
        <v>12021</v>
      </c>
      <c r="M4898" t="s">
        <v>12021</v>
      </c>
      <c r="N4898" t="str">
        <f t="shared" si="436"/>
        <v>09-04-2020</v>
      </c>
      <c r="O4898" t="str">
        <f t="shared" si="438"/>
        <v>04</v>
      </c>
      <c r="P4898" t="str">
        <f t="shared" si="439"/>
        <v>2020</v>
      </c>
      <c r="Q4898" t="s">
        <v>12021</v>
      </c>
      <c r="R4898" t="str">
        <f t="shared" si="437"/>
        <v>09-09-2020</v>
      </c>
      <c r="S4898" t="str">
        <f t="shared" si="440"/>
        <v>09</v>
      </c>
    </row>
    <row r="4899" spans="1:19" x14ac:dyDescent="0.3">
      <c r="A4899" t="s">
        <v>10805</v>
      </c>
      <c r="B4899" t="s">
        <v>126</v>
      </c>
      <c r="C4899" t="s">
        <v>12021</v>
      </c>
      <c r="D4899" t="s">
        <v>33</v>
      </c>
      <c r="E4899" t="s">
        <v>127</v>
      </c>
      <c r="F4899" t="s">
        <v>10806</v>
      </c>
      <c r="G4899" t="s">
        <v>22</v>
      </c>
      <c r="H4899" s="1">
        <v>44167</v>
      </c>
      <c r="I4899" s="3">
        <v>0.90972222222222221</v>
      </c>
      <c r="J4899" s="1" t="s">
        <v>12021</v>
      </c>
      <c r="K4899" s="2" t="s">
        <v>12021</v>
      </c>
      <c r="L4899" s="2" t="s">
        <v>12021</v>
      </c>
      <c r="M4899" t="s">
        <v>12021</v>
      </c>
      <c r="N4899" t="str">
        <f t="shared" si="436"/>
        <v>02-12-2020</v>
      </c>
      <c r="O4899" t="str">
        <f t="shared" si="438"/>
        <v>12</v>
      </c>
      <c r="P4899" t="str">
        <f t="shared" si="439"/>
        <v>2020</v>
      </c>
      <c r="Q4899" t="s">
        <v>12021</v>
      </c>
      <c r="R4899" t="str">
        <f t="shared" si="437"/>
        <v>-</v>
      </c>
      <c r="S4899" t="str">
        <f t="shared" si="440"/>
        <v/>
      </c>
    </row>
    <row r="4900" spans="1:19" x14ac:dyDescent="0.3">
      <c r="A4900" t="s">
        <v>10807</v>
      </c>
      <c r="B4900" t="s">
        <v>146</v>
      </c>
      <c r="C4900" t="s">
        <v>12021</v>
      </c>
      <c r="D4900" t="s">
        <v>19</v>
      </c>
      <c r="E4900" t="s">
        <v>140</v>
      </c>
      <c r="F4900" t="s">
        <v>10808</v>
      </c>
      <c r="G4900" t="s">
        <v>22</v>
      </c>
      <c r="H4900" s="1" t="s">
        <v>3994</v>
      </c>
      <c r="I4900" s="3">
        <v>0.74962962962962965</v>
      </c>
      <c r="J4900" s="1" t="s">
        <v>12021</v>
      </c>
      <c r="K4900" s="2" t="s">
        <v>12021</v>
      </c>
      <c r="L4900" s="2" t="s">
        <v>12021</v>
      </c>
      <c r="M4900" t="s">
        <v>12021</v>
      </c>
      <c r="N4900" t="str">
        <f t="shared" si="436"/>
        <v>21-04-2024</v>
      </c>
      <c r="O4900" t="str">
        <f t="shared" si="438"/>
        <v>04</v>
      </c>
      <c r="P4900" t="str">
        <f t="shared" si="439"/>
        <v>2024</v>
      </c>
      <c r="Q4900" t="s">
        <v>12021</v>
      </c>
      <c r="R4900" t="str">
        <f t="shared" si="437"/>
        <v>-</v>
      </c>
      <c r="S4900" t="str">
        <f t="shared" si="440"/>
        <v/>
      </c>
    </row>
    <row r="4901" spans="1:19" x14ac:dyDescent="0.3">
      <c r="A4901" t="s">
        <v>10809</v>
      </c>
      <c r="B4901" t="s">
        <v>113</v>
      </c>
      <c r="C4901" t="s">
        <v>12021</v>
      </c>
      <c r="D4901" t="s">
        <v>12</v>
      </c>
      <c r="E4901" t="s">
        <v>114</v>
      </c>
      <c r="F4901" t="s">
        <v>10810</v>
      </c>
      <c r="G4901" t="s">
        <v>15</v>
      </c>
      <c r="H4901" s="1" t="s">
        <v>3729</v>
      </c>
      <c r="I4901" s="3">
        <v>0.14276620370370371</v>
      </c>
      <c r="J4901" s="1" t="s">
        <v>12021</v>
      </c>
      <c r="K4901" s="2" t="s">
        <v>12021</v>
      </c>
      <c r="L4901" s="2" t="s">
        <v>12021</v>
      </c>
      <c r="M4901" t="s">
        <v>12021</v>
      </c>
      <c r="N4901" t="str">
        <f t="shared" si="436"/>
        <v>15-09-2023</v>
      </c>
      <c r="O4901" t="str">
        <f t="shared" si="438"/>
        <v>09</v>
      </c>
      <c r="P4901" t="str">
        <f t="shared" si="439"/>
        <v>2023</v>
      </c>
      <c r="Q4901" t="s">
        <v>12021</v>
      </c>
      <c r="R4901" t="str">
        <f t="shared" si="437"/>
        <v>-</v>
      </c>
      <c r="S4901" t="str">
        <f t="shared" si="440"/>
        <v/>
      </c>
    </row>
    <row r="4902" spans="1:19" x14ac:dyDescent="0.3">
      <c r="A4902" t="s">
        <v>10811</v>
      </c>
      <c r="B4902" t="s">
        <v>158</v>
      </c>
      <c r="C4902" t="s">
        <v>12021</v>
      </c>
      <c r="D4902" t="s">
        <v>33</v>
      </c>
      <c r="E4902" t="s">
        <v>127</v>
      </c>
      <c r="F4902" t="s">
        <v>10812</v>
      </c>
      <c r="G4902" t="s">
        <v>15</v>
      </c>
      <c r="H4902" s="1" t="s">
        <v>884</v>
      </c>
      <c r="I4902" s="3">
        <v>0.68567129629629631</v>
      </c>
      <c r="J4902" s="1" t="s">
        <v>12021</v>
      </c>
      <c r="K4902" s="2" t="s">
        <v>12021</v>
      </c>
      <c r="L4902" s="2" t="s">
        <v>12021</v>
      </c>
      <c r="M4902" t="s">
        <v>12021</v>
      </c>
      <c r="N4902" t="str">
        <f t="shared" si="436"/>
        <v>20-04-2020</v>
      </c>
      <c r="O4902" t="str">
        <f t="shared" si="438"/>
        <v>04</v>
      </c>
      <c r="P4902" t="str">
        <f t="shared" si="439"/>
        <v>2020</v>
      </c>
      <c r="Q4902" t="s">
        <v>12021</v>
      </c>
      <c r="R4902" t="str">
        <f t="shared" si="437"/>
        <v>-</v>
      </c>
      <c r="S4902" t="str">
        <f t="shared" si="440"/>
        <v/>
      </c>
    </row>
    <row r="4903" spans="1:19" x14ac:dyDescent="0.3">
      <c r="A4903" t="s">
        <v>10813</v>
      </c>
      <c r="B4903" t="s">
        <v>113</v>
      </c>
      <c r="C4903" t="s">
        <v>12021</v>
      </c>
      <c r="D4903" t="s">
        <v>12</v>
      </c>
      <c r="E4903" t="s">
        <v>114</v>
      </c>
      <c r="F4903" t="s">
        <v>10814</v>
      </c>
      <c r="G4903" t="s">
        <v>22</v>
      </c>
      <c r="H4903" s="1" t="s">
        <v>2665</v>
      </c>
      <c r="I4903" s="3">
        <v>9.2094907407407403E-2</v>
      </c>
      <c r="J4903" s="1" t="s">
        <v>12021</v>
      </c>
      <c r="K4903" s="2" t="s">
        <v>12021</v>
      </c>
      <c r="L4903" s="2" t="s">
        <v>12021</v>
      </c>
      <c r="M4903" t="s">
        <v>12021</v>
      </c>
      <c r="N4903" t="str">
        <f t="shared" si="436"/>
        <v>23-04-2023</v>
      </c>
      <c r="O4903" t="str">
        <f t="shared" si="438"/>
        <v>04</v>
      </c>
      <c r="P4903" t="str">
        <f t="shared" si="439"/>
        <v>2023</v>
      </c>
      <c r="Q4903" t="s">
        <v>12021</v>
      </c>
      <c r="R4903" t="str">
        <f t="shared" si="437"/>
        <v>-</v>
      </c>
      <c r="S4903" t="str">
        <f t="shared" si="440"/>
        <v/>
      </c>
    </row>
    <row r="4904" spans="1:19" x14ac:dyDescent="0.3">
      <c r="A4904" t="s">
        <v>10815</v>
      </c>
      <c r="B4904" t="s">
        <v>249</v>
      </c>
      <c r="C4904" t="s">
        <v>11965</v>
      </c>
      <c r="D4904" t="s">
        <v>19</v>
      </c>
      <c r="E4904" t="s">
        <v>26</v>
      </c>
      <c r="F4904" t="s">
        <v>10816</v>
      </c>
      <c r="G4904" t="s">
        <v>28</v>
      </c>
      <c r="H4904" s="1">
        <v>45021</v>
      </c>
      <c r="I4904" s="3">
        <v>0.45902777777777776</v>
      </c>
      <c r="J4904" s="1" t="s">
        <v>803</v>
      </c>
      <c r="K4904" s="2">
        <v>0.45950231481481479</v>
      </c>
      <c r="L4904" s="2" t="s">
        <v>12021</v>
      </c>
      <c r="M4904" t="s">
        <v>12021</v>
      </c>
      <c r="N4904" t="str">
        <f t="shared" si="436"/>
        <v>05-04-2023</v>
      </c>
      <c r="O4904" t="str">
        <f t="shared" si="438"/>
        <v>04</v>
      </c>
      <c r="P4904" t="str">
        <f t="shared" si="439"/>
        <v>2023</v>
      </c>
      <c r="Q4904" t="s">
        <v>12021</v>
      </c>
      <c r="R4904" t="str">
        <f t="shared" si="437"/>
        <v>22-05-2023</v>
      </c>
      <c r="S4904" t="str">
        <f t="shared" si="440"/>
        <v>05</v>
      </c>
    </row>
    <row r="4905" spans="1:19" x14ac:dyDescent="0.3">
      <c r="A4905" t="s">
        <v>10817</v>
      </c>
      <c r="B4905" t="s">
        <v>188</v>
      </c>
      <c r="C4905" t="s">
        <v>11966</v>
      </c>
      <c r="D4905" t="s">
        <v>12</v>
      </c>
      <c r="E4905" t="s">
        <v>114</v>
      </c>
      <c r="F4905" t="s">
        <v>10818</v>
      </c>
      <c r="G4905" t="s">
        <v>28</v>
      </c>
      <c r="H4905" s="1" t="s">
        <v>222</v>
      </c>
      <c r="I4905" s="3">
        <v>0.24642361111111111</v>
      </c>
      <c r="J4905" s="1" t="s">
        <v>5716</v>
      </c>
      <c r="K4905" s="2">
        <v>0.24642361111111111</v>
      </c>
      <c r="L4905" s="2" t="s">
        <v>12021</v>
      </c>
      <c r="M4905" t="s">
        <v>12021</v>
      </c>
      <c r="N4905" t="str">
        <f t="shared" si="436"/>
        <v>14-07-2024</v>
      </c>
      <c r="O4905" t="str">
        <f t="shared" si="438"/>
        <v>07</v>
      </c>
      <c r="P4905" t="str">
        <f t="shared" si="439"/>
        <v>2024</v>
      </c>
      <c r="Q4905" t="s">
        <v>12021</v>
      </c>
      <c r="R4905" t="str">
        <f t="shared" si="437"/>
        <v>24-07-2024</v>
      </c>
      <c r="S4905" t="str">
        <f t="shared" si="440"/>
        <v>07</v>
      </c>
    </row>
    <row r="4906" spans="1:19" x14ac:dyDescent="0.3">
      <c r="A4906" t="s">
        <v>10819</v>
      </c>
      <c r="B4906" t="s">
        <v>73</v>
      </c>
      <c r="C4906" t="s">
        <v>12021</v>
      </c>
      <c r="D4906" t="s">
        <v>49</v>
      </c>
      <c r="E4906" t="s">
        <v>50</v>
      </c>
      <c r="F4906" t="s">
        <v>10820</v>
      </c>
      <c r="G4906" t="s">
        <v>22</v>
      </c>
      <c r="H4906" s="1">
        <v>44479</v>
      </c>
      <c r="I4906" s="3">
        <v>0.28402777777777777</v>
      </c>
      <c r="J4906" s="1" t="s">
        <v>12021</v>
      </c>
      <c r="K4906" s="2" t="s">
        <v>12021</v>
      </c>
      <c r="L4906" s="2" t="s">
        <v>12021</v>
      </c>
      <c r="M4906" t="s">
        <v>12021</v>
      </c>
      <c r="N4906" t="str">
        <f t="shared" si="436"/>
        <v>10-10-2021</v>
      </c>
      <c r="O4906" t="str">
        <f t="shared" si="438"/>
        <v>10</v>
      </c>
      <c r="P4906" t="str">
        <f t="shared" si="439"/>
        <v>2021</v>
      </c>
      <c r="Q4906" t="s">
        <v>12021</v>
      </c>
      <c r="R4906" t="str">
        <f t="shared" si="437"/>
        <v>-</v>
      </c>
      <c r="S4906" t="str">
        <f t="shared" si="440"/>
        <v/>
      </c>
    </row>
    <row r="4907" spans="1:19" x14ac:dyDescent="0.3">
      <c r="A4907" t="s">
        <v>10821</v>
      </c>
      <c r="B4907" t="s">
        <v>185</v>
      </c>
      <c r="C4907" s="4">
        <v>45203.186111111114</v>
      </c>
      <c r="D4907" t="s">
        <v>12</v>
      </c>
      <c r="E4907" t="s">
        <v>13</v>
      </c>
      <c r="F4907" t="s">
        <v>10822</v>
      </c>
      <c r="G4907" t="s">
        <v>28</v>
      </c>
      <c r="H4907" s="1" t="s">
        <v>3893</v>
      </c>
      <c r="I4907" s="3">
        <v>0.18677083333333333</v>
      </c>
      <c r="J4907" s="1">
        <v>45203</v>
      </c>
      <c r="K4907" s="2">
        <v>0.18611111111111112</v>
      </c>
      <c r="L4907" s="2" t="s">
        <v>12021</v>
      </c>
      <c r="M4907" t="s">
        <v>12021</v>
      </c>
      <c r="N4907" t="str">
        <f t="shared" si="436"/>
        <v>28-03-2023</v>
      </c>
      <c r="O4907" t="str">
        <f t="shared" si="438"/>
        <v>03</v>
      </c>
      <c r="P4907" t="str">
        <f t="shared" si="439"/>
        <v>2023</v>
      </c>
      <c r="Q4907" t="s">
        <v>12021</v>
      </c>
      <c r="R4907" t="str">
        <f t="shared" si="437"/>
        <v>04-10-2023</v>
      </c>
      <c r="S4907" t="str">
        <f t="shared" si="440"/>
        <v>10</v>
      </c>
    </row>
    <row r="4908" spans="1:19" x14ac:dyDescent="0.3">
      <c r="A4908" t="s">
        <v>10823</v>
      </c>
      <c r="B4908" t="s">
        <v>194</v>
      </c>
      <c r="C4908" t="s">
        <v>12021</v>
      </c>
      <c r="D4908" t="s">
        <v>49</v>
      </c>
      <c r="E4908" t="s">
        <v>65</v>
      </c>
      <c r="F4908" t="s">
        <v>10824</v>
      </c>
      <c r="G4908" t="s">
        <v>22</v>
      </c>
      <c r="H4908" s="1">
        <v>45324</v>
      </c>
      <c r="I4908" s="3">
        <v>3.9583333333333331E-2</v>
      </c>
      <c r="J4908" s="1" t="s">
        <v>12021</v>
      </c>
      <c r="K4908" s="2" t="s">
        <v>12021</v>
      </c>
      <c r="L4908" s="2" t="s">
        <v>12021</v>
      </c>
      <c r="M4908" t="s">
        <v>12021</v>
      </c>
      <c r="N4908" t="str">
        <f t="shared" si="436"/>
        <v>02-02-2024</v>
      </c>
      <c r="O4908" t="str">
        <f t="shared" si="438"/>
        <v>02</v>
      </c>
      <c r="P4908" t="str">
        <f t="shared" si="439"/>
        <v>2024</v>
      </c>
      <c r="Q4908" t="s">
        <v>12021</v>
      </c>
      <c r="R4908" t="str">
        <f t="shared" si="437"/>
        <v>-</v>
      </c>
      <c r="S4908" t="str">
        <f t="shared" si="440"/>
        <v/>
      </c>
    </row>
    <row r="4909" spans="1:19" x14ac:dyDescent="0.3">
      <c r="A4909" t="s">
        <v>10825</v>
      </c>
      <c r="B4909" t="s">
        <v>289</v>
      </c>
      <c r="C4909" t="s">
        <v>12021</v>
      </c>
      <c r="D4909" t="s">
        <v>49</v>
      </c>
      <c r="E4909" t="s">
        <v>69</v>
      </c>
      <c r="F4909" t="s">
        <v>10826</v>
      </c>
      <c r="G4909" t="s">
        <v>15</v>
      </c>
      <c r="H4909" s="1" t="s">
        <v>3485</v>
      </c>
      <c r="I4909" s="3">
        <v>0.45541666666666669</v>
      </c>
      <c r="J4909" s="1" t="s">
        <v>12021</v>
      </c>
      <c r="K4909" s="2" t="s">
        <v>12021</v>
      </c>
      <c r="L4909" s="2" t="s">
        <v>12021</v>
      </c>
      <c r="M4909" t="s">
        <v>12021</v>
      </c>
      <c r="N4909" t="str">
        <f t="shared" si="436"/>
        <v>13-11-2021</v>
      </c>
      <c r="O4909" t="str">
        <f t="shared" si="438"/>
        <v>11</v>
      </c>
      <c r="P4909" t="str">
        <f t="shared" si="439"/>
        <v>2021</v>
      </c>
      <c r="Q4909" t="s">
        <v>12021</v>
      </c>
      <c r="R4909" t="str">
        <f t="shared" si="437"/>
        <v>-</v>
      </c>
      <c r="S4909" t="str">
        <f t="shared" si="440"/>
        <v/>
      </c>
    </row>
    <row r="4910" spans="1:19" x14ac:dyDescent="0.3">
      <c r="A4910" t="s">
        <v>10827</v>
      </c>
      <c r="B4910" t="s">
        <v>113</v>
      </c>
      <c r="C4910" s="4">
        <v>44512.615277777775</v>
      </c>
      <c r="D4910" t="s">
        <v>12</v>
      </c>
      <c r="E4910" t="s">
        <v>114</v>
      </c>
      <c r="F4910" t="s">
        <v>10828</v>
      </c>
      <c r="G4910" t="s">
        <v>28</v>
      </c>
      <c r="H4910" s="1">
        <v>44481</v>
      </c>
      <c r="I4910" s="3">
        <v>0.61527777777777781</v>
      </c>
      <c r="J4910" s="1">
        <v>44512</v>
      </c>
      <c r="K4910" s="2">
        <v>0.61527777777777781</v>
      </c>
      <c r="L4910" s="2" t="s">
        <v>12021</v>
      </c>
      <c r="M4910" t="s">
        <v>12021</v>
      </c>
      <c r="N4910" t="str">
        <f t="shared" si="436"/>
        <v>12-10-2021</v>
      </c>
      <c r="O4910" t="str">
        <f t="shared" si="438"/>
        <v>10</v>
      </c>
      <c r="P4910" t="str">
        <f t="shared" si="439"/>
        <v>2021</v>
      </c>
      <c r="Q4910" t="s">
        <v>12021</v>
      </c>
      <c r="R4910" t="str">
        <f t="shared" si="437"/>
        <v>12-11-2021</v>
      </c>
      <c r="S4910" t="str">
        <f t="shared" si="440"/>
        <v>11</v>
      </c>
    </row>
    <row r="4911" spans="1:19" x14ac:dyDescent="0.3">
      <c r="A4911" t="s">
        <v>10829</v>
      </c>
      <c r="B4911" t="s">
        <v>32</v>
      </c>
      <c r="C4911" t="s">
        <v>12021</v>
      </c>
      <c r="D4911" t="s">
        <v>33</v>
      </c>
      <c r="E4911" t="s">
        <v>34</v>
      </c>
      <c r="F4911" t="s">
        <v>10830</v>
      </c>
      <c r="G4911" t="s">
        <v>15</v>
      </c>
      <c r="H4911" s="1">
        <v>44714</v>
      </c>
      <c r="I4911" s="3">
        <v>0.29097222222222224</v>
      </c>
      <c r="J4911" s="1" t="s">
        <v>12021</v>
      </c>
      <c r="K4911" s="2" t="s">
        <v>12021</v>
      </c>
      <c r="L4911" s="2" t="s">
        <v>12021</v>
      </c>
      <c r="M4911" t="s">
        <v>12021</v>
      </c>
      <c r="N4911" t="str">
        <f t="shared" si="436"/>
        <v>02-06-2022</v>
      </c>
      <c r="O4911" t="str">
        <f t="shared" si="438"/>
        <v>06</v>
      </c>
      <c r="P4911" t="str">
        <f t="shared" si="439"/>
        <v>2022</v>
      </c>
      <c r="Q4911" t="s">
        <v>12021</v>
      </c>
      <c r="R4911" t="str">
        <f t="shared" si="437"/>
        <v>-</v>
      </c>
      <c r="S4911" t="str">
        <f t="shared" si="440"/>
        <v/>
      </c>
    </row>
    <row r="4912" spans="1:19" x14ac:dyDescent="0.3">
      <c r="A4912" t="s">
        <v>10831</v>
      </c>
      <c r="B4912" t="s">
        <v>301</v>
      </c>
      <c r="C4912" t="s">
        <v>12021</v>
      </c>
      <c r="D4912" t="s">
        <v>49</v>
      </c>
      <c r="E4912" t="s">
        <v>50</v>
      </c>
      <c r="F4912" t="s">
        <v>10832</v>
      </c>
      <c r="G4912" t="s">
        <v>15</v>
      </c>
      <c r="H4912" s="1">
        <v>45512</v>
      </c>
      <c r="I4912" s="3">
        <v>0.35902777777777778</v>
      </c>
      <c r="J4912" s="1" t="s">
        <v>12021</v>
      </c>
      <c r="K4912" s="2" t="s">
        <v>12021</v>
      </c>
      <c r="L4912" s="2" t="s">
        <v>12021</v>
      </c>
      <c r="M4912" t="s">
        <v>12021</v>
      </c>
      <c r="N4912" t="str">
        <f t="shared" si="436"/>
        <v>08-08-2024</v>
      </c>
      <c r="O4912" t="str">
        <f t="shared" si="438"/>
        <v>08</v>
      </c>
      <c r="P4912" t="str">
        <f t="shared" si="439"/>
        <v>2024</v>
      </c>
      <c r="Q4912" t="s">
        <v>12021</v>
      </c>
      <c r="R4912" t="str">
        <f t="shared" si="437"/>
        <v>-</v>
      </c>
      <c r="S4912" t="str">
        <f t="shared" si="440"/>
        <v/>
      </c>
    </row>
    <row r="4913" spans="1:19" x14ac:dyDescent="0.3">
      <c r="A4913" t="s">
        <v>10833</v>
      </c>
      <c r="B4913" t="s">
        <v>97</v>
      </c>
      <c r="C4913" t="s">
        <v>12021</v>
      </c>
      <c r="D4913" t="s">
        <v>19</v>
      </c>
      <c r="E4913" t="s">
        <v>20</v>
      </c>
      <c r="F4913" t="s">
        <v>10834</v>
      </c>
      <c r="G4913" t="s">
        <v>15</v>
      </c>
      <c r="H4913" s="1">
        <v>44506</v>
      </c>
      <c r="I4913" s="3">
        <v>0.18680555555555556</v>
      </c>
      <c r="J4913" s="1" t="s">
        <v>12021</v>
      </c>
      <c r="K4913" s="2" t="s">
        <v>12021</v>
      </c>
      <c r="L4913" s="2" t="s">
        <v>12021</v>
      </c>
      <c r="M4913" t="s">
        <v>12021</v>
      </c>
      <c r="N4913" t="str">
        <f t="shared" si="436"/>
        <v>06-11-2021</v>
      </c>
      <c r="O4913" t="str">
        <f t="shared" si="438"/>
        <v>11</v>
      </c>
      <c r="P4913" t="str">
        <f t="shared" si="439"/>
        <v>2021</v>
      </c>
      <c r="Q4913" t="s">
        <v>12021</v>
      </c>
      <c r="R4913" t="str">
        <f t="shared" si="437"/>
        <v>-</v>
      </c>
      <c r="S4913" t="str">
        <f t="shared" si="440"/>
        <v/>
      </c>
    </row>
    <row r="4914" spans="1:19" x14ac:dyDescent="0.3">
      <c r="A4914" t="s">
        <v>10835</v>
      </c>
      <c r="B4914" t="s">
        <v>173</v>
      </c>
      <c r="C4914" t="s">
        <v>11967</v>
      </c>
      <c r="D4914" t="s">
        <v>12</v>
      </c>
      <c r="E4914" t="s">
        <v>174</v>
      </c>
      <c r="F4914" t="s">
        <v>10836</v>
      </c>
      <c r="G4914" t="s">
        <v>28</v>
      </c>
      <c r="H4914" s="1">
        <v>45325</v>
      </c>
      <c r="I4914" s="3">
        <v>0.70138888888888884</v>
      </c>
      <c r="J4914" s="1" t="s">
        <v>1475</v>
      </c>
      <c r="K4914" s="2">
        <v>0.70138888888888884</v>
      </c>
      <c r="L4914" s="2" t="s">
        <v>12021</v>
      </c>
      <c r="M4914" t="s">
        <v>12021</v>
      </c>
      <c r="N4914" t="str">
        <f t="shared" si="436"/>
        <v>03-02-2024</v>
      </c>
      <c r="O4914" t="str">
        <f t="shared" si="438"/>
        <v>02</v>
      </c>
      <c r="P4914" t="str">
        <f t="shared" si="439"/>
        <v>2024</v>
      </c>
      <c r="Q4914" t="s">
        <v>12021</v>
      </c>
      <c r="R4914" t="str">
        <f t="shared" si="437"/>
        <v>30-03-2024</v>
      </c>
      <c r="S4914" t="str">
        <f t="shared" si="440"/>
        <v>03</v>
      </c>
    </row>
    <row r="4915" spans="1:19" x14ac:dyDescent="0.3">
      <c r="A4915" t="s">
        <v>10837</v>
      </c>
      <c r="B4915" t="s">
        <v>37</v>
      </c>
      <c r="C4915" t="s">
        <v>12021</v>
      </c>
      <c r="D4915" t="s">
        <v>33</v>
      </c>
      <c r="E4915" t="s">
        <v>38</v>
      </c>
      <c r="F4915" t="s">
        <v>10838</v>
      </c>
      <c r="G4915" t="s">
        <v>15</v>
      </c>
      <c r="H4915" s="1">
        <v>44045</v>
      </c>
      <c r="I4915" s="3">
        <v>0.35694444444444445</v>
      </c>
      <c r="J4915" s="1" t="s">
        <v>12021</v>
      </c>
      <c r="K4915" s="2" t="s">
        <v>12021</v>
      </c>
      <c r="L4915" s="2" t="s">
        <v>12021</v>
      </c>
      <c r="M4915" t="s">
        <v>12021</v>
      </c>
      <c r="N4915" t="str">
        <f t="shared" si="436"/>
        <v>02-08-2020</v>
      </c>
      <c r="O4915" t="str">
        <f t="shared" si="438"/>
        <v>08</v>
      </c>
      <c r="P4915" t="str">
        <f t="shared" si="439"/>
        <v>2020</v>
      </c>
      <c r="Q4915" t="s">
        <v>12021</v>
      </c>
      <c r="R4915" t="str">
        <f t="shared" si="437"/>
        <v>-</v>
      </c>
      <c r="S4915" t="str">
        <f t="shared" si="440"/>
        <v/>
      </c>
    </row>
    <row r="4916" spans="1:19" x14ac:dyDescent="0.3">
      <c r="A4916" t="s">
        <v>10839</v>
      </c>
      <c r="B4916" t="s">
        <v>194</v>
      </c>
      <c r="C4916" t="s">
        <v>11968</v>
      </c>
      <c r="D4916" t="s">
        <v>49</v>
      </c>
      <c r="E4916" t="s">
        <v>65</v>
      </c>
      <c r="F4916" t="s">
        <v>10840</v>
      </c>
      <c r="G4916" t="s">
        <v>28</v>
      </c>
      <c r="H4916" s="1">
        <v>44566</v>
      </c>
      <c r="I4916" s="3">
        <v>0.65069444444444446</v>
      </c>
      <c r="J4916" s="1" t="s">
        <v>1072</v>
      </c>
      <c r="K4916" s="2">
        <v>0.65129629629629626</v>
      </c>
      <c r="L4916" s="2" t="s">
        <v>12021</v>
      </c>
      <c r="M4916" t="s">
        <v>12021</v>
      </c>
      <c r="N4916" t="str">
        <f t="shared" si="436"/>
        <v>05-01-2022</v>
      </c>
      <c r="O4916" t="str">
        <f t="shared" si="438"/>
        <v>01</v>
      </c>
      <c r="P4916" t="str">
        <f t="shared" si="439"/>
        <v>2022</v>
      </c>
      <c r="Q4916" t="s">
        <v>12021</v>
      </c>
      <c r="R4916" t="str">
        <f t="shared" si="437"/>
        <v>23-05-2022</v>
      </c>
      <c r="S4916" t="str">
        <f t="shared" si="440"/>
        <v>05</v>
      </c>
    </row>
    <row r="4917" spans="1:19" x14ac:dyDescent="0.3">
      <c r="A4917" t="s">
        <v>10841</v>
      </c>
      <c r="B4917" t="s">
        <v>73</v>
      </c>
      <c r="C4917" t="s">
        <v>12021</v>
      </c>
      <c r="D4917" t="s">
        <v>49</v>
      </c>
      <c r="E4917" t="s">
        <v>50</v>
      </c>
      <c r="F4917" t="s">
        <v>10816</v>
      </c>
      <c r="G4917" t="s">
        <v>22</v>
      </c>
      <c r="H4917" s="1" t="s">
        <v>1072</v>
      </c>
      <c r="I4917" s="3">
        <v>0.48814814814814816</v>
      </c>
      <c r="J4917" s="1" t="s">
        <v>12021</v>
      </c>
      <c r="K4917" s="2" t="s">
        <v>12021</v>
      </c>
      <c r="L4917" s="2" t="s">
        <v>12021</v>
      </c>
      <c r="M4917" t="s">
        <v>12021</v>
      </c>
      <c r="N4917" t="str">
        <f t="shared" si="436"/>
        <v>23-05-2022</v>
      </c>
      <c r="O4917" t="str">
        <f t="shared" si="438"/>
        <v>05</v>
      </c>
      <c r="P4917" t="str">
        <f t="shared" si="439"/>
        <v>2022</v>
      </c>
      <c r="Q4917" t="s">
        <v>12021</v>
      </c>
      <c r="R4917" t="str">
        <f t="shared" si="437"/>
        <v>-</v>
      </c>
      <c r="S4917" t="str">
        <f t="shared" si="440"/>
        <v/>
      </c>
    </row>
    <row r="4918" spans="1:19" x14ac:dyDescent="0.3">
      <c r="A4918" t="s">
        <v>10842</v>
      </c>
      <c r="B4918" t="s">
        <v>97</v>
      </c>
      <c r="C4918" t="s">
        <v>12021</v>
      </c>
      <c r="D4918" t="s">
        <v>19</v>
      </c>
      <c r="E4918" t="s">
        <v>20</v>
      </c>
      <c r="F4918" t="s">
        <v>10843</v>
      </c>
      <c r="G4918" t="s">
        <v>22</v>
      </c>
      <c r="H4918" s="1" t="s">
        <v>7362</v>
      </c>
      <c r="I4918" s="3">
        <v>7.2233796296296296E-2</v>
      </c>
      <c r="J4918" s="1" t="s">
        <v>12021</v>
      </c>
      <c r="K4918" s="2" t="s">
        <v>12021</v>
      </c>
      <c r="L4918" s="2" t="s">
        <v>12021</v>
      </c>
      <c r="M4918" t="s">
        <v>12021</v>
      </c>
      <c r="N4918" t="str">
        <f t="shared" si="436"/>
        <v>26-11-2022</v>
      </c>
      <c r="O4918" t="str">
        <f t="shared" si="438"/>
        <v>11</v>
      </c>
      <c r="P4918" t="str">
        <f t="shared" si="439"/>
        <v>2022</v>
      </c>
      <c r="Q4918" t="s">
        <v>12021</v>
      </c>
      <c r="R4918" t="str">
        <f t="shared" si="437"/>
        <v>-</v>
      </c>
      <c r="S4918" t="str">
        <f t="shared" si="440"/>
        <v/>
      </c>
    </row>
    <row r="4919" spans="1:19" x14ac:dyDescent="0.3">
      <c r="A4919" t="s">
        <v>10844</v>
      </c>
      <c r="B4919" t="s">
        <v>32</v>
      </c>
      <c r="C4919" t="s">
        <v>12021</v>
      </c>
      <c r="D4919" t="s">
        <v>33</v>
      </c>
      <c r="E4919" t="s">
        <v>34</v>
      </c>
      <c r="F4919" t="s">
        <v>10845</v>
      </c>
      <c r="G4919" t="s">
        <v>22</v>
      </c>
      <c r="H4919" s="1">
        <v>45141</v>
      </c>
      <c r="I4919" s="3">
        <v>0.2013888888888889</v>
      </c>
      <c r="J4919" s="1" t="s">
        <v>12021</v>
      </c>
      <c r="K4919" s="2" t="s">
        <v>12021</v>
      </c>
      <c r="L4919" s="2" t="s">
        <v>12021</v>
      </c>
      <c r="M4919" t="s">
        <v>12021</v>
      </c>
      <c r="N4919" t="str">
        <f t="shared" si="436"/>
        <v>03-08-2023</v>
      </c>
      <c r="O4919" t="str">
        <f t="shared" si="438"/>
        <v>08</v>
      </c>
      <c r="P4919" t="str">
        <f t="shared" si="439"/>
        <v>2023</v>
      </c>
      <c r="Q4919" t="s">
        <v>12021</v>
      </c>
      <c r="R4919" t="str">
        <f t="shared" si="437"/>
        <v>-</v>
      </c>
      <c r="S4919" t="str">
        <f t="shared" si="440"/>
        <v/>
      </c>
    </row>
    <row r="4920" spans="1:19" x14ac:dyDescent="0.3">
      <c r="A4920" t="s">
        <v>10846</v>
      </c>
      <c r="B4920" t="s">
        <v>202</v>
      </c>
      <c r="C4920" t="s">
        <v>12021</v>
      </c>
      <c r="D4920" t="s">
        <v>33</v>
      </c>
      <c r="E4920" t="s">
        <v>127</v>
      </c>
      <c r="F4920" t="s">
        <v>10847</v>
      </c>
      <c r="G4920" t="s">
        <v>22</v>
      </c>
      <c r="H4920" s="1" t="s">
        <v>458</v>
      </c>
      <c r="I4920" s="3">
        <v>0.42606481481481484</v>
      </c>
      <c r="J4920" s="1" t="s">
        <v>12021</v>
      </c>
      <c r="K4920" s="2" t="s">
        <v>12021</v>
      </c>
      <c r="L4920" s="2" t="s">
        <v>12021</v>
      </c>
      <c r="M4920" t="s">
        <v>12021</v>
      </c>
      <c r="N4920" t="str">
        <f t="shared" si="436"/>
        <v>29-04-2021</v>
      </c>
      <c r="O4920" t="str">
        <f t="shared" si="438"/>
        <v>04</v>
      </c>
      <c r="P4920" t="str">
        <f t="shared" si="439"/>
        <v>2021</v>
      </c>
      <c r="Q4920" t="s">
        <v>12021</v>
      </c>
      <c r="R4920" t="str">
        <f t="shared" si="437"/>
        <v>-</v>
      </c>
      <c r="S4920" t="str">
        <f t="shared" si="440"/>
        <v/>
      </c>
    </row>
    <row r="4921" spans="1:19" x14ac:dyDescent="0.3">
      <c r="A4921" t="s">
        <v>10848</v>
      </c>
      <c r="B4921" t="s">
        <v>205</v>
      </c>
      <c r="C4921" t="s">
        <v>12021</v>
      </c>
      <c r="D4921" t="s">
        <v>19</v>
      </c>
      <c r="E4921" t="s">
        <v>140</v>
      </c>
      <c r="F4921" t="s">
        <v>10849</v>
      </c>
      <c r="G4921" t="s">
        <v>22</v>
      </c>
      <c r="H4921" s="1">
        <v>44746</v>
      </c>
      <c r="I4921" s="3">
        <v>0.98263888888888884</v>
      </c>
      <c r="J4921" s="1" t="s">
        <v>12021</v>
      </c>
      <c r="K4921" s="2" t="s">
        <v>12021</v>
      </c>
      <c r="L4921" s="2" t="s">
        <v>12021</v>
      </c>
      <c r="M4921" t="s">
        <v>12021</v>
      </c>
      <c r="N4921" t="str">
        <f t="shared" si="436"/>
        <v>04-07-2022</v>
      </c>
      <c r="O4921" t="str">
        <f t="shared" si="438"/>
        <v>07</v>
      </c>
      <c r="P4921" t="str">
        <f t="shared" si="439"/>
        <v>2022</v>
      </c>
      <c r="Q4921" t="s">
        <v>12021</v>
      </c>
      <c r="R4921" t="str">
        <f t="shared" si="437"/>
        <v>-</v>
      </c>
      <c r="S4921" t="str">
        <f t="shared" si="440"/>
        <v/>
      </c>
    </row>
    <row r="4922" spans="1:19" x14ac:dyDescent="0.3">
      <c r="A4922" t="s">
        <v>10850</v>
      </c>
      <c r="B4922" t="s">
        <v>194</v>
      </c>
      <c r="C4922" t="s">
        <v>12021</v>
      </c>
      <c r="D4922" t="s">
        <v>49</v>
      </c>
      <c r="E4922" t="s">
        <v>65</v>
      </c>
      <c r="F4922" t="s">
        <v>10851</v>
      </c>
      <c r="G4922" t="s">
        <v>22</v>
      </c>
      <c r="H4922" s="1">
        <v>44080</v>
      </c>
      <c r="I4922" s="3">
        <v>0.69930555555555551</v>
      </c>
      <c r="J4922" s="1" t="s">
        <v>12021</v>
      </c>
      <c r="K4922" s="2" t="s">
        <v>12021</v>
      </c>
      <c r="L4922" s="2" t="s">
        <v>12021</v>
      </c>
      <c r="M4922" t="s">
        <v>12021</v>
      </c>
      <c r="N4922" t="str">
        <f t="shared" si="436"/>
        <v>06-09-2020</v>
      </c>
      <c r="O4922" t="str">
        <f t="shared" si="438"/>
        <v>09</v>
      </c>
      <c r="P4922" t="str">
        <f t="shared" si="439"/>
        <v>2020</v>
      </c>
      <c r="Q4922" t="s">
        <v>12021</v>
      </c>
      <c r="R4922" t="str">
        <f t="shared" si="437"/>
        <v>-</v>
      </c>
      <c r="S4922" t="str">
        <f t="shared" si="440"/>
        <v/>
      </c>
    </row>
    <row r="4923" spans="1:19" x14ac:dyDescent="0.3">
      <c r="A4923" t="s">
        <v>10852</v>
      </c>
      <c r="B4923" t="s">
        <v>139</v>
      </c>
      <c r="C4923" t="s">
        <v>12021</v>
      </c>
      <c r="D4923" t="s">
        <v>19</v>
      </c>
      <c r="E4923" t="s">
        <v>140</v>
      </c>
      <c r="F4923" t="s">
        <v>10853</v>
      </c>
      <c r="G4923" t="s">
        <v>22</v>
      </c>
      <c r="H4923" s="1" t="s">
        <v>1724</v>
      </c>
      <c r="I4923" s="3">
        <v>0.76751157407407411</v>
      </c>
      <c r="J4923" s="1" t="s">
        <v>12021</v>
      </c>
      <c r="K4923" s="2" t="s">
        <v>12021</v>
      </c>
      <c r="L4923" s="2" t="s">
        <v>12021</v>
      </c>
      <c r="M4923" t="s">
        <v>12021</v>
      </c>
      <c r="N4923" t="str">
        <f t="shared" si="436"/>
        <v>21-09-2020</v>
      </c>
      <c r="O4923" t="str">
        <f t="shared" si="438"/>
        <v>09</v>
      </c>
      <c r="P4923" t="str">
        <f t="shared" si="439"/>
        <v>2020</v>
      </c>
      <c r="Q4923" t="s">
        <v>12021</v>
      </c>
      <c r="R4923" t="str">
        <f t="shared" si="437"/>
        <v>-</v>
      </c>
      <c r="S4923" t="str">
        <f t="shared" si="440"/>
        <v/>
      </c>
    </row>
    <row r="4924" spans="1:19" x14ac:dyDescent="0.3">
      <c r="A4924" t="s">
        <v>10854</v>
      </c>
      <c r="B4924" t="s">
        <v>146</v>
      </c>
      <c r="C4924" t="s">
        <v>11969</v>
      </c>
      <c r="D4924" t="s">
        <v>19</v>
      </c>
      <c r="E4924" t="s">
        <v>140</v>
      </c>
      <c r="F4924" t="s">
        <v>10855</v>
      </c>
      <c r="G4924" t="s">
        <v>28</v>
      </c>
      <c r="H4924" s="1" t="s">
        <v>864</v>
      </c>
      <c r="I4924" s="3">
        <v>0.65583333333333338</v>
      </c>
      <c r="J4924" s="1" t="s">
        <v>9804</v>
      </c>
      <c r="K4924" s="2">
        <v>0.65583333333333338</v>
      </c>
      <c r="L4924" s="2" t="s">
        <v>12021</v>
      </c>
      <c r="M4924" t="s">
        <v>12021</v>
      </c>
      <c r="N4924" t="str">
        <f t="shared" si="436"/>
        <v>26-11-2023</v>
      </c>
      <c r="O4924" t="str">
        <f t="shared" si="438"/>
        <v>11</v>
      </c>
      <c r="P4924" t="str">
        <f t="shared" si="439"/>
        <v>2023</v>
      </c>
      <c r="Q4924" t="s">
        <v>12021</v>
      </c>
      <c r="R4924" t="str">
        <f t="shared" si="437"/>
        <v>20-12-2023</v>
      </c>
      <c r="S4924" t="str">
        <f t="shared" si="440"/>
        <v>12</v>
      </c>
    </row>
    <row r="4925" spans="1:19" x14ac:dyDescent="0.3">
      <c r="A4925" t="s">
        <v>10856</v>
      </c>
      <c r="B4925" t="s">
        <v>32</v>
      </c>
      <c r="C4925" s="4">
        <v>45359.529861111114</v>
      </c>
      <c r="D4925" t="s">
        <v>33</v>
      </c>
      <c r="E4925" t="s">
        <v>34</v>
      </c>
      <c r="F4925" t="s">
        <v>10857</v>
      </c>
      <c r="G4925" t="s">
        <v>28</v>
      </c>
      <c r="H4925" s="1" t="s">
        <v>1760</v>
      </c>
      <c r="I4925" s="3">
        <v>0.53034722222222219</v>
      </c>
      <c r="J4925" s="1">
        <v>45359</v>
      </c>
      <c r="K4925" s="2">
        <v>0.52986111111111112</v>
      </c>
      <c r="L4925" s="2" t="s">
        <v>12021</v>
      </c>
      <c r="M4925" t="s">
        <v>12021</v>
      </c>
      <c r="N4925" t="str">
        <f t="shared" si="436"/>
        <v>25-07-2024</v>
      </c>
      <c r="O4925" t="str">
        <f t="shared" si="438"/>
        <v>07</v>
      </c>
      <c r="P4925" t="str">
        <f t="shared" si="439"/>
        <v>2024</v>
      </c>
      <c r="Q4925" t="s">
        <v>12021</v>
      </c>
      <c r="R4925" t="str">
        <f t="shared" si="437"/>
        <v>08-03-2024</v>
      </c>
      <c r="S4925" t="str">
        <f t="shared" si="440"/>
        <v>03</v>
      </c>
    </row>
    <row r="4926" spans="1:19" x14ac:dyDescent="0.3">
      <c r="A4926" t="s">
        <v>10858</v>
      </c>
      <c r="B4926" t="s">
        <v>249</v>
      </c>
      <c r="C4926" t="s">
        <v>11970</v>
      </c>
      <c r="D4926" t="s">
        <v>19</v>
      </c>
      <c r="E4926" t="s">
        <v>26</v>
      </c>
      <c r="F4926" t="s">
        <v>10859</v>
      </c>
      <c r="G4926" t="s">
        <v>28</v>
      </c>
      <c r="H4926" s="1">
        <v>44261</v>
      </c>
      <c r="I4926" s="3">
        <v>0.78125</v>
      </c>
      <c r="J4926" s="1" t="s">
        <v>505</v>
      </c>
      <c r="K4926" s="2">
        <v>0.78160879629629632</v>
      </c>
      <c r="L4926" s="2" t="s">
        <v>12021</v>
      </c>
      <c r="M4926" t="s">
        <v>12021</v>
      </c>
      <c r="N4926" t="str">
        <f t="shared" si="436"/>
        <v>06-03-2021</v>
      </c>
      <c r="O4926" t="str">
        <f t="shared" si="438"/>
        <v>03</v>
      </c>
      <c r="P4926" t="str">
        <f t="shared" si="439"/>
        <v>2021</v>
      </c>
      <c r="Q4926" t="s">
        <v>12021</v>
      </c>
      <c r="R4926" t="str">
        <f t="shared" si="437"/>
        <v>13-06-2021</v>
      </c>
      <c r="S4926" t="str">
        <f t="shared" si="440"/>
        <v>06</v>
      </c>
    </row>
    <row r="4927" spans="1:19" x14ac:dyDescent="0.3">
      <c r="A4927" t="s">
        <v>10860</v>
      </c>
      <c r="B4927" t="s">
        <v>173</v>
      </c>
      <c r="C4927" t="s">
        <v>12021</v>
      </c>
      <c r="D4927" t="s">
        <v>12</v>
      </c>
      <c r="E4927" t="s">
        <v>174</v>
      </c>
      <c r="F4927" t="s">
        <v>10861</v>
      </c>
      <c r="G4927" t="s">
        <v>15</v>
      </c>
      <c r="H4927" s="1">
        <v>44236</v>
      </c>
      <c r="I4927" s="3">
        <v>0.35069444444444442</v>
      </c>
      <c r="J4927" s="1" t="s">
        <v>12021</v>
      </c>
      <c r="K4927" s="2" t="s">
        <v>12021</v>
      </c>
      <c r="L4927" s="2" t="s">
        <v>12021</v>
      </c>
      <c r="M4927" t="s">
        <v>12021</v>
      </c>
      <c r="N4927" t="str">
        <f t="shared" si="436"/>
        <v>09-02-2021</v>
      </c>
      <c r="O4927" t="str">
        <f t="shared" si="438"/>
        <v>02</v>
      </c>
      <c r="P4927" t="str">
        <f t="shared" si="439"/>
        <v>2021</v>
      </c>
      <c r="Q4927" t="s">
        <v>12021</v>
      </c>
      <c r="R4927" t="str">
        <f t="shared" si="437"/>
        <v>-</v>
      </c>
      <c r="S4927" t="str">
        <f t="shared" si="440"/>
        <v/>
      </c>
    </row>
    <row r="4928" spans="1:19" x14ac:dyDescent="0.3">
      <c r="A4928" t="s">
        <v>10862</v>
      </c>
      <c r="B4928" t="s">
        <v>139</v>
      </c>
      <c r="C4928" t="s">
        <v>11971</v>
      </c>
      <c r="D4928" t="s">
        <v>19</v>
      </c>
      <c r="E4928" t="s">
        <v>140</v>
      </c>
      <c r="F4928" t="s">
        <v>10863</v>
      </c>
      <c r="G4928" t="s">
        <v>28</v>
      </c>
      <c r="H4928" s="1">
        <v>44386</v>
      </c>
      <c r="I4928" s="3">
        <v>0.12916666666666668</v>
      </c>
      <c r="J4928" s="1" t="s">
        <v>7357</v>
      </c>
      <c r="K4928" s="2">
        <v>0.1293287037037037</v>
      </c>
      <c r="L4928" s="2" t="s">
        <v>12021</v>
      </c>
      <c r="M4928" t="s">
        <v>12021</v>
      </c>
      <c r="N4928" t="str">
        <f t="shared" si="436"/>
        <v>09-07-2021</v>
      </c>
      <c r="O4928" t="str">
        <f t="shared" si="438"/>
        <v>07</v>
      </c>
      <c r="P4928" t="str">
        <f t="shared" si="439"/>
        <v>2021</v>
      </c>
      <c r="Q4928" t="s">
        <v>12021</v>
      </c>
      <c r="R4928" t="str">
        <f t="shared" si="437"/>
        <v>24-09-2021</v>
      </c>
      <c r="S4928" t="str">
        <f t="shared" si="440"/>
        <v>09</v>
      </c>
    </row>
    <row r="4929" spans="1:19" x14ac:dyDescent="0.3">
      <c r="A4929" t="s">
        <v>10864</v>
      </c>
      <c r="B4929" t="s">
        <v>139</v>
      </c>
      <c r="C4929" t="s">
        <v>12021</v>
      </c>
      <c r="D4929" t="s">
        <v>19</v>
      </c>
      <c r="E4929" t="s">
        <v>140</v>
      </c>
      <c r="F4929" t="s">
        <v>8507</v>
      </c>
      <c r="G4929" t="s">
        <v>15</v>
      </c>
      <c r="H4929" s="1">
        <v>45298</v>
      </c>
      <c r="I4929" s="3">
        <v>0.29791666666666666</v>
      </c>
      <c r="J4929" s="1" t="s">
        <v>12021</v>
      </c>
      <c r="K4929" s="2" t="s">
        <v>12021</v>
      </c>
      <c r="L4929" s="2" t="s">
        <v>12021</v>
      </c>
      <c r="M4929" t="s">
        <v>12021</v>
      </c>
      <c r="N4929" t="str">
        <f t="shared" si="436"/>
        <v>07-01-2024</v>
      </c>
      <c r="O4929" t="str">
        <f t="shared" si="438"/>
        <v>01</v>
      </c>
      <c r="P4929" t="str">
        <f t="shared" si="439"/>
        <v>2024</v>
      </c>
      <c r="Q4929" t="s">
        <v>12021</v>
      </c>
      <c r="R4929" t="str">
        <f t="shared" si="437"/>
        <v>-</v>
      </c>
      <c r="S4929" t="str">
        <f t="shared" si="440"/>
        <v/>
      </c>
    </row>
    <row r="4930" spans="1:19" x14ac:dyDescent="0.3">
      <c r="A4930" t="s">
        <v>10865</v>
      </c>
      <c r="B4930" t="s">
        <v>289</v>
      </c>
      <c r="C4930" t="s">
        <v>12021</v>
      </c>
      <c r="D4930" t="s">
        <v>49</v>
      </c>
      <c r="E4930" t="s">
        <v>69</v>
      </c>
      <c r="F4930" t="s">
        <v>10866</v>
      </c>
      <c r="G4930" t="s">
        <v>15</v>
      </c>
      <c r="H4930" s="1" t="s">
        <v>1748</v>
      </c>
      <c r="I4930" s="3">
        <v>3.7731481481481483E-3</v>
      </c>
      <c r="J4930" s="1" t="s">
        <v>12021</v>
      </c>
      <c r="K4930" s="2" t="s">
        <v>12021</v>
      </c>
      <c r="L4930" s="2" t="s">
        <v>12021</v>
      </c>
      <c r="M4930" t="s">
        <v>12021</v>
      </c>
      <c r="N4930" t="str">
        <f t="shared" ref="N4930:N4993" si="441">TEXT(H4930,"DD-MM-YYYY")</f>
        <v>25-03-2024</v>
      </c>
      <c r="O4930" t="str">
        <f t="shared" si="438"/>
        <v>03</v>
      </c>
      <c r="P4930" t="str">
        <f t="shared" si="439"/>
        <v>2024</v>
      </c>
      <c r="Q4930" t="s">
        <v>12021</v>
      </c>
      <c r="R4930" t="str">
        <f t="shared" ref="R4930:R4993" si="442">TEXT(J4930,"DD-MM-YYYY")</f>
        <v>-</v>
      </c>
      <c r="S4930" t="str">
        <f t="shared" si="440"/>
        <v/>
      </c>
    </row>
    <row r="4931" spans="1:19" x14ac:dyDescent="0.3">
      <c r="A4931" t="s">
        <v>10867</v>
      </c>
      <c r="B4931" t="s">
        <v>64</v>
      </c>
      <c r="C4931" s="4">
        <v>45510.923611111109</v>
      </c>
      <c r="D4931" t="s">
        <v>49</v>
      </c>
      <c r="E4931" t="s">
        <v>65</v>
      </c>
      <c r="F4931" t="s">
        <v>4470</v>
      </c>
      <c r="G4931" t="s">
        <v>28</v>
      </c>
      <c r="H4931" s="1">
        <v>45357</v>
      </c>
      <c r="I4931" s="3">
        <v>0.92361111111111116</v>
      </c>
      <c r="J4931" s="1">
        <v>45510</v>
      </c>
      <c r="K4931" s="2">
        <v>0.92361111111111116</v>
      </c>
      <c r="L4931" s="2" t="s">
        <v>12021</v>
      </c>
      <c r="M4931" t="s">
        <v>12021</v>
      </c>
      <c r="N4931" t="str">
        <f t="shared" si="441"/>
        <v>06-03-2024</v>
      </c>
      <c r="O4931" t="str">
        <f t="shared" ref="O4931:O4994" si="443">MID(N4931,4,2)</f>
        <v>03</v>
      </c>
      <c r="P4931" t="str">
        <f t="shared" ref="P4931:P4994" si="444">RIGHT(N4931,4)</f>
        <v>2024</v>
      </c>
      <c r="Q4931" t="s">
        <v>12021</v>
      </c>
      <c r="R4931" t="str">
        <f t="shared" si="442"/>
        <v>06-08-2024</v>
      </c>
      <c r="S4931" t="str">
        <f t="shared" ref="S4931:S4994" si="445">MID(R4931,4,2)</f>
        <v>08</v>
      </c>
    </row>
    <row r="4932" spans="1:19" x14ac:dyDescent="0.3">
      <c r="A4932" t="s">
        <v>10868</v>
      </c>
      <c r="B4932" t="s">
        <v>64</v>
      </c>
      <c r="C4932" s="4">
        <v>44813.554166666669</v>
      </c>
      <c r="D4932" t="s">
        <v>49</v>
      </c>
      <c r="E4932" t="s">
        <v>65</v>
      </c>
      <c r="F4932" t="s">
        <v>10869</v>
      </c>
      <c r="G4932" t="s">
        <v>28</v>
      </c>
      <c r="H4932" s="1">
        <v>44721</v>
      </c>
      <c r="I4932" s="3">
        <v>0.5541666666666667</v>
      </c>
      <c r="J4932" s="1">
        <v>44813</v>
      </c>
      <c r="K4932" s="2">
        <v>0.5541666666666667</v>
      </c>
      <c r="L4932" s="2" t="s">
        <v>12021</v>
      </c>
      <c r="M4932" t="s">
        <v>12021</v>
      </c>
      <c r="N4932" t="str">
        <f t="shared" si="441"/>
        <v>09-06-2022</v>
      </c>
      <c r="O4932" t="str">
        <f t="shared" si="443"/>
        <v>06</v>
      </c>
      <c r="P4932" t="str">
        <f t="shared" si="444"/>
        <v>2022</v>
      </c>
      <c r="Q4932" t="s">
        <v>12021</v>
      </c>
      <c r="R4932" t="str">
        <f t="shared" si="442"/>
        <v>09-09-2022</v>
      </c>
      <c r="S4932" t="str">
        <f t="shared" si="445"/>
        <v>09</v>
      </c>
    </row>
    <row r="4933" spans="1:19" x14ac:dyDescent="0.3">
      <c r="A4933" t="s">
        <v>10870</v>
      </c>
      <c r="B4933" t="s">
        <v>135</v>
      </c>
      <c r="C4933" t="s">
        <v>12021</v>
      </c>
      <c r="D4933" t="s">
        <v>33</v>
      </c>
      <c r="E4933" t="s">
        <v>38</v>
      </c>
      <c r="F4933" t="s">
        <v>10871</v>
      </c>
      <c r="G4933" t="s">
        <v>15</v>
      </c>
      <c r="H4933" s="1" t="s">
        <v>2095</v>
      </c>
      <c r="I4933" s="3">
        <v>0.97089120370370374</v>
      </c>
      <c r="J4933" s="1" t="s">
        <v>12021</v>
      </c>
      <c r="K4933" s="2" t="s">
        <v>12021</v>
      </c>
      <c r="L4933" s="2" t="s">
        <v>12021</v>
      </c>
      <c r="M4933" t="s">
        <v>12021</v>
      </c>
      <c r="N4933" t="str">
        <f t="shared" si="441"/>
        <v>30-10-2024</v>
      </c>
      <c r="O4933" t="str">
        <f t="shared" si="443"/>
        <v>10</v>
      </c>
      <c r="P4933" t="str">
        <f t="shared" si="444"/>
        <v>2024</v>
      </c>
      <c r="Q4933" t="s">
        <v>12021</v>
      </c>
      <c r="R4933" t="str">
        <f t="shared" si="442"/>
        <v>-</v>
      </c>
      <c r="S4933" t="str">
        <f t="shared" si="445"/>
        <v/>
      </c>
    </row>
    <row r="4934" spans="1:19" x14ac:dyDescent="0.3">
      <c r="A4934" t="s">
        <v>10872</v>
      </c>
      <c r="B4934" t="s">
        <v>188</v>
      </c>
      <c r="C4934" t="s">
        <v>12021</v>
      </c>
      <c r="D4934" t="s">
        <v>12</v>
      </c>
      <c r="E4934" t="s">
        <v>114</v>
      </c>
      <c r="F4934" t="s">
        <v>10873</v>
      </c>
      <c r="G4934" t="s">
        <v>22</v>
      </c>
      <c r="H4934" s="1" t="s">
        <v>897</v>
      </c>
      <c r="I4934" s="3">
        <v>0.13158564814814816</v>
      </c>
      <c r="J4934" s="1" t="s">
        <v>12021</v>
      </c>
      <c r="K4934" s="2" t="s">
        <v>12021</v>
      </c>
      <c r="L4934" s="2" t="s">
        <v>12021</v>
      </c>
      <c r="M4934" t="s">
        <v>12021</v>
      </c>
      <c r="N4934" t="str">
        <f t="shared" si="441"/>
        <v>28-07-2023</v>
      </c>
      <c r="O4934" t="str">
        <f t="shared" si="443"/>
        <v>07</v>
      </c>
      <c r="P4934" t="str">
        <f t="shared" si="444"/>
        <v>2023</v>
      </c>
      <c r="Q4934" t="s">
        <v>12021</v>
      </c>
      <c r="R4934" t="str">
        <f t="shared" si="442"/>
        <v>-</v>
      </c>
      <c r="S4934" t="str">
        <f t="shared" si="445"/>
        <v/>
      </c>
    </row>
    <row r="4935" spans="1:19" x14ac:dyDescent="0.3">
      <c r="A4935" t="s">
        <v>10874</v>
      </c>
      <c r="B4935" t="s">
        <v>126</v>
      </c>
      <c r="C4935" t="s">
        <v>12021</v>
      </c>
      <c r="D4935" t="s">
        <v>33</v>
      </c>
      <c r="E4935" t="s">
        <v>127</v>
      </c>
      <c r="F4935" t="s">
        <v>4467</v>
      </c>
      <c r="G4935" t="s">
        <v>22</v>
      </c>
      <c r="H4935" s="1">
        <v>45573</v>
      </c>
      <c r="I4935" s="3">
        <v>0.21736111111111112</v>
      </c>
      <c r="J4935" s="1" t="s">
        <v>12021</v>
      </c>
      <c r="K4935" s="2" t="s">
        <v>12021</v>
      </c>
      <c r="L4935" s="2" t="s">
        <v>12021</v>
      </c>
      <c r="M4935" t="s">
        <v>12021</v>
      </c>
      <c r="N4935" t="str">
        <f t="shared" si="441"/>
        <v>08-10-2024</v>
      </c>
      <c r="O4935" t="str">
        <f t="shared" si="443"/>
        <v>10</v>
      </c>
      <c r="P4935" t="str">
        <f t="shared" si="444"/>
        <v>2024</v>
      </c>
      <c r="Q4935" t="s">
        <v>12021</v>
      </c>
      <c r="R4935" t="str">
        <f t="shared" si="442"/>
        <v>-</v>
      </c>
      <c r="S4935" t="str">
        <f t="shared" si="445"/>
        <v/>
      </c>
    </row>
    <row r="4936" spans="1:19" x14ac:dyDescent="0.3">
      <c r="A4936" t="s">
        <v>10875</v>
      </c>
      <c r="B4936" t="s">
        <v>87</v>
      </c>
      <c r="C4936" t="s">
        <v>12021</v>
      </c>
      <c r="D4936" t="s">
        <v>33</v>
      </c>
      <c r="E4936" t="s">
        <v>38</v>
      </c>
      <c r="F4936" t="s">
        <v>10876</v>
      </c>
      <c r="G4936" t="s">
        <v>15</v>
      </c>
      <c r="H4936" s="1" t="s">
        <v>3393</v>
      </c>
      <c r="I4936" s="3">
        <v>0.43322916666666667</v>
      </c>
      <c r="J4936" s="1" t="s">
        <v>12021</v>
      </c>
      <c r="K4936" s="2" t="s">
        <v>12021</v>
      </c>
      <c r="L4936" s="2" t="s">
        <v>12021</v>
      </c>
      <c r="M4936" t="s">
        <v>12021</v>
      </c>
      <c r="N4936" t="str">
        <f t="shared" si="441"/>
        <v>27-07-2024</v>
      </c>
      <c r="O4936" t="str">
        <f t="shared" si="443"/>
        <v>07</v>
      </c>
      <c r="P4936" t="str">
        <f t="shared" si="444"/>
        <v>2024</v>
      </c>
      <c r="Q4936" t="s">
        <v>12021</v>
      </c>
      <c r="R4936" t="str">
        <f t="shared" si="442"/>
        <v>-</v>
      </c>
      <c r="S4936" t="str">
        <f t="shared" si="445"/>
        <v/>
      </c>
    </row>
    <row r="4937" spans="1:19" x14ac:dyDescent="0.3">
      <c r="A4937" t="s">
        <v>10877</v>
      </c>
      <c r="B4937" t="s">
        <v>280</v>
      </c>
      <c r="C4937" t="s">
        <v>12021</v>
      </c>
      <c r="D4937" t="s">
        <v>49</v>
      </c>
      <c r="E4937" t="s">
        <v>65</v>
      </c>
      <c r="F4937" t="s">
        <v>5435</v>
      </c>
      <c r="G4937" t="s">
        <v>22</v>
      </c>
      <c r="H4937" s="1" t="s">
        <v>449</v>
      </c>
      <c r="I4937" s="3">
        <v>0.5043171296296296</v>
      </c>
      <c r="J4937" s="1" t="s">
        <v>12021</v>
      </c>
      <c r="K4937" s="2" t="s">
        <v>12021</v>
      </c>
      <c r="L4937" s="2" t="s">
        <v>12021</v>
      </c>
      <c r="M4937" t="s">
        <v>12021</v>
      </c>
      <c r="N4937" t="str">
        <f t="shared" si="441"/>
        <v>15-03-2021</v>
      </c>
      <c r="O4937" t="str">
        <f t="shared" si="443"/>
        <v>03</v>
      </c>
      <c r="P4937" t="str">
        <f t="shared" si="444"/>
        <v>2021</v>
      </c>
      <c r="Q4937" t="s">
        <v>12021</v>
      </c>
      <c r="R4937" t="str">
        <f t="shared" si="442"/>
        <v>-</v>
      </c>
      <c r="S4937" t="str">
        <f t="shared" si="445"/>
        <v/>
      </c>
    </row>
    <row r="4938" spans="1:19" x14ac:dyDescent="0.3">
      <c r="A4938" t="s">
        <v>10878</v>
      </c>
      <c r="B4938" t="s">
        <v>146</v>
      </c>
      <c r="C4938" t="s">
        <v>11972</v>
      </c>
      <c r="D4938" t="s">
        <v>19</v>
      </c>
      <c r="E4938" t="s">
        <v>140</v>
      </c>
      <c r="F4938" t="s">
        <v>10879</v>
      </c>
      <c r="G4938" t="s">
        <v>28</v>
      </c>
      <c r="H4938" s="1" t="s">
        <v>1133</v>
      </c>
      <c r="I4938" s="3">
        <v>0.91749999999999998</v>
      </c>
      <c r="J4938" s="1" t="s">
        <v>6318</v>
      </c>
      <c r="K4938" s="2">
        <v>0.91749999999999998</v>
      </c>
      <c r="L4938" s="2" t="s">
        <v>12021</v>
      </c>
      <c r="M4938" t="s">
        <v>12021</v>
      </c>
      <c r="N4938" t="str">
        <f t="shared" si="441"/>
        <v>27-09-2022</v>
      </c>
      <c r="O4938" t="str">
        <f t="shared" si="443"/>
        <v>09</v>
      </c>
      <c r="P4938" t="str">
        <f t="shared" si="444"/>
        <v>2022</v>
      </c>
      <c r="Q4938" t="s">
        <v>12021</v>
      </c>
      <c r="R4938" t="str">
        <f t="shared" si="442"/>
        <v>25-10-2022</v>
      </c>
      <c r="S4938" t="str">
        <f t="shared" si="445"/>
        <v>10</v>
      </c>
    </row>
    <row r="4939" spans="1:19" x14ac:dyDescent="0.3">
      <c r="A4939" t="s">
        <v>10880</v>
      </c>
      <c r="B4939" t="s">
        <v>220</v>
      </c>
      <c r="C4939" t="s">
        <v>12021</v>
      </c>
      <c r="D4939" t="s">
        <v>12</v>
      </c>
      <c r="E4939" t="s">
        <v>174</v>
      </c>
      <c r="F4939" t="s">
        <v>10881</v>
      </c>
      <c r="G4939" t="s">
        <v>15</v>
      </c>
      <c r="H4939" s="1" t="s">
        <v>5246</v>
      </c>
      <c r="I4939" s="3">
        <v>0.4884722222222222</v>
      </c>
      <c r="J4939" s="1" t="s">
        <v>12021</v>
      </c>
      <c r="K4939" s="2" t="s">
        <v>12021</v>
      </c>
      <c r="L4939" s="2" t="s">
        <v>12021</v>
      </c>
      <c r="M4939" t="s">
        <v>12021</v>
      </c>
      <c r="N4939" t="str">
        <f t="shared" si="441"/>
        <v>28-10-2021</v>
      </c>
      <c r="O4939" t="str">
        <f t="shared" si="443"/>
        <v>10</v>
      </c>
      <c r="P4939" t="str">
        <f t="shared" si="444"/>
        <v>2021</v>
      </c>
      <c r="Q4939" t="s">
        <v>12021</v>
      </c>
      <c r="R4939" t="str">
        <f t="shared" si="442"/>
        <v>-</v>
      </c>
      <c r="S4939" t="str">
        <f t="shared" si="445"/>
        <v/>
      </c>
    </row>
    <row r="4940" spans="1:19" x14ac:dyDescent="0.3">
      <c r="A4940" t="s">
        <v>10882</v>
      </c>
      <c r="B4940" t="s">
        <v>139</v>
      </c>
      <c r="C4940" t="s">
        <v>12021</v>
      </c>
      <c r="D4940" t="s">
        <v>19</v>
      </c>
      <c r="E4940" t="s">
        <v>140</v>
      </c>
      <c r="F4940" t="s">
        <v>10883</v>
      </c>
      <c r="G4940" t="s">
        <v>15</v>
      </c>
      <c r="H4940" s="1" t="s">
        <v>6033</v>
      </c>
      <c r="I4940" s="3">
        <v>0.94333333333333336</v>
      </c>
      <c r="J4940" s="1" t="s">
        <v>12021</v>
      </c>
      <c r="K4940" s="2" t="s">
        <v>12021</v>
      </c>
      <c r="L4940" s="2" t="s">
        <v>12021</v>
      </c>
      <c r="M4940" t="s">
        <v>12021</v>
      </c>
      <c r="N4940" t="str">
        <f t="shared" si="441"/>
        <v>25-01-2023</v>
      </c>
      <c r="O4940" t="str">
        <f t="shared" si="443"/>
        <v>01</v>
      </c>
      <c r="P4940" t="str">
        <f t="shared" si="444"/>
        <v>2023</v>
      </c>
      <c r="Q4940" t="s">
        <v>12021</v>
      </c>
      <c r="R4940" t="str">
        <f t="shared" si="442"/>
        <v>-</v>
      </c>
      <c r="S4940" t="str">
        <f t="shared" si="445"/>
        <v/>
      </c>
    </row>
    <row r="4941" spans="1:19" x14ac:dyDescent="0.3">
      <c r="A4941" t="s">
        <v>10884</v>
      </c>
      <c r="B4941" t="s">
        <v>139</v>
      </c>
      <c r="C4941" t="s">
        <v>12021</v>
      </c>
      <c r="D4941" t="s">
        <v>19</v>
      </c>
      <c r="E4941" t="s">
        <v>140</v>
      </c>
      <c r="F4941" t="s">
        <v>10885</v>
      </c>
      <c r="G4941" t="s">
        <v>15</v>
      </c>
      <c r="H4941" s="1" t="s">
        <v>4911</v>
      </c>
      <c r="I4941" s="3">
        <v>4.400462962962963E-2</v>
      </c>
      <c r="J4941" s="1" t="s">
        <v>12021</v>
      </c>
      <c r="K4941" s="2" t="s">
        <v>12021</v>
      </c>
      <c r="L4941" s="2" t="s">
        <v>12021</v>
      </c>
      <c r="M4941" t="s">
        <v>12021</v>
      </c>
      <c r="N4941" t="str">
        <f t="shared" si="441"/>
        <v>28-02-2021</v>
      </c>
      <c r="O4941" t="str">
        <f t="shared" si="443"/>
        <v>02</v>
      </c>
      <c r="P4941" t="str">
        <f t="shared" si="444"/>
        <v>2021</v>
      </c>
      <c r="Q4941" t="s">
        <v>12021</v>
      </c>
      <c r="R4941" t="str">
        <f t="shared" si="442"/>
        <v>-</v>
      </c>
      <c r="S4941" t="str">
        <f t="shared" si="445"/>
        <v/>
      </c>
    </row>
    <row r="4942" spans="1:19" x14ac:dyDescent="0.3">
      <c r="A4942" t="s">
        <v>10886</v>
      </c>
      <c r="B4942" t="s">
        <v>173</v>
      </c>
      <c r="C4942" t="s">
        <v>12021</v>
      </c>
      <c r="D4942" t="s">
        <v>12</v>
      </c>
      <c r="E4942" t="s">
        <v>174</v>
      </c>
      <c r="F4942" t="s">
        <v>10887</v>
      </c>
      <c r="G4942" t="s">
        <v>22</v>
      </c>
      <c r="H4942" s="1" t="s">
        <v>7362</v>
      </c>
      <c r="I4942" s="3">
        <v>0.75749999999999995</v>
      </c>
      <c r="J4942" s="1" t="s">
        <v>12021</v>
      </c>
      <c r="K4942" s="2" t="s">
        <v>12021</v>
      </c>
      <c r="L4942" s="2" t="s">
        <v>12021</v>
      </c>
      <c r="M4942" t="s">
        <v>12021</v>
      </c>
      <c r="N4942" t="str">
        <f t="shared" si="441"/>
        <v>26-11-2022</v>
      </c>
      <c r="O4942" t="str">
        <f t="shared" si="443"/>
        <v>11</v>
      </c>
      <c r="P4942" t="str">
        <f t="shared" si="444"/>
        <v>2022</v>
      </c>
      <c r="Q4942" t="s">
        <v>12021</v>
      </c>
      <c r="R4942" t="str">
        <f t="shared" si="442"/>
        <v>-</v>
      </c>
      <c r="S4942" t="str">
        <f t="shared" si="445"/>
        <v/>
      </c>
    </row>
    <row r="4943" spans="1:19" x14ac:dyDescent="0.3">
      <c r="A4943" t="s">
        <v>10888</v>
      </c>
      <c r="B4943" t="s">
        <v>68</v>
      </c>
      <c r="C4943" t="s">
        <v>12021</v>
      </c>
      <c r="D4943" t="s">
        <v>49</v>
      </c>
      <c r="E4943" t="s">
        <v>69</v>
      </c>
      <c r="F4943" t="s">
        <v>10889</v>
      </c>
      <c r="G4943" t="s">
        <v>15</v>
      </c>
      <c r="H4943" s="1">
        <v>44899</v>
      </c>
      <c r="I4943" s="3">
        <v>0.72013888888888888</v>
      </c>
      <c r="J4943" s="1" t="s">
        <v>12021</v>
      </c>
      <c r="K4943" s="2" t="s">
        <v>12021</v>
      </c>
      <c r="L4943" s="2" t="s">
        <v>12021</v>
      </c>
      <c r="M4943" t="s">
        <v>12021</v>
      </c>
      <c r="N4943" t="str">
        <f t="shared" si="441"/>
        <v>04-12-2022</v>
      </c>
      <c r="O4943" t="str">
        <f t="shared" si="443"/>
        <v>12</v>
      </c>
      <c r="P4943" t="str">
        <f t="shared" si="444"/>
        <v>2022</v>
      </c>
      <c r="Q4943" t="s">
        <v>12021</v>
      </c>
      <c r="R4943" t="str">
        <f t="shared" si="442"/>
        <v>-</v>
      </c>
      <c r="S4943" t="str">
        <f t="shared" si="445"/>
        <v/>
      </c>
    </row>
    <row r="4944" spans="1:19" x14ac:dyDescent="0.3">
      <c r="A4944" t="s">
        <v>10890</v>
      </c>
      <c r="B4944" t="s">
        <v>256</v>
      </c>
      <c r="C4944" t="s">
        <v>12021</v>
      </c>
      <c r="D4944" t="s">
        <v>19</v>
      </c>
      <c r="E4944" t="s">
        <v>20</v>
      </c>
      <c r="F4944" t="s">
        <v>8937</v>
      </c>
      <c r="G4944" t="s">
        <v>15</v>
      </c>
      <c r="H4944" s="1">
        <v>45635</v>
      </c>
      <c r="I4944" s="3">
        <v>0.27500000000000002</v>
      </c>
      <c r="J4944" s="1" t="s">
        <v>12021</v>
      </c>
      <c r="K4944" s="2" t="s">
        <v>12021</v>
      </c>
      <c r="L4944" s="2" t="s">
        <v>12021</v>
      </c>
      <c r="M4944" t="s">
        <v>12021</v>
      </c>
      <c r="N4944" t="str">
        <f t="shared" si="441"/>
        <v>09-12-2024</v>
      </c>
      <c r="O4944" t="str">
        <f t="shared" si="443"/>
        <v>12</v>
      </c>
      <c r="P4944" t="str">
        <f t="shared" si="444"/>
        <v>2024</v>
      </c>
      <c r="Q4944" t="s">
        <v>12021</v>
      </c>
      <c r="R4944" t="str">
        <f t="shared" si="442"/>
        <v>-</v>
      </c>
      <c r="S4944" t="str">
        <f t="shared" si="445"/>
        <v/>
      </c>
    </row>
    <row r="4945" spans="1:19" x14ac:dyDescent="0.3">
      <c r="A4945" t="s">
        <v>10891</v>
      </c>
      <c r="B4945" t="s">
        <v>32</v>
      </c>
      <c r="C4945" t="s">
        <v>11973</v>
      </c>
      <c r="D4945" t="s">
        <v>33</v>
      </c>
      <c r="E4945" t="s">
        <v>34</v>
      </c>
      <c r="F4945" t="s">
        <v>10892</v>
      </c>
      <c r="G4945" t="s">
        <v>28</v>
      </c>
      <c r="H4945" s="1">
        <v>44597</v>
      </c>
      <c r="I4945" s="3">
        <v>0.18263888888888888</v>
      </c>
      <c r="J4945" s="1" t="s">
        <v>3839</v>
      </c>
      <c r="K4945" s="2">
        <v>0.18310185185185185</v>
      </c>
      <c r="L4945" s="2" t="s">
        <v>12021</v>
      </c>
      <c r="M4945" t="s">
        <v>12021</v>
      </c>
      <c r="N4945" t="str">
        <f t="shared" si="441"/>
        <v>05-02-2022</v>
      </c>
      <c r="O4945" t="str">
        <f t="shared" si="443"/>
        <v>02</v>
      </c>
      <c r="P4945" t="str">
        <f t="shared" si="444"/>
        <v>2022</v>
      </c>
      <c r="Q4945" t="s">
        <v>12021</v>
      </c>
      <c r="R4945" t="str">
        <f t="shared" si="442"/>
        <v>19-05-2022</v>
      </c>
      <c r="S4945" t="str">
        <f t="shared" si="445"/>
        <v>05</v>
      </c>
    </row>
    <row r="4946" spans="1:19" x14ac:dyDescent="0.3">
      <c r="A4946" t="s">
        <v>10893</v>
      </c>
      <c r="B4946" t="s">
        <v>93</v>
      </c>
      <c r="C4946" t="s">
        <v>12021</v>
      </c>
      <c r="D4946" t="s">
        <v>19</v>
      </c>
      <c r="E4946" t="s">
        <v>26</v>
      </c>
      <c r="F4946" t="s">
        <v>10894</v>
      </c>
      <c r="G4946" t="s">
        <v>22</v>
      </c>
      <c r="H4946" s="1" t="s">
        <v>283</v>
      </c>
      <c r="I4946" s="3">
        <v>0.41418981481481482</v>
      </c>
      <c r="J4946" s="1" t="s">
        <v>12021</v>
      </c>
      <c r="K4946" s="2" t="s">
        <v>12021</v>
      </c>
      <c r="L4946" s="2" t="s">
        <v>12021</v>
      </c>
      <c r="M4946" t="s">
        <v>12021</v>
      </c>
      <c r="N4946" t="str">
        <f t="shared" si="441"/>
        <v>13-12-2021</v>
      </c>
      <c r="O4946" t="str">
        <f t="shared" si="443"/>
        <v>12</v>
      </c>
      <c r="P4946" t="str">
        <f t="shared" si="444"/>
        <v>2021</v>
      </c>
      <c r="Q4946" t="s">
        <v>12021</v>
      </c>
      <c r="R4946" t="str">
        <f t="shared" si="442"/>
        <v>-</v>
      </c>
      <c r="S4946" t="str">
        <f t="shared" si="445"/>
        <v/>
      </c>
    </row>
    <row r="4947" spans="1:19" x14ac:dyDescent="0.3">
      <c r="A4947" t="s">
        <v>10895</v>
      </c>
      <c r="B4947" t="s">
        <v>126</v>
      </c>
      <c r="C4947" t="s">
        <v>12021</v>
      </c>
      <c r="D4947" t="s">
        <v>33</v>
      </c>
      <c r="E4947" t="s">
        <v>127</v>
      </c>
      <c r="F4947" t="s">
        <v>10896</v>
      </c>
      <c r="G4947" t="s">
        <v>15</v>
      </c>
      <c r="H4947" s="1" t="s">
        <v>10897</v>
      </c>
      <c r="I4947" s="3">
        <v>0.3384375</v>
      </c>
      <c r="J4947" s="1" t="s">
        <v>12021</v>
      </c>
      <c r="K4947" s="2" t="s">
        <v>12021</v>
      </c>
      <c r="L4947" s="2" t="s">
        <v>12021</v>
      </c>
      <c r="M4947" t="s">
        <v>12021</v>
      </c>
      <c r="N4947" t="str">
        <f t="shared" si="441"/>
        <v>18-04-2023</v>
      </c>
      <c r="O4947" t="str">
        <f t="shared" si="443"/>
        <v>04</v>
      </c>
      <c r="P4947" t="str">
        <f t="shared" si="444"/>
        <v>2023</v>
      </c>
      <c r="Q4947" t="s">
        <v>12021</v>
      </c>
      <c r="R4947" t="str">
        <f t="shared" si="442"/>
        <v>-</v>
      </c>
      <c r="S4947" t="str">
        <f t="shared" si="445"/>
        <v/>
      </c>
    </row>
    <row r="4948" spans="1:19" x14ac:dyDescent="0.3">
      <c r="A4948" t="s">
        <v>10898</v>
      </c>
      <c r="B4948" t="s">
        <v>18</v>
      </c>
      <c r="C4948" t="s">
        <v>12021</v>
      </c>
      <c r="D4948" t="s">
        <v>19</v>
      </c>
      <c r="E4948" t="s">
        <v>20</v>
      </c>
      <c r="F4948" t="s">
        <v>10899</v>
      </c>
      <c r="G4948" t="s">
        <v>22</v>
      </c>
      <c r="H4948" s="1" t="s">
        <v>607</v>
      </c>
      <c r="I4948" s="3">
        <v>7.3657407407407408E-2</v>
      </c>
      <c r="J4948" s="1" t="s">
        <v>12021</v>
      </c>
      <c r="K4948" s="2" t="s">
        <v>12021</v>
      </c>
      <c r="L4948" s="2" t="s">
        <v>12021</v>
      </c>
      <c r="M4948" t="s">
        <v>12021</v>
      </c>
      <c r="N4948" t="str">
        <f t="shared" si="441"/>
        <v>18-02-2021</v>
      </c>
      <c r="O4948" t="str">
        <f t="shared" si="443"/>
        <v>02</v>
      </c>
      <c r="P4948" t="str">
        <f t="shared" si="444"/>
        <v>2021</v>
      </c>
      <c r="Q4948" t="s">
        <v>12021</v>
      </c>
      <c r="R4948" t="str">
        <f t="shared" si="442"/>
        <v>-</v>
      </c>
      <c r="S4948" t="str">
        <f t="shared" si="445"/>
        <v/>
      </c>
    </row>
    <row r="4949" spans="1:19" x14ac:dyDescent="0.3">
      <c r="A4949" t="s">
        <v>10900</v>
      </c>
      <c r="B4949" t="s">
        <v>301</v>
      </c>
      <c r="C4949" t="s">
        <v>12021</v>
      </c>
      <c r="D4949" t="s">
        <v>49</v>
      </c>
      <c r="E4949" t="s">
        <v>50</v>
      </c>
      <c r="F4949" t="s">
        <v>10901</v>
      </c>
      <c r="G4949" t="s">
        <v>15</v>
      </c>
      <c r="H4949" s="1" t="s">
        <v>1571</v>
      </c>
      <c r="I4949" s="3">
        <v>8.5868055555555559E-2</v>
      </c>
      <c r="J4949" s="1" t="s">
        <v>12021</v>
      </c>
      <c r="K4949" s="2" t="s">
        <v>12021</v>
      </c>
      <c r="L4949" s="2" t="s">
        <v>12021</v>
      </c>
      <c r="M4949" t="s">
        <v>12021</v>
      </c>
      <c r="N4949" t="str">
        <f t="shared" si="441"/>
        <v>26-05-2023</v>
      </c>
      <c r="O4949" t="str">
        <f t="shared" si="443"/>
        <v>05</v>
      </c>
      <c r="P4949" t="str">
        <f t="shared" si="444"/>
        <v>2023</v>
      </c>
      <c r="Q4949" t="s">
        <v>12021</v>
      </c>
      <c r="R4949" t="str">
        <f t="shared" si="442"/>
        <v>-</v>
      </c>
      <c r="S4949" t="str">
        <f t="shared" si="445"/>
        <v/>
      </c>
    </row>
    <row r="4950" spans="1:19" x14ac:dyDescent="0.3">
      <c r="A4950" t="s">
        <v>10902</v>
      </c>
      <c r="B4950" t="s">
        <v>32</v>
      </c>
      <c r="C4950" t="s">
        <v>12021</v>
      </c>
      <c r="D4950" t="s">
        <v>33</v>
      </c>
      <c r="E4950" t="s">
        <v>34</v>
      </c>
      <c r="F4950" t="s">
        <v>10903</v>
      </c>
      <c r="G4950" t="s">
        <v>22</v>
      </c>
      <c r="H4950" s="1">
        <v>45359</v>
      </c>
      <c r="I4950" s="3">
        <v>0.61527777777777781</v>
      </c>
      <c r="J4950" s="1" t="s">
        <v>12021</v>
      </c>
      <c r="K4950" s="2" t="s">
        <v>12021</v>
      </c>
      <c r="L4950" s="2" t="s">
        <v>12021</v>
      </c>
      <c r="M4950" t="s">
        <v>12021</v>
      </c>
      <c r="N4950" t="str">
        <f t="shared" si="441"/>
        <v>08-03-2024</v>
      </c>
      <c r="O4950" t="str">
        <f t="shared" si="443"/>
        <v>03</v>
      </c>
      <c r="P4950" t="str">
        <f t="shared" si="444"/>
        <v>2024</v>
      </c>
      <c r="Q4950" t="s">
        <v>12021</v>
      </c>
      <c r="R4950" t="str">
        <f t="shared" si="442"/>
        <v>-</v>
      </c>
      <c r="S4950" t="str">
        <f t="shared" si="445"/>
        <v/>
      </c>
    </row>
    <row r="4951" spans="1:19" x14ac:dyDescent="0.3">
      <c r="A4951" t="s">
        <v>10904</v>
      </c>
      <c r="B4951" t="s">
        <v>18</v>
      </c>
      <c r="C4951" t="s">
        <v>12021</v>
      </c>
      <c r="D4951" t="s">
        <v>19</v>
      </c>
      <c r="E4951" t="s">
        <v>20</v>
      </c>
      <c r="F4951" t="s">
        <v>10905</v>
      </c>
      <c r="G4951" t="s">
        <v>15</v>
      </c>
      <c r="H4951" s="1" t="s">
        <v>1172</v>
      </c>
      <c r="I4951" s="3">
        <v>0.90664351851851854</v>
      </c>
      <c r="J4951" s="1" t="s">
        <v>12021</v>
      </c>
      <c r="K4951" s="2" t="s">
        <v>12021</v>
      </c>
      <c r="L4951" s="2" t="s">
        <v>12021</v>
      </c>
      <c r="M4951" t="s">
        <v>12021</v>
      </c>
      <c r="N4951" t="str">
        <f t="shared" si="441"/>
        <v>21-12-2024</v>
      </c>
      <c r="O4951" t="str">
        <f t="shared" si="443"/>
        <v>12</v>
      </c>
      <c r="P4951" t="str">
        <f t="shared" si="444"/>
        <v>2024</v>
      </c>
      <c r="Q4951" t="s">
        <v>12021</v>
      </c>
      <c r="R4951" t="str">
        <f t="shared" si="442"/>
        <v>-</v>
      </c>
      <c r="S4951" t="str">
        <f t="shared" si="445"/>
        <v/>
      </c>
    </row>
    <row r="4952" spans="1:19" x14ac:dyDescent="0.3">
      <c r="A4952" t="s">
        <v>10906</v>
      </c>
      <c r="B4952" t="s">
        <v>131</v>
      </c>
      <c r="C4952" t="s">
        <v>12021</v>
      </c>
      <c r="D4952" t="s">
        <v>12</v>
      </c>
      <c r="E4952" t="s">
        <v>114</v>
      </c>
      <c r="F4952" t="s">
        <v>10907</v>
      </c>
      <c r="G4952" t="s">
        <v>15</v>
      </c>
      <c r="H4952" s="1">
        <v>44232</v>
      </c>
      <c r="I4952" s="3">
        <v>7.4305555555555555E-2</v>
      </c>
      <c r="J4952" s="1" t="s">
        <v>12021</v>
      </c>
      <c r="K4952" s="2" t="s">
        <v>12021</v>
      </c>
      <c r="L4952" s="2" t="s">
        <v>12021</v>
      </c>
      <c r="M4952" t="s">
        <v>12021</v>
      </c>
      <c r="N4952" t="str">
        <f t="shared" si="441"/>
        <v>05-02-2021</v>
      </c>
      <c r="O4952" t="str">
        <f t="shared" si="443"/>
        <v>02</v>
      </c>
      <c r="P4952" t="str">
        <f t="shared" si="444"/>
        <v>2021</v>
      </c>
      <c r="Q4952" t="s">
        <v>12021</v>
      </c>
      <c r="R4952" t="str">
        <f t="shared" si="442"/>
        <v>-</v>
      </c>
      <c r="S4952" t="str">
        <f t="shared" si="445"/>
        <v/>
      </c>
    </row>
    <row r="4953" spans="1:19" x14ac:dyDescent="0.3">
      <c r="A4953" t="s">
        <v>10908</v>
      </c>
      <c r="B4953" t="s">
        <v>220</v>
      </c>
      <c r="C4953" t="s">
        <v>12021</v>
      </c>
      <c r="D4953" t="s">
        <v>12</v>
      </c>
      <c r="E4953" t="s">
        <v>174</v>
      </c>
      <c r="F4953" t="s">
        <v>10909</v>
      </c>
      <c r="G4953" t="s">
        <v>22</v>
      </c>
      <c r="H4953" s="1">
        <v>44655</v>
      </c>
      <c r="I4953" s="3">
        <v>0.79097222222222219</v>
      </c>
      <c r="J4953" s="1" t="s">
        <v>12021</v>
      </c>
      <c r="K4953" s="2" t="s">
        <v>12021</v>
      </c>
      <c r="L4953" s="2" t="s">
        <v>12021</v>
      </c>
      <c r="M4953" t="s">
        <v>12021</v>
      </c>
      <c r="N4953" t="str">
        <f t="shared" si="441"/>
        <v>04-04-2022</v>
      </c>
      <c r="O4953" t="str">
        <f t="shared" si="443"/>
        <v>04</v>
      </c>
      <c r="P4953" t="str">
        <f t="shared" si="444"/>
        <v>2022</v>
      </c>
      <c r="Q4953" t="s">
        <v>12021</v>
      </c>
      <c r="R4953" t="str">
        <f t="shared" si="442"/>
        <v>-</v>
      </c>
      <c r="S4953" t="str">
        <f t="shared" si="445"/>
        <v/>
      </c>
    </row>
    <row r="4954" spans="1:19" x14ac:dyDescent="0.3">
      <c r="A4954" t="s">
        <v>10910</v>
      </c>
      <c r="B4954" t="s">
        <v>135</v>
      </c>
      <c r="C4954" t="s">
        <v>11974</v>
      </c>
      <c r="D4954" t="s">
        <v>33</v>
      </c>
      <c r="E4954" t="s">
        <v>38</v>
      </c>
      <c r="F4954" t="s">
        <v>10911</v>
      </c>
      <c r="G4954" t="s">
        <v>28</v>
      </c>
      <c r="H4954" s="1" t="s">
        <v>85</v>
      </c>
      <c r="I4954" s="3">
        <v>0.69223379629629633</v>
      </c>
      <c r="J4954" s="1" t="s">
        <v>7437</v>
      </c>
      <c r="K4954" s="2">
        <v>0.69223379629629633</v>
      </c>
      <c r="L4954" s="2" t="s">
        <v>12021</v>
      </c>
      <c r="M4954" t="s">
        <v>12021</v>
      </c>
      <c r="N4954" t="str">
        <f t="shared" si="441"/>
        <v>30-06-2023</v>
      </c>
      <c r="O4954" t="str">
        <f t="shared" si="443"/>
        <v>06</v>
      </c>
      <c r="P4954" t="str">
        <f t="shared" si="444"/>
        <v>2023</v>
      </c>
      <c r="Q4954" t="s">
        <v>12021</v>
      </c>
      <c r="R4954" t="str">
        <f t="shared" si="442"/>
        <v>22-07-2023</v>
      </c>
      <c r="S4954" t="str">
        <f t="shared" si="445"/>
        <v>07</v>
      </c>
    </row>
    <row r="4955" spans="1:19" x14ac:dyDescent="0.3">
      <c r="A4955" t="s">
        <v>10912</v>
      </c>
      <c r="B4955" t="s">
        <v>301</v>
      </c>
      <c r="C4955" t="s">
        <v>12021</v>
      </c>
      <c r="D4955" t="s">
        <v>49</v>
      </c>
      <c r="E4955" t="s">
        <v>50</v>
      </c>
      <c r="F4955" t="s">
        <v>10913</v>
      </c>
      <c r="G4955" t="s">
        <v>22</v>
      </c>
      <c r="H4955" s="1" t="s">
        <v>7559</v>
      </c>
      <c r="I4955" s="3">
        <v>2.3831018518518519E-2</v>
      </c>
      <c r="J4955" s="1" t="s">
        <v>12021</v>
      </c>
      <c r="K4955" s="2" t="s">
        <v>12021</v>
      </c>
      <c r="L4955" s="2" t="s">
        <v>12021</v>
      </c>
      <c r="M4955" t="s">
        <v>12021</v>
      </c>
      <c r="N4955" t="str">
        <f t="shared" si="441"/>
        <v>29-01-2024</v>
      </c>
      <c r="O4955" t="str">
        <f t="shared" si="443"/>
        <v>01</v>
      </c>
      <c r="P4955" t="str">
        <f t="shared" si="444"/>
        <v>2024</v>
      </c>
      <c r="Q4955" t="s">
        <v>12021</v>
      </c>
      <c r="R4955" t="str">
        <f t="shared" si="442"/>
        <v>-</v>
      </c>
      <c r="S4955" t="str">
        <f t="shared" si="445"/>
        <v/>
      </c>
    </row>
    <row r="4956" spans="1:19" x14ac:dyDescent="0.3">
      <c r="A4956" t="s">
        <v>10914</v>
      </c>
      <c r="B4956" t="s">
        <v>249</v>
      </c>
      <c r="C4956" t="s">
        <v>12021</v>
      </c>
      <c r="D4956" t="s">
        <v>19</v>
      </c>
      <c r="E4956" t="s">
        <v>26</v>
      </c>
      <c r="F4956" t="s">
        <v>10915</v>
      </c>
      <c r="G4956" t="s">
        <v>15</v>
      </c>
      <c r="H4956" s="1" t="s">
        <v>671</v>
      </c>
      <c r="I4956" s="3">
        <v>0.40534722222222225</v>
      </c>
      <c r="J4956" s="1" t="s">
        <v>12021</v>
      </c>
      <c r="K4956" s="2" t="s">
        <v>12021</v>
      </c>
      <c r="L4956" s="2" t="s">
        <v>12021</v>
      </c>
      <c r="M4956" t="s">
        <v>12021</v>
      </c>
      <c r="N4956" t="str">
        <f t="shared" si="441"/>
        <v>23-08-2024</v>
      </c>
      <c r="O4956" t="str">
        <f t="shared" si="443"/>
        <v>08</v>
      </c>
      <c r="P4956" t="str">
        <f t="shared" si="444"/>
        <v>2024</v>
      </c>
      <c r="Q4956" t="s">
        <v>12021</v>
      </c>
      <c r="R4956" t="str">
        <f t="shared" si="442"/>
        <v>-</v>
      </c>
      <c r="S4956" t="str">
        <f t="shared" si="445"/>
        <v/>
      </c>
    </row>
    <row r="4957" spans="1:19" x14ac:dyDescent="0.3">
      <c r="A4957" t="s">
        <v>10916</v>
      </c>
      <c r="B4957" t="s">
        <v>25</v>
      </c>
      <c r="C4957" t="s">
        <v>12021</v>
      </c>
      <c r="D4957" t="s">
        <v>19</v>
      </c>
      <c r="E4957" t="s">
        <v>26</v>
      </c>
      <c r="F4957" t="s">
        <v>10917</v>
      </c>
      <c r="G4957" t="s">
        <v>15</v>
      </c>
      <c r="H4957" s="1">
        <v>44929</v>
      </c>
      <c r="I4957" s="3">
        <v>9.8611111111111108E-2</v>
      </c>
      <c r="J4957" s="1" t="s">
        <v>12021</v>
      </c>
      <c r="K4957" s="2" t="s">
        <v>12021</v>
      </c>
      <c r="L4957" s="2" t="s">
        <v>12021</v>
      </c>
      <c r="M4957" t="s">
        <v>12021</v>
      </c>
      <c r="N4957" t="str">
        <f t="shared" si="441"/>
        <v>03-01-2023</v>
      </c>
      <c r="O4957" t="str">
        <f t="shared" si="443"/>
        <v>01</v>
      </c>
      <c r="P4957" t="str">
        <f t="shared" si="444"/>
        <v>2023</v>
      </c>
      <c r="Q4957" t="s">
        <v>12021</v>
      </c>
      <c r="R4957" t="str">
        <f t="shared" si="442"/>
        <v>-</v>
      </c>
      <c r="S4957" t="str">
        <f t="shared" si="445"/>
        <v/>
      </c>
    </row>
    <row r="4958" spans="1:19" x14ac:dyDescent="0.3">
      <c r="A4958" t="s">
        <v>10918</v>
      </c>
      <c r="B4958" t="s">
        <v>280</v>
      </c>
      <c r="C4958" t="s">
        <v>11975</v>
      </c>
      <c r="D4958" t="s">
        <v>49</v>
      </c>
      <c r="E4958" t="s">
        <v>65</v>
      </c>
      <c r="F4958" t="s">
        <v>10919</v>
      </c>
      <c r="G4958" t="s">
        <v>28</v>
      </c>
      <c r="H4958" s="1">
        <v>43991</v>
      </c>
      <c r="I4958" s="3">
        <v>0.87916666666666665</v>
      </c>
      <c r="J4958" s="1" t="s">
        <v>5455</v>
      </c>
      <c r="K4958" s="2">
        <v>0.87945601851851851</v>
      </c>
      <c r="L4958" s="2" t="s">
        <v>12021</v>
      </c>
      <c r="M4958" t="s">
        <v>12021</v>
      </c>
      <c r="N4958" t="str">
        <f t="shared" si="441"/>
        <v>09-06-2020</v>
      </c>
      <c r="O4958" t="str">
        <f t="shared" si="443"/>
        <v>06</v>
      </c>
      <c r="P4958" t="str">
        <f t="shared" si="444"/>
        <v>2020</v>
      </c>
      <c r="Q4958" t="s">
        <v>12021</v>
      </c>
      <c r="R4958" t="str">
        <f t="shared" si="442"/>
        <v>25-09-2020</v>
      </c>
      <c r="S4958" t="str">
        <f t="shared" si="445"/>
        <v>09</v>
      </c>
    </row>
    <row r="4959" spans="1:19" x14ac:dyDescent="0.3">
      <c r="A4959" t="s">
        <v>10920</v>
      </c>
      <c r="B4959" t="s">
        <v>11</v>
      </c>
      <c r="C4959" t="s">
        <v>12021</v>
      </c>
      <c r="D4959" t="s">
        <v>12</v>
      </c>
      <c r="E4959" t="s">
        <v>13</v>
      </c>
      <c r="F4959" t="s">
        <v>10921</v>
      </c>
      <c r="G4959" t="s">
        <v>15</v>
      </c>
      <c r="H4959" s="1" t="s">
        <v>7067</v>
      </c>
      <c r="I4959" s="3">
        <v>0.81781250000000005</v>
      </c>
      <c r="J4959" s="1" t="s">
        <v>12021</v>
      </c>
      <c r="K4959" s="2" t="s">
        <v>12021</v>
      </c>
      <c r="L4959" s="2" t="s">
        <v>12021</v>
      </c>
      <c r="M4959" t="s">
        <v>12021</v>
      </c>
      <c r="N4959" t="str">
        <f t="shared" si="441"/>
        <v>13-01-2020</v>
      </c>
      <c r="O4959" t="str">
        <f t="shared" si="443"/>
        <v>01</v>
      </c>
      <c r="P4959" t="str">
        <f t="shared" si="444"/>
        <v>2020</v>
      </c>
      <c r="Q4959" t="s">
        <v>12021</v>
      </c>
      <c r="R4959" t="str">
        <f t="shared" si="442"/>
        <v>-</v>
      </c>
      <c r="S4959" t="str">
        <f t="shared" si="445"/>
        <v/>
      </c>
    </row>
    <row r="4960" spans="1:19" x14ac:dyDescent="0.3">
      <c r="A4960" t="s">
        <v>10922</v>
      </c>
      <c r="B4960" t="s">
        <v>256</v>
      </c>
      <c r="C4960" t="s">
        <v>11976</v>
      </c>
      <c r="D4960" t="s">
        <v>19</v>
      </c>
      <c r="E4960" t="s">
        <v>20</v>
      </c>
      <c r="F4960" t="s">
        <v>10923</v>
      </c>
      <c r="G4960" t="s">
        <v>28</v>
      </c>
      <c r="H4960" s="1">
        <v>43900</v>
      </c>
      <c r="I4960" s="3">
        <v>0.39097222222222222</v>
      </c>
      <c r="J4960" s="1" t="s">
        <v>10924</v>
      </c>
      <c r="K4960" s="2">
        <v>0.39103009259259258</v>
      </c>
      <c r="L4960" s="2" t="s">
        <v>12021</v>
      </c>
      <c r="M4960" t="s">
        <v>12021</v>
      </c>
      <c r="N4960" t="str">
        <f t="shared" si="441"/>
        <v>10-03-2020</v>
      </c>
      <c r="O4960" t="str">
        <f t="shared" si="443"/>
        <v>03</v>
      </c>
      <c r="P4960" t="str">
        <f t="shared" si="444"/>
        <v>2020</v>
      </c>
      <c r="Q4960" t="s">
        <v>12021</v>
      </c>
      <c r="R4960" t="str">
        <f t="shared" si="442"/>
        <v>31-10-2020</v>
      </c>
      <c r="S4960" t="str">
        <f t="shared" si="445"/>
        <v>10</v>
      </c>
    </row>
    <row r="4961" spans="1:19" x14ac:dyDescent="0.3">
      <c r="A4961" t="s">
        <v>10925</v>
      </c>
      <c r="B4961" t="s">
        <v>289</v>
      </c>
      <c r="C4961" t="s">
        <v>12021</v>
      </c>
      <c r="D4961" t="s">
        <v>49</v>
      </c>
      <c r="E4961" t="s">
        <v>69</v>
      </c>
      <c r="F4961" t="s">
        <v>10926</v>
      </c>
      <c r="G4961" t="s">
        <v>15</v>
      </c>
      <c r="H4961" s="1" t="s">
        <v>3893</v>
      </c>
      <c r="I4961" s="3">
        <v>0.13276620370370371</v>
      </c>
      <c r="J4961" s="1" t="s">
        <v>12021</v>
      </c>
      <c r="K4961" s="2" t="s">
        <v>12021</v>
      </c>
      <c r="L4961" s="2" t="s">
        <v>12021</v>
      </c>
      <c r="M4961" t="s">
        <v>12021</v>
      </c>
      <c r="N4961" t="str">
        <f t="shared" si="441"/>
        <v>28-03-2023</v>
      </c>
      <c r="O4961" t="str">
        <f t="shared" si="443"/>
        <v>03</v>
      </c>
      <c r="P4961" t="str">
        <f t="shared" si="444"/>
        <v>2023</v>
      </c>
      <c r="Q4961" t="s">
        <v>12021</v>
      </c>
      <c r="R4961" t="str">
        <f t="shared" si="442"/>
        <v>-</v>
      </c>
      <c r="S4961" t="str">
        <f t="shared" si="445"/>
        <v/>
      </c>
    </row>
    <row r="4962" spans="1:19" x14ac:dyDescent="0.3">
      <c r="A4962" t="s">
        <v>10927</v>
      </c>
      <c r="B4962" t="s">
        <v>37</v>
      </c>
      <c r="C4962" t="s">
        <v>12021</v>
      </c>
      <c r="D4962" t="s">
        <v>33</v>
      </c>
      <c r="E4962" t="s">
        <v>38</v>
      </c>
      <c r="F4962" t="s">
        <v>10928</v>
      </c>
      <c r="G4962" t="s">
        <v>15</v>
      </c>
      <c r="H4962" s="1" t="s">
        <v>1660</v>
      </c>
      <c r="I4962" s="3">
        <v>0.41533564814814816</v>
      </c>
      <c r="J4962" s="1" t="s">
        <v>12021</v>
      </c>
      <c r="K4962" s="2" t="s">
        <v>12021</v>
      </c>
      <c r="L4962" s="2" t="s">
        <v>12021</v>
      </c>
      <c r="M4962" t="s">
        <v>12021</v>
      </c>
      <c r="N4962" t="str">
        <f t="shared" si="441"/>
        <v>21-05-2023</v>
      </c>
      <c r="O4962" t="str">
        <f t="shared" si="443"/>
        <v>05</v>
      </c>
      <c r="P4962" t="str">
        <f t="shared" si="444"/>
        <v>2023</v>
      </c>
      <c r="Q4962" t="s">
        <v>12021</v>
      </c>
      <c r="R4962" t="str">
        <f t="shared" si="442"/>
        <v>-</v>
      </c>
      <c r="S4962" t="str">
        <f t="shared" si="445"/>
        <v/>
      </c>
    </row>
    <row r="4963" spans="1:19" x14ac:dyDescent="0.3">
      <c r="A4963" t="s">
        <v>10929</v>
      </c>
      <c r="B4963" t="s">
        <v>256</v>
      </c>
      <c r="C4963" t="s">
        <v>11977</v>
      </c>
      <c r="D4963" t="s">
        <v>19</v>
      </c>
      <c r="E4963" t="s">
        <v>20</v>
      </c>
      <c r="F4963" t="s">
        <v>10043</v>
      </c>
      <c r="G4963" t="s">
        <v>28</v>
      </c>
      <c r="H4963" s="1">
        <v>44988</v>
      </c>
      <c r="I4963" s="3">
        <v>0.71875</v>
      </c>
      <c r="J4963" s="1" t="s">
        <v>976</v>
      </c>
      <c r="K4963" s="2">
        <v>0.71886574074074072</v>
      </c>
      <c r="L4963" s="2" t="s">
        <v>12021</v>
      </c>
      <c r="M4963" t="s">
        <v>12021</v>
      </c>
      <c r="N4963" t="str">
        <f t="shared" si="441"/>
        <v>03-03-2023</v>
      </c>
      <c r="O4963" t="str">
        <f t="shared" si="443"/>
        <v>03</v>
      </c>
      <c r="P4963" t="str">
        <f t="shared" si="444"/>
        <v>2023</v>
      </c>
      <c r="Q4963" t="s">
        <v>12021</v>
      </c>
      <c r="R4963" t="str">
        <f t="shared" si="442"/>
        <v>21-03-2023</v>
      </c>
      <c r="S4963" t="str">
        <f t="shared" si="445"/>
        <v>03</v>
      </c>
    </row>
    <row r="4964" spans="1:19" x14ac:dyDescent="0.3">
      <c r="A4964" t="s">
        <v>10930</v>
      </c>
      <c r="B4964" t="s">
        <v>25</v>
      </c>
      <c r="C4964" t="s">
        <v>12021</v>
      </c>
      <c r="D4964" t="s">
        <v>19</v>
      </c>
      <c r="E4964" t="s">
        <v>26</v>
      </c>
      <c r="F4964" t="s">
        <v>10931</v>
      </c>
      <c r="G4964" t="s">
        <v>22</v>
      </c>
      <c r="H4964" s="1">
        <v>45385</v>
      </c>
      <c r="I4964" s="3">
        <v>0.8930555555555556</v>
      </c>
      <c r="J4964" s="1" t="s">
        <v>12021</v>
      </c>
      <c r="K4964" s="2" t="s">
        <v>12021</v>
      </c>
      <c r="L4964" s="2" t="s">
        <v>12021</v>
      </c>
      <c r="M4964" t="s">
        <v>12021</v>
      </c>
      <c r="N4964" t="str">
        <f t="shared" si="441"/>
        <v>03-04-2024</v>
      </c>
      <c r="O4964" t="str">
        <f t="shared" si="443"/>
        <v>04</v>
      </c>
      <c r="P4964" t="str">
        <f t="shared" si="444"/>
        <v>2024</v>
      </c>
      <c r="Q4964" t="s">
        <v>12021</v>
      </c>
      <c r="R4964" t="str">
        <f t="shared" si="442"/>
        <v>-</v>
      </c>
      <c r="S4964" t="str">
        <f t="shared" si="445"/>
        <v/>
      </c>
    </row>
    <row r="4965" spans="1:19" x14ac:dyDescent="0.3">
      <c r="A4965" t="s">
        <v>10932</v>
      </c>
      <c r="B4965" t="s">
        <v>205</v>
      </c>
      <c r="C4965" t="s">
        <v>12021</v>
      </c>
      <c r="D4965" t="s">
        <v>19</v>
      </c>
      <c r="E4965" t="s">
        <v>140</v>
      </c>
      <c r="F4965" t="s">
        <v>10933</v>
      </c>
      <c r="G4965" t="s">
        <v>15</v>
      </c>
      <c r="H4965" s="1">
        <v>44603</v>
      </c>
      <c r="I4965" s="3">
        <v>0.56319444444444444</v>
      </c>
      <c r="J4965" s="1" t="s">
        <v>12021</v>
      </c>
      <c r="K4965" s="2" t="s">
        <v>12021</v>
      </c>
      <c r="L4965" s="2" t="s">
        <v>12021</v>
      </c>
      <c r="M4965" t="s">
        <v>12021</v>
      </c>
      <c r="N4965" t="str">
        <f t="shared" si="441"/>
        <v>11-02-2022</v>
      </c>
      <c r="O4965" t="str">
        <f t="shared" si="443"/>
        <v>02</v>
      </c>
      <c r="P4965" t="str">
        <f t="shared" si="444"/>
        <v>2022</v>
      </c>
      <c r="Q4965" t="s">
        <v>12021</v>
      </c>
      <c r="R4965" t="str">
        <f t="shared" si="442"/>
        <v>-</v>
      </c>
      <c r="S4965" t="str">
        <f t="shared" si="445"/>
        <v/>
      </c>
    </row>
    <row r="4966" spans="1:19" x14ac:dyDescent="0.3">
      <c r="A4966" t="s">
        <v>10934</v>
      </c>
      <c r="B4966" t="s">
        <v>110</v>
      </c>
      <c r="C4966" t="s">
        <v>12021</v>
      </c>
      <c r="D4966" t="s">
        <v>33</v>
      </c>
      <c r="E4966" t="s">
        <v>34</v>
      </c>
      <c r="F4966" t="s">
        <v>10935</v>
      </c>
      <c r="G4966" t="s">
        <v>15</v>
      </c>
      <c r="H4966" s="1" t="s">
        <v>2754</v>
      </c>
      <c r="I4966" s="3">
        <v>0.16046296296296297</v>
      </c>
      <c r="J4966" s="1" t="s">
        <v>12021</v>
      </c>
      <c r="K4966" s="2" t="s">
        <v>12021</v>
      </c>
      <c r="L4966" s="2" t="s">
        <v>12021</v>
      </c>
      <c r="M4966" t="s">
        <v>12021</v>
      </c>
      <c r="N4966" t="str">
        <f t="shared" si="441"/>
        <v>14-04-2023</v>
      </c>
      <c r="O4966" t="str">
        <f t="shared" si="443"/>
        <v>04</v>
      </c>
      <c r="P4966" t="str">
        <f t="shared" si="444"/>
        <v>2023</v>
      </c>
      <c r="Q4966" t="s">
        <v>12021</v>
      </c>
      <c r="R4966" t="str">
        <f t="shared" si="442"/>
        <v>-</v>
      </c>
      <c r="S4966" t="str">
        <f t="shared" si="445"/>
        <v/>
      </c>
    </row>
    <row r="4967" spans="1:19" x14ac:dyDescent="0.3">
      <c r="A4967" t="s">
        <v>6983</v>
      </c>
      <c r="B4967" t="s">
        <v>220</v>
      </c>
      <c r="C4967" t="s">
        <v>12021</v>
      </c>
      <c r="D4967" t="s">
        <v>12</v>
      </c>
      <c r="E4967" t="s">
        <v>174</v>
      </c>
      <c r="F4967" t="s">
        <v>10936</v>
      </c>
      <c r="G4967" t="s">
        <v>22</v>
      </c>
      <c r="H4967" s="1" t="s">
        <v>2075</v>
      </c>
      <c r="I4967" s="3">
        <v>0.39254629629629628</v>
      </c>
      <c r="J4967" s="1" t="s">
        <v>12021</v>
      </c>
      <c r="K4967" s="2" t="s">
        <v>12021</v>
      </c>
      <c r="L4967" s="2" t="s">
        <v>12021</v>
      </c>
      <c r="M4967" t="s">
        <v>12021</v>
      </c>
      <c r="N4967" t="str">
        <f t="shared" si="441"/>
        <v>29-09-2024</v>
      </c>
      <c r="O4967" t="str">
        <f t="shared" si="443"/>
        <v>09</v>
      </c>
      <c r="P4967" t="str">
        <f t="shared" si="444"/>
        <v>2024</v>
      </c>
      <c r="Q4967" t="s">
        <v>12021</v>
      </c>
      <c r="R4967" t="str">
        <f t="shared" si="442"/>
        <v>-</v>
      </c>
      <c r="S4967" t="str">
        <f t="shared" si="445"/>
        <v/>
      </c>
    </row>
    <row r="4968" spans="1:19" x14ac:dyDescent="0.3">
      <c r="A4968" t="s">
        <v>10937</v>
      </c>
      <c r="B4968" t="s">
        <v>25</v>
      </c>
      <c r="C4968" t="s">
        <v>12021</v>
      </c>
      <c r="D4968" t="s">
        <v>19</v>
      </c>
      <c r="E4968" t="s">
        <v>26</v>
      </c>
      <c r="F4968" t="s">
        <v>9506</v>
      </c>
      <c r="G4968" t="s">
        <v>15</v>
      </c>
      <c r="H4968" s="1">
        <v>43833</v>
      </c>
      <c r="I4968" s="3">
        <v>7.2222222222222215E-2</v>
      </c>
      <c r="J4968" s="1" t="s">
        <v>12021</v>
      </c>
      <c r="K4968" s="2" t="s">
        <v>12021</v>
      </c>
      <c r="L4968" s="2" t="s">
        <v>12021</v>
      </c>
      <c r="M4968" t="s">
        <v>12021</v>
      </c>
      <c r="N4968" t="str">
        <f t="shared" si="441"/>
        <v>03-01-2020</v>
      </c>
      <c r="O4968" t="str">
        <f t="shared" si="443"/>
        <v>01</v>
      </c>
      <c r="P4968" t="str">
        <f t="shared" si="444"/>
        <v>2020</v>
      </c>
      <c r="Q4968" t="s">
        <v>12021</v>
      </c>
      <c r="R4968" t="str">
        <f t="shared" si="442"/>
        <v>-</v>
      </c>
      <c r="S4968" t="str">
        <f t="shared" si="445"/>
        <v/>
      </c>
    </row>
    <row r="4969" spans="1:19" x14ac:dyDescent="0.3">
      <c r="A4969" t="s">
        <v>10938</v>
      </c>
      <c r="B4969" t="s">
        <v>110</v>
      </c>
      <c r="C4969" t="s">
        <v>12021</v>
      </c>
      <c r="D4969" t="s">
        <v>33</v>
      </c>
      <c r="E4969" t="s">
        <v>34</v>
      </c>
      <c r="F4969" t="s">
        <v>10939</v>
      </c>
      <c r="G4969" t="s">
        <v>22</v>
      </c>
      <c r="H4969" s="1" t="s">
        <v>3036</v>
      </c>
      <c r="I4969" s="3">
        <v>0.29969907407407409</v>
      </c>
      <c r="J4969" s="1" t="s">
        <v>12021</v>
      </c>
      <c r="K4969" s="2" t="s">
        <v>12021</v>
      </c>
      <c r="L4969" s="2" t="s">
        <v>12021</v>
      </c>
      <c r="M4969" t="s">
        <v>12021</v>
      </c>
      <c r="N4969" t="str">
        <f t="shared" si="441"/>
        <v>31-07-2020</v>
      </c>
      <c r="O4969" t="str">
        <f t="shared" si="443"/>
        <v>07</v>
      </c>
      <c r="P4969" t="str">
        <f t="shared" si="444"/>
        <v>2020</v>
      </c>
      <c r="Q4969" t="s">
        <v>12021</v>
      </c>
      <c r="R4969" t="str">
        <f t="shared" si="442"/>
        <v>-</v>
      </c>
      <c r="S4969" t="str">
        <f t="shared" si="445"/>
        <v/>
      </c>
    </row>
    <row r="4970" spans="1:19" x14ac:dyDescent="0.3">
      <c r="A4970" t="s">
        <v>10940</v>
      </c>
      <c r="B4970" t="s">
        <v>188</v>
      </c>
      <c r="C4970" t="s">
        <v>12021</v>
      </c>
      <c r="D4970" t="s">
        <v>12</v>
      </c>
      <c r="E4970" t="s">
        <v>114</v>
      </c>
      <c r="F4970" t="s">
        <v>10941</v>
      </c>
      <c r="G4970" t="s">
        <v>15</v>
      </c>
      <c r="H4970" s="1">
        <v>44844</v>
      </c>
      <c r="I4970" s="3">
        <v>2.4305555555555556E-2</v>
      </c>
      <c r="J4970" s="1" t="s">
        <v>12021</v>
      </c>
      <c r="K4970" s="2" t="s">
        <v>12021</v>
      </c>
      <c r="L4970" s="2" t="s">
        <v>12021</v>
      </c>
      <c r="M4970" t="s">
        <v>12021</v>
      </c>
      <c r="N4970" t="str">
        <f t="shared" si="441"/>
        <v>10-10-2022</v>
      </c>
      <c r="O4970" t="str">
        <f t="shared" si="443"/>
        <v>10</v>
      </c>
      <c r="P4970" t="str">
        <f t="shared" si="444"/>
        <v>2022</v>
      </c>
      <c r="Q4970" t="s">
        <v>12021</v>
      </c>
      <c r="R4970" t="str">
        <f t="shared" si="442"/>
        <v>-</v>
      </c>
      <c r="S4970" t="str">
        <f t="shared" si="445"/>
        <v/>
      </c>
    </row>
    <row r="4971" spans="1:19" x14ac:dyDescent="0.3">
      <c r="A4971" t="s">
        <v>10942</v>
      </c>
      <c r="B4971" t="s">
        <v>110</v>
      </c>
      <c r="C4971" t="s">
        <v>12021</v>
      </c>
      <c r="D4971" t="s">
        <v>33</v>
      </c>
      <c r="E4971" t="s">
        <v>34</v>
      </c>
      <c r="F4971" t="s">
        <v>10943</v>
      </c>
      <c r="G4971" t="s">
        <v>22</v>
      </c>
      <c r="H4971" s="1" t="s">
        <v>2242</v>
      </c>
      <c r="I4971" s="3">
        <v>7.3935185185185187E-2</v>
      </c>
      <c r="J4971" s="1" t="s">
        <v>12021</v>
      </c>
      <c r="K4971" s="2" t="s">
        <v>12021</v>
      </c>
      <c r="L4971" s="2" t="s">
        <v>12021</v>
      </c>
      <c r="M4971" t="s">
        <v>12021</v>
      </c>
      <c r="N4971" t="str">
        <f t="shared" si="441"/>
        <v>30-08-2021</v>
      </c>
      <c r="O4971" t="str">
        <f t="shared" si="443"/>
        <v>08</v>
      </c>
      <c r="P4971" t="str">
        <f t="shared" si="444"/>
        <v>2021</v>
      </c>
      <c r="Q4971" t="s">
        <v>12021</v>
      </c>
      <c r="R4971" t="str">
        <f t="shared" si="442"/>
        <v>-</v>
      </c>
      <c r="S4971" t="str">
        <f t="shared" si="445"/>
        <v/>
      </c>
    </row>
    <row r="4972" spans="1:19" x14ac:dyDescent="0.3">
      <c r="A4972" t="s">
        <v>10944</v>
      </c>
      <c r="B4972" t="s">
        <v>280</v>
      </c>
      <c r="C4972" t="s">
        <v>12021</v>
      </c>
      <c r="D4972" t="s">
        <v>49</v>
      </c>
      <c r="E4972" t="s">
        <v>65</v>
      </c>
      <c r="F4972" t="s">
        <v>10945</v>
      </c>
      <c r="G4972" t="s">
        <v>15</v>
      </c>
      <c r="H4972" s="1">
        <v>43872</v>
      </c>
      <c r="I4972" s="3">
        <v>0.96875</v>
      </c>
      <c r="J4972" s="1" t="s">
        <v>12021</v>
      </c>
      <c r="K4972" s="2" t="s">
        <v>12021</v>
      </c>
      <c r="L4972" s="2" t="s">
        <v>12021</v>
      </c>
      <c r="M4972" t="s">
        <v>12021</v>
      </c>
      <c r="N4972" t="str">
        <f t="shared" si="441"/>
        <v>11-02-2020</v>
      </c>
      <c r="O4972" t="str">
        <f t="shared" si="443"/>
        <v>02</v>
      </c>
      <c r="P4972" t="str">
        <f t="shared" si="444"/>
        <v>2020</v>
      </c>
      <c r="Q4972" t="s">
        <v>12021</v>
      </c>
      <c r="R4972" t="str">
        <f t="shared" si="442"/>
        <v>-</v>
      </c>
      <c r="S4972" t="str">
        <f t="shared" si="445"/>
        <v/>
      </c>
    </row>
    <row r="4973" spans="1:19" x14ac:dyDescent="0.3">
      <c r="A4973" t="s">
        <v>10946</v>
      </c>
      <c r="B4973" t="s">
        <v>18</v>
      </c>
      <c r="C4973" t="s">
        <v>12021</v>
      </c>
      <c r="D4973" t="s">
        <v>19</v>
      </c>
      <c r="E4973" t="s">
        <v>20</v>
      </c>
      <c r="F4973" t="s">
        <v>10947</v>
      </c>
      <c r="G4973" t="s">
        <v>22</v>
      </c>
      <c r="H4973" s="1">
        <v>44238</v>
      </c>
      <c r="I4973" s="3">
        <v>0.12777777777777777</v>
      </c>
      <c r="J4973" s="1" t="s">
        <v>12021</v>
      </c>
      <c r="K4973" s="2" t="s">
        <v>12021</v>
      </c>
      <c r="L4973" s="2" t="s">
        <v>12021</v>
      </c>
      <c r="M4973" t="s">
        <v>12021</v>
      </c>
      <c r="N4973" t="str">
        <f t="shared" si="441"/>
        <v>11-02-2021</v>
      </c>
      <c r="O4973" t="str">
        <f t="shared" si="443"/>
        <v>02</v>
      </c>
      <c r="P4973" t="str">
        <f t="shared" si="444"/>
        <v>2021</v>
      </c>
      <c r="Q4973" t="s">
        <v>12021</v>
      </c>
      <c r="R4973" t="str">
        <f t="shared" si="442"/>
        <v>-</v>
      </c>
      <c r="S4973" t="str">
        <f t="shared" si="445"/>
        <v/>
      </c>
    </row>
    <row r="4974" spans="1:19" x14ac:dyDescent="0.3">
      <c r="A4974" t="s">
        <v>10948</v>
      </c>
      <c r="B4974" t="s">
        <v>97</v>
      </c>
      <c r="C4974" t="s">
        <v>12021</v>
      </c>
      <c r="D4974" t="s">
        <v>19</v>
      </c>
      <c r="E4974" t="s">
        <v>20</v>
      </c>
      <c r="F4974" t="s">
        <v>10949</v>
      </c>
      <c r="G4974" t="s">
        <v>15</v>
      </c>
      <c r="H4974" s="1">
        <v>44050</v>
      </c>
      <c r="I4974" s="3">
        <v>0.1423611111111111</v>
      </c>
      <c r="J4974" s="1" t="s">
        <v>12021</v>
      </c>
      <c r="K4974" s="2" t="s">
        <v>12021</v>
      </c>
      <c r="L4974" s="2" t="s">
        <v>12021</v>
      </c>
      <c r="M4974" t="s">
        <v>12021</v>
      </c>
      <c r="N4974" t="str">
        <f t="shared" si="441"/>
        <v>07-08-2020</v>
      </c>
      <c r="O4974" t="str">
        <f t="shared" si="443"/>
        <v>08</v>
      </c>
      <c r="P4974" t="str">
        <f t="shared" si="444"/>
        <v>2020</v>
      </c>
      <c r="Q4974" t="s">
        <v>12021</v>
      </c>
      <c r="R4974" t="str">
        <f t="shared" si="442"/>
        <v>-</v>
      </c>
      <c r="S4974" t="str">
        <f t="shared" si="445"/>
        <v/>
      </c>
    </row>
    <row r="4975" spans="1:19" x14ac:dyDescent="0.3">
      <c r="A4975" t="s">
        <v>10950</v>
      </c>
      <c r="B4975" t="s">
        <v>53</v>
      </c>
      <c r="C4975" s="4">
        <v>45389.127083333333</v>
      </c>
      <c r="D4975" t="s">
        <v>12</v>
      </c>
      <c r="E4975" t="s">
        <v>13</v>
      </c>
      <c r="F4975" t="s">
        <v>10951</v>
      </c>
      <c r="G4975" t="s">
        <v>28</v>
      </c>
      <c r="H4975" s="1" t="s">
        <v>1783</v>
      </c>
      <c r="I4975" s="3">
        <v>0.12741898148148148</v>
      </c>
      <c r="J4975" s="1">
        <v>45389</v>
      </c>
      <c r="K4975" s="2">
        <v>0.12708333333333333</v>
      </c>
      <c r="L4975" s="2" t="s">
        <v>12021</v>
      </c>
      <c r="M4975" t="s">
        <v>12021</v>
      </c>
      <c r="N4975" t="str">
        <f t="shared" si="441"/>
        <v>24-06-2024</v>
      </c>
      <c r="O4975" t="str">
        <f t="shared" si="443"/>
        <v>06</v>
      </c>
      <c r="P4975" t="str">
        <f t="shared" si="444"/>
        <v>2024</v>
      </c>
      <c r="Q4975" t="s">
        <v>12021</v>
      </c>
      <c r="R4975" t="str">
        <f t="shared" si="442"/>
        <v>07-04-2024</v>
      </c>
      <c r="S4975" t="str">
        <f t="shared" si="445"/>
        <v>04</v>
      </c>
    </row>
    <row r="4976" spans="1:19" x14ac:dyDescent="0.3">
      <c r="A4976" t="s">
        <v>10952</v>
      </c>
      <c r="B4976" t="s">
        <v>113</v>
      </c>
      <c r="C4976" t="s">
        <v>12021</v>
      </c>
      <c r="D4976" t="s">
        <v>12</v>
      </c>
      <c r="E4976" t="s">
        <v>114</v>
      </c>
      <c r="F4976" t="s">
        <v>10953</v>
      </c>
      <c r="G4976" t="s">
        <v>15</v>
      </c>
      <c r="H4976" s="1">
        <v>44197</v>
      </c>
      <c r="I4976" s="3">
        <v>0.58680555555555558</v>
      </c>
      <c r="J4976" s="1" t="s">
        <v>12021</v>
      </c>
      <c r="K4976" s="2" t="s">
        <v>12021</v>
      </c>
      <c r="L4976" s="2" t="s">
        <v>12021</v>
      </c>
      <c r="M4976" t="s">
        <v>12021</v>
      </c>
      <c r="N4976" t="str">
        <f t="shared" si="441"/>
        <v>01-01-2021</v>
      </c>
      <c r="O4976" t="str">
        <f t="shared" si="443"/>
        <v>01</v>
      </c>
      <c r="P4976" t="str">
        <f t="shared" si="444"/>
        <v>2021</v>
      </c>
      <c r="Q4976" t="s">
        <v>12021</v>
      </c>
      <c r="R4976" t="str">
        <f t="shared" si="442"/>
        <v>-</v>
      </c>
      <c r="S4976" t="str">
        <f t="shared" si="445"/>
        <v/>
      </c>
    </row>
    <row r="4977" spans="1:19" x14ac:dyDescent="0.3">
      <c r="A4977" t="s">
        <v>10954</v>
      </c>
      <c r="B4977" t="s">
        <v>301</v>
      </c>
      <c r="C4977" t="s">
        <v>12021</v>
      </c>
      <c r="D4977" t="s">
        <v>49</v>
      </c>
      <c r="E4977" t="s">
        <v>50</v>
      </c>
      <c r="F4977" t="s">
        <v>10955</v>
      </c>
      <c r="G4977" t="s">
        <v>22</v>
      </c>
      <c r="H4977" s="1" t="s">
        <v>105</v>
      </c>
      <c r="I4977" s="3">
        <v>0.71908564814814813</v>
      </c>
      <c r="J4977" s="1" t="s">
        <v>12021</v>
      </c>
      <c r="K4977" s="2" t="s">
        <v>12021</v>
      </c>
      <c r="L4977" s="2" t="s">
        <v>12021</v>
      </c>
      <c r="M4977" t="s">
        <v>12021</v>
      </c>
      <c r="N4977" t="str">
        <f t="shared" si="441"/>
        <v>17-05-2021</v>
      </c>
      <c r="O4977" t="str">
        <f t="shared" si="443"/>
        <v>05</v>
      </c>
      <c r="P4977" t="str">
        <f t="shared" si="444"/>
        <v>2021</v>
      </c>
      <c r="Q4977" t="s">
        <v>12021</v>
      </c>
      <c r="R4977" t="str">
        <f t="shared" si="442"/>
        <v>-</v>
      </c>
      <c r="S4977" t="str">
        <f t="shared" si="445"/>
        <v/>
      </c>
    </row>
    <row r="4978" spans="1:19" x14ac:dyDescent="0.3">
      <c r="A4978" t="s">
        <v>10956</v>
      </c>
      <c r="B4978" t="s">
        <v>131</v>
      </c>
      <c r="C4978" t="s">
        <v>11978</v>
      </c>
      <c r="D4978" t="s">
        <v>12</v>
      </c>
      <c r="E4978" t="s">
        <v>114</v>
      </c>
      <c r="F4978" t="s">
        <v>10957</v>
      </c>
      <c r="G4978" t="s">
        <v>28</v>
      </c>
      <c r="H4978" s="1" t="s">
        <v>2501</v>
      </c>
      <c r="I4978" s="3">
        <v>4.071759259259259E-2</v>
      </c>
      <c r="J4978" s="1" t="s">
        <v>4411</v>
      </c>
      <c r="K4978" s="2">
        <v>4.071759259259259E-2</v>
      </c>
      <c r="L4978" s="2" t="s">
        <v>12021</v>
      </c>
      <c r="M4978" t="s">
        <v>12021</v>
      </c>
      <c r="N4978" t="str">
        <f t="shared" si="441"/>
        <v>28-11-2024</v>
      </c>
      <c r="O4978" t="str">
        <f t="shared" si="443"/>
        <v>11</v>
      </c>
      <c r="P4978" t="str">
        <f t="shared" si="444"/>
        <v>2024</v>
      </c>
      <c r="Q4978" t="s">
        <v>12021</v>
      </c>
      <c r="R4978" t="str">
        <f t="shared" si="442"/>
        <v>29-11-2024</v>
      </c>
      <c r="S4978" t="str">
        <f t="shared" si="445"/>
        <v>11</v>
      </c>
    </row>
    <row r="4979" spans="1:19" x14ac:dyDescent="0.3">
      <c r="A4979" t="s">
        <v>10958</v>
      </c>
      <c r="B4979" t="s">
        <v>123</v>
      </c>
      <c r="C4979" s="4">
        <v>44899.506249999999</v>
      </c>
      <c r="D4979" t="s">
        <v>33</v>
      </c>
      <c r="E4979" t="s">
        <v>34</v>
      </c>
      <c r="F4979" t="s">
        <v>10959</v>
      </c>
      <c r="G4979" t="s">
        <v>28</v>
      </c>
      <c r="H4979" s="1">
        <v>44624</v>
      </c>
      <c r="I4979" s="3">
        <v>0.50624999999999998</v>
      </c>
      <c r="J4979" s="1">
        <v>44899</v>
      </c>
      <c r="K4979" s="2">
        <v>0.50624999999999998</v>
      </c>
      <c r="L4979" s="2" t="s">
        <v>12021</v>
      </c>
      <c r="M4979" t="s">
        <v>12021</v>
      </c>
      <c r="N4979" t="str">
        <f t="shared" si="441"/>
        <v>04-03-2022</v>
      </c>
      <c r="O4979" t="str">
        <f t="shared" si="443"/>
        <v>03</v>
      </c>
      <c r="P4979" t="str">
        <f t="shared" si="444"/>
        <v>2022</v>
      </c>
      <c r="Q4979" t="s">
        <v>12021</v>
      </c>
      <c r="R4979" t="str">
        <f t="shared" si="442"/>
        <v>04-12-2022</v>
      </c>
      <c r="S4979" t="str">
        <f t="shared" si="445"/>
        <v>12</v>
      </c>
    </row>
    <row r="4980" spans="1:19" x14ac:dyDescent="0.3">
      <c r="A4980" t="s">
        <v>10960</v>
      </c>
      <c r="B4980" t="s">
        <v>280</v>
      </c>
      <c r="C4980" s="4">
        <v>45638.268055555556</v>
      </c>
      <c r="D4980" t="s">
        <v>49</v>
      </c>
      <c r="E4980" t="s">
        <v>65</v>
      </c>
      <c r="F4980" t="s">
        <v>10961</v>
      </c>
      <c r="G4980" t="s">
        <v>28</v>
      </c>
      <c r="H4980" s="1" t="s">
        <v>3868</v>
      </c>
      <c r="I4980" s="3">
        <v>0.26836805555555554</v>
      </c>
      <c r="J4980" s="1">
        <v>45638</v>
      </c>
      <c r="K4980" s="2">
        <v>0.26805555555555555</v>
      </c>
      <c r="L4980" s="2" t="s">
        <v>12021</v>
      </c>
      <c r="M4980" t="s">
        <v>12021</v>
      </c>
      <c r="N4980" t="str">
        <f t="shared" si="441"/>
        <v>17-11-2024</v>
      </c>
      <c r="O4980" t="str">
        <f t="shared" si="443"/>
        <v>11</v>
      </c>
      <c r="P4980" t="str">
        <f t="shared" si="444"/>
        <v>2024</v>
      </c>
      <c r="Q4980" t="s">
        <v>12021</v>
      </c>
      <c r="R4980" t="str">
        <f t="shared" si="442"/>
        <v>12-12-2024</v>
      </c>
      <c r="S4980" t="str">
        <f t="shared" si="445"/>
        <v>12</v>
      </c>
    </row>
    <row r="4981" spans="1:19" x14ac:dyDescent="0.3">
      <c r="A4981" t="s">
        <v>10962</v>
      </c>
      <c r="B4981" t="s">
        <v>289</v>
      </c>
      <c r="C4981" t="s">
        <v>12021</v>
      </c>
      <c r="D4981" t="s">
        <v>49</v>
      </c>
      <c r="E4981" t="s">
        <v>69</v>
      </c>
      <c r="F4981" t="s">
        <v>10963</v>
      </c>
      <c r="G4981" t="s">
        <v>22</v>
      </c>
      <c r="H4981" s="1" t="s">
        <v>2028</v>
      </c>
      <c r="I4981" s="3">
        <v>0.67361111111111116</v>
      </c>
      <c r="J4981" s="1" t="s">
        <v>12021</v>
      </c>
      <c r="K4981" s="2" t="s">
        <v>12021</v>
      </c>
      <c r="L4981" s="2" t="s">
        <v>12021</v>
      </c>
      <c r="M4981" t="s">
        <v>12021</v>
      </c>
      <c r="N4981" t="str">
        <f t="shared" si="441"/>
        <v>20-11-2022</v>
      </c>
      <c r="O4981" t="str">
        <f t="shared" si="443"/>
        <v>11</v>
      </c>
      <c r="P4981" t="str">
        <f t="shared" si="444"/>
        <v>2022</v>
      </c>
      <c r="Q4981" t="s">
        <v>12021</v>
      </c>
      <c r="R4981" t="str">
        <f t="shared" si="442"/>
        <v>-</v>
      </c>
      <c r="S4981" t="str">
        <f t="shared" si="445"/>
        <v/>
      </c>
    </row>
    <row r="4982" spans="1:19" x14ac:dyDescent="0.3">
      <c r="A4982" t="s">
        <v>10964</v>
      </c>
      <c r="B4982" t="s">
        <v>123</v>
      </c>
      <c r="C4982" t="s">
        <v>11979</v>
      </c>
      <c r="D4982" t="s">
        <v>33</v>
      </c>
      <c r="E4982" t="s">
        <v>34</v>
      </c>
      <c r="F4982" t="s">
        <v>10965</v>
      </c>
      <c r="G4982" t="s">
        <v>28</v>
      </c>
      <c r="H4982" s="1">
        <v>44541</v>
      </c>
      <c r="I4982" s="3">
        <v>0.32083333333333336</v>
      </c>
      <c r="J4982" s="1" t="s">
        <v>3213</v>
      </c>
      <c r="K4982" s="2">
        <v>0.32085648148148149</v>
      </c>
      <c r="L4982" s="2" t="s">
        <v>12021</v>
      </c>
      <c r="M4982" t="s">
        <v>12021</v>
      </c>
      <c r="N4982" t="str">
        <f t="shared" si="441"/>
        <v>11-12-2021</v>
      </c>
      <c r="O4982" t="str">
        <f t="shared" si="443"/>
        <v>12</v>
      </c>
      <c r="P4982" t="str">
        <f t="shared" si="444"/>
        <v>2021</v>
      </c>
      <c r="Q4982" t="s">
        <v>12021</v>
      </c>
      <c r="R4982" t="str">
        <f t="shared" si="442"/>
        <v>18-11-2021</v>
      </c>
      <c r="S4982" t="str">
        <f t="shared" si="445"/>
        <v>11</v>
      </c>
    </row>
    <row r="4983" spans="1:19" x14ac:dyDescent="0.3">
      <c r="A4983" t="s">
        <v>10966</v>
      </c>
      <c r="B4983" t="s">
        <v>256</v>
      </c>
      <c r="C4983" t="s">
        <v>12021</v>
      </c>
      <c r="D4983" t="s">
        <v>19</v>
      </c>
      <c r="E4983" t="s">
        <v>20</v>
      </c>
      <c r="F4983" t="s">
        <v>10967</v>
      </c>
      <c r="G4983" t="s">
        <v>15</v>
      </c>
      <c r="H4983" s="1" t="s">
        <v>653</v>
      </c>
      <c r="I4983" s="3">
        <v>0.35199074074074072</v>
      </c>
      <c r="J4983" s="1" t="s">
        <v>12021</v>
      </c>
      <c r="K4983" s="2" t="s">
        <v>12021</v>
      </c>
      <c r="L4983" s="2" t="s">
        <v>12021</v>
      </c>
      <c r="M4983" t="s">
        <v>12021</v>
      </c>
      <c r="N4983" t="str">
        <f t="shared" si="441"/>
        <v>15-06-2024</v>
      </c>
      <c r="O4983" t="str">
        <f t="shared" si="443"/>
        <v>06</v>
      </c>
      <c r="P4983" t="str">
        <f t="shared" si="444"/>
        <v>2024</v>
      </c>
      <c r="Q4983" t="s">
        <v>12021</v>
      </c>
      <c r="R4983" t="str">
        <f t="shared" si="442"/>
        <v>-</v>
      </c>
      <c r="S4983" t="str">
        <f t="shared" si="445"/>
        <v/>
      </c>
    </row>
    <row r="4984" spans="1:19" x14ac:dyDescent="0.3">
      <c r="A4984" t="s">
        <v>10968</v>
      </c>
      <c r="B4984" t="s">
        <v>135</v>
      </c>
      <c r="C4984" t="s">
        <v>12021</v>
      </c>
      <c r="D4984" t="s">
        <v>33</v>
      </c>
      <c r="E4984" t="s">
        <v>38</v>
      </c>
      <c r="F4984" t="s">
        <v>10969</v>
      </c>
      <c r="G4984" t="s">
        <v>22</v>
      </c>
      <c r="H4984" s="1">
        <v>44176</v>
      </c>
      <c r="I4984" s="3">
        <v>0.34513888888888888</v>
      </c>
      <c r="J4984" s="1" t="s">
        <v>12021</v>
      </c>
      <c r="K4984" s="2" t="s">
        <v>12021</v>
      </c>
      <c r="L4984" s="2" t="s">
        <v>12021</v>
      </c>
      <c r="M4984" t="s">
        <v>12021</v>
      </c>
      <c r="N4984" t="str">
        <f t="shared" si="441"/>
        <v>11-12-2020</v>
      </c>
      <c r="O4984" t="str">
        <f t="shared" si="443"/>
        <v>12</v>
      </c>
      <c r="P4984" t="str">
        <f t="shared" si="444"/>
        <v>2020</v>
      </c>
      <c r="Q4984" t="s">
        <v>12021</v>
      </c>
      <c r="R4984" t="str">
        <f t="shared" si="442"/>
        <v>-</v>
      </c>
      <c r="S4984" t="str">
        <f t="shared" si="445"/>
        <v/>
      </c>
    </row>
    <row r="4985" spans="1:19" x14ac:dyDescent="0.3">
      <c r="A4985" t="s">
        <v>10970</v>
      </c>
      <c r="B4985" t="s">
        <v>64</v>
      </c>
      <c r="C4985" t="s">
        <v>12021</v>
      </c>
      <c r="D4985" t="s">
        <v>49</v>
      </c>
      <c r="E4985" t="s">
        <v>65</v>
      </c>
      <c r="F4985" t="s">
        <v>10971</v>
      </c>
      <c r="G4985" t="s">
        <v>22</v>
      </c>
      <c r="H4985" s="1" t="s">
        <v>3523</v>
      </c>
      <c r="I4985" s="3">
        <v>0.70253472222222224</v>
      </c>
      <c r="J4985" s="1" t="s">
        <v>12021</v>
      </c>
      <c r="K4985" s="2" t="s">
        <v>12021</v>
      </c>
      <c r="L4985" s="2" t="s">
        <v>12021</v>
      </c>
      <c r="M4985" t="s">
        <v>12021</v>
      </c>
      <c r="N4985" t="str">
        <f t="shared" si="441"/>
        <v>13-06-2022</v>
      </c>
      <c r="O4985" t="str">
        <f t="shared" si="443"/>
        <v>06</v>
      </c>
      <c r="P4985" t="str">
        <f t="shared" si="444"/>
        <v>2022</v>
      </c>
      <c r="Q4985" t="str">
        <f t="shared" ref="Q4985:Q5001" si="446">TEXT(I4985,"HH")</f>
        <v>16</v>
      </c>
      <c r="R4985" t="str">
        <f t="shared" si="442"/>
        <v>-</v>
      </c>
      <c r="S4985" t="str">
        <f t="shared" si="445"/>
        <v/>
      </c>
    </row>
    <row r="4986" spans="1:19" x14ac:dyDescent="0.3">
      <c r="A4986" t="s">
        <v>10972</v>
      </c>
      <c r="B4986" t="s">
        <v>202</v>
      </c>
      <c r="C4986" t="s">
        <v>12021</v>
      </c>
      <c r="D4986" t="s">
        <v>33</v>
      </c>
      <c r="E4986" t="s">
        <v>127</v>
      </c>
      <c r="F4986" t="s">
        <v>10973</v>
      </c>
      <c r="G4986" t="s">
        <v>22</v>
      </c>
      <c r="H4986" s="1">
        <v>45387</v>
      </c>
      <c r="I4986" s="3">
        <v>0.46666666666666667</v>
      </c>
      <c r="J4986" s="1" t="s">
        <v>12021</v>
      </c>
      <c r="K4986" s="2" t="s">
        <v>12021</v>
      </c>
      <c r="L4986" s="2" t="s">
        <v>12021</v>
      </c>
      <c r="M4986" t="s">
        <v>12021</v>
      </c>
      <c r="N4986" t="str">
        <f t="shared" si="441"/>
        <v>05-04-2024</v>
      </c>
      <c r="O4986" t="str">
        <f t="shared" si="443"/>
        <v>04</v>
      </c>
      <c r="P4986" t="str">
        <f t="shared" si="444"/>
        <v>2024</v>
      </c>
      <c r="Q4986" t="str">
        <f t="shared" si="446"/>
        <v>11</v>
      </c>
      <c r="R4986" t="str">
        <f t="shared" si="442"/>
        <v>-</v>
      </c>
      <c r="S4986" t="str">
        <f t="shared" si="445"/>
        <v/>
      </c>
    </row>
    <row r="4987" spans="1:19" x14ac:dyDescent="0.3">
      <c r="A4987" t="s">
        <v>10974</v>
      </c>
      <c r="B4987" t="s">
        <v>404</v>
      </c>
      <c r="C4987" t="s">
        <v>12021</v>
      </c>
      <c r="D4987" t="s">
        <v>12</v>
      </c>
      <c r="E4987" t="s">
        <v>174</v>
      </c>
      <c r="F4987" t="s">
        <v>10975</v>
      </c>
      <c r="G4987" t="s">
        <v>15</v>
      </c>
      <c r="H4987" s="1" t="s">
        <v>5135</v>
      </c>
      <c r="I4987" s="3">
        <v>0.92563657407407407</v>
      </c>
      <c r="J4987" s="1" t="s">
        <v>12021</v>
      </c>
      <c r="K4987" s="2" t="s">
        <v>12021</v>
      </c>
      <c r="L4987" s="2" t="s">
        <v>12021</v>
      </c>
      <c r="M4987" t="s">
        <v>12021</v>
      </c>
      <c r="N4987" t="str">
        <f t="shared" si="441"/>
        <v>14-05-2022</v>
      </c>
      <c r="O4987" t="str">
        <f t="shared" si="443"/>
        <v>05</v>
      </c>
      <c r="P4987" t="str">
        <f t="shared" si="444"/>
        <v>2022</v>
      </c>
      <c r="Q4987" t="str">
        <f t="shared" si="446"/>
        <v>22</v>
      </c>
      <c r="R4987" t="str">
        <f t="shared" si="442"/>
        <v>-</v>
      </c>
      <c r="S4987" t="str">
        <f t="shared" si="445"/>
        <v/>
      </c>
    </row>
    <row r="4988" spans="1:19" x14ac:dyDescent="0.3">
      <c r="A4988" t="s">
        <v>10976</v>
      </c>
      <c r="B4988" t="s">
        <v>93</v>
      </c>
      <c r="C4988" t="s">
        <v>12021</v>
      </c>
      <c r="D4988" t="s">
        <v>19</v>
      </c>
      <c r="E4988" t="s">
        <v>26</v>
      </c>
      <c r="F4988" t="s">
        <v>10977</v>
      </c>
      <c r="G4988" t="s">
        <v>15</v>
      </c>
      <c r="H4988" s="1" t="s">
        <v>1542</v>
      </c>
      <c r="I4988" s="3">
        <v>0.1995949074074074</v>
      </c>
      <c r="J4988" s="1" t="s">
        <v>12021</v>
      </c>
      <c r="K4988" s="2" t="s">
        <v>12021</v>
      </c>
      <c r="L4988" s="2" t="s">
        <v>12021</v>
      </c>
      <c r="M4988" t="s">
        <v>12021</v>
      </c>
      <c r="N4988" t="str">
        <f t="shared" si="441"/>
        <v>22-10-2023</v>
      </c>
      <c r="O4988" t="str">
        <f t="shared" si="443"/>
        <v>10</v>
      </c>
      <c r="P4988" t="str">
        <f t="shared" si="444"/>
        <v>2023</v>
      </c>
      <c r="Q4988" t="str">
        <f t="shared" si="446"/>
        <v>04</v>
      </c>
      <c r="R4988" t="str">
        <f t="shared" si="442"/>
        <v>-</v>
      </c>
      <c r="S4988" t="str">
        <f t="shared" si="445"/>
        <v/>
      </c>
    </row>
    <row r="4989" spans="1:19" x14ac:dyDescent="0.3">
      <c r="A4989" t="s">
        <v>10978</v>
      </c>
      <c r="B4989" t="s">
        <v>87</v>
      </c>
      <c r="C4989" t="s">
        <v>11980</v>
      </c>
      <c r="D4989" t="s">
        <v>33</v>
      </c>
      <c r="E4989" t="s">
        <v>38</v>
      </c>
      <c r="F4989" t="s">
        <v>10979</v>
      </c>
      <c r="G4989" t="s">
        <v>28</v>
      </c>
      <c r="H4989" s="1" t="s">
        <v>4048</v>
      </c>
      <c r="I4989" s="3">
        <v>0.85899305555555561</v>
      </c>
      <c r="J4989" s="1" t="s">
        <v>1055</v>
      </c>
      <c r="K4989" s="2">
        <v>0.85899305555555561</v>
      </c>
      <c r="L4989" s="2" t="s">
        <v>12021</v>
      </c>
      <c r="M4989" t="s">
        <v>12021</v>
      </c>
      <c r="N4989" t="str">
        <f t="shared" si="441"/>
        <v>25-02-2020</v>
      </c>
      <c r="O4989" t="str">
        <f t="shared" si="443"/>
        <v>02</v>
      </c>
      <c r="P4989" t="str">
        <f t="shared" si="444"/>
        <v>2020</v>
      </c>
      <c r="Q4989" t="str">
        <f t="shared" si="446"/>
        <v>20</v>
      </c>
      <c r="R4989" t="str">
        <f t="shared" si="442"/>
        <v>24-03-2020</v>
      </c>
      <c r="S4989" t="str">
        <f t="shared" si="445"/>
        <v>03</v>
      </c>
    </row>
    <row r="4990" spans="1:19" x14ac:dyDescent="0.3">
      <c r="A4990" t="s">
        <v>10980</v>
      </c>
      <c r="B4990" t="s">
        <v>11</v>
      </c>
      <c r="C4990" t="s">
        <v>12021</v>
      </c>
      <c r="D4990" t="s">
        <v>12</v>
      </c>
      <c r="E4990" t="s">
        <v>13</v>
      </c>
      <c r="F4990" t="s">
        <v>10981</v>
      </c>
      <c r="G4990" t="s">
        <v>22</v>
      </c>
      <c r="H4990" s="1" t="s">
        <v>556</v>
      </c>
      <c r="I4990" s="3">
        <v>0.94445601851851857</v>
      </c>
      <c r="J4990" s="1" t="s">
        <v>12021</v>
      </c>
      <c r="K4990" s="2" t="s">
        <v>12021</v>
      </c>
      <c r="L4990" s="2" t="s">
        <v>12021</v>
      </c>
      <c r="M4990" t="s">
        <v>12021</v>
      </c>
      <c r="N4990" t="str">
        <f t="shared" si="441"/>
        <v>27-04-2022</v>
      </c>
      <c r="O4990" t="str">
        <f t="shared" si="443"/>
        <v>04</v>
      </c>
      <c r="P4990" t="str">
        <f t="shared" si="444"/>
        <v>2022</v>
      </c>
      <c r="Q4990" t="str">
        <f t="shared" si="446"/>
        <v>22</v>
      </c>
      <c r="R4990" t="str">
        <f t="shared" si="442"/>
        <v>-</v>
      </c>
      <c r="S4990" t="str">
        <f t="shared" si="445"/>
        <v/>
      </c>
    </row>
    <row r="4991" spans="1:19" x14ac:dyDescent="0.3">
      <c r="A4991" t="s">
        <v>10982</v>
      </c>
      <c r="B4991" t="s">
        <v>68</v>
      </c>
      <c r="C4991" t="s">
        <v>11981</v>
      </c>
      <c r="D4991" t="s">
        <v>49</v>
      </c>
      <c r="E4991" t="s">
        <v>69</v>
      </c>
      <c r="F4991" t="s">
        <v>4183</v>
      </c>
      <c r="G4991" t="s">
        <v>28</v>
      </c>
      <c r="H4991" s="1">
        <v>45333</v>
      </c>
      <c r="I4991" s="3">
        <v>0.51111111111111107</v>
      </c>
      <c r="J4991" s="1" t="s">
        <v>2096</v>
      </c>
      <c r="K4991" s="2">
        <v>0.51144675925925931</v>
      </c>
      <c r="L4991" s="2" t="s">
        <v>12021</v>
      </c>
      <c r="M4991" t="s">
        <v>12021</v>
      </c>
      <c r="N4991" t="str">
        <f t="shared" si="441"/>
        <v>11-02-2024</v>
      </c>
      <c r="O4991" t="str">
        <f t="shared" si="443"/>
        <v>02</v>
      </c>
      <c r="P4991" t="str">
        <f t="shared" si="444"/>
        <v>2024</v>
      </c>
      <c r="Q4991" t="str">
        <f t="shared" si="446"/>
        <v>12</v>
      </c>
      <c r="R4991" t="str">
        <f t="shared" si="442"/>
        <v>26-11-2024</v>
      </c>
      <c r="S4991" t="str">
        <f t="shared" si="445"/>
        <v>11</v>
      </c>
    </row>
    <row r="4992" spans="1:19" x14ac:dyDescent="0.3">
      <c r="A4992" t="s">
        <v>10983</v>
      </c>
      <c r="B4992" t="s">
        <v>123</v>
      </c>
      <c r="C4992" s="4">
        <v>45150.620138888888</v>
      </c>
      <c r="D4992" t="s">
        <v>33</v>
      </c>
      <c r="E4992" t="s">
        <v>34</v>
      </c>
      <c r="F4992" t="s">
        <v>10984</v>
      </c>
      <c r="G4992" t="s">
        <v>28</v>
      </c>
      <c r="H4992" s="1" t="s">
        <v>2425</v>
      </c>
      <c r="I4992" s="3">
        <v>0.62030092592592589</v>
      </c>
      <c r="J4992" s="1">
        <v>45150</v>
      </c>
      <c r="K4992" s="2">
        <v>0.62013888888888891</v>
      </c>
      <c r="L4992" s="2" t="s">
        <v>12021</v>
      </c>
      <c r="M4992" t="s">
        <v>12021</v>
      </c>
      <c r="N4992" t="str">
        <f t="shared" si="441"/>
        <v>13-11-2023</v>
      </c>
      <c r="O4992" t="str">
        <f t="shared" si="443"/>
        <v>11</v>
      </c>
      <c r="P4992" t="str">
        <f t="shared" si="444"/>
        <v>2023</v>
      </c>
      <c r="Q4992" t="str">
        <f t="shared" si="446"/>
        <v>14</v>
      </c>
      <c r="R4992" t="str">
        <f t="shared" si="442"/>
        <v>12-08-2023</v>
      </c>
      <c r="S4992" t="str">
        <f t="shared" si="445"/>
        <v>08</v>
      </c>
    </row>
    <row r="4993" spans="1:19" x14ac:dyDescent="0.3">
      <c r="A4993" t="s">
        <v>10985</v>
      </c>
      <c r="B4993" t="s">
        <v>404</v>
      </c>
      <c r="C4993" t="s">
        <v>12021</v>
      </c>
      <c r="D4993" t="s">
        <v>12</v>
      </c>
      <c r="E4993" t="s">
        <v>174</v>
      </c>
      <c r="F4993" t="s">
        <v>10986</v>
      </c>
      <c r="G4993" t="s">
        <v>15</v>
      </c>
      <c r="H4993" s="1">
        <v>44144</v>
      </c>
      <c r="I4993" s="3">
        <v>0.74513888888888891</v>
      </c>
      <c r="J4993" s="1" t="s">
        <v>12021</v>
      </c>
      <c r="K4993" s="2" t="s">
        <v>12021</v>
      </c>
      <c r="L4993" s="2" t="s">
        <v>12021</v>
      </c>
      <c r="M4993" t="s">
        <v>12021</v>
      </c>
      <c r="N4993" t="str">
        <f t="shared" si="441"/>
        <v>09-11-2020</v>
      </c>
      <c r="O4993" t="str">
        <f t="shared" si="443"/>
        <v>11</v>
      </c>
      <c r="P4993" t="str">
        <f t="shared" si="444"/>
        <v>2020</v>
      </c>
      <c r="Q4993" t="str">
        <f t="shared" si="446"/>
        <v>17</v>
      </c>
      <c r="R4993" t="str">
        <f t="shared" si="442"/>
        <v>-</v>
      </c>
      <c r="S4993" t="str">
        <f t="shared" si="445"/>
        <v/>
      </c>
    </row>
    <row r="4994" spans="1:19" x14ac:dyDescent="0.3">
      <c r="A4994" t="s">
        <v>10987</v>
      </c>
      <c r="B4994" t="s">
        <v>110</v>
      </c>
      <c r="C4994" s="4">
        <v>43896.818055555559</v>
      </c>
      <c r="D4994" t="s">
        <v>33</v>
      </c>
      <c r="E4994" t="s">
        <v>34</v>
      </c>
      <c r="F4994" t="s">
        <v>10988</v>
      </c>
      <c r="G4994" t="s">
        <v>28</v>
      </c>
      <c r="H4994" s="1">
        <v>44109</v>
      </c>
      <c r="I4994" s="3">
        <v>0.81805555555555554</v>
      </c>
      <c r="J4994" s="1">
        <v>43896</v>
      </c>
      <c r="K4994" s="2">
        <v>0.81805555555555554</v>
      </c>
      <c r="L4994" s="2" t="s">
        <v>12021</v>
      </c>
      <c r="M4994" t="s">
        <v>12021</v>
      </c>
      <c r="N4994" t="str">
        <f t="shared" ref="N4994:N5001" si="447">TEXT(H4994,"DD-MM-YYYY")</f>
        <v>05-10-2020</v>
      </c>
      <c r="O4994" t="str">
        <f t="shared" si="443"/>
        <v>10</v>
      </c>
      <c r="P4994" t="str">
        <f t="shared" si="444"/>
        <v>2020</v>
      </c>
      <c r="Q4994" t="str">
        <f t="shared" si="446"/>
        <v>19</v>
      </c>
      <c r="R4994" t="str">
        <f t="shared" ref="R4994:R5001" si="448">TEXT(J4994,"DD-MM-YYYY")</f>
        <v>06-03-2020</v>
      </c>
      <c r="S4994" t="str">
        <f t="shared" si="445"/>
        <v>03</v>
      </c>
    </row>
    <row r="4995" spans="1:19" x14ac:dyDescent="0.3">
      <c r="A4995" t="s">
        <v>10989</v>
      </c>
      <c r="B4995" t="s">
        <v>173</v>
      </c>
      <c r="C4995" t="s">
        <v>11982</v>
      </c>
      <c r="D4995" t="s">
        <v>12</v>
      </c>
      <c r="E4995" t="s">
        <v>174</v>
      </c>
      <c r="F4995" t="s">
        <v>10990</v>
      </c>
      <c r="G4995" t="s">
        <v>28</v>
      </c>
      <c r="H4995" s="1" t="s">
        <v>9455</v>
      </c>
      <c r="I4995" s="3">
        <v>0.54280092592592588</v>
      </c>
      <c r="J4995" s="1" t="s">
        <v>2341</v>
      </c>
      <c r="K4995" s="2">
        <v>0.54280092592592588</v>
      </c>
      <c r="L4995" s="2" t="s">
        <v>12021</v>
      </c>
      <c r="M4995" t="s">
        <v>12021</v>
      </c>
      <c r="N4995" t="str">
        <f t="shared" si="447"/>
        <v>19-06-2024</v>
      </c>
      <c r="O4995" t="str">
        <f t="shared" ref="O4995:O5001" si="449">MID(N4995,4,2)</f>
        <v>06</v>
      </c>
      <c r="P4995" t="str">
        <f t="shared" ref="P4995:P5001" si="450">RIGHT(N4995,4)</f>
        <v>2024</v>
      </c>
      <c r="Q4995" t="str">
        <f t="shared" si="446"/>
        <v>13</v>
      </c>
      <c r="R4995" t="str">
        <f t="shared" si="448"/>
        <v>13-07-2024</v>
      </c>
      <c r="S4995" t="str">
        <f t="shared" ref="S4995:S5001" si="451">MID(R4995,4,2)</f>
        <v>07</v>
      </c>
    </row>
    <row r="4996" spans="1:19" x14ac:dyDescent="0.3">
      <c r="A4996" t="s">
        <v>10991</v>
      </c>
      <c r="B4996" t="s">
        <v>202</v>
      </c>
      <c r="C4996" s="4" t="s">
        <v>12021</v>
      </c>
      <c r="D4996" t="s">
        <v>33</v>
      </c>
      <c r="E4996" t="s">
        <v>127</v>
      </c>
      <c r="F4996" t="s">
        <v>10992</v>
      </c>
      <c r="G4996" t="s">
        <v>22</v>
      </c>
      <c r="H4996" s="1" t="s">
        <v>1293</v>
      </c>
      <c r="I4996" s="3">
        <v>0.12528935185185186</v>
      </c>
      <c r="J4996" s="1" t="s">
        <v>12021</v>
      </c>
      <c r="K4996" s="2" t="s">
        <v>12021</v>
      </c>
      <c r="L4996" s="2" t="s">
        <v>12021</v>
      </c>
      <c r="M4996" t="s">
        <v>12021</v>
      </c>
      <c r="N4996" t="str">
        <f t="shared" si="447"/>
        <v>15-04-2024</v>
      </c>
      <c r="O4996" t="str">
        <f t="shared" si="449"/>
        <v>04</v>
      </c>
      <c r="P4996" t="str">
        <f t="shared" si="450"/>
        <v>2024</v>
      </c>
      <c r="Q4996" t="str">
        <f t="shared" si="446"/>
        <v>03</v>
      </c>
      <c r="R4996" t="str">
        <f t="shared" si="448"/>
        <v>-</v>
      </c>
      <c r="S4996" t="str">
        <f t="shared" si="451"/>
        <v/>
      </c>
    </row>
    <row r="4997" spans="1:19" x14ac:dyDescent="0.3">
      <c r="A4997" t="s">
        <v>10993</v>
      </c>
      <c r="B4997" t="s">
        <v>48</v>
      </c>
      <c r="C4997" s="4">
        <v>45447.972916666666</v>
      </c>
      <c r="D4997" t="s">
        <v>49</v>
      </c>
      <c r="E4997" t="s">
        <v>50</v>
      </c>
      <c r="F4997" t="s">
        <v>10994</v>
      </c>
      <c r="G4997" t="s">
        <v>28</v>
      </c>
      <c r="H4997" s="1" t="s">
        <v>8683</v>
      </c>
      <c r="I4997" s="3">
        <v>0.97334490740740742</v>
      </c>
      <c r="J4997" s="1">
        <v>45447</v>
      </c>
      <c r="K4997" s="2">
        <v>0.97291666666666665</v>
      </c>
      <c r="L4997" s="2" t="s">
        <v>12021</v>
      </c>
      <c r="M4997" t="s">
        <v>12021</v>
      </c>
      <c r="N4997" t="str">
        <f t="shared" si="447"/>
        <v>22-03-2024</v>
      </c>
      <c r="O4997" t="str">
        <f t="shared" si="449"/>
        <v>03</v>
      </c>
      <c r="P4997" t="str">
        <f t="shared" si="450"/>
        <v>2024</v>
      </c>
      <c r="Q4997" t="str">
        <f t="shared" si="446"/>
        <v>23</v>
      </c>
      <c r="R4997" t="str">
        <f t="shared" si="448"/>
        <v>04-06-2024</v>
      </c>
      <c r="S4997" t="str">
        <f t="shared" si="451"/>
        <v>06</v>
      </c>
    </row>
    <row r="4998" spans="1:19" x14ac:dyDescent="0.3">
      <c r="A4998" t="s">
        <v>10995</v>
      </c>
      <c r="B4998" t="s">
        <v>173</v>
      </c>
      <c r="C4998" t="s">
        <v>11983</v>
      </c>
      <c r="D4998" t="s">
        <v>12</v>
      </c>
      <c r="E4998" t="s">
        <v>174</v>
      </c>
      <c r="F4998" t="s">
        <v>3209</v>
      </c>
      <c r="G4998" t="s">
        <v>28</v>
      </c>
      <c r="H4998" s="1" t="s">
        <v>1064</v>
      </c>
      <c r="I4998" s="3">
        <v>0.90929398148148144</v>
      </c>
      <c r="J4998" s="1" t="s">
        <v>2947</v>
      </c>
      <c r="K4998" s="2">
        <v>0.90929398148148144</v>
      </c>
      <c r="L4998" s="2" t="s">
        <v>12021</v>
      </c>
      <c r="M4998" t="s">
        <v>12021</v>
      </c>
      <c r="N4998" t="str">
        <f t="shared" si="447"/>
        <v>17-10-2022</v>
      </c>
      <c r="O4998" t="str">
        <f t="shared" si="449"/>
        <v>10</v>
      </c>
      <c r="P4998" t="str">
        <f t="shared" si="450"/>
        <v>2022</v>
      </c>
      <c r="Q4998" t="str">
        <f t="shared" si="446"/>
        <v>21</v>
      </c>
      <c r="R4998" t="str">
        <f t="shared" si="448"/>
        <v>16-11-2022</v>
      </c>
      <c r="S4998" t="str">
        <f t="shared" si="451"/>
        <v>11</v>
      </c>
    </row>
    <row r="4999" spans="1:19" x14ac:dyDescent="0.3">
      <c r="A4999" t="s">
        <v>10996</v>
      </c>
      <c r="B4999" t="s">
        <v>87</v>
      </c>
      <c r="C4999" s="4" t="s">
        <v>12021</v>
      </c>
      <c r="D4999" t="s">
        <v>33</v>
      </c>
      <c r="E4999" t="s">
        <v>38</v>
      </c>
      <c r="F4999" t="s">
        <v>10997</v>
      </c>
      <c r="G4999" t="s">
        <v>15</v>
      </c>
      <c r="H4999" s="1" t="s">
        <v>4111</v>
      </c>
      <c r="I4999" s="3">
        <v>0.56665509259259261</v>
      </c>
      <c r="J4999" s="1" t="s">
        <v>12021</v>
      </c>
      <c r="K4999" s="2" t="s">
        <v>12021</v>
      </c>
      <c r="L4999" s="2" t="s">
        <v>12021</v>
      </c>
      <c r="M4999" t="s">
        <v>12021</v>
      </c>
      <c r="N4999" t="str">
        <f t="shared" si="447"/>
        <v>16-04-2024</v>
      </c>
      <c r="O4999" t="str">
        <f t="shared" si="449"/>
        <v>04</v>
      </c>
      <c r="P4999" t="str">
        <f t="shared" si="450"/>
        <v>2024</v>
      </c>
      <c r="Q4999" t="str">
        <f t="shared" si="446"/>
        <v>13</v>
      </c>
      <c r="R4999" t="str">
        <f t="shared" si="448"/>
        <v>-</v>
      </c>
      <c r="S4999" t="str">
        <f t="shared" si="451"/>
        <v/>
      </c>
    </row>
    <row r="5000" spans="1:19" x14ac:dyDescent="0.3">
      <c r="A5000" t="s">
        <v>10998</v>
      </c>
      <c r="B5000" t="s">
        <v>25</v>
      </c>
      <c r="C5000" s="4" t="s">
        <v>12021</v>
      </c>
      <c r="D5000" t="s">
        <v>19</v>
      </c>
      <c r="E5000" t="s">
        <v>26</v>
      </c>
      <c r="F5000" t="s">
        <v>10999</v>
      </c>
      <c r="G5000" t="s">
        <v>15</v>
      </c>
      <c r="H5000" s="1" t="s">
        <v>3856</v>
      </c>
      <c r="I5000" s="3">
        <v>0.87046296296296299</v>
      </c>
      <c r="J5000" s="1" t="s">
        <v>12021</v>
      </c>
      <c r="K5000" s="2" t="s">
        <v>12021</v>
      </c>
      <c r="L5000" s="2" t="s">
        <v>12021</v>
      </c>
      <c r="M5000" t="s">
        <v>12021</v>
      </c>
      <c r="N5000" t="str">
        <f t="shared" si="447"/>
        <v>30-09-2020</v>
      </c>
      <c r="O5000" t="str">
        <f t="shared" si="449"/>
        <v>09</v>
      </c>
      <c r="P5000" t="str">
        <f t="shared" si="450"/>
        <v>2020</v>
      </c>
      <c r="Q5000" t="str">
        <f t="shared" si="446"/>
        <v>20</v>
      </c>
      <c r="R5000" t="str">
        <f t="shared" si="448"/>
        <v>-</v>
      </c>
      <c r="S5000" t="str">
        <f t="shared" si="451"/>
        <v/>
      </c>
    </row>
    <row r="5001" spans="1:19" x14ac:dyDescent="0.3">
      <c r="A5001" t="s">
        <v>11000</v>
      </c>
      <c r="B5001" t="s">
        <v>158</v>
      </c>
      <c r="C5001" s="4" t="s">
        <v>12021</v>
      </c>
      <c r="D5001" t="s">
        <v>33</v>
      </c>
      <c r="E5001" t="s">
        <v>127</v>
      </c>
      <c r="F5001" t="s">
        <v>11001</v>
      </c>
      <c r="G5001" t="s">
        <v>22</v>
      </c>
      <c r="H5001" s="1" t="s">
        <v>2305</v>
      </c>
      <c r="I5001" s="3">
        <v>0.28710648148148149</v>
      </c>
      <c r="J5001" s="1" t="s">
        <v>12021</v>
      </c>
      <c r="K5001" s="2" t="s">
        <v>12021</v>
      </c>
      <c r="L5001" s="2" t="s">
        <v>12021</v>
      </c>
      <c r="M5001" t="s">
        <v>12021</v>
      </c>
      <c r="N5001" t="str">
        <f t="shared" si="447"/>
        <v>29-09-2023</v>
      </c>
      <c r="O5001" t="str">
        <f t="shared" si="449"/>
        <v>09</v>
      </c>
      <c r="P5001" t="str">
        <f t="shared" si="450"/>
        <v>2023</v>
      </c>
      <c r="Q5001" t="str">
        <f t="shared" si="446"/>
        <v>06</v>
      </c>
      <c r="R5001" t="str">
        <f t="shared" si="448"/>
        <v>-</v>
      </c>
      <c r="S5001" t="str">
        <f t="shared" si="451"/>
        <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DD6D1-6948-4CFD-8BA6-609BC5B4ED8A}">
  <dimension ref="A3:H17"/>
  <sheetViews>
    <sheetView zoomScale="85" zoomScaleNormal="85" workbookViewId="0">
      <selection activeCell="A3" sqref="A3"/>
    </sheetView>
  </sheetViews>
  <sheetFormatPr defaultRowHeight="14.4" x14ac:dyDescent="0.3"/>
  <cols>
    <col min="1" max="1" width="13" bestFit="1" customWidth="1"/>
    <col min="2" max="2" width="16.109375" bestFit="1" customWidth="1"/>
    <col min="3" max="3" width="13" bestFit="1" customWidth="1"/>
    <col min="4" max="4" width="33.21875" bestFit="1" customWidth="1"/>
    <col min="5" max="5" width="35.6640625" bestFit="1" customWidth="1"/>
    <col min="6" max="6" width="11.33203125" bestFit="1" customWidth="1"/>
    <col min="7" max="7" width="16.33203125" bestFit="1" customWidth="1"/>
    <col min="8" max="4988" width="10.109375" bestFit="1" customWidth="1"/>
    <col min="4989" max="4989" width="11.33203125" bestFit="1" customWidth="1"/>
  </cols>
  <sheetData>
    <row r="3" spans="1:8" x14ac:dyDescent="0.3">
      <c r="A3" s="14" t="s">
        <v>11989</v>
      </c>
      <c r="B3" t="s">
        <v>11991</v>
      </c>
      <c r="C3" s="14" t="s">
        <v>11989</v>
      </c>
      <c r="D3" t="s">
        <v>12022</v>
      </c>
      <c r="F3" t="s">
        <v>11989</v>
      </c>
      <c r="G3" t="s">
        <v>11991</v>
      </c>
    </row>
    <row r="4" spans="1:8" x14ac:dyDescent="0.3">
      <c r="A4" s="15" t="s">
        <v>11994</v>
      </c>
      <c r="B4" s="29">
        <v>109</v>
      </c>
      <c r="C4" s="15"/>
      <c r="D4" s="29">
        <v>3377</v>
      </c>
      <c r="F4" t="s">
        <v>11994</v>
      </c>
      <c r="G4">
        <f>GETPIVOTDATA("[Measures].[Count of Ticket ID]",$A$3,"[Range].[Month wise ticket issue]","[Range].[Month wise ticket issue].&amp;[01]")</f>
        <v>109</v>
      </c>
      <c r="H4">
        <f>GETPIVOTDATA("[Measures].[Count of Month wise ticket resolved 2]",$C$3,"[Range 1].[Month wise ticket resolved 2]","[Range 1].[Month wise ticket resolved 2].&amp;[01]")</f>
        <v>134</v>
      </c>
    </row>
    <row r="5" spans="1:8" x14ac:dyDescent="0.3">
      <c r="A5" s="15" t="s">
        <v>11995</v>
      </c>
      <c r="B5" s="29">
        <v>97</v>
      </c>
      <c r="C5" s="15" t="s">
        <v>11994</v>
      </c>
      <c r="D5" s="29">
        <v>134</v>
      </c>
      <c r="F5" t="s">
        <v>11995</v>
      </c>
      <c r="G5">
        <f>GETPIVOTDATA("[Measures].[Count of Ticket ID]",$A$3,"[Range].[Month wise ticket issue]","[Range].[Month wise ticket issue].&amp;[02]")</f>
        <v>97</v>
      </c>
      <c r="H5">
        <f>GETPIVOTDATA("[Measures].[Count of Month wise ticket resolved 2]",$C$3,"[Range 1].[Month wise ticket resolved 2]","[Range 1].[Month wise ticket resolved 2].&amp;[02]")</f>
        <v>128</v>
      </c>
    </row>
    <row r="6" spans="1:8" x14ac:dyDescent="0.3">
      <c r="A6" s="15" t="s">
        <v>11996</v>
      </c>
      <c r="B6" s="29">
        <v>80</v>
      </c>
      <c r="C6" s="15" t="s">
        <v>11995</v>
      </c>
      <c r="D6" s="29">
        <v>128</v>
      </c>
      <c r="F6" t="s">
        <v>11996</v>
      </c>
      <c r="G6">
        <f>GETPIVOTDATA("[Measures].[Count of Ticket ID]",$A$3,"[Range].[Month wise ticket issue]","[Range].[Month wise ticket issue].&amp;[03]")</f>
        <v>80</v>
      </c>
      <c r="H6">
        <f>GETPIVOTDATA("[Measures].[Count of Month wise ticket resolved 2]",$C$3,"[Range 1].[Month wise ticket resolved 2]","[Range 1].[Month wise ticket resolved 2].&amp;[03]")</f>
        <v>142</v>
      </c>
    </row>
    <row r="7" spans="1:8" x14ac:dyDescent="0.3">
      <c r="A7" s="15" t="s">
        <v>11997</v>
      </c>
      <c r="B7" s="29">
        <v>126</v>
      </c>
      <c r="C7" s="15" t="s">
        <v>11996</v>
      </c>
      <c r="D7" s="29">
        <v>142</v>
      </c>
      <c r="F7" t="s">
        <v>11997</v>
      </c>
      <c r="G7">
        <f>GETPIVOTDATA("[Measures].[Count of Ticket ID]",$A$3,"[Range].[Month wise ticket issue]","[Range].[Month wise ticket issue].&amp;[04]")</f>
        <v>126</v>
      </c>
      <c r="H7">
        <f>GETPIVOTDATA("[Measures].[Count of Month wise ticket resolved 2]",$C$3,"[Range 1].[Month wise ticket resolved 2]","[Range 1].[Month wise ticket resolved 2].&amp;[04]")</f>
        <v>107</v>
      </c>
    </row>
    <row r="8" spans="1:8" x14ac:dyDescent="0.3">
      <c r="A8" s="15" t="s">
        <v>11998</v>
      </c>
      <c r="B8" s="29">
        <v>104</v>
      </c>
      <c r="C8" s="15" t="s">
        <v>11997</v>
      </c>
      <c r="D8" s="29">
        <v>107</v>
      </c>
      <c r="F8" t="s">
        <v>11998</v>
      </c>
      <c r="G8">
        <f>GETPIVOTDATA("[Measures].[Count of Ticket ID]",$A$3,"[Range].[Month wise ticket issue]","[Range].[Month wise ticket issue].&amp;[05]")</f>
        <v>104</v>
      </c>
      <c r="H8">
        <f>GETPIVOTDATA("[Measures].[Count of Month wise ticket resolved 2]",$C$3,"[Range 1].[Month wise ticket resolved 2]","[Range 1].[Month wise ticket resolved 2].&amp;[05]")</f>
        <v>160</v>
      </c>
    </row>
    <row r="9" spans="1:8" x14ac:dyDescent="0.3">
      <c r="A9" s="15" t="s">
        <v>11999</v>
      </c>
      <c r="B9" s="29">
        <v>105</v>
      </c>
      <c r="C9" s="15" t="s">
        <v>11998</v>
      </c>
      <c r="D9" s="29">
        <v>160</v>
      </c>
      <c r="F9" t="s">
        <v>11999</v>
      </c>
      <c r="G9">
        <f>GETPIVOTDATA("[Measures].[Count of Ticket ID]",$A$3,"[Range].[Month wise ticket issue]","[Range].[Month wise ticket issue].&amp;[06]")</f>
        <v>105</v>
      </c>
      <c r="H9">
        <f>GETPIVOTDATA("[Measures].[Count of Month wise ticket resolved 2]",$C$3,"[Range 1].[Month wise ticket resolved 2]","[Range 1].[Month wise ticket resolved 2].&amp;[06]")</f>
        <v>134</v>
      </c>
    </row>
    <row r="10" spans="1:8" x14ac:dyDescent="0.3">
      <c r="A10" s="15" t="s">
        <v>12000</v>
      </c>
      <c r="B10" s="29">
        <v>97</v>
      </c>
      <c r="C10" s="15" t="s">
        <v>11999</v>
      </c>
      <c r="D10" s="29">
        <v>134</v>
      </c>
      <c r="F10" t="s">
        <v>12000</v>
      </c>
      <c r="G10">
        <f>GETPIVOTDATA("[Measures].[Count of Ticket ID]",$A$3,"[Range].[Month wise ticket issue]","[Range].[Month wise ticket issue].&amp;[07]")</f>
        <v>97</v>
      </c>
      <c r="H10">
        <f>GETPIVOTDATA("[Measures].[Count of Month wise ticket resolved 2]",$C$3,"[Range 1].[Month wise ticket resolved 2]","[Range 1].[Month wise ticket resolved 2].&amp;[07]")</f>
        <v>141</v>
      </c>
    </row>
    <row r="11" spans="1:8" x14ac:dyDescent="0.3">
      <c r="A11" s="15" t="s">
        <v>12001</v>
      </c>
      <c r="B11" s="29">
        <v>98</v>
      </c>
      <c r="C11" s="15" t="s">
        <v>12000</v>
      </c>
      <c r="D11" s="29">
        <v>141</v>
      </c>
      <c r="F11" t="s">
        <v>12001</v>
      </c>
      <c r="G11">
        <f>GETPIVOTDATA("[Measures].[Count of Ticket ID]",$A$3,"[Range].[Month wise ticket issue]","[Range].[Month wise ticket issue].&amp;[08]")</f>
        <v>98</v>
      </c>
      <c r="H11">
        <f>GETPIVOTDATA("[Measures].[Count of Month wise ticket resolved 2]",$C$3,"[Range 1].[Month wise ticket resolved 2]","[Range 1].[Month wise ticket resolved 2].&amp;[08]")</f>
        <v>139</v>
      </c>
    </row>
    <row r="12" spans="1:8" x14ac:dyDescent="0.3">
      <c r="A12" s="15" t="s">
        <v>12002</v>
      </c>
      <c r="B12" s="29">
        <v>94</v>
      </c>
      <c r="C12" s="15" t="s">
        <v>12001</v>
      </c>
      <c r="D12" s="29">
        <v>139</v>
      </c>
      <c r="F12" t="s">
        <v>12002</v>
      </c>
      <c r="G12">
        <f>GETPIVOTDATA("[Measures].[Count of Ticket ID]",$A$3,"[Range].[Month wise ticket issue]","[Range].[Month wise ticket issue].&amp;[09]")</f>
        <v>94</v>
      </c>
      <c r="H12">
        <f>GETPIVOTDATA("[Measures].[Count of Month wise ticket resolved 2]",$C$3,"[Range 1].[Month wise ticket resolved 2]","[Range 1].[Month wise ticket resolved 2].&amp;[09]")</f>
        <v>143</v>
      </c>
    </row>
    <row r="13" spans="1:8" x14ac:dyDescent="0.3">
      <c r="A13" s="15" t="s">
        <v>12003</v>
      </c>
      <c r="B13" s="29">
        <v>95</v>
      </c>
      <c r="C13" s="15" t="s">
        <v>12002</v>
      </c>
      <c r="D13" s="29">
        <v>143</v>
      </c>
      <c r="F13" t="s">
        <v>12003</v>
      </c>
      <c r="G13">
        <f>GETPIVOTDATA("[Measures].[Count of Ticket ID]",$A$3,"[Range].[Month wise ticket issue]","[Range].[Month wise ticket issue].&amp;[10]")</f>
        <v>95</v>
      </c>
      <c r="H13">
        <f>GETPIVOTDATA("[Measures].[Count of Month wise ticket resolved 2]",$C$3,"[Range 1].[Month wise ticket resolved 2]","[Range 1].[Month wise ticket resolved 2].&amp;[10]")</f>
        <v>141</v>
      </c>
    </row>
    <row r="14" spans="1:8" x14ac:dyDescent="0.3">
      <c r="A14" s="15" t="s">
        <v>12004</v>
      </c>
      <c r="B14" s="29">
        <v>109</v>
      </c>
      <c r="C14" s="15" t="s">
        <v>12003</v>
      </c>
      <c r="D14" s="29">
        <v>141</v>
      </c>
      <c r="F14" t="s">
        <v>12004</v>
      </c>
      <c r="G14">
        <f>GETPIVOTDATA("[Measures].[Count of Ticket ID]",$A$3,"[Range].[Month wise ticket issue]","[Range].[Month wise ticket issue].&amp;[11]")</f>
        <v>109</v>
      </c>
      <c r="H14">
        <f>GETPIVOTDATA("[Measures].[Count of Month wise ticket resolved 2]",$C$3,"[Range 1].[Month wise ticket resolved 2]","[Range 1].[Month wise ticket resolved 2].&amp;[11]")</f>
        <v>139</v>
      </c>
    </row>
    <row r="15" spans="1:8" x14ac:dyDescent="0.3">
      <c r="A15" s="15" t="s">
        <v>12005</v>
      </c>
      <c r="B15" s="29">
        <v>103</v>
      </c>
      <c r="C15" s="15" t="s">
        <v>12004</v>
      </c>
      <c r="D15" s="29">
        <v>139</v>
      </c>
      <c r="F15" t="s">
        <v>12005</v>
      </c>
      <c r="G15">
        <f>GETPIVOTDATA("[Measures].[Count of Ticket ID]",$A$3,"[Range].[Month wise ticket issue]","[Range].[Month wise ticket issue].&amp;[12]")</f>
        <v>103</v>
      </c>
      <c r="H15">
        <f>GETPIVOTDATA("[Measures].[Count of Month wise ticket resolved 2]",$C$3,"[Range 1].[Month wise ticket resolved 2]","[Range 1].[Month wise ticket resolved 2].&amp;[12]")</f>
        <v>115</v>
      </c>
    </row>
    <row r="16" spans="1:8" x14ac:dyDescent="0.3">
      <c r="A16" s="15" t="s">
        <v>11990</v>
      </c>
      <c r="B16" s="29">
        <v>1217</v>
      </c>
      <c r="C16" s="15" t="s">
        <v>12005</v>
      </c>
      <c r="D16" s="29">
        <v>115</v>
      </c>
      <c r="F16" t="s">
        <v>12023</v>
      </c>
      <c r="H16">
        <f>GETPIVOTDATA("[Measures].[Count of Month wise ticket resolved 2]",$C$3,"[Range 1].[Month wise ticket resolved 2]","[Range 1].[Month wise ticket resolved 2].&amp;[]")</f>
        <v>3377</v>
      </c>
    </row>
    <row r="17" spans="3:8" x14ac:dyDescent="0.3">
      <c r="C17" s="15" t="s">
        <v>11990</v>
      </c>
      <c r="D17" s="29">
        <v>5000</v>
      </c>
      <c r="F17" t="s">
        <v>11990</v>
      </c>
      <c r="G17">
        <f>SUM(G4:G16)</f>
        <v>1217</v>
      </c>
      <c r="H17">
        <f>SUM(H4:H16)</f>
        <v>5000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C0FAB-8861-45E6-B5AC-D27A9890BF18}">
  <dimension ref="A3:J41"/>
  <sheetViews>
    <sheetView zoomScale="65" zoomScaleNormal="55" workbookViewId="0">
      <selection activeCell="I32" sqref="I32"/>
    </sheetView>
  </sheetViews>
  <sheetFormatPr defaultRowHeight="14.4" x14ac:dyDescent="0.3"/>
  <cols>
    <col min="1" max="1" width="14.109375" bestFit="1" customWidth="1"/>
    <col min="2" max="2" width="16.21875" bestFit="1" customWidth="1"/>
    <col min="3" max="4" width="17.44140625" customWidth="1"/>
    <col min="5" max="5" width="16.88671875" bestFit="1" customWidth="1"/>
    <col min="6" max="6" width="46.5546875" bestFit="1" customWidth="1"/>
    <col min="7" max="7" width="16.88671875" bestFit="1" customWidth="1"/>
    <col min="8" max="9" width="24.5546875" bestFit="1" customWidth="1"/>
    <col min="10" max="12" width="3" bestFit="1" customWidth="1"/>
    <col min="13" max="13" width="19.88671875" bestFit="1" customWidth="1"/>
    <col min="14" max="14" width="24.5546875" bestFit="1" customWidth="1"/>
    <col min="15" max="15" width="19.88671875" bestFit="1" customWidth="1"/>
    <col min="16" max="16" width="49.33203125" bestFit="1" customWidth="1"/>
    <col min="17" max="17" width="3" bestFit="1" customWidth="1"/>
    <col min="18" max="18" width="12.88671875" bestFit="1" customWidth="1"/>
    <col min="19" max="20" width="3" customWidth="1"/>
    <col min="21" max="30" width="3" bestFit="1" customWidth="1"/>
    <col min="31" max="31" width="7.33203125" bestFit="1" customWidth="1"/>
    <col min="32" max="32" width="11.33203125" bestFit="1" customWidth="1"/>
    <col min="33" max="4990" width="10.109375" bestFit="1" customWidth="1"/>
    <col min="4991" max="4991" width="11.33203125" bestFit="1" customWidth="1"/>
  </cols>
  <sheetData>
    <row r="3" spans="1:6" x14ac:dyDescent="0.3">
      <c r="A3" s="14" t="s">
        <v>11989</v>
      </c>
      <c r="B3" t="s">
        <v>11991</v>
      </c>
      <c r="D3" t="s">
        <v>12024</v>
      </c>
      <c r="E3" s="17">
        <f>58393.75</f>
        <v>58393.75</v>
      </c>
      <c r="F3" s="14" t="s">
        <v>11989</v>
      </c>
    </row>
    <row r="4" spans="1:6" x14ac:dyDescent="0.3">
      <c r="A4" s="15" t="s">
        <v>33</v>
      </c>
      <c r="B4" s="29">
        <v>1217</v>
      </c>
      <c r="C4" s="17">
        <f>B4*$E$3</f>
        <v>71065193.75</v>
      </c>
      <c r="F4" s="15" t="s">
        <v>202</v>
      </c>
    </row>
    <row r="5" spans="1:6" x14ac:dyDescent="0.3">
      <c r="A5" s="15" t="s">
        <v>11990</v>
      </c>
      <c r="B5" s="29">
        <v>1217</v>
      </c>
      <c r="C5" s="17">
        <f>B5*$E$3</f>
        <v>71065193.75</v>
      </c>
      <c r="F5" s="15" t="s">
        <v>32</v>
      </c>
    </row>
    <row r="6" spans="1:6" x14ac:dyDescent="0.3">
      <c r="C6" s="17">
        <f>B6*$E$3</f>
        <v>0</v>
      </c>
      <c r="F6" s="15" t="s">
        <v>123</v>
      </c>
    </row>
    <row r="7" spans="1:6" x14ac:dyDescent="0.3">
      <c r="C7" s="17">
        <f>B7*$E$3</f>
        <v>0</v>
      </c>
      <c r="F7" s="15" t="s">
        <v>280</v>
      </c>
    </row>
    <row r="8" spans="1:6" x14ac:dyDescent="0.3">
      <c r="C8" s="17">
        <f>SUM(C4:C7)</f>
        <v>142130387.5</v>
      </c>
      <c r="F8" s="15" t="s">
        <v>48</v>
      </c>
    </row>
    <row r="9" spans="1:6" x14ac:dyDescent="0.3">
      <c r="F9" s="15" t="s">
        <v>139</v>
      </c>
    </row>
    <row r="10" spans="1:6" x14ac:dyDescent="0.3">
      <c r="A10" s="14" t="s">
        <v>11989</v>
      </c>
      <c r="B10" t="s">
        <v>11991</v>
      </c>
      <c r="F10" s="15" t="s">
        <v>25</v>
      </c>
    </row>
    <row r="11" spans="1:6" x14ac:dyDescent="0.3">
      <c r="A11" s="15" t="s">
        <v>11993</v>
      </c>
      <c r="B11">
        <v>77</v>
      </c>
      <c r="F11" s="15" t="s">
        <v>73</v>
      </c>
    </row>
    <row r="12" spans="1:6" x14ac:dyDescent="0.3">
      <c r="A12" s="15" t="s">
        <v>11994</v>
      </c>
      <c r="B12">
        <v>72</v>
      </c>
      <c r="F12" s="15" t="s">
        <v>249</v>
      </c>
    </row>
    <row r="13" spans="1:6" x14ac:dyDescent="0.3">
      <c r="A13" s="15" t="s">
        <v>11995</v>
      </c>
      <c r="B13">
        <v>51</v>
      </c>
      <c r="F13" s="15" t="s">
        <v>64</v>
      </c>
    </row>
    <row r="14" spans="1:6" x14ac:dyDescent="0.3">
      <c r="A14" s="15" t="s">
        <v>11996</v>
      </c>
      <c r="B14">
        <v>68</v>
      </c>
      <c r="F14" s="15" t="s">
        <v>194</v>
      </c>
    </row>
    <row r="15" spans="1:6" x14ac:dyDescent="0.3">
      <c r="A15" s="15" t="s">
        <v>11997</v>
      </c>
      <c r="B15">
        <v>80</v>
      </c>
      <c r="F15" s="15" t="s">
        <v>53</v>
      </c>
    </row>
    <row r="16" spans="1:6" x14ac:dyDescent="0.3">
      <c r="A16" s="15" t="s">
        <v>11998</v>
      </c>
      <c r="B16">
        <v>78</v>
      </c>
      <c r="F16" s="15" t="s">
        <v>131</v>
      </c>
    </row>
    <row r="17" spans="1:10" x14ac:dyDescent="0.3">
      <c r="A17" s="15" t="s">
        <v>11999</v>
      </c>
      <c r="B17">
        <v>71</v>
      </c>
      <c r="F17" s="15" t="s">
        <v>93</v>
      </c>
    </row>
    <row r="18" spans="1:10" x14ac:dyDescent="0.3">
      <c r="A18" s="15" t="s">
        <v>12000</v>
      </c>
      <c r="B18">
        <v>81</v>
      </c>
      <c r="F18" s="15" t="s">
        <v>149</v>
      </c>
    </row>
    <row r="19" spans="1:10" x14ac:dyDescent="0.3">
      <c r="A19" s="15" t="s">
        <v>12001</v>
      </c>
      <c r="B19">
        <v>84</v>
      </c>
      <c r="F19" s="15" t="s">
        <v>173</v>
      </c>
    </row>
    <row r="20" spans="1:10" x14ac:dyDescent="0.3">
      <c r="A20" s="15" t="s">
        <v>12002</v>
      </c>
      <c r="B20">
        <v>94</v>
      </c>
      <c r="F20" s="15" t="s">
        <v>135</v>
      </c>
    </row>
    <row r="21" spans="1:10" x14ac:dyDescent="0.3">
      <c r="A21" s="15" t="s">
        <v>12003</v>
      </c>
      <c r="B21">
        <v>72</v>
      </c>
      <c r="F21" s="15" t="s">
        <v>37</v>
      </c>
    </row>
    <row r="22" spans="1:10" x14ac:dyDescent="0.3">
      <c r="A22" s="15" t="s">
        <v>12004</v>
      </c>
      <c r="B22">
        <v>65</v>
      </c>
      <c r="F22" s="15" t="s">
        <v>205</v>
      </c>
    </row>
    <row r="23" spans="1:10" x14ac:dyDescent="0.3">
      <c r="A23" s="15" t="s">
        <v>12005</v>
      </c>
      <c r="B23">
        <v>84</v>
      </c>
      <c r="F23" s="15" t="s">
        <v>146</v>
      </c>
      <c r="H23" s="5"/>
      <c r="I23" s="6"/>
      <c r="J23" s="7"/>
    </row>
    <row r="24" spans="1:10" x14ac:dyDescent="0.3">
      <c r="A24" s="15" t="s">
        <v>12006</v>
      </c>
      <c r="B24">
        <v>82</v>
      </c>
      <c r="F24" s="15" t="s">
        <v>18</v>
      </c>
      <c r="H24" s="8"/>
      <c r="I24" s="9"/>
      <c r="J24" s="10"/>
    </row>
    <row r="25" spans="1:10" x14ac:dyDescent="0.3">
      <c r="A25" s="15" t="s">
        <v>12007</v>
      </c>
      <c r="B25">
        <v>67</v>
      </c>
      <c r="F25" s="15" t="s">
        <v>256</v>
      </c>
      <c r="H25" s="8"/>
      <c r="I25" s="9"/>
      <c r="J25" s="10"/>
    </row>
    <row r="26" spans="1:10" x14ac:dyDescent="0.3">
      <c r="A26" s="15" t="s">
        <v>12008</v>
      </c>
      <c r="B26">
        <v>76</v>
      </c>
      <c r="F26" s="15" t="s">
        <v>97</v>
      </c>
      <c r="H26" s="8"/>
      <c r="I26" s="9"/>
      <c r="J26" s="10"/>
    </row>
    <row r="27" spans="1:10" x14ac:dyDescent="0.3">
      <c r="A27" s="15" t="s">
        <v>12009</v>
      </c>
      <c r="B27">
        <v>82</v>
      </c>
      <c r="F27" s="15" t="s">
        <v>220</v>
      </c>
      <c r="H27" s="8"/>
      <c r="I27" s="9"/>
      <c r="J27" s="10"/>
    </row>
    <row r="28" spans="1:10" x14ac:dyDescent="0.3">
      <c r="A28" s="15" t="s">
        <v>12010</v>
      </c>
      <c r="B28">
        <v>79</v>
      </c>
      <c r="F28" s="15" t="s">
        <v>11</v>
      </c>
      <c r="H28" s="8"/>
      <c r="I28" s="9"/>
      <c r="J28" s="10"/>
    </row>
    <row r="29" spans="1:10" x14ac:dyDescent="0.3">
      <c r="A29" s="15" t="s">
        <v>12011</v>
      </c>
      <c r="B29">
        <v>68</v>
      </c>
      <c r="F29" s="15" t="s">
        <v>301</v>
      </c>
      <c r="H29" s="8"/>
      <c r="I29" s="9"/>
      <c r="J29" s="10"/>
    </row>
    <row r="30" spans="1:10" x14ac:dyDescent="0.3">
      <c r="A30" s="15" t="s">
        <v>12012</v>
      </c>
      <c r="B30">
        <v>63</v>
      </c>
      <c r="F30" s="15" t="s">
        <v>113</v>
      </c>
      <c r="H30" s="8"/>
      <c r="I30" s="9"/>
      <c r="J30" s="10"/>
    </row>
    <row r="31" spans="1:10" x14ac:dyDescent="0.3">
      <c r="A31" s="15" t="s">
        <v>12013</v>
      </c>
      <c r="B31">
        <v>66</v>
      </c>
      <c r="F31" s="15" t="s">
        <v>188</v>
      </c>
      <c r="H31" s="8"/>
      <c r="I31" s="9"/>
      <c r="J31" s="10"/>
    </row>
    <row r="32" spans="1:10" x14ac:dyDescent="0.3">
      <c r="A32" s="15" t="s">
        <v>12014</v>
      </c>
      <c r="B32">
        <v>68</v>
      </c>
      <c r="F32" s="15" t="s">
        <v>185</v>
      </c>
      <c r="H32" s="8"/>
      <c r="I32" s="9"/>
      <c r="J32" s="10"/>
    </row>
    <row r="33" spans="1:10" x14ac:dyDescent="0.3">
      <c r="A33" s="15" t="s">
        <v>12015</v>
      </c>
      <c r="B33">
        <v>88</v>
      </c>
      <c r="F33" s="15" t="s">
        <v>289</v>
      </c>
      <c r="H33" s="8"/>
      <c r="I33" s="9"/>
      <c r="J33" s="10"/>
    </row>
    <row r="34" spans="1:10" x14ac:dyDescent="0.3">
      <c r="A34" s="15" t="s">
        <v>12016</v>
      </c>
      <c r="B34">
        <v>84</v>
      </c>
      <c r="F34" s="15" t="s">
        <v>126</v>
      </c>
      <c r="H34" s="8"/>
      <c r="I34" s="9"/>
      <c r="J34" s="10"/>
    </row>
    <row r="35" spans="1:10" x14ac:dyDescent="0.3">
      <c r="A35" s="15" t="s">
        <v>12021</v>
      </c>
      <c r="B35">
        <v>3200</v>
      </c>
      <c r="F35" s="15" t="s">
        <v>68</v>
      </c>
      <c r="H35" s="8"/>
      <c r="I35" s="9"/>
      <c r="J35" s="10"/>
    </row>
    <row r="36" spans="1:10" x14ac:dyDescent="0.3">
      <c r="A36" s="15" t="s">
        <v>11990</v>
      </c>
      <c r="B36">
        <v>5000</v>
      </c>
      <c r="F36" s="15" t="s">
        <v>158</v>
      </c>
      <c r="H36" s="8"/>
      <c r="I36" s="9"/>
      <c r="J36" s="10"/>
    </row>
    <row r="37" spans="1:10" x14ac:dyDescent="0.3">
      <c r="F37" s="15" t="s">
        <v>110</v>
      </c>
      <c r="H37" s="8"/>
      <c r="I37" s="9"/>
      <c r="J37" s="10"/>
    </row>
    <row r="38" spans="1:10" x14ac:dyDescent="0.3">
      <c r="F38" s="15" t="s">
        <v>87</v>
      </c>
      <c r="H38" s="8"/>
      <c r="I38" s="9"/>
      <c r="J38" s="10"/>
    </row>
    <row r="39" spans="1:10" x14ac:dyDescent="0.3">
      <c r="F39" s="15" t="s">
        <v>404</v>
      </c>
      <c r="H39" s="8"/>
      <c r="I39" s="9"/>
      <c r="J39" s="10"/>
    </row>
    <row r="40" spans="1:10" x14ac:dyDescent="0.3">
      <c r="F40" s="15" t="s">
        <v>12017</v>
      </c>
      <c r="H40" s="11"/>
      <c r="I40" s="12"/>
      <c r="J40" s="13"/>
    </row>
    <row r="41" spans="1:10" x14ac:dyDescent="0.3">
      <c r="F41" s="15" t="s">
        <v>11990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F178C-6C66-4BEC-86A2-D6CC8A845F49}">
  <dimension ref="A1:S6"/>
  <sheetViews>
    <sheetView zoomScale="70" zoomScaleNormal="70" workbookViewId="0">
      <selection activeCell="W22" sqref="W22"/>
    </sheetView>
  </sheetViews>
  <sheetFormatPr defaultRowHeight="14.4" x14ac:dyDescent="0.3"/>
  <sheetData>
    <row r="1" spans="1:19" x14ac:dyDescent="0.3">
      <c r="A1" s="23" t="s">
        <v>11002</v>
      </c>
      <c r="B1" s="23"/>
      <c r="C1" s="23"/>
      <c r="E1" s="23" t="s">
        <v>11003</v>
      </c>
      <c r="F1" s="23"/>
      <c r="G1" s="23"/>
      <c r="I1" s="23" t="s">
        <v>11984</v>
      </c>
      <c r="J1" s="23"/>
      <c r="K1" s="23"/>
      <c r="M1" s="23" t="s">
        <v>11985</v>
      </c>
      <c r="N1" s="23"/>
      <c r="O1" s="23"/>
      <c r="Q1" s="25" t="s">
        <v>11986</v>
      </c>
      <c r="R1" s="25"/>
      <c r="S1" s="25"/>
    </row>
    <row r="2" spans="1:19" x14ac:dyDescent="0.3">
      <c r="A2" s="28">
        <f>COUNTA('customer issues tickets'!A2:A5001)</f>
        <v>5000</v>
      </c>
      <c r="B2" s="28"/>
      <c r="C2" s="28"/>
      <c r="E2" s="28">
        <f>COUNTIF('customer issues tickets'!G2:G5001,"resolved")</f>
        <v>1623</v>
      </c>
      <c r="F2" s="28"/>
      <c r="G2" s="28"/>
      <c r="I2" s="28">
        <f>COUNTBLANK('customer issues tickets'!C2:C5001)</f>
        <v>0</v>
      </c>
      <c r="J2" s="28"/>
      <c r="K2" s="28"/>
      <c r="M2" s="24">
        <f>COUNTIF('customer issues tickets'!G2:G5001, "In Progress")</f>
        <v>1700</v>
      </c>
      <c r="N2" s="24"/>
      <c r="O2" s="24"/>
      <c r="Q2" s="26">
        <f>AVERAGE('customer issues tickets'!K2:K5001)</f>
        <v>0.50265230283425844</v>
      </c>
      <c r="R2" s="26"/>
      <c r="S2" s="26"/>
    </row>
    <row r="3" spans="1:19" x14ac:dyDescent="0.3">
      <c r="A3" s="28"/>
      <c r="B3" s="28"/>
      <c r="C3" s="28"/>
      <c r="E3" s="28"/>
      <c r="F3" s="28"/>
      <c r="G3" s="28"/>
      <c r="I3" s="28"/>
      <c r="J3" s="28"/>
      <c r="K3" s="28"/>
      <c r="M3" s="24"/>
      <c r="N3" s="24"/>
      <c r="O3" s="24"/>
      <c r="Q3" s="26"/>
      <c r="R3" s="26"/>
      <c r="S3" s="26"/>
    </row>
    <row r="5" spans="1:19" x14ac:dyDescent="0.3">
      <c r="A5" s="27" t="s">
        <v>11987</v>
      </c>
      <c r="B5" s="27"/>
      <c r="C5" s="27"/>
      <c r="D5" s="27"/>
      <c r="E5" s="27"/>
      <c r="F5" s="27"/>
      <c r="G5" s="27"/>
      <c r="H5" s="27"/>
      <c r="I5" s="27"/>
      <c r="J5" s="27"/>
      <c r="K5" s="27"/>
      <c r="L5" s="27"/>
      <c r="M5" s="27"/>
      <c r="N5" s="27"/>
      <c r="O5" s="27"/>
      <c r="P5" s="27"/>
      <c r="Q5" s="27"/>
      <c r="R5" s="27"/>
      <c r="S5" s="27"/>
    </row>
    <row r="6" spans="1:19" x14ac:dyDescent="0.3">
      <c r="A6" s="27"/>
      <c r="B6" s="27"/>
      <c r="C6" s="27"/>
      <c r="D6" s="27"/>
      <c r="E6" s="27"/>
      <c r="F6" s="27"/>
      <c r="G6" s="27"/>
      <c r="H6" s="27"/>
      <c r="I6" s="27"/>
      <c r="J6" s="27"/>
      <c r="K6" s="27"/>
      <c r="L6" s="27"/>
      <c r="M6" s="27"/>
      <c r="N6" s="27"/>
      <c r="O6" s="27"/>
      <c r="P6" s="27"/>
      <c r="Q6" s="27"/>
      <c r="R6" s="27"/>
      <c r="S6" s="27"/>
    </row>
  </sheetData>
  <mergeCells count="11">
    <mergeCell ref="M1:O1"/>
    <mergeCell ref="M2:O3"/>
    <mergeCell ref="Q1:S1"/>
    <mergeCell ref="Q2:S3"/>
    <mergeCell ref="A5:S6"/>
    <mergeCell ref="A1:C1"/>
    <mergeCell ref="A2:C3"/>
    <mergeCell ref="E1:G1"/>
    <mergeCell ref="E2:G3"/>
    <mergeCell ref="I1:K1"/>
    <mergeCell ref="I2:K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8E17E-805F-45B5-91E3-84E6AD8A776F}">
  <dimension ref="A1:R42"/>
  <sheetViews>
    <sheetView zoomScale="70" zoomScaleNormal="70" workbookViewId="0">
      <selection activeCell="O42" sqref="O42"/>
    </sheetView>
  </sheetViews>
  <sheetFormatPr defaultRowHeight="14.4" x14ac:dyDescent="0.3"/>
  <cols>
    <col min="2" max="2" width="42.6640625" bestFit="1" customWidth="1"/>
    <col min="3" max="4" width="16.33203125" bestFit="1" customWidth="1"/>
    <col min="5" max="5" width="14.33203125" bestFit="1" customWidth="1"/>
    <col min="10" max="10" width="11.33203125" bestFit="1" customWidth="1"/>
    <col min="11" max="11" width="15.88671875" bestFit="1" customWidth="1"/>
    <col min="12" max="13" width="16.88671875" bestFit="1" customWidth="1"/>
    <col min="14" max="14" width="16.44140625" bestFit="1" customWidth="1"/>
    <col min="15" max="15" width="18.88671875" bestFit="1" customWidth="1"/>
    <col min="16" max="16" width="16.44140625" customWidth="1"/>
    <col min="17" max="17" width="16.44140625" bestFit="1" customWidth="1"/>
    <col min="18" max="18" width="18.88671875" bestFit="1" customWidth="1"/>
  </cols>
  <sheetData>
    <row r="1" spans="1:17" x14ac:dyDescent="0.3">
      <c r="C1" t="s">
        <v>12024</v>
      </c>
      <c r="D1">
        <v>58393.75</v>
      </c>
    </row>
    <row r="3" spans="1:17" x14ac:dyDescent="0.3">
      <c r="B3" t="s">
        <v>11989</v>
      </c>
      <c r="C3" t="s">
        <v>12026</v>
      </c>
      <c r="D3" s="18" t="s">
        <v>12027</v>
      </c>
      <c r="E3" t="s">
        <v>12028</v>
      </c>
      <c r="F3" t="s">
        <v>12029</v>
      </c>
      <c r="G3" t="s">
        <v>12030</v>
      </c>
      <c r="H3" t="s">
        <v>12031</v>
      </c>
      <c r="I3" t="s">
        <v>12039</v>
      </c>
      <c r="K3" t="s">
        <v>12032</v>
      </c>
      <c r="L3" t="s">
        <v>12033</v>
      </c>
      <c r="M3" t="s">
        <v>12034</v>
      </c>
      <c r="N3" t="s">
        <v>12035</v>
      </c>
      <c r="O3" t="s">
        <v>12036</v>
      </c>
      <c r="P3" t="s">
        <v>12038</v>
      </c>
      <c r="Q3" t="s">
        <v>12037</v>
      </c>
    </row>
    <row r="4" spans="1:17" x14ac:dyDescent="0.3">
      <c r="A4">
        <v>1</v>
      </c>
      <c r="B4" t="s">
        <v>202</v>
      </c>
      <c r="C4" s="20">
        <v>31</v>
      </c>
      <c r="D4">
        <v>29</v>
      </c>
      <c r="E4">
        <v>21</v>
      </c>
      <c r="F4">
        <v>19</v>
      </c>
      <c r="G4">
        <v>17</v>
      </c>
      <c r="H4">
        <f>SKEW(C4:G4)</f>
        <v>0.43693449214931812</v>
      </c>
      <c r="I4" s="20">
        <f>MEDIAN(C4:G4)</f>
        <v>21</v>
      </c>
      <c r="K4" s="18">
        <f>C4*$D$1</f>
        <v>1810206.25</v>
      </c>
      <c r="L4" s="18">
        <f t="shared" ref="L4:O4" si="0">D4*$D$1</f>
        <v>1693418.75</v>
      </c>
      <c r="M4" s="18">
        <f t="shared" si="0"/>
        <v>1226268.75</v>
      </c>
      <c r="N4" s="18">
        <f t="shared" si="0"/>
        <v>1109481.25</v>
      </c>
      <c r="O4" s="18">
        <f t="shared" si="0"/>
        <v>992693.75</v>
      </c>
      <c r="P4" s="21">
        <f>SKEW(K4:O4)</f>
        <v>0.43693449214931718</v>
      </c>
      <c r="Q4" s="19">
        <f>MEDIAN(K4:O4)</f>
        <v>1226268.75</v>
      </c>
    </row>
    <row r="5" spans="1:17" x14ac:dyDescent="0.3">
      <c r="A5">
        <v>2</v>
      </c>
      <c r="B5" t="s">
        <v>32</v>
      </c>
      <c r="C5" s="20">
        <v>24</v>
      </c>
      <c r="D5">
        <v>30</v>
      </c>
      <c r="E5">
        <v>29</v>
      </c>
      <c r="F5">
        <v>32</v>
      </c>
      <c r="G5">
        <v>29</v>
      </c>
      <c r="H5">
        <f t="shared" ref="H5:H40" si="1">SKEW(C5:G5)</f>
        <v>-1.235322589929869</v>
      </c>
      <c r="I5" s="20">
        <f t="shared" ref="I5:I40" si="2">MEDIAN(C5:G5)</f>
        <v>29</v>
      </c>
      <c r="K5" s="18">
        <f t="shared" ref="K5:K39" si="3">C5*$D$1</f>
        <v>1401450</v>
      </c>
      <c r="L5" s="18">
        <f t="shared" ref="L5:L39" si="4">D5*$D$1</f>
        <v>1751812.5</v>
      </c>
      <c r="M5" s="18">
        <f t="shared" ref="M5:M39" si="5">E5*$D$1</f>
        <v>1693418.75</v>
      </c>
      <c r="N5" s="18">
        <f t="shared" ref="N5:N39" si="6">F5*$D$1</f>
        <v>1868600</v>
      </c>
      <c r="O5" s="18">
        <f t="shared" ref="O5:O39" si="7">G5*$D$1</f>
        <v>1693418.75</v>
      </c>
      <c r="P5" s="21">
        <f t="shared" ref="P5:P39" si="8">SKEW(K5:O5)</f>
        <v>-1.2353225899298674</v>
      </c>
      <c r="Q5" s="19">
        <f t="shared" ref="Q5:Q39" si="9">MEDIAN(K5:O5)</f>
        <v>1693418.75</v>
      </c>
    </row>
    <row r="6" spans="1:17" x14ac:dyDescent="0.3">
      <c r="A6">
        <v>3</v>
      </c>
      <c r="B6" t="s">
        <v>123</v>
      </c>
      <c r="C6" s="20">
        <v>27</v>
      </c>
      <c r="D6">
        <v>28</v>
      </c>
      <c r="E6">
        <v>27</v>
      </c>
      <c r="F6">
        <v>21</v>
      </c>
      <c r="G6">
        <v>28</v>
      </c>
      <c r="H6">
        <f t="shared" si="1"/>
        <v>-2.0770565944246662</v>
      </c>
      <c r="I6" s="20">
        <f t="shared" si="2"/>
        <v>27</v>
      </c>
      <c r="K6" s="18">
        <f t="shared" si="3"/>
        <v>1576631.25</v>
      </c>
      <c r="L6" s="18">
        <f t="shared" si="4"/>
        <v>1635025</v>
      </c>
      <c r="M6" s="18">
        <f t="shared" si="5"/>
        <v>1576631.25</v>
      </c>
      <c r="N6" s="18">
        <f t="shared" si="6"/>
        <v>1226268.75</v>
      </c>
      <c r="O6" s="18">
        <f t="shared" si="7"/>
        <v>1635025</v>
      </c>
      <c r="P6" s="21">
        <f t="shared" si="8"/>
        <v>-2.0770565944246662</v>
      </c>
      <c r="Q6" s="19">
        <f t="shared" si="9"/>
        <v>1576631.25</v>
      </c>
    </row>
    <row r="7" spans="1:17" x14ac:dyDescent="0.3">
      <c r="A7">
        <v>4</v>
      </c>
      <c r="B7" t="s">
        <v>280</v>
      </c>
      <c r="C7" s="20">
        <v>20</v>
      </c>
      <c r="D7">
        <v>33</v>
      </c>
      <c r="E7">
        <v>29</v>
      </c>
      <c r="F7">
        <v>27</v>
      </c>
      <c r="G7">
        <v>41</v>
      </c>
      <c r="H7">
        <f t="shared" si="1"/>
        <v>0.29585289450195545</v>
      </c>
      <c r="I7" s="20">
        <f t="shared" si="2"/>
        <v>29</v>
      </c>
      <c r="K7" s="18">
        <f t="shared" si="3"/>
        <v>1167875</v>
      </c>
      <c r="L7" s="18">
        <f t="shared" si="4"/>
        <v>1926993.75</v>
      </c>
      <c r="M7" s="18">
        <f t="shared" si="5"/>
        <v>1693418.75</v>
      </c>
      <c r="N7" s="18">
        <f t="shared" si="6"/>
        <v>1576631.25</v>
      </c>
      <c r="O7" s="18">
        <f t="shared" si="7"/>
        <v>2394143.75</v>
      </c>
      <c r="P7" s="21">
        <f t="shared" si="8"/>
        <v>0.29585289450195545</v>
      </c>
      <c r="Q7" s="19">
        <f t="shared" si="9"/>
        <v>1693418.75</v>
      </c>
    </row>
    <row r="8" spans="1:17" x14ac:dyDescent="0.3">
      <c r="A8">
        <v>5</v>
      </c>
      <c r="B8" t="s">
        <v>48</v>
      </c>
      <c r="C8" s="20">
        <v>30</v>
      </c>
      <c r="D8">
        <v>25</v>
      </c>
      <c r="E8">
        <v>17</v>
      </c>
      <c r="F8">
        <v>31</v>
      </c>
      <c r="G8">
        <v>28</v>
      </c>
      <c r="H8">
        <f t="shared" si="1"/>
        <v>-1.4220102420976608</v>
      </c>
      <c r="I8" s="20">
        <f t="shared" si="2"/>
        <v>28</v>
      </c>
      <c r="K8" s="18">
        <f t="shared" si="3"/>
        <v>1751812.5</v>
      </c>
      <c r="L8" s="18">
        <f t="shared" si="4"/>
        <v>1459843.75</v>
      </c>
      <c r="M8" s="18">
        <f t="shared" si="5"/>
        <v>992693.75</v>
      </c>
      <c r="N8" s="18">
        <f t="shared" si="6"/>
        <v>1810206.25</v>
      </c>
      <c r="O8" s="18">
        <f t="shared" si="7"/>
        <v>1635025</v>
      </c>
      <c r="P8" s="21">
        <f t="shared" si="8"/>
        <v>-1.4220102420976615</v>
      </c>
      <c r="Q8" s="19">
        <f t="shared" si="9"/>
        <v>1635025</v>
      </c>
    </row>
    <row r="9" spans="1:17" x14ac:dyDescent="0.3">
      <c r="A9">
        <v>6</v>
      </c>
      <c r="B9" t="s">
        <v>139</v>
      </c>
      <c r="C9" s="20">
        <v>30</v>
      </c>
      <c r="D9">
        <v>31</v>
      </c>
      <c r="E9">
        <v>38</v>
      </c>
      <c r="F9">
        <v>31</v>
      </c>
      <c r="G9">
        <v>27</v>
      </c>
      <c r="H9">
        <f t="shared" si="1"/>
        <v>1.2627565129988239</v>
      </c>
      <c r="I9" s="20">
        <f t="shared" si="2"/>
        <v>31</v>
      </c>
      <c r="K9" s="18">
        <f t="shared" si="3"/>
        <v>1751812.5</v>
      </c>
      <c r="L9" s="18">
        <f t="shared" si="4"/>
        <v>1810206.25</v>
      </c>
      <c r="M9" s="18">
        <f t="shared" si="5"/>
        <v>2218962.5</v>
      </c>
      <c r="N9" s="18">
        <f t="shared" si="6"/>
        <v>1810206.25</v>
      </c>
      <c r="O9" s="18">
        <f t="shared" si="7"/>
        <v>1576631.25</v>
      </c>
      <c r="P9" s="21">
        <f t="shared" si="8"/>
        <v>1.2627565129988223</v>
      </c>
      <c r="Q9" s="19">
        <f t="shared" si="9"/>
        <v>1810206.25</v>
      </c>
    </row>
    <row r="10" spans="1:17" x14ac:dyDescent="0.3">
      <c r="A10">
        <v>7</v>
      </c>
      <c r="B10" t="s">
        <v>25</v>
      </c>
      <c r="C10" s="20">
        <v>38</v>
      </c>
      <c r="D10">
        <v>30</v>
      </c>
      <c r="E10">
        <v>14</v>
      </c>
      <c r="F10">
        <v>34</v>
      </c>
      <c r="G10">
        <v>21</v>
      </c>
      <c r="H10">
        <f t="shared" si="1"/>
        <v>-0.52086765780339694</v>
      </c>
      <c r="I10" s="20">
        <f t="shared" si="2"/>
        <v>30</v>
      </c>
      <c r="K10" s="18">
        <f t="shared" si="3"/>
        <v>2218962.5</v>
      </c>
      <c r="L10" s="18">
        <f t="shared" si="4"/>
        <v>1751812.5</v>
      </c>
      <c r="M10" s="18">
        <f t="shared" si="5"/>
        <v>817512.5</v>
      </c>
      <c r="N10" s="18">
        <f t="shared" si="6"/>
        <v>1985387.5</v>
      </c>
      <c r="O10" s="18">
        <f t="shared" si="7"/>
        <v>1226268.75</v>
      </c>
      <c r="P10" s="21">
        <f t="shared" si="8"/>
        <v>-0.52086765780339783</v>
      </c>
      <c r="Q10" s="19">
        <f t="shared" si="9"/>
        <v>1751812.5</v>
      </c>
    </row>
    <row r="11" spans="1:17" x14ac:dyDescent="0.3">
      <c r="A11">
        <v>8</v>
      </c>
      <c r="B11" t="s">
        <v>73</v>
      </c>
      <c r="C11" s="20">
        <v>21</v>
      </c>
      <c r="D11">
        <v>28</v>
      </c>
      <c r="E11">
        <v>33</v>
      </c>
      <c r="F11">
        <v>26</v>
      </c>
      <c r="G11">
        <v>46</v>
      </c>
      <c r="H11">
        <f t="shared" si="1"/>
        <v>1.1811823696726595</v>
      </c>
      <c r="I11" s="20">
        <f t="shared" si="2"/>
        <v>28</v>
      </c>
      <c r="K11" s="18">
        <f t="shared" si="3"/>
        <v>1226268.75</v>
      </c>
      <c r="L11" s="18">
        <f t="shared" si="4"/>
        <v>1635025</v>
      </c>
      <c r="M11" s="18">
        <f t="shared" si="5"/>
        <v>1926993.75</v>
      </c>
      <c r="N11" s="18">
        <f t="shared" si="6"/>
        <v>1518237.5</v>
      </c>
      <c r="O11" s="18">
        <f t="shared" si="7"/>
        <v>2686112.5</v>
      </c>
      <c r="P11" s="21">
        <f t="shared" si="8"/>
        <v>1.1811823696726607</v>
      </c>
      <c r="Q11" s="19">
        <f t="shared" si="9"/>
        <v>1635025</v>
      </c>
    </row>
    <row r="12" spans="1:17" x14ac:dyDescent="0.3">
      <c r="A12">
        <v>9</v>
      </c>
      <c r="B12" t="s">
        <v>249</v>
      </c>
      <c r="C12" s="20">
        <v>29</v>
      </c>
      <c r="D12">
        <v>29</v>
      </c>
      <c r="E12">
        <v>21</v>
      </c>
      <c r="F12">
        <v>33</v>
      </c>
      <c r="G12">
        <v>32</v>
      </c>
      <c r="H12">
        <f t="shared" si="1"/>
        <v>-1.4646346474916894</v>
      </c>
      <c r="I12" s="20">
        <f t="shared" si="2"/>
        <v>29</v>
      </c>
      <c r="K12" s="18">
        <f t="shared" si="3"/>
        <v>1693418.75</v>
      </c>
      <c r="L12" s="18">
        <f t="shared" si="4"/>
        <v>1693418.75</v>
      </c>
      <c r="M12" s="18">
        <f t="shared" si="5"/>
        <v>1226268.75</v>
      </c>
      <c r="N12" s="18">
        <f t="shared" si="6"/>
        <v>1926993.75</v>
      </c>
      <c r="O12" s="18">
        <f t="shared" si="7"/>
        <v>1868600</v>
      </c>
      <c r="P12" s="21">
        <f t="shared" si="8"/>
        <v>-1.464634647491688</v>
      </c>
      <c r="Q12" s="19">
        <f t="shared" si="9"/>
        <v>1693418.75</v>
      </c>
    </row>
    <row r="13" spans="1:17" x14ac:dyDescent="0.3">
      <c r="A13">
        <v>10</v>
      </c>
      <c r="B13" t="s">
        <v>64</v>
      </c>
      <c r="C13" s="20">
        <v>33</v>
      </c>
      <c r="D13">
        <v>25</v>
      </c>
      <c r="E13">
        <v>27</v>
      </c>
      <c r="F13">
        <v>21</v>
      </c>
      <c r="G13">
        <v>38</v>
      </c>
      <c r="H13">
        <f t="shared" si="1"/>
        <v>0.43536367654836761</v>
      </c>
      <c r="I13" s="20">
        <f t="shared" si="2"/>
        <v>27</v>
      </c>
      <c r="K13" s="18">
        <f t="shared" si="3"/>
        <v>1926993.75</v>
      </c>
      <c r="L13" s="18">
        <f t="shared" si="4"/>
        <v>1459843.75</v>
      </c>
      <c r="M13" s="18">
        <f t="shared" si="5"/>
        <v>1576631.25</v>
      </c>
      <c r="N13" s="18">
        <f t="shared" si="6"/>
        <v>1226268.75</v>
      </c>
      <c r="O13" s="18">
        <f t="shared" si="7"/>
        <v>2218962.5</v>
      </c>
      <c r="P13" s="21">
        <f t="shared" si="8"/>
        <v>0.43536367654836827</v>
      </c>
      <c r="Q13" s="19">
        <f t="shared" si="9"/>
        <v>1576631.25</v>
      </c>
    </row>
    <row r="14" spans="1:17" x14ac:dyDescent="0.3">
      <c r="A14">
        <v>11</v>
      </c>
      <c r="B14" t="s">
        <v>194</v>
      </c>
      <c r="C14" s="20">
        <v>34</v>
      </c>
      <c r="D14">
        <v>19</v>
      </c>
      <c r="E14">
        <v>30</v>
      </c>
      <c r="F14">
        <v>33</v>
      </c>
      <c r="G14">
        <v>35</v>
      </c>
      <c r="H14">
        <f t="shared" si="1"/>
        <v>-1.8181221163713976</v>
      </c>
      <c r="I14" s="20">
        <f t="shared" si="2"/>
        <v>33</v>
      </c>
      <c r="K14" s="18">
        <f t="shared" si="3"/>
        <v>1985387.5</v>
      </c>
      <c r="L14" s="18">
        <f t="shared" si="4"/>
        <v>1109481.25</v>
      </c>
      <c r="M14" s="18">
        <f t="shared" si="5"/>
        <v>1751812.5</v>
      </c>
      <c r="N14" s="18">
        <f t="shared" si="6"/>
        <v>1926993.75</v>
      </c>
      <c r="O14" s="18">
        <f t="shared" si="7"/>
        <v>2043781.25</v>
      </c>
      <c r="P14" s="21">
        <f t="shared" si="8"/>
        <v>-1.8181221163713979</v>
      </c>
      <c r="Q14" s="19">
        <f t="shared" si="9"/>
        <v>1926993.75</v>
      </c>
    </row>
    <row r="15" spans="1:17" x14ac:dyDescent="0.3">
      <c r="A15">
        <v>12</v>
      </c>
      <c r="B15" t="s">
        <v>53</v>
      </c>
      <c r="C15" s="20">
        <v>20</v>
      </c>
      <c r="D15">
        <v>30</v>
      </c>
      <c r="E15">
        <v>26</v>
      </c>
      <c r="F15">
        <v>32</v>
      </c>
      <c r="G15">
        <v>30</v>
      </c>
      <c r="H15">
        <f t="shared" si="1"/>
        <v>-1.2639100390556435</v>
      </c>
      <c r="I15" s="20">
        <f t="shared" si="2"/>
        <v>30</v>
      </c>
      <c r="K15" s="18">
        <f t="shared" si="3"/>
        <v>1167875</v>
      </c>
      <c r="L15" s="18">
        <f t="shared" si="4"/>
        <v>1751812.5</v>
      </c>
      <c r="M15" s="18">
        <f t="shared" si="5"/>
        <v>1518237.5</v>
      </c>
      <c r="N15" s="18">
        <f t="shared" si="6"/>
        <v>1868600</v>
      </c>
      <c r="O15" s="18">
        <f t="shared" si="7"/>
        <v>1751812.5</v>
      </c>
      <c r="P15" s="21">
        <f t="shared" si="8"/>
        <v>-1.2639100390556426</v>
      </c>
      <c r="Q15" s="19">
        <f t="shared" si="9"/>
        <v>1751812.5</v>
      </c>
    </row>
    <row r="16" spans="1:17" x14ac:dyDescent="0.3">
      <c r="A16">
        <v>13</v>
      </c>
      <c r="B16" t="s">
        <v>131</v>
      </c>
      <c r="C16" s="20">
        <v>36</v>
      </c>
      <c r="D16">
        <v>26</v>
      </c>
      <c r="E16">
        <v>23</v>
      </c>
      <c r="F16">
        <v>29</v>
      </c>
      <c r="G16">
        <v>28</v>
      </c>
      <c r="H16">
        <f t="shared" si="1"/>
        <v>0.99227103235942959</v>
      </c>
      <c r="I16" s="20">
        <f t="shared" si="2"/>
        <v>28</v>
      </c>
      <c r="K16" s="18">
        <f t="shared" si="3"/>
        <v>2102175</v>
      </c>
      <c r="L16" s="18">
        <f t="shared" si="4"/>
        <v>1518237.5</v>
      </c>
      <c r="M16" s="18">
        <f t="shared" si="5"/>
        <v>1343056.25</v>
      </c>
      <c r="N16" s="18">
        <f t="shared" si="6"/>
        <v>1693418.75</v>
      </c>
      <c r="O16" s="18">
        <f t="shared" si="7"/>
        <v>1635025</v>
      </c>
      <c r="P16" s="21">
        <f t="shared" si="8"/>
        <v>0.99227103235942737</v>
      </c>
      <c r="Q16" s="19">
        <f t="shared" si="9"/>
        <v>1635025</v>
      </c>
    </row>
    <row r="17" spans="1:17" x14ac:dyDescent="0.3">
      <c r="A17">
        <v>14</v>
      </c>
      <c r="B17" t="s">
        <v>93</v>
      </c>
      <c r="C17" s="20">
        <v>24</v>
      </c>
      <c r="D17">
        <v>30</v>
      </c>
      <c r="E17">
        <v>35</v>
      </c>
      <c r="F17">
        <v>29</v>
      </c>
      <c r="G17">
        <v>32</v>
      </c>
      <c r="H17">
        <f t="shared" si="1"/>
        <v>-0.5222063253668664</v>
      </c>
      <c r="I17" s="20">
        <f t="shared" si="2"/>
        <v>30</v>
      </c>
      <c r="K17" s="18">
        <f t="shared" si="3"/>
        <v>1401450</v>
      </c>
      <c r="L17" s="18">
        <f t="shared" si="4"/>
        <v>1751812.5</v>
      </c>
      <c r="M17" s="18">
        <f t="shared" si="5"/>
        <v>2043781.25</v>
      </c>
      <c r="N17" s="18">
        <f t="shared" si="6"/>
        <v>1693418.75</v>
      </c>
      <c r="O17" s="18">
        <f t="shared" si="7"/>
        <v>1868600</v>
      </c>
      <c r="P17" s="21">
        <f t="shared" si="8"/>
        <v>-0.52220632536686595</v>
      </c>
      <c r="Q17" s="19">
        <f t="shared" si="9"/>
        <v>1751812.5</v>
      </c>
    </row>
    <row r="18" spans="1:17" x14ac:dyDescent="0.3">
      <c r="A18">
        <v>15</v>
      </c>
      <c r="B18" t="s">
        <v>149</v>
      </c>
      <c r="C18" s="20">
        <v>30</v>
      </c>
      <c r="D18">
        <v>29</v>
      </c>
      <c r="E18">
        <v>31</v>
      </c>
      <c r="F18">
        <v>23</v>
      </c>
      <c r="G18">
        <v>21</v>
      </c>
      <c r="H18">
        <f t="shared" si="1"/>
        <v>-0.60801182187740577</v>
      </c>
      <c r="I18" s="20">
        <f t="shared" si="2"/>
        <v>29</v>
      </c>
      <c r="K18" s="18">
        <f t="shared" si="3"/>
        <v>1751812.5</v>
      </c>
      <c r="L18" s="18">
        <f t="shared" si="4"/>
        <v>1693418.75</v>
      </c>
      <c r="M18" s="18">
        <f t="shared" si="5"/>
        <v>1810206.25</v>
      </c>
      <c r="N18" s="18">
        <f t="shared" si="6"/>
        <v>1343056.25</v>
      </c>
      <c r="O18" s="18">
        <f t="shared" si="7"/>
        <v>1226268.75</v>
      </c>
      <c r="P18" s="21">
        <f t="shared" si="8"/>
        <v>-0.60801182187740488</v>
      </c>
      <c r="Q18" s="19">
        <f t="shared" si="9"/>
        <v>1693418.75</v>
      </c>
    </row>
    <row r="19" spans="1:17" x14ac:dyDescent="0.3">
      <c r="A19">
        <v>16</v>
      </c>
      <c r="B19" t="s">
        <v>173</v>
      </c>
      <c r="C19" s="20">
        <v>27</v>
      </c>
      <c r="D19">
        <v>22</v>
      </c>
      <c r="E19">
        <v>36</v>
      </c>
      <c r="F19">
        <v>34</v>
      </c>
      <c r="G19">
        <v>21</v>
      </c>
      <c r="H19">
        <f t="shared" si="1"/>
        <v>0.22075909788160719</v>
      </c>
      <c r="I19" s="20">
        <f t="shared" si="2"/>
        <v>27</v>
      </c>
      <c r="K19" s="18">
        <f t="shared" si="3"/>
        <v>1576631.25</v>
      </c>
      <c r="L19" s="18">
        <f t="shared" si="4"/>
        <v>1284662.5</v>
      </c>
      <c r="M19" s="18">
        <f t="shared" si="5"/>
        <v>2102175</v>
      </c>
      <c r="N19" s="18">
        <f t="shared" si="6"/>
        <v>1985387.5</v>
      </c>
      <c r="O19" s="18">
        <f t="shared" si="7"/>
        <v>1226268.75</v>
      </c>
      <c r="P19" s="21">
        <f t="shared" si="8"/>
        <v>0.22075909788160708</v>
      </c>
      <c r="Q19" s="19">
        <f t="shared" si="9"/>
        <v>1576631.25</v>
      </c>
    </row>
    <row r="20" spans="1:17" x14ac:dyDescent="0.3">
      <c r="A20">
        <v>17</v>
      </c>
      <c r="B20" t="s">
        <v>135</v>
      </c>
      <c r="C20" s="20">
        <v>34</v>
      </c>
      <c r="D20">
        <v>30</v>
      </c>
      <c r="E20">
        <v>27</v>
      </c>
      <c r="F20">
        <v>21</v>
      </c>
      <c r="G20">
        <v>27</v>
      </c>
      <c r="H20">
        <f t="shared" si="1"/>
        <v>-0.25611851983398415</v>
      </c>
      <c r="I20" s="20">
        <f t="shared" si="2"/>
        <v>27</v>
      </c>
      <c r="K20" s="18">
        <f t="shared" si="3"/>
        <v>1985387.5</v>
      </c>
      <c r="L20" s="18">
        <f t="shared" si="4"/>
        <v>1751812.5</v>
      </c>
      <c r="M20" s="18">
        <f t="shared" si="5"/>
        <v>1576631.25</v>
      </c>
      <c r="N20" s="18">
        <f t="shared" si="6"/>
        <v>1226268.75</v>
      </c>
      <c r="O20" s="18">
        <f t="shared" si="7"/>
        <v>1576631.25</v>
      </c>
      <c r="P20" s="21">
        <f t="shared" si="8"/>
        <v>-0.2561185198339832</v>
      </c>
      <c r="Q20" s="19">
        <f t="shared" si="9"/>
        <v>1576631.25</v>
      </c>
    </row>
    <row r="21" spans="1:17" x14ac:dyDescent="0.3">
      <c r="A21">
        <v>18</v>
      </c>
      <c r="B21" t="s">
        <v>37</v>
      </c>
      <c r="C21" s="20">
        <v>24</v>
      </c>
      <c r="D21">
        <v>31</v>
      </c>
      <c r="E21">
        <v>26</v>
      </c>
      <c r="F21">
        <v>20</v>
      </c>
      <c r="G21">
        <v>27</v>
      </c>
      <c r="H21">
        <f t="shared" si="1"/>
        <v>-0.12308456985909315</v>
      </c>
      <c r="I21" s="20">
        <f t="shared" si="2"/>
        <v>26</v>
      </c>
      <c r="K21" s="18">
        <f t="shared" si="3"/>
        <v>1401450</v>
      </c>
      <c r="L21" s="18">
        <f t="shared" si="4"/>
        <v>1810206.25</v>
      </c>
      <c r="M21" s="18">
        <f t="shared" si="5"/>
        <v>1518237.5</v>
      </c>
      <c r="N21" s="18">
        <f t="shared" si="6"/>
        <v>1167875</v>
      </c>
      <c r="O21" s="18">
        <f t="shared" si="7"/>
        <v>1576631.25</v>
      </c>
      <c r="P21" s="21">
        <f t="shared" si="8"/>
        <v>-0.12308456985909126</v>
      </c>
      <c r="Q21" s="19">
        <f t="shared" si="9"/>
        <v>1518237.5</v>
      </c>
    </row>
    <row r="22" spans="1:17" x14ac:dyDescent="0.3">
      <c r="A22">
        <v>19</v>
      </c>
      <c r="B22" t="s">
        <v>205</v>
      </c>
      <c r="C22" s="20">
        <v>29</v>
      </c>
      <c r="D22">
        <v>23</v>
      </c>
      <c r="E22">
        <v>25</v>
      </c>
      <c r="F22">
        <v>32</v>
      </c>
      <c r="G22">
        <v>27</v>
      </c>
      <c r="H22">
        <f t="shared" si="1"/>
        <v>0.30976631200586419</v>
      </c>
      <c r="I22" s="20">
        <f t="shared" si="2"/>
        <v>27</v>
      </c>
      <c r="K22" s="18">
        <f t="shared" si="3"/>
        <v>1693418.75</v>
      </c>
      <c r="L22" s="18">
        <f t="shared" si="4"/>
        <v>1343056.25</v>
      </c>
      <c r="M22" s="18">
        <f t="shared" si="5"/>
        <v>1459843.75</v>
      </c>
      <c r="N22" s="18">
        <f t="shared" si="6"/>
        <v>1868600</v>
      </c>
      <c r="O22" s="18">
        <f t="shared" si="7"/>
        <v>1576631.25</v>
      </c>
      <c r="P22" s="21">
        <f t="shared" si="8"/>
        <v>0.30976631200586319</v>
      </c>
      <c r="Q22" s="19">
        <f t="shared" si="9"/>
        <v>1576631.25</v>
      </c>
    </row>
    <row r="23" spans="1:17" x14ac:dyDescent="0.3">
      <c r="A23">
        <v>20</v>
      </c>
      <c r="B23" t="s">
        <v>146</v>
      </c>
      <c r="C23" s="20">
        <v>21</v>
      </c>
      <c r="D23">
        <v>20</v>
      </c>
      <c r="E23">
        <v>31</v>
      </c>
      <c r="F23">
        <v>20</v>
      </c>
      <c r="G23">
        <v>34</v>
      </c>
      <c r="H23">
        <f t="shared" si="1"/>
        <v>0.70304888015111255</v>
      </c>
      <c r="I23" s="20">
        <f t="shared" si="2"/>
        <v>21</v>
      </c>
      <c r="K23" s="18">
        <f t="shared" si="3"/>
        <v>1226268.75</v>
      </c>
      <c r="L23" s="18">
        <f t="shared" si="4"/>
        <v>1167875</v>
      </c>
      <c r="M23" s="18">
        <f t="shared" si="5"/>
        <v>1810206.25</v>
      </c>
      <c r="N23" s="18">
        <f t="shared" si="6"/>
        <v>1167875</v>
      </c>
      <c r="O23" s="18">
        <f t="shared" si="7"/>
        <v>1985387.5</v>
      </c>
      <c r="P23" s="21">
        <f t="shared" si="8"/>
        <v>0.70304888015111178</v>
      </c>
      <c r="Q23" s="19">
        <f t="shared" si="9"/>
        <v>1226268.75</v>
      </c>
    </row>
    <row r="24" spans="1:17" x14ac:dyDescent="0.3">
      <c r="A24">
        <v>21</v>
      </c>
      <c r="B24" t="s">
        <v>18</v>
      </c>
      <c r="C24" s="20">
        <v>25</v>
      </c>
      <c r="D24">
        <v>47</v>
      </c>
      <c r="E24">
        <v>30</v>
      </c>
      <c r="F24">
        <v>23</v>
      </c>
      <c r="G24">
        <v>30</v>
      </c>
      <c r="H24">
        <f t="shared" si="1"/>
        <v>1.6564118048509942</v>
      </c>
      <c r="I24" s="20">
        <f t="shared" si="2"/>
        <v>30</v>
      </c>
      <c r="K24" s="18">
        <f t="shared" si="3"/>
        <v>1459843.75</v>
      </c>
      <c r="L24" s="18">
        <f t="shared" si="4"/>
        <v>2744506.25</v>
      </c>
      <c r="M24" s="18">
        <f t="shared" si="5"/>
        <v>1751812.5</v>
      </c>
      <c r="N24" s="18">
        <f t="shared" si="6"/>
        <v>1343056.25</v>
      </c>
      <c r="O24" s="18">
        <f t="shared" si="7"/>
        <v>1751812.5</v>
      </c>
      <c r="P24" s="21">
        <f t="shared" si="8"/>
        <v>1.656411804850995</v>
      </c>
      <c r="Q24" s="19">
        <f t="shared" si="9"/>
        <v>1751812.5</v>
      </c>
    </row>
    <row r="25" spans="1:17" x14ac:dyDescent="0.3">
      <c r="A25">
        <v>22</v>
      </c>
      <c r="B25" t="s">
        <v>256</v>
      </c>
      <c r="C25" s="20">
        <v>33</v>
      </c>
      <c r="D25">
        <v>28</v>
      </c>
      <c r="E25">
        <v>22</v>
      </c>
      <c r="F25">
        <v>32</v>
      </c>
      <c r="G25">
        <v>37</v>
      </c>
      <c r="H25">
        <f t="shared" si="1"/>
        <v>-0.67494366104750469</v>
      </c>
      <c r="I25" s="20">
        <f t="shared" si="2"/>
        <v>32</v>
      </c>
      <c r="K25" s="18">
        <f t="shared" si="3"/>
        <v>1926993.75</v>
      </c>
      <c r="L25" s="18">
        <f t="shared" si="4"/>
        <v>1635025</v>
      </c>
      <c r="M25" s="18">
        <f t="shared" si="5"/>
        <v>1284662.5</v>
      </c>
      <c r="N25" s="18">
        <f t="shared" si="6"/>
        <v>1868600</v>
      </c>
      <c r="O25" s="18">
        <f t="shared" si="7"/>
        <v>2160568.75</v>
      </c>
      <c r="P25" s="21">
        <f t="shared" si="8"/>
        <v>-0.67494366104750614</v>
      </c>
      <c r="Q25" s="19">
        <f t="shared" si="9"/>
        <v>1868600</v>
      </c>
    </row>
    <row r="26" spans="1:17" x14ac:dyDescent="0.3">
      <c r="A26">
        <v>23</v>
      </c>
      <c r="B26" t="s">
        <v>97</v>
      </c>
      <c r="C26" s="20">
        <v>33</v>
      </c>
      <c r="D26">
        <v>20</v>
      </c>
      <c r="E26">
        <v>22</v>
      </c>
      <c r="F26">
        <v>18</v>
      </c>
      <c r="G26">
        <v>24</v>
      </c>
      <c r="H26">
        <f t="shared" si="1"/>
        <v>1.4533932962538467</v>
      </c>
      <c r="I26" s="20">
        <f t="shared" si="2"/>
        <v>22</v>
      </c>
      <c r="K26" s="18">
        <f t="shared" si="3"/>
        <v>1926993.75</v>
      </c>
      <c r="L26" s="18">
        <f t="shared" si="4"/>
        <v>1167875</v>
      </c>
      <c r="M26" s="18">
        <f t="shared" si="5"/>
        <v>1284662.5</v>
      </c>
      <c r="N26" s="18">
        <f t="shared" si="6"/>
        <v>1051087.5</v>
      </c>
      <c r="O26" s="18">
        <f t="shared" si="7"/>
        <v>1401450</v>
      </c>
      <c r="P26" s="21">
        <f t="shared" si="8"/>
        <v>1.4533932962538463</v>
      </c>
      <c r="Q26" s="19">
        <f t="shared" si="9"/>
        <v>1284662.5</v>
      </c>
    </row>
    <row r="27" spans="1:17" x14ac:dyDescent="0.3">
      <c r="A27">
        <v>24</v>
      </c>
      <c r="B27" t="s">
        <v>220</v>
      </c>
      <c r="C27" s="20">
        <v>24</v>
      </c>
      <c r="D27">
        <v>37</v>
      </c>
      <c r="E27">
        <v>27</v>
      </c>
      <c r="F27">
        <v>28</v>
      </c>
      <c r="G27">
        <v>32</v>
      </c>
      <c r="H27">
        <f t="shared" si="1"/>
        <v>0.72609122705384366</v>
      </c>
      <c r="I27" s="20">
        <f t="shared" si="2"/>
        <v>28</v>
      </c>
      <c r="K27" s="18">
        <f t="shared" si="3"/>
        <v>1401450</v>
      </c>
      <c r="L27" s="18">
        <f t="shared" si="4"/>
        <v>2160568.75</v>
      </c>
      <c r="M27" s="18">
        <f t="shared" si="5"/>
        <v>1576631.25</v>
      </c>
      <c r="N27" s="18">
        <f t="shared" si="6"/>
        <v>1635025</v>
      </c>
      <c r="O27" s="18">
        <f t="shared" si="7"/>
        <v>1868600</v>
      </c>
      <c r="P27" s="21">
        <f t="shared" si="8"/>
        <v>0.72609122705384466</v>
      </c>
      <c r="Q27" s="19">
        <f t="shared" si="9"/>
        <v>1635025</v>
      </c>
    </row>
    <row r="28" spans="1:17" x14ac:dyDescent="0.3">
      <c r="A28">
        <v>25</v>
      </c>
      <c r="B28" t="s">
        <v>11</v>
      </c>
      <c r="C28" s="20">
        <v>29</v>
      </c>
      <c r="D28">
        <v>22</v>
      </c>
      <c r="E28">
        <v>31</v>
      </c>
      <c r="F28">
        <v>26</v>
      </c>
      <c r="G28">
        <v>22</v>
      </c>
      <c r="H28">
        <f t="shared" si="1"/>
        <v>0.14920180724767576</v>
      </c>
      <c r="I28" s="20">
        <f t="shared" si="2"/>
        <v>26</v>
      </c>
      <c r="K28" s="18">
        <f t="shared" si="3"/>
        <v>1693418.75</v>
      </c>
      <c r="L28" s="18">
        <f t="shared" si="4"/>
        <v>1284662.5</v>
      </c>
      <c r="M28" s="18">
        <f t="shared" si="5"/>
        <v>1810206.25</v>
      </c>
      <c r="N28" s="18">
        <f t="shared" si="6"/>
        <v>1518237.5</v>
      </c>
      <c r="O28" s="18">
        <f t="shared" si="7"/>
        <v>1284662.5</v>
      </c>
      <c r="P28" s="21">
        <f t="shared" si="8"/>
        <v>0.14920180724767604</v>
      </c>
      <c r="Q28" s="19">
        <f t="shared" si="9"/>
        <v>1518237.5</v>
      </c>
    </row>
    <row r="29" spans="1:17" x14ac:dyDescent="0.3">
      <c r="A29">
        <v>26</v>
      </c>
      <c r="B29" t="s">
        <v>301</v>
      </c>
      <c r="C29" s="20">
        <v>25</v>
      </c>
      <c r="D29">
        <v>40</v>
      </c>
      <c r="E29">
        <v>29</v>
      </c>
      <c r="F29">
        <v>35</v>
      </c>
      <c r="G29">
        <v>29</v>
      </c>
      <c r="H29">
        <f t="shared" si="1"/>
        <v>0.62789070126955615</v>
      </c>
      <c r="I29" s="20">
        <f t="shared" si="2"/>
        <v>29</v>
      </c>
      <c r="K29" s="18">
        <f t="shared" si="3"/>
        <v>1459843.75</v>
      </c>
      <c r="L29" s="18">
        <f t="shared" si="4"/>
        <v>2335750</v>
      </c>
      <c r="M29" s="18">
        <f t="shared" si="5"/>
        <v>1693418.75</v>
      </c>
      <c r="N29" s="18">
        <f t="shared" si="6"/>
        <v>2043781.25</v>
      </c>
      <c r="O29" s="18">
        <f t="shared" si="7"/>
        <v>1693418.75</v>
      </c>
      <c r="P29" s="21">
        <f t="shared" si="8"/>
        <v>0.62789070126955815</v>
      </c>
      <c r="Q29" s="19">
        <f t="shared" si="9"/>
        <v>1693418.75</v>
      </c>
    </row>
    <row r="30" spans="1:17" x14ac:dyDescent="0.3">
      <c r="A30">
        <v>27</v>
      </c>
      <c r="B30" t="s">
        <v>113</v>
      </c>
      <c r="C30" s="20">
        <v>35</v>
      </c>
      <c r="D30">
        <v>25</v>
      </c>
      <c r="E30">
        <v>21</v>
      </c>
      <c r="F30">
        <v>29</v>
      </c>
      <c r="G30">
        <v>25</v>
      </c>
      <c r="H30">
        <f t="shared" si="1"/>
        <v>0.80992387073405792</v>
      </c>
      <c r="I30" s="20">
        <f t="shared" si="2"/>
        <v>25</v>
      </c>
      <c r="K30" s="18">
        <f t="shared" si="3"/>
        <v>2043781.25</v>
      </c>
      <c r="L30" s="18">
        <f t="shared" si="4"/>
        <v>1459843.75</v>
      </c>
      <c r="M30" s="18">
        <f t="shared" si="5"/>
        <v>1226268.75</v>
      </c>
      <c r="N30" s="18">
        <f t="shared" si="6"/>
        <v>1693418.75</v>
      </c>
      <c r="O30" s="18">
        <f t="shared" si="7"/>
        <v>1459843.75</v>
      </c>
      <c r="P30" s="21">
        <f t="shared" si="8"/>
        <v>0.80992387073405792</v>
      </c>
      <c r="Q30" s="19">
        <f t="shared" si="9"/>
        <v>1459843.75</v>
      </c>
    </row>
    <row r="31" spans="1:17" x14ac:dyDescent="0.3">
      <c r="A31">
        <v>28</v>
      </c>
      <c r="B31" t="s">
        <v>188</v>
      </c>
      <c r="C31" s="20">
        <v>36</v>
      </c>
      <c r="D31">
        <v>31</v>
      </c>
      <c r="E31">
        <v>39</v>
      </c>
      <c r="F31">
        <v>17</v>
      </c>
      <c r="G31">
        <v>41</v>
      </c>
      <c r="H31">
        <f t="shared" si="1"/>
        <v>-1.4720233183388409</v>
      </c>
      <c r="I31" s="20">
        <f t="shared" si="2"/>
        <v>36</v>
      </c>
      <c r="K31" s="18">
        <f t="shared" si="3"/>
        <v>2102175</v>
      </c>
      <c r="L31" s="18">
        <f t="shared" si="4"/>
        <v>1810206.25</v>
      </c>
      <c r="M31" s="18">
        <f t="shared" si="5"/>
        <v>2277356.25</v>
      </c>
      <c r="N31" s="18">
        <f t="shared" si="6"/>
        <v>992693.75</v>
      </c>
      <c r="O31" s="18">
        <f t="shared" si="7"/>
        <v>2394143.75</v>
      </c>
      <c r="P31" s="21">
        <f t="shared" si="8"/>
        <v>-1.4720233183388414</v>
      </c>
      <c r="Q31" s="19">
        <f t="shared" si="9"/>
        <v>2102175</v>
      </c>
    </row>
    <row r="32" spans="1:17" x14ac:dyDescent="0.3">
      <c r="A32">
        <v>29</v>
      </c>
      <c r="B32" t="s">
        <v>185</v>
      </c>
      <c r="C32" s="20">
        <v>33</v>
      </c>
      <c r="D32">
        <v>24</v>
      </c>
      <c r="E32">
        <v>28</v>
      </c>
      <c r="F32">
        <v>20</v>
      </c>
      <c r="G32">
        <v>20</v>
      </c>
      <c r="H32">
        <f t="shared" si="1"/>
        <v>0.69524633042622563</v>
      </c>
      <c r="I32" s="20">
        <f t="shared" si="2"/>
        <v>24</v>
      </c>
      <c r="K32" s="18">
        <f t="shared" si="3"/>
        <v>1926993.75</v>
      </c>
      <c r="L32" s="18">
        <f t="shared" si="4"/>
        <v>1401450</v>
      </c>
      <c r="M32" s="18">
        <f t="shared" si="5"/>
        <v>1635025</v>
      </c>
      <c r="N32" s="18">
        <f t="shared" si="6"/>
        <v>1167875</v>
      </c>
      <c r="O32" s="18">
        <f t="shared" si="7"/>
        <v>1167875</v>
      </c>
      <c r="P32" s="21">
        <f t="shared" si="8"/>
        <v>0.69524633042622519</v>
      </c>
      <c r="Q32" s="19">
        <f t="shared" si="9"/>
        <v>1401450</v>
      </c>
    </row>
    <row r="33" spans="1:18" x14ac:dyDescent="0.3">
      <c r="A33">
        <v>30</v>
      </c>
      <c r="B33" t="s">
        <v>289</v>
      </c>
      <c r="C33" s="20">
        <v>33</v>
      </c>
      <c r="D33">
        <v>22</v>
      </c>
      <c r="E33">
        <v>23</v>
      </c>
      <c r="F33">
        <v>29</v>
      </c>
      <c r="G33">
        <v>23</v>
      </c>
      <c r="H33">
        <f t="shared" si="1"/>
        <v>0.95191362939099355</v>
      </c>
      <c r="I33" s="20">
        <f t="shared" si="2"/>
        <v>23</v>
      </c>
      <c r="K33" s="18">
        <f t="shared" si="3"/>
        <v>1926993.75</v>
      </c>
      <c r="L33" s="18">
        <f t="shared" si="4"/>
        <v>1284662.5</v>
      </c>
      <c r="M33" s="18">
        <f t="shared" si="5"/>
        <v>1343056.25</v>
      </c>
      <c r="N33" s="18">
        <f t="shared" si="6"/>
        <v>1693418.75</v>
      </c>
      <c r="O33" s="18">
        <f t="shared" si="7"/>
        <v>1343056.25</v>
      </c>
      <c r="P33" s="21">
        <f t="shared" si="8"/>
        <v>0.95191362939099322</v>
      </c>
      <c r="Q33" s="19">
        <f t="shared" si="9"/>
        <v>1343056.25</v>
      </c>
    </row>
    <row r="34" spans="1:18" x14ac:dyDescent="0.3">
      <c r="A34">
        <v>31</v>
      </c>
      <c r="B34" t="s">
        <v>126</v>
      </c>
      <c r="C34" s="20">
        <v>32</v>
      </c>
      <c r="D34">
        <v>29</v>
      </c>
      <c r="E34">
        <v>23</v>
      </c>
      <c r="F34">
        <v>27</v>
      </c>
      <c r="G34">
        <v>25</v>
      </c>
      <c r="H34">
        <f t="shared" si="1"/>
        <v>0.3097663120058643</v>
      </c>
      <c r="I34" s="20">
        <f t="shared" si="2"/>
        <v>27</v>
      </c>
      <c r="K34" s="18">
        <f t="shared" si="3"/>
        <v>1868600</v>
      </c>
      <c r="L34" s="18">
        <f t="shared" si="4"/>
        <v>1693418.75</v>
      </c>
      <c r="M34" s="18">
        <f t="shared" si="5"/>
        <v>1343056.25</v>
      </c>
      <c r="N34" s="18">
        <f t="shared" si="6"/>
        <v>1576631.25</v>
      </c>
      <c r="O34" s="18">
        <f t="shared" si="7"/>
        <v>1459843.75</v>
      </c>
      <c r="P34" s="21">
        <f t="shared" si="8"/>
        <v>0.30976631200586324</v>
      </c>
      <c r="Q34" s="19">
        <f t="shared" si="9"/>
        <v>1576631.25</v>
      </c>
    </row>
    <row r="35" spans="1:18" x14ac:dyDescent="0.3">
      <c r="A35">
        <v>32</v>
      </c>
      <c r="B35" t="s">
        <v>68</v>
      </c>
      <c r="C35" s="20">
        <v>18</v>
      </c>
      <c r="D35">
        <v>20</v>
      </c>
      <c r="E35">
        <v>20</v>
      </c>
      <c r="F35">
        <v>24</v>
      </c>
      <c r="G35">
        <v>24</v>
      </c>
      <c r="H35">
        <f t="shared" si="1"/>
        <v>0.16563466499998561</v>
      </c>
      <c r="I35" s="20">
        <f t="shared" si="2"/>
        <v>20</v>
      </c>
      <c r="K35" s="18">
        <f t="shared" si="3"/>
        <v>1051087.5</v>
      </c>
      <c r="L35" s="18">
        <f t="shared" si="4"/>
        <v>1167875</v>
      </c>
      <c r="M35" s="18">
        <f t="shared" si="5"/>
        <v>1167875</v>
      </c>
      <c r="N35" s="18">
        <f t="shared" si="6"/>
        <v>1401450</v>
      </c>
      <c r="O35" s="18">
        <f t="shared" si="7"/>
        <v>1401450</v>
      </c>
      <c r="P35" s="21">
        <f t="shared" si="8"/>
        <v>0.16563466499998403</v>
      </c>
      <c r="Q35" s="19">
        <f t="shared" si="9"/>
        <v>1167875</v>
      </c>
    </row>
    <row r="36" spans="1:18" x14ac:dyDescent="0.3">
      <c r="A36">
        <v>33</v>
      </c>
      <c r="B36" t="s">
        <v>158</v>
      </c>
      <c r="C36" s="20">
        <v>29</v>
      </c>
      <c r="D36">
        <v>22</v>
      </c>
      <c r="E36">
        <v>30</v>
      </c>
      <c r="F36">
        <v>25</v>
      </c>
      <c r="G36">
        <v>26</v>
      </c>
      <c r="H36">
        <f t="shared" si="1"/>
        <v>-0.2994879530685699</v>
      </c>
      <c r="I36" s="20">
        <f t="shared" si="2"/>
        <v>26</v>
      </c>
      <c r="K36" s="18">
        <f t="shared" si="3"/>
        <v>1693418.75</v>
      </c>
      <c r="L36" s="18">
        <f t="shared" si="4"/>
        <v>1284662.5</v>
      </c>
      <c r="M36" s="18">
        <f t="shared" si="5"/>
        <v>1751812.5</v>
      </c>
      <c r="N36" s="18">
        <f t="shared" si="6"/>
        <v>1459843.75</v>
      </c>
      <c r="O36" s="18">
        <f t="shared" si="7"/>
        <v>1518237.5</v>
      </c>
      <c r="P36" s="21">
        <f t="shared" si="8"/>
        <v>-0.29948795306857173</v>
      </c>
      <c r="Q36" s="19">
        <f t="shared" si="9"/>
        <v>1518237.5</v>
      </c>
    </row>
    <row r="37" spans="1:18" x14ac:dyDescent="0.3">
      <c r="A37">
        <v>34</v>
      </c>
      <c r="B37" t="s">
        <v>110</v>
      </c>
      <c r="C37" s="20">
        <v>38</v>
      </c>
      <c r="D37">
        <v>31</v>
      </c>
      <c r="E37">
        <v>22</v>
      </c>
      <c r="F37">
        <v>32</v>
      </c>
      <c r="G37">
        <v>32</v>
      </c>
      <c r="H37">
        <f t="shared" si="1"/>
        <v>-0.84401287736095976</v>
      </c>
      <c r="I37" s="20">
        <f t="shared" si="2"/>
        <v>32</v>
      </c>
      <c r="K37" s="18">
        <f t="shared" si="3"/>
        <v>2218962.5</v>
      </c>
      <c r="L37" s="18">
        <f t="shared" si="4"/>
        <v>1810206.25</v>
      </c>
      <c r="M37" s="18">
        <f t="shared" si="5"/>
        <v>1284662.5</v>
      </c>
      <c r="N37" s="18">
        <f t="shared" si="6"/>
        <v>1868600</v>
      </c>
      <c r="O37" s="18">
        <f t="shared" si="7"/>
        <v>1868600</v>
      </c>
      <c r="P37" s="21">
        <f t="shared" si="8"/>
        <v>-0.8440128773609592</v>
      </c>
      <c r="Q37" s="19">
        <f t="shared" si="9"/>
        <v>1868600</v>
      </c>
    </row>
    <row r="38" spans="1:18" x14ac:dyDescent="0.3">
      <c r="A38">
        <v>35</v>
      </c>
      <c r="B38" t="s">
        <v>87</v>
      </c>
      <c r="C38" s="20">
        <v>28</v>
      </c>
      <c r="D38">
        <v>31</v>
      </c>
      <c r="E38">
        <v>23</v>
      </c>
      <c r="F38">
        <v>20</v>
      </c>
      <c r="G38">
        <v>33</v>
      </c>
      <c r="H38">
        <f t="shared" si="1"/>
        <v>-0.32766215213330119</v>
      </c>
      <c r="I38" s="20">
        <f t="shared" si="2"/>
        <v>28</v>
      </c>
      <c r="K38" s="18">
        <f t="shared" si="3"/>
        <v>1635025</v>
      </c>
      <c r="L38" s="18">
        <f t="shared" si="4"/>
        <v>1810206.25</v>
      </c>
      <c r="M38" s="18">
        <f t="shared" si="5"/>
        <v>1343056.25</v>
      </c>
      <c r="N38" s="18">
        <f t="shared" si="6"/>
        <v>1167875</v>
      </c>
      <c r="O38" s="18">
        <f t="shared" si="7"/>
        <v>1926993.75</v>
      </c>
      <c r="P38" s="21">
        <f t="shared" si="8"/>
        <v>-0.32766215213330119</v>
      </c>
      <c r="Q38" s="19">
        <f t="shared" si="9"/>
        <v>1635025</v>
      </c>
    </row>
    <row r="39" spans="1:18" x14ac:dyDescent="0.3">
      <c r="A39">
        <v>36</v>
      </c>
      <c r="B39" t="s">
        <v>404</v>
      </c>
      <c r="C39" s="20">
        <v>21</v>
      </c>
      <c r="D39">
        <v>22</v>
      </c>
      <c r="E39">
        <v>23</v>
      </c>
      <c r="F39">
        <v>29</v>
      </c>
      <c r="G39">
        <v>34</v>
      </c>
      <c r="H39">
        <f t="shared" si="1"/>
        <v>0.97177403379997385</v>
      </c>
      <c r="I39" s="20">
        <f t="shared" si="2"/>
        <v>23</v>
      </c>
      <c r="K39" s="18">
        <f t="shared" si="3"/>
        <v>1226268.75</v>
      </c>
      <c r="L39" s="18">
        <f t="shared" si="4"/>
        <v>1284662.5</v>
      </c>
      <c r="M39" s="18">
        <f t="shared" si="5"/>
        <v>1343056.25</v>
      </c>
      <c r="N39" s="18">
        <f t="shared" si="6"/>
        <v>1693418.75</v>
      </c>
      <c r="O39" s="18">
        <f t="shared" si="7"/>
        <v>1985387.5</v>
      </c>
      <c r="P39" s="21">
        <f t="shared" si="8"/>
        <v>0.97177403379997407</v>
      </c>
      <c r="Q39" s="19">
        <f t="shared" si="9"/>
        <v>1343056.25</v>
      </c>
      <c r="R39" s="19"/>
    </row>
    <row r="40" spans="1:18" x14ac:dyDescent="0.3">
      <c r="B40" t="s">
        <v>11990</v>
      </c>
      <c r="C40" s="20">
        <v>1034</v>
      </c>
      <c r="D40">
        <v>999</v>
      </c>
      <c r="E40">
        <v>959</v>
      </c>
      <c r="F40">
        <v>962</v>
      </c>
      <c r="G40">
        <v>1046</v>
      </c>
      <c r="H40">
        <f t="shared" si="1"/>
        <v>8.3672030700069622E-2</v>
      </c>
      <c r="I40" s="20">
        <f t="shared" si="2"/>
        <v>999</v>
      </c>
      <c r="K40" s="19"/>
    </row>
    <row r="42" spans="1:18" x14ac:dyDescent="0.3">
      <c r="G42" s="20"/>
      <c r="O42" s="19"/>
    </row>
  </sheetData>
  <phoneticPr fontId="2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8CE00-FBD2-427E-AB00-DF5C67232365}">
  <dimension ref="A1:N43"/>
  <sheetViews>
    <sheetView zoomScale="46" zoomScaleNormal="93" workbookViewId="0">
      <selection activeCell="Q4" sqref="Q4"/>
    </sheetView>
  </sheetViews>
  <sheetFormatPr defaultRowHeight="14.4" x14ac:dyDescent="0.3"/>
  <cols>
    <col min="1" max="1" width="5.33203125" bestFit="1" customWidth="1"/>
    <col min="2" max="2" width="39.5546875" bestFit="1" customWidth="1"/>
    <col min="3" max="3" width="18.6640625" bestFit="1" customWidth="1"/>
    <col min="4" max="4" width="15.109375" bestFit="1" customWidth="1"/>
    <col min="5" max="5" width="17.88671875" bestFit="1" customWidth="1"/>
    <col min="6" max="6" width="15" bestFit="1" customWidth="1"/>
    <col min="7" max="7" width="20.88671875" bestFit="1" customWidth="1"/>
    <col min="8" max="8" width="17.88671875" bestFit="1" customWidth="1"/>
    <col min="9" max="9" width="19.5546875" customWidth="1"/>
    <col min="10" max="10" width="20.88671875" bestFit="1" customWidth="1"/>
    <col min="11" max="11" width="17.88671875" bestFit="1" customWidth="1"/>
    <col min="13" max="13" width="10" bestFit="1" customWidth="1"/>
    <col min="14" max="14" width="6.6640625" bestFit="1" customWidth="1"/>
  </cols>
  <sheetData>
    <row r="1" spans="1:14" x14ac:dyDescent="0.3">
      <c r="J1" s="30" t="s">
        <v>12087</v>
      </c>
      <c r="K1" s="30"/>
      <c r="M1" s="30" t="s">
        <v>12084</v>
      </c>
      <c r="N1" s="30"/>
    </row>
    <row r="2" spans="1:14" x14ac:dyDescent="0.3">
      <c r="B2" t="s">
        <v>11989</v>
      </c>
      <c r="C2" t="s">
        <v>12040</v>
      </c>
      <c r="D2" t="s">
        <v>12041</v>
      </c>
      <c r="E2" t="s">
        <v>12044</v>
      </c>
      <c r="F2" t="s">
        <v>12045</v>
      </c>
      <c r="G2" t="s">
        <v>12046</v>
      </c>
      <c r="H2" t="s">
        <v>12047</v>
      </c>
      <c r="J2" s="31" t="s">
        <v>12046</v>
      </c>
      <c r="K2" s="31" t="s">
        <v>12047</v>
      </c>
      <c r="M2" s="31" t="s">
        <v>12085</v>
      </c>
      <c r="N2" s="31" t="s">
        <v>12086</v>
      </c>
    </row>
    <row r="3" spans="1:14" x14ac:dyDescent="0.3">
      <c r="A3" t="s">
        <v>12048</v>
      </c>
      <c r="B3" t="s">
        <v>202</v>
      </c>
      <c r="C3">
        <v>21</v>
      </c>
      <c r="D3">
        <v>1226268.75</v>
      </c>
      <c r="E3">
        <f>(C3-$C$42)/$C$43</f>
        <v>-1.8627479188499951</v>
      </c>
      <c r="F3">
        <f>(D3-$D$42)/$D$43</f>
        <v>-1.8627479188499954</v>
      </c>
      <c r="G3" s="22">
        <f>_xlfn.NORM.S.DIST(E3,TRUE)</f>
        <v>3.1248870291820587E-2</v>
      </c>
      <c r="H3" s="22">
        <f>_xlfn.NORM.S.DIST(G3,TRUE)</f>
        <v>0.51246446696602077</v>
      </c>
      <c r="I3" s="22"/>
      <c r="J3" s="32">
        <v>3.1248870291820587E-2</v>
      </c>
      <c r="K3" s="32">
        <v>0.51246446696602077</v>
      </c>
      <c r="M3" s="31" cm="1">
        <f t="array" ref="M3">_xlfn.IFS(
    J3&lt;=0.2,1,
    J3&lt;=0.4,2,
    J3&lt;=0.6,3,
    J3&lt;=0.8,4,
    J3&lt;=1,5
)</f>
        <v>1</v>
      </c>
      <c r="N3" s="31" cm="1">
        <f t="array" ref="N3">_xlfn.IFS(
    K3&lt;=0.2,1,
    K3&lt;=0.4,2,
    K3&lt;=0.6,3,
    K3&lt;=0.8,4,
    K3&lt;=1,5
)</f>
        <v>3</v>
      </c>
    </row>
    <row r="4" spans="1:14" x14ac:dyDescent="0.3">
      <c r="A4" t="s">
        <v>12049</v>
      </c>
      <c r="B4" t="s">
        <v>32</v>
      </c>
      <c r="C4">
        <v>29</v>
      </c>
      <c r="D4">
        <v>1693418.75</v>
      </c>
      <c r="E4">
        <f t="shared" ref="E4:E38" si="0">(C4-$C$42)/$C$43</f>
        <v>0.44962880799827526</v>
      </c>
      <c r="F4">
        <f t="shared" ref="F4:F38" si="1">(D4-$D$42)/$D$43</f>
        <v>0.44962880799827493</v>
      </c>
      <c r="G4" s="22">
        <f>_xlfn.NORM.S.DIST(E4,TRUE)</f>
        <v>0.67351094381285903</v>
      </c>
      <c r="H4" s="22">
        <f t="shared" ref="H4:H38" si="2">_xlfn.NORM.S.DIST(G4,TRUE)</f>
        <v>0.74968885561523002</v>
      </c>
      <c r="I4" s="22"/>
      <c r="J4" s="32">
        <v>0.67351094381285903</v>
      </c>
      <c r="K4" s="32">
        <v>0.74968885561523002</v>
      </c>
      <c r="M4" s="31" cm="1">
        <f t="array" ref="M4">_xlfn.IFS(
    J4&lt;=0.2,1,
    J4&lt;=0.4,2,
    J4&lt;=0.6,3,
    J4&lt;=0.8,4,
    J4&lt;=1,5
)</f>
        <v>4</v>
      </c>
      <c r="N4" s="31" cm="1">
        <f t="array" ref="N4">_xlfn.IFS(
    K4&lt;=0.2,1,
    K4&lt;=0.4,2,
    K4&lt;=0.6,3,
    K4&lt;=0.8,4,
    K4&lt;=1,5
)</f>
        <v>4</v>
      </c>
    </row>
    <row r="5" spans="1:14" x14ac:dyDescent="0.3">
      <c r="A5" t="s">
        <v>12050</v>
      </c>
      <c r="B5" t="s">
        <v>123</v>
      </c>
      <c r="C5">
        <v>27</v>
      </c>
      <c r="D5">
        <v>1576631.25</v>
      </c>
      <c r="E5">
        <f t="shared" si="0"/>
        <v>-0.12846537371379235</v>
      </c>
      <c r="F5">
        <f t="shared" si="1"/>
        <v>-0.12846537371379266</v>
      </c>
      <c r="G5" s="22">
        <f>_xlfn.NORM.S.DIST(E5,TRUE)</f>
        <v>0.44889034945264317</v>
      </c>
      <c r="H5" s="22">
        <f t="shared" si="2"/>
        <v>0.67324462095308601</v>
      </c>
      <c r="I5" s="22"/>
      <c r="J5" s="32">
        <v>0.44889034945264317</v>
      </c>
      <c r="K5" s="32">
        <v>0.67324462095308601</v>
      </c>
      <c r="M5" s="31" cm="1">
        <f t="array" ref="M5">_xlfn.IFS(
    J5&lt;=0.2,1,
    J5&lt;=0.4,2,
    J5&lt;=0.6,3,
    J5&lt;=0.8,4,
    J5&lt;=1,5
)</f>
        <v>3</v>
      </c>
      <c r="N5" s="31" cm="1">
        <f t="array" ref="N5">_xlfn.IFS(
    K5&lt;=0.2,1,
    K5&lt;=0.4,2,
    K5&lt;=0.6,3,
    K5&lt;=0.8,4,
    K5&lt;=1,5
)</f>
        <v>4</v>
      </c>
    </row>
    <row r="6" spans="1:14" x14ac:dyDescent="0.3">
      <c r="A6" t="s">
        <v>12051</v>
      </c>
      <c r="B6" t="s">
        <v>280</v>
      </c>
      <c r="C6">
        <v>29</v>
      </c>
      <c r="D6">
        <v>1693418.75</v>
      </c>
      <c r="E6">
        <f t="shared" si="0"/>
        <v>0.44962880799827526</v>
      </c>
      <c r="F6">
        <f t="shared" si="1"/>
        <v>0.44962880799827493</v>
      </c>
      <c r="G6" s="22">
        <f>_xlfn.NORM.S.DIST(E6,TRUE)</f>
        <v>0.67351094381285903</v>
      </c>
      <c r="H6" s="22">
        <f t="shared" si="2"/>
        <v>0.74968885561523002</v>
      </c>
      <c r="I6" s="22"/>
      <c r="J6" s="32">
        <v>0.67351094381285903</v>
      </c>
      <c r="K6" s="32">
        <v>0.74968885561523002</v>
      </c>
      <c r="M6" s="31" cm="1">
        <f t="array" ref="M6">_xlfn.IFS(
    J6&lt;=0.2,1,
    J6&lt;=0.4,2,
    J6&lt;=0.6,3,
    J6&lt;=0.8,4,
    J6&lt;=1,5
)</f>
        <v>4</v>
      </c>
      <c r="N6" s="31" cm="1">
        <f t="array" ref="N6">_xlfn.IFS(
    K6&lt;=0.2,1,
    K6&lt;=0.4,2,
    K6&lt;=0.6,3,
    K6&lt;=0.8,4,
    K6&lt;=1,5
)</f>
        <v>4</v>
      </c>
    </row>
    <row r="7" spans="1:14" x14ac:dyDescent="0.3">
      <c r="A7" t="s">
        <v>12052</v>
      </c>
      <c r="B7" t="s">
        <v>48</v>
      </c>
      <c r="C7">
        <v>28</v>
      </c>
      <c r="D7">
        <v>1635025</v>
      </c>
      <c r="E7">
        <f t="shared" si="0"/>
        <v>0.16058171714224145</v>
      </c>
      <c r="F7">
        <f t="shared" si="1"/>
        <v>0.16058171714224112</v>
      </c>
      <c r="G7" s="22">
        <f>_xlfn.NORM.S.DIST(E7,TRUE)</f>
        <v>0.56378857219391187</v>
      </c>
      <c r="H7" s="22">
        <f t="shared" si="2"/>
        <v>0.7135509849903009</v>
      </c>
      <c r="I7" s="22"/>
      <c r="J7" s="32">
        <v>0.56378857219391187</v>
      </c>
      <c r="K7" s="32">
        <v>0.7135509849903009</v>
      </c>
      <c r="M7" s="31" cm="1">
        <f t="array" ref="M7">_xlfn.IFS(
    J7&lt;=0.2,1,
    J7&lt;=0.4,2,
    J7&lt;=0.6,3,
    J7&lt;=0.8,4,
    J7&lt;=1,5
)</f>
        <v>3</v>
      </c>
      <c r="N7" s="31" cm="1">
        <f t="array" ref="N7">_xlfn.IFS(
    K7&lt;=0.2,1,
    K7&lt;=0.4,2,
    K7&lt;=0.6,3,
    K7&lt;=0.8,4,
    K7&lt;=1,5
)</f>
        <v>4</v>
      </c>
    </row>
    <row r="8" spans="1:14" x14ac:dyDescent="0.3">
      <c r="A8" t="s">
        <v>12053</v>
      </c>
      <c r="B8" t="s">
        <v>139</v>
      </c>
      <c r="C8">
        <v>31</v>
      </c>
      <c r="D8">
        <v>1810206.25</v>
      </c>
      <c r="E8">
        <f t="shared" si="0"/>
        <v>1.0277229897103428</v>
      </c>
      <c r="F8">
        <f t="shared" si="1"/>
        <v>1.0277229897103424</v>
      </c>
      <c r="G8" s="22">
        <f>_xlfn.NORM.S.DIST(E8,TRUE)</f>
        <v>0.84795992480533622</v>
      </c>
      <c r="H8" s="22">
        <f t="shared" si="2"/>
        <v>0.80176985521361588</v>
      </c>
      <c r="I8" s="22"/>
      <c r="J8" s="32">
        <v>0.84795992480533622</v>
      </c>
      <c r="K8" s="32">
        <v>0.80176985521361588</v>
      </c>
      <c r="M8" s="31" cm="1">
        <f t="array" ref="M8">_xlfn.IFS(
    J8&lt;=0.2,1,
    J8&lt;=0.4,2,
    J8&lt;=0.6,3,
    J8&lt;=0.8,4,
    J8&lt;=1,5
)</f>
        <v>5</v>
      </c>
      <c r="N8" s="31" cm="1">
        <f t="array" ref="N8">_xlfn.IFS(
    K8&lt;=0.2,1,
    K8&lt;=0.4,2,
    K8&lt;=0.6,3,
    K8&lt;=0.8,4,
    K8&lt;=1,5
)</f>
        <v>5</v>
      </c>
    </row>
    <row r="9" spans="1:14" x14ac:dyDescent="0.3">
      <c r="A9" t="s">
        <v>12054</v>
      </c>
      <c r="B9" t="s">
        <v>25</v>
      </c>
      <c r="C9">
        <v>30</v>
      </c>
      <c r="D9">
        <v>1751812.5</v>
      </c>
      <c r="E9">
        <f t="shared" si="0"/>
        <v>0.73867589885430907</v>
      </c>
      <c r="F9">
        <f t="shared" si="1"/>
        <v>0.73867589885430873</v>
      </c>
      <c r="G9" s="22">
        <f>_xlfn.NORM.S.DIST(E9,TRUE)</f>
        <v>0.76994808798147696</v>
      </c>
      <c r="H9" s="22">
        <f t="shared" si="2"/>
        <v>0.77933465651721512</v>
      </c>
      <c r="I9" s="22"/>
      <c r="J9" s="32">
        <v>0.76994808798147696</v>
      </c>
      <c r="K9" s="32">
        <v>0.77933465651721512</v>
      </c>
      <c r="M9" s="31" cm="1">
        <f t="array" ref="M9">_xlfn.IFS(
    J9&lt;=0.2,1,
    J9&lt;=0.4,2,
    J9&lt;=0.6,3,
    J9&lt;=0.8,4,
    J9&lt;=1,5
)</f>
        <v>4</v>
      </c>
      <c r="N9" s="31" cm="1">
        <f t="array" ref="N9">_xlfn.IFS(
    K9&lt;=0.2,1,
    K9&lt;=0.4,2,
    K9&lt;=0.6,3,
    K9&lt;=0.8,4,
    K9&lt;=1,5
)</f>
        <v>4</v>
      </c>
    </row>
    <row r="10" spans="1:14" x14ac:dyDescent="0.3">
      <c r="A10" t="s">
        <v>12055</v>
      </c>
      <c r="B10" t="s">
        <v>73</v>
      </c>
      <c r="C10">
        <v>28</v>
      </c>
      <c r="D10">
        <v>1635025</v>
      </c>
      <c r="E10">
        <f t="shared" si="0"/>
        <v>0.16058171714224145</v>
      </c>
      <c r="F10">
        <f t="shared" si="1"/>
        <v>0.16058171714224112</v>
      </c>
      <c r="G10" s="22">
        <f>_xlfn.NORM.S.DIST(E10,TRUE)</f>
        <v>0.56378857219391187</v>
      </c>
      <c r="H10" s="22">
        <f t="shared" si="2"/>
        <v>0.7135509849903009</v>
      </c>
      <c r="I10" s="22"/>
      <c r="J10" s="32">
        <v>0.56378857219391187</v>
      </c>
      <c r="K10" s="32">
        <v>0.7135509849903009</v>
      </c>
      <c r="M10" s="31" cm="1">
        <f t="array" ref="M10">_xlfn.IFS(
    J10&lt;=0.2,1,
    J10&lt;=0.4,2,
    J10&lt;=0.6,3,
    J10&lt;=0.8,4,
    J10&lt;=1,5
)</f>
        <v>3</v>
      </c>
      <c r="N10" s="31" cm="1">
        <f t="array" ref="N10">_xlfn.IFS(
    K10&lt;=0.2,1,
    K10&lt;=0.4,2,
    K10&lt;=0.6,3,
    K10&lt;=0.8,4,
    K10&lt;=1,5
)</f>
        <v>4</v>
      </c>
    </row>
    <row r="11" spans="1:14" x14ac:dyDescent="0.3">
      <c r="A11" t="s">
        <v>12056</v>
      </c>
      <c r="B11" t="s">
        <v>249</v>
      </c>
      <c r="C11">
        <v>29</v>
      </c>
      <c r="D11">
        <v>1693418.75</v>
      </c>
      <c r="E11">
        <f t="shared" si="0"/>
        <v>0.44962880799827526</v>
      </c>
      <c r="F11">
        <f t="shared" si="1"/>
        <v>0.44962880799827493</v>
      </c>
      <c r="G11" s="22">
        <f>_xlfn.NORM.S.DIST(E11,TRUE)</f>
        <v>0.67351094381285903</v>
      </c>
      <c r="H11" s="22">
        <f t="shared" si="2"/>
        <v>0.74968885561523002</v>
      </c>
      <c r="I11" s="22"/>
      <c r="J11" s="32">
        <v>0.67351094381285903</v>
      </c>
      <c r="K11" s="32">
        <v>0.74968885561523002</v>
      </c>
      <c r="M11" s="31" cm="1">
        <f t="array" ref="M11">_xlfn.IFS(
    J11&lt;=0.2,1,
    J11&lt;=0.4,2,
    J11&lt;=0.6,3,
    J11&lt;=0.8,4,
    J11&lt;=1,5
)</f>
        <v>4</v>
      </c>
      <c r="N11" s="31" cm="1">
        <f t="array" ref="N11">_xlfn.IFS(
    K11&lt;=0.2,1,
    K11&lt;=0.4,2,
    K11&lt;=0.6,3,
    K11&lt;=0.8,4,
    K11&lt;=1,5
)</f>
        <v>4</v>
      </c>
    </row>
    <row r="12" spans="1:14" x14ac:dyDescent="0.3">
      <c r="A12" t="s">
        <v>12057</v>
      </c>
      <c r="B12" t="s">
        <v>64</v>
      </c>
      <c r="C12">
        <v>27</v>
      </c>
      <c r="D12">
        <v>1576631.25</v>
      </c>
      <c r="E12">
        <f t="shared" si="0"/>
        <v>-0.12846537371379235</v>
      </c>
      <c r="F12">
        <f t="shared" si="1"/>
        <v>-0.12846537371379266</v>
      </c>
      <c r="G12" s="22">
        <f>_xlfn.NORM.S.DIST(E12,TRUE)</f>
        <v>0.44889034945264317</v>
      </c>
      <c r="H12" s="22">
        <f t="shared" si="2"/>
        <v>0.67324462095308601</v>
      </c>
      <c r="I12" s="22"/>
      <c r="J12" s="32">
        <v>0.44889034945264317</v>
      </c>
      <c r="K12" s="32">
        <v>0.67324462095308601</v>
      </c>
      <c r="M12" s="31" cm="1">
        <f t="array" ref="M12">_xlfn.IFS(
    J12&lt;=0.2,1,
    J12&lt;=0.4,2,
    J12&lt;=0.6,3,
    J12&lt;=0.8,4,
    J12&lt;=1,5
)</f>
        <v>3</v>
      </c>
      <c r="N12" s="31" cm="1">
        <f t="array" ref="N12">_xlfn.IFS(
    K12&lt;=0.2,1,
    K12&lt;=0.4,2,
    K12&lt;=0.6,3,
    K12&lt;=0.8,4,
    K12&lt;=1,5
)</f>
        <v>4</v>
      </c>
    </row>
    <row r="13" spans="1:14" x14ac:dyDescent="0.3">
      <c r="A13" t="s">
        <v>12058</v>
      </c>
      <c r="B13" t="s">
        <v>194</v>
      </c>
      <c r="C13">
        <v>33</v>
      </c>
      <c r="D13">
        <v>1926993.75</v>
      </c>
      <c r="E13">
        <f t="shared" si="0"/>
        <v>1.6058171714224105</v>
      </c>
      <c r="F13">
        <f t="shared" si="1"/>
        <v>1.6058171714224101</v>
      </c>
      <c r="G13" s="22">
        <f>_xlfn.NORM.S.DIST(E13,TRUE)</f>
        <v>0.94584295668782947</v>
      </c>
      <c r="H13" s="22">
        <f t="shared" si="2"/>
        <v>0.82788565405429826</v>
      </c>
      <c r="I13" s="22"/>
      <c r="J13" s="32">
        <v>0.94584295668782947</v>
      </c>
      <c r="K13" s="32">
        <v>0.82788565405429826</v>
      </c>
      <c r="M13" s="31" cm="1">
        <f t="array" ref="M13">_xlfn.IFS(
    J13&lt;=0.2,1,
    J13&lt;=0.4,2,
    J13&lt;=0.6,3,
    J13&lt;=0.8,4,
    J13&lt;=1,5
)</f>
        <v>5</v>
      </c>
      <c r="N13" s="31" cm="1">
        <f t="array" ref="N13">_xlfn.IFS(
    K13&lt;=0.2,1,
    K13&lt;=0.4,2,
    K13&lt;=0.6,3,
    K13&lt;=0.8,4,
    K13&lt;=1,5
)</f>
        <v>5</v>
      </c>
    </row>
    <row r="14" spans="1:14" x14ac:dyDescent="0.3">
      <c r="A14" t="s">
        <v>12059</v>
      </c>
      <c r="B14" t="s">
        <v>53</v>
      </c>
      <c r="C14">
        <v>30</v>
      </c>
      <c r="D14">
        <v>1751812.5</v>
      </c>
      <c r="E14">
        <f t="shared" si="0"/>
        <v>0.73867589885430907</v>
      </c>
      <c r="F14">
        <f t="shared" si="1"/>
        <v>0.73867589885430873</v>
      </c>
      <c r="G14" s="22">
        <f>_xlfn.NORM.S.DIST(E14,TRUE)</f>
        <v>0.76994808798147696</v>
      </c>
      <c r="H14" s="22">
        <f t="shared" si="2"/>
        <v>0.77933465651721512</v>
      </c>
      <c r="I14" s="22"/>
      <c r="J14" s="32">
        <v>0.76994808798147696</v>
      </c>
      <c r="K14" s="32">
        <v>0.77933465651721512</v>
      </c>
      <c r="M14" s="31" cm="1">
        <f t="array" ref="M14">_xlfn.IFS(
    J14&lt;=0.2,1,
    J14&lt;=0.4,2,
    J14&lt;=0.6,3,
    J14&lt;=0.8,4,
    J14&lt;=1,5
)</f>
        <v>4</v>
      </c>
      <c r="N14" s="31" cm="1">
        <f t="array" ref="N14">_xlfn.IFS(
    K14&lt;=0.2,1,
    K14&lt;=0.4,2,
    K14&lt;=0.6,3,
    K14&lt;=0.8,4,
    K14&lt;=1,5
)</f>
        <v>4</v>
      </c>
    </row>
    <row r="15" spans="1:14" x14ac:dyDescent="0.3">
      <c r="A15" t="s">
        <v>12060</v>
      </c>
      <c r="B15" t="s">
        <v>131</v>
      </c>
      <c r="C15">
        <v>28</v>
      </c>
      <c r="D15">
        <v>1635025</v>
      </c>
      <c r="E15">
        <f t="shared" si="0"/>
        <v>0.16058171714224145</v>
      </c>
      <c r="F15">
        <f t="shared" si="1"/>
        <v>0.16058171714224112</v>
      </c>
      <c r="G15" s="22">
        <f>_xlfn.NORM.S.DIST(E15,TRUE)</f>
        <v>0.56378857219391187</v>
      </c>
      <c r="H15" s="22">
        <f t="shared" si="2"/>
        <v>0.7135509849903009</v>
      </c>
      <c r="I15" s="22"/>
      <c r="J15" s="32">
        <v>0.56378857219391187</v>
      </c>
      <c r="K15" s="32">
        <v>0.7135509849903009</v>
      </c>
      <c r="M15" s="31" cm="1">
        <f t="array" ref="M15">_xlfn.IFS(
    J15&lt;=0.2,1,
    J15&lt;=0.4,2,
    J15&lt;=0.6,3,
    J15&lt;=0.8,4,
    J15&lt;=1,5
)</f>
        <v>3</v>
      </c>
      <c r="N15" s="31" cm="1">
        <f t="array" ref="N15">_xlfn.IFS(
    K15&lt;=0.2,1,
    K15&lt;=0.4,2,
    K15&lt;=0.6,3,
    K15&lt;=0.8,4,
    K15&lt;=1,5
)</f>
        <v>4</v>
      </c>
    </row>
    <row r="16" spans="1:14" x14ac:dyDescent="0.3">
      <c r="A16" t="s">
        <v>12061</v>
      </c>
      <c r="B16" t="s">
        <v>93</v>
      </c>
      <c r="C16">
        <v>30</v>
      </c>
      <c r="D16">
        <v>1751812.5</v>
      </c>
      <c r="E16">
        <f t="shared" si="0"/>
        <v>0.73867589885430907</v>
      </c>
      <c r="F16">
        <f t="shared" si="1"/>
        <v>0.73867589885430873</v>
      </c>
      <c r="G16" s="22">
        <f>_xlfn.NORM.S.DIST(E16,TRUE)</f>
        <v>0.76994808798147696</v>
      </c>
      <c r="H16" s="22">
        <f t="shared" si="2"/>
        <v>0.77933465651721512</v>
      </c>
      <c r="I16" s="22"/>
      <c r="J16" s="32">
        <v>0.76994808798147696</v>
      </c>
      <c r="K16" s="32">
        <v>0.77933465651721512</v>
      </c>
      <c r="M16" s="31" cm="1">
        <f t="array" ref="M16">_xlfn.IFS(
    J16&lt;=0.2,1,
    J16&lt;=0.4,2,
    J16&lt;=0.6,3,
    J16&lt;=0.8,4,
    J16&lt;=1,5
)</f>
        <v>4</v>
      </c>
      <c r="N16" s="31" cm="1">
        <f t="array" ref="N16">_xlfn.IFS(
    K16&lt;=0.2,1,
    K16&lt;=0.4,2,
    K16&lt;=0.6,3,
    K16&lt;=0.8,4,
    K16&lt;=1,5
)</f>
        <v>4</v>
      </c>
    </row>
    <row r="17" spans="1:14" x14ac:dyDescent="0.3">
      <c r="A17" t="s">
        <v>12062</v>
      </c>
      <c r="B17" t="s">
        <v>149</v>
      </c>
      <c r="C17">
        <v>29</v>
      </c>
      <c r="D17">
        <v>1693418.75</v>
      </c>
      <c r="E17">
        <f t="shared" si="0"/>
        <v>0.44962880799827526</v>
      </c>
      <c r="F17">
        <f t="shared" si="1"/>
        <v>0.44962880799827493</v>
      </c>
      <c r="G17" s="22">
        <f>_xlfn.NORM.S.DIST(E17,TRUE)</f>
        <v>0.67351094381285903</v>
      </c>
      <c r="H17" s="22">
        <f t="shared" si="2"/>
        <v>0.74968885561523002</v>
      </c>
      <c r="I17" s="22"/>
      <c r="J17" s="32">
        <v>0.67351094381285903</v>
      </c>
      <c r="K17" s="32">
        <v>0.74968885561523002</v>
      </c>
      <c r="M17" s="31" cm="1">
        <f t="array" ref="M17">_xlfn.IFS(
    J17&lt;=0.2,1,
    J17&lt;=0.4,2,
    J17&lt;=0.6,3,
    J17&lt;=0.8,4,
    J17&lt;=1,5
)</f>
        <v>4</v>
      </c>
      <c r="N17" s="31" cm="1">
        <f t="array" ref="N17">_xlfn.IFS(
    K17&lt;=0.2,1,
    K17&lt;=0.4,2,
    K17&lt;=0.6,3,
    K17&lt;=0.8,4,
    K17&lt;=1,5
)</f>
        <v>4</v>
      </c>
    </row>
    <row r="18" spans="1:14" x14ac:dyDescent="0.3">
      <c r="A18" t="s">
        <v>12063</v>
      </c>
      <c r="B18" t="s">
        <v>173</v>
      </c>
      <c r="C18">
        <v>27</v>
      </c>
      <c r="D18">
        <v>1576631.25</v>
      </c>
      <c r="E18">
        <f t="shared" si="0"/>
        <v>-0.12846537371379235</v>
      </c>
      <c r="F18">
        <f t="shared" si="1"/>
        <v>-0.12846537371379266</v>
      </c>
      <c r="G18" s="22">
        <f>_xlfn.NORM.S.DIST(E18,TRUE)</f>
        <v>0.44889034945264317</v>
      </c>
      <c r="H18" s="22">
        <f t="shared" si="2"/>
        <v>0.67324462095308601</v>
      </c>
      <c r="I18" s="22"/>
      <c r="J18" s="32">
        <v>0.44889034945264317</v>
      </c>
      <c r="K18" s="32">
        <v>0.67324462095308601</v>
      </c>
      <c r="M18" s="31" cm="1">
        <f t="array" ref="M18">_xlfn.IFS(
    J18&lt;=0.2,1,
    J18&lt;=0.4,2,
    J18&lt;=0.6,3,
    J18&lt;=0.8,4,
    J18&lt;=1,5
)</f>
        <v>3</v>
      </c>
      <c r="N18" s="31" cm="1">
        <f t="array" ref="N18">_xlfn.IFS(
    K18&lt;=0.2,1,
    K18&lt;=0.4,2,
    K18&lt;=0.6,3,
    K18&lt;=0.8,4,
    K18&lt;=1,5
)</f>
        <v>4</v>
      </c>
    </row>
    <row r="19" spans="1:14" x14ac:dyDescent="0.3">
      <c r="A19" t="s">
        <v>12064</v>
      </c>
      <c r="B19" t="s">
        <v>135</v>
      </c>
      <c r="C19">
        <v>27</v>
      </c>
      <c r="D19">
        <v>1576631.25</v>
      </c>
      <c r="E19">
        <f t="shared" si="0"/>
        <v>-0.12846537371379235</v>
      </c>
      <c r="F19">
        <f t="shared" si="1"/>
        <v>-0.12846537371379266</v>
      </c>
      <c r="G19" s="22">
        <f>_xlfn.NORM.S.DIST(E19,TRUE)</f>
        <v>0.44889034945264317</v>
      </c>
      <c r="H19" s="22">
        <f t="shared" si="2"/>
        <v>0.67324462095308601</v>
      </c>
      <c r="I19" s="22"/>
      <c r="J19" s="32">
        <v>0.44889034945264317</v>
      </c>
      <c r="K19" s="32">
        <v>0.67324462095308601</v>
      </c>
      <c r="M19" s="31" cm="1">
        <f t="array" ref="M19">_xlfn.IFS(
    J19&lt;=0.2,1,
    J19&lt;=0.4,2,
    J19&lt;=0.6,3,
    J19&lt;=0.8,4,
    J19&lt;=1,5
)</f>
        <v>3</v>
      </c>
      <c r="N19" s="31" cm="1">
        <f t="array" ref="N19">_xlfn.IFS(
    K19&lt;=0.2,1,
    K19&lt;=0.4,2,
    K19&lt;=0.6,3,
    K19&lt;=0.8,4,
    K19&lt;=1,5
)</f>
        <v>4</v>
      </c>
    </row>
    <row r="20" spans="1:14" x14ac:dyDescent="0.3">
      <c r="A20" t="s">
        <v>12065</v>
      </c>
      <c r="B20" t="s">
        <v>37</v>
      </c>
      <c r="C20">
        <v>26</v>
      </c>
      <c r="D20">
        <v>1518237.5</v>
      </c>
      <c r="E20">
        <f t="shared" si="0"/>
        <v>-0.41751246456982616</v>
      </c>
      <c r="F20">
        <f t="shared" si="1"/>
        <v>-0.41751246456982644</v>
      </c>
      <c r="G20" s="22">
        <f>_xlfn.NORM.S.DIST(E20,TRUE)</f>
        <v>0.33815180455396471</v>
      </c>
      <c r="H20" s="22">
        <f t="shared" si="2"/>
        <v>0.63237560346728328</v>
      </c>
      <c r="I20" s="22"/>
      <c r="J20" s="32">
        <v>0.33815180455396471</v>
      </c>
      <c r="K20" s="32">
        <v>0.63237560346728328</v>
      </c>
      <c r="M20" s="31" cm="1">
        <f t="array" ref="M20">_xlfn.IFS(
    J20&lt;=0.2,1,
    J20&lt;=0.4,2,
    J20&lt;=0.6,3,
    J20&lt;=0.8,4,
    J20&lt;=1,5
)</f>
        <v>2</v>
      </c>
      <c r="N20" s="31" cm="1">
        <f t="array" ref="N20">_xlfn.IFS(
    K20&lt;=0.2,1,
    K20&lt;=0.4,2,
    K20&lt;=0.6,3,
    K20&lt;=0.8,4,
    K20&lt;=1,5
)</f>
        <v>4</v>
      </c>
    </row>
    <row r="21" spans="1:14" x14ac:dyDescent="0.3">
      <c r="A21" t="s">
        <v>12066</v>
      </c>
      <c r="B21" t="s">
        <v>205</v>
      </c>
      <c r="C21">
        <v>27</v>
      </c>
      <c r="D21">
        <v>1576631.25</v>
      </c>
      <c r="E21">
        <f t="shared" si="0"/>
        <v>-0.12846537371379235</v>
      </c>
      <c r="F21">
        <f t="shared" si="1"/>
        <v>-0.12846537371379266</v>
      </c>
      <c r="G21" s="22">
        <f>_xlfn.NORM.S.DIST(E21,TRUE)</f>
        <v>0.44889034945264317</v>
      </c>
      <c r="H21" s="22">
        <f t="shared" si="2"/>
        <v>0.67324462095308601</v>
      </c>
      <c r="I21" s="22"/>
      <c r="J21" s="32">
        <v>0.44889034945264317</v>
      </c>
      <c r="K21" s="32">
        <v>0.67324462095308601</v>
      </c>
      <c r="M21" s="31" cm="1">
        <f t="array" ref="M21">_xlfn.IFS(
    J21&lt;=0.2,1,
    J21&lt;=0.4,2,
    J21&lt;=0.6,3,
    J21&lt;=0.8,4,
    J21&lt;=1,5
)</f>
        <v>3</v>
      </c>
      <c r="N21" s="31" cm="1">
        <f t="array" ref="N21">_xlfn.IFS(
    K21&lt;=0.2,1,
    K21&lt;=0.4,2,
    K21&lt;=0.6,3,
    K21&lt;=0.8,4,
    K21&lt;=1,5
)</f>
        <v>4</v>
      </c>
    </row>
    <row r="22" spans="1:14" x14ac:dyDescent="0.3">
      <c r="A22" t="s">
        <v>12067</v>
      </c>
      <c r="B22" t="s">
        <v>146</v>
      </c>
      <c r="C22">
        <v>21</v>
      </c>
      <c r="D22">
        <v>1226268.75</v>
      </c>
      <c r="E22">
        <f t="shared" si="0"/>
        <v>-1.8627479188499951</v>
      </c>
      <c r="F22">
        <f t="shared" si="1"/>
        <v>-1.8627479188499954</v>
      </c>
      <c r="G22" s="22">
        <f>_xlfn.NORM.S.DIST(E22,TRUE)</f>
        <v>3.1248870291820587E-2</v>
      </c>
      <c r="H22" s="22">
        <f t="shared" si="2"/>
        <v>0.51246446696602077</v>
      </c>
      <c r="I22" s="22"/>
      <c r="J22" s="32">
        <v>3.1248870291820587E-2</v>
      </c>
      <c r="K22" s="32">
        <v>0.51246446696602077</v>
      </c>
      <c r="M22" s="31" cm="1">
        <f t="array" ref="M22">_xlfn.IFS(
    J22&lt;=0.2,1,
    J22&lt;=0.4,2,
    J22&lt;=0.6,3,
    J22&lt;=0.8,4,
    J22&lt;=1,5
)</f>
        <v>1</v>
      </c>
      <c r="N22" s="31" cm="1">
        <f t="array" ref="N22">_xlfn.IFS(
    K22&lt;=0.2,1,
    K22&lt;=0.4,2,
    K22&lt;=0.6,3,
    K22&lt;=0.8,4,
    K22&lt;=1,5
)</f>
        <v>3</v>
      </c>
    </row>
    <row r="23" spans="1:14" x14ac:dyDescent="0.3">
      <c r="A23" t="s">
        <v>12068</v>
      </c>
      <c r="B23" t="s">
        <v>18</v>
      </c>
      <c r="C23">
        <v>30</v>
      </c>
      <c r="D23">
        <v>1751812.5</v>
      </c>
      <c r="E23">
        <f t="shared" si="0"/>
        <v>0.73867589885430907</v>
      </c>
      <c r="F23">
        <f t="shared" si="1"/>
        <v>0.73867589885430873</v>
      </c>
      <c r="G23" s="22">
        <f>_xlfn.NORM.S.DIST(E23,TRUE)</f>
        <v>0.76994808798147696</v>
      </c>
      <c r="H23" s="22">
        <f t="shared" si="2"/>
        <v>0.77933465651721512</v>
      </c>
      <c r="I23" s="22"/>
      <c r="J23" s="32">
        <v>0.76994808798147696</v>
      </c>
      <c r="K23" s="32">
        <v>0.77933465651721512</v>
      </c>
      <c r="M23" s="31" cm="1">
        <f t="array" ref="M23">_xlfn.IFS(
    J23&lt;=0.2,1,
    J23&lt;=0.4,2,
    J23&lt;=0.6,3,
    J23&lt;=0.8,4,
    J23&lt;=1,5
)</f>
        <v>4</v>
      </c>
      <c r="N23" s="31" cm="1">
        <f t="array" ref="N23">_xlfn.IFS(
    K23&lt;=0.2,1,
    K23&lt;=0.4,2,
    K23&lt;=0.6,3,
    K23&lt;=0.8,4,
    K23&lt;=1,5
)</f>
        <v>4</v>
      </c>
    </row>
    <row r="24" spans="1:14" x14ac:dyDescent="0.3">
      <c r="A24" t="s">
        <v>12069</v>
      </c>
      <c r="B24" t="s">
        <v>256</v>
      </c>
      <c r="C24">
        <v>32</v>
      </c>
      <c r="D24">
        <v>1868600</v>
      </c>
      <c r="E24">
        <f t="shared" si="0"/>
        <v>1.3167700805663767</v>
      </c>
      <c r="F24">
        <f t="shared" si="1"/>
        <v>1.3167700805663762</v>
      </c>
      <c r="G24" s="22">
        <f>_xlfn.NORM.S.DIST(E24,TRUE)</f>
        <v>0.90604214769308267</v>
      </c>
      <c r="H24" s="22">
        <f t="shared" si="2"/>
        <v>0.8175432278484307</v>
      </c>
      <c r="I24" s="22"/>
      <c r="J24" s="32">
        <v>0.90604214769308267</v>
      </c>
      <c r="K24" s="32">
        <v>0.8175432278484307</v>
      </c>
      <c r="M24" s="31" cm="1">
        <f t="array" ref="M24">_xlfn.IFS(
    J24&lt;=0.2,1,
    J24&lt;=0.4,2,
    J24&lt;=0.6,3,
    J24&lt;=0.8,4,
    J24&lt;=1,5
)</f>
        <v>5</v>
      </c>
      <c r="N24" s="31" cm="1">
        <f t="array" ref="N24">_xlfn.IFS(
    K24&lt;=0.2,1,
    K24&lt;=0.4,2,
    K24&lt;=0.6,3,
    K24&lt;=0.8,4,
    K24&lt;=1,5
)</f>
        <v>5</v>
      </c>
    </row>
    <row r="25" spans="1:14" x14ac:dyDescent="0.3">
      <c r="A25" t="s">
        <v>12070</v>
      </c>
      <c r="B25" t="s">
        <v>97</v>
      </c>
      <c r="C25">
        <v>22</v>
      </c>
      <c r="D25">
        <v>1284662.5</v>
      </c>
      <c r="E25">
        <f t="shared" si="0"/>
        <v>-1.5737008279939613</v>
      </c>
      <c r="F25">
        <f t="shared" si="1"/>
        <v>-1.5737008279939615</v>
      </c>
      <c r="G25" s="22">
        <f>_xlfn.NORM.S.DIST(E25,TRUE)</f>
        <v>5.7778315167767526E-2</v>
      </c>
      <c r="H25" s="22">
        <f t="shared" si="2"/>
        <v>0.5230373943465747</v>
      </c>
      <c r="I25" s="22"/>
      <c r="J25" s="32">
        <v>5.7778315167767526E-2</v>
      </c>
      <c r="K25" s="32">
        <v>0.5230373943465747</v>
      </c>
      <c r="M25" s="31" cm="1">
        <f t="array" ref="M25">_xlfn.IFS(
    J25&lt;=0.2,1,
    J25&lt;=0.4,2,
    J25&lt;=0.6,3,
    J25&lt;=0.8,4,
    J25&lt;=1,5
)</f>
        <v>1</v>
      </c>
      <c r="N25" s="31" cm="1">
        <f t="array" ref="N25">_xlfn.IFS(
    K25&lt;=0.2,1,
    K25&lt;=0.4,2,
    K25&lt;=0.6,3,
    K25&lt;=0.8,4,
    K25&lt;=1,5
)</f>
        <v>3</v>
      </c>
    </row>
    <row r="26" spans="1:14" x14ac:dyDescent="0.3">
      <c r="A26" t="s">
        <v>12071</v>
      </c>
      <c r="B26" t="s">
        <v>220</v>
      </c>
      <c r="C26">
        <v>28</v>
      </c>
      <c r="D26">
        <v>1635025</v>
      </c>
      <c r="E26">
        <f t="shared" si="0"/>
        <v>0.16058171714224145</v>
      </c>
      <c r="F26">
        <f t="shared" si="1"/>
        <v>0.16058171714224112</v>
      </c>
      <c r="G26" s="22">
        <f>_xlfn.NORM.S.DIST(E26,TRUE)</f>
        <v>0.56378857219391187</v>
      </c>
      <c r="H26" s="22">
        <f t="shared" si="2"/>
        <v>0.7135509849903009</v>
      </c>
      <c r="I26" s="22"/>
      <c r="J26" s="32">
        <v>0.56378857219391187</v>
      </c>
      <c r="K26" s="32">
        <v>0.7135509849903009</v>
      </c>
      <c r="M26" s="31" cm="1">
        <f t="array" ref="M26">_xlfn.IFS(
    J26&lt;=0.2,1,
    J26&lt;=0.4,2,
    J26&lt;=0.6,3,
    J26&lt;=0.8,4,
    J26&lt;=1,5
)</f>
        <v>3</v>
      </c>
      <c r="N26" s="31" cm="1">
        <f t="array" ref="N26">_xlfn.IFS(
    K26&lt;=0.2,1,
    K26&lt;=0.4,2,
    K26&lt;=0.6,3,
    K26&lt;=0.8,4,
    K26&lt;=1,5
)</f>
        <v>4</v>
      </c>
    </row>
    <row r="27" spans="1:14" x14ac:dyDescent="0.3">
      <c r="A27" t="s">
        <v>12072</v>
      </c>
      <c r="B27" t="s">
        <v>11</v>
      </c>
      <c r="C27">
        <v>26</v>
      </c>
      <c r="D27">
        <v>1518237.5</v>
      </c>
      <c r="E27">
        <f t="shared" si="0"/>
        <v>-0.41751246456982616</v>
      </c>
      <c r="F27">
        <f t="shared" si="1"/>
        <v>-0.41751246456982644</v>
      </c>
      <c r="G27" s="22">
        <f>_xlfn.NORM.S.DIST(E27,TRUE)</f>
        <v>0.33815180455396471</v>
      </c>
      <c r="H27" s="22">
        <f t="shared" si="2"/>
        <v>0.63237560346728328</v>
      </c>
      <c r="I27" s="22"/>
      <c r="J27" s="32">
        <v>0.33815180455396471</v>
      </c>
      <c r="K27" s="32">
        <v>0.63237560346728328</v>
      </c>
      <c r="M27" s="31" cm="1">
        <f t="array" ref="M27">_xlfn.IFS(
    J27&lt;=0.2,1,
    J27&lt;=0.4,2,
    J27&lt;=0.6,3,
    J27&lt;=0.8,4,
    J27&lt;=1,5
)</f>
        <v>2</v>
      </c>
      <c r="N27" s="31" cm="1">
        <f t="array" ref="N27">_xlfn.IFS(
    K27&lt;=0.2,1,
    K27&lt;=0.4,2,
    K27&lt;=0.6,3,
    K27&lt;=0.8,4,
    K27&lt;=1,5
)</f>
        <v>4</v>
      </c>
    </row>
    <row r="28" spans="1:14" x14ac:dyDescent="0.3">
      <c r="A28" t="s">
        <v>12073</v>
      </c>
      <c r="B28" t="s">
        <v>301</v>
      </c>
      <c r="C28">
        <v>29</v>
      </c>
      <c r="D28">
        <v>1693418.75</v>
      </c>
      <c r="E28">
        <f t="shared" si="0"/>
        <v>0.44962880799827526</v>
      </c>
      <c r="F28">
        <f t="shared" si="1"/>
        <v>0.44962880799827493</v>
      </c>
      <c r="G28" s="22">
        <f>_xlfn.NORM.S.DIST(E28,TRUE)</f>
        <v>0.67351094381285903</v>
      </c>
      <c r="H28" s="22">
        <f t="shared" si="2"/>
        <v>0.74968885561523002</v>
      </c>
      <c r="I28" s="22"/>
      <c r="J28" s="32">
        <v>0.67351094381285903</v>
      </c>
      <c r="K28" s="32">
        <v>0.74968885561523002</v>
      </c>
      <c r="M28" s="31" cm="1">
        <f t="array" ref="M28">_xlfn.IFS(
    J28&lt;=0.2,1,
    J28&lt;=0.4,2,
    J28&lt;=0.6,3,
    J28&lt;=0.8,4,
    J28&lt;=1,5
)</f>
        <v>4</v>
      </c>
      <c r="N28" s="31" cm="1">
        <f t="array" ref="N28">_xlfn.IFS(
    K28&lt;=0.2,1,
    K28&lt;=0.4,2,
    K28&lt;=0.6,3,
    K28&lt;=0.8,4,
    K28&lt;=1,5
)</f>
        <v>4</v>
      </c>
    </row>
    <row r="29" spans="1:14" x14ac:dyDescent="0.3">
      <c r="A29" t="s">
        <v>12074</v>
      </c>
      <c r="B29" t="s">
        <v>113</v>
      </c>
      <c r="C29">
        <v>25</v>
      </c>
      <c r="D29">
        <v>1459843.75</v>
      </c>
      <c r="E29">
        <f t="shared" si="0"/>
        <v>-0.70655955542585991</v>
      </c>
      <c r="F29">
        <f t="shared" si="1"/>
        <v>-0.70655955542586024</v>
      </c>
      <c r="G29" s="22">
        <f>_xlfn.NORM.S.DIST(E29,TRUE)</f>
        <v>0.23992011514542022</v>
      </c>
      <c r="H29" s="22">
        <f t="shared" si="2"/>
        <v>0.59480390670406169</v>
      </c>
      <c r="I29" s="22"/>
      <c r="J29" s="32">
        <v>0.23992011514542022</v>
      </c>
      <c r="K29" s="32">
        <v>0.59480390670406169</v>
      </c>
      <c r="M29" s="31" cm="1">
        <f t="array" ref="M29">_xlfn.IFS(
    J29&lt;=0.2,1,
    J29&lt;=0.4,2,
    J29&lt;=0.6,3,
    J29&lt;=0.8,4,
    J29&lt;=1,5
)</f>
        <v>2</v>
      </c>
      <c r="N29" s="31" cm="1">
        <f t="array" ref="N29">_xlfn.IFS(
    K29&lt;=0.2,1,
    K29&lt;=0.4,2,
    K29&lt;=0.6,3,
    K29&lt;=0.8,4,
    K29&lt;=1,5
)</f>
        <v>3</v>
      </c>
    </row>
    <row r="30" spans="1:14" x14ac:dyDescent="0.3">
      <c r="A30" t="s">
        <v>12075</v>
      </c>
      <c r="B30" t="s">
        <v>188</v>
      </c>
      <c r="C30">
        <v>36</v>
      </c>
      <c r="D30">
        <v>2102175</v>
      </c>
      <c r="E30">
        <f t="shared" si="0"/>
        <v>2.4729584439905117</v>
      </c>
      <c r="F30">
        <f t="shared" si="1"/>
        <v>2.4729584439905112</v>
      </c>
      <c r="G30" s="22">
        <f>_xlfn.NORM.S.DIST(E30,TRUE)</f>
        <v>0.99330001382370936</v>
      </c>
      <c r="H30" s="22">
        <f t="shared" si="2"/>
        <v>0.83971811458938395</v>
      </c>
      <c r="I30" s="22"/>
      <c r="J30" s="32">
        <v>0.99330001382370936</v>
      </c>
      <c r="K30" s="32">
        <v>0.83971811458938395</v>
      </c>
      <c r="M30" s="31" cm="1">
        <f t="array" ref="M30">_xlfn.IFS(
    J30&lt;=0.2,1,
    J30&lt;=0.4,2,
    J30&lt;=0.6,3,
    J30&lt;=0.8,4,
    J30&lt;=1,5
)</f>
        <v>5</v>
      </c>
      <c r="N30" s="31" cm="1">
        <f t="array" ref="N30">_xlfn.IFS(
    K30&lt;=0.2,1,
    K30&lt;=0.4,2,
    K30&lt;=0.6,3,
    K30&lt;=0.8,4,
    K30&lt;=1,5
)</f>
        <v>5</v>
      </c>
    </row>
    <row r="31" spans="1:14" x14ac:dyDescent="0.3">
      <c r="A31" t="s">
        <v>12076</v>
      </c>
      <c r="B31" t="s">
        <v>185</v>
      </c>
      <c r="C31">
        <v>24</v>
      </c>
      <c r="D31">
        <v>1401450</v>
      </c>
      <c r="E31">
        <f t="shared" si="0"/>
        <v>-0.99560664628189377</v>
      </c>
      <c r="F31">
        <f t="shared" si="1"/>
        <v>-0.99560664628189399</v>
      </c>
      <c r="G31" s="22">
        <f>_xlfn.NORM.S.DIST(E31,TRUE)</f>
        <v>0.15972065211203007</v>
      </c>
      <c r="H31" s="22">
        <f t="shared" si="2"/>
        <v>0.56344943413903581</v>
      </c>
      <c r="I31" s="22"/>
      <c r="J31" s="32">
        <v>0.15972065211203007</v>
      </c>
      <c r="K31" s="32">
        <v>0.56344943413903581</v>
      </c>
      <c r="M31" s="31" cm="1">
        <f t="array" ref="M31">_xlfn.IFS(
    J31&lt;=0.2,1,
    J31&lt;=0.4,2,
    J31&lt;=0.6,3,
    J31&lt;=0.8,4,
    J31&lt;=1,5
)</f>
        <v>1</v>
      </c>
      <c r="N31" s="31" cm="1">
        <f t="array" ref="N31">_xlfn.IFS(
    K31&lt;=0.2,1,
    K31&lt;=0.4,2,
    K31&lt;=0.6,3,
    K31&lt;=0.8,4,
    K31&lt;=1,5
)</f>
        <v>3</v>
      </c>
    </row>
    <row r="32" spans="1:14" x14ac:dyDescent="0.3">
      <c r="A32" t="s">
        <v>12077</v>
      </c>
      <c r="B32" t="s">
        <v>289</v>
      </c>
      <c r="C32">
        <v>23</v>
      </c>
      <c r="D32">
        <v>1343056.25</v>
      </c>
      <c r="E32">
        <f t="shared" si="0"/>
        <v>-1.2846537371379276</v>
      </c>
      <c r="F32">
        <f t="shared" si="1"/>
        <v>-1.2846537371379279</v>
      </c>
      <c r="G32" s="22">
        <f>_xlfn.NORM.S.DIST(E32,TRUE)</f>
        <v>9.9456655705838268E-2</v>
      </c>
      <c r="H32" s="22">
        <f t="shared" si="2"/>
        <v>0.53961214952633452</v>
      </c>
      <c r="I32" s="22"/>
      <c r="J32" s="32">
        <v>9.9456655705838268E-2</v>
      </c>
      <c r="K32" s="32">
        <v>0.53961214952633452</v>
      </c>
      <c r="M32" s="31" cm="1">
        <f t="array" ref="M32">_xlfn.IFS(
    J32&lt;=0.2,1,
    J32&lt;=0.4,2,
    J32&lt;=0.6,3,
    J32&lt;=0.8,4,
    J32&lt;=1,5
)</f>
        <v>1</v>
      </c>
      <c r="N32" s="31" cm="1">
        <f t="array" ref="N32">_xlfn.IFS(
    K32&lt;=0.2,1,
    K32&lt;=0.4,2,
    K32&lt;=0.6,3,
    K32&lt;=0.8,4,
    K32&lt;=1,5
)</f>
        <v>3</v>
      </c>
    </row>
    <row r="33" spans="1:14" x14ac:dyDescent="0.3">
      <c r="A33" t="s">
        <v>12078</v>
      </c>
      <c r="B33" t="s">
        <v>126</v>
      </c>
      <c r="C33">
        <v>27</v>
      </c>
      <c r="D33">
        <v>1576631.25</v>
      </c>
      <c r="E33">
        <f t="shared" si="0"/>
        <v>-0.12846537371379235</v>
      </c>
      <c r="F33">
        <f t="shared" si="1"/>
        <v>-0.12846537371379266</v>
      </c>
      <c r="G33" s="22">
        <f>_xlfn.NORM.S.DIST(E33,TRUE)</f>
        <v>0.44889034945264317</v>
      </c>
      <c r="H33" s="22">
        <f t="shared" si="2"/>
        <v>0.67324462095308601</v>
      </c>
      <c r="I33" s="22"/>
      <c r="J33" s="32">
        <v>0.44889034945264317</v>
      </c>
      <c r="K33" s="32">
        <v>0.67324462095308601</v>
      </c>
      <c r="M33" s="31" cm="1">
        <f t="array" ref="M33">_xlfn.IFS(
    J33&lt;=0.2,1,
    J33&lt;=0.4,2,
    J33&lt;=0.6,3,
    J33&lt;=0.8,4,
    J33&lt;=1,5
)</f>
        <v>3</v>
      </c>
      <c r="N33" s="31" cm="1">
        <f t="array" ref="N33">_xlfn.IFS(
    K33&lt;=0.2,1,
    K33&lt;=0.4,2,
    K33&lt;=0.6,3,
    K33&lt;=0.8,4,
    K33&lt;=1,5
)</f>
        <v>4</v>
      </c>
    </row>
    <row r="34" spans="1:14" x14ac:dyDescent="0.3">
      <c r="A34" t="s">
        <v>12079</v>
      </c>
      <c r="B34" t="s">
        <v>68</v>
      </c>
      <c r="C34">
        <v>20</v>
      </c>
      <c r="D34">
        <v>1167875</v>
      </c>
      <c r="E34">
        <f t="shared" si="0"/>
        <v>-2.1517950097060288</v>
      </c>
      <c r="F34">
        <f t="shared" si="1"/>
        <v>-2.1517950097060292</v>
      </c>
      <c r="G34" s="22">
        <f>_xlfn.NORM.S.DIST(E34,TRUE)</f>
        <v>1.5706751534565931E-2</v>
      </c>
      <c r="H34" s="22">
        <f t="shared" si="2"/>
        <v>0.5062658296416761</v>
      </c>
      <c r="I34" s="22"/>
      <c r="J34" s="32">
        <v>1.5706751534565931E-2</v>
      </c>
      <c r="K34" s="32">
        <v>0.5062658296416761</v>
      </c>
      <c r="M34" s="31" cm="1">
        <f t="array" ref="M34">_xlfn.IFS(
    J34&lt;=0.2,1,
    J34&lt;=0.4,2,
    J34&lt;=0.6,3,
    J34&lt;=0.8,4,
    J34&lt;=1,5
)</f>
        <v>1</v>
      </c>
      <c r="N34" s="31" cm="1">
        <f t="array" ref="N34">_xlfn.IFS(
    K34&lt;=0.2,1,
    K34&lt;=0.4,2,
    K34&lt;=0.6,3,
    K34&lt;=0.8,4,
    K34&lt;=1,5
)</f>
        <v>3</v>
      </c>
    </row>
    <row r="35" spans="1:14" x14ac:dyDescent="0.3">
      <c r="A35" t="s">
        <v>12080</v>
      </c>
      <c r="B35" t="s">
        <v>158</v>
      </c>
      <c r="C35">
        <v>26</v>
      </c>
      <c r="D35">
        <v>1518237.5</v>
      </c>
      <c r="E35">
        <f t="shared" si="0"/>
        <v>-0.41751246456982616</v>
      </c>
      <c r="F35">
        <f t="shared" si="1"/>
        <v>-0.41751246456982644</v>
      </c>
      <c r="G35" s="22">
        <f>_xlfn.NORM.S.DIST(E35,TRUE)</f>
        <v>0.33815180455396471</v>
      </c>
      <c r="H35" s="22">
        <f t="shared" si="2"/>
        <v>0.63237560346728328</v>
      </c>
      <c r="I35" s="22"/>
      <c r="J35" s="32">
        <v>0.33815180455396471</v>
      </c>
      <c r="K35" s="32">
        <v>0.63237560346728328</v>
      </c>
      <c r="M35" s="31" cm="1">
        <f t="array" ref="M35">_xlfn.IFS(
    J35&lt;=0.2,1,
    J35&lt;=0.4,2,
    J35&lt;=0.6,3,
    J35&lt;=0.8,4,
    J35&lt;=1,5
)</f>
        <v>2</v>
      </c>
      <c r="N35" s="31" cm="1">
        <f t="array" ref="N35">_xlfn.IFS(
    K35&lt;=0.2,1,
    K35&lt;=0.4,2,
    K35&lt;=0.6,3,
    K35&lt;=0.8,4,
    K35&lt;=1,5
)</f>
        <v>4</v>
      </c>
    </row>
    <row r="36" spans="1:14" x14ac:dyDescent="0.3">
      <c r="A36" t="s">
        <v>12081</v>
      </c>
      <c r="B36" t="s">
        <v>110</v>
      </c>
      <c r="C36">
        <v>32</v>
      </c>
      <c r="D36">
        <v>1868600</v>
      </c>
      <c r="E36">
        <f t="shared" si="0"/>
        <v>1.3167700805663767</v>
      </c>
      <c r="F36">
        <f t="shared" si="1"/>
        <v>1.3167700805663762</v>
      </c>
      <c r="G36" s="22">
        <f>_xlfn.NORM.S.DIST(E36,TRUE)</f>
        <v>0.90604214769308267</v>
      </c>
      <c r="H36" s="22">
        <f t="shared" si="2"/>
        <v>0.8175432278484307</v>
      </c>
      <c r="I36" s="22"/>
      <c r="J36" s="32">
        <v>0.90604214769308267</v>
      </c>
      <c r="K36" s="32">
        <v>0.8175432278484307</v>
      </c>
      <c r="M36" s="31" cm="1">
        <f t="array" ref="M36">_xlfn.IFS(
    J36&lt;=0.2,1,
    J36&lt;=0.4,2,
    J36&lt;=0.6,3,
    J36&lt;=0.8,4,
    J36&lt;=1,5
)</f>
        <v>5</v>
      </c>
      <c r="N36" s="31" cm="1">
        <f t="array" ref="N36">_xlfn.IFS(
    K36&lt;=0.2,1,
    K36&lt;=0.4,2,
    K36&lt;=0.6,3,
    K36&lt;=0.8,4,
    K36&lt;=1,5
)</f>
        <v>5</v>
      </c>
    </row>
    <row r="37" spans="1:14" x14ac:dyDescent="0.3">
      <c r="A37" t="s">
        <v>12082</v>
      </c>
      <c r="B37" t="s">
        <v>87</v>
      </c>
      <c r="C37">
        <v>28</v>
      </c>
      <c r="D37">
        <v>1635025</v>
      </c>
      <c r="E37">
        <f t="shared" si="0"/>
        <v>0.16058171714224145</v>
      </c>
      <c r="F37">
        <f t="shared" si="1"/>
        <v>0.16058171714224112</v>
      </c>
      <c r="G37" s="22">
        <f>_xlfn.NORM.S.DIST(E37,TRUE)</f>
        <v>0.56378857219391187</v>
      </c>
      <c r="H37" s="22">
        <f t="shared" si="2"/>
        <v>0.7135509849903009</v>
      </c>
      <c r="I37" s="22"/>
      <c r="J37" s="32">
        <v>0.56378857219391187</v>
      </c>
      <c r="K37" s="32">
        <v>0.7135509849903009</v>
      </c>
      <c r="M37" s="31" cm="1">
        <f t="array" ref="M37">_xlfn.IFS(
    J37&lt;=0.2,1,
    J37&lt;=0.4,2,
    J37&lt;=0.6,3,
    J37&lt;=0.8,4,
    J37&lt;=1,5
)</f>
        <v>3</v>
      </c>
      <c r="N37" s="31" cm="1">
        <f t="array" ref="N37">_xlfn.IFS(
    K37&lt;=0.2,1,
    K37&lt;=0.4,2,
    K37&lt;=0.6,3,
    K37&lt;=0.8,4,
    K37&lt;=1,5
)</f>
        <v>4</v>
      </c>
    </row>
    <row r="38" spans="1:14" x14ac:dyDescent="0.3">
      <c r="A38" t="s">
        <v>12083</v>
      </c>
      <c r="B38" t="s">
        <v>404</v>
      </c>
      <c r="C38">
        <v>23</v>
      </c>
      <c r="D38">
        <v>1343056.25</v>
      </c>
      <c r="E38">
        <f t="shared" si="0"/>
        <v>-1.2846537371379276</v>
      </c>
      <c r="F38">
        <f t="shared" si="1"/>
        <v>-1.2846537371379279</v>
      </c>
      <c r="G38" s="22">
        <f>_xlfn.NORM.S.DIST(E38,TRUE)</f>
        <v>9.9456655705838268E-2</v>
      </c>
      <c r="H38" s="22">
        <f t="shared" si="2"/>
        <v>0.53961214952633452</v>
      </c>
      <c r="I38" s="22"/>
      <c r="J38" s="32">
        <v>9.9456655705838268E-2</v>
      </c>
      <c r="K38" s="32">
        <v>0.53961214952633452</v>
      </c>
      <c r="M38" s="31" cm="1">
        <f t="array" ref="M38">_xlfn.IFS(
    J38&lt;=0.2,1,
    J38&lt;=0.4,2,
    J38&lt;=0.6,3,
    J38&lt;=0.8,4,
    J38&lt;=1,5
)</f>
        <v>1</v>
      </c>
      <c r="N38" s="31" cm="1">
        <f t="array" ref="N38">_xlfn.IFS(
    K38&lt;=0.2,1,
    K38&lt;=0.4,2,
    K38&lt;=0.6,3,
    K38&lt;=0.8,4,
    K38&lt;=1,5
)</f>
        <v>3</v>
      </c>
    </row>
    <row r="39" spans="1:14" x14ac:dyDescent="0.3">
      <c r="B39" t="s">
        <v>11990</v>
      </c>
    </row>
    <row r="41" spans="1:14" x14ac:dyDescent="0.3">
      <c r="B41" t="s">
        <v>12031</v>
      </c>
      <c r="C41">
        <f>SKEW(C3:C38)</f>
        <v>-0.16225435265161095</v>
      </c>
      <c r="D41">
        <f>SKEW(D3:D38)</f>
        <v>-0.16225435265161209</v>
      </c>
    </row>
    <row r="42" spans="1:14" x14ac:dyDescent="0.3">
      <c r="B42" t="s">
        <v>12042</v>
      </c>
      <c r="C42">
        <f>AVERAGE(C3:C38)</f>
        <v>27.444444444444443</v>
      </c>
      <c r="D42">
        <f>AVERAGE(D3:D38)</f>
        <v>1602584.0277777778</v>
      </c>
    </row>
    <row r="43" spans="1:14" x14ac:dyDescent="0.3">
      <c r="B43" t="s">
        <v>12043</v>
      </c>
      <c r="C43">
        <f>_xlfn.STDEV.P(C3:C38)</f>
        <v>3.4596438837645032</v>
      </c>
      <c r="D43">
        <f>_xlfn.STDEV.P(D3:D38)</f>
        <v>202021.58003757347</v>
      </c>
    </row>
  </sheetData>
  <mergeCells count="2">
    <mergeCell ref="M1:N1"/>
    <mergeCell ref="J1:K1"/>
  </mergeCells>
  <phoneticPr fontId="22" type="noConversion"/>
  <conditionalFormatting sqref="M3:N38">
    <cfRule type="colorScale" priority="1">
      <colorScale>
        <cfvo type="min"/>
        <cfvo type="percentile" val="50"/>
        <cfvo type="max"/>
        <color rgb="FF63BE7B"/>
        <color rgb="FFFFEB84"/>
        <color rgb="FFF8696B"/>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customer issues tickets</vt:lpstr>
      <vt:lpstr>Sheet4</vt:lpstr>
      <vt:lpstr>PIVOT TABLE</vt:lpstr>
      <vt:lpstr>DESHBOARD</vt:lpstr>
      <vt:lpstr>Year wise Cases &amp; Impact</vt:lpstr>
      <vt:lpstr>PROBABILITY OF RISK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Mayur Rathod</dc:creator>
  <cp:lastModifiedBy>Mayur Rathod</cp:lastModifiedBy>
  <dcterms:created xsi:type="dcterms:W3CDTF">2025-02-20T06:15:08Z</dcterms:created>
  <dcterms:modified xsi:type="dcterms:W3CDTF">2025-10-30T06:19:38Z</dcterms:modified>
</cp:coreProperties>
</file>